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070"/>
  </bookViews>
  <sheets>
    <sheet name="SGP Data" sheetId="1" r:id="rId1"/>
    <sheet name="Main Event Draft" sheetId="13" r:id="rId2"/>
    <sheet name="Individual League Standings" sheetId="14" r:id="rId3"/>
    <sheet name="Overall" sheetId="12" r:id="rId4"/>
    <sheet name="BA" sheetId="2" r:id="rId5"/>
    <sheet name="R" sheetId="3" r:id="rId6"/>
    <sheet name="HR" sheetId="4" r:id="rId7"/>
    <sheet name="RBI" sheetId="5" r:id="rId8"/>
    <sheet name="SB" sheetId="6" r:id="rId9"/>
    <sheet name="ERA" sheetId="7" r:id="rId10"/>
    <sheet name="W" sheetId="8" r:id="rId11"/>
    <sheet name="WHIP" sheetId="11" r:id="rId12"/>
    <sheet name="K" sheetId="9" r:id="rId13"/>
    <sheet name="SV" sheetId="10" r:id="rId14"/>
  </sheets>
  <definedNames>
    <definedName name="_xlnm._FilterDatabase" localSheetId="1" hidden="1">'Main Event Draft'!$A$1:$F$14401</definedName>
    <definedName name="_xlcn.WorksheetConnection_2016NFBCMainEventSGPData.xlsxSTANDINGS_BA" hidden="1">STANDINGS_BA[]</definedName>
    <definedName name="_xlcn.WorksheetConnection_2016NFBCMainEventSGPData.xlsxSTANDINGS_ERA" hidden="1">STANDINGS_ERA[]</definedName>
    <definedName name="_xlcn.WorksheetConnection_2016NFBCMainEventSGPData.xlsxSTANDINGS_R" hidden="1">STANDINGS_R[]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STANDINGS_R-74ec203a-9187-4547-ab17-4a4fdc3574a2" name="STANDINGS_R" connection="WorksheetConnection_2016 NFBC Main Event SGP Data.xlsx!STANDINGS_R"/>
          <x15:modelTable id="STANDINGS_ERA-f6747219-bee5-4112-9907-b3b289e0d36a" name="STANDINGS_ERA" connection="WorksheetConnection_2016 NFBC Main Event SGP Data.xlsx!STANDINGS_ERA"/>
          <x15:modelTable id="STANDINGS_BA-03b232c5-f872-46f6-a401-fe64fce57f7a" name="STANDINGS_BA" connection="WorksheetConnection_2016 NFBC Main Event SGP Data.xlsx!STANDINGS_BA"/>
        </x15:modelTables>
        <x15:modelRelationships>
          <x15:modelRelationship fromTable="STANDINGS_BA" fromColumn="TEAMandLEAGUE" toTable="STANDINGS_R" toColumn="TEAMandLEAGUE"/>
        </x15:modelRelationships>
      </x15:dataModel>
    </ext>
  </extLst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I21" i="1"/>
  <c r="J21" i="1"/>
  <c r="K21" i="1"/>
  <c r="L21" i="1"/>
  <c r="C21" i="1"/>
  <c r="R3" i="14" l="1"/>
  <c r="S3" i="14"/>
  <c r="T3" i="14"/>
  <c r="U3" i="14"/>
  <c r="V3" i="14"/>
  <c r="W3" i="14"/>
  <c r="X3" i="14"/>
  <c r="Y3" i="14"/>
  <c r="Z3" i="14"/>
  <c r="R4" i="14"/>
  <c r="S4" i="14"/>
  <c r="T4" i="14"/>
  <c r="U4" i="14"/>
  <c r="V4" i="14"/>
  <c r="W4" i="14"/>
  <c r="X4" i="14"/>
  <c r="Y4" i="14"/>
  <c r="Z4" i="14"/>
  <c r="R5" i="14"/>
  <c r="S5" i="14"/>
  <c r="T5" i="14"/>
  <c r="U5" i="14"/>
  <c r="V5" i="14"/>
  <c r="W5" i="14"/>
  <c r="X5" i="14"/>
  <c r="Y5" i="14"/>
  <c r="Z5" i="14"/>
  <c r="R6" i="14"/>
  <c r="S6" i="14"/>
  <c r="T6" i="14"/>
  <c r="U6" i="14"/>
  <c r="V6" i="14"/>
  <c r="W6" i="14"/>
  <c r="X6" i="14"/>
  <c r="Y6" i="14"/>
  <c r="Z6" i="14"/>
  <c r="R7" i="14"/>
  <c r="S7" i="14"/>
  <c r="T7" i="14"/>
  <c r="U7" i="14"/>
  <c r="V7" i="14"/>
  <c r="W7" i="14"/>
  <c r="X7" i="14"/>
  <c r="Y7" i="14"/>
  <c r="Z7" i="14"/>
  <c r="R8" i="14"/>
  <c r="S8" i="14"/>
  <c r="T8" i="14"/>
  <c r="U8" i="14"/>
  <c r="V8" i="14"/>
  <c r="W8" i="14"/>
  <c r="X8" i="14"/>
  <c r="Y8" i="14"/>
  <c r="Z8" i="14"/>
  <c r="R9" i="14"/>
  <c r="S9" i="14"/>
  <c r="T9" i="14"/>
  <c r="U9" i="14"/>
  <c r="V9" i="14"/>
  <c r="W9" i="14"/>
  <c r="X9" i="14"/>
  <c r="Y9" i="14"/>
  <c r="Z9" i="14"/>
  <c r="R10" i="14"/>
  <c r="S10" i="14"/>
  <c r="T10" i="14"/>
  <c r="U10" i="14"/>
  <c r="V10" i="14"/>
  <c r="W10" i="14"/>
  <c r="X10" i="14"/>
  <c r="Y10" i="14"/>
  <c r="Z10" i="14"/>
  <c r="R11" i="14"/>
  <c r="S11" i="14"/>
  <c r="T11" i="14"/>
  <c r="U11" i="14"/>
  <c r="V11" i="14"/>
  <c r="W11" i="14"/>
  <c r="X11" i="14"/>
  <c r="Y11" i="14"/>
  <c r="Z11" i="14"/>
  <c r="R12" i="14"/>
  <c r="S12" i="14"/>
  <c r="T12" i="14"/>
  <c r="U12" i="14"/>
  <c r="V12" i="14"/>
  <c r="W12" i="14"/>
  <c r="X12" i="14"/>
  <c r="Y12" i="14"/>
  <c r="Z12" i="14"/>
  <c r="R13" i="14"/>
  <c r="S13" i="14"/>
  <c r="T13" i="14"/>
  <c r="U13" i="14"/>
  <c r="V13" i="14"/>
  <c r="W13" i="14"/>
  <c r="X13" i="14"/>
  <c r="Y13" i="14"/>
  <c r="Z13" i="14"/>
  <c r="R14" i="14"/>
  <c r="S14" i="14"/>
  <c r="T14" i="14"/>
  <c r="U14" i="14"/>
  <c r="V14" i="14"/>
  <c r="W14" i="14"/>
  <c r="X14" i="14"/>
  <c r="Y14" i="14"/>
  <c r="Z14" i="14"/>
  <c r="R15" i="14"/>
  <c r="S15" i="14"/>
  <c r="T15" i="14"/>
  <c r="U15" i="14"/>
  <c r="V15" i="14"/>
  <c r="W15" i="14"/>
  <c r="X15" i="14"/>
  <c r="Y15" i="14"/>
  <c r="Z15" i="14"/>
  <c r="R16" i="14"/>
  <c r="S16" i="14"/>
  <c r="T16" i="14"/>
  <c r="U16" i="14"/>
  <c r="V16" i="14"/>
  <c r="W16" i="14"/>
  <c r="X16" i="14"/>
  <c r="Y16" i="14"/>
  <c r="Z16" i="14"/>
  <c r="R17" i="14"/>
  <c r="S17" i="14"/>
  <c r="T17" i="14"/>
  <c r="U17" i="14"/>
  <c r="V17" i="14"/>
  <c r="W17" i="14"/>
  <c r="X17" i="14"/>
  <c r="Y17" i="14"/>
  <c r="Z17" i="14"/>
  <c r="R18" i="14"/>
  <c r="S18" i="14"/>
  <c r="T18" i="14"/>
  <c r="U18" i="14"/>
  <c r="V18" i="14"/>
  <c r="W18" i="14"/>
  <c r="X18" i="14"/>
  <c r="Y18" i="14"/>
  <c r="Z18" i="14"/>
  <c r="R19" i="14"/>
  <c r="S19" i="14"/>
  <c r="T19" i="14"/>
  <c r="U19" i="14"/>
  <c r="V19" i="14"/>
  <c r="W19" i="14"/>
  <c r="X19" i="14"/>
  <c r="Y19" i="14"/>
  <c r="Z19" i="14"/>
  <c r="R20" i="14"/>
  <c r="S20" i="14"/>
  <c r="T20" i="14"/>
  <c r="U20" i="14"/>
  <c r="V20" i="14"/>
  <c r="W20" i="14"/>
  <c r="X20" i="14"/>
  <c r="Y20" i="14"/>
  <c r="Z20" i="14"/>
  <c r="R21" i="14"/>
  <c r="S21" i="14"/>
  <c r="T21" i="14"/>
  <c r="U21" i="14"/>
  <c r="V21" i="14"/>
  <c r="W21" i="14"/>
  <c r="X21" i="14"/>
  <c r="Y21" i="14"/>
  <c r="Z21" i="14"/>
  <c r="R22" i="14"/>
  <c r="S22" i="14"/>
  <c r="T22" i="14"/>
  <c r="U22" i="14"/>
  <c r="V22" i="14"/>
  <c r="W22" i="14"/>
  <c r="X22" i="14"/>
  <c r="Y22" i="14"/>
  <c r="Z22" i="14"/>
  <c r="R23" i="14"/>
  <c r="S23" i="14"/>
  <c r="T23" i="14"/>
  <c r="U23" i="14"/>
  <c r="V23" i="14"/>
  <c r="W23" i="14"/>
  <c r="X23" i="14"/>
  <c r="Y23" i="14"/>
  <c r="Z23" i="14"/>
  <c r="R24" i="14"/>
  <c r="S24" i="14"/>
  <c r="T24" i="14"/>
  <c r="U24" i="14"/>
  <c r="V24" i="14"/>
  <c r="W24" i="14"/>
  <c r="X24" i="14"/>
  <c r="Y24" i="14"/>
  <c r="Z24" i="14"/>
  <c r="R25" i="14"/>
  <c r="S25" i="14"/>
  <c r="T25" i="14"/>
  <c r="U25" i="14"/>
  <c r="V25" i="14"/>
  <c r="W25" i="14"/>
  <c r="X25" i="14"/>
  <c r="Y25" i="14"/>
  <c r="Z25" i="14"/>
  <c r="R26" i="14"/>
  <c r="S26" i="14"/>
  <c r="T26" i="14"/>
  <c r="U26" i="14"/>
  <c r="V26" i="14"/>
  <c r="W26" i="14"/>
  <c r="X26" i="14"/>
  <c r="Y26" i="14"/>
  <c r="Z26" i="14"/>
  <c r="R27" i="14"/>
  <c r="S27" i="14"/>
  <c r="T27" i="14"/>
  <c r="U27" i="14"/>
  <c r="V27" i="14"/>
  <c r="W27" i="14"/>
  <c r="X27" i="14"/>
  <c r="Y27" i="14"/>
  <c r="Z27" i="14"/>
  <c r="R28" i="14"/>
  <c r="S28" i="14"/>
  <c r="T28" i="14"/>
  <c r="U28" i="14"/>
  <c r="V28" i="14"/>
  <c r="W28" i="14"/>
  <c r="X28" i="14"/>
  <c r="Y28" i="14"/>
  <c r="Z28" i="14"/>
  <c r="R29" i="14"/>
  <c r="S29" i="14"/>
  <c r="T29" i="14"/>
  <c r="U29" i="14"/>
  <c r="V29" i="14"/>
  <c r="W29" i="14"/>
  <c r="X29" i="14"/>
  <c r="Y29" i="14"/>
  <c r="Z29" i="14"/>
  <c r="R30" i="14"/>
  <c r="S30" i="14"/>
  <c r="T30" i="14"/>
  <c r="U30" i="14"/>
  <c r="V30" i="14"/>
  <c r="W30" i="14"/>
  <c r="X30" i="14"/>
  <c r="Y30" i="14"/>
  <c r="Z30" i="14"/>
  <c r="R31" i="14"/>
  <c r="S31" i="14"/>
  <c r="T31" i="14"/>
  <c r="U31" i="14"/>
  <c r="V31" i="14"/>
  <c r="W31" i="14"/>
  <c r="X31" i="14"/>
  <c r="Y31" i="14"/>
  <c r="Z31" i="14"/>
  <c r="R32" i="14"/>
  <c r="S32" i="14"/>
  <c r="T32" i="14"/>
  <c r="U32" i="14"/>
  <c r="V32" i="14"/>
  <c r="W32" i="14"/>
  <c r="X32" i="14"/>
  <c r="Y32" i="14"/>
  <c r="Z32" i="14"/>
  <c r="R33" i="14"/>
  <c r="S33" i="14"/>
  <c r="T33" i="14"/>
  <c r="U33" i="14"/>
  <c r="V33" i="14"/>
  <c r="W33" i="14"/>
  <c r="X33" i="14"/>
  <c r="Y33" i="14"/>
  <c r="Z33" i="14"/>
  <c r="R34" i="14"/>
  <c r="S34" i="14"/>
  <c r="T34" i="14"/>
  <c r="U34" i="14"/>
  <c r="V34" i="14"/>
  <c r="W34" i="14"/>
  <c r="X34" i="14"/>
  <c r="Y34" i="14"/>
  <c r="Z34" i="14"/>
  <c r="R35" i="14"/>
  <c r="S35" i="14"/>
  <c r="T35" i="14"/>
  <c r="U35" i="14"/>
  <c r="V35" i="14"/>
  <c r="W35" i="14"/>
  <c r="X35" i="14"/>
  <c r="Y35" i="14"/>
  <c r="Z35" i="14"/>
  <c r="R36" i="14"/>
  <c r="S36" i="14"/>
  <c r="T36" i="14"/>
  <c r="U36" i="14"/>
  <c r="V36" i="14"/>
  <c r="W36" i="14"/>
  <c r="X36" i="14"/>
  <c r="Y36" i="14"/>
  <c r="Z36" i="14"/>
  <c r="R37" i="14"/>
  <c r="S37" i="14"/>
  <c r="T37" i="14"/>
  <c r="U37" i="14"/>
  <c r="V37" i="14"/>
  <c r="W37" i="14"/>
  <c r="X37" i="14"/>
  <c r="Y37" i="14"/>
  <c r="Z37" i="14"/>
  <c r="R38" i="14"/>
  <c r="S38" i="14"/>
  <c r="T38" i="14"/>
  <c r="U38" i="14"/>
  <c r="V38" i="14"/>
  <c r="W38" i="14"/>
  <c r="X38" i="14"/>
  <c r="Y38" i="14"/>
  <c r="Z38" i="14"/>
  <c r="R39" i="14"/>
  <c r="S39" i="14"/>
  <c r="T39" i="14"/>
  <c r="U39" i="14"/>
  <c r="V39" i="14"/>
  <c r="W39" i="14"/>
  <c r="X39" i="14"/>
  <c r="Y39" i="14"/>
  <c r="Z39" i="14"/>
  <c r="R40" i="14"/>
  <c r="S40" i="14"/>
  <c r="T40" i="14"/>
  <c r="U40" i="14"/>
  <c r="V40" i="14"/>
  <c r="W40" i="14"/>
  <c r="X40" i="14"/>
  <c r="Y40" i="14"/>
  <c r="Z40" i="14"/>
  <c r="R41" i="14"/>
  <c r="S41" i="14"/>
  <c r="T41" i="14"/>
  <c r="U41" i="14"/>
  <c r="V41" i="14"/>
  <c r="W41" i="14"/>
  <c r="X41" i="14"/>
  <c r="Y41" i="14"/>
  <c r="Z41" i="14"/>
  <c r="R42" i="14"/>
  <c r="S42" i="14"/>
  <c r="T42" i="14"/>
  <c r="U42" i="14"/>
  <c r="V42" i="14"/>
  <c r="W42" i="14"/>
  <c r="X42" i="14"/>
  <c r="Y42" i="14"/>
  <c r="Z42" i="14"/>
  <c r="R43" i="14"/>
  <c r="S43" i="14"/>
  <c r="T43" i="14"/>
  <c r="U43" i="14"/>
  <c r="V43" i="14"/>
  <c r="W43" i="14"/>
  <c r="X43" i="14"/>
  <c r="Y43" i="14"/>
  <c r="Z43" i="14"/>
  <c r="R44" i="14"/>
  <c r="S44" i="14"/>
  <c r="T44" i="14"/>
  <c r="U44" i="14"/>
  <c r="V44" i="14"/>
  <c r="W44" i="14"/>
  <c r="X44" i="14"/>
  <c r="Y44" i="14"/>
  <c r="Z44" i="14"/>
  <c r="R45" i="14"/>
  <c r="S45" i="14"/>
  <c r="T45" i="14"/>
  <c r="U45" i="14"/>
  <c r="V45" i="14"/>
  <c r="W45" i="14"/>
  <c r="X45" i="14"/>
  <c r="Y45" i="14"/>
  <c r="Z45" i="14"/>
  <c r="R46" i="14"/>
  <c r="S46" i="14"/>
  <c r="T46" i="14"/>
  <c r="U46" i="14"/>
  <c r="V46" i="14"/>
  <c r="W46" i="14"/>
  <c r="X46" i="14"/>
  <c r="Y46" i="14"/>
  <c r="Z46" i="14"/>
  <c r="R47" i="14"/>
  <c r="S47" i="14"/>
  <c r="T47" i="14"/>
  <c r="U47" i="14"/>
  <c r="V47" i="14"/>
  <c r="W47" i="14"/>
  <c r="X47" i="14"/>
  <c r="Y47" i="14"/>
  <c r="Z47" i="14"/>
  <c r="R48" i="14"/>
  <c r="S48" i="14"/>
  <c r="T48" i="14"/>
  <c r="U48" i="14"/>
  <c r="V48" i="14"/>
  <c r="W48" i="14"/>
  <c r="X48" i="14"/>
  <c r="Y48" i="14"/>
  <c r="Z48" i="14"/>
  <c r="R49" i="14"/>
  <c r="S49" i="14"/>
  <c r="T49" i="14"/>
  <c r="U49" i="14"/>
  <c r="V49" i="14"/>
  <c r="W49" i="14"/>
  <c r="X49" i="14"/>
  <c r="Y49" i="14"/>
  <c r="Z49" i="14"/>
  <c r="R50" i="14"/>
  <c r="S50" i="14"/>
  <c r="T50" i="14"/>
  <c r="U50" i="14"/>
  <c r="V50" i="14"/>
  <c r="W50" i="14"/>
  <c r="X50" i="14"/>
  <c r="Y50" i="14"/>
  <c r="Z50" i="14"/>
  <c r="R51" i="14"/>
  <c r="S51" i="14"/>
  <c r="T51" i="14"/>
  <c r="U51" i="14"/>
  <c r="V51" i="14"/>
  <c r="W51" i="14"/>
  <c r="X51" i="14"/>
  <c r="Y51" i="14"/>
  <c r="Z51" i="14"/>
  <c r="R52" i="14"/>
  <c r="S52" i="14"/>
  <c r="T52" i="14"/>
  <c r="U52" i="14"/>
  <c r="V52" i="14"/>
  <c r="W52" i="14"/>
  <c r="X52" i="14"/>
  <c r="Y52" i="14"/>
  <c r="Z52" i="14"/>
  <c r="R53" i="14"/>
  <c r="S53" i="14"/>
  <c r="T53" i="14"/>
  <c r="U53" i="14"/>
  <c r="V53" i="14"/>
  <c r="W53" i="14"/>
  <c r="X53" i="14"/>
  <c r="Y53" i="14"/>
  <c r="Z53" i="14"/>
  <c r="R54" i="14"/>
  <c r="S54" i="14"/>
  <c r="T54" i="14"/>
  <c r="U54" i="14"/>
  <c r="V54" i="14"/>
  <c r="W54" i="14"/>
  <c r="X54" i="14"/>
  <c r="Y54" i="14"/>
  <c r="Z54" i="14"/>
  <c r="R55" i="14"/>
  <c r="S55" i="14"/>
  <c r="T55" i="14"/>
  <c r="U55" i="14"/>
  <c r="V55" i="14"/>
  <c r="W55" i="14"/>
  <c r="X55" i="14"/>
  <c r="Y55" i="14"/>
  <c r="Z55" i="14"/>
  <c r="R56" i="14"/>
  <c r="S56" i="14"/>
  <c r="T56" i="14"/>
  <c r="U56" i="14"/>
  <c r="V56" i="14"/>
  <c r="W56" i="14"/>
  <c r="X56" i="14"/>
  <c r="Y56" i="14"/>
  <c r="Z56" i="14"/>
  <c r="R57" i="14"/>
  <c r="S57" i="14"/>
  <c r="T57" i="14"/>
  <c r="U57" i="14"/>
  <c r="V57" i="14"/>
  <c r="W57" i="14"/>
  <c r="X57" i="14"/>
  <c r="Y57" i="14"/>
  <c r="Z57" i="14"/>
  <c r="R58" i="14"/>
  <c r="S58" i="14"/>
  <c r="T58" i="14"/>
  <c r="U58" i="14"/>
  <c r="V58" i="14"/>
  <c r="W58" i="14"/>
  <c r="X58" i="14"/>
  <c r="Y58" i="14"/>
  <c r="Z58" i="14"/>
  <c r="R59" i="14"/>
  <c r="S59" i="14"/>
  <c r="T59" i="14"/>
  <c r="U59" i="14"/>
  <c r="V59" i="14"/>
  <c r="W59" i="14"/>
  <c r="X59" i="14"/>
  <c r="Y59" i="14"/>
  <c r="Z59" i="14"/>
  <c r="R60" i="14"/>
  <c r="S60" i="14"/>
  <c r="T60" i="14"/>
  <c r="U60" i="14"/>
  <c r="V60" i="14"/>
  <c r="W60" i="14"/>
  <c r="X60" i="14"/>
  <c r="Y60" i="14"/>
  <c r="Z60" i="14"/>
  <c r="R61" i="14"/>
  <c r="S61" i="14"/>
  <c r="T61" i="14"/>
  <c r="U61" i="14"/>
  <c r="V61" i="14"/>
  <c r="W61" i="14"/>
  <c r="X61" i="14"/>
  <c r="Y61" i="14"/>
  <c r="Z61" i="14"/>
  <c r="R62" i="14"/>
  <c r="S62" i="14"/>
  <c r="T62" i="14"/>
  <c r="U62" i="14"/>
  <c r="V62" i="14"/>
  <c r="W62" i="14"/>
  <c r="X62" i="14"/>
  <c r="Y62" i="14"/>
  <c r="Z62" i="14"/>
  <c r="R63" i="14"/>
  <c r="S63" i="14"/>
  <c r="T63" i="14"/>
  <c r="U63" i="14"/>
  <c r="V63" i="14"/>
  <c r="W63" i="14"/>
  <c r="X63" i="14"/>
  <c r="Y63" i="14"/>
  <c r="Z63" i="14"/>
  <c r="R64" i="14"/>
  <c r="S64" i="14"/>
  <c r="T64" i="14"/>
  <c r="U64" i="14"/>
  <c r="V64" i="14"/>
  <c r="W64" i="14"/>
  <c r="X64" i="14"/>
  <c r="Y64" i="14"/>
  <c r="Z64" i="14"/>
  <c r="R65" i="14"/>
  <c r="S65" i="14"/>
  <c r="T65" i="14"/>
  <c r="U65" i="14"/>
  <c r="V65" i="14"/>
  <c r="W65" i="14"/>
  <c r="X65" i="14"/>
  <c r="Y65" i="14"/>
  <c r="Z65" i="14"/>
  <c r="R66" i="14"/>
  <c r="S66" i="14"/>
  <c r="T66" i="14"/>
  <c r="U66" i="14"/>
  <c r="V66" i="14"/>
  <c r="W66" i="14"/>
  <c r="X66" i="14"/>
  <c r="Y66" i="14"/>
  <c r="Z66" i="14"/>
  <c r="R67" i="14"/>
  <c r="S67" i="14"/>
  <c r="T67" i="14"/>
  <c r="U67" i="14"/>
  <c r="V67" i="14"/>
  <c r="W67" i="14"/>
  <c r="X67" i="14"/>
  <c r="Y67" i="14"/>
  <c r="Z67" i="14"/>
  <c r="R68" i="14"/>
  <c r="S68" i="14"/>
  <c r="T68" i="14"/>
  <c r="U68" i="14"/>
  <c r="V68" i="14"/>
  <c r="W68" i="14"/>
  <c r="X68" i="14"/>
  <c r="Y68" i="14"/>
  <c r="Z68" i="14"/>
  <c r="R69" i="14"/>
  <c r="S69" i="14"/>
  <c r="T69" i="14"/>
  <c r="U69" i="14"/>
  <c r="V69" i="14"/>
  <c r="W69" i="14"/>
  <c r="X69" i="14"/>
  <c r="Y69" i="14"/>
  <c r="Z69" i="14"/>
  <c r="R70" i="14"/>
  <c r="S70" i="14"/>
  <c r="T70" i="14"/>
  <c r="U70" i="14"/>
  <c r="V70" i="14"/>
  <c r="W70" i="14"/>
  <c r="X70" i="14"/>
  <c r="Y70" i="14"/>
  <c r="Z70" i="14"/>
  <c r="R71" i="14"/>
  <c r="S71" i="14"/>
  <c r="T71" i="14"/>
  <c r="U71" i="14"/>
  <c r="V71" i="14"/>
  <c r="W71" i="14"/>
  <c r="X71" i="14"/>
  <c r="Y71" i="14"/>
  <c r="Z71" i="14"/>
  <c r="R72" i="14"/>
  <c r="S72" i="14"/>
  <c r="T72" i="14"/>
  <c r="U72" i="14"/>
  <c r="V72" i="14"/>
  <c r="W72" i="14"/>
  <c r="X72" i="14"/>
  <c r="Y72" i="14"/>
  <c r="Z72" i="14"/>
  <c r="R73" i="14"/>
  <c r="S73" i="14"/>
  <c r="T73" i="14"/>
  <c r="U73" i="14"/>
  <c r="V73" i="14"/>
  <c r="W73" i="14"/>
  <c r="X73" i="14"/>
  <c r="Y73" i="14"/>
  <c r="Z73" i="14"/>
  <c r="R74" i="14"/>
  <c r="S74" i="14"/>
  <c r="T74" i="14"/>
  <c r="U74" i="14"/>
  <c r="V74" i="14"/>
  <c r="W74" i="14"/>
  <c r="X74" i="14"/>
  <c r="Y74" i="14"/>
  <c r="Z74" i="14"/>
  <c r="R75" i="14"/>
  <c r="S75" i="14"/>
  <c r="T75" i="14"/>
  <c r="U75" i="14"/>
  <c r="V75" i="14"/>
  <c r="W75" i="14"/>
  <c r="X75" i="14"/>
  <c r="Y75" i="14"/>
  <c r="Z75" i="14"/>
  <c r="R76" i="14"/>
  <c r="S76" i="14"/>
  <c r="T76" i="14"/>
  <c r="U76" i="14"/>
  <c r="V76" i="14"/>
  <c r="W76" i="14"/>
  <c r="X76" i="14"/>
  <c r="Y76" i="14"/>
  <c r="Z76" i="14"/>
  <c r="R77" i="14"/>
  <c r="S77" i="14"/>
  <c r="T77" i="14"/>
  <c r="U77" i="14"/>
  <c r="V77" i="14"/>
  <c r="W77" i="14"/>
  <c r="X77" i="14"/>
  <c r="Y77" i="14"/>
  <c r="Z77" i="14"/>
  <c r="R78" i="14"/>
  <c r="S78" i="14"/>
  <c r="T78" i="14"/>
  <c r="U78" i="14"/>
  <c r="V78" i="14"/>
  <c r="W78" i="14"/>
  <c r="X78" i="14"/>
  <c r="Y78" i="14"/>
  <c r="Z78" i="14"/>
  <c r="R79" i="14"/>
  <c r="S79" i="14"/>
  <c r="T79" i="14"/>
  <c r="U79" i="14"/>
  <c r="V79" i="14"/>
  <c r="W79" i="14"/>
  <c r="X79" i="14"/>
  <c r="Y79" i="14"/>
  <c r="Z79" i="14"/>
  <c r="R80" i="14"/>
  <c r="S80" i="14"/>
  <c r="T80" i="14"/>
  <c r="U80" i="14"/>
  <c r="V80" i="14"/>
  <c r="W80" i="14"/>
  <c r="X80" i="14"/>
  <c r="Y80" i="14"/>
  <c r="Z80" i="14"/>
  <c r="R81" i="14"/>
  <c r="S81" i="14"/>
  <c r="T81" i="14"/>
  <c r="U81" i="14"/>
  <c r="V81" i="14"/>
  <c r="W81" i="14"/>
  <c r="X81" i="14"/>
  <c r="Y81" i="14"/>
  <c r="Z81" i="14"/>
  <c r="R82" i="14"/>
  <c r="S82" i="14"/>
  <c r="T82" i="14"/>
  <c r="U82" i="14"/>
  <c r="V82" i="14"/>
  <c r="W82" i="14"/>
  <c r="X82" i="14"/>
  <c r="Y82" i="14"/>
  <c r="Z82" i="14"/>
  <c r="R83" i="14"/>
  <c r="S83" i="14"/>
  <c r="T83" i="14"/>
  <c r="U83" i="14"/>
  <c r="V83" i="14"/>
  <c r="W83" i="14"/>
  <c r="X83" i="14"/>
  <c r="Y83" i="14"/>
  <c r="Z83" i="14"/>
  <c r="R84" i="14"/>
  <c r="S84" i="14"/>
  <c r="T84" i="14"/>
  <c r="U84" i="14"/>
  <c r="V84" i="14"/>
  <c r="W84" i="14"/>
  <c r="X84" i="14"/>
  <c r="Y84" i="14"/>
  <c r="Z84" i="14"/>
  <c r="R85" i="14"/>
  <c r="S85" i="14"/>
  <c r="T85" i="14"/>
  <c r="U85" i="14"/>
  <c r="V85" i="14"/>
  <c r="W85" i="14"/>
  <c r="X85" i="14"/>
  <c r="Y85" i="14"/>
  <c r="Z85" i="14"/>
  <c r="R86" i="14"/>
  <c r="S86" i="14"/>
  <c r="T86" i="14"/>
  <c r="U86" i="14"/>
  <c r="V86" i="14"/>
  <c r="W86" i="14"/>
  <c r="X86" i="14"/>
  <c r="Y86" i="14"/>
  <c r="Z86" i="14"/>
  <c r="R87" i="14"/>
  <c r="S87" i="14"/>
  <c r="T87" i="14"/>
  <c r="U87" i="14"/>
  <c r="V87" i="14"/>
  <c r="W87" i="14"/>
  <c r="X87" i="14"/>
  <c r="Y87" i="14"/>
  <c r="Z87" i="14"/>
  <c r="R88" i="14"/>
  <c r="S88" i="14"/>
  <c r="T88" i="14"/>
  <c r="U88" i="14"/>
  <c r="V88" i="14"/>
  <c r="W88" i="14"/>
  <c r="X88" i="14"/>
  <c r="Y88" i="14"/>
  <c r="Z88" i="14"/>
  <c r="R89" i="14"/>
  <c r="S89" i="14"/>
  <c r="T89" i="14"/>
  <c r="U89" i="14"/>
  <c r="V89" i="14"/>
  <c r="W89" i="14"/>
  <c r="X89" i="14"/>
  <c r="Y89" i="14"/>
  <c r="Z89" i="14"/>
  <c r="R90" i="14"/>
  <c r="S90" i="14"/>
  <c r="T90" i="14"/>
  <c r="U90" i="14"/>
  <c r="V90" i="14"/>
  <c r="W90" i="14"/>
  <c r="X90" i="14"/>
  <c r="Y90" i="14"/>
  <c r="Z90" i="14"/>
  <c r="R91" i="14"/>
  <c r="S91" i="14"/>
  <c r="T91" i="14"/>
  <c r="U91" i="14"/>
  <c r="V91" i="14"/>
  <c r="W91" i="14"/>
  <c r="X91" i="14"/>
  <c r="Y91" i="14"/>
  <c r="Z91" i="14"/>
  <c r="R92" i="14"/>
  <c r="S92" i="14"/>
  <c r="T92" i="14"/>
  <c r="U92" i="14"/>
  <c r="V92" i="14"/>
  <c r="W92" i="14"/>
  <c r="X92" i="14"/>
  <c r="Y92" i="14"/>
  <c r="Z92" i="14"/>
  <c r="R93" i="14"/>
  <c r="S93" i="14"/>
  <c r="T93" i="14"/>
  <c r="U93" i="14"/>
  <c r="V93" i="14"/>
  <c r="W93" i="14"/>
  <c r="X93" i="14"/>
  <c r="Y93" i="14"/>
  <c r="Z93" i="14"/>
  <c r="R94" i="14"/>
  <c r="S94" i="14"/>
  <c r="T94" i="14"/>
  <c r="U94" i="14"/>
  <c r="V94" i="14"/>
  <c r="W94" i="14"/>
  <c r="X94" i="14"/>
  <c r="Y94" i="14"/>
  <c r="Z94" i="14"/>
  <c r="R95" i="14"/>
  <c r="S95" i="14"/>
  <c r="T95" i="14"/>
  <c r="U95" i="14"/>
  <c r="V95" i="14"/>
  <c r="W95" i="14"/>
  <c r="X95" i="14"/>
  <c r="Y95" i="14"/>
  <c r="Z95" i="14"/>
  <c r="R96" i="14"/>
  <c r="S96" i="14"/>
  <c r="T96" i="14"/>
  <c r="U96" i="14"/>
  <c r="V96" i="14"/>
  <c r="W96" i="14"/>
  <c r="X96" i="14"/>
  <c r="Y96" i="14"/>
  <c r="Z96" i="14"/>
  <c r="R97" i="14"/>
  <c r="S97" i="14"/>
  <c r="T97" i="14"/>
  <c r="U97" i="14"/>
  <c r="V97" i="14"/>
  <c r="W97" i="14"/>
  <c r="X97" i="14"/>
  <c r="Y97" i="14"/>
  <c r="Z97" i="14"/>
  <c r="R98" i="14"/>
  <c r="S98" i="14"/>
  <c r="T98" i="14"/>
  <c r="U98" i="14"/>
  <c r="V98" i="14"/>
  <c r="W98" i="14"/>
  <c r="X98" i="14"/>
  <c r="Y98" i="14"/>
  <c r="Z98" i="14"/>
  <c r="R99" i="14"/>
  <c r="S99" i="14"/>
  <c r="T99" i="14"/>
  <c r="U99" i="14"/>
  <c r="V99" i="14"/>
  <c r="W99" i="14"/>
  <c r="X99" i="14"/>
  <c r="Y99" i="14"/>
  <c r="Z99" i="14"/>
  <c r="R100" i="14"/>
  <c r="S100" i="14"/>
  <c r="T100" i="14"/>
  <c r="U100" i="14"/>
  <c r="V100" i="14"/>
  <c r="W100" i="14"/>
  <c r="X100" i="14"/>
  <c r="Y100" i="14"/>
  <c r="Z100" i="14"/>
  <c r="R101" i="14"/>
  <c r="S101" i="14"/>
  <c r="T101" i="14"/>
  <c r="U101" i="14"/>
  <c r="V101" i="14"/>
  <c r="W101" i="14"/>
  <c r="X101" i="14"/>
  <c r="Y101" i="14"/>
  <c r="Z101" i="14"/>
  <c r="R102" i="14"/>
  <c r="S102" i="14"/>
  <c r="T102" i="14"/>
  <c r="U102" i="14"/>
  <c r="V102" i="14"/>
  <c r="W102" i="14"/>
  <c r="X102" i="14"/>
  <c r="Y102" i="14"/>
  <c r="Z102" i="14"/>
  <c r="R103" i="14"/>
  <c r="S103" i="14"/>
  <c r="T103" i="14"/>
  <c r="U103" i="14"/>
  <c r="V103" i="14"/>
  <c r="W103" i="14"/>
  <c r="X103" i="14"/>
  <c r="Y103" i="14"/>
  <c r="Z103" i="14"/>
  <c r="R104" i="14"/>
  <c r="S104" i="14"/>
  <c r="T104" i="14"/>
  <c r="U104" i="14"/>
  <c r="V104" i="14"/>
  <c r="W104" i="14"/>
  <c r="X104" i="14"/>
  <c r="Y104" i="14"/>
  <c r="Z104" i="14"/>
  <c r="R105" i="14"/>
  <c r="S105" i="14"/>
  <c r="T105" i="14"/>
  <c r="U105" i="14"/>
  <c r="V105" i="14"/>
  <c r="W105" i="14"/>
  <c r="X105" i="14"/>
  <c r="Y105" i="14"/>
  <c r="Z105" i="14"/>
  <c r="R106" i="14"/>
  <c r="S106" i="14"/>
  <c r="T106" i="14"/>
  <c r="U106" i="14"/>
  <c r="V106" i="14"/>
  <c r="W106" i="14"/>
  <c r="X106" i="14"/>
  <c r="Y106" i="14"/>
  <c r="Z106" i="14"/>
  <c r="R107" i="14"/>
  <c r="S107" i="14"/>
  <c r="T107" i="14"/>
  <c r="U107" i="14"/>
  <c r="V107" i="14"/>
  <c r="W107" i="14"/>
  <c r="X107" i="14"/>
  <c r="Y107" i="14"/>
  <c r="Z107" i="14"/>
  <c r="R108" i="14"/>
  <c r="S108" i="14"/>
  <c r="T108" i="14"/>
  <c r="U108" i="14"/>
  <c r="V108" i="14"/>
  <c r="W108" i="14"/>
  <c r="X108" i="14"/>
  <c r="Y108" i="14"/>
  <c r="Z108" i="14"/>
  <c r="R109" i="14"/>
  <c r="S109" i="14"/>
  <c r="T109" i="14"/>
  <c r="U109" i="14"/>
  <c r="V109" i="14"/>
  <c r="W109" i="14"/>
  <c r="X109" i="14"/>
  <c r="Y109" i="14"/>
  <c r="Z109" i="14"/>
  <c r="R110" i="14"/>
  <c r="S110" i="14"/>
  <c r="T110" i="14"/>
  <c r="U110" i="14"/>
  <c r="V110" i="14"/>
  <c r="W110" i="14"/>
  <c r="X110" i="14"/>
  <c r="Y110" i="14"/>
  <c r="Z110" i="14"/>
  <c r="R111" i="14"/>
  <c r="S111" i="14"/>
  <c r="T111" i="14"/>
  <c r="U111" i="14"/>
  <c r="V111" i="14"/>
  <c r="W111" i="14"/>
  <c r="X111" i="14"/>
  <c r="Y111" i="14"/>
  <c r="Z111" i="14"/>
  <c r="R112" i="14"/>
  <c r="S112" i="14"/>
  <c r="T112" i="14"/>
  <c r="U112" i="14"/>
  <c r="V112" i="14"/>
  <c r="W112" i="14"/>
  <c r="X112" i="14"/>
  <c r="Y112" i="14"/>
  <c r="Z112" i="14"/>
  <c r="R113" i="14"/>
  <c r="S113" i="14"/>
  <c r="T113" i="14"/>
  <c r="U113" i="14"/>
  <c r="V113" i="14"/>
  <c r="W113" i="14"/>
  <c r="X113" i="14"/>
  <c r="Y113" i="14"/>
  <c r="Z113" i="14"/>
  <c r="R114" i="14"/>
  <c r="S114" i="14"/>
  <c r="T114" i="14"/>
  <c r="U114" i="14"/>
  <c r="V114" i="14"/>
  <c r="W114" i="14"/>
  <c r="X114" i="14"/>
  <c r="Y114" i="14"/>
  <c r="Z114" i="14"/>
  <c r="R115" i="14"/>
  <c r="S115" i="14"/>
  <c r="T115" i="14"/>
  <c r="U115" i="14"/>
  <c r="V115" i="14"/>
  <c r="W115" i="14"/>
  <c r="X115" i="14"/>
  <c r="Y115" i="14"/>
  <c r="Z115" i="14"/>
  <c r="R116" i="14"/>
  <c r="S116" i="14"/>
  <c r="T116" i="14"/>
  <c r="U116" i="14"/>
  <c r="V116" i="14"/>
  <c r="W116" i="14"/>
  <c r="X116" i="14"/>
  <c r="Y116" i="14"/>
  <c r="Z116" i="14"/>
  <c r="R117" i="14"/>
  <c r="S117" i="14"/>
  <c r="T117" i="14"/>
  <c r="U117" i="14"/>
  <c r="V117" i="14"/>
  <c r="W117" i="14"/>
  <c r="X117" i="14"/>
  <c r="Y117" i="14"/>
  <c r="Z117" i="14"/>
  <c r="R118" i="14"/>
  <c r="S118" i="14"/>
  <c r="T118" i="14"/>
  <c r="U118" i="14"/>
  <c r="V118" i="14"/>
  <c r="W118" i="14"/>
  <c r="X118" i="14"/>
  <c r="Y118" i="14"/>
  <c r="Z118" i="14"/>
  <c r="R119" i="14"/>
  <c r="S119" i="14"/>
  <c r="T119" i="14"/>
  <c r="U119" i="14"/>
  <c r="V119" i="14"/>
  <c r="W119" i="14"/>
  <c r="X119" i="14"/>
  <c r="Y119" i="14"/>
  <c r="Z119" i="14"/>
  <c r="R120" i="14"/>
  <c r="S120" i="14"/>
  <c r="T120" i="14"/>
  <c r="U120" i="14"/>
  <c r="V120" i="14"/>
  <c r="W120" i="14"/>
  <c r="X120" i="14"/>
  <c r="Y120" i="14"/>
  <c r="Z120" i="14"/>
  <c r="R121" i="14"/>
  <c r="S121" i="14"/>
  <c r="T121" i="14"/>
  <c r="U121" i="14"/>
  <c r="V121" i="14"/>
  <c r="W121" i="14"/>
  <c r="X121" i="14"/>
  <c r="Y121" i="14"/>
  <c r="Z121" i="14"/>
  <c r="R122" i="14"/>
  <c r="S122" i="14"/>
  <c r="T122" i="14"/>
  <c r="U122" i="14"/>
  <c r="V122" i="14"/>
  <c r="W122" i="14"/>
  <c r="X122" i="14"/>
  <c r="Y122" i="14"/>
  <c r="Z122" i="14"/>
  <c r="R123" i="14"/>
  <c r="S123" i="14"/>
  <c r="T123" i="14"/>
  <c r="U123" i="14"/>
  <c r="V123" i="14"/>
  <c r="W123" i="14"/>
  <c r="X123" i="14"/>
  <c r="Y123" i="14"/>
  <c r="Z123" i="14"/>
  <c r="R124" i="14"/>
  <c r="S124" i="14"/>
  <c r="T124" i="14"/>
  <c r="U124" i="14"/>
  <c r="V124" i="14"/>
  <c r="W124" i="14"/>
  <c r="X124" i="14"/>
  <c r="Y124" i="14"/>
  <c r="Z124" i="14"/>
  <c r="R125" i="14"/>
  <c r="S125" i="14"/>
  <c r="T125" i="14"/>
  <c r="U125" i="14"/>
  <c r="V125" i="14"/>
  <c r="W125" i="14"/>
  <c r="X125" i="14"/>
  <c r="Y125" i="14"/>
  <c r="Z125" i="14"/>
  <c r="R126" i="14"/>
  <c r="S126" i="14"/>
  <c r="T126" i="14"/>
  <c r="U126" i="14"/>
  <c r="V126" i="14"/>
  <c r="W126" i="14"/>
  <c r="X126" i="14"/>
  <c r="Y126" i="14"/>
  <c r="Z126" i="14"/>
  <c r="R127" i="14"/>
  <c r="S127" i="14"/>
  <c r="T127" i="14"/>
  <c r="U127" i="14"/>
  <c r="V127" i="14"/>
  <c r="W127" i="14"/>
  <c r="X127" i="14"/>
  <c r="Y127" i="14"/>
  <c r="Z127" i="14"/>
  <c r="R128" i="14"/>
  <c r="S128" i="14"/>
  <c r="T128" i="14"/>
  <c r="U128" i="14"/>
  <c r="V128" i="14"/>
  <c r="W128" i="14"/>
  <c r="X128" i="14"/>
  <c r="Y128" i="14"/>
  <c r="Z128" i="14"/>
  <c r="R129" i="14"/>
  <c r="S129" i="14"/>
  <c r="T129" i="14"/>
  <c r="U129" i="14"/>
  <c r="V129" i="14"/>
  <c r="W129" i="14"/>
  <c r="X129" i="14"/>
  <c r="Y129" i="14"/>
  <c r="Z129" i="14"/>
  <c r="R130" i="14"/>
  <c r="S130" i="14"/>
  <c r="T130" i="14"/>
  <c r="U130" i="14"/>
  <c r="V130" i="14"/>
  <c r="W130" i="14"/>
  <c r="X130" i="14"/>
  <c r="Y130" i="14"/>
  <c r="Z130" i="14"/>
  <c r="R131" i="14"/>
  <c r="S131" i="14"/>
  <c r="T131" i="14"/>
  <c r="U131" i="14"/>
  <c r="V131" i="14"/>
  <c r="W131" i="14"/>
  <c r="X131" i="14"/>
  <c r="Y131" i="14"/>
  <c r="Z131" i="14"/>
  <c r="R132" i="14"/>
  <c r="S132" i="14"/>
  <c r="T132" i="14"/>
  <c r="U132" i="14"/>
  <c r="V132" i="14"/>
  <c r="W132" i="14"/>
  <c r="X132" i="14"/>
  <c r="Y132" i="14"/>
  <c r="Z132" i="14"/>
  <c r="R133" i="14"/>
  <c r="S133" i="14"/>
  <c r="T133" i="14"/>
  <c r="U133" i="14"/>
  <c r="V133" i="14"/>
  <c r="W133" i="14"/>
  <c r="X133" i="14"/>
  <c r="Y133" i="14"/>
  <c r="Z133" i="14"/>
  <c r="R134" i="14"/>
  <c r="S134" i="14"/>
  <c r="T134" i="14"/>
  <c r="U134" i="14"/>
  <c r="V134" i="14"/>
  <c r="W134" i="14"/>
  <c r="X134" i="14"/>
  <c r="Y134" i="14"/>
  <c r="Z134" i="14"/>
  <c r="R135" i="14"/>
  <c r="S135" i="14"/>
  <c r="T135" i="14"/>
  <c r="U135" i="14"/>
  <c r="V135" i="14"/>
  <c r="W135" i="14"/>
  <c r="X135" i="14"/>
  <c r="Y135" i="14"/>
  <c r="Z135" i="14"/>
  <c r="R136" i="14"/>
  <c r="S136" i="14"/>
  <c r="T136" i="14"/>
  <c r="U136" i="14"/>
  <c r="V136" i="14"/>
  <c r="W136" i="14"/>
  <c r="X136" i="14"/>
  <c r="Y136" i="14"/>
  <c r="Z136" i="14"/>
  <c r="R137" i="14"/>
  <c r="S137" i="14"/>
  <c r="T137" i="14"/>
  <c r="U137" i="14"/>
  <c r="V137" i="14"/>
  <c r="W137" i="14"/>
  <c r="X137" i="14"/>
  <c r="Y137" i="14"/>
  <c r="Z137" i="14"/>
  <c r="R138" i="14"/>
  <c r="S138" i="14"/>
  <c r="T138" i="14"/>
  <c r="U138" i="14"/>
  <c r="V138" i="14"/>
  <c r="W138" i="14"/>
  <c r="X138" i="14"/>
  <c r="Y138" i="14"/>
  <c r="Z138" i="14"/>
  <c r="R139" i="14"/>
  <c r="S139" i="14"/>
  <c r="T139" i="14"/>
  <c r="U139" i="14"/>
  <c r="V139" i="14"/>
  <c r="W139" i="14"/>
  <c r="X139" i="14"/>
  <c r="Y139" i="14"/>
  <c r="Z139" i="14"/>
  <c r="R140" i="14"/>
  <c r="S140" i="14"/>
  <c r="T140" i="14"/>
  <c r="U140" i="14"/>
  <c r="V140" i="14"/>
  <c r="W140" i="14"/>
  <c r="X140" i="14"/>
  <c r="Y140" i="14"/>
  <c r="Z140" i="14"/>
  <c r="R141" i="14"/>
  <c r="S141" i="14"/>
  <c r="T141" i="14"/>
  <c r="U141" i="14"/>
  <c r="V141" i="14"/>
  <c r="W141" i="14"/>
  <c r="X141" i="14"/>
  <c r="Y141" i="14"/>
  <c r="Z141" i="14"/>
  <c r="R142" i="14"/>
  <c r="S142" i="14"/>
  <c r="T142" i="14"/>
  <c r="U142" i="14"/>
  <c r="V142" i="14"/>
  <c r="W142" i="14"/>
  <c r="X142" i="14"/>
  <c r="Y142" i="14"/>
  <c r="Z142" i="14"/>
  <c r="R143" i="14"/>
  <c r="S143" i="14"/>
  <c r="T143" i="14"/>
  <c r="U143" i="14"/>
  <c r="V143" i="14"/>
  <c r="W143" i="14"/>
  <c r="X143" i="14"/>
  <c r="Y143" i="14"/>
  <c r="Z143" i="14"/>
  <c r="R144" i="14"/>
  <c r="S144" i="14"/>
  <c r="T144" i="14"/>
  <c r="U144" i="14"/>
  <c r="V144" i="14"/>
  <c r="W144" i="14"/>
  <c r="X144" i="14"/>
  <c r="Y144" i="14"/>
  <c r="Z144" i="14"/>
  <c r="R145" i="14"/>
  <c r="S145" i="14"/>
  <c r="T145" i="14"/>
  <c r="U145" i="14"/>
  <c r="V145" i="14"/>
  <c r="W145" i="14"/>
  <c r="X145" i="14"/>
  <c r="Y145" i="14"/>
  <c r="Z145" i="14"/>
  <c r="R146" i="14"/>
  <c r="S146" i="14"/>
  <c r="T146" i="14"/>
  <c r="U146" i="14"/>
  <c r="V146" i="14"/>
  <c r="W146" i="14"/>
  <c r="X146" i="14"/>
  <c r="Y146" i="14"/>
  <c r="Z146" i="14"/>
  <c r="R147" i="14"/>
  <c r="S147" i="14"/>
  <c r="T147" i="14"/>
  <c r="U147" i="14"/>
  <c r="V147" i="14"/>
  <c r="W147" i="14"/>
  <c r="X147" i="14"/>
  <c r="Y147" i="14"/>
  <c r="Z147" i="14"/>
  <c r="R148" i="14"/>
  <c r="S148" i="14"/>
  <c r="T148" i="14"/>
  <c r="U148" i="14"/>
  <c r="V148" i="14"/>
  <c r="W148" i="14"/>
  <c r="X148" i="14"/>
  <c r="Y148" i="14"/>
  <c r="Z148" i="14"/>
  <c r="R149" i="14"/>
  <c r="S149" i="14"/>
  <c r="T149" i="14"/>
  <c r="U149" i="14"/>
  <c r="V149" i="14"/>
  <c r="W149" i="14"/>
  <c r="X149" i="14"/>
  <c r="Y149" i="14"/>
  <c r="Z149" i="14"/>
  <c r="R150" i="14"/>
  <c r="S150" i="14"/>
  <c r="T150" i="14"/>
  <c r="U150" i="14"/>
  <c r="V150" i="14"/>
  <c r="W150" i="14"/>
  <c r="X150" i="14"/>
  <c r="Y150" i="14"/>
  <c r="Z150" i="14"/>
  <c r="R151" i="14"/>
  <c r="S151" i="14"/>
  <c r="T151" i="14"/>
  <c r="U151" i="14"/>
  <c r="V151" i="14"/>
  <c r="W151" i="14"/>
  <c r="X151" i="14"/>
  <c r="Y151" i="14"/>
  <c r="Z151" i="14"/>
  <c r="R152" i="14"/>
  <c r="S152" i="14"/>
  <c r="T152" i="14"/>
  <c r="U152" i="14"/>
  <c r="V152" i="14"/>
  <c r="W152" i="14"/>
  <c r="X152" i="14"/>
  <c r="Y152" i="14"/>
  <c r="Z152" i="14"/>
  <c r="R153" i="14"/>
  <c r="S153" i="14"/>
  <c r="T153" i="14"/>
  <c r="U153" i="14"/>
  <c r="V153" i="14"/>
  <c r="W153" i="14"/>
  <c r="X153" i="14"/>
  <c r="Y153" i="14"/>
  <c r="Z153" i="14"/>
  <c r="R154" i="14"/>
  <c r="S154" i="14"/>
  <c r="T154" i="14"/>
  <c r="U154" i="14"/>
  <c r="V154" i="14"/>
  <c r="W154" i="14"/>
  <c r="X154" i="14"/>
  <c r="Y154" i="14"/>
  <c r="Z154" i="14"/>
  <c r="R155" i="14"/>
  <c r="S155" i="14"/>
  <c r="T155" i="14"/>
  <c r="U155" i="14"/>
  <c r="V155" i="14"/>
  <c r="W155" i="14"/>
  <c r="X155" i="14"/>
  <c r="Y155" i="14"/>
  <c r="Z155" i="14"/>
  <c r="R156" i="14"/>
  <c r="S156" i="14"/>
  <c r="T156" i="14"/>
  <c r="U156" i="14"/>
  <c r="V156" i="14"/>
  <c r="W156" i="14"/>
  <c r="X156" i="14"/>
  <c r="Y156" i="14"/>
  <c r="Z156" i="14"/>
  <c r="R157" i="14"/>
  <c r="S157" i="14"/>
  <c r="T157" i="14"/>
  <c r="U157" i="14"/>
  <c r="V157" i="14"/>
  <c r="W157" i="14"/>
  <c r="X157" i="14"/>
  <c r="Y157" i="14"/>
  <c r="Z157" i="14"/>
  <c r="R158" i="14"/>
  <c r="S158" i="14"/>
  <c r="T158" i="14"/>
  <c r="U158" i="14"/>
  <c r="V158" i="14"/>
  <c r="W158" i="14"/>
  <c r="X158" i="14"/>
  <c r="Y158" i="14"/>
  <c r="Z158" i="14"/>
  <c r="R159" i="14"/>
  <c r="S159" i="14"/>
  <c r="T159" i="14"/>
  <c r="U159" i="14"/>
  <c r="V159" i="14"/>
  <c r="W159" i="14"/>
  <c r="X159" i="14"/>
  <c r="Y159" i="14"/>
  <c r="Z159" i="14"/>
  <c r="R160" i="14"/>
  <c r="S160" i="14"/>
  <c r="T160" i="14"/>
  <c r="U160" i="14"/>
  <c r="V160" i="14"/>
  <c r="W160" i="14"/>
  <c r="X160" i="14"/>
  <c r="Y160" i="14"/>
  <c r="Z160" i="14"/>
  <c r="R161" i="14"/>
  <c r="S161" i="14"/>
  <c r="T161" i="14"/>
  <c r="U161" i="14"/>
  <c r="V161" i="14"/>
  <c r="W161" i="14"/>
  <c r="X161" i="14"/>
  <c r="Y161" i="14"/>
  <c r="Z161" i="14"/>
  <c r="R162" i="14"/>
  <c r="S162" i="14"/>
  <c r="T162" i="14"/>
  <c r="U162" i="14"/>
  <c r="V162" i="14"/>
  <c r="W162" i="14"/>
  <c r="X162" i="14"/>
  <c r="Y162" i="14"/>
  <c r="Z162" i="14"/>
  <c r="R163" i="14"/>
  <c r="S163" i="14"/>
  <c r="T163" i="14"/>
  <c r="U163" i="14"/>
  <c r="V163" i="14"/>
  <c r="W163" i="14"/>
  <c r="X163" i="14"/>
  <c r="Y163" i="14"/>
  <c r="Z163" i="14"/>
  <c r="R164" i="14"/>
  <c r="S164" i="14"/>
  <c r="T164" i="14"/>
  <c r="U164" i="14"/>
  <c r="V164" i="14"/>
  <c r="W164" i="14"/>
  <c r="X164" i="14"/>
  <c r="Y164" i="14"/>
  <c r="Z164" i="14"/>
  <c r="R165" i="14"/>
  <c r="S165" i="14"/>
  <c r="T165" i="14"/>
  <c r="U165" i="14"/>
  <c r="V165" i="14"/>
  <c r="W165" i="14"/>
  <c r="X165" i="14"/>
  <c r="Y165" i="14"/>
  <c r="Z165" i="14"/>
  <c r="R166" i="14"/>
  <c r="S166" i="14"/>
  <c r="T166" i="14"/>
  <c r="U166" i="14"/>
  <c r="V166" i="14"/>
  <c r="W166" i="14"/>
  <c r="X166" i="14"/>
  <c r="Y166" i="14"/>
  <c r="Z166" i="14"/>
  <c r="R167" i="14"/>
  <c r="S167" i="14"/>
  <c r="T167" i="14"/>
  <c r="U167" i="14"/>
  <c r="V167" i="14"/>
  <c r="W167" i="14"/>
  <c r="X167" i="14"/>
  <c r="Y167" i="14"/>
  <c r="Z167" i="14"/>
  <c r="R168" i="14"/>
  <c r="S168" i="14"/>
  <c r="T168" i="14"/>
  <c r="U168" i="14"/>
  <c r="V168" i="14"/>
  <c r="W168" i="14"/>
  <c r="X168" i="14"/>
  <c r="Y168" i="14"/>
  <c r="Z168" i="14"/>
  <c r="R169" i="14"/>
  <c r="S169" i="14"/>
  <c r="T169" i="14"/>
  <c r="U169" i="14"/>
  <c r="V169" i="14"/>
  <c r="W169" i="14"/>
  <c r="X169" i="14"/>
  <c r="Y169" i="14"/>
  <c r="Z169" i="14"/>
  <c r="R170" i="14"/>
  <c r="S170" i="14"/>
  <c r="T170" i="14"/>
  <c r="U170" i="14"/>
  <c r="V170" i="14"/>
  <c r="W170" i="14"/>
  <c r="X170" i="14"/>
  <c r="Y170" i="14"/>
  <c r="Z170" i="14"/>
  <c r="R171" i="14"/>
  <c r="S171" i="14"/>
  <c r="T171" i="14"/>
  <c r="U171" i="14"/>
  <c r="V171" i="14"/>
  <c r="W171" i="14"/>
  <c r="X171" i="14"/>
  <c r="Y171" i="14"/>
  <c r="Z171" i="14"/>
  <c r="R172" i="14"/>
  <c r="S172" i="14"/>
  <c r="T172" i="14"/>
  <c r="U172" i="14"/>
  <c r="V172" i="14"/>
  <c r="W172" i="14"/>
  <c r="X172" i="14"/>
  <c r="Y172" i="14"/>
  <c r="Z172" i="14"/>
  <c r="R173" i="14"/>
  <c r="S173" i="14"/>
  <c r="T173" i="14"/>
  <c r="U173" i="14"/>
  <c r="V173" i="14"/>
  <c r="W173" i="14"/>
  <c r="X173" i="14"/>
  <c r="Y173" i="14"/>
  <c r="Z173" i="14"/>
  <c r="R174" i="14"/>
  <c r="S174" i="14"/>
  <c r="T174" i="14"/>
  <c r="U174" i="14"/>
  <c r="V174" i="14"/>
  <c r="W174" i="14"/>
  <c r="X174" i="14"/>
  <c r="Y174" i="14"/>
  <c r="Z174" i="14"/>
  <c r="R175" i="14"/>
  <c r="S175" i="14"/>
  <c r="T175" i="14"/>
  <c r="U175" i="14"/>
  <c r="V175" i="14"/>
  <c r="W175" i="14"/>
  <c r="X175" i="14"/>
  <c r="Y175" i="14"/>
  <c r="Z175" i="14"/>
  <c r="R176" i="14"/>
  <c r="S176" i="14"/>
  <c r="T176" i="14"/>
  <c r="U176" i="14"/>
  <c r="V176" i="14"/>
  <c r="W176" i="14"/>
  <c r="X176" i="14"/>
  <c r="Y176" i="14"/>
  <c r="Z176" i="14"/>
  <c r="R177" i="14"/>
  <c r="S177" i="14"/>
  <c r="T177" i="14"/>
  <c r="U177" i="14"/>
  <c r="V177" i="14"/>
  <c r="W177" i="14"/>
  <c r="X177" i="14"/>
  <c r="Y177" i="14"/>
  <c r="Z177" i="14"/>
  <c r="R178" i="14"/>
  <c r="S178" i="14"/>
  <c r="T178" i="14"/>
  <c r="U178" i="14"/>
  <c r="V178" i="14"/>
  <c r="W178" i="14"/>
  <c r="X178" i="14"/>
  <c r="Y178" i="14"/>
  <c r="Z178" i="14"/>
  <c r="R179" i="14"/>
  <c r="S179" i="14"/>
  <c r="T179" i="14"/>
  <c r="U179" i="14"/>
  <c r="V179" i="14"/>
  <c r="W179" i="14"/>
  <c r="X179" i="14"/>
  <c r="Y179" i="14"/>
  <c r="Z179" i="14"/>
  <c r="R180" i="14"/>
  <c r="S180" i="14"/>
  <c r="T180" i="14"/>
  <c r="U180" i="14"/>
  <c r="V180" i="14"/>
  <c r="W180" i="14"/>
  <c r="X180" i="14"/>
  <c r="Y180" i="14"/>
  <c r="Z180" i="14"/>
  <c r="R181" i="14"/>
  <c r="S181" i="14"/>
  <c r="T181" i="14"/>
  <c r="U181" i="14"/>
  <c r="V181" i="14"/>
  <c r="W181" i="14"/>
  <c r="X181" i="14"/>
  <c r="Y181" i="14"/>
  <c r="Z181" i="14"/>
  <c r="R182" i="14"/>
  <c r="S182" i="14"/>
  <c r="T182" i="14"/>
  <c r="U182" i="14"/>
  <c r="V182" i="14"/>
  <c r="W182" i="14"/>
  <c r="X182" i="14"/>
  <c r="Y182" i="14"/>
  <c r="Z182" i="14"/>
  <c r="R183" i="14"/>
  <c r="S183" i="14"/>
  <c r="T183" i="14"/>
  <c r="U183" i="14"/>
  <c r="V183" i="14"/>
  <c r="W183" i="14"/>
  <c r="X183" i="14"/>
  <c r="Y183" i="14"/>
  <c r="Z183" i="14"/>
  <c r="R184" i="14"/>
  <c r="S184" i="14"/>
  <c r="T184" i="14"/>
  <c r="U184" i="14"/>
  <c r="V184" i="14"/>
  <c r="W184" i="14"/>
  <c r="X184" i="14"/>
  <c r="Y184" i="14"/>
  <c r="Z184" i="14"/>
  <c r="R185" i="14"/>
  <c r="S185" i="14"/>
  <c r="T185" i="14"/>
  <c r="U185" i="14"/>
  <c r="V185" i="14"/>
  <c r="W185" i="14"/>
  <c r="X185" i="14"/>
  <c r="Y185" i="14"/>
  <c r="Z185" i="14"/>
  <c r="R186" i="14"/>
  <c r="S186" i="14"/>
  <c r="T186" i="14"/>
  <c r="U186" i="14"/>
  <c r="V186" i="14"/>
  <c r="W186" i="14"/>
  <c r="X186" i="14"/>
  <c r="Y186" i="14"/>
  <c r="Z186" i="14"/>
  <c r="R187" i="14"/>
  <c r="S187" i="14"/>
  <c r="T187" i="14"/>
  <c r="U187" i="14"/>
  <c r="V187" i="14"/>
  <c r="W187" i="14"/>
  <c r="X187" i="14"/>
  <c r="Y187" i="14"/>
  <c r="Z187" i="14"/>
  <c r="R188" i="14"/>
  <c r="S188" i="14"/>
  <c r="T188" i="14"/>
  <c r="U188" i="14"/>
  <c r="V188" i="14"/>
  <c r="W188" i="14"/>
  <c r="X188" i="14"/>
  <c r="Y188" i="14"/>
  <c r="Z188" i="14"/>
  <c r="R189" i="14"/>
  <c r="S189" i="14"/>
  <c r="T189" i="14"/>
  <c r="U189" i="14"/>
  <c r="V189" i="14"/>
  <c r="W189" i="14"/>
  <c r="X189" i="14"/>
  <c r="Y189" i="14"/>
  <c r="Z189" i="14"/>
  <c r="R190" i="14"/>
  <c r="S190" i="14"/>
  <c r="T190" i="14"/>
  <c r="U190" i="14"/>
  <c r="V190" i="14"/>
  <c r="W190" i="14"/>
  <c r="X190" i="14"/>
  <c r="Y190" i="14"/>
  <c r="Z190" i="14"/>
  <c r="R191" i="14"/>
  <c r="S191" i="14"/>
  <c r="T191" i="14"/>
  <c r="U191" i="14"/>
  <c r="V191" i="14"/>
  <c r="W191" i="14"/>
  <c r="X191" i="14"/>
  <c r="Y191" i="14"/>
  <c r="Z191" i="14"/>
  <c r="R192" i="14"/>
  <c r="S192" i="14"/>
  <c r="T192" i="14"/>
  <c r="U192" i="14"/>
  <c r="V192" i="14"/>
  <c r="W192" i="14"/>
  <c r="X192" i="14"/>
  <c r="Y192" i="14"/>
  <c r="Z192" i="14"/>
  <c r="R193" i="14"/>
  <c r="S193" i="14"/>
  <c r="T193" i="14"/>
  <c r="U193" i="14"/>
  <c r="V193" i="14"/>
  <c r="W193" i="14"/>
  <c r="X193" i="14"/>
  <c r="Y193" i="14"/>
  <c r="Z193" i="14"/>
  <c r="R194" i="14"/>
  <c r="S194" i="14"/>
  <c r="T194" i="14"/>
  <c r="U194" i="14"/>
  <c r="V194" i="14"/>
  <c r="W194" i="14"/>
  <c r="X194" i="14"/>
  <c r="Y194" i="14"/>
  <c r="Z194" i="14"/>
  <c r="R195" i="14"/>
  <c r="S195" i="14"/>
  <c r="T195" i="14"/>
  <c r="U195" i="14"/>
  <c r="V195" i="14"/>
  <c r="W195" i="14"/>
  <c r="X195" i="14"/>
  <c r="Y195" i="14"/>
  <c r="Z195" i="14"/>
  <c r="R196" i="14"/>
  <c r="S196" i="14"/>
  <c r="T196" i="14"/>
  <c r="U196" i="14"/>
  <c r="V196" i="14"/>
  <c r="W196" i="14"/>
  <c r="X196" i="14"/>
  <c r="Y196" i="14"/>
  <c r="Z196" i="14"/>
  <c r="R197" i="14"/>
  <c r="S197" i="14"/>
  <c r="T197" i="14"/>
  <c r="U197" i="14"/>
  <c r="V197" i="14"/>
  <c r="W197" i="14"/>
  <c r="X197" i="14"/>
  <c r="Y197" i="14"/>
  <c r="Z197" i="14"/>
  <c r="R198" i="14"/>
  <c r="S198" i="14"/>
  <c r="T198" i="14"/>
  <c r="U198" i="14"/>
  <c r="V198" i="14"/>
  <c r="W198" i="14"/>
  <c r="X198" i="14"/>
  <c r="Y198" i="14"/>
  <c r="Z198" i="14"/>
  <c r="R199" i="14"/>
  <c r="S199" i="14"/>
  <c r="T199" i="14"/>
  <c r="U199" i="14"/>
  <c r="V199" i="14"/>
  <c r="W199" i="14"/>
  <c r="X199" i="14"/>
  <c r="Y199" i="14"/>
  <c r="Z199" i="14"/>
  <c r="R200" i="14"/>
  <c r="S200" i="14"/>
  <c r="T200" i="14"/>
  <c r="U200" i="14"/>
  <c r="V200" i="14"/>
  <c r="W200" i="14"/>
  <c r="X200" i="14"/>
  <c r="Y200" i="14"/>
  <c r="Z200" i="14"/>
  <c r="R201" i="14"/>
  <c r="S201" i="14"/>
  <c r="T201" i="14"/>
  <c r="U201" i="14"/>
  <c r="V201" i="14"/>
  <c r="W201" i="14"/>
  <c r="X201" i="14"/>
  <c r="Y201" i="14"/>
  <c r="Z201" i="14"/>
  <c r="R202" i="14"/>
  <c r="S202" i="14"/>
  <c r="T202" i="14"/>
  <c r="U202" i="14"/>
  <c r="V202" i="14"/>
  <c r="W202" i="14"/>
  <c r="X202" i="14"/>
  <c r="Y202" i="14"/>
  <c r="Z202" i="14"/>
  <c r="R203" i="14"/>
  <c r="S203" i="14"/>
  <c r="T203" i="14"/>
  <c r="U203" i="14"/>
  <c r="V203" i="14"/>
  <c r="W203" i="14"/>
  <c r="X203" i="14"/>
  <c r="Y203" i="14"/>
  <c r="Z203" i="14"/>
  <c r="R204" i="14"/>
  <c r="S204" i="14"/>
  <c r="T204" i="14"/>
  <c r="U204" i="14"/>
  <c r="V204" i="14"/>
  <c r="W204" i="14"/>
  <c r="X204" i="14"/>
  <c r="Y204" i="14"/>
  <c r="Z204" i="14"/>
  <c r="R205" i="14"/>
  <c r="S205" i="14"/>
  <c r="T205" i="14"/>
  <c r="U205" i="14"/>
  <c r="V205" i="14"/>
  <c r="W205" i="14"/>
  <c r="X205" i="14"/>
  <c r="Y205" i="14"/>
  <c r="Z205" i="14"/>
  <c r="R206" i="14"/>
  <c r="S206" i="14"/>
  <c r="T206" i="14"/>
  <c r="U206" i="14"/>
  <c r="V206" i="14"/>
  <c r="W206" i="14"/>
  <c r="X206" i="14"/>
  <c r="Y206" i="14"/>
  <c r="Z206" i="14"/>
  <c r="R207" i="14"/>
  <c r="S207" i="14"/>
  <c r="T207" i="14"/>
  <c r="U207" i="14"/>
  <c r="V207" i="14"/>
  <c r="W207" i="14"/>
  <c r="X207" i="14"/>
  <c r="Y207" i="14"/>
  <c r="Z207" i="14"/>
  <c r="R208" i="14"/>
  <c r="S208" i="14"/>
  <c r="T208" i="14"/>
  <c r="U208" i="14"/>
  <c r="V208" i="14"/>
  <c r="W208" i="14"/>
  <c r="X208" i="14"/>
  <c r="Y208" i="14"/>
  <c r="Z208" i="14"/>
  <c r="R209" i="14"/>
  <c r="S209" i="14"/>
  <c r="T209" i="14"/>
  <c r="U209" i="14"/>
  <c r="V209" i="14"/>
  <c r="W209" i="14"/>
  <c r="X209" i="14"/>
  <c r="Y209" i="14"/>
  <c r="Z209" i="14"/>
  <c r="R210" i="14"/>
  <c r="S210" i="14"/>
  <c r="T210" i="14"/>
  <c r="U210" i="14"/>
  <c r="V210" i="14"/>
  <c r="W210" i="14"/>
  <c r="X210" i="14"/>
  <c r="Y210" i="14"/>
  <c r="Z210" i="14"/>
  <c r="R211" i="14"/>
  <c r="S211" i="14"/>
  <c r="T211" i="14"/>
  <c r="U211" i="14"/>
  <c r="V211" i="14"/>
  <c r="W211" i="14"/>
  <c r="X211" i="14"/>
  <c r="Y211" i="14"/>
  <c r="Z211" i="14"/>
  <c r="R212" i="14"/>
  <c r="S212" i="14"/>
  <c r="T212" i="14"/>
  <c r="U212" i="14"/>
  <c r="V212" i="14"/>
  <c r="W212" i="14"/>
  <c r="X212" i="14"/>
  <c r="Y212" i="14"/>
  <c r="Z212" i="14"/>
  <c r="R213" i="14"/>
  <c r="S213" i="14"/>
  <c r="T213" i="14"/>
  <c r="U213" i="14"/>
  <c r="V213" i="14"/>
  <c r="W213" i="14"/>
  <c r="X213" i="14"/>
  <c r="Y213" i="14"/>
  <c r="Z213" i="14"/>
  <c r="R214" i="14"/>
  <c r="S214" i="14"/>
  <c r="T214" i="14"/>
  <c r="U214" i="14"/>
  <c r="V214" i="14"/>
  <c r="W214" i="14"/>
  <c r="X214" i="14"/>
  <c r="Y214" i="14"/>
  <c r="Z214" i="14"/>
  <c r="R215" i="14"/>
  <c r="S215" i="14"/>
  <c r="T215" i="14"/>
  <c r="U215" i="14"/>
  <c r="V215" i="14"/>
  <c r="W215" i="14"/>
  <c r="X215" i="14"/>
  <c r="Y215" i="14"/>
  <c r="Z215" i="14"/>
  <c r="R216" i="14"/>
  <c r="S216" i="14"/>
  <c r="T216" i="14"/>
  <c r="U216" i="14"/>
  <c r="V216" i="14"/>
  <c r="W216" i="14"/>
  <c r="X216" i="14"/>
  <c r="Y216" i="14"/>
  <c r="Z216" i="14"/>
  <c r="R217" i="14"/>
  <c r="S217" i="14"/>
  <c r="T217" i="14"/>
  <c r="U217" i="14"/>
  <c r="V217" i="14"/>
  <c r="W217" i="14"/>
  <c r="X217" i="14"/>
  <c r="Y217" i="14"/>
  <c r="Z217" i="14"/>
  <c r="R218" i="14"/>
  <c r="S218" i="14"/>
  <c r="T218" i="14"/>
  <c r="U218" i="14"/>
  <c r="V218" i="14"/>
  <c r="W218" i="14"/>
  <c r="X218" i="14"/>
  <c r="Y218" i="14"/>
  <c r="Z218" i="14"/>
  <c r="R219" i="14"/>
  <c r="S219" i="14"/>
  <c r="T219" i="14"/>
  <c r="U219" i="14"/>
  <c r="V219" i="14"/>
  <c r="W219" i="14"/>
  <c r="X219" i="14"/>
  <c r="Y219" i="14"/>
  <c r="Z219" i="14"/>
  <c r="R220" i="14"/>
  <c r="S220" i="14"/>
  <c r="T220" i="14"/>
  <c r="U220" i="14"/>
  <c r="V220" i="14"/>
  <c r="W220" i="14"/>
  <c r="X220" i="14"/>
  <c r="Y220" i="14"/>
  <c r="Z220" i="14"/>
  <c r="R221" i="14"/>
  <c r="S221" i="14"/>
  <c r="T221" i="14"/>
  <c r="U221" i="14"/>
  <c r="V221" i="14"/>
  <c r="W221" i="14"/>
  <c r="X221" i="14"/>
  <c r="Y221" i="14"/>
  <c r="Z221" i="14"/>
  <c r="R222" i="14"/>
  <c r="S222" i="14"/>
  <c r="T222" i="14"/>
  <c r="U222" i="14"/>
  <c r="V222" i="14"/>
  <c r="W222" i="14"/>
  <c r="X222" i="14"/>
  <c r="Y222" i="14"/>
  <c r="Z222" i="14"/>
  <c r="R223" i="14"/>
  <c r="S223" i="14"/>
  <c r="T223" i="14"/>
  <c r="U223" i="14"/>
  <c r="V223" i="14"/>
  <c r="W223" i="14"/>
  <c r="X223" i="14"/>
  <c r="Y223" i="14"/>
  <c r="Z223" i="14"/>
  <c r="R224" i="14"/>
  <c r="S224" i="14"/>
  <c r="T224" i="14"/>
  <c r="U224" i="14"/>
  <c r="V224" i="14"/>
  <c r="W224" i="14"/>
  <c r="X224" i="14"/>
  <c r="Y224" i="14"/>
  <c r="Z224" i="14"/>
  <c r="R225" i="14"/>
  <c r="S225" i="14"/>
  <c r="T225" i="14"/>
  <c r="U225" i="14"/>
  <c r="V225" i="14"/>
  <c r="W225" i="14"/>
  <c r="X225" i="14"/>
  <c r="Y225" i="14"/>
  <c r="Z225" i="14"/>
  <c r="R226" i="14"/>
  <c r="S226" i="14"/>
  <c r="T226" i="14"/>
  <c r="U226" i="14"/>
  <c r="V226" i="14"/>
  <c r="W226" i="14"/>
  <c r="X226" i="14"/>
  <c r="Y226" i="14"/>
  <c r="Z226" i="14"/>
  <c r="R227" i="14"/>
  <c r="S227" i="14"/>
  <c r="T227" i="14"/>
  <c r="U227" i="14"/>
  <c r="V227" i="14"/>
  <c r="W227" i="14"/>
  <c r="X227" i="14"/>
  <c r="Y227" i="14"/>
  <c r="Z227" i="14"/>
  <c r="R228" i="14"/>
  <c r="S228" i="14"/>
  <c r="T228" i="14"/>
  <c r="U228" i="14"/>
  <c r="V228" i="14"/>
  <c r="W228" i="14"/>
  <c r="X228" i="14"/>
  <c r="Y228" i="14"/>
  <c r="Z228" i="14"/>
  <c r="R229" i="14"/>
  <c r="S229" i="14"/>
  <c r="T229" i="14"/>
  <c r="U229" i="14"/>
  <c r="V229" i="14"/>
  <c r="W229" i="14"/>
  <c r="X229" i="14"/>
  <c r="Y229" i="14"/>
  <c r="Z229" i="14"/>
  <c r="R230" i="14"/>
  <c r="S230" i="14"/>
  <c r="T230" i="14"/>
  <c r="U230" i="14"/>
  <c r="V230" i="14"/>
  <c r="W230" i="14"/>
  <c r="X230" i="14"/>
  <c r="Y230" i="14"/>
  <c r="Z230" i="14"/>
  <c r="R231" i="14"/>
  <c r="S231" i="14"/>
  <c r="T231" i="14"/>
  <c r="U231" i="14"/>
  <c r="V231" i="14"/>
  <c r="W231" i="14"/>
  <c r="X231" i="14"/>
  <c r="Y231" i="14"/>
  <c r="Z231" i="14"/>
  <c r="R232" i="14"/>
  <c r="S232" i="14"/>
  <c r="T232" i="14"/>
  <c r="U232" i="14"/>
  <c r="V232" i="14"/>
  <c r="W232" i="14"/>
  <c r="X232" i="14"/>
  <c r="Y232" i="14"/>
  <c r="Z232" i="14"/>
  <c r="R233" i="14"/>
  <c r="S233" i="14"/>
  <c r="T233" i="14"/>
  <c r="U233" i="14"/>
  <c r="V233" i="14"/>
  <c r="W233" i="14"/>
  <c r="X233" i="14"/>
  <c r="Y233" i="14"/>
  <c r="Z233" i="14"/>
  <c r="R234" i="14"/>
  <c r="S234" i="14"/>
  <c r="T234" i="14"/>
  <c r="U234" i="14"/>
  <c r="V234" i="14"/>
  <c r="W234" i="14"/>
  <c r="X234" i="14"/>
  <c r="Y234" i="14"/>
  <c r="Z234" i="14"/>
  <c r="R235" i="14"/>
  <c r="S235" i="14"/>
  <c r="T235" i="14"/>
  <c r="U235" i="14"/>
  <c r="V235" i="14"/>
  <c r="W235" i="14"/>
  <c r="X235" i="14"/>
  <c r="Y235" i="14"/>
  <c r="Z235" i="14"/>
  <c r="R236" i="14"/>
  <c r="S236" i="14"/>
  <c r="T236" i="14"/>
  <c r="U236" i="14"/>
  <c r="V236" i="14"/>
  <c r="W236" i="14"/>
  <c r="X236" i="14"/>
  <c r="Y236" i="14"/>
  <c r="Z236" i="14"/>
  <c r="R237" i="14"/>
  <c r="S237" i="14"/>
  <c r="T237" i="14"/>
  <c r="U237" i="14"/>
  <c r="V237" i="14"/>
  <c r="W237" i="14"/>
  <c r="X237" i="14"/>
  <c r="Y237" i="14"/>
  <c r="Z237" i="14"/>
  <c r="R238" i="14"/>
  <c r="S238" i="14"/>
  <c r="T238" i="14"/>
  <c r="U238" i="14"/>
  <c r="V238" i="14"/>
  <c r="W238" i="14"/>
  <c r="X238" i="14"/>
  <c r="Y238" i="14"/>
  <c r="Z238" i="14"/>
  <c r="R239" i="14"/>
  <c r="S239" i="14"/>
  <c r="T239" i="14"/>
  <c r="U239" i="14"/>
  <c r="V239" i="14"/>
  <c r="W239" i="14"/>
  <c r="X239" i="14"/>
  <c r="Y239" i="14"/>
  <c r="Z239" i="14"/>
  <c r="R240" i="14"/>
  <c r="S240" i="14"/>
  <c r="T240" i="14"/>
  <c r="U240" i="14"/>
  <c r="V240" i="14"/>
  <c r="W240" i="14"/>
  <c r="X240" i="14"/>
  <c r="Y240" i="14"/>
  <c r="Z240" i="14"/>
  <c r="R241" i="14"/>
  <c r="S241" i="14"/>
  <c r="T241" i="14"/>
  <c r="U241" i="14"/>
  <c r="V241" i="14"/>
  <c r="W241" i="14"/>
  <c r="X241" i="14"/>
  <c r="Y241" i="14"/>
  <c r="Z241" i="14"/>
  <c r="R242" i="14"/>
  <c r="S242" i="14"/>
  <c r="T242" i="14"/>
  <c r="U242" i="14"/>
  <c r="V242" i="14"/>
  <c r="W242" i="14"/>
  <c r="X242" i="14"/>
  <c r="Y242" i="14"/>
  <c r="Z242" i="14"/>
  <c r="R243" i="14"/>
  <c r="S243" i="14"/>
  <c r="T243" i="14"/>
  <c r="U243" i="14"/>
  <c r="V243" i="14"/>
  <c r="W243" i="14"/>
  <c r="X243" i="14"/>
  <c r="Y243" i="14"/>
  <c r="Z243" i="14"/>
  <c r="R244" i="14"/>
  <c r="S244" i="14"/>
  <c r="T244" i="14"/>
  <c r="U244" i="14"/>
  <c r="V244" i="14"/>
  <c r="W244" i="14"/>
  <c r="X244" i="14"/>
  <c r="Y244" i="14"/>
  <c r="Z244" i="14"/>
  <c r="R245" i="14"/>
  <c r="S245" i="14"/>
  <c r="T245" i="14"/>
  <c r="U245" i="14"/>
  <c r="V245" i="14"/>
  <c r="W245" i="14"/>
  <c r="X245" i="14"/>
  <c r="Y245" i="14"/>
  <c r="Z245" i="14"/>
  <c r="R246" i="14"/>
  <c r="S246" i="14"/>
  <c r="T246" i="14"/>
  <c r="U246" i="14"/>
  <c r="V246" i="14"/>
  <c r="W246" i="14"/>
  <c r="X246" i="14"/>
  <c r="Y246" i="14"/>
  <c r="Z246" i="14"/>
  <c r="R247" i="14"/>
  <c r="S247" i="14"/>
  <c r="T247" i="14"/>
  <c r="U247" i="14"/>
  <c r="V247" i="14"/>
  <c r="W247" i="14"/>
  <c r="X247" i="14"/>
  <c r="Y247" i="14"/>
  <c r="Z247" i="14"/>
  <c r="R248" i="14"/>
  <c r="S248" i="14"/>
  <c r="T248" i="14"/>
  <c r="U248" i="14"/>
  <c r="V248" i="14"/>
  <c r="W248" i="14"/>
  <c r="X248" i="14"/>
  <c r="Y248" i="14"/>
  <c r="Z248" i="14"/>
  <c r="R249" i="14"/>
  <c r="S249" i="14"/>
  <c r="T249" i="14"/>
  <c r="U249" i="14"/>
  <c r="V249" i="14"/>
  <c r="W249" i="14"/>
  <c r="X249" i="14"/>
  <c r="Y249" i="14"/>
  <c r="Z249" i="14"/>
  <c r="R250" i="14"/>
  <c r="S250" i="14"/>
  <c r="T250" i="14"/>
  <c r="U250" i="14"/>
  <c r="V250" i="14"/>
  <c r="W250" i="14"/>
  <c r="X250" i="14"/>
  <c r="Y250" i="14"/>
  <c r="Z250" i="14"/>
  <c r="R251" i="14"/>
  <c r="S251" i="14"/>
  <c r="T251" i="14"/>
  <c r="U251" i="14"/>
  <c r="V251" i="14"/>
  <c r="W251" i="14"/>
  <c r="X251" i="14"/>
  <c r="Y251" i="14"/>
  <c r="Z251" i="14"/>
  <c r="R252" i="14"/>
  <c r="S252" i="14"/>
  <c r="T252" i="14"/>
  <c r="U252" i="14"/>
  <c r="V252" i="14"/>
  <c r="W252" i="14"/>
  <c r="X252" i="14"/>
  <c r="Y252" i="14"/>
  <c r="Z252" i="14"/>
  <c r="R253" i="14"/>
  <c r="S253" i="14"/>
  <c r="T253" i="14"/>
  <c r="U253" i="14"/>
  <c r="V253" i="14"/>
  <c r="W253" i="14"/>
  <c r="X253" i="14"/>
  <c r="Y253" i="14"/>
  <c r="Z253" i="14"/>
  <c r="R254" i="14"/>
  <c r="S254" i="14"/>
  <c r="T254" i="14"/>
  <c r="U254" i="14"/>
  <c r="V254" i="14"/>
  <c r="W254" i="14"/>
  <c r="X254" i="14"/>
  <c r="Y254" i="14"/>
  <c r="Z254" i="14"/>
  <c r="R255" i="14"/>
  <c r="S255" i="14"/>
  <c r="T255" i="14"/>
  <c r="U255" i="14"/>
  <c r="V255" i="14"/>
  <c r="W255" i="14"/>
  <c r="X255" i="14"/>
  <c r="Y255" i="14"/>
  <c r="Z255" i="14"/>
  <c r="R256" i="14"/>
  <c r="S256" i="14"/>
  <c r="T256" i="14"/>
  <c r="U256" i="14"/>
  <c r="V256" i="14"/>
  <c r="W256" i="14"/>
  <c r="X256" i="14"/>
  <c r="Y256" i="14"/>
  <c r="Z256" i="14"/>
  <c r="R257" i="14"/>
  <c r="S257" i="14"/>
  <c r="T257" i="14"/>
  <c r="U257" i="14"/>
  <c r="V257" i="14"/>
  <c r="W257" i="14"/>
  <c r="X257" i="14"/>
  <c r="Y257" i="14"/>
  <c r="Z257" i="14"/>
  <c r="R258" i="14"/>
  <c r="S258" i="14"/>
  <c r="T258" i="14"/>
  <c r="U258" i="14"/>
  <c r="V258" i="14"/>
  <c r="W258" i="14"/>
  <c r="X258" i="14"/>
  <c r="Y258" i="14"/>
  <c r="Z258" i="14"/>
  <c r="R259" i="14"/>
  <c r="S259" i="14"/>
  <c r="T259" i="14"/>
  <c r="U259" i="14"/>
  <c r="V259" i="14"/>
  <c r="W259" i="14"/>
  <c r="X259" i="14"/>
  <c r="Y259" i="14"/>
  <c r="Z259" i="14"/>
  <c r="R260" i="14"/>
  <c r="S260" i="14"/>
  <c r="T260" i="14"/>
  <c r="U260" i="14"/>
  <c r="V260" i="14"/>
  <c r="W260" i="14"/>
  <c r="X260" i="14"/>
  <c r="Y260" i="14"/>
  <c r="Z260" i="14"/>
  <c r="R261" i="14"/>
  <c r="S261" i="14"/>
  <c r="T261" i="14"/>
  <c r="U261" i="14"/>
  <c r="V261" i="14"/>
  <c r="W261" i="14"/>
  <c r="X261" i="14"/>
  <c r="Y261" i="14"/>
  <c r="Z261" i="14"/>
  <c r="R262" i="14"/>
  <c r="S262" i="14"/>
  <c r="T262" i="14"/>
  <c r="U262" i="14"/>
  <c r="V262" i="14"/>
  <c r="W262" i="14"/>
  <c r="X262" i="14"/>
  <c r="Y262" i="14"/>
  <c r="Z262" i="14"/>
  <c r="R263" i="14"/>
  <c r="S263" i="14"/>
  <c r="T263" i="14"/>
  <c r="U263" i="14"/>
  <c r="V263" i="14"/>
  <c r="W263" i="14"/>
  <c r="X263" i="14"/>
  <c r="Y263" i="14"/>
  <c r="Z263" i="14"/>
  <c r="R264" i="14"/>
  <c r="S264" i="14"/>
  <c r="T264" i="14"/>
  <c r="U264" i="14"/>
  <c r="V264" i="14"/>
  <c r="W264" i="14"/>
  <c r="X264" i="14"/>
  <c r="Y264" i="14"/>
  <c r="Z264" i="14"/>
  <c r="R265" i="14"/>
  <c r="S265" i="14"/>
  <c r="T265" i="14"/>
  <c r="U265" i="14"/>
  <c r="V265" i="14"/>
  <c r="W265" i="14"/>
  <c r="X265" i="14"/>
  <c r="Y265" i="14"/>
  <c r="Z265" i="14"/>
  <c r="R266" i="14"/>
  <c r="S266" i="14"/>
  <c r="T266" i="14"/>
  <c r="U266" i="14"/>
  <c r="V266" i="14"/>
  <c r="W266" i="14"/>
  <c r="X266" i="14"/>
  <c r="Y266" i="14"/>
  <c r="Z266" i="14"/>
  <c r="R267" i="14"/>
  <c r="S267" i="14"/>
  <c r="T267" i="14"/>
  <c r="U267" i="14"/>
  <c r="V267" i="14"/>
  <c r="W267" i="14"/>
  <c r="X267" i="14"/>
  <c r="Y267" i="14"/>
  <c r="Z267" i="14"/>
  <c r="R268" i="14"/>
  <c r="S268" i="14"/>
  <c r="T268" i="14"/>
  <c r="U268" i="14"/>
  <c r="V268" i="14"/>
  <c r="W268" i="14"/>
  <c r="X268" i="14"/>
  <c r="Y268" i="14"/>
  <c r="Z268" i="14"/>
  <c r="R269" i="14"/>
  <c r="S269" i="14"/>
  <c r="T269" i="14"/>
  <c r="U269" i="14"/>
  <c r="V269" i="14"/>
  <c r="W269" i="14"/>
  <c r="X269" i="14"/>
  <c r="Y269" i="14"/>
  <c r="Z269" i="14"/>
  <c r="R270" i="14"/>
  <c r="S270" i="14"/>
  <c r="T270" i="14"/>
  <c r="U270" i="14"/>
  <c r="V270" i="14"/>
  <c r="W270" i="14"/>
  <c r="X270" i="14"/>
  <c r="Y270" i="14"/>
  <c r="Z270" i="14"/>
  <c r="R271" i="14"/>
  <c r="S271" i="14"/>
  <c r="T271" i="14"/>
  <c r="U271" i="14"/>
  <c r="V271" i="14"/>
  <c r="W271" i="14"/>
  <c r="X271" i="14"/>
  <c r="Y271" i="14"/>
  <c r="Z271" i="14"/>
  <c r="R272" i="14"/>
  <c r="S272" i="14"/>
  <c r="T272" i="14"/>
  <c r="U272" i="14"/>
  <c r="V272" i="14"/>
  <c r="W272" i="14"/>
  <c r="X272" i="14"/>
  <c r="Y272" i="14"/>
  <c r="Z272" i="14"/>
  <c r="R273" i="14"/>
  <c r="S273" i="14"/>
  <c r="T273" i="14"/>
  <c r="U273" i="14"/>
  <c r="V273" i="14"/>
  <c r="W273" i="14"/>
  <c r="X273" i="14"/>
  <c r="Y273" i="14"/>
  <c r="Z273" i="14"/>
  <c r="R274" i="14"/>
  <c r="S274" i="14"/>
  <c r="T274" i="14"/>
  <c r="U274" i="14"/>
  <c r="V274" i="14"/>
  <c r="W274" i="14"/>
  <c r="X274" i="14"/>
  <c r="Y274" i="14"/>
  <c r="Z274" i="14"/>
  <c r="R275" i="14"/>
  <c r="S275" i="14"/>
  <c r="T275" i="14"/>
  <c r="U275" i="14"/>
  <c r="V275" i="14"/>
  <c r="W275" i="14"/>
  <c r="X275" i="14"/>
  <c r="Y275" i="14"/>
  <c r="Z275" i="14"/>
  <c r="R276" i="14"/>
  <c r="S276" i="14"/>
  <c r="T276" i="14"/>
  <c r="U276" i="14"/>
  <c r="V276" i="14"/>
  <c r="W276" i="14"/>
  <c r="X276" i="14"/>
  <c r="Y276" i="14"/>
  <c r="Z276" i="14"/>
  <c r="R277" i="14"/>
  <c r="S277" i="14"/>
  <c r="T277" i="14"/>
  <c r="U277" i="14"/>
  <c r="V277" i="14"/>
  <c r="W277" i="14"/>
  <c r="X277" i="14"/>
  <c r="Y277" i="14"/>
  <c r="Z277" i="14"/>
  <c r="R278" i="14"/>
  <c r="S278" i="14"/>
  <c r="T278" i="14"/>
  <c r="U278" i="14"/>
  <c r="V278" i="14"/>
  <c r="W278" i="14"/>
  <c r="X278" i="14"/>
  <c r="Y278" i="14"/>
  <c r="Z278" i="14"/>
  <c r="R279" i="14"/>
  <c r="S279" i="14"/>
  <c r="T279" i="14"/>
  <c r="U279" i="14"/>
  <c r="V279" i="14"/>
  <c r="W279" i="14"/>
  <c r="X279" i="14"/>
  <c r="Y279" i="14"/>
  <c r="Z279" i="14"/>
  <c r="R280" i="14"/>
  <c r="S280" i="14"/>
  <c r="T280" i="14"/>
  <c r="U280" i="14"/>
  <c r="V280" i="14"/>
  <c r="W280" i="14"/>
  <c r="X280" i="14"/>
  <c r="Y280" i="14"/>
  <c r="Z280" i="14"/>
  <c r="R281" i="14"/>
  <c r="S281" i="14"/>
  <c r="T281" i="14"/>
  <c r="U281" i="14"/>
  <c r="V281" i="14"/>
  <c r="W281" i="14"/>
  <c r="X281" i="14"/>
  <c r="Y281" i="14"/>
  <c r="Z281" i="14"/>
  <c r="R282" i="14"/>
  <c r="S282" i="14"/>
  <c r="T282" i="14"/>
  <c r="U282" i="14"/>
  <c r="V282" i="14"/>
  <c r="W282" i="14"/>
  <c r="X282" i="14"/>
  <c r="Y282" i="14"/>
  <c r="Z282" i="14"/>
  <c r="R283" i="14"/>
  <c r="S283" i="14"/>
  <c r="T283" i="14"/>
  <c r="U283" i="14"/>
  <c r="V283" i="14"/>
  <c r="W283" i="14"/>
  <c r="X283" i="14"/>
  <c r="Y283" i="14"/>
  <c r="Z283" i="14"/>
  <c r="R284" i="14"/>
  <c r="S284" i="14"/>
  <c r="T284" i="14"/>
  <c r="U284" i="14"/>
  <c r="V284" i="14"/>
  <c r="W284" i="14"/>
  <c r="X284" i="14"/>
  <c r="Y284" i="14"/>
  <c r="Z284" i="14"/>
  <c r="R285" i="14"/>
  <c r="S285" i="14"/>
  <c r="T285" i="14"/>
  <c r="U285" i="14"/>
  <c r="V285" i="14"/>
  <c r="W285" i="14"/>
  <c r="X285" i="14"/>
  <c r="Y285" i="14"/>
  <c r="Z285" i="14"/>
  <c r="R286" i="14"/>
  <c r="S286" i="14"/>
  <c r="T286" i="14"/>
  <c r="U286" i="14"/>
  <c r="V286" i="14"/>
  <c r="W286" i="14"/>
  <c r="X286" i="14"/>
  <c r="Y286" i="14"/>
  <c r="Z286" i="14"/>
  <c r="R287" i="14"/>
  <c r="S287" i="14"/>
  <c r="T287" i="14"/>
  <c r="U287" i="14"/>
  <c r="V287" i="14"/>
  <c r="W287" i="14"/>
  <c r="X287" i="14"/>
  <c r="Y287" i="14"/>
  <c r="Z287" i="14"/>
  <c r="R288" i="14"/>
  <c r="S288" i="14"/>
  <c r="T288" i="14"/>
  <c r="U288" i="14"/>
  <c r="V288" i="14"/>
  <c r="W288" i="14"/>
  <c r="X288" i="14"/>
  <c r="Y288" i="14"/>
  <c r="Z288" i="14"/>
  <c r="R289" i="14"/>
  <c r="S289" i="14"/>
  <c r="T289" i="14"/>
  <c r="U289" i="14"/>
  <c r="V289" i="14"/>
  <c r="W289" i="14"/>
  <c r="X289" i="14"/>
  <c r="Y289" i="14"/>
  <c r="Z289" i="14"/>
  <c r="R290" i="14"/>
  <c r="S290" i="14"/>
  <c r="T290" i="14"/>
  <c r="U290" i="14"/>
  <c r="V290" i="14"/>
  <c r="W290" i="14"/>
  <c r="X290" i="14"/>
  <c r="Y290" i="14"/>
  <c r="Z290" i="14"/>
  <c r="R291" i="14"/>
  <c r="S291" i="14"/>
  <c r="T291" i="14"/>
  <c r="U291" i="14"/>
  <c r="V291" i="14"/>
  <c r="W291" i="14"/>
  <c r="X291" i="14"/>
  <c r="Y291" i="14"/>
  <c r="Z291" i="14"/>
  <c r="R292" i="14"/>
  <c r="S292" i="14"/>
  <c r="T292" i="14"/>
  <c r="U292" i="14"/>
  <c r="V292" i="14"/>
  <c r="W292" i="14"/>
  <c r="X292" i="14"/>
  <c r="Y292" i="14"/>
  <c r="Z292" i="14"/>
  <c r="R293" i="14"/>
  <c r="S293" i="14"/>
  <c r="T293" i="14"/>
  <c r="U293" i="14"/>
  <c r="V293" i="14"/>
  <c r="W293" i="14"/>
  <c r="X293" i="14"/>
  <c r="Y293" i="14"/>
  <c r="Z293" i="14"/>
  <c r="R294" i="14"/>
  <c r="S294" i="14"/>
  <c r="T294" i="14"/>
  <c r="U294" i="14"/>
  <c r="V294" i="14"/>
  <c r="W294" i="14"/>
  <c r="X294" i="14"/>
  <c r="Y294" i="14"/>
  <c r="Z294" i="14"/>
  <c r="R295" i="14"/>
  <c r="S295" i="14"/>
  <c r="T295" i="14"/>
  <c r="U295" i="14"/>
  <c r="V295" i="14"/>
  <c r="W295" i="14"/>
  <c r="X295" i="14"/>
  <c r="Y295" i="14"/>
  <c r="Z295" i="14"/>
  <c r="R296" i="14"/>
  <c r="S296" i="14"/>
  <c r="T296" i="14"/>
  <c r="U296" i="14"/>
  <c r="V296" i="14"/>
  <c r="W296" i="14"/>
  <c r="X296" i="14"/>
  <c r="Y296" i="14"/>
  <c r="Z296" i="14"/>
  <c r="R297" i="14"/>
  <c r="S297" i="14"/>
  <c r="T297" i="14"/>
  <c r="U297" i="14"/>
  <c r="V297" i="14"/>
  <c r="W297" i="14"/>
  <c r="X297" i="14"/>
  <c r="Y297" i="14"/>
  <c r="Z297" i="14"/>
  <c r="R298" i="14"/>
  <c r="S298" i="14"/>
  <c r="T298" i="14"/>
  <c r="U298" i="14"/>
  <c r="V298" i="14"/>
  <c r="W298" i="14"/>
  <c r="X298" i="14"/>
  <c r="Y298" i="14"/>
  <c r="Z298" i="14"/>
  <c r="R299" i="14"/>
  <c r="S299" i="14"/>
  <c r="T299" i="14"/>
  <c r="U299" i="14"/>
  <c r="V299" i="14"/>
  <c r="W299" i="14"/>
  <c r="X299" i="14"/>
  <c r="Y299" i="14"/>
  <c r="Z299" i="14"/>
  <c r="R300" i="14"/>
  <c r="S300" i="14"/>
  <c r="T300" i="14"/>
  <c r="U300" i="14"/>
  <c r="V300" i="14"/>
  <c r="W300" i="14"/>
  <c r="X300" i="14"/>
  <c r="Y300" i="14"/>
  <c r="Z300" i="14"/>
  <c r="R301" i="14"/>
  <c r="S301" i="14"/>
  <c r="T301" i="14"/>
  <c r="U301" i="14"/>
  <c r="V301" i="14"/>
  <c r="W301" i="14"/>
  <c r="X301" i="14"/>
  <c r="Y301" i="14"/>
  <c r="Z301" i="14"/>
  <c r="R302" i="14"/>
  <c r="S302" i="14"/>
  <c r="T302" i="14"/>
  <c r="U302" i="14"/>
  <c r="V302" i="14"/>
  <c r="W302" i="14"/>
  <c r="X302" i="14"/>
  <c r="Y302" i="14"/>
  <c r="Z302" i="14"/>
  <c r="R303" i="14"/>
  <c r="S303" i="14"/>
  <c r="T303" i="14"/>
  <c r="U303" i="14"/>
  <c r="V303" i="14"/>
  <c r="W303" i="14"/>
  <c r="X303" i="14"/>
  <c r="Y303" i="14"/>
  <c r="Z303" i="14"/>
  <c r="R304" i="14"/>
  <c r="S304" i="14"/>
  <c r="T304" i="14"/>
  <c r="U304" i="14"/>
  <c r="V304" i="14"/>
  <c r="W304" i="14"/>
  <c r="X304" i="14"/>
  <c r="Y304" i="14"/>
  <c r="Z304" i="14"/>
  <c r="R305" i="14"/>
  <c r="S305" i="14"/>
  <c r="T305" i="14"/>
  <c r="U305" i="14"/>
  <c r="V305" i="14"/>
  <c r="W305" i="14"/>
  <c r="X305" i="14"/>
  <c r="Y305" i="14"/>
  <c r="Z305" i="14"/>
  <c r="R306" i="14"/>
  <c r="S306" i="14"/>
  <c r="T306" i="14"/>
  <c r="U306" i="14"/>
  <c r="V306" i="14"/>
  <c r="W306" i="14"/>
  <c r="X306" i="14"/>
  <c r="Y306" i="14"/>
  <c r="Z306" i="14"/>
  <c r="R307" i="14"/>
  <c r="S307" i="14"/>
  <c r="T307" i="14"/>
  <c r="U307" i="14"/>
  <c r="V307" i="14"/>
  <c r="W307" i="14"/>
  <c r="X307" i="14"/>
  <c r="Y307" i="14"/>
  <c r="Z307" i="14"/>
  <c r="R308" i="14"/>
  <c r="S308" i="14"/>
  <c r="T308" i="14"/>
  <c r="U308" i="14"/>
  <c r="V308" i="14"/>
  <c r="W308" i="14"/>
  <c r="X308" i="14"/>
  <c r="Y308" i="14"/>
  <c r="Z308" i="14"/>
  <c r="R309" i="14"/>
  <c r="S309" i="14"/>
  <c r="T309" i="14"/>
  <c r="U309" i="14"/>
  <c r="V309" i="14"/>
  <c r="W309" i="14"/>
  <c r="X309" i="14"/>
  <c r="Y309" i="14"/>
  <c r="Z309" i="14"/>
  <c r="R310" i="14"/>
  <c r="S310" i="14"/>
  <c r="T310" i="14"/>
  <c r="U310" i="14"/>
  <c r="V310" i="14"/>
  <c r="W310" i="14"/>
  <c r="X310" i="14"/>
  <c r="Y310" i="14"/>
  <c r="Z310" i="14"/>
  <c r="R311" i="14"/>
  <c r="S311" i="14"/>
  <c r="T311" i="14"/>
  <c r="U311" i="14"/>
  <c r="V311" i="14"/>
  <c r="W311" i="14"/>
  <c r="X311" i="14"/>
  <c r="Y311" i="14"/>
  <c r="Z311" i="14"/>
  <c r="R312" i="14"/>
  <c r="S312" i="14"/>
  <c r="T312" i="14"/>
  <c r="U312" i="14"/>
  <c r="V312" i="14"/>
  <c r="W312" i="14"/>
  <c r="X312" i="14"/>
  <c r="Y312" i="14"/>
  <c r="Z312" i="14"/>
  <c r="R313" i="14"/>
  <c r="S313" i="14"/>
  <c r="T313" i="14"/>
  <c r="U313" i="14"/>
  <c r="V313" i="14"/>
  <c r="W313" i="14"/>
  <c r="X313" i="14"/>
  <c r="Y313" i="14"/>
  <c r="Z313" i="14"/>
  <c r="R314" i="14"/>
  <c r="S314" i="14"/>
  <c r="T314" i="14"/>
  <c r="U314" i="14"/>
  <c r="V314" i="14"/>
  <c r="W314" i="14"/>
  <c r="X314" i="14"/>
  <c r="Y314" i="14"/>
  <c r="Z314" i="14"/>
  <c r="R315" i="14"/>
  <c r="S315" i="14"/>
  <c r="T315" i="14"/>
  <c r="U315" i="14"/>
  <c r="V315" i="14"/>
  <c r="W315" i="14"/>
  <c r="X315" i="14"/>
  <c r="Y315" i="14"/>
  <c r="Z315" i="14"/>
  <c r="R316" i="14"/>
  <c r="S316" i="14"/>
  <c r="T316" i="14"/>
  <c r="U316" i="14"/>
  <c r="V316" i="14"/>
  <c r="W316" i="14"/>
  <c r="X316" i="14"/>
  <c r="Y316" i="14"/>
  <c r="Z316" i="14"/>
  <c r="R317" i="14"/>
  <c r="S317" i="14"/>
  <c r="T317" i="14"/>
  <c r="U317" i="14"/>
  <c r="V317" i="14"/>
  <c r="W317" i="14"/>
  <c r="X317" i="14"/>
  <c r="Y317" i="14"/>
  <c r="Z317" i="14"/>
  <c r="R318" i="14"/>
  <c r="S318" i="14"/>
  <c r="T318" i="14"/>
  <c r="U318" i="14"/>
  <c r="V318" i="14"/>
  <c r="W318" i="14"/>
  <c r="X318" i="14"/>
  <c r="Y318" i="14"/>
  <c r="Z318" i="14"/>
  <c r="R319" i="14"/>
  <c r="S319" i="14"/>
  <c r="T319" i="14"/>
  <c r="U319" i="14"/>
  <c r="V319" i="14"/>
  <c r="W319" i="14"/>
  <c r="X319" i="14"/>
  <c r="Y319" i="14"/>
  <c r="Z319" i="14"/>
  <c r="R320" i="14"/>
  <c r="S320" i="14"/>
  <c r="T320" i="14"/>
  <c r="U320" i="14"/>
  <c r="V320" i="14"/>
  <c r="W320" i="14"/>
  <c r="X320" i="14"/>
  <c r="Y320" i="14"/>
  <c r="Z320" i="14"/>
  <c r="R321" i="14"/>
  <c r="S321" i="14"/>
  <c r="T321" i="14"/>
  <c r="U321" i="14"/>
  <c r="V321" i="14"/>
  <c r="W321" i="14"/>
  <c r="X321" i="14"/>
  <c r="Y321" i="14"/>
  <c r="Z321" i="14"/>
  <c r="R322" i="14"/>
  <c r="S322" i="14"/>
  <c r="T322" i="14"/>
  <c r="U322" i="14"/>
  <c r="V322" i="14"/>
  <c r="W322" i="14"/>
  <c r="X322" i="14"/>
  <c r="Y322" i="14"/>
  <c r="Z322" i="14"/>
  <c r="R323" i="14"/>
  <c r="S323" i="14"/>
  <c r="T323" i="14"/>
  <c r="U323" i="14"/>
  <c r="V323" i="14"/>
  <c r="W323" i="14"/>
  <c r="X323" i="14"/>
  <c r="Y323" i="14"/>
  <c r="Z323" i="14"/>
  <c r="R324" i="14"/>
  <c r="S324" i="14"/>
  <c r="T324" i="14"/>
  <c r="U324" i="14"/>
  <c r="V324" i="14"/>
  <c r="W324" i="14"/>
  <c r="X324" i="14"/>
  <c r="Y324" i="14"/>
  <c r="Z324" i="14"/>
  <c r="R325" i="14"/>
  <c r="S325" i="14"/>
  <c r="T325" i="14"/>
  <c r="U325" i="14"/>
  <c r="V325" i="14"/>
  <c r="W325" i="14"/>
  <c r="X325" i="14"/>
  <c r="Y325" i="14"/>
  <c r="Z325" i="14"/>
  <c r="R326" i="14"/>
  <c r="S326" i="14"/>
  <c r="T326" i="14"/>
  <c r="U326" i="14"/>
  <c r="V326" i="14"/>
  <c r="W326" i="14"/>
  <c r="X326" i="14"/>
  <c r="Y326" i="14"/>
  <c r="Z326" i="14"/>
  <c r="R327" i="14"/>
  <c r="S327" i="14"/>
  <c r="T327" i="14"/>
  <c r="U327" i="14"/>
  <c r="V327" i="14"/>
  <c r="W327" i="14"/>
  <c r="X327" i="14"/>
  <c r="Y327" i="14"/>
  <c r="Z327" i="14"/>
  <c r="R328" i="14"/>
  <c r="S328" i="14"/>
  <c r="T328" i="14"/>
  <c r="U328" i="14"/>
  <c r="V328" i="14"/>
  <c r="W328" i="14"/>
  <c r="X328" i="14"/>
  <c r="Y328" i="14"/>
  <c r="Z328" i="14"/>
  <c r="R329" i="14"/>
  <c r="S329" i="14"/>
  <c r="T329" i="14"/>
  <c r="U329" i="14"/>
  <c r="V329" i="14"/>
  <c r="W329" i="14"/>
  <c r="X329" i="14"/>
  <c r="Y329" i="14"/>
  <c r="Z329" i="14"/>
  <c r="R330" i="14"/>
  <c r="S330" i="14"/>
  <c r="T330" i="14"/>
  <c r="U330" i="14"/>
  <c r="V330" i="14"/>
  <c r="W330" i="14"/>
  <c r="X330" i="14"/>
  <c r="Y330" i="14"/>
  <c r="Z330" i="14"/>
  <c r="R331" i="14"/>
  <c r="S331" i="14"/>
  <c r="T331" i="14"/>
  <c r="U331" i="14"/>
  <c r="V331" i="14"/>
  <c r="W331" i="14"/>
  <c r="X331" i="14"/>
  <c r="Y331" i="14"/>
  <c r="Z331" i="14"/>
  <c r="R332" i="14"/>
  <c r="S332" i="14"/>
  <c r="T332" i="14"/>
  <c r="U332" i="14"/>
  <c r="V332" i="14"/>
  <c r="W332" i="14"/>
  <c r="X332" i="14"/>
  <c r="Y332" i="14"/>
  <c r="Z332" i="14"/>
  <c r="R333" i="14"/>
  <c r="S333" i="14"/>
  <c r="T333" i="14"/>
  <c r="U333" i="14"/>
  <c r="V333" i="14"/>
  <c r="W333" i="14"/>
  <c r="X333" i="14"/>
  <c r="Y333" i="14"/>
  <c r="Z333" i="14"/>
  <c r="R334" i="14"/>
  <c r="S334" i="14"/>
  <c r="T334" i="14"/>
  <c r="U334" i="14"/>
  <c r="V334" i="14"/>
  <c r="W334" i="14"/>
  <c r="X334" i="14"/>
  <c r="Y334" i="14"/>
  <c r="Z334" i="14"/>
  <c r="R335" i="14"/>
  <c r="S335" i="14"/>
  <c r="T335" i="14"/>
  <c r="U335" i="14"/>
  <c r="V335" i="14"/>
  <c r="W335" i="14"/>
  <c r="X335" i="14"/>
  <c r="Y335" i="14"/>
  <c r="Z335" i="14"/>
  <c r="R336" i="14"/>
  <c r="S336" i="14"/>
  <c r="T336" i="14"/>
  <c r="U336" i="14"/>
  <c r="V336" i="14"/>
  <c r="W336" i="14"/>
  <c r="X336" i="14"/>
  <c r="Y336" i="14"/>
  <c r="Z336" i="14"/>
  <c r="R337" i="14"/>
  <c r="S337" i="14"/>
  <c r="T337" i="14"/>
  <c r="U337" i="14"/>
  <c r="V337" i="14"/>
  <c r="W337" i="14"/>
  <c r="X337" i="14"/>
  <c r="Y337" i="14"/>
  <c r="Z337" i="14"/>
  <c r="R338" i="14"/>
  <c r="S338" i="14"/>
  <c r="T338" i="14"/>
  <c r="U338" i="14"/>
  <c r="V338" i="14"/>
  <c r="W338" i="14"/>
  <c r="X338" i="14"/>
  <c r="Y338" i="14"/>
  <c r="Z338" i="14"/>
  <c r="R339" i="14"/>
  <c r="S339" i="14"/>
  <c r="T339" i="14"/>
  <c r="U339" i="14"/>
  <c r="V339" i="14"/>
  <c r="W339" i="14"/>
  <c r="X339" i="14"/>
  <c r="Y339" i="14"/>
  <c r="Z339" i="14"/>
  <c r="R340" i="14"/>
  <c r="S340" i="14"/>
  <c r="T340" i="14"/>
  <c r="U340" i="14"/>
  <c r="V340" i="14"/>
  <c r="W340" i="14"/>
  <c r="X340" i="14"/>
  <c r="Y340" i="14"/>
  <c r="Z340" i="14"/>
  <c r="R341" i="14"/>
  <c r="S341" i="14"/>
  <c r="T341" i="14"/>
  <c r="U341" i="14"/>
  <c r="V341" i="14"/>
  <c r="W341" i="14"/>
  <c r="X341" i="14"/>
  <c r="Y341" i="14"/>
  <c r="Z341" i="14"/>
  <c r="R342" i="14"/>
  <c r="S342" i="14"/>
  <c r="T342" i="14"/>
  <c r="U342" i="14"/>
  <c r="V342" i="14"/>
  <c r="W342" i="14"/>
  <c r="X342" i="14"/>
  <c r="Y342" i="14"/>
  <c r="Z342" i="14"/>
  <c r="R343" i="14"/>
  <c r="S343" i="14"/>
  <c r="T343" i="14"/>
  <c r="U343" i="14"/>
  <c r="V343" i="14"/>
  <c r="W343" i="14"/>
  <c r="X343" i="14"/>
  <c r="Y343" i="14"/>
  <c r="Z343" i="14"/>
  <c r="R344" i="14"/>
  <c r="S344" i="14"/>
  <c r="T344" i="14"/>
  <c r="U344" i="14"/>
  <c r="V344" i="14"/>
  <c r="W344" i="14"/>
  <c r="X344" i="14"/>
  <c r="Y344" i="14"/>
  <c r="Z344" i="14"/>
  <c r="R345" i="14"/>
  <c r="S345" i="14"/>
  <c r="T345" i="14"/>
  <c r="U345" i="14"/>
  <c r="V345" i="14"/>
  <c r="W345" i="14"/>
  <c r="X345" i="14"/>
  <c r="Y345" i="14"/>
  <c r="Z345" i="14"/>
  <c r="R346" i="14"/>
  <c r="S346" i="14"/>
  <c r="T346" i="14"/>
  <c r="U346" i="14"/>
  <c r="V346" i="14"/>
  <c r="W346" i="14"/>
  <c r="X346" i="14"/>
  <c r="Y346" i="14"/>
  <c r="Z346" i="14"/>
  <c r="R347" i="14"/>
  <c r="S347" i="14"/>
  <c r="T347" i="14"/>
  <c r="U347" i="14"/>
  <c r="V347" i="14"/>
  <c r="W347" i="14"/>
  <c r="X347" i="14"/>
  <c r="Y347" i="14"/>
  <c r="Z347" i="14"/>
  <c r="R348" i="14"/>
  <c r="S348" i="14"/>
  <c r="T348" i="14"/>
  <c r="U348" i="14"/>
  <c r="V348" i="14"/>
  <c r="W348" i="14"/>
  <c r="X348" i="14"/>
  <c r="Y348" i="14"/>
  <c r="Z348" i="14"/>
  <c r="R349" i="14"/>
  <c r="S349" i="14"/>
  <c r="T349" i="14"/>
  <c r="U349" i="14"/>
  <c r="V349" i="14"/>
  <c r="W349" i="14"/>
  <c r="X349" i="14"/>
  <c r="Y349" i="14"/>
  <c r="Z349" i="14"/>
  <c r="R350" i="14"/>
  <c r="S350" i="14"/>
  <c r="T350" i="14"/>
  <c r="U350" i="14"/>
  <c r="V350" i="14"/>
  <c r="W350" i="14"/>
  <c r="X350" i="14"/>
  <c r="Y350" i="14"/>
  <c r="Z350" i="14"/>
  <c r="R351" i="14"/>
  <c r="S351" i="14"/>
  <c r="T351" i="14"/>
  <c r="U351" i="14"/>
  <c r="V351" i="14"/>
  <c r="W351" i="14"/>
  <c r="X351" i="14"/>
  <c r="Y351" i="14"/>
  <c r="Z351" i="14"/>
  <c r="R352" i="14"/>
  <c r="S352" i="14"/>
  <c r="T352" i="14"/>
  <c r="U352" i="14"/>
  <c r="V352" i="14"/>
  <c r="W352" i="14"/>
  <c r="X352" i="14"/>
  <c r="Y352" i="14"/>
  <c r="Z352" i="14"/>
  <c r="R353" i="14"/>
  <c r="S353" i="14"/>
  <c r="T353" i="14"/>
  <c r="U353" i="14"/>
  <c r="V353" i="14"/>
  <c r="W353" i="14"/>
  <c r="X353" i="14"/>
  <c r="Y353" i="14"/>
  <c r="Z353" i="14"/>
  <c r="R354" i="14"/>
  <c r="S354" i="14"/>
  <c r="T354" i="14"/>
  <c r="U354" i="14"/>
  <c r="V354" i="14"/>
  <c r="W354" i="14"/>
  <c r="X354" i="14"/>
  <c r="Y354" i="14"/>
  <c r="Z354" i="14"/>
  <c r="R355" i="14"/>
  <c r="S355" i="14"/>
  <c r="T355" i="14"/>
  <c r="U355" i="14"/>
  <c r="V355" i="14"/>
  <c r="W355" i="14"/>
  <c r="X355" i="14"/>
  <c r="Y355" i="14"/>
  <c r="Z355" i="14"/>
  <c r="R356" i="14"/>
  <c r="S356" i="14"/>
  <c r="T356" i="14"/>
  <c r="U356" i="14"/>
  <c r="V356" i="14"/>
  <c r="W356" i="14"/>
  <c r="X356" i="14"/>
  <c r="Y356" i="14"/>
  <c r="Z356" i="14"/>
  <c r="R357" i="14"/>
  <c r="S357" i="14"/>
  <c r="T357" i="14"/>
  <c r="U357" i="14"/>
  <c r="V357" i="14"/>
  <c r="W357" i="14"/>
  <c r="X357" i="14"/>
  <c r="Y357" i="14"/>
  <c r="Z357" i="14"/>
  <c r="R358" i="14"/>
  <c r="S358" i="14"/>
  <c r="T358" i="14"/>
  <c r="U358" i="14"/>
  <c r="V358" i="14"/>
  <c r="W358" i="14"/>
  <c r="X358" i="14"/>
  <c r="Y358" i="14"/>
  <c r="Z358" i="14"/>
  <c r="R359" i="14"/>
  <c r="S359" i="14"/>
  <c r="T359" i="14"/>
  <c r="U359" i="14"/>
  <c r="V359" i="14"/>
  <c r="W359" i="14"/>
  <c r="X359" i="14"/>
  <c r="Y359" i="14"/>
  <c r="Z359" i="14"/>
  <c r="R360" i="14"/>
  <c r="S360" i="14"/>
  <c r="T360" i="14"/>
  <c r="U360" i="14"/>
  <c r="V360" i="14"/>
  <c r="W360" i="14"/>
  <c r="X360" i="14"/>
  <c r="Y360" i="14"/>
  <c r="Z360" i="14"/>
  <c r="R361" i="14"/>
  <c r="S361" i="14"/>
  <c r="T361" i="14"/>
  <c r="U361" i="14"/>
  <c r="V361" i="14"/>
  <c r="W361" i="14"/>
  <c r="X361" i="14"/>
  <c r="Y361" i="14"/>
  <c r="Z361" i="14"/>
  <c r="R362" i="14"/>
  <c r="S362" i="14"/>
  <c r="T362" i="14"/>
  <c r="U362" i="14"/>
  <c r="V362" i="14"/>
  <c r="W362" i="14"/>
  <c r="X362" i="14"/>
  <c r="Y362" i="14"/>
  <c r="Z362" i="14"/>
  <c r="R363" i="14"/>
  <c r="S363" i="14"/>
  <c r="T363" i="14"/>
  <c r="U363" i="14"/>
  <c r="V363" i="14"/>
  <c r="W363" i="14"/>
  <c r="X363" i="14"/>
  <c r="Y363" i="14"/>
  <c r="Z363" i="14"/>
  <c r="R364" i="14"/>
  <c r="S364" i="14"/>
  <c r="T364" i="14"/>
  <c r="U364" i="14"/>
  <c r="V364" i="14"/>
  <c r="W364" i="14"/>
  <c r="X364" i="14"/>
  <c r="Y364" i="14"/>
  <c r="Z364" i="14"/>
  <c r="R365" i="14"/>
  <c r="S365" i="14"/>
  <c r="T365" i="14"/>
  <c r="U365" i="14"/>
  <c r="V365" i="14"/>
  <c r="W365" i="14"/>
  <c r="X365" i="14"/>
  <c r="Y365" i="14"/>
  <c r="Z365" i="14"/>
  <c r="R366" i="14"/>
  <c r="S366" i="14"/>
  <c r="T366" i="14"/>
  <c r="U366" i="14"/>
  <c r="V366" i="14"/>
  <c r="W366" i="14"/>
  <c r="X366" i="14"/>
  <c r="Y366" i="14"/>
  <c r="Z366" i="14"/>
  <c r="R367" i="14"/>
  <c r="S367" i="14"/>
  <c r="T367" i="14"/>
  <c r="U367" i="14"/>
  <c r="V367" i="14"/>
  <c r="W367" i="14"/>
  <c r="X367" i="14"/>
  <c r="Y367" i="14"/>
  <c r="Z367" i="14"/>
  <c r="R368" i="14"/>
  <c r="S368" i="14"/>
  <c r="T368" i="14"/>
  <c r="U368" i="14"/>
  <c r="V368" i="14"/>
  <c r="W368" i="14"/>
  <c r="X368" i="14"/>
  <c r="Y368" i="14"/>
  <c r="Z368" i="14"/>
  <c r="R369" i="14"/>
  <c r="S369" i="14"/>
  <c r="T369" i="14"/>
  <c r="U369" i="14"/>
  <c r="V369" i="14"/>
  <c r="W369" i="14"/>
  <c r="X369" i="14"/>
  <c r="Y369" i="14"/>
  <c r="Z369" i="14"/>
  <c r="R370" i="14"/>
  <c r="S370" i="14"/>
  <c r="T370" i="14"/>
  <c r="U370" i="14"/>
  <c r="V370" i="14"/>
  <c r="W370" i="14"/>
  <c r="X370" i="14"/>
  <c r="Y370" i="14"/>
  <c r="Z370" i="14"/>
  <c r="R371" i="14"/>
  <c r="S371" i="14"/>
  <c r="T371" i="14"/>
  <c r="U371" i="14"/>
  <c r="V371" i="14"/>
  <c r="W371" i="14"/>
  <c r="X371" i="14"/>
  <c r="Y371" i="14"/>
  <c r="Z371" i="14"/>
  <c r="R372" i="14"/>
  <c r="S372" i="14"/>
  <c r="T372" i="14"/>
  <c r="U372" i="14"/>
  <c r="V372" i="14"/>
  <c r="W372" i="14"/>
  <c r="X372" i="14"/>
  <c r="Y372" i="14"/>
  <c r="Z372" i="14"/>
  <c r="R373" i="14"/>
  <c r="S373" i="14"/>
  <c r="T373" i="14"/>
  <c r="U373" i="14"/>
  <c r="V373" i="14"/>
  <c r="W373" i="14"/>
  <c r="X373" i="14"/>
  <c r="Y373" i="14"/>
  <c r="Z373" i="14"/>
  <c r="R374" i="14"/>
  <c r="S374" i="14"/>
  <c r="T374" i="14"/>
  <c r="U374" i="14"/>
  <c r="V374" i="14"/>
  <c r="W374" i="14"/>
  <c r="X374" i="14"/>
  <c r="Y374" i="14"/>
  <c r="Z374" i="14"/>
  <c r="R375" i="14"/>
  <c r="S375" i="14"/>
  <c r="T375" i="14"/>
  <c r="U375" i="14"/>
  <c r="V375" i="14"/>
  <c r="W375" i="14"/>
  <c r="X375" i="14"/>
  <c r="Y375" i="14"/>
  <c r="Z375" i="14"/>
  <c r="R376" i="14"/>
  <c r="S376" i="14"/>
  <c r="T376" i="14"/>
  <c r="U376" i="14"/>
  <c r="V376" i="14"/>
  <c r="W376" i="14"/>
  <c r="X376" i="14"/>
  <c r="Y376" i="14"/>
  <c r="Z376" i="14"/>
  <c r="R377" i="14"/>
  <c r="S377" i="14"/>
  <c r="T377" i="14"/>
  <c r="U377" i="14"/>
  <c r="V377" i="14"/>
  <c r="W377" i="14"/>
  <c r="X377" i="14"/>
  <c r="Y377" i="14"/>
  <c r="Z377" i="14"/>
  <c r="R378" i="14"/>
  <c r="S378" i="14"/>
  <c r="T378" i="14"/>
  <c r="U378" i="14"/>
  <c r="V378" i="14"/>
  <c r="W378" i="14"/>
  <c r="X378" i="14"/>
  <c r="Y378" i="14"/>
  <c r="Z378" i="14"/>
  <c r="R379" i="14"/>
  <c r="S379" i="14"/>
  <c r="T379" i="14"/>
  <c r="U379" i="14"/>
  <c r="V379" i="14"/>
  <c r="W379" i="14"/>
  <c r="X379" i="14"/>
  <c r="Y379" i="14"/>
  <c r="Z379" i="14"/>
  <c r="R380" i="14"/>
  <c r="S380" i="14"/>
  <c r="T380" i="14"/>
  <c r="U380" i="14"/>
  <c r="V380" i="14"/>
  <c r="W380" i="14"/>
  <c r="X380" i="14"/>
  <c r="Y380" i="14"/>
  <c r="Z380" i="14"/>
  <c r="R381" i="14"/>
  <c r="S381" i="14"/>
  <c r="T381" i="14"/>
  <c r="U381" i="14"/>
  <c r="V381" i="14"/>
  <c r="W381" i="14"/>
  <c r="X381" i="14"/>
  <c r="Y381" i="14"/>
  <c r="Z381" i="14"/>
  <c r="R382" i="14"/>
  <c r="S382" i="14"/>
  <c r="T382" i="14"/>
  <c r="U382" i="14"/>
  <c r="V382" i="14"/>
  <c r="W382" i="14"/>
  <c r="X382" i="14"/>
  <c r="Y382" i="14"/>
  <c r="Z382" i="14"/>
  <c r="R383" i="14"/>
  <c r="S383" i="14"/>
  <c r="T383" i="14"/>
  <c r="U383" i="14"/>
  <c r="V383" i="14"/>
  <c r="W383" i="14"/>
  <c r="X383" i="14"/>
  <c r="Y383" i="14"/>
  <c r="Z383" i="14"/>
  <c r="R384" i="14"/>
  <c r="S384" i="14"/>
  <c r="T384" i="14"/>
  <c r="U384" i="14"/>
  <c r="V384" i="14"/>
  <c r="W384" i="14"/>
  <c r="X384" i="14"/>
  <c r="Y384" i="14"/>
  <c r="Z384" i="14"/>
  <c r="R385" i="14"/>
  <c r="S385" i="14"/>
  <c r="T385" i="14"/>
  <c r="U385" i="14"/>
  <c r="V385" i="14"/>
  <c r="W385" i="14"/>
  <c r="X385" i="14"/>
  <c r="Y385" i="14"/>
  <c r="Z385" i="14"/>
  <c r="R386" i="14"/>
  <c r="S386" i="14"/>
  <c r="T386" i="14"/>
  <c r="U386" i="14"/>
  <c r="V386" i="14"/>
  <c r="W386" i="14"/>
  <c r="X386" i="14"/>
  <c r="Y386" i="14"/>
  <c r="Z386" i="14"/>
  <c r="R387" i="14"/>
  <c r="S387" i="14"/>
  <c r="T387" i="14"/>
  <c r="U387" i="14"/>
  <c r="V387" i="14"/>
  <c r="W387" i="14"/>
  <c r="X387" i="14"/>
  <c r="Y387" i="14"/>
  <c r="Z387" i="14"/>
  <c r="R388" i="14"/>
  <c r="S388" i="14"/>
  <c r="T388" i="14"/>
  <c r="U388" i="14"/>
  <c r="V388" i="14"/>
  <c r="W388" i="14"/>
  <c r="X388" i="14"/>
  <c r="Y388" i="14"/>
  <c r="Z388" i="14"/>
  <c r="R389" i="14"/>
  <c r="S389" i="14"/>
  <c r="T389" i="14"/>
  <c r="U389" i="14"/>
  <c r="V389" i="14"/>
  <c r="W389" i="14"/>
  <c r="X389" i="14"/>
  <c r="Y389" i="14"/>
  <c r="Z389" i="14"/>
  <c r="R390" i="14"/>
  <c r="S390" i="14"/>
  <c r="T390" i="14"/>
  <c r="U390" i="14"/>
  <c r="V390" i="14"/>
  <c r="W390" i="14"/>
  <c r="X390" i="14"/>
  <c r="Y390" i="14"/>
  <c r="Z390" i="14"/>
  <c r="R391" i="14"/>
  <c r="S391" i="14"/>
  <c r="T391" i="14"/>
  <c r="U391" i="14"/>
  <c r="V391" i="14"/>
  <c r="W391" i="14"/>
  <c r="X391" i="14"/>
  <c r="Y391" i="14"/>
  <c r="Z391" i="14"/>
  <c r="R392" i="14"/>
  <c r="S392" i="14"/>
  <c r="T392" i="14"/>
  <c r="U392" i="14"/>
  <c r="V392" i="14"/>
  <c r="W392" i="14"/>
  <c r="X392" i="14"/>
  <c r="Y392" i="14"/>
  <c r="Z392" i="14"/>
  <c r="R393" i="14"/>
  <c r="S393" i="14"/>
  <c r="T393" i="14"/>
  <c r="U393" i="14"/>
  <c r="V393" i="14"/>
  <c r="W393" i="14"/>
  <c r="X393" i="14"/>
  <c r="Y393" i="14"/>
  <c r="Z393" i="14"/>
  <c r="R394" i="14"/>
  <c r="S394" i="14"/>
  <c r="T394" i="14"/>
  <c r="U394" i="14"/>
  <c r="V394" i="14"/>
  <c r="W394" i="14"/>
  <c r="X394" i="14"/>
  <c r="Y394" i="14"/>
  <c r="Z394" i="14"/>
  <c r="R395" i="14"/>
  <c r="S395" i="14"/>
  <c r="T395" i="14"/>
  <c r="U395" i="14"/>
  <c r="V395" i="14"/>
  <c r="W395" i="14"/>
  <c r="X395" i="14"/>
  <c r="Y395" i="14"/>
  <c r="Z395" i="14"/>
  <c r="R396" i="14"/>
  <c r="S396" i="14"/>
  <c r="T396" i="14"/>
  <c r="U396" i="14"/>
  <c r="V396" i="14"/>
  <c r="W396" i="14"/>
  <c r="X396" i="14"/>
  <c r="Y396" i="14"/>
  <c r="Z396" i="14"/>
  <c r="R397" i="14"/>
  <c r="S397" i="14"/>
  <c r="T397" i="14"/>
  <c r="U397" i="14"/>
  <c r="V397" i="14"/>
  <c r="W397" i="14"/>
  <c r="X397" i="14"/>
  <c r="Y397" i="14"/>
  <c r="Z397" i="14"/>
  <c r="R398" i="14"/>
  <c r="S398" i="14"/>
  <c r="T398" i="14"/>
  <c r="U398" i="14"/>
  <c r="V398" i="14"/>
  <c r="W398" i="14"/>
  <c r="X398" i="14"/>
  <c r="Y398" i="14"/>
  <c r="Z398" i="14"/>
  <c r="R399" i="14"/>
  <c r="S399" i="14"/>
  <c r="T399" i="14"/>
  <c r="U399" i="14"/>
  <c r="V399" i="14"/>
  <c r="W399" i="14"/>
  <c r="X399" i="14"/>
  <c r="Y399" i="14"/>
  <c r="Z399" i="14"/>
  <c r="R400" i="14"/>
  <c r="S400" i="14"/>
  <c r="T400" i="14"/>
  <c r="U400" i="14"/>
  <c r="V400" i="14"/>
  <c r="W400" i="14"/>
  <c r="X400" i="14"/>
  <c r="Y400" i="14"/>
  <c r="Z400" i="14"/>
  <c r="R401" i="14"/>
  <c r="S401" i="14"/>
  <c r="T401" i="14"/>
  <c r="U401" i="14"/>
  <c r="V401" i="14"/>
  <c r="W401" i="14"/>
  <c r="X401" i="14"/>
  <c r="Y401" i="14"/>
  <c r="Z401" i="14"/>
  <c r="R402" i="14"/>
  <c r="S402" i="14"/>
  <c r="T402" i="14"/>
  <c r="U402" i="14"/>
  <c r="V402" i="14"/>
  <c r="W402" i="14"/>
  <c r="X402" i="14"/>
  <c r="Y402" i="14"/>
  <c r="Z402" i="14"/>
  <c r="R403" i="14"/>
  <c r="S403" i="14"/>
  <c r="T403" i="14"/>
  <c r="U403" i="14"/>
  <c r="V403" i="14"/>
  <c r="W403" i="14"/>
  <c r="X403" i="14"/>
  <c r="Y403" i="14"/>
  <c r="Z403" i="14"/>
  <c r="R404" i="14"/>
  <c r="S404" i="14"/>
  <c r="T404" i="14"/>
  <c r="U404" i="14"/>
  <c r="V404" i="14"/>
  <c r="W404" i="14"/>
  <c r="X404" i="14"/>
  <c r="Y404" i="14"/>
  <c r="Z404" i="14"/>
  <c r="R405" i="14"/>
  <c r="S405" i="14"/>
  <c r="T405" i="14"/>
  <c r="U405" i="14"/>
  <c r="V405" i="14"/>
  <c r="W405" i="14"/>
  <c r="X405" i="14"/>
  <c r="Y405" i="14"/>
  <c r="Z405" i="14"/>
  <c r="R406" i="14"/>
  <c r="S406" i="14"/>
  <c r="T406" i="14"/>
  <c r="U406" i="14"/>
  <c r="V406" i="14"/>
  <c r="W406" i="14"/>
  <c r="X406" i="14"/>
  <c r="Y406" i="14"/>
  <c r="Z406" i="14"/>
  <c r="R407" i="14"/>
  <c r="S407" i="14"/>
  <c r="T407" i="14"/>
  <c r="U407" i="14"/>
  <c r="V407" i="14"/>
  <c r="W407" i="14"/>
  <c r="X407" i="14"/>
  <c r="Y407" i="14"/>
  <c r="Z407" i="14"/>
  <c r="R408" i="14"/>
  <c r="S408" i="14"/>
  <c r="T408" i="14"/>
  <c r="U408" i="14"/>
  <c r="V408" i="14"/>
  <c r="W408" i="14"/>
  <c r="X408" i="14"/>
  <c r="Y408" i="14"/>
  <c r="Z408" i="14"/>
  <c r="R409" i="14"/>
  <c r="S409" i="14"/>
  <c r="T409" i="14"/>
  <c r="U409" i="14"/>
  <c r="V409" i="14"/>
  <c r="W409" i="14"/>
  <c r="X409" i="14"/>
  <c r="Y409" i="14"/>
  <c r="Z409" i="14"/>
  <c r="R410" i="14"/>
  <c r="S410" i="14"/>
  <c r="T410" i="14"/>
  <c r="U410" i="14"/>
  <c r="V410" i="14"/>
  <c r="W410" i="14"/>
  <c r="X410" i="14"/>
  <c r="Y410" i="14"/>
  <c r="Z410" i="14"/>
  <c r="R411" i="14"/>
  <c r="S411" i="14"/>
  <c r="T411" i="14"/>
  <c r="U411" i="14"/>
  <c r="V411" i="14"/>
  <c r="W411" i="14"/>
  <c r="X411" i="14"/>
  <c r="Y411" i="14"/>
  <c r="Z411" i="14"/>
  <c r="R412" i="14"/>
  <c r="S412" i="14"/>
  <c r="T412" i="14"/>
  <c r="U412" i="14"/>
  <c r="V412" i="14"/>
  <c r="W412" i="14"/>
  <c r="X412" i="14"/>
  <c r="Y412" i="14"/>
  <c r="Z412" i="14"/>
  <c r="R413" i="14"/>
  <c r="S413" i="14"/>
  <c r="T413" i="14"/>
  <c r="U413" i="14"/>
  <c r="V413" i="14"/>
  <c r="W413" i="14"/>
  <c r="X413" i="14"/>
  <c r="Y413" i="14"/>
  <c r="Z413" i="14"/>
  <c r="R414" i="14"/>
  <c r="S414" i="14"/>
  <c r="T414" i="14"/>
  <c r="U414" i="14"/>
  <c r="V414" i="14"/>
  <c r="W414" i="14"/>
  <c r="X414" i="14"/>
  <c r="Y414" i="14"/>
  <c r="Z414" i="14"/>
  <c r="R415" i="14"/>
  <c r="S415" i="14"/>
  <c r="T415" i="14"/>
  <c r="U415" i="14"/>
  <c r="V415" i="14"/>
  <c r="W415" i="14"/>
  <c r="X415" i="14"/>
  <c r="Y415" i="14"/>
  <c r="Z415" i="14"/>
  <c r="R416" i="14"/>
  <c r="S416" i="14"/>
  <c r="T416" i="14"/>
  <c r="U416" i="14"/>
  <c r="V416" i="14"/>
  <c r="W416" i="14"/>
  <c r="X416" i="14"/>
  <c r="Y416" i="14"/>
  <c r="Z416" i="14"/>
  <c r="R417" i="14"/>
  <c r="S417" i="14"/>
  <c r="T417" i="14"/>
  <c r="U417" i="14"/>
  <c r="V417" i="14"/>
  <c r="W417" i="14"/>
  <c r="X417" i="14"/>
  <c r="Y417" i="14"/>
  <c r="Z417" i="14"/>
  <c r="R418" i="14"/>
  <c r="S418" i="14"/>
  <c r="T418" i="14"/>
  <c r="U418" i="14"/>
  <c r="V418" i="14"/>
  <c r="W418" i="14"/>
  <c r="X418" i="14"/>
  <c r="Y418" i="14"/>
  <c r="Z418" i="14"/>
  <c r="R419" i="14"/>
  <c r="S419" i="14"/>
  <c r="T419" i="14"/>
  <c r="U419" i="14"/>
  <c r="V419" i="14"/>
  <c r="W419" i="14"/>
  <c r="X419" i="14"/>
  <c r="Y419" i="14"/>
  <c r="Z419" i="14"/>
  <c r="R420" i="14"/>
  <c r="S420" i="14"/>
  <c r="T420" i="14"/>
  <c r="U420" i="14"/>
  <c r="V420" i="14"/>
  <c r="W420" i="14"/>
  <c r="X420" i="14"/>
  <c r="Y420" i="14"/>
  <c r="Z420" i="14"/>
  <c r="R421" i="14"/>
  <c r="S421" i="14"/>
  <c r="T421" i="14"/>
  <c r="U421" i="14"/>
  <c r="V421" i="14"/>
  <c r="W421" i="14"/>
  <c r="X421" i="14"/>
  <c r="Y421" i="14"/>
  <c r="Z421" i="14"/>
  <c r="R422" i="14"/>
  <c r="S422" i="14"/>
  <c r="T422" i="14"/>
  <c r="U422" i="14"/>
  <c r="V422" i="14"/>
  <c r="W422" i="14"/>
  <c r="X422" i="14"/>
  <c r="Y422" i="14"/>
  <c r="Z422" i="14"/>
  <c r="R423" i="14"/>
  <c r="S423" i="14"/>
  <c r="T423" i="14"/>
  <c r="U423" i="14"/>
  <c r="V423" i="14"/>
  <c r="W423" i="14"/>
  <c r="X423" i="14"/>
  <c r="Y423" i="14"/>
  <c r="Z423" i="14"/>
  <c r="R424" i="14"/>
  <c r="S424" i="14"/>
  <c r="T424" i="14"/>
  <c r="U424" i="14"/>
  <c r="V424" i="14"/>
  <c r="W424" i="14"/>
  <c r="X424" i="14"/>
  <c r="Y424" i="14"/>
  <c r="Z424" i="14"/>
  <c r="R425" i="14"/>
  <c r="S425" i="14"/>
  <c r="T425" i="14"/>
  <c r="U425" i="14"/>
  <c r="V425" i="14"/>
  <c r="W425" i="14"/>
  <c r="X425" i="14"/>
  <c r="Y425" i="14"/>
  <c r="Z425" i="14"/>
  <c r="R426" i="14"/>
  <c r="S426" i="14"/>
  <c r="T426" i="14"/>
  <c r="U426" i="14"/>
  <c r="V426" i="14"/>
  <c r="W426" i="14"/>
  <c r="X426" i="14"/>
  <c r="Y426" i="14"/>
  <c r="Z426" i="14"/>
  <c r="R427" i="14"/>
  <c r="S427" i="14"/>
  <c r="T427" i="14"/>
  <c r="U427" i="14"/>
  <c r="V427" i="14"/>
  <c r="W427" i="14"/>
  <c r="X427" i="14"/>
  <c r="Y427" i="14"/>
  <c r="Z427" i="14"/>
  <c r="R428" i="14"/>
  <c r="S428" i="14"/>
  <c r="T428" i="14"/>
  <c r="U428" i="14"/>
  <c r="V428" i="14"/>
  <c r="W428" i="14"/>
  <c r="X428" i="14"/>
  <c r="Y428" i="14"/>
  <c r="Z428" i="14"/>
  <c r="R429" i="14"/>
  <c r="S429" i="14"/>
  <c r="T429" i="14"/>
  <c r="U429" i="14"/>
  <c r="V429" i="14"/>
  <c r="W429" i="14"/>
  <c r="X429" i="14"/>
  <c r="Y429" i="14"/>
  <c r="Z429" i="14"/>
  <c r="R430" i="14"/>
  <c r="S430" i="14"/>
  <c r="T430" i="14"/>
  <c r="U430" i="14"/>
  <c r="V430" i="14"/>
  <c r="W430" i="14"/>
  <c r="X430" i="14"/>
  <c r="Y430" i="14"/>
  <c r="Z430" i="14"/>
  <c r="R431" i="14"/>
  <c r="S431" i="14"/>
  <c r="T431" i="14"/>
  <c r="U431" i="14"/>
  <c r="V431" i="14"/>
  <c r="W431" i="14"/>
  <c r="X431" i="14"/>
  <c r="Y431" i="14"/>
  <c r="Z431" i="14"/>
  <c r="R432" i="14"/>
  <c r="S432" i="14"/>
  <c r="T432" i="14"/>
  <c r="U432" i="14"/>
  <c r="V432" i="14"/>
  <c r="W432" i="14"/>
  <c r="X432" i="14"/>
  <c r="Y432" i="14"/>
  <c r="Z432" i="14"/>
  <c r="R433" i="14"/>
  <c r="S433" i="14"/>
  <c r="T433" i="14"/>
  <c r="U433" i="14"/>
  <c r="V433" i="14"/>
  <c r="W433" i="14"/>
  <c r="X433" i="14"/>
  <c r="Y433" i="14"/>
  <c r="Z433" i="14"/>
  <c r="R434" i="14"/>
  <c r="S434" i="14"/>
  <c r="T434" i="14"/>
  <c r="U434" i="14"/>
  <c r="V434" i="14"/>
  <c r="W434" i="14"/>
  <c r="X434" i="14"/>
  <c r="Y434" i="14"/>
  <c r="Z434" i="14"/>
  <c r="R435" i="14"/>
  <c r="S435" i="14"/>
  <c r="T435" i="14"/>
  <c r="U435" i="14"/>
  <c r="V435" i="14"/>
  <c r="W435" i="14"/>
  <c r="X435" i="14"/>
  <c r="Y435" i="14"/>
  <c r="Z435" i="14"/>
  <c r="R436" i="14"/>
  <c r="S436" i="14"/>
  <c r="T436" i="14"/>
  <c r="U436" i="14"/>
  <c r="V436" i="14"/>
  <c r="W436" i="14"/>
  <c r="X436" i="14"/>
  <c r="Y436" i="14"/>
  <c r="Z436" i="14"/>
  <c r="R437" i="14"/>
  <c r="S437" i="14"/>
  <c r="T437" i="14"/>
  <c r="U437" i="14"/>
  <c r="V437" i="14"/>
  <c r="W437" i="14"/>
  <c r="X437" i="14"/>
  <c r="Y437" i="14"/>
  <c r="Z437" i="14"/>
  <c r="R438" i="14"/>
  <c r="S438" i="14"/>
  <c r="T438" i="14"/>
  <c r="U438" i="14"/>
  <c r="V438" i="14"/>
  <c r="W438" i="14"/>
  <c r="X438" i="14"/>
  <c r="Y438" i="14"/>
  <c r="Z438" i="14"/>
  <c r="R439" i="14"/>
  <c r="S439" i="14"/>
  <c r="T439" i="14"/>
  <c r="U439" i="14"/>
  <c r="V439" i="14"/>
  <c r="W439" i="14"/>
  <c r="X439" i="14"/>
  <c r="Y439" i="14"/>
  <c r="Z439" i="14"/>
  <c r="R440" i="14"/>
  <c r="S440" i="14"/>
  <c r="T440" i="14"/>
  <c r="U440" i="14"/>
  <c r="V440" i="14"/>
  <c r="W440" i="14"/>
  <c r="X440" i="14"/>
  <c r="Y440" i="14"/>
  <c r="Z440" i="14"/>
  <c r="R441" i="14"/>
  <c r="S441" i="14"/>
  <c r="T441" i="14"/>
  <c r="U441" i="14"/>
  <c r="V441" i="14"/>
  <c r="W441" i="14"/>
  <c r="X441" i="14"/>
  <c r="Y441" i="14"/>
  <c r="Z441" i="14"/>
  <c r="R442" i="14"/>
  <c r="S442" i="14"/>
  <c r="T442" i="14"/>
  <c r="U442" i="14"/>
  <c r="V442" i="14"/>
  <c r="W442" i="14"/>
  <c r="X442" i="14"/>
  <c r="Y442" i="14"/>
  <c r="Z442" i="14"/>
  <c r="R443" i="14"/>
  <c r="S443" i="14"/>
  <c r="T443" i="14"/>
  <c r="U443" i="14"/>
  <c r="V443" i="14"/>
  <c r="W443" i="14"/>
  <c r="X443" i="14"/>
  <c r="Y443" i="14"/>
  <c r="Z443" i="14"/>
  <c r="R444" i="14"/>
  <c r="S444" i="14"/>
  <c r="T444" i="14"/>
  <c r="U444" i="14"/>
  <c r="V444" i="14"/>
  <c r="W444" i="14"/>
  <c r="X444" i="14"/>
  <c r="Y444" i="14"/>
  <c r="Z444" i="14"/>
  <c r="R445" i="14"/>
  <c r="S445" i="14"/>
  <c r="T445" i="14"/>
  <c r="U445" i="14"/>
  <c r="V445" i="14"/>
  <c r="W445" i="14"/>
  <c r="X445" i="14"/>
  <c r="Y445" i="14"/>
  <c r="Z445" i="14"/>
  <c r="R446" i="14"/>
  <c r="S446" i="14"/>
  <c r="T446" i="14"/>
  <c r="U446" i="14"/>
  <c r="V446" i="14"/>
  <c r="W446" i="14"/>
  <c r="X446" i="14"/>
  <c r="Y446" i="14"/>
  <c r="Z446" i="14"/>
  <c r="R447" i="14"/>
  <c r="S447" i="14"/>
  <c r="T447" i="14"/>
  <c r="U447" i="14"/>
  <c r="V447" i="14"/>
  <c r="W447" i="14"/>
  <c r="X447" i="14"/>
  <c r="Y447" i="14"/>
  <c r="Z447" i="14"/>
  <c r="R448" i="14"/>
  <c r="S448" i="14"/>
  <c r="T448" i="14"/>
  <c r="U448" i="14"/>
  <c r="V448" i="14"/>
  <c r="W448" i="14"/>
  <c r="X448" i="14"/>
  <c r="Y448" i="14"/>
  <c r="Z448" i="14"/>
  <c r="R449" i="14"/>
  <c r="S449" i="14"/>
  <c r="T449" i="14"/>
  <c r="U449" i="14"/>
  <c r="V449" i="14"/>
  <c r="W449" i="14"/>
  <c r="X449" i="14"/>
  <c r="Y449" i="14"/>
  <c r="Z449" i="14"/>
  <c r="R450" i="14"/>
  <c r="S450" i="14"/>
  <c r="T450" i="14"/>
  <c r="U450" i="14"/>
  <c r="V450" i="14"/>
  <c r="W450" i="14"/>
  <c r="X450" i="14"/>
  <c r="Y450" i="14"/>
  <c r="Z450" i="14"/>
  <c r="R451" i="14"/>
  <c r="S451" i="14"/>
  <c r="T451" i="14"/>
  <c r="U451" i="14"/>
  <c r="V451" i="14"/>
  <c r="W451" i="14"/>
  <c r="X451" i="14"/>
  <c r="Y451" i="14"/>
  <c r="Z451" i="14"/>
  <c r="R452" i="14"/>
  <c r="S452" i="14"/>
  <c r="T452" i="14"/>
  <c r="U452" i="14"/>
  <c r="V452" i="14"/>
  <c r="W452" i="14"/>
  <c r="X452" i="14"/>
  <c r="Y452" i="14"/>
  <c r="Z452" i="14"/>
  <c r="R453" i="14"/>
  <c r="S453" i="14"/>
  <c r="T453" i="14"/>
  <c r="U453" i="14"/>
  <c r="V453" i="14"/>
  <c r="W453" i="14"/>
  <c r="X453" i="14"/>
  <c r="Y453" i="14"/>
  <c r="Z453" i="14"/>
  <c r="R454" i="14"/>
  <c r="S454" i="14"/>
  <c r="T454" i="14"/>
  <c r="U454" i="14"/>
  <c r="V454" i="14"/>
  <c r="W454" i="14"/>
  <c r="X454" i="14"/>
  <c r="Y454" i="14"/>
  <c r="Z454" i="14"/>
  <c r="R455" i="14"/>
  <c r="S455" i="14"/>
  <c r="T455" i="14"/>
  <c r="U455" i="14"/>
  <c r="V455" i="14"/>
  <c r="W455" i="14"/>
  <c r="X455" i="14"/>
  <c r="Y455" i="14"/>
  <c r="Z455" i="14"/>
  <c r="R456" i="14"/>
  <c r="S456" i="14"/>
  <c r="T456" i="14"/>
  <c r="U456" i="14"/>
  <c r="V456" i="14"/>
  <c r="W456" i="14"/>
  <c r="X456" i="14"/>
  <c r="Y456" i="14"/>
  <c r="Z456" i="14"/>
  <c r="R457" i="14"/>
  <c r="S457" i="14"/>
  <c r="T457" i="14"/>
  <c r="U457" i="14"/>
  <c r="V457" i="14"/>
  <c r="W457" i="14"/>
  <c r="X457" i="14"/>
  <c r="Y457" i="14"/>
  <c r="Z457" i="14"/>
  <c r="R458" i="14"/>
  <c r="S458" i="14"/>
  <c r="T458" i="14"/>
  <c r="U458" i="14"/>
  <c r="V458" i="14"/>
  <c r="W458" i="14"/>
  <c r="X458" i="14"/>
  <c r="Y458" i="14"/>
  <c r="Z458" i="14"/>
  <c r="R459" i="14"/>
  <c r="S459" i="14"/>
  <c r="T459" i="14"/>
  <c r="U459" i="14"/>
  <c r="V459" i="14"/>
  <c r="W459" i="14"/>
  <c r="X459" i="14"/>
  <c r="Y459" i="14"/>
  <c r="Z459" i="14"/>
  <c r="R460" i="14"/>
  <c r="S460" i="14"/>
  <c r="T460" i="14"/>
  <c r="U460" i="14"/>
  <c r="V460" i="14"/>
  <c r="W460" i="14"/>
  <c r="X460" i="14"/>
  <c r="Y460" i="14"/>
  <c r="Z460" i="14"/>
  <c r="R461" i="14"/>
  <c r="S461" i="14"/>
  <c r="T461" i="14"/>
  <c r="U461" i="14"/>
  <c r="V461" i="14"/>
  <c r="W461" i="14"/>
  <c r="X461" i="14"/>
  <c r="Y461" i="14"/>
  <c r="Z461" i="14"/>
  <c r="R462" i="14"/>
  <c r="S462" i="14"/>
  <c r="T462" i="14"/>
  <c r="U462" i="14"/>
  <c r="V462" i="14"/>
  <c r="W462" i="14"/>
  <c r="X462" i="14"/>
  <c r="Y462" i="14"/>
  <c r="Z462" i="14"/>
  <c r="R463" i="14"/>
  <c r="S463" i="14"/>
  <c r="T463" i="14"/>
  <c r="U463" i="14"/>
  <c r="V463" i="14"/>
  <c r="W463" i="14"/>
  <c r="X463" i="14"/>
  <c r="Y463" i="14"/>
  <c r="Z463" i="14"/>
  <c r="R464" i="14"/>
  <c r="S464" i="14"/>
  <c r="T464" i="14"/>
  <c r="U464" i="14"/>
  <c r="V464" i="14"/>
  <c r="W464" i="14"/>
  <c r="X464" i="14"/>
  <c r="Y464" i="14"/>
  <c r="Z464" i="14"/>
  <c r="R465" i="14"/>
  <c r="S465" i="14"/>
  <c r="T465" i="14"/>
  <c r="U465" i="14"/>
  <c r="V465" i="14"/>
  <c r="W465" i="14"/>
  <c r="X465" i="14"/>
  <c r="Y465" i="14"/>
  <c r="Z465" i="14"/>
  <c r="R466" i="14"/>
  <c r="S466" i="14"/>
  <c r="T466" i="14"/>
  <c r="U466" i="14"/>
  <c r="V466" i="14"/>
  <c r="W466" i="14"/>
  <c r="X466" i="14"/>
  <c r="Y466" i="14"/>
  <c r="Z466" i="14"/>
  <c r="R467" i="14"/>
  <c r="S467" i="14"/>
  <c r="T467" i="14"/>
  <c r="U467" i="14"/>
  <c r="V467" i="14"/>
  <c r="W467" i="14"/>
  <c r="X467" i="14"/>
  <c r="Y467" i="14"/>
  <c r="Z467" i="14"/>
  <c r="R468" i="14"/>
  <c r="S468" i="14"/>
  <c r="T468" i="14"/>
  <c r="U468" i="14"/>
  <c r="V468" i="14"/>
  <c r="W468" i="14"/>
  <c r="X468" i="14"/>
  <c r="Y468" i="14"/>
  <c r="Z468" i="14"/>
  <c r="R469" i="14"/>
  <c r="S469" i="14"/>
  <c r="T469" i="14"/>
  <c r="U469" i="14"/>
  <c r="V469" i="14"/>
  <c r="W469" i="14"/>
  <c r="X469" i="14"/>
  <c r="Y469" i="14"/>
  <c r="Z469" i="14"/>
  <c r="R470" i="14"/>
  <c r="S470" i="14"/>
  <c r="T470" i="14"/>
  <c r="U470" i="14"/>
  <c r="V470" i="14"/>
  <c r="W470" i="14"/>
  <c r="X470" i="14"/>
  <c r="Y470" i="14"/>
  <c r="Z470" i="14"/>
  <c r="R471" i="14"/>
  <c r="S471" i="14"/>
  <c r="T471" i="14"/>
  <c r="U471" i="14"/>
  <c r="V471" i="14"/>
  <c r="W471" i="14"/>
  <c r="X471" i="14"/>
  <c r="Y471" i="14"/>
  <c r="Z471" i="14"/>
  <c r="R472" i="14"/>
  <c r="S472" i="14"/>
  <c r="T472" i="14"/>
  <c r="U472" i="14"/>
  <c r="V472" i="14"/>
  <c r="W472" i="14"/>
  <c r="X472" i="14"/>
  <c r="Y472" i="14"/>
  <c r="Z472" i="14"/>
  <c r="R473" i="14"/>
  <c r="S473" i="14"/>
  <c r="T473" i="14"/>
  <c r="U473" i="14"/>
  <c r="V473" i="14"/>
  <c r="W473" i="14"/>
  <c r="X473" i="14"/>
  <c r="Y473" i="14"/>
  <c r="Z473" i="14"/>
  <c r="R474" i="14"/>
  <c r="S474" i="14"/>
  <c r="T474" i="14"/>
  <c r="U474" i="14"/>
  <c r="V474" i="14"/>
  <c r="W474" i="14"/>
  <c r="X474" i="14"/>
  <c r="Y474" i="14"/>
  <c r="Z474" i="14"/>
  <c r="R475" i="14"/>
  <c r="S475" i="14"/>
  <c r="T475" i="14"/>
  <c r="U475" i="14"/>
  <c r="V475" i="14"/>
  <c r="W475" i="14"/>
  <c r="X475" i="14"/>
  <c r="Y475" i="14"/>
  <c r="Z475" i="14"/>
  <c r="R476" i="14"/>
  <c r="S476" i="14"/>
  <c r="T476" i="14"/>
  <c r="U476" i="14"/>
  <c r="V476" i="14"/>
  <c r="W476" i="14"/>
  <c r="X476" i="14"/>
  <c r="Y476" i="14"/>
  <c r="Z476" i="14"/>
  <c r="R477" i="14"/>
  <c r="S477" i="14"/>
  <c r="T477" i="14"/>
  <c r="U477" i="14"/>
  <c r="V477" i="14"/>
  <c r="W477" i="14"/>
  <c r="X477" i="14"/>
  <c r="Y477" i="14"/>
  <c r="Z477" i="14"/>
  <c r="R478" i="14"/>
  <c r="S478" i="14"/>
  <c r="T478" i="14"/>
  <c r="U478" i="14"/>
  <c r="V478" i="14"/>
  <c r="W478" i="14"/>
  <c r="X478" i="14"/>
  <c r="Y478" i="14"/>
  <c r="Z478" i="14"/>
  <c r="R479" i="14"/>
  <c r="S479" i="14"/>
  <c r="T479" i="14"/>
  <c r="U479" i="14"/>
  <c r="V479" i="14"/>
  <c r="W479" i="14"/>
  <c r="X479" i="14"/>
  <c r="Y479" i="14"/>
  <c r="Z479" i="14"/>
  <c r="R480" i="14"/>
  <c r="S480" i="14"/>
  <c r="T480" i="14"/>
  <c r="U480" i="14"/>
  <c r="V480" i="14"/>
  <c r="W480" i="14"/>
  <c r="X480" i="14"/>
  <c r="Y480" i="14"/>
  <c r="Z480" i="14"/>
  <c r="R481" i="14"/>
  <c r="S481" i="14"/>
  <c r="T481" i="14"/>
  <c r="U481" i="14"/>
  <c r="V481" i="14"/>
  <c r="W481" i="14"/>
  <c r="X481" i="14"/>
  <c r="Y481" i="14"/>
  <c r="Z481" i="14"/>
  <c r="R2" i="14"/>
  <c r="S2" i="14"/>
  <c r="T2" i="14"/>
  <c r="U2" i="14"/>
  <c r="V2" i="14"/>
  <c r="W2" i="14"/>
  <c r="X2" i="14"/>
  <c r="Y2" i="14"/>
  <c r="Z2" i="14"/>
  <c r="Q2" i="14"/>
  <c r="Q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Q329" i="14"/>
  <c r="Q330" i="14"/>
  <c r="Q331" i="14"/>
  <c r="Q332" i="14"/>
  <c r="Q333" i="14"/>
  <c r="Q334" i="14"/>
  <c r="Q335" i="14"/>
  <c r="Q336" i="14"/>
  <c r="Q337" i="14"/>
  <c r="Q338" i="14"/>
  <c r="Q339" i="14"/>
  <c r="Q340" i="14"/>
  <c r="Q341" i="14"/>
  <c r="Q342" i="14"/>
  <c r="Q343" i="14"/>
  <c r="Q344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1" i="14"/>
  <c r="Q362" i="14"/>
  <c r="Q363" i="14"/>
  <c r="Q364" i="14"/>
  <c r="Q365" i="14"/>
  <c r="Q366" i="14"/>
  <c r="Q367" i="14"/>
  <c r="Q368" i="14"/>
  <c r="Q369" i="14"/>
  <c r="Q370" i="14"/>
  <c r="Q371" i="14"/>
  <c r="Q372" i="14"/>
  <c r="Q373" i="14"/>
  <c r="Q374" i="14"/>
  <c r="Q375" i="14"/>
  <c r="Q376" i="14"/>
  <c r="Q377" i="14"/>
  <c r="Q378" i="14"/>
  <c r="Q379" i="14"/>
  <c r="Q380" i="14"/>
  <c r="Q381" i="14"/>
  <c r="Q382" i="14"/>
  <c r="Q383" i="14"/>
  <c r="Q384" i="14"/>
  <c r="Q385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59" i="14"/>
  <c r="Q460" i="14"/>
  <c r="Q461" i="14"/>
  <c r="Q462" i="14"/>
  <c r="Q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79" i="14"/>
  <c r="Q480" i="14"/>
  <c r="Q481" i="14"/>
  <c r="K2" i="14" l="1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48" i="14"/>
  <c r="K249" i="14"/>
  <c r="K250" i="14"/>
  <c r="K251" i="14"/>
  <c r="K252" i="14"/>
  <c r="K253" i="14"/>
  <c r="K254" i="14"/>
  <c r="K255" i="14"/>
  <c r="K256" i="14"/>
  <c r="K257" i="14"/>
  <c r="K258" i="14"/>
  <c r="K259" i="14"/>
  <c r="K260" i="14"/>
  <c r="K261" i="14"/>
  <c r="K262" i="14"/>
  <c r="K263" i="14"/>
  <c r="K264" i="14"/>
  <c r="K265" i="14"/>
  <c r="K266" i="14"/>
  <c r="K267" i="14"/>
  <c r="K268" i="14"/>
  <c r="K269" i="14"/>
  <c r="K270" i="14"/>
  <c r="K271" i="14"/>
  <c r="K272" i="14"/>
  <c r="K273" i="14"/>
  <c r="K274" i="14"/>
  <c r="K275" i="14"/>
  <c r="K276" i="14"/>
  <c r="K277" i="14"/>
  <c r="K278" i="14"/>
  <c r="K279" i="14"/>
  <c r="K280" i="14"/>
  <c r="K281" i="14"/>
  <c r="K282" i="14"/>
  <c r="K283" i="14"/>
  <c r="K284" i="14"/>
  <c r="K285" i="14"/>
  <c r="K286" i="14"/>
  <c r="K287" i="14"/>
  <c r="K288" i="14"/>
  <c r="K289" i="14"/>
  <c r="K290" i="14"/>
  <c r="K291" i="14"/>
  <c r="K292" i="14"/>
  <c r="K293" i="14"/>
  <c r="K294" i="14"/>
  <c r="K295" i="14"/>
  <c r="K296" i="14"/>
  <c r="K297" i="14"/>
  <c r="K298" i="14"/>
  <c r="K299" i="14"/>
  <c r="K300" i="14"/>
  <c r="K301" i="14"/>
  <c r="K302" i="14"/>
  <c r="K303" i="14"/>
  <c r="K304" i="14"/>
  <c r="K305" i="14"/>
  <c r="K306" i="14"/>
  <c r="K307" i="14"/>
  <c r="K308" i="14"/>
  <c r="K309" i="14"/>
  <c r="K310" i="14"/>
  <c r="K311" i="14"/>
  <c r="K312" i="14"/>
  <c r="K313" i="14"/>
  <c r="K314" i="14"/>
  <c r="K315" i="14"/>
  <c r="K316" i="14"/>
  <c r="K317" i="14"/>
  <c r="K318" i="14"/>
  <c r="K319" i="14"/>
  <c r="K320" i="14"/>
  <c r="K321" i="14"/>
  <c r="K322" i="14"/>
  <c r="K323" i="14"/>
  <c r="K324" i="14"/>
  <c r="K325" i="14"/>
  <c r="K326" i="14"/>
  <c r="K327" i="14"/>
  <c r="K328" i="14"/>
  <c r="K329" i="14"/>
  <c r="K330" i="14"/>
  <c r="K331" i="14"/>
  <c r="K332" i="14"/>
  <c r="K333" i="14"/>
  <c r="K334" i="14"/>
  <c r="K335" i="14"/>
  <c r="K336" i="14"/>
  <c r="K337" i="14"/>
  <c r="K338" i="14"/>
  <c r="K339" i="14"/>
  <c r="K340" i="14"/>
  <c r="K341" i="14"/>
  <c r="K342" i="14"/>
  <c r="K343" i="14"/>
  <c r="K344" i="14"/>
  <c r="K345" i="14"/>
  <c r="K346" i="14"/>
  <c r="K347" i="14"/>
  <c r="K348" i="14"/>
  <c r="K349" i="14"/>
  <c r="K350" i="14"/>
  <c r="K351" i="14"/>
  <c r="K352" i="14"/>
  <c r="K353" i="14"/>
  <c r="K354" i="14"/>
  <c r="K355" i="14"/>
  <c r="K356" i="14"/>
  <c r="K357" i="14"/>
  <c r="K358" i="14"/>
  <c r="K359" i="14"/>
  <c r="K360" i="14"/>
  <c r="K361" i="14"/>
  <c r="K362" i="14"/>
  <c r="K363" i="14"/>
  <c r="K364" i="14"/>
  <c r="K365" i="14"/>
  <c r="K366" i="14"/>
  <c r="K367" i="14"/>
  <c r="K368" i="14"/>
  <c r="K369" i="14"/>
  <c r="K370" i="14"/>
  <c r="K371" i="14"/>
  <c r="K372" i="14"/>
  <c r="K373" i="14"/>
  <c r="K374" i="14"/>
  <c r="K375" i="14"/>
  <c r="K376" i="14"/>
  <c r="K377" i="14"/>
  <c r="K378" i="14"/>
  <c r="K379" i="14"/>
  <c r="K380" i="14"/>
  <c r="K381" i="14"/>
  <c r="K382" i="14"/>
  <c r="K383" i="14"/>
  <c r="K384" i="14"/>
  <c r="K385" i="14"/>
  <c r="K386" i="14"/>
  <c r="K387" i="14"/>
  <c r="K388" i="14"/>
  <c r="K389" i="14"/>
  <c r="K390" i="14"/>
  <c r="K391" i="14"/>
  <c r="K392" i="14"/>
  <c r="K393" i="14"/>
  <c r="K394" i="14"/>
  <c r="K395" i="14"/>
  <c r="K396" i="14"/>
  <c r="K397" i="14"/>
  <c r="K398" i="14"/>
  <c r="K399" i="14"/>
  <c r="K400" i="14"/>
  <c r="K401" i="14"/>
  <c r="K402" i="14"/>
  <c r="K403" i="14"/>
  <c r="K404" i="14"/>
  <c r="K405" i="14"/>
  <c r="K406" i="14"/>
  <c r="K407" i="14"/>
  <c r="K408" i="14"/>
  <c r="K409" i="14"/>
  <c r="K410" i="14"/>
  <c r="K411" i="14"/>
  <c r="K412" i="14"/>
  <c r="K413" i="14"/>
  <c r="K414" i="14"/>
  <c r="K415" i="14"/>
  <c r="K416" i="14"/>
  <c r="K417" i="14"/>
  <c r="K418" i="14"/>
  <c r="K419" i="14"/>
  <c r="K420" i="14"/>
  <c r="K421" i="14"/>
  <c r="K422" i="14"/>
  <c r="K423" i="14"/>
  <c r="K424" i="14"/>
  <c r="K425" i="14"/>
  <c r="K426" i="14"/>
  <c r="K427" i="14"/>
  <c r="K428" i="14"/>
  <c r="K429" i="14"/>
  <c r="K430" i="14"/>
  <c r="K431" i="14"/>
  <c r="K432" i="14"/>
  <c r="K433" i="14"/>
  <c r="K434" i="14"/>
  <c r="K435" i="14"/>
  <c r="K436" i="14"/>
  <c r="K437" i="14"/>
  <c r="K438" i="14"/>
  <c r="K439" i="14"/>
  <c r="K440" i="14"/>
  <c r="K441" i="14"/>
  <c r="K442" i="14"/>
  <c r="K443" i="14"/>
  <c r="K444" i="14"/>
  <c r="K445" i="14"/>
  <c r="K446" i="14"/>
  <c r="K447" i="14"/>
  <c r="K448" i="14"/>
  <c r="K449" i="14"/>
  <c r="K450" i="14"/>
  <c r="K451" i="14"/>
  <c r="K452" i="14"/>
  <c r="K453" i="14"/>
  <c r="K454" i="14"/>
  <c r="K455" i="14"/>
  <c r="K456" i="14"/>
  <c r="K457" i="14"/>
  <c r="K458" i="14"/>
  <c r="K459" i="14"/>
  <c r="K460" i="14"/>
  <c r="K461" i="14"/>
  <c r="K462" i="14"/>
  <c r="K463" i="14"/>
  <c r="K464" i="14"/>
  <c r="K465" i="14"/>
  <c r="K466" i="14"/>
  <c r="K467" i="14"/>
  <c r="K468" i="14"/>
  <c r="K469" i="14"/>
  <c r="K470" i="14"/>
  <c r="K471" i="14"/>
  <c r="K472" i="14"/>
  <c r="K473" i="14"/>
  <c r="K474" i="14"/>
  <c r="K475" i="14"/>
  <c r="K476" i="14"/>
  <c r="K477" i="14"/>
  <c r="K478" i="14"/>
  <c r="K479" i="14"/>
  <c r="K480" i="14"/>
  <c r="K481" i="14"/>
  <c r="B2" i="10" l="1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1" i="14"/>
  <c r="L481" i="14" s="1"/>
  <c r="B480" i="14"/>
  <c r="L480" i="14" s="1"/>
  <c r="B479" i="14"/>
  <c r="M479" i="14" s="1"/>
  <c r="B477" i="14"/>
  <c r="B478" i="14"/>
  <c r="L478" i="14" s="1"/>
  <c r="B476" i="14"/>
  <c r="L476" i="14" s="1"/>
  <c r="B475" i="14"/>
  <c r="B474" i="14"/>
  <c r="M474" i="14" s="1"/>
  <c r="B473" i="14"/>
  <c r="L473" i="14" s="1"/>
  <c r="B472" i="14"/>
  <c r="L472" i="14" s="1"/>
  <c r="B471" i="14"/>
  <c r="B470" i="14"/>
  <c r="M470" i="14" s="1"/>
  <c r="B469" i="14"/>
  <c r="L469" i="14" s="1"/>
  <c r="B468" i="14"/>
  <c r="L468" i="14" s="1"/>
  <c r="B467" i="14"/>
  <c r="B466" i="14"/>
  <c r="N466" i="14" s="1"/>
  <c r="B465" i="14"/>
  <c r="L465" i="14" s="1"/>
  <c r="B462" i="14"/>
  <c r="B463" i="14"/>
  <c r="L463" i="14" s="1"/>
  <c r="B464" i="14"/>
  <c r="M464" i="14" s="1"/>
  <c r="B461" i="14"/>
  <c r="L461" i="14" s="1"/>
  <c r="B460" i="14"/>
  <c r="B459" i="14"/>
  <c r="L459" i="14" s="1"/>
  <c r="B458" i="14"/>
  <c r="M458" i="14" s="1"/>
  <c r="B457" i="14"/>
  <c r="I457" i="14" s="1"/>
  <c r="B456" i="14"/>
  <c r="B455" i="14"/>
  <c r="L455" i="14" s="1"/>
  <c r="B454" i="14"/>
  <c r="N454" i="14" s="1"/>
  <c r="B453" i="14"/>
  <c r="L453" i="14" s="1"/>
  <c r="B452" i="14"/>
  <c r="L452" i="14" s="1"/>
  <c r="B451" i="14"/>
  <c r="B449" i="14"/>
  <c r="N449" i="14" s="1"/>
  <c r="B450" i="14"/>
  <c r="L450" i="14" s="1"/>
  <c r="B447" i="14"/>
  <c r="L447" i="14" s="1"/>
  <c r="B448" i="14"/>
  <c r="B445" i="14"/>
  <c r="B446" i="14"/>
  <c r="L446" i="14" s="1"/>
  <c r="B443" i="14"/>
  <c r="B444" i="14"/>
  <c r="L444" i="14" s="1"/>
  <c r="B442" i="14"/>
  <c r="M442" i="14" s="1"/>
  <c r="B441" i="14"/>
  <c r="L441" i="14" s="1"/>
  <c r="B438" i="14"/>
  <c r="B440" i="14"/>
  <c r="L440" i="14" s="1"/>
  <c r="B439" i="14"/>
  <c r="M439" i="14" s="1"/>
  <c r="B437" i="14"/>
  <c r="L437" i="14" s="1"/>
  <c r="B436" i="14"/>
  <c r="B434" i="14"/>
  <c r="L434" i="14" s="1"/>
  <c r="B435" i="14"/>
  <c r="M435" i="14" s="1"/>
  <c r="B432" i="14"/>
  <c r="L432" i="14" s="1"/>
  <c r="B433" i="14"/>
  <c r="O433" i="14" s="1"/>
  <c r="B431" i="14"/>
  <c r="L431" i="14" s="1"/>
  <c r="B430" i="14"/>
  <c r="B429" i="14"/>
  <c r="L429" i="14" s="1"/>
  <c r="B428" i="14"/>
  <c r="B427" i="14"/>
  <c r="L427" i="14" s="1"/>
  <c r="B426" i="14"/>
  <c r="M426" i="14" s="1"/>
  <c r="B424" i="14"/>
  <c r="L424" i="14" s="1"/>
  <c r="B425" i="14"/>
  <c r="L425" i="14" s="1"/>
  <c r="B423" i="14"/>
  <c r="M423" i="14" s="1"/>
  <c r="B422" i="14"/>
  <c r="B421" i="14"/>
  <c r="L421" i="14" s="1"/>
  <c r="B420" i="14"/>
  <c r="L420" i="14" s="1"/>
  <c r="B419" i="14"/>
  <c r="B418" i="14"/>
  <c r="N418" i="14" s="1"/>
  <c r="B415" i="14"/>
  <c r="L415" i="14" s="1"/>
  <c r="B417" i="14"/>
  <c r="L417" i="14" s="1"/>
  <c r="B416" i="14"/>
  <c r="B414" i="14"/>
  <c r="B413" i="14"/>
  <c r="L413" i="14" s="1"/>
  <c r="B412" i="14"/>
  <c r="L412" i="14" s="1"/>
  <c r="B411" i="14"/>
  <c r="L411" i="14" s="1"/>
  <c r="B410" i="14"/>
  <c r="M410" i="14" s="1"/>
  <c r="B409" i="14"/>
  <c r="L409" i="14" s="1"/>
  <c r="B408" i="14"/>
  <c r="B407" i="14"/>
  <c r="L407" i="14" s="1"/>
  <c r="B406" i="14"/>
  <c r="B405" i="14"/>
  <c r="L405" i="14" s="1"/>
  <c r="B404" i="14"/>
  <c r="L404" i="14" s="1"/>
  <c r="B403" i="14"/>
  <c r="L403" i="14" s="1"/>
  <c r="B402" i="14"/>
  <c r="M402" i="14" s="1"/>
  <c r="B401" i="14"/>
  <c r="L401" i="14" s="1"/>
  <c r="B399" i="14"/>
  <c r="B400" i="14"/>
  <c r="L400" i="14" s="1"/>
  <c r="B398" i="14"/>
  <c r="B397" i="14"/>
  <c r="L397" i="14" s="1"/>
  <c r="B396" i="14"/>
  <c r="L396" i="14" s="1"/>
  <c r="B395" i="14"/>
  <c r="B394" i="14"/>
  <c r="M394" i="14" s="1"/>
  <c r="B393" i="14"/>
  <c r="L393" i="14" s="1"/>
  <c r="B392" i="14"/>
  <c r="B391" i="14"/>
  <c r="B390" i="14"/>
  <c r="M390" i="14" s="1"/>
  <c r="B389" i="14"/>
  <c r="L389" i="14" s="1"/>
  <c r="B388" i="14"/>
  <c r="B387" i="14"/>
  <c r="L387" i="14" s="1"/>
  <c r="B386" i="14"/>
  <c r="N386" i="14" s="1"/>
  <c r="B385" i="14"/>
  <c r="L385" i="14" s="1"/>
  <c r="B384" i="14"/>
  <c r="B383" i="14"/>
  <c r="L383" i="14" s="1"/>
  <c r="B381" i="14"/>
  <c r="B382" i="14"/>
  <c r="L382" i="14" s="1"/>
  <c r="B380" i="14"/>
  <c r="L380" i="14" s="1"/>
  <c r="B379" i="14"/>
  <c r="L379" i="14" s="1"/>
  <c r="B378" i="14"/>
  <c r="M378" i="14" s="1"/>
  <c r="B377" i="14"/>
  <c r="J377" i="14" s="1"/>
  <c r="B376" i="14"/>
  <c r="L376" i="14" s="1"/>
  <c r="B375" i="14"/>
  <c r="M375" i="14" s="1"/>
  <c r="B374" i="14"/>
  <c r="B373" i="14"/>
  <c r="B372" i="14"/>
  <c r="L372" i="14" s="1"/>
  <c r="B371" i="14"/>
  <c r="B369" i="14"/>
  <c r="N369" i="14" s="1"/>
  <c r="B370" i="14"/>
  <c r="J370" i="14" s="1"/>
  <c r="B368" i="14"/>
  <c r="L368" i="14" s="1"/>
  <c r="B366" i="14"/>
  <c r="M366" i="14" s="1"/>
  <c r="B365" i="14"/>
  <c r="B364" i="14"/>
  <c r="B367" i="14"/>
  <c r="L367" i="14" s="1"/>
  <c r="B363" i="14"/>
  <c r="B362" i="14"/>
  <c r="M362" i="14" s="1"/>
  <c r="B361" i="14"/>
  <c r="I361" i="14" s="1"/>
  <c r="B360" i="14"/>
  <c r="B359" i="14"/>
  <c r="L359" i="14" s="1"/>
  <c r="B355" i="14"/>
  <c r="M355" i="14" s="1"/>
  <c r="B358" i="14"/>
  <c r="L358" i="14" s="1"/>
  <c r="B357" i="14"/>
  <c r="B354" i="14"/>
  <c r="B356" i="14"/>
  <c r="N356" i="14" s="1"/>
  <c r="B353" i="14"/>
  <c r="L353" i="14" s="1"/>
  <c r="B351" i="14"/>
  <c r="B352" i="14"/>
  <c r="L352" i="14" s="1"/>
  <c r="B350" i="14"/>
  <c r="B349" i="14"/>
  <c r="L349" i="14" s="1"/>
  <c r="B348" i="14"/>
  <c r="L348" i="14" s="1"/>
  <c r="B347" i="14"/>
  <c r="B346" i="14"/>
  <c r="M346" i="14" s="1"/>
  <c r="B345" i="14"/>
  <c r="L345" i="14" s="1"/>
  <c r="B343" i="14"/>
  <c r="L343" i="14" s="1"/>
  <c r="B344" i="14"/>
  <c r="M344" i="14" s="1"/>
  <c r="B342" i="14"/>
  <c r="B340" i="14"/>
  <c r="B341" i="14"/>
  <c r="L341" i="14" s="1"/>
  <c r="B339" i="14"/>
  <c r="B338" i="14"/>
  <c r="N338" i="14" s="1"/>
  <c r="B336" i="14"/>
  <c r="J336" i="14" s="1"/>
  <c r="B337" i="14"/>
  <c r="L337" i="14" s="1"/>
  <c r="B335" i="14"/>
  <c r="B334" i="14"/>
  <c r="B333" i="14"/>
  <c r="L333" i="14" s="1"/>
  <c r="B332" i="14"/>
  <c r="L332" i="14" s="1"/>
  <c r="B331" i="14"/>
  <c r="L331" i="14" s="1"/>
  <c r="B330" i="14"/>
  <c r="M330" i="14" s="1"/>
  <c r="B329" i="14"/>
  <c r="L329" i="14" s="1"/>
  <c r="B328" i="14"/>
  <c r="B327" i="14"/>
  <c r="L327" i="14" s="1"/>
  <c r="B326" i="14"/>
  <c r="N326" i="14" s="1"/>
  <c r="B324" i="14"/>
  <c r="L324" i="14" s="1"/>
  <c r="B325" i="14"/>
  <c r="L325" i="14" s="1"/>
  <c r="B323" i="14"/>
  <c r="B321" i="14"/>
  <c r="M321" i="14" s="1"/>
  <c r="B322" i="14"/>
  <c r="B320" i="14"/>
  <c r="L320" i="14" s="1"/>
  <c r="B319" i="14"/>
  <c r="M319" i="14" s="1"/>
  <c r="B318" i="14"/>
  <c r="B317" i="14"/>
  <c r="L317" i="14" s="1"/>
  <c r="B316" i="14"/>
  <c r="L316" i="14" s="1"/>
  <c r="B315" i="14"/>
  <c r="B314" i="14"/>
  <c r="B312" i="14"/>
  <c r="L312" i="14" s="1"/>
  <c r="B313" i="14"/>
  <c r="L313" i="14" s="1"/>
  <c r="B309" i="14"/>
  <c r="B311" i="14"/>
  <c r="M311" i="14" s="1"/>
  <c r="B307" i="14"/>
  <c r="L307" i="14" s="1"/>
  <c r="B310" i="14"/>
  <c r="L310" i="14" s="1"/>
  <c r="B308" i="14"/>
  <c r="B306" i="14"/>
  <c r="N306" i="14" s="1"/>
  <c r="B305" i="14"/>
  <c r="L305" i="14" s="1"/>
  <c r="B304" i="14"/>
  <c r="O304" i="14" s="1"/>
  <c r="B303" i="14"/>
  <c r="L303" i="14" s="1"/>
  <c r="B302" i="14"/>
  <c r="B301" i="14"/>
  <c r="B299" i="14"/>
  <c r="L299" i="14" s="1"/>
  <c r="B300" i="14"/>
  <c r="B298" i="14"/>
  <c r="M298" i="14" s="1"/>
  <c r="B296" i="14"/>
  <c r="L296" i="14" s="1"/>
  <c r="B295" i="14"/>
  <c r="L295" i="14" s="1"/>
  <c r="B297" i="14"/>
  <c r="M297" i="14" s="1"/>
  <c r="B294" i="14"/>
  <c r="B293" i="14"/>
  <c r="L293" i="14" s="1"/>
  <c r="B292" i="14"/>
  <c r="L292" i="14" s="1"/>
  <c r="B291" i="14"/>
  <c r="B290" i="14"/>
  <c r="B289" i="14"/>
  <c r="L289" i="14" s="1"/>
  <c r="B288" i="14"/>
  <c r="B287" i="14"/>
  <c r="L287" i="14" s="1"/>
  <c r="B286" i="14"/>
  <c r="B285" i="14"/>
  <c r="L285" i="14" s="1"/>
  <c r="B284" i="14"/>
  <c r="L284" i="14" s="1"/>
  <c r="B283" i="14"/>
  <c r="L283" i="14" s="1"/>
  <c r="B282" i="14"/>
  <c r="M282" i="14" s="1"/>
  <c r="B281" i="14"/>
  <c r="L281" i="14" s="1"/>
  <c r="B280" i="14"/>
  <c r="B279" i="14"/>
  <c r="L279" i="14" s="1"/>
  <c r="B278" i="14"/>
  <c r="B277" i="14"/>
  <c r="L277" i="14" s="1"/>
  <c r="B276" i="14"/>
  <c r="B275" i="14"/>
  <c r="B274" i="14"/>
  <c r="M274" i="14" s="1"/>
  <c r="B273" i="14"/>
  <c r="B272" i="14"/>
  <c r="L272" i="14" s="1"/>
  <c r="B271" i="14"/>
  <c r="M271" i="14" s="1"/>
  <c r="B270" i="14"/>
  <c r="M270" i="14" s="1"/>
  <c r="B269" i="14"/>
  <c r="B267" i="14"/>
  <c r="B268" i="14"/>
  <c r="B266" i="14"/>
  <c r="L266" i="14" s="1"/>
  <c r="B265" i="14"/>
  <c r="J265" i="14" s="1"/>
  <c r="B264" i="14"/>
  <c r="B261" i="14"/>
  <c r="B263" i="14"/>
  <c r="L263" i="14" s="1"/>
  <c r="B262" i="14"/>
  <c r="M262" i="14" s="1"/>
  <c r="B260" i="14"/>
  <c r="B259" i="14"/>
  <c r="M259" i="14" s="1"/>
  <c r="B257" i="14"/>
  <c r="N257" i="14" s="1"/>
  <c r="B258" i="14"/>
  <c r="B256" i="14"/>
  <c r="B255" i="14"/>
  <c r="L255" i="14" s="1"/>
  <c r="B254" i="14"/>
  <c r="M254" i="14" s="1"/>
  <c r="B253" i="14"/>
  <c r="B251" i="14"/>
  <c r="B252" i="14"/>
  <c r="B249" i="14"/>
  <c r="M249" i="14" s="1"/>
  <c r="B248" i="14"/>
  <c r="B246" i="14"/>
  <c r="B250" i="14"/>
  <c r="L250" i="14" s="1"/>
  <c r="B247" i="14"/>
  <c r="B245" i="14"/>
  <c r="B244" i="14"/>
  <c r="B243" i="14"/>
  <c r="M243" i="14" s="1"/>
  <c r="B242" i="14"/>
  <c r="B241" i="14"/>
  <c r="B240" i="14"/>
  <c r="O240" i="14" s="1"/>
  <c r="B239" i="14"/>
  <c r="B238" i="14"/>
  <c r="B237" i="14"/>
  <c r="B236" i="14"/>
  <c r="B235" i="14"/>
  <c r="B234" i="14"/>
  <c r="B232" i="14"/>
  <c r="M232" i="14" s="1"/>
  <c r="B233" i="14"/>
  <c r="B230" i="14"/>
  <c r="B229" i="14"/>
  <c r="L229" i="14" s="1"/>
  <c r="B231" i="14"/>
  <c r="B228" i="14"/>
  <c r="B227" i="14"/>
  <c r="B226" i="14"/>
  <c r="L226" i="14" s="1"/>
  <c r="B225" i="14"/>
  <c r="B224" i="14"/>
  <c r="B223" i="14"/>
  <c r="L223" i="14" s="1"/>
  <c r="B222" i="14"/>
  <c r="B221" i="14"/>
  <c r="B220" i="14"/>
  <c r="B219" i="14"/>
  <c r="B218" i="14"/>
  <c r="L218" i="14" s="1"/>
  <c r="B217" i="14"/>
  <c r="B215" i="14"/>
  <c r="B216" i="14"/>
  <c r="B214" i="14"/>
  <c r="B213" i="14"/>
  <c r="M213" i="14" s="1"/>
  <c r="B212" i="14"/>
  <c r="B211" i="14"/>
  <c r="B210" i="14"/>
  <c r="L210" i="14" s="1"/>
  <c r="B208" i="14"/>
  <c r="B209" i="14"/>
  <c r="N209" i="14" s="1"/>
  <c r="B207" i="14"/>
  <c r="L207" i="14" s="1"/>
  <c r="B206" i="14"/>
  <c r="B204" i="14"/>
  <c r="B205" i="14"/>
  <c r="B203" i="14"/>
  <c r="B202" i="14"/>
  <c r="L202" i="14" s="1"/>
  <c r="B201" i="14"/>
  <c r="B200" i="14"/>
  <c r="B198" i="14"/>
  <c r="L198" i="14" s="1"/>
  <c r="B199" i="14"/>
  <c r="B197" i="14"/>
  <c r="M197" i="14" s="1"/>
  <c r="B196" i="14"/>
  <c r="B195" i="14"/>
  <c r="B194" i="14"/>
  <c r="L194" i="14" s="1"/>
  <c r="B193" i="14"/>
  <c r="B192" i="14"/>
  <c r="N192" i="14" s="1"/>
  <c r="B191" i="14"/>
  <c r="L191" i="14" s="1"/>
  <c r="B190" i="14"/>
  <c r="B189" i="14"/>
  <c r="B187" i="14"/>
  <c r="B188" i="14"/>
  <c r="B186" i="14"/>
  <c r="L186" i="14" s="1"/>
  <c r="B184" i="14"/>
  <c r="B185" i="14"/>
  <c r="B183" i="14"/>
  <c r="B182" i="14"/>
  <c r="L182" i="14" s="1"/>
  <c r="B181" i="14"/>
  <c r="B180" i="14"/>
  <c r="B179" i="14"/>
  <c r="B178" i="14"/>
  <c r="M178" i="14" s="1"/>
  <c r="B177" i="14"/>
  <c r="B174" i="14"/>
  <c r="B175" i="14"/>
  <c r="B173" i="14"/>
  <c r="L173" i="14" s="1"/>
  <c r="B176" i="14"/>
  <c r="G176" i="14" s="1"/>
  <c r="B172" i="14"/>
  <c r="B171" i="14"/>
  <c r="B170" i="14"/>
  <c r="L170" i="14" s="1"/>
  <c r="B169" i="14"/>
  <c r="B168" i="14"/>
  <c r="B167" i="14"/>
  <c r="B166" i="14"/>
  <c r="M166" i="14" s="1"/>
  <c r="B165" i="14"/>
  <c r="B164" i="14"/>
  <c r="B162" i="14"/>
  <c r="B163" i="14"/>
  <c r="B161" i="14"/>
  <c r="B160" i="14"/>
  <c r="B159" i="14"/>
  <c r="B156" i="14"/>
  <c r="L156" i="14" s="1"/>
  <c r="B158" i="14"/>
  <c r="B157" i="14"/>
  <c r="B155" i="14"/>
  <c r="B154" i="14"/>
  <c r="B153" i="14"/>
  <c r="B152" i="14"/>
  <c r="B151" i="14"/>
  <c r="L151" i="14" s="1"/>
  <c r="B150" i="14"/>
  <c r="B149" i="14"/>
  <c r="B148" i="14"/>
  <c r="B147" i="14"/>
  <c r="B146" i="14"/>
  <c r="M146" i="14" s="1"/>
  <c r="B144" i="14"/>
  <c r="B143" i="14"/>
  <c r="B145" i="14"/>
  <c r="L145" i="14" s="1"/>
  <c r="B142" i="14"/>
  <c r="B139" i="14"/>
  <c r="B141" i="14"/>
  <c r="B140" i="14"/>
  <c r="B138" i="14"/>
  <c r="L138" i="14" s="1"/>
  <c r="B137" i="14"/>
  <c r="B136" i="14"/>
  <c r="B135" i="14"/>
  <c r="L135" i="14" s="1"/>
  <c r="B134" i="14"/>
  <c r="B132" i="14"/>
  <c r="B133" i="14"/>
  <c r="B131" i="14"/>
  <c r="B128" i="14"/>
  <c r="L128" i="14" s="1"/>
  <c r="B130" i="14"/>
  <c r="B129" i="14"/>
  <c r="B126" i="14"/>
  <c r="L126" i="14" s="1"/>
  <c r="B127" i="14"/>
  <c r="B125" i="14"/>
  <c r="B124" i="14"/>
  <c r="B122" i="14"/>
  <c r="B123" i="14"/>
  <c r="L123" i="14" s="1"/>
  <c r="B121" i="14"/>
  <c r="B120" i="14"/>
  <c r="B119" i="14"/>
  <c r="L119" i="14" s="1"/>
  <c r="B115" i="14"/>
  <c r="L115" i="14" s="1"/>
  <c r="B118" i="14"/>
  <c r="I118" i="14" s="1"/>
  <c r="B114" i="14"/>
  <c r="B117" i="14"/>
  <c r="B116" i="14"/>
  <c r="M116" i="14" s="1"/>
  <c r="B113" i="14"/>
  <c r="B112" i="14"/>
  <c r="B111" i="14"/>
  <c r="B110" i="14"/>
  <c r="L110" i="14" s="1"/>
  <c r="B109" i="14"/>
  <c r="B108" i="14"/>
  <c r="B107" i="14"/>
  <c r="B106" i="14"/>
  <c r="L106" i="14" s="1"/>
  <c r="B105" i="14"/>
  <c r="B102" i="14"/>
  <c r="B101" i="14"/>
  <c r="L101" i="14" s="1"/>
  <c r="B104" i="14"/>
  <c r="M104" i="14" s="1"/>
  <c r="B103" i="14"/>
  <c r="B100" i="14"/>
  <c r="B99" i="14"/>
  <c r="B96" i="14"/>
  <c r="L96" i="14" s="1"/>
  <c r="B98" i="14"/>
  <c r="B97" i="14"/>
  <c r="B95" i="14"/>
  <c r="L95" i="14" s="1"/>
  <c r="B94" i="14"/>
  <c r="B93" i="14"/>
  <c r="B92" i="14"/>
  <c r="B91" i="14"/>
  <c r="B90" i="14"/>
  <c r="B89" i="14"/>
  <c r="B88" i="14"/>
  <c r="B87" i="14"/>
  <c r="B86" i="14"/>
  <c r="B84" i="14"/>
  <c r="B83" i="14"/>
  <c r="B81" i="14"/>
  <c r="B85" i="14"/>
  <c r="B82" i="14"/>
  <c r="B79" i="14"/>
  <c r="N79" i="14" s="1"/>
  <c r="B80" i="14"/>
  <c r="B78" i="14"/>
  <c r="L78" i="14" s="1"/>
  <c r="B77" i="14"/>
  <c r="B76" i="14"/>
  <c r="B75" i="14"/>
  <c r="B73" i="14"/>
  <c r="L73" i="14" s="1"/>
  <c r="B74" i="14"/>
  <c r="B72" i="14"/>
  <c r="B71" i="14"/>
  <c r="B70" i="14"/>
  <c r="L70" i="14" s="1"/>
  <c r="B68" i="14"/>
  <c r="B69" i="14"/>
  <c r="B67" i="14"/>
  <c r="B66" i="14"/>
  <c r="M66" i="14" s="1"/>
  <c r="B65" i="14"/>
  <c r="B62" i="14"/>
  <c r="B64" i="14"/>
  <c r="L64" i="14" s="1"/>
  <c r="B63" i="14"/>
  <c r="B61" i="14"/>
  <c r="B60" i="14"/>
  <c r="B59" i="14"/>
  <c r="B57" i="14"/>
  <c r="L57" i="14" s="1"/>
  <c r="B58" i="14"/>
  <c r="B53" i="14"/>
  <c r="B56" i="14"/>
  <c r="L56" i="14" s="1"/>
  <c r="B55" i="14"/>
  <c r="B54" i="14"/>
  <c r="I54" i="14" s="1"/>
  <c r="B52" i="14"/>
  <c r="B51" i="14"/>
  <c r="B50" i="14"/>
  <c r="L50" i="14" s="1"/>
  <c r="B49" i="14"/>
  <c r="B48" i="14"/>
  <c r="B47" i="14"/>
  <c r="B46" i="14"/>
  <c r="B45" i="14"/>
  <c r="B44" i="14"/>
  <c r="B43" i="14"/>
  <c r="B42" i="14"/>
  <c r="L42" i="14" s="1"/>
  <c r="B41" i="14"/>
  <c r="B40" i="14"/>
  <c r="B39" i="14"/>
  <c r="B38" i="14"/>
  <c r="M38" i="14" s="1"/>
  <c r="B37" i="14"/>
  <c r="B35" i="14"/>
  <c r="B36" i="14"/>
  <c r="B33" i="14"/>
  <c r="B34" i="14"/>
  <c r="G34" i="14" s="1"/>
  <c r="B32" i="14"/>
  <c r="B29" i="14"/>
  <c r="L29" i="14" s="1"/>
  <c r="B30" i="14"/>
  <c r="B31" i="14"/>
  <c r="B28" i="14"/>
  <c r="B27" i="14"/>
  <c r="B26" i="14"/>
  <c r="L26" i="14" s="1"/>
  <c r="B25" i="14"/>
  <c r="B23" i="14"/>
  <c r="B24" i="14"/>
  <c r="L24" i="14" s="1"/>
  <c r="B22" i="14"/>
  <c r="B20" i="14"/>
  <c r="B18" i="14"/>
  <c r="B17" i="14"/>
  <c r="B21" i="14"/>
  <c r="M21" i="14" s="1"/>
  <c r="B19" i="14"/>
  <c r="B16" i="14"/>
  <c r="N16" i="14" s="1"/>
  <c r="B15" i="14"/>
  <c r="L15" i="14" s="1"/>
  <c r="B14" i="14"/>
  <c r="B13" i="14"/>
  <c r="B12" i="14"/>
  <c r="B10" i="14"/>
  <c r="B11" i="14"/>
  <c r="L11" i="14" s="1"/>
  <c r="B9" i="14"/>
  <c r="B8" i="14"/>
  <c r="B6" i="14"/>
  <c r="L6" i="14" s="1"/>
  <c r="B7" i="14"/>
  <c r="L7" i="14" s="1"/>
  <c r="B5" i="14"/>
  <c r="B3" i="14"/>
  <c r="B4" i="14"/>
  <c r="B2" i="14"/>
  <c r="M2" i="14" s="1"/>
  <c r="M218" i="14" l="1"/>
  <c r="I409" i="14"/>
  <c r="M466" i="14"/>
  <c r="N435" i="14"/>
  <c r="N274" i="14"/>
  <c r="L146" i="14"/>
  <c r="L66" i="14"/>
  <c r="M356" i="14"/>
  <c r="L116" i="14"/>
  <c r="L21" i="14"/>
  <c r="M386" i="14"/>
  <c r="M265" i="14"/>
  <c r="G400" i="14"/>
  <c r="M202" i="14"/>
  <c r="M50" i="14"/>
  <c r="N402" i="14"/>
  <c r="N240" i="14"/>
  <c r="L361" i="14"/>
  <c r="L257" i="14"/>
  <c r="L178" i="14"/>
  <c r="L2" i="14"/>
  <c r="M369" i="14"/>
  <c r="M338" i="14"/>
  <c r="I479" i="14"/>
  <c r="L457" i="14"/>
  <c r="L249" i="14"/>
  <c r="O13" i="14"/>
  <c r="P13" i="14"/>
  <c r="N13" i="14"/>
  <c r="M13" i="14"/>
  <c r="L13" i="14"/>
  <c r="P23" i="14"/>
  <c r="O23" i="14"/>
  <c r="N23" i="14"/>
  <c r="M23" i="14"/>
  <c r="L23" i="14"/>
  <c r="P33" i="14"/>
  <c r="O33" i="14"/>
  <c r="N33" i="14"/>
  <c r="P46" i="14"/>
  <c r="O46" i="14"/>
  <c r="N46" i="14"/>
  <c r="M46" i="14"/>
  <c r="O58" i="14"/>
  <c r="P58" i="14"/>
  <c r="N58" i="14"/>
  <c r="M58" i="14"/>
  <c r="L58" i="14"/>
  <c r="P71" i="14"/>
  <c r="O71" i="14"/>
  <c r="N71" i="14"/>
  <c r="M71" i="14"/>
  <c r="P85" i="14"/>
  <c r="O85" i="14"/>
  <c r="N85" i="14"/>
  <c r="P97" i="14"/>
  <c r="M97" i="14"/>
  <c r="O97" i="14"/>
  <c r="N97" i="14"/>
  <c r="L97" i="14"/>
  <c r="P111" i="14"/>
  <c r="O111" i="14"/>
  <c r="N111" i="14"/>
  <c r="M111" i="14"/>
  <c r="O125" i="14"/>
  <c r="P125" i="14"/>
  <c r="N125" i="14"/>
  <c r="M125" i="14"/>
  <c r="L125" i="14"/>
  <c r="P141" i="14"/>
  <c r="O141" i="14"/>
  <c r="M141" i="14"/>
  <c r="N141" i="14"/>
  <c r="L141" i="14"/>
  <c r="P152" i="14"/>
  <c r="O152" i="14"/>
  <c r="N152" i="14"/>
  <c r="M152" i="14"/>
  <c r="L152" i="14"/>
  <c r="P163" i="14"/>
  <c r="O163" i="14"/>
  <c r="N163" i="14"/>
  <c r="P175" i="14"/>
  <c r="N175" i="14"/>
  <c r="O175" i="14"/>
  <c r="M175" i="14"/>
  <c r="O189" i="14"/>
  <c r="P189" i="14"/>
  <c r="N189" i="14"/>
  <c r="M189" i="14"/>
  <c r="L189" i="14"/>
  <c r="P205" i="14"/>
  <c r="M205" i="14"/>
  <c r="O205" i="14"/>
  <c r="N205" i="14"/>
  <c r="L205" i="14"/>
  <c r="P214" i="14"/>
  <c r="O214" i="14"/>
  <c r="N214" i="14"/>
  <c r="M214" i="14"/>
  <c r="P221" i="14"/>
  <c r="O221" i="14"/>
  <c r="N221" i="14"/>
  <c r="L221" i="14"/>
  <c r="P230" i="14"/>
  <c r="O230" i="14"/>
  <c r="N230" i="14"/>
  <c r="M230" i="14"/>
  <c r="P242" i="14"/>
  <c r="O242" i="14"/>
  <c r="N242" i="14"/>
  <c r="M242" i="14"/>
  <c r="P251" i="14"/>
  <c r="N251" i="14"/>
  <c r="M251" i="14"/>
  <c r="O251" i="14"/>
  <c r="L251" i="14"/>
  <c r="P261" i="14"/>
  <c r="O261" i="14"/>
  <c r="N261" i="14"/>
  <c r="M261" i="14"/>
  <c r="P276" i="14"/>
  <c r="O276" i="14"/>
  <c r="N276" i="14"/>
  <c r="M276" i="14"/>
  <c r="P280" i="14"/>
  <c r="O280" i="14"/>
  <c r="N280" i="14"/>
  <c r="M280" i="14"/>
  <c r="P290" i="14"/>
  <c r="O290" i="14"/>
  <c r="P301" i="14"/>
  <c r="O301" i="14"/>
  <c r="N301" i="14"/>
  <c r="M301" i="14"/>
  <c r="P314" i="14"/>
  <c r="O314" i="14"/>
  <c r="N314" i="14"/>
  <c r="O322" i="14"/>
  <c r="P322" i="14"/>
  <c r="N322" i="14"/>
  <c r="M322" i="14"/>
  <c r="P328" i="14"/>
  <c r="O328" i="14"/>
  <c r="N328" i="14"/>
  <c r="M328" i="14"/>
  <c r="P334" i="14"/>
  <c r="O334" i="14"/>
  <c r="N334" i="14"/>
  <c r="P340" i="14"/>
  <c r="O340" i="14"/>
  <c r="N340" i="14"/>
  <c r="M340" i="14"/>
  <c r="P354" i="14"/>
  <c r="O354" i="14"/>
  <c r="N354" i="14"/>
  <c r="P364" i="14"/>
  <c r="O364" i="14"/>
  <c r="N364" i="14"/>
  <c r="M364" i="14"/>
  <c r="P373" i="14"/>
  <c r="O373" i="14"/>
  <c r="N373" i="14"/>
  <c r="M373" i="14"/>
  <c r="N384" i="14"/>
  <c r="O384" i="14"/>
  <c r="M384" i="14"/>
  <c r="P384" i="14"/>
  <c r="P391" i="14"/>
  <c r="O391" i="14"/>
  <c r="N391" i="14"/>
  <c r="P399" i="14"/>
  <c r="N399" i="14"/>
  <c r="M399" i="14"/>
  <c r="O399" i="14"/>
  <c r="P414" i="14"/>
  <c r="O414" i="14"/>
  <c r="N414" i="14"/>
  <c r="P422" i="14"/>
  <c r="O422" i="14"/>
  <c r="P428" i="14"/>
  <c r="N428" i="14"/>
  <c r="O428" i="14"/>
  <c r="M428" i="14"/>
  <c r="P436" i="14"/>
  <c r="O436" i="14"/>
  <c r="N436" i="14"/>
  <c r="M436" i="14"/>
  <c r="P445" i="14"/>
  <c r="O445" i="14"/>
  <c r="N445" i="14"/>
  <c r="P467" i="14"/>
  <c r="O467" i="14"/>
  <c r="N467" i="14"/>
  <c r="I470" i="14"/>
  <c r="I459" i="14"/>
  <c r="I449" i="14"/>
  <c r="I340" i="14"/>
  <c r="L340" i="14"/>
  <c r="L336" i="14"/>
  <c r="L301" i="14"/>
  <c r="P11" i="14"/>
  <c r="O11" i="14"/>
  <c r="N11" i="14"/>
  <c r="M11" i="14"/>
  <c r="I20" i="14"/>
  <c r="P20" i="14"/>
  <c r="O20" i="14"/>
  <c r="N20" i="14"/>
  <c r="M20" i="14"/>
  <c r="L20" i="14"/>
  <c r="O31" i="14"/>
  <c r="P31" i="14"/>
  <c r="N31" i="14"/>
  <c r="M31" i="14"/>
  <c r="L31" i="14"/>
  <c r="P39" i="14"/>
  <c r="O39" i="14"/>
  <c r="N39" i="14"/>
  <c r="M39" i="14"/>
  <c r="P43" i="14"/>
  <c r="O43" i="14"/>
  <c r="N43" i="14"/>
  <c r="M43" i="14"/>
  <c r="P47" i="14"/>
  <c r="O47" i="14"/>
  <c r="N47" i="14"/>
  <c r="M47" i="14"/>
  <c r="P50" i="14"/>
  <c r="O50" i="14"/>
  <c r="N50" i="14"/>
  <c r="P55" i="14"/>
  <c r="O55" i="14"/>
  <c r="N55" i="14"/>
  <c r="P57" i="14"/>
  <c r="O57" i="14"/>
  <c r="N57" i="14"/>
  <c r="M57" i="14"/>
  <c r="P63" i="14"/>
  <c r="O63" i="14"/>
  <c r="N63" i="14"/>
  <c r="M63" i="14"/>
  <c r="P62" i="14"/>
  <c r="O62" i="14"/>
  <c r="M62" i="14"/>
  <c r="L62" i="14"/>
  <c r="N62" i="14"/>
  <c r="P69" i="14"/>
  <c r="O69" i="14"/>
  <c r="N69" i="14"/>
  <c r="M69" i="14"/>
  <c r="L69" i="14"/>
  <c r="P72" i="14"/>
  <c r="O72" i="14"/>
  <c r="N72" i="14"/>
  <c r="M72" i="14"/>
  <c r="L72" i="14"/>
  <c r="P76" i="14"/>
  <c r="O76" i="14"/>
  <c r="M76" i="14"/>
  <c r="N76" i="14"/>
  <c r="L76" i="14"/>
  <c r="P80" i="14"/>
  <c r="O80" i="14"/>
  <c r="N80" i="14"/>
  <c r="M80" i="14"/>
  <c r="P81" i="14"/>
  <c r="O81" i="14"/>
  <c r="N81" i="14"/>
  <c r="M81" i="14"/>
  <c r="P87" i="14"/>
  <c r="O87" i="14"/>
  <c r="N87" i="14"/>
  <c r="M87" i="14"/>
  <c r="P91" i="14"/>
  <c r="O91" i="14"/>
  <c r="N91" i="14"/>
  <c r="M91" i="14"/>
  <c r="O98" i="14"/>
  <c r="N98" i="14"/>
  <c r="P98" i="14"/>
  <c r="M98" i="14"/>
  <c r="L98" i="14"/>
  <c r="P103" i="14"/>
  <c r="O103" i="14"/>
  <c r="N103" i="14"/>
  <c r="M103" i="14"/>
  <c r="L103" i="14"/>
  <c r="O105" i="14"/>
  <c r="P105" i="14"/>
  <c r="N105" i="14"/>
  <c r="M105" i="14"/>
  <c r="L105" i="14"/>
  <c r="P108" i="14"/>
  <c r="O108" i="14"/>
  <c r="M108" i="14"/>
  <c r="N108" i="14"/>
  <c r="L108" i="14"/>
  <c r="P112" i="14"/>
  <c r="O112" i="14"/>
  <c r="M112" i="14"/>
  <c r="L112" i="14"/>
  <c r="N112" i="14"/>
  <c r="P114" i="14"/>
  <c r="N114" i="14"/>
  <c r="O114" i="14"/>
  <c r="M114" i="14"/>
  <c r="L114" i="14"/>
  <c r="P120" i="14"/>
  <c r="O120" i="14"/>
  <c r="N120" i="14"/>
  <c r="M120" i="14"/>
  <c r="L120" i="14"/>
  <c r="P122" i="14"/>
  <c r="O122" i="14"/>
  <c r="N122" i="14"/>
  <c r="M122" i="14"/>
  <c r="P127" i="14"/>
  <c r="N127" i="14"/>
  <c r="O127" i="14"/>
  <c r="M127" i="14"/>
  <c r="P128" i="14"/>
  <c r="O128" i="14"/>
  <c r="N128" i="14"/>
  <c r="P134" i="14"/>
  <c r="O134" i="14"/>
  <c r="N134" i="14"/>
  <c r="O139" i="14"/>
  <c r="P139" i="14"/>
  <c r="N139" i="14"/>
  <c r="M139" i="14"/>
  <c r="L139" i="14"/>
  <c r="O144" i="14"/>
  <c r="P144" i="14"/>
  <c r="N144" i="14"/>
  <c r="M144" i="14"/>
  <c r="L144" i="14"/>
  <c r="I149" i="14"/>
  <c r="P149" i="14"/>
  <c r="O149" i="14"/>
  <c r="N149" i="14"/>
  <c r="M149" i="14"/>
  <c r="L149" i="14"/>
  <c r="P155" i="14"/>
  <c r="O155" i="14"/>
  <c r="N155" i="14"/>
  <c r="M155" i="14"/>
  <c r="P159" i="14"/>
  <c r="N159" i="14"/>
  <c r="M159" i="14"/>
  <c r="O159" i="14"/>
  <c r="P162" i="14"/>
  <c r="O162" i="14"/>
  <c r="N162" i="14"/>
  <c r="M162" i="14"/>
  <c r="P167" i="14"/>
  <c r="O167" i="14"/>
  <c r="N167" i="14"/>
  <c r="M167" i="14"/>
  <c r="P172" i="14"/>
  <c r="O172" i="14"/>
  <c r="M172" i="14"/>
  <c r="N172" i="14"/>
  <c r="L172" i="14"/>
  <c r="P174" i="14"/>
  <c r="O174" i="14"/>
  <c r="M174" i="14"/>
  <c r="L174" i="14"/>
  <c r="N174" i="14"/>
  <c r="P180" i="14"/>
  <c r="N180" i="14"/>
  <c r="O180" i="14"/>
  <c r="M180" i="14"/>
  <c r="L180" i="14"/>
  <c r="P183" i="14"/>
  <c r="O183" i="14"/>
  <c r="N183" i="14"/>
  <c r="M183" i="14"/>
  <c r="P186" i="14"/>
  <c r="N186" i="14"/>
  <c r="O186" i="14"/>
  <c r="M186" i="14"/>
  <c r="P190" i="14"/>
  <c r="N190" i="14"/>
  <c r="O190" i="14"/>
  <c r="M190" i="14"/>
  <c r="P194" i="14"/>
  <c r="O194" i="14"/>
  <c r="N194" i="14"/>
  <c r="P201" i="14"/>
  <c r="O201" i="14"/>
  <c r="N201" i="14"/>
  <c r="M201" i="14"/>
  <c r="L201" i="14"/>
  <c r="P204" i="14"/>
  <c r="O204" i="14"/>
  <c r="N204" i="14"/>
  <c r="L204" i="14"/>
  <c r="P208" i="14"/>
  <c r="O208" i="14"/>
  <c r="N208" i="14"/>
  <c r="M208" i="14"/>
  <c r="L208" i="14"/>
  <c r="P216" i="14"/>
  <c r="O216" i="14"/>
  <c r="N216" i="14"/>
  <c r="M216" i="14"/>
  <c r="P218" i="14"/>
  <c r="O218" i="14"/>
  <c r="N218" i="14"/>
  <c r="P222" i="14"/>
  <c r="O222" i="14"/>
  <c r="N222" i="14"/>
  <c r="M222" i="14"/>
  <c r="P226" i="14"/>
  <c r="O226" i="14"/>
  <c r="N226" i="14"/>
  <c r="P231" i="14"/>
  <c r="O231" i="14"/>
  <c r="N231" i="14"/>
  <c r="L231" i="14"/>
  <c r="P235" i="14"/>
  <c r="O235" i="14"/>
  <c r="N235" i="14"/>
  <c r="M235" i="14"/>
  <c r="P239" i="14"/>
  <c r="O239" i="14"/>
  <c r="N239" i="14"/>
  <c r="P245" i="14"/>
  <c r="O245" i="14"/>
  <c r="L245" i="14"/>
  <c r="P248" i="14"/>
  <c r="O248" i="14"/>
  <c r="N248" i="14"/>
  <c r="L248" i="14"/>
  <c r="G253" i="14"/>
  <c r="P253" i="14"/>
  <c r="O253" i="14"/>
  <c r="N253" i="14"/>
  <c r="M253" i="14"/>
  <c r="L253" i="14"/>
  <c r="O258" i="14"/>
  <c r="N258" i="14"/>
  <c r="P258" i="14"/>
  <c r="M258" i="14"/>
  <c r="L258" i="14"/>
  <c r="P260" i="14"/>
  <c r="O260" i="14"/>
  <c r="N260" i="14"/>
  <c r="M260" i="14"/>
  <c r="L260" i="14"/>
  <c r="P264" i="14"/>
  <c r="O264" i="14"/>
  <c r="N264" i="14"/>
  <c r="M264" i="14"/>
  <c r="L264" i="14"/>
  <c r="P267" i="14"/>
  <c r="N267" i="14"/>
  <c r="M267" i="14"/>
  <c r="O267" i="14"/>
  <c r="L267" i="14"/>
  <c r="P272" i="14"/>
  <c r="N272" i="14"/>
  <c r="M272" i="14"/>
  <c r="O272" i="14"/>
  <c r="P274" i="14"/>
  <c r="O274" i="14"/>
  <c r="P277" i="14"/>
  <c r="O277" i="14"/>
  <c r="N277" i="14"/>
  <c r="M277" i="14"/>
  <c r="P281" i="14"/>
  <c r="O281" i="14"/>
  <c r="N281" i="14"/>
  <c r="M281" i="14"/>
  <c r="P285" i="14"/>
  <c r="O285" i="14"/>
  <c r="N285" i="14"/>
  <c r="M285" i="14"/>
  <c r="P288" i="14"/>
  <c r="N288" i="14"/>
  <c r="M288" i="14"/>
  <c r="O288" i="14"/>
  <c r="P291" i="14"/>
  <c r="O291" i="14"/>
  <c r="N291" i="14"/>
  <c r="P294" i="14"/>
  <c r="O294" i="14"/>
  <c r="P298" i="14"/>
  <c r="O298" i="14"/>
  <c r="N298" i="14"/>
  <c r="P302" i="14"/>
  <c r="O302" i="14"/>
  <c r="N302" i="14"/>
  <c r="P304" i="14"/>
  <c r="N304" i="14"/>
  <c r="M304" i="14"/>
  <c r="P308" i="14"/>
  <c r="O308" i="14"/>
  <c r="N308" i="14"/>
  <c r="P309" i="14"/>
  <c r="O309" i="14"/>
  <c r="N309" i="14"/>
  <c r="P315" i="14"/>
  <c r="O315" i="14"/>
  <c r="N315" i="14"/>
  <c r="P318" i="14"/>
  <c r="O318" i="14"/>
  <c r="N318" i="14"/>
  <c r="P321" i="14"/>
  <c r="O321" i="14"/>
  <c r="I329" i="14"/>
  <c r="P329" i="14"/>
  <c r="O329" i="14"/>
  <c r="N329" i="14"/>
  <c r="M329" i="14"/>
  <c r="P335" i="14"/>
  <c r="O335" i="14"/>
  <c r="N335" i="14"/>
  <c r="P338" i="14"/>
  <c r="O338" i="14"/>
  <c r="P342" i="14"/>
  <c r="O342" i="14"/>
  <c r="P346" i="14"/>
  <c r="O346" i="14"/>
  <c r="N346" i="14"/>
  <c r="P349" i="14"/>
  <c r="O349" i="14"/>
  <c r="N349" i="14"/>
  <c r="M349" i="14"/>
  <c r="P351" i="14"/>
  <c r="N351" i="14"/>
  <c r="M351" i="14"/>
  <c r="O351" i="14"/>
  <c r="P357" i="14"/>
  <c r="O357" i="14"/>
  <c r="N357" i="14"/>
  <c r="M357" i="14"/>
  <c r="P360" i="14"/>
  <c r="O360" i="14"/>
  <c r="N360" i="14"/>
  <c r="M360" i="14"/>
  <c r="P363" i="14"/>
  <c r="O363" i="14"/>
  <c r="N363" i="14"/>
  <c r="P365" i="14"/>
  <c r="O365" i="14"/>
  <c r="N365" i="14"/>
  <c r="P369" i="14"/>
  <c r="O369" i="14"/>
  <c r="P374" i="14"/>
  <c r="O374" i="14"/>
  <c r="P382" i="14"/>
  <c r="O382" i="14"/>
  <c r="N382" i="14"/>
  <c r="M382" i="14"/>
  <c r="P385" i="14"/>
  <c r="O385" i="14"/>
  <c r="N385" i="14"/>
  <c r="M385" i="14"/>
  <c r="P388" i="14"/>
  <c r="O388" i="14"/>
  <c r="N388" i="14"/>
  <c r="M388" i="14"/>
  <c r="P392" i="14"/>
  <c r="O392" i="14"/>
  <c r="N392" i="14"/>
  <c r="M392" i="14"/>
  <c r="P394" i="14"/>
  <c r="O394" i="14"/>
  <c r="N394" i="14"/>
  <c r="P397" i="14"/>
  <c r="O397" i="14"/>
  <c r="N397" i="14"/>
  <c r="M397" i="14"/>
  <c r="P401" i="14"/>
  <c r="O401" i="14"/>
  <c r="N401" i="14"/>
  <c r="M401" i="14"/>
  <c r="P405" i="14"/>
  <c r="O405" i="14"/>
  <c r="N405" i="14"/>
  <c r="M405" i="14"/>
  <c r="P408" i="14"/>
  <c r="O408" i="14"/>
  <c r="N408" i="14"/>
  <c r="M408" i="14"/>
  <c r="P416" i="14"/>
  <c r="O416" i="14"/>
  <c r="N416" i="14"/>
  <c r="P419" i="14"/>
  <c r="O419" i="14"/>
  <c r="N419" i="14"/>
  <c r="I424" i="14"/>
  <c r="P424" i="14"/>
  <c r="O424" i="14"/>
  <c r="N424" i="14"/>
  <c r="M424" i="14"/>
  <c r="P429" i="14"/>
  <c r="O429" i="14"/>
  <c r="N429" i="14"/>
  <c r="M429" i="14"/>
  <c r="P432" i="14"/>
  <c r="O432" i="14"/>
  <c r="N432" i="14"/>
  <c r="M432" i="14"/>
  <c r="P437" i="14"/>
  <c r="O437" i="14"/>
  <c r="N437" i="14"/>
  <c r="M437" i="14"/>
  <c r="P438" i="14"/>
  <c r="O438" i="14"/>
  <c r="N438" i="14"/>
  <c r="M438" i="14"/>
  <c r="P443" i="14"/>
  <c r="N443" i="14"/>
  <c r="O443" i="14"/>
  <c r="M443" i="14"/>
  <c r="P448" i="14"/>
  <c r="O448" i="14"/>
  <c r="N448" i="14"/>
  <c r="P451" i="14"/>
  <c r="O451" i="14"/>
  <c r="N451" i="14"/>
  <c r="P456" i="14"/>
  <c r="O456" i="14"/>
  <c r="N456" i="14"/>
  <c r="M456" i="14"/>
  <c r="P460" i="14"/>
  <c r="N460" i="14"/>
  <c r="O460" i="14"/>
  <c r="M460" i="14"/>
  <c r="P462" i="14"/>
  <c r="N462" i="14"/>
  <c r="M462" i="14"/>
  <c r="O462" i="14"/>
  <c r="G471" i="14"/>
  <c r="P471" i="14"/>
  <c r="O471" i="14"/>
  <c r="N471" i="14"/>
  <c r="P474" i="14"/>
  <c r="O474" i="14"/>
  <c r="N474" i="14"/>
  <c r="P477" i="14"/>
  <c r="O477" i="14"/>
  <c r="N477" i="14"/>
  <c r="G479" i="14"/>
  <c r="G375" i="14"/>
  <c r="I478" i="14"/>
  <c r="I467" i="14"/>
  <c r="I445" i="14"/>
  <c r="I377" i="14"/>
  <c r="I336" i="14"/>
  <c r="J473" i="14"/>
  <c r="L462" i="14"/>
  <c r="L460" i="14"/>
  <c r="L456" i="14"/>
  <c r="L443" i="14"/>
  <c r="L438" i="14"/>
  <c r="L436" i="14"/>
  <c r="L433" i="14"/>
  <c r="L428" i="14"/>
  <c r="L408" i="14"/>
  <c r="L399" i="14"/>
  <c r="L392" i="14"/>
  <c r="L388" i="14"/>
  <c r="L384" i="14"/>
  <c r="L360" i="14"/>
  <c r="L357" i="14"/>
  <c r="L351" i="14"/>
  <c r="L328" i="14"/>
  <c r="L304" i="14"/>
  <c r="L288" i="14"/>
  <c r="L280" i="14"/>
  <c r="L276" i="14"/>
  <c r="L271" i="14"/>
  <c r="L261" i="14"/>
  <c r="L239" i="14"/>
  <c r="L230" i="14"/>
  <c r="L216" i="14"/>
  <c r="L183" i="14"/>
  <c r="L175" i="14"/>
  <c r="L167" i="14"/>
  <c r="L159" i="14"/>
  <c r="L111" i="14"/>
  <c r="L87" i="14"/>
  <c r="L80" i="14"/>
  <c r="L71" i="14"/>
  <c r="L47" i="14"/>
  <c r="L39" i="14"/>
  <c r="M471" i="14"/>
  <c r="M463" i="14"/>
  <c r="M455" i="14"/>
  <c r="M448" i="14"/>
  <c r="M440" i="14"/>
  <c r="M431" i="14"/>
  <c r="M416" i="14"/>
  <c r="M407" i="14"/>
  <c r="M400" i="14"/>
  <c r="M391" i="14"/>
  <c r="M383" i="14"/>
  <c r="M359" i="14"/>
  <c r="M352" i="14"/>
  <c r="M335" i="14"/>
  <c r="M327" i="14"/>
  <c r="M309" i="14"/>
  <c r="M303" i="14"/>
  <c r="M287" i="14"/>
  <c r="M279" i="14"/>
  <c r="M239" i="14"/>
  <c r="M231" i="14"/>
  <c r="M134" i="14"/>
  <c r="M70" i="14"/>
  <c r="M7" i="14"/>
  <c r="N422" i="14"/>
  <c r="N390" i="14"/>
  <c r="N355" i="14"/>
  <c r="N294" i="14"/>
  <c r="N263" i="14"/>
  <c r="P5" i="14"/>
  <c r="O5" i="14"/>
  <c r="N5" i="14"/>
  <c r="M5" i="14"/>
  <c r="L5" i="14"/>
  <c r="O19" i="14"/>
  <c r="P19" i="14"/>
  <c r="N19" i="14"/>
  <c r="M19" i="14"/>
  <c r="L19" i="14"/>
  <c r="P28" i="14"/>
  <c r="O28" i="14"/>
  <c r="M28" i="14"/>
  <c r="N28" i="14"/>
  <c r="L28" i="14"/>
  <c r="P38" i="14"/>
  <c r="O38" i="14"/>
  <c r="N38" i="14"/>
  <c r="O49" i="14"/>
  <c r="N49" i="14"/>
  <c r="P49" i="14"/>
  <c r="M49" i="14"/>
  <c r="L49" i="14"/>
  <c r="O61" i="14"/>
  <c r="P61" i="14"/>
  <c r="N61" i="14"/>
  <c r="M61" i="14"/>
  <c r="L61" i="14"/>
  <c r="P75" i="14"/>
  <c r="O75" i="14"/>
  <c r="N75" i="14"/>
  <c r="M75" i="14"/>
  <c r="P86" i="14"/>
  <c r="O86" i="14"/>
  <c r="N86" i="14"/>
  <c r="O93" i="14"/>
  <c r="P93" i="14"/>
  <c r="N93" i="14"/>
  <c r="M93" i="14"/>
  <c r="L93" i="14"/>
  <c r="P102" i="14"/>
  <c r="O102" i="14"/>
  <c r="N102" i="14"/>
  <c r="M102" i="14"/>
  <c r="L102" i="14"/>
  <c r="P119" i="14"/>
  <c r="O119" i="14"/>
  <c r="N119" i="14"/>
  <c r="M119" i="14"/>
  <c r="P132" i="14"/>
  <c r="O132" i="14"/>
  <c r="N132" i="14"/>
  <c r="M132" i="14"/>
  <c r="L132" i="14"/>
  <c r="P143" i="14"/>
  <c r="O143" i="14"/>
  <c r="M143" i="14"/>
  <c r="L143" i="14"/>
  <c r="P154" i="14"/>
  <c r="N154" i="14"/>
  <c r="O154" i="14"/>
  <c r="M154" i="14"/>
  <c r="P166" i="14"/>
  <c r="O166" i="14"/>
  <c r="N166" i="14"/>
  <c r="P179" i="14"/>
  <c r="O179" i="14"/>
  <c r="N179" i="14"/>
  <c r="M179" i="14"/>
  <c r="O193" i="14"/>
  <c r="N193" i="14"/>
  <c r="P193" i="14"/>
  <c r="M193" i="14"/>
  <c r="L193" i="14"/>
  <c r="P200" i="14"/>
  <c r="O200" i="14"/>
  <c r="N200" i="14"/>
  <c r="M200" i="14"/>
  <c r="L200" i="14"/>
  <c r="P212" i="14"/>
  <c r="O212" i="14"/>
  <c r="N212" i="14"/>
  <c r="M212" i="14"/>
  <c r="L212" i="14"/>
  <c r="P228" i="14"/>
  <c r="O228" i="14"/>
  <c r="N228" i="14"/>
  <c r="M228" i="14"/>
  <c r="L228" i="14"/>
  <c r="P238" i="14"/>
  <c r="O238" i="14"/>
  <c r="N238" i="14"/>
  <c r="P244" i="14"/>
  <c r="O244" i="14"/>
  <c r="M244" i="14"/>
  <c r="N244" i="14"/>
  <c r="L244" i="14"/>
  <c r="P256" i="14"/>
  <c r="N256" i="14"/>
  <c r="M256" i="14"/>
  <c r="O256" i="14"/>
  <c r="L256" i="14"/>
  <c r="P271" i="14"/>
  <c r="O271" i="14"/>
  <c r="N271" i="14"/>
  <c r="I296" i="14"/>
  <c r="P296" i="14"/>
  <c r="O296" i="14"/>
  <c r="N296" i="14"/>
  <c r="M296" i="14"/>
  <c r="J481" i="14"/>
  <c r="L322" i="14"/>
  <c r="L33" i="14"/>
  <c r="M449" i="14"/>
  <c r="M418" i="14"/>
  <c r="M314" i="14"/>
  <c r="M306" i="14"/>
  <c r="P4" i="14"/>
  <c r="O4" i="14"/>
  <c r="N4" i="14"/>
  <c r="M4" i="14"/>
  <c r="P14" i="14"/>
  <c r="O14" i="14"/>
  <c r="N14" i="14"/>
  <c r="M14" i="14"/>
  <c r="O25" i="14"/>
  <c r="P25" i="14"/>
  <c r="N25" i="14"/>
  <c r="M25" i="14"/>
  <c r="L25" i="14"/>
  <c r="P36" i="14"/>
  <c r="O36" i="14"/>
  <c r="N36" i="14"/>
  <c r="M36" i="14"/>
  <c r="P6" i="14"/>
  <c r="O6" i="14"/>
  <c r="N6" i="14"/>
  <c r="M6" i="14"/>
  <c r="P10" i="14"/>
  <c r="O10" i="14"/>
  <c r="N10" i="14"/>
  <c r="M10" i="14"/>
  <c r="P15" i="14"/>
  <c r="O15" i="14"/>
  <c r="N15" i="14"/>
  <c r="M15" i="14"/>
  <c r="P21" i="14"/>
  <c r="O21" i="14"/>
  <c r="N21" i="14"/>
  <c r="P22" i="14"/>
  <c r="O22" i="14"/>
  <c r="N22" i="14"/>
  <c r="P26" i="14"/>
  <c r="O26" i="14"/>
  <c r="N26" i="14"/>
  <c r="M26" i="14"/>
  <c r="P30" i="14"/>
  <c r="O30" i="14"/>
  <c r="N30" i="14"/>
  <c r="M30" i="14"/>
  <c r="O34" i="14"/>
  <c r="N34" i="14"/>
  <c r="P34" i="14"/>
  <c r="M34" i="14"/>
  <c r="L34" i="14"/>
  <c r="P35" i="14"/>
  <c r="O35" i="14"/>
  <c r="N35" i="14"/>
  <c r="M35" i="14"/>
  <c r="L35" i="14"/>
  <c r="P40" i="14"/>
  <c r="O40" i="14"/>
  <c r="N40" i="14"/>
  <c r="M40" i="14"/>
  <c r="L40" i="14"/>
  <c r="P44" i="14"/>
  <c r="O44" i="14"/>
  <c r="M44" i="14"/>
  <c r="N44" i="14"/>
  <c r="L44" i="14"/>
  <c r="P51" i="14"/>
  <c r="O51" i="14"/>
  <c r="N51" i="14"/>
  <c r="M51" i="14"/>
  <c r="P56" i="14"/>
  <c r="O56" i="14"/>
  <c r="N56" i="14"/>
  <c r="M56" i="14"/>
  <c r="P59" i="14"/>
  <c r="O59" i="14"/>
  <c r="N59" i="14"/>
  <c r="M59" i="14"/>
  <c r="O65" i="14"/>
  <c r="N65" i="14"/>
  <c r="P65" i="14"/>
  <c r="M65" i="14"/>
  <c r="L65" i="14"/>
  <c r="P68" i="14"/>
  <c r="O68" i="14"/>
  <c r="N68" i="14"/>
  <c r="M68" i="14"/>
  <c r="L68" i="14"/>
  <c r="O74" i="14"/>
  <c r="P74" i="14"/>
  <c r="N74" i="14"/>
  <c r="M74" i="14"/>
  <c r="L74" i="14"/>
  <c r="O77" i="14"/>
  <c r="P77" i="14"/>
  <c r="N77" i="14"/>
  <c r="M77" i="14"/>
  <c r="L77" i="14"/>
  <c r="P79" i="14"/>
  <c r="M79" i="14"/>
  <c r="O79" i="14"/>
  <c r="L79" i="14"/>
  <c r="P83" i="14"/>
  <c r="O83" i="14"/>
  <c r="N83" i="14"/>
  <c r="M83" i="14"/>
  <c r="L83" i="14"/>
  <c r="P88" i="14"/>
  <c r="O88" i="14"/>
  <c r="N88" i="14"/>
  <c r="M88" i="14"/>
  <c r="L88" i="14"/>
  <c r="P92" i="14"/>
  <c r="O92" i="14"/>
  <c r="M92" i="14"/>
  <c r="N92" i="14"/>
  <c r="L92" i="14"/>
  <c r="P94" i="14"/>
  <c r="O94" i="14"/>
  <c r="N94" i="14"/>
  <c r="M94" i="14"/>
  <c r="P96" i="14"/>
  <c r="O96" i="14"/>
  <c r="N96" i="14"/>
  <c r="P104" i="14"/>
  <c r="O104" i="14"/>
  <c r="N104" i="14"/>
  <c r="P106" i="14"/>
  <c r="N106" i="14"/>
  <c r="O106" i="14"/>
  <c r="M106" i="14"/>
  <c r="O109" i="14"/>
  <c r="P109" i="14"/>
  <c r="N109" i="14"/>
  <c r="M109" i="14"/>
  <c r="L109" i="14"/>
  <c r="O113" i="14"/>
  <c r="N113" i="14"/>
  <c r="P113" i="14"/>
  <c r="M113" i="14"/>
  <c r="L113" i="14"/>
  <c r="P118" i="14"/>
  <c r="O118" i="14"/>
  <c r="N118" i="14"/>
  <c r="M118" i="14"/>
  <c r="L118" i="14"/>
  <c r="O121" i="14"/>
  <c r="P121" i="14"/>
  <c r="N121" i="14"/>
  <c r="M121" i="14"/>
  <c r="L121" i="14"/>
  <c r="P126" i="14"/>
  <c r="N126" i="14"/>
  <c r="M126" i="14"/>
  <c r="O126" i="14"/>
  <c r="P131" i="14"/>
  <c r="O131" i="14"/>
  <c r="N131" i="14"/>
  <c r="M131" i="14"/>
  <c r="P135" i="14"/>
  <c r="O135" i="14"/>
  <c r="N135" i="14"/>
  <c r="M135" i="14"/>
  <c r="P138" i="14"/>
  <c r="N138" i="14"/>
  <c r="O138" i="14"/>
  <c r="M138" i="14"/>
  <c r="P142" i="14"/>
  <c r="N142" i="14"/>
  <c r="O142" i="14"/>
  <c r="M142" i="14"/>
  <c r="P146" i="14"/>
  <c r="O146" i="14"/>
  <c r="N146" i="14"/>
  <c r="P150" i="14"/>
  <c r="O150" i="14"/>
  <c r="N150" i="14"/>
  <c r="O153" i="14"/>
  <c r="P153" i="14"/>
  <c r="N153" i="14"/>
  <c r="M153" i="14"/>
  <c r="L153" i="14"/>
  <c r="P157" i="14"/>
  <c r="O157" i="14"/>
  <c r="M157" i="14"/>
  <c r="N157" i="14"/>
  <c r="L157" i="14"/>
  <c r="P160" i="14"/>
  <c r="O160" i="14"/>
  <c r="M160" i="14"/>
  <c r="N160" i="14"/>
  <c r="L160" i="14"/>
  <c r="P164" i="14"/>
  <c r="N164" i="14"/>
  <c r="M164" i="14"/>
  <c r="O164" i="14"/>
  <c r="L164" i="14"/>
  <c r="P170" i="14"/>
  <c r="N170" i="14"/>
  <c r="M170" i="14"/>
  <c r="O176" i="14"/>
  <c r="P176" i="14"/>
  <c r="N176" i="14"/>
  <c r="M176" i="14"/>
  <c r="L176" i="14"/>
  <c r="O177" i="14"/>
  <c r="N177" i="14"/>
  <c r="P177" i="14"/>
  <c r="M177" i="14"/>
  <c r="L177" i="14"/>
  <c r="P181" i="14"/>
  <c r="O181" i="14"/>
  <c r="N181" i="14"/>
  <c r="M181" i="14"/>
  <c r="L181" i="14"/>
  <c r="P188" i="14"/>
  <c r="O188" i="14"/>
  <c r="N188" i="14"/>
  <c r="M188" i="14"/>
  <c r="P191" i="14"/>
  <c r="N191" i="14"/>
  <c r="M191" i="14"/>
  <c r="O191" i="14"/>
  <c r="P195" i="14"/>
  <c r="O195" i="14"/>
  <c r="N195" i="14"/>
  <c r="M195" i="14"/>
  <c r="P199" i="14"/>
  <c r="O199" i="14"/>
  <c r="N199" i="14"/>
  <c r="M199" i="14"/>
  <c r="P202" i="14"/>
  <c r="O202" i="14"/>
  <c r="N202" i="14"/>
  <c r="P206" i="14"/>
  <c r="O206" i="14"/>
  <c r="N206" i="14"/>
  <c r="M206" i="14"/>
  <c r="P210" i="14"/>
  <c r="O210" i="14"/>
  <c r="N210" i="14"/>
  <c r="P213" i="14"/>
  <c r="O213" i="14"/>
  <c r="N213" i="14"/>
  <c r="L213" i="14"/>
  <c r="P219" i="14"/>
  <c r="O219" i="14"/>
  <c r="N219" i="14"/>
  <c r="M219" i="14"/>
  <c r="P223" i="14"/>
  <c r="O223" i="14"/>
  <c r="N223" i="14"/>
  <c r="M223" i="14"/>
  <c r="P227" i="14"/>
  <c r="O227" i="14"/>
  <c r="N227" i="14"/>
  <c r="M227" i="14"/>
  <c r="P233" i="14"/>
  <c r="O233" i="14"/>
  <c r="N233" i="14"/>
  <c r="M233" i="14"/>
  <c r="L233" i="14"/>
  <c r="P236" i="14"/>
  <c r="N236" i="14"/>
  <c r="M236" i="14"/>
  <c r="O236" i="14"/>
  <c r="L236" i="14"/>
  <c r="P240" i="14"/>
  <c r="M240" i="14"/>
  <c r="L240" i="14"/>
  <c r="P243" i="14"/>
  <c r="O243" i="14"/>
  <c r="N243" i="14"/>
  <c r="P247" i="14"/>
  <c r="O247" i="14"/>
  <c r="N247" i="14"/>
  <c r="M247" i="14"/>
  <c r="P249" i="14"/>
  <c r="O249" i="14"/>
  <c r="N249" i="14"/>
  <c r="P254" i="14"/>
  <c r="O254" i="14"/>
  <c r="N254" i="14"/>
  <c r="P262" i="14"/>
  <c r="O262" i="14"/>
  <c r="N262" i="14"/>
  <c r="L262" i="14"/>
  <c r="P265" i="14"/>
  <c r="O265" i="14"/>
  <c r="N265" i="14"/>
  <c r="L265" i="14"/>
  <c r="P269" i="14"/>
  <c r="O269" i="14"/>
  <c r="N269" i="14"/>
  <c r="M269" i="14"/>
  <c r="L269" i="14"/>
  <c r="P275" i="14"/>
  <c r="O275" i="14"/>
  <c r="N275" i="14"/>
  <c r="P278" i="14"/>
  <c r="O278" i="14"/>
  <c r="P282" i="14"/>
  <c r="O282" i="14"/>
  <c r="N282" i="14"/>
  <c r="P286" i="14"/>
  <c r="O286" i="14"/>
  <c r="N286" i="14"/>
  <c r="O289" i="14"/>
  <c r="P289" i="14"/>
  <c r="N289" i="14"/>
  <c r="M289" i="14"/>
  <c r="P297" i="14"/>
  <c r="O297" i="14"/>
  <c r="N297" i="14"/>
  <c r="P300" i="14"/>
  <c r="O300" i="14"/>
  <c r="N300" i="14"/>
  <c r="O305" i="14"/>
  <c r="P305" i="14"/>
  <c r="N305" i="14"/>
  <c r="M305" i="14"/>
  <c r="P310" i="14"/>
  <c r="O310" i="14"/>
  <c r="N310" i="14"/>
  <c r="M310" i="14"/>
  <c r="P313" i="14"/>
  <c r="O313" i="14"/>
  <c r="N313" i="14"/>
  <c r="M313" i="14"/>
  <c r="P316" i="14"/>
  <c r="N316" i="14"/>
  <c r="O316" i="14"/>
  <c r="M316" i="14"/>
  <c r="P319" i="14"/>
  <c r="O319" i="14"/>
  <c r="N319" i="14"/>
  <c r="P323" i="14"/>
  <c r="O323" i="14"/>
  <c r="N323" i="14"/>
  <c r="P326" i="14"/>
  <c r="O326" i="14"/>
  <c r="P330" i="14"/>
  <c r="O330" i="14"/>
  <c r="N330" i="14"/>
  <c r="P333" i="14"/>
  <c r="O333" i="14"/>
  <c r="N333" i="14"/>
  <c r="M333" i="14"/>
  <c r="P339" i="14"/>
  <c r="O339" i="14"/>
  <c r="N339" i="14"/>
  <c r="P344" i="14"/>
  <c r="O344" i="14"/>
  <c r="N344" i="14"/>
  <c r="P347" i="14"/>
  <c r="O347" i="14"/>
  <c r="N347" i="14"/>
  <c r="P350" i="14"/>
  <c r="O350" i="14"/>
  <c r="N350" i="14"/>
  <c r="P353" i="14"/>
  <c r="O353" i="14"/>
  <c r="N353" i="14"/>
  <c r="M353" i="14"/>
  <c r="P358" i="14"/>
  <c r="O358" i="14"/>
  <c r="N358" i="14"/>
  <c r="M358" i="14"/>
  <c r="P361" i="14"/>
  <c r="O361" i="14"/>
  <c r="N361" i="14"/>
  <c r="M361" i="14"/>
  <c r="P366" i="14"/>
  <c r="O366" i="14"/>
  <c r="N366" i="14"/>
  <c r="P371" i="14"/>
  <c r="O371" i="14"/>
  <c r="N371" i="14"/>
  <c r="P375" i="14"/>
  <c r="O375" i="14"/>
  <c r="N375" i="14"/>
  <c r="P378" i="14"/>
  <c r="O378" i="14"/>
  <c r="N378" i="14"/>
  <c r="P381" i="14"/>
  <c r="O381" i="14"/>
  <c r="N381" i="14"/>
  <c r="P389" i="14"/>
  <c r="O389" i="14"/>
  <c r="N389" i="14"/>
  <c r="M389" i="14"/>
  <c r="P395" i="14"/>
  <c r="O395" i="14"/>
  <c r="N395" i="14"/>
  <c r="P398" i="14"/>
  <c r="O398" i="14"/>
  <c r="N398" i="14"/>
  <c r="P402" i="14"/>
  <c r="O402" i="14"/>
  <c r="P406" i="14"/>
  <c r="O406" i="14"/>
  <c r="P409" i="14"/>
  <c r="O409" i="14"/>
  <c r="N409" i="14"/>
  <c r="M409" i="14"/>
  <c r="P412" i="14"/>
  <c r="N412" i="14"/>
  <c r="O412" i="14"/>
  <c r="M412" i="14"/>
  <c r="P417" i="14"/>
  <c r="N417" i="14"/>
  <c r="M417" i="14"/>
  <c r="O417" i="14"/>
  <c r="P420" i="14"/>
  <c r="O420" i="14"/>
  <c r="N420" i="14"/>
  <c r="M420" i="14"/>
  <c r="P423" i="14"/>
  <c r="O423" i="14"/>
  <c r="N423" i="14"/>
  <c r="P426" i="14"/>
  <c r="O426" i="14"/>
  <c r="N426" i="14"/>
  <c r="P430" i="14"/>
  <c r="O430" i="14"/>
  <c r="N430" i="14"/>
  <c r="P435" i="14"/>
  <c r="O435" i="14"/>
  <c r="P441" i="14"/>
  <c r="O441" i="14"/>
  <c r="N441" i="14"/>
  <c r="M441" i="14"/>
  <c r="P446" i="14"/>
  <c r="O446" i="14"/>
  <c r="N446" i="14"/>
  <c r="M446" i="14"/>
  <c r="N447" i="14"/>
  <c r="O447" i="14"/>
  <c r="M447" i="14"/>
  <c r="P447" i="14"/>
  <c r="P452" i="14"/>
  <c r="O452" i="14"/>
  <c r="N452" i="14"/>
  <c r="M452" i="14"/>
  <c r="P454" i="14"/>
  <c r="O454" i="14"/>
  <c r="P457" i="14"/>
  <c r="O457" i="14"/>
  <c r="N457" i="14"/>
  <c r="M457" i="14"/>
  <c r="P461" i="14"/>
  <c r="O461" i="14"/>
  <c r="N461" i="14"/>
  <c r="M461" i="14"/>
  <c r="P465" i="14"/>
  <c r="O465" i="14"/>
  <c r="N465" i="14"/>
  <c r="M465" i="14"/>
  <c r="P468" i="14"/>
  <c r="O468" i="14"/>
  <c r="N468" i="14"/>
  <c r="M468" i="14"/>
  <c r="P475" i="14"/>
  <c r="O475" i="14"/>
  <c r="N475" i="14"/>
  <c r="P479" i="14"/>
  <c r="O479" i="14"/>
  <c r="N479" i="14"/>
  <c r="G427" i="14"/>
  <c r="G366" i="14"/>
  <c r="H353" i="14"/>
  <c r="I475" i="14"/>
  <c r="I465" i="14"/>
  <c r="I454" i="14"/>
  <c r="I444" i="14"/>
  <c r="I373" i="14"/>
  <c r="I353" i="14"/>
  <c r="I265" i="14"/>
  <c r="J457" i="14"/>
  <c r="J361" i="14"/>
  <c r="J74" i="14"/>
  <c r="L479" i="14"/>
  <c r="L475" i="14"/>
  <c r="L471" i="14"/>
  <c r="L467" i="14"/>
  <c r="L451" i="14"/>
  <c r="L448" i="14"/>
  <c r="L423" i="14"/>
  <c r="L419" i="14"/>
  <c r="L416" i="14"/>
  <c r="L395" i="14"/>
  <c r="L391" i="14"/>
  <c r="L375" i="14"/>
  <c r="L371" i="14"/>
  <c r="L366" i="14"/>
  <c r="L363" i="14"/>
  <c r="L354" i="14"/>
  <c r="L347" i="14"/>
  <c r="L344" i="14"/>
  <c r="L339" i="14"/>
  <c r="L335" i="14"/>
  <c r="L323" i="14"/>
  <c r="L319" i="14"/>
  <c r="L315" i="14"/>
  <c r="L309" i="14"/>
  <c r="L308" i="14"/>
  <c r="L300" i="14"/>
  <c r="L297" i="14"/>
  <c r="L291" i="14"/>
  <c r="L275" i="14"/>
  <c r="L270" i="14"/>
  <c r="L254" i="14"/>
  <c r="L247" i="14"/>
  <c r="L238" i="14"/>
  <c r="L222" i="14"/>
  <c r="L214" i="14"/>
  <c r="L206" i="14"/>
  <c r="L199" i="14"/>
  <c r="L190" i="14"/>
  <c r="L166" i="14"/>
  <c r="L150" i="14"/>
  <c r="L142" i="14"/>
  <c r="L134" i="14"/>
  <c r="L127" i="14"/>
  <c r="L104" i="14"/>
  <c r="L94" i="14"/>
  <c r="L86" i="14"/>
  <c r="L63" i="14"/>
  <c r="L55" i="14"/>
  <c r="L46" i="14"/>
  <c r="L38" i="14"/>
  <c r="L30" i="14"/>
  <c r="L22" i="14"/>
  <c r="L14" i="14"/>
  <c r="M477" i="14"/>
  <c r="M454" i="14"/>
  <c r="M445" i="14"/>
  <c r="M430" i="14"/>
  <c r="M422" i="14"/>
  <c r="M414" i="14"/>
  <c r="M406" i="14"/>
  <c r="M398" i="14"/>
  <c r="M381" i="14"/>
  <c r="M374" i="14"/>
  <c r="M365" i="14"/>
  <c r="M350" i="14"/>
  <c r="M342" i="14"/>
  <c r="M334" i="14"/>
  <c r="M326" i="14"/>
  <c r="M318" i="14"/>
  <c r="M302" i="14"/>
  <c r="M294" i="14"/>
  <c r="M286" i="14"/>
  <c r="M278" i="14"/>
  <c r="M248" i="14"/>
  <c r="M238" i="14"/>
  <c r="M226" i="14"/>
  <c r="M210" i="14"/>
  <c r="M194" i="14"/>
  <c r="M163" i="14"/>
  <c r="M128" i="14"/>
  <c r="M96" i="14"/>
  <c r="M33" i="14"/>
  <c r="N321" i="14"/>
  <c r="N290" i="14"/>
  <c r="O170" i="14"/>
  <c r="O9" i="14"/>
  <c r="P9" i="14"/>
  <c r="N9" i="14"/>
  <c r="M9" i="14"/>
  <c r="L9" i="14"/>
  <c r="P18" i="14"/>
  <c r="O18" i="14"/>
  <c r="N18" i="14"/>
  <c r="M18" i="14"/>
  <c r="L18" i="14"/>
  <c r="P32" i="14"/>
  <c r="M32" i="14"/>
  <c r="N32" i="14"/>
  <c r="L32" i="14"/>
  <c r="P42" i="14"/>
  <c r="O42" i="14"/>
  <c r="N42" i="14"/>
  <c r="M42" i="14"/>
  <c r="P54" i="14"/>
  <c r="O54" i="14"/>
  <c r="N54" i="14"/>
  <c r="M54" i="14"/>
  <c r="L54" i="14"/>
  <c r="P67" i="14"/>
  <c r="O67" i="14"/>
  <c r="N67" i="14"/>
  <c r="M67" i="14"/>
  <c r="P78" i="14"/>
  <c r="O78" i="14"/>
  <c r="N78" i="14"/>
  <c r="M78" i="14"/>
  <c r="P90" i="14"/>
  <c r="O90" i="14"/>
  <c r="N90" i="14"/>
  <c r="M90" i="14"/>
  <c r="P100" i="14"/>
  <c r="O100" i="14"/>
  <c r="N100" i="14"/>
  <c r="M100" i="14"/>
  <c r="L100" i="14"/>
  <c r="P117" i="14"/>
  <c r="O117" i="14"/>
  <c r="N117" i="14"/>
  <c r="M117" i="14"/>
  <c r="O130" i="14"/>
  <c r="N130" i="14"/>
  <c r="P130" i="14"/>
  <c r="M130" i="14"/>
  <c r="L130" i="14"/>
  <c r="J137" i="14"/>
  <c r="O137" i="14"/>
  <c r="P137" i="14"/>
  <c r="N137" i="14"/>
  <c r="M137" i="14"/>
  <c r="L137" i="14"/>
  <c r="P148" i="14"/>
  <c r="N148" i="14"/>
  <c r="M148" i="14"/>
  <c r="L148" i="14"/>
  <c r="O148" i="14"/>
  <c r="P156" i="14"/>
  <c r="N156" i="14"/>
  <c r="O156" i="14"/>
  <c r="M156" i="14"/>
  <c r="O169" i="14"/>
  <c r="P169" i="14"/>
  <c r="N169" i="14"/>
  <c r="M169" i="14"/>
  <c r="L169" i="14"/>
  <c r="O184" i="14"/>
  <c r="P184" i="14"/>
  <c r="N184" i="14"/>
  <c r="M184" i="14"/>
  <c r="L184" i="14"/>
  <c r="P197" i="14"/>
  <c r="O197" i="14"/>
  <c r="N197" i="14"/>
  <c r="L197" i="14"/>
  <c r="P209" i="14"/>
  <c r="M209" i="14"/>
  <c r="L209" i="14"/>
  <c r="O209" i="14"/>
  <c r="P217" i="14"/>
  <c r="O217" i="14"/>
  <c r="N217" i="14"/>
  <c r="M217" i="14"/>
  <c r="L217" i="14"/>
  <c r="O225" i="14"/>
  <c r="N225" i="14"/>
  <c r="P225" i="14"/>
  <c r="M225" i="14"/>
  <c r="L225" i="14"/>
  <c r="P234" i="14"/>
  <c r="O234" i="14"/>
  <c r="N234" i="14"/>
  <c r="P246" i="14"/>
  <c r="O246" i="14"/>
  <c r="N246" i="14"/>
  <c r="M246" i="14"/>
  <c r="L246" i="14"/>
  <c r="P259" i="14"/>
  <c r="O259" i="14"/>
  <c r="N259" i="14"/>
  <c r="P268" i="14"/>
  <c r="O268" i="14"/>
  <c r="N268" i="14"/>
  <c r="M268" i="14"/>
  <c r="P284" i="14"/>
  <c r="N284" i="14"/>
  <c r="O284" i="14"/>
  <c r="M284" i="14"/>
  <c r="P293" i="14"/>
  <c r="O293" i="14"/>
  <c r="N293" i="14"/>
  <c r="M293" i="14"/>
  <c r="P306" i="14"/>
  <c r="O306" i="14"/>
  <c r="P311" i="14"/>
  <c r="O311" i="14"/>
  <c r="P324" i="14"/>
  <c r="O324" i="14"/>
  <c r="N324" i="14"/>
  <c r="M324" i="14"/>
  <c r="P332" i="14"/>
  <c r="N332" i="14"/>
  <c r="O332" i="14"/>
  <c r="M332" i="14"/>
  <c r="P336" i="14"/>
  <c r="O336" i="14"/>
  <c r="N336" i="14"/>
  <c r="M336" i="14"/>
  <c r="P345" i="14"/>
  <c r="O345" i="14"/>
  <c r="N345" i="14"/>
  <c r="M345" i="14"/>
  <c r="P348" i="14"/>
  <c r="N348" i="14"/>
  <c r="O348" i="14"/>
  <c r="M348" i="14"/>
  <c r="P359" i="14"/>
  <c r="O359" i="14"/>
  <c r="N359" i="14"/>
  <c r="P370" i="14"/>
  <c r="O370" i="14"/>
  <c r="N370" i="14"/>
  <c r="M370" i="14"/>
  <c r="P377" i="14"/>
  <c r="O377" i="14"/>
  <c r="N377" i="14"/>
  <c r="M377" i="14"/>
  <c r="P380" i="14"/>
  <c r="N380" i="14"/>
  <c r="O380" i="14"/>
  <c r="M380" i="14"/>
  <c r="P387" i="14"/>
  <c r="O387" i="14"/>
  <c r="N387" i="14"/>
  <c r="P396" i="14"/>
  <c r="N396" i="14"/>
  <c r="O396" i="14"/>
  <c r="M396" i="14"/>
  <c r="P404" i="14"/>
  <c r="O404" i="14"/>
  <c r="N404" i="14"/>
  <c r="M404" i="14"/>
  <c r="P411" i="14"/>
  <c r="O411" i="14"/>
  <c r="N411" i="14"/>
  <c r="P418" i="14"/>
  <c r="O418" i="14"/>
  <c r="P425" i="14"/>
  <c r="O425" i="14"/>
  <c r="N425" i="14"/>
  <c r="M425" i="14"/>
  <c r="N433" i="14"/>
  <c r="P433" i="14"/>
  <c r="M433" i="14"/>
  <c r="P440" i="14"/>
  <c r="O440" i="14"/>
  <c r="N440" i="14"/>
  <c r="P444" i="14"/>
  <c r="O444" i="14"/>
  <c r="N444" i="14"/>
  <c r="P449" i="14"/>
  <c r="O449" i="14"/>
  <c r="P453" i="14"/>
  <c r="O453" i="14"/>
  <c r="N453" i="14"/>
  <c r="M453" i="14"/>
  <c r="P459" i="14"/>
  <c r="O459" i="14"/>
  <c r="N459" i="14"/>
  <c r="P463" i="14"/>
  <c r="O463" i="14"/>
  <c r="N463" i="14"/>
  <c r="P470" i="14"/>
  <c r="O470" i="14"/>
  <c r="P473" i="14"/>
  <c r="O473" i="14"/>
  <c r="N473" i="14"/>
  <c r="M473" i="14"/>
  <c r="P478" i="14"/>
  <c r="O478" i="14"/>
  <c r="N478" i="14"/>
  <c r="M478" i="14"/>
  <c r="P481" i="14"/>
  <c r="O481" i="14"/>
  <c r="N481" i="14"/>
  <c r="M481" i="14"/>
  <c r="I364" i="14"/>
  <c r="L377" i="14"/>
  <c r="L373" i="14"/>
  <c r="L370" i="14"/>
  <c r="L364" i="14"/>
  <c r="L242" i="14"/>
  <c r="L234" i="14"/>
  <c r="L163" i="14"/>
  <c r="L154" i="14"/>
  <c r="L90" i="14"/>
  <c r="L85" i="14"/>
  <c r="M290" i="14"/>
  <c r="M85" i="14"/>
  <c r="P7" i="14"/>
  <c r="O7" i="14"/>
  <c r="N7" i="14"/>
  <c r="P2" i="14"/>
  <c r="O2" i="14"/>
  <c r="N2" i="14"/>
  <c r="P3" i="14"/>
  <c r="O3" i="14"/>
  <c r="N3" i="14"/>
  <c r="M3" i="14"/>
  <c r="L3" i="14"/>
  <c r="P8" i="14"/>
  <c r="O8" i="14"/>
  <c r="N8" i="14"/>
  <c r="M8" i="14"/>
  <c r="L8" i="14"/>
  <c r="P12" i="14"/>
  <c r="O12" i="14"/>
  <c r="M12" i="14"/>
  <c r="N12" i="14"/>
  <c r="L12" i="14"/>
  <c r="P16" i="14"/>
  <c r="M16" i="14"/>
  <c r="O16" i="14"/>
  <c r="L16" i="14"/>
  <c r="P17" i="14"/>
  <c r="O17" i="14"/>
  <c r="N17" i="14"/>
  <c r="M17" i="14"/>
  <c r="P24" i="14"/>
  <c r="O24" i="14"/>
  <c r="N24" i="14"/>
  <c r="M24" i="14"/>
  <c r="P27" i="14"/>
  <c r="O27" i="14"/>
  <c r="N27" i="14"/>
  <c r="M27" i="14"/>
  <c r="P29" i="14"/>
  <c r="O29" i="14"/>
  <c r="N29" i="14"/>
  <c r="M29" i="14"/>
  <c r="P37" i="14"/>
  <c r="O37" i="14"/>
  <c r="N37" i="14"/>
  <c r="M37" i="14"/>
  <c r="L37" i="14"/>
  <c r="O41" i="14"/>
  <c r="P41" i="14"/>
  <c r="N41" i="14"/>
  <c r="M41" i="14"/>
  <c r="L41" i="14"/>
  <c r="O45" i="14"/>
  <c r="P45" i="14"/>
  <c r="N45" i="14"/>
  <c r="M45" i="14"/>
  <c r="L45" i="14"/>
  <c r="P48" i="14"/>
  <c r="O48" i="14"/>
  <c r="M48" i="14"/>
  <c r="L48" i="14"/>
  <c r="N48" i="14"/>
  <c r="P52" i="14"/>
  <c r="O52" i="14"/>
  <c r="N52" i="14"/>
  <c r="M52" i="14"/>
  <c r="L52" i="14"/>
  <c r="P53" i="14"/>
  <c r="O53" i="14"/>
  <c r="N53" i="14"/>
  <c r="M53" i="14"/>
  <c r="L53" i="14"/>
  <c r="P60" i="14"/>
  <c r="O60" i="14"/>
  <c r="M60" i="14"/>
  <c r="N60" i="14"/>
  <c r="L60" i="14"/>
  <c r="P64" i="14"/>
  <c r="O64" i="14"/>
  <c r="N64" i="14"/>
  <c r="M64" i="14"/>
  <c r="P66" i="14"/>
  <c r="O66" i="14"/>
  <c r="N66" i="14"/>
  <c r="P70" i="14"/>
  <c r="O70" i="14"/>
  <c r="N70" i="14"/>
  <c r="P73" i="14"/>
  <c r="O73" i="14"/>
  <c r="N73" i="14"/>
  <c r="M73" i="14"/>
  <c r="O82" i="14"/>
  <c r="P82" i="14"/>
  <c r="N82" i="14"/>
  <c r="M82" i="14"/>
  <c r="L82" i="14"/>
  <c r="P84" i="14"/>
  <c r="O84" i="14"/>
  <c r="N84" i="14"/>
  <c r="M84" i="14"/>
  <c r="L84" i="14"/>
  <c r="O89" i="14"/>
  <c r="P89" i="14"/>
  <c r="N89" i="14"/>
  <c r="M89" i="14"/>
  <c r="L89" i="14"/>
  <c r="P95" i="14"/>
  <c r="O95" i="14"/>
  <c r="N95" i="14"/>
  <c r="M95" i="14"/>
  <c r="P99" i="14"/>
  <c r="O99" i="14"/>
  <c r="N99" i="14"/>
  <c r="M99" i="14"/>
  <c r="P101" i="14"/>
  <c r="O101" i="14"/>
  <c r="N101" i="14"/>
  <c r="M101" i="14"/>
  <c r="P107" i="14"/>
  <c r="O107" i="14"/>
  <c r="N107" i="14"/>
  <c r="M107" i="14"/>
  <c r="P110" i="14"/>
  <c r="O110" i="14"/>
  <c r="N110" i="14"/>
  <c r="M110" i="14"/>
  <c r="P116" i="14"/>
  <c r="N116" i="14"/>
  <c r="O116" i="14"/>
  <c r="P115" i="14"/>
  <c r="O115" i="14"/>
  <c r="N115" i="14"/>
  <c r="P123" i="14"/>
  <c r="N123" i="14"/>
  <c r="O123" i="14"/>
  <c r="M123" i="14"/>
  <c r="P124" i="14"/>
  <c r="O124" i="14"/>
  <c r="M124" i="14"/>
  <c r="N124" i="14"/>
  <c r="L124" i="14"/>
  <c r="P129" i="14"/>
  <c r="O129" i="14"/>
  <c r="M129" i="14"/>
  <c r="L129" i="14"/>
  <c r="N129" i="14"/>
  <c r="P133" i="14"/>
  <c r="O133" i="14"/>
  <c r="N133" i="14"/>
  <c r="M133" i="14"/>
  <c r="L133" i="14"/>
  <c r="P136" i="14"/>
  <c r="O136" i="14"/>
  <c r="N136" i="14"/>
  <c r="M136" i="14"/>
  <c r="L136" i="14"/>
  <c r="P140" i="14"/>
  <c r="O140" i="14"/>
  <c r="N140" i="14"/>
  <c r="M140" i="14"/>
  <c r="P145" i="14"/>
  <c r="N145" i="14"/>
  <c r="M145" i="14"/>
  <c r="O145" i="14"/>
  <c r="P147" i="14"/>
  <c r="O147" i="14"/>
  <c r="N147" i="14"/>
  <c r="M147" i="14"/>
  <c r="P151" i="14"/>
  <c r="O151" i="14"/>
  <c r="N151" i="14"/>
  <c r="M151" i="14"/>
  <c r="O158" i="14"/>
  <c r="P158" i="14"/>
  <c r="N158" i="14"/>
  <c r="M158" i="14"/>
  <c r="L158" i="14"/>
  <c r="O161" i="14"/>
  <c r="N161" i="14"/>
  <c r="P161" i="14"/>
  <c r="M161" i="14"/>
  <c r="L161" i="14"/>
  <c r="P165" i="14"/>
  <c r="O165" i="14"/>
  <c r="N165" i="14"/>
  <c r="M165" i="14"/>
  <c r="L165" i="14"/>
  <c r="P168" i="14"/>
  <c r="O168" i="14"/>
  <c r="N168" i="14"/>
  <c r="M168" i="14"/>
  <c r="L168" i="14"/>
  <c r="P171" i="14"/>
  <c r="O171" i="14"/>
  <c r="N171" i="14"/>
  <c r="M171" i="14"/>
  <c r="P173" i="14"/>
  <c r="N173" i="14"/>
  <c r="O173" i="14"/>
  <c r="M173" i="14"/>
  <c r="P178" i="14"/>
  <c r="O178" i="14"/>
  <c r="N178" i="14"/>
  <c r="P182" i="14"/>
  <c r="O182" i="14"/>
  <c r="N182" i="14"/>
  <c r="P185" i="14"/>
  <c r="O185" i="14"/>
  <c r="N185" i="14"/>
  <c r="M185" i="14"/>
  <c r="L185" i="14"/>
  <c r="P187" i="14"/>
  <c r="O187" i="14"/>
  <c r="M187" i="14"/>
  <c r="N187" i="14"/>
  <c r="L187" i="14"/>
  <c r="P192" i="14"/>
  <c r="O192" i="14"/>
  <c r="M192" i="14"/>
  <c r="L192" i="14"/>
  <c r="P196" i="14"/>
  <c r="O196" i="14"/>
  <c r="N196" i="14"/>
  <c r="M196" i="14"/>
  <c r="L196" i="14"/>
  <c r="P198" i="14"/>
  <c r="O198" i="14"/>
  <c r="N198" i="14"/>
  <c r="M198" i="14"/>
  <c r="P203" i="14"/>
  <c r="O203" i="14"/>
  <c r="N203" i="14"/>
  <c r="M203" i="14"/>
  <c r="P207" i="14"/>
  <c r="O207" i="14"/>
  <c r="N207" i="14"/>
  <c r="M207" i="14"/>
  <c r="P211" i="14"/>
  <c r="O211" i="14"/>
  <c r="N211" i="14"/>
  <c r="M211" i="14"/>
  <c r="P215" i="14"/>
  <c r="O215" i="14"/>
  <c r="N215" i="14"/>
  <c r="M215" i="14"/>
  <c r="L215" i="14"/>
  <c r="P220" i="14"/>
  <c r="M220" i="14"/>
  <c r="O220" i="14"/>
  <c r="N220" i="14"/>
  <c r="L220" i="14"/>
  <c r="P224" i="14"/>
  <c r="M224" i="14"/>
  <c r="N224" i="14"/>
  <c r="L224" i="14"/>
  <c r="O224" i="14"/>
  <c r="P229" i="14"/>
  <c r="O229" i="14"/>
  <c r="N229" i="14"/>
  <c r="M229" i="14"/>
  <c r="J232" i="14"/>
  <c r="P232" i="14"/>
  <c r="O232" i="14"/>
  <c r="N232" i="14"/>
  <c r="L232" i="14"/>
  <c r="P237" i="14"/>
  <c r="O237" i="14"/>
  <c r="N237" i="14"/>
  <c r="M237" i="14"/>
  <c r="L237" i="14"/>
  <c r="O241" i="14"/>
  <c r="P241" i="14"/>
  <c r="N241" i="14"/>
  <c r="M241" i="14"/>
  <c r="L241" i="14"/>
  <c r="P250" i="14"/>
  <c r="O250" i="14"/>
  <c r="N250" i="14"/>
  <c r="M250" i="14"/>
  <c r="P252" i="14"/>
  <c r="O252" i="14"/>
  <c r="N252" i="14"/>
  <c r="M252" i="14"/>
  <c r="P255" i="14"/>
  <c r="O255" i="14"/>
  <c r="N255" i="14"/>
  <c r="P257" i="14"/>
  <c r="O257" i="14"/>
  <c r="M257" i="14"/>
  <c r="P263" i="14"/>
  <c r="O263" i="14"/>
  <c r="M263" i="14"/>
  <c r="P266" i="14"/>
  <c r="O266" i="14"/>
  <c r="N266" i="14"/>
  <c r="P270" i="14"/>
  <c r="O270" i="14"/>
  <c r="N270" i="14"/>
  <c r="P273" i="14"/>
  <c r="O273" i="14"/>
  <c r="N273" i="14"/>
  <c r="M273" i="14"/>
  <c r="L273" i="14"/>
  <c r="P279" i="14"/>
  <c r="O279" i="14"/>
  <c r="N279" i="14"/>
  <c r="P283" i="14"/>
  <c r="O283" i="14"/>
  <c r="N283" i="14"/>
  <c r="P287" i="14"/>
  <c r="O287" i="14"/>
  <c r="N287" i="14"/>
  <c r="P292" i="14"/>
  <c r="O292" i="14"/>
  <c r="N292" i="14"/>
  <c r="M292" i="14"/>
  <c r="P295" i="14"/>
  <c r="O295" i="14"/>
  <c r="N295" i="14"/>
  <c r="M295" i="14"/>
  <c r="P299" i="14"/>
  <c r="N299" i="14"/>
  <c r="O299" i="14"/>
  <c r="M299" i="14"/>
  <c r="P303" i="14"/>
  <c r="O303" i="14"/>
  <c r="N303" i="14"/>
  <c r="P307" i="14"/>
  <c r="O307" i="14"/>
  <c r="N307" i="14"/>
  <c r="M307" i="14"/>
  <c r="I312" i="14"/>
  <c r="P312" i="14"/>
  <c r="O312" i="14"/>
  <c r="N312" i="14"/>
  <c r="M312" i="14"/>
  <c r="P317" i="14"/>
  <c r="O317" i="14"/>
  <c r="N317" i="14"/>
  <c r="M317" i="14"/>
  <c r="P320" i="14"/>
  <c r="N320" i="14"/>
  <c r="O320" i="14"/>
  <c r="M320" i="14"/>
  <c r="P325" i="14"/>
  <c r="O325" i="14"/>
  <c r="N325" i="14"/>
  <c r="M325" i="14"/>
  <c r="P327" i="14"/>
  <c r="O327" i="14"/>
  <c r="N327" i="14"/>
  <c r="P331" i="14"/>
  <c r="O331" i="14"/>
  <c r="N331" i="14"/>
  <c r="P337" i="14"/>
  <c r="N337" i="14"/>
  <c r="M337" i="14"/>
  <c r="O337" i="14"/>
  <c r="P341" i="14"/>
  <c r="O341" i="14"/>
  <c r="N341" i="14"/>
  <c r="M341" i="14"/>
  <c r="P343" i="14"/>
  <c r="O343" i="14"/>
  <c r="N343" i="14"/>
  <c r="M343" i="14"/>
  <c r="P352" i="14"/>
  <c r="O352" i="14"/>
  <c r="N352" i="14"/>
  <c r="P356" i="14"/>
  <c r="O356" i="14"/>
  <c r="P355" i="14"/>
  <c r="O355" i="14"/>
  <c r="P362" i="14"/>
  <c r="O362" i="14"/>
  <c r="N362" i="14"/>
  <c r="P367" i="14"/>
  <c r="N367" i="14"/>
  <c r="O367" i="14"/>
  <c r="M367" i="14"/>
  <c r="N368" i="14"/>
  <c r="P368" i="14"/>
  <c r="M368" i="14"/>
  <c r="P372" i="14"/>
  <c r="O372" i="14"/>
  <c r="N372" i="14"/>
  <c r="M372" i="14"/>
  <c r="P376" i="14"/>
  <c r="O376" i="14"/>
  <c r="N376" i="14"/>
  <c r="M376" i="14"/>
  <c r="P379" i="14"/>
  <c r="O379" i="14"/>
  <c r="N379" i="14"/>
  <c r="G383" i="14"/>
  <c r="P383" i="14"/>
  <c r="O383" i="14"/>
  <c r="N383" i="14"/>
  <c r="P386" i="14"/>
  <c r="O386" i="14"/>
  <c r="P390" i="14"/>
  <c r="O390" i="14"/>
  <c r="P393" i="14"/>
  <c r="O393" i="14"/>
  <c r="N393" i="14"/>
  <c r="M393" i="14"/>
  <c r="P400" i="14"/>
  <c r="O400" i="14"/>
  <c r="N400" i="14"/>
  <c r="P403" i="14"/>
  <c r="O403" i="14"/>
  <c r="N403" i="14"/>
  <c r="P407" i="14"/>
  <c r="O407" i="14"/>
  <c r="N407" i="14"/>
  <c r="P410" i="14"/>
  <c r="O410" i="14"/>
  <c r="N410" i="14"/>
  <c r="P413" i="14"/>
  <c r="O413" i="14"/>
  <c r="N413" i="14"/>
  <c r="M413" i="14"/>
  <c r="P415" i="14"/>
  <c r="O415" i="14"/>
  <c r="N415" i="14"/>
  <c r="M415" i="14"/>
  <c r="P421" i="14"/>
  <c r="O421" i="14"/>
  <c r="N421" i="14"/>
  <c r="M421" i="14"/>
  <c r="P427" i="14"/>
  <c r="O427" i="14"/>
  <c r="N427" i="14"/>
  <c r="P431" i="14"/>
  <c r="O431" i="14"/>
  <c r="N431" i="14"/>
  <c r="P434" i="14"/>
  <c r="O434" i="14"/>
  <c r="N434" i="14"/>
  <c r="P439" i="14"/>
  <c r="O439" i="14"/>
  <c r="P442" i="14"/>
  <c r="O442" i="14"/>
  <c r="N442" i="14"/>
  <c r="P450" i="14"/>
  <c r="O450" i="14"/>
  <c r="N450" i="14"/>
  <c r="M450" i="14"/>
  <c r="P455" i="14"/>
  <c r="O455" i="14"/>
  <c r="N455" i="14"/>
  <c r="P458" i="14"/>
  <c r="O458" i="14"/>
  <c r="N458" i="14"/>
  <c r="P464" i="14"/>
  <c r="O464" i="14"/>
  <c r="N464" i="14"/>
  <c r="P466" i="14"/>
  <c r="O466" i="14"/>
  <c r="P469" i="14"/>
  <c r="O469" i="14"/>
  <c r="N469" i="14"/>
  <c r="M469" i="14"/>
  <c r="P472" i="14"/>
  <c r="O472" i="14"/>
  <c r="N472" i="14"/>
  <c r="M472" i="14"/>
  <c r="P476" i="14"/>
  <c r="N476" i="14"/>
  <c r="O476" i="14"/>
  <c r="M476" i="14"/>
  <c r="P480" i="14"/>
  <c r="N480" i="14"/>
  <c r="M480" i="14"/>
  <c r="O480" i="14"/>
  <c r="G423" i="14"/>
  <c r="G347" i="14"/>
  <c r="I481" i="14"/>
  <c r="I473" i="14"/>
  <c r="I463" i="14"/>
  <c r="I453" i="14"/>
  <c r="I440" i="14"/>
  <c r="I370" i="14"/>
  <c r="I345" i="14"/>
  <c r="I181" i="14"/>
  <c r="J393" i="14"/>
  <c r="J345" i="14"/>
  <c r="L477" i="14"/>
  <c r="L474" i="14"/>
  <c r="L470" i="14"/>
  <c r="L466" i="14"/>
  <c r="L464" i="14"/>
  <c r="L458" i="14"/>
  <c r="L454" i="14"/>
  <c r="L449" i="14"/>
  <c r="L445" i="14"/>
  <c r="L442" i="14"/>
  <c r="L439" i="14"/>
  <c r="L435" i="14"/>
  <c r="L430" i="14"/>
  <c r="L426" i="14"/>
  <c r="L422" i="14"/>
  <c r="L418" i="14"/>
  <c r="L414" i="14"/>
  <c r="L410" i="14"/>
  <c r="L406" i="14"/>
  <c r="L402" i="14"/>
  <c r="L398" i="14"/>
  <c r="L394" i="14"/>
  <c r="L390" i="14"/>
  <c r="L386" i="14"/>
  <c r="L381" i="14"/>
  <c r="L378" i="14"/>
  <c r="L374" i="14"/>
  <c r="L369" i="14"/>
  <c r="L365" i="14"/>
  <c r="L362" i="14"/>
  <c r="L355" i="14"/>
  <c r="L356" i="14"/>
  <c r="L350" i="14"/>
  <c r="L346" i="14"/>
  <c r="L342" i="14"/>
  <c r="L338" i="14"/>
  <c r="L334" i="14"/>
  <c r="L330" i="14"/>
  <c r="L326" i="14"/>
  <c r="L321" i="14"/>
  <c r="L318" i="14"/>
  <c r="L314" i="14"/>
  <c r="L311" i="14"/>
  <c r="L306" i="14"/>
  <c r="L302" i="14"/>
  <c r="L298" i="14"/>
  <c r="L294" i="14"/>
  <c r="L290" i="14"/>
  <c r="L286" i="14"/>
  <c r="L282" i="14"/>
  <c r="L278" i="14"/>
  <c r="L274" i="14"/>
  <c r="L268" i="14"/>
  <c r="L259" i="14"/>
  <c r="L252" i="14"/>
  <c r="L243" i="14"/>
  <c r="L235" i="14"/>
  <c r="L227" i="14"/>
  <c r="L219" i="14"/>
  <c r="L211" i="14"/>
  <c r="L203" i="14"/>
  <c r="L195" i="14"/>
  <c r="L188" i="14"/>
  <c r="L179" i="14"/>
  <c r="L171" i="14"/>
  <c r="L162" i="14"/>
  <c r="L155" i="14"/>
  <c r="L147" i="14"/>
  <c r="L140" i="14"/>
  <c r="L131" i="14"/>
  <c r="L122" i="14"/>
  <c r="L117" i="14"/>
  <c r="L107" i="14"/>
  <c r="L99" i="14"/>
  <c r="L91" i="14"/>
  <c r="L81" i="14"/>
  <c r="L75" i="14"/>
  <c r="L67" i="14"/>
  <c r="L59" i="14"/>
  <c r="L51" i="14"/>
  <c r="L43" i="14"/>
  <c r="L36" i="14"/>
  <c r="L27" i="14"/>
  <c r="L17" i="14"/>
  <c r="L10" i="14"/>
  <c r="L4" i="14"/>
  <c r="M475" i="14"/>
  <c r="M467" i="14"/>
  <c r="M459" i="14"/>
  <c r="M451" i="14"/>
  <c r="M444" i="14"/>
  <c r="M434" i="14"/>
  <c r="M427" i="14"/>
  <c r="M419" i="14"/>
  <c r="M411" i="14"/>
  <c r="M403" i="14"/>
  <c r="M395" i="14"/>
  <c r="M387" i="14"/>
  <c r="M379" i="14"/>
  <c r="M371" i="14"/>
  <c r="M363" i="14"/>
  <c r="M354" i="14"/>
  <c r="M347" i="14"/>
  <c r="M339" i="14"/>
  <c r="M331" i="14"/>
  <c r="M323" i="14"/>
  <c r="M315" i="14"/>
  <c r="M308" i="14"/>
  <c r="M300" i="14"/>
  <c r="M291" i="14"/>
  <c r="M283" i="14"/>
  <c r="M275" i="14"/>
  <c r="M266" i="14"/>
  <c r="M255" i="14"/>
  <c r="M245" i="14"/>
  <c r="M234" i="14"/>
  <c r="M221" i="14"/>
  <c r="M204" i="14"/>
  <c r="M182" i="14"/>
  <c r="M150" i="14"/>
  <c r="M115" i="14"/>
  <c r="M86" i="14"/>
  <c r="M55" i="14"/>
  <c r="M22" i="14"/>
  <c r="N470" i="14"/>
  <c r="N439" i="14"/>
  <c r="N406" i="14"/>
  <c r="N374" i="14"/>
  <c r="N342" i="14"/>
  <c r="N311" i="14"/>
  <c r="N278" i="14"/>
  <c r="N245" i="14"/>
  <c r="N143" i="14"/>
  <c r="O368" i="14"/>
  <c r="O32" i="14"/>
  <c r="J11" i="14"/>
  <c r="I11" i="14"/>
  <c r="J31" i="14"/>
  <c r="I31" i="14"/>
  <c r="J36" i="14"/>
  <c r="I36" i="14"/>
  <c r="J47" i="14"/>
  <c r="I47" i="14"/>
  <c r="J63" i="14"/>
  <c r="I63" i="14"/>
  <c r="J76" i="14"/>
  <c r="I76" i="14"/>
  <c r="J91" i="14"/>
  <c r="I91" i="14"/>
  <c r="H105" i="14"/>
  <c r="I105" i="14"/>
  <c r="J105" i="14"/>
  <c r="J112" i="14"/>
  <c r="I112" i="14"/>
  <c r="J122" i="14"/>
  <c r="I122" i="14"/>
  <c r="I134" i="14"/>
  <c r="J134" i="14"/>
  <c r="J155" i="14"/>
  <c r="I155" i="14"/>
  <c r="I167" i="14"/>
  <c r="J167" i="14"/>
  <c r="J174" i="14"/>
  <c r="I174" i="14"/>
  <c r="I186" i="14"/>
  <c r="J186" i="14"/>
  <c r="H201" i="14"/>
  <c r="I201" i="14"/>
  <c r="I216" i="14"/>
  <c r="J216" i="14"/>
  <c r="G226" i="14"/>
  <c r="I226" i="14"/>
  <c r="J226" i="14"/>
  <c r="J235" i="14"/>
  <c r="I235" i="14"/>
  <c r="H248" i="14"/>
  <c r="J248" i="14"/>
  <c r="J260" i="14"/>
  <c r="I260" i="14"/>
  <c r="J272" i="14"/>
  <c r="I272" i="14"/>
  <c r="H285" i="14"/>
  <c r="J285" i="14"/>
  <c r="I285" i="14"/>
  <c r="J294" i="14"/>
  <c r="I294" i="14"/>
  <c r="J302" i="14"/>
  <c r="I302" i="14"/>
  <c r="H309" i="14"/>
  <c r="I309" i="14"/>
  <c r="J309" i="14"/>
  <c r="G321" i="14"/>
  <c r="J321" i="14"/>
  <c r="I321" i="14"/>
  <c r="J338" i="14"/>
  <c r="I338" i="14"/>
  <c r="H349" i="14"/>
  <c r="J349" i="14"/>
  <c r="I349" i="14"/>
  <c r="H360" i="14"/>
  <c r="J360" i="14"/>
  <c r="I360" i="14"/>
  <c r="H374" i="14"/>
  <c r="J374" i="14"/>
  <c r="I374" i="14"/>
  <c r="G385" i="14"/>
  <c r="I385" i="14"/>
  <c r="J385" i="14"/>
  <c r="H394" i="14"/>
  <c r="J394" i="14"/>
  <c r="I394" i="14"/>
  <c r="H405" i="14"/>
  <c r="J405" i="14"/>
  <c r="I405" i="14"/>
  <c r="H419" i="14"/>
  <c r="J419" i="14"/>
  <c r="I419" i="14"/>
  <c r="H432" i="14"/>
  <c r="J432" i="14"/>
  <c r="I432" i="14"/>
  <c r="H451" i="14"/>
  <c r="J451" i="14"/>
  <c r="J6" i="14"/>
  <c r="I6" i="14"/>
  <c r="J10" i="14"/>
  <c r="I10" i="14"/>
  <c r="H385" i="14"/>
  <c r="I248" i="14"/>
  <c r="J4" i="14"/>
  <c r="I4" i="14"/>
  <c r="J14" i="14"/>
  <c r="I14" i="14"/>
  <c r="H25" i="14"/>
  <c r="J25" i="14"/>
  <c r="I25" i="14"/>
  <c r="J39" i="14"/>
  <c r="I39" i="14"/>
  <c r="J50" i="14"/>
  <c r="I50" i="14"/>
  <c r="J57" i="14"/>
  <c r="I57" i="14"/>
  <c r="J69" i="14"/>
  <c r="I69" i="14"/>
  <c r="J80" i="14"/>
  <c r="I80" i="14"/>
  <c r="J87" i="14"/>
  <c r="I87" i="14"/>
  <c r="H98" i="14"/>
  <c r="I98" i="14"/>
  <c r="J98" i="14"/>
  <c r="J108" i="14"/>
  <c r="I108" i="14"/>
  <c r="H120" i="14"/>
  <c r="J120" i="14"/>
  <c r="I120" i="14"/>
  <c r="G128" i="14"/>
  <c r="I128" i="14"/>
  <c r="J128" i="14"/>
  <c r="H144" i="14"/>
  <c r="I144" i="14"/>
  <c r="J144" i="14"/>
  <c r="I159" i="14"/>
  <c r="J159" i="14"/>
  <c r="J172" i="14"/>
  <c r="I172" i="14"/>
  <c r="I183" i="14"/>
  <c r="J183" i="14"/>
  <c r="G194" i="14"/>
  <c r="I194" i="14"/>
  <c r="J194" i="14"/>
  <c r="H208" i="14"/>
  <c r="I208" i="14"/>
  <c r="J208" i="14"/>
  <c r="I222" i="14"/>
  <c r="J222" i="14"/>
  <c r="I239" i="14"/>
  <c r="J239" i="14"/>
  <c r="H253" i="14"/>
  <c r="J253" i="14"/>
  <c r="I253" i="14"/>
  <c r="J264" i="14"/>
  <c r="I264" i="14"/>
  <c r="J274" i="14"/>
  <c r="I274" i="14"/>
  <c r="H281" i="14"/>
  <c r="J281" i="14"/>
  <c r="H291" i="14"/>
  <c r="J291" i="14"/>
  <c r="I291" i="14"/>
  <c r="H304" i="14"/>
  <c r="J304" i="14"/>
  <c r="I304" i="14"/>
  <c r="G304" i="14"/>
  <c r="H315" i="14"/>
  <c r="J315" i="14"/>
  <c r="I315" i="14"/>
  <c r="G315" i="14"/>
  <c r="H329" i="14"/>
  <c r="J342" i="14"/>
  <c r="I342" i="14"/>
  <c r="H351" i="14"/>
  <c r="J351" i="14"/>
  <c r="I351" i="14"/>
  <c r="G351" i="14"/>
  <c r="H363" i="14"/>
  <c r="J363" i="14"/>
  <c r="I363" i="14"/>
  <c r="H369" i="14"/>
  <c r="J369" i="14"/>
  <c r="I369" i="14"/>
  <c r="H388" i="14"/>
  <c r="J388" i="14"/>
  <c r="I388" i="14"/>
  <c r="H397" i="14"/>
  <c r="J397" i="14"/>
  <c r="I397" i="14"/>
  <c r="H408" i="14"/>
  <c r="J408" i="14"/>
  <c r="I408" i="14"/>
  <c r="H424" i="14"/>
  <c r="H437" i="14"/>
  <c r="J437" i="14"/>
  <c r="I437" i="14"/>
  <c r="H443" i="14"/>
  <c r="J443" i="14"/>
  <c r="I443" i="14"/>
  <c r="H456" i="14"/>
  <c r="J456" i="14"/>
  <c r="I456" i="14"/>
  <c r="H462" i="14"/>
  <c r="J462" i="14"/>
  <c r="I462" i="14"/>
  <c r="H474" i="14"/>
  <c r="J474" i="14"/>
  <c r="I474" i="14"/>
  <c r="H477" i="14"/>
  <c r="J477" i="14"/>
  <c r="G363" i="14"/>
  <c r="G285" i="14"/>
  <c r="H158" i="14"/>
  <c r="J158" i="14"/>
  <c r="I158" i="14"/>
  <c r="G158" i="14"/>
  <c r="H161" i="14"/>
  <c r="I161" i="14"/>
  <c r="J161" i="14"/>
  <c r="H165" i="14"/>
  <c r="J165" i="14"/>
  <c r="I165" i="14"/>
  <c r="J168" i="14"/>
  <c r="I168" i="14"/>
  <c r="J171" i="14"/>
  <c r="I171" i="14"/>
  <c r="I173" i="14"/>
  <c r="J173" i="14"/>
  <c r="I178" i="14"/>
  <c r="J178" i="14"/>
  <c r="I182" i="14"/>
  <c r="J182" i="14"/>
  <c r="J185" i="14"/>
  <c r="I185" i="14"/>
  <c r="J187" i="14"/>
  <c r="I187" i="14"/>
  <c r="J192" i="14"/>
  <c r="I192" i="14"/>
  <c r="J196" i="14"/>
  <c r="I196" i="14"/>
  <c r="I198" i="14"/>
  <c r="J198" i="14"/>
  <c r="J203" i="14"/>
  <c r="I203" i="14"/>
  <c r="I207" i="14"/>
  <c r="J207" i="14"/>
  <c r="J211" i="14"/>
  <c r="I211" i="14"/>
  <c r="J215" i="14"/>
  <c r="I215" i="14"/>
  <c r="J220" i="14"/>
  <c r="I220" i="14"/>
  <c r="J224" i="14"/>
  <c r="I224" i="14"/>
  <c r="I229" i="14"/>
  <c r="J229" i="14"/>
  <c r="H232" i="14"/>
  <c r="H237" i="14"/>
  <c r="J237" i="14"/>
  <c r="G237" i="14"/>
  <c r="I237" i="14"/>
  <c r="H241" i="14"/>
  <c r="J241" i="14"/>
  <c r="I241" i="14"/>
  <c r="I250" i="14"/>
  <c r="J250" i="14"/>
  <c r="J252" i="14"/>
  <c r="I252" i="14"/>
  <c r="I255" i="14"/>
  <c r="J255" i="14"/>
  <c r="G257" i="14"/>
  <c r="J257" i="14"/>
  <c r="I257" i="14"/>
  <c r="H257" i="14"/>
  <c r="J263" i="14"/>
  <c r="I263" i="14"/>
  <c r="J266" i="14"/>
  <c r="I266" i="14"/>
  <c r="J270" i="14"/>
  <c r="I270" i="14"/>
  <c r="H273" i="14"/>
  <c r="J273" i="14"/>
  <c r="I273" i="14"/>
  <c r="I279" i="14"/>
  <c r="J279" i="14"/>
  <c r="J283" i="14"/>
  <c r="I283" i="14"/>
  <c r="I287" i="14"/>
  <c r="J287" i="14"/>
  <c r="H292" i="14"/>
  <c r="J292" i="14"/>
  <c r="I292" i="14"/>
  <c r="H295" i="14"/>
  <c r="J295" i="14"/>
  <c r="I295" i="14"/>
  <c r="H299" i="14"/>
  <c r="J299" i="14"/>
  <c r="I299" i="14"/>
  <c r="H303" i="14"/>
  <c r="I303" i="14"/>
  <c r="J303" i="14"/>
  <c r="H307" i="14"/>
  <c r="J307" i="14"/>
  <c r="I307" i="14"/>
  <c r="H312" i="14"/>
  <c r="J312" i="14"/>
  <c r="H317" i="14"/>
  <c r="J317" i="14"/>
  <c r="I317" i="14"/>
  <c r="H320" i="14"/>
  <c r="J320" i="14"/>
  <c r="I320" i="14"/>
  <c r="G320" i="14"/>
  <c r="H325" i="14"/>
  <c r="J325" i="14"/>
  <c r="I325" i="14"/>
  <c r="H327" i="14"/>
  <c r="I327" i="14"/>
  <c r="J327" i="14"/>
  <c r="H331" i="14"/>
  <c r="J331" i="14"/>
  <c r="I331" i="14"/>
  <c r="H337" i="14"/>
  <c r="J337" i="14"/>
  <c r="I337" i="14"/>
  <c r="G337" i="14"/>
  <c r="H341" i="14"/>
  <c r="J341" i="14"/>
  <c r="I341" i="14"/>
  <c r="H343" i="14"/>
  <c r="J343" i="14"/>
  <c r="I343" i="14"/>
  <c r="H352" i="14"/>
  <c r="I352" i="14"/>
  <c r="J352" i="14"/>
  <c r="J356" i="14"/>
  <c r="I356" i="14"/>
  <c r="J355" i="14"/>
  <c r="I355" i="14"/>
  <c r="J362" i="14"/>
  <c r="I362" i="14"/>
  <c r="H367" i="14"/>
  <c r="J367" i="14"/>
  <c r="I367" i="14"/>
  <c r="H368" i="14"/>
  <c r="J368" i="14"/>
  <c r="I368" i="14"/>
  <c r="H372" i="14"/>
  <c r="J372" i="14"/>
  <c r="I372" i="14"/>
  <c r="H376" i="14"/>
  <c r="J376" i="14"/>
  <c r="I376" i="14"/>
  <c r="H379" i="14"/>
  <c r="J379" i="14"/>
  <c r="I379" i="14"/>
  <c r="G379" i="14"/>
  <c r="H383" i="14"/>
  <c r="I383" i="14"/>
  <c r="J383" i="14"/>
  <c r="H386" i="14"/>
  <c r="J386" i="14"/>
  <c r="I386" i="14"/>
  <c r="H390" i="14"/>
  <c r="J390" i="14"/>
  <c r="I390" i="14"/>
  <c r="H393" i="14"/>
  <c r="H400" i="14"/>
  <c r="I400" i="14"/>
  <c r="J400" i="14"/>
  <c r="H403" i="14"/>
  <c r="J403" i="14"/>
  <c r="I403" i="14"/>
  <c r="H407" i="14"/>
  <c r="I407" i="14"/>
  <c r="J407" i="14"/>
  <c r="G407" i="14"/>
  <c r="H410" i="14"/>
  <c r="J410" i="14"/>
  <c r="I410" i="14"/>
  <c r="H413" i="14"/>
  <c r="J413" i="14"/>
  <c r="I413" i="14"/>
  <c r="G415" i="14"/>
  <c r="I415" i="14"/>
  <c r="J415" i="14"/>
  <c r="H415" i="14"/>
  <c r="H421" i="14"/>
  <c r="J421" i="14"/>
  <c r="I421" i="14"/>
  <c r="H427" i="14"/>
  <c r="J427" i="14"/>
  <c r="I427" i="14"/>
  <c r="H431" i="14"/>
  <c r="I431" i="14"/>
  <c r="J431" i="14"/>
  <c r="G431" i="14"/>
  <c r="H434" i="14"/>
  <c r="J434" i="14"/>
  <c r="I434" i="14"/>
  <c r="G434" i="14"/>
  <c r="H439" i="14"/>
  <c r="J439" i="14"/>
  <c r="I439" i="14"/>
  <c r="H442" i="14"/>
  <c r="J442" i="14"/>
  <c r="I442" i="14"/>
  <c r="G450" i="14"/>
  <c r="H450" i="14"/>
  <c r="I450" i="14"/>
  <c r="J450" i="14"/>
  <c r="H455" i="14"/>
  <c r="J455" i="14"/>
  <c r="G455" i="14"/>
  <c r="I455" i="14"/>
  <c r="H458" i="14"/>
  <c r="J458" i="14"/>
  <c r="I458" i="14"/>
  <c r="H464" i="14"/>
  <c r="J464" i="14"/>
  <c r="H466" i="14"/>
  <c r="J466" i="14"/>
  <c r="I466" i="14"/>
  <c r="H469" i="14"/>
  <c r="J469" i="14"/>
  <c r="I469" i="14"/>
  <c r="H472" i="14"/>
  <c r="J472" i="14"/>
  <c r="I472" i="14"/>
  <c r="H476" i="14"/>
  <c r="J476" i="14"/>
  <c r="I476" i="14"/>
  <c r="H480" i="14"/>
  <c r="J480" i="14"/>
  <c r="I480" i="14"/>
  <c r="G451" i="14"/>
  <c r="G419" i="14"/>
  <c r="AA419" i="14" s="1"/>
  <c r="G331" i="14"/>
  <c r="I477" i="14"/>
  <c r="I464" i="14"/>
  <c r="I393" i="14"/>
  <c r="I232" i="14"/>
  <c r="J329" i="14"/>
  <c r="J201" i="14"/>
  <c r="J7" i="14"/>
  <c r="I7" i="14"/>
  <c r="J20" i="14"/>
  <c r="J43" i="14"/>
  <c r="I43" i="14"/>
  <c r="J55" i="14"/>
  <c r="I55" i="14"/>
  <c r="J62" i="14"/>
  <c r="I62" i="14"/>
  <c r="J72" i="14"/>
  <c r="I72" i="14"/>
  <c r="J81" i="14"/>
  <c r="I81" i="14"/>
  <c r="J103" i="14"/>
  <c r="I103" i="14"/>
  <c r="J114" i="14"/>
  <c r="I114" i="14"/>
  <c r="I127" i="14"/>
  <c r="J127" i="14"/>
  <c r="H139" i="14"/>
  <c r="J139" i="14"/>
  <c r="G139" i="14"/>
  <c r="I139" i="14"/>
  <c r="H149" i="14"/>
  <c r="J149" i="14"/>
  <c r="J162" i="14"/>
  <c r="I162" i="14"/>
  <c r="J180" i="14"/>
  <c r="I180" i="14"/>
  <c r="I190" i="14"/>
  <c r="J190" i="14"/>
  <c r="H204" i="14"/>
  <c r="J204" i="14"/>
  <c r="G204" i="14"/>
  <c r="I204" i="14"/>
  <c r="I218" i="14"/>
  <c r="J218" i="14"/>
  <c r="H231" i="14"/>
  <c r="I231" i="14"/>
  <c r="J231" i="14"/>
  <c r="H245" i="14"/>
  <c r="J245" i="14"/>
  <c r="I245" i="14"/>
  <c r="H258" i="14"/>
  <c r="I258" i="14"/>
  <c r="J258" i="14"/>
  <c r="J267" i="14"/>
  <c r="I267" i="14"/>
  <c r="H277" i="14"/>
  <c r="J277" i="14"/>
  <c r="I277" i="14"/>
  <c r="J288" i="14"/>
  <c r="I288" i="14"/>
  <c r="J298" i="14"/>
  <c r="I298" i="14"/>
  <c r="H308" i="14"/>
  <c r="J308" i="14"/>
  <c r="I308" i="14"/>
  <c r="J318" i="14"/>
  <c r="I318" i="14"/>
  <c r="H335" i="14"/>
  <c r="I335" i="14"/>
  <c r="J335" i="14"/>
  <c r="J346" i="14"/>
  <c r="I346" i="14"/>
  <c r="H357" i="14"/>
  <c r="J357" i="14"/>
  <c r="I357" i="14"/>
  <c r="H365" i="14"/>
  <c r="J365" i="14"/>
  <c r="I365" i="14"/>
  <c r="H382" i="14"/>
  <c r="J382" i="14"/>
  <c r="I382" i="14"/>
  <c r="H392" i="14"/>
  <c r="J392" i="14"/>
  <c r="I392" i="14"/>
  <c r="H401" i="14"/>
  <c r="J401" i="14"/>
  <c r="I401" i="14"/>
  <c r="H416" i="14"/>
  <c r="I416" i="14"/>
  <c r="J416" i="14"/>
  <c r="G416" i="14"/>
  <c r="H429" i="14"/>
  <c r="J429" i="14"/>
  <c r="I429" i="14"/>
  <c r="H438" i="14"/>
  <c r="J438" i="14"/>
  <c r="I438" i="14"/>
  <c r="H448" i="14"/>
  <c r="J448" i="14"/>
  <c r="I448" i="14"/>
  <c r="H460" i="14"/>
  <c r="J460" i="14"/>
  <c r="I460" i="14"/>
  <c r="H471" i="14"/>
  <c r="J471" i="14"/>
  <c r="I471" i="14"/>
  <c r="H2" i="14"/>
  <c r="J2" i="14"/>
  <c r="I2" i="14"/>
  <c r="J3" i="14"/>
  <c r="I3" i="14"/>
  <c r="J8" i="14"/>
  <c r="I8" i="14"/>
  <c r="J12" i="14"/>
  <c r="I12" i="14"/>
  <c r="J16" i="14"/>
  <c r="I16" i="14"/>
  <c r="J17" i="14"/>
  <c r="I17" i="14"/>
  <c r="J24" i="14"/>
  <c r="I24" i="14"/>
  <c r="J27" i="14"/>
  <c r="I27" i="14"/>
  <c r="J29" i="14"/>
  <c r="I29" i="14"/>
  <c r="J37" i="14"/>
  <c r="I37" i="14"/>
  <c r="H41" i="14"/>
  <c r="J41" i="14"/>
  <c r="I41" i="14"/>
  <c r="J45" i="14"/>
  <c r="I45" i="14"/>
  <c r="J48" i="14"/>
  <c r="I48" i="14"/>
  <c r="J52" i="14"/>
  <c r="I52" i="14"/>
  <c r="J53" i="14"/>
  <c r="I53" i="14"/>
  <c r="J60" i="14"/>
  <c r="I60" i="14"/>
  <c r="J64" i="14"/>
  <c r="I64" i="14"/>
  <c r="G66" i="14"/>
  <c r="J66" i="14"/>
  <c r="I66" i="14"/>
  <c r="J70" i="14"/>
  <c r="I70" i="14"/>
  <c r="J73" i="14"/>
  <c r="I73" i="14"/>
  <c r="H82" i="14"/>
  <c r="J82" i="14"/>
  <c r="I82" i="14"/>
  <c r="J84" i="14"/>
  <c r="H89" i="14"/>
  <c r="J89" i="14"/>
  <c r="I89" i="14"/>
  <c r="J95" i="14"/>
  <c r="I95" i="14"/>
  <c r="J99" i="14"/>
  <c r="I99" i="14"/>
  <c r="J101" i="14"/>
  <c r="I101" i="14"/>
  <c r="J107" i="14"/>
  <c r="I107" i="14"/>
  <c r="J110" i="14"/>
  <c r="I110" i="14"/>
  <c r="J116" i="14"/>
  <c r="I116" i="14"/>
  <c r="I115" i="14"/>
  <c r="J115" i="14"/>
  <c r="I123" i="14"/>
  <c r="J123" i="14"/>
  <c r="J124" i="14"/>
  <c r="I124" i="14"/>
  <c r="J129" i="14"/>
  <c r="I129" i="14"/>
  <c r="J133" i="14"/>
  <c r="I133" i="14"/>
  <c r="J136" i="14"/>
  <c r="I136" i="14"/>
  <c r="J140" i="14"/>
  <c r="I140" i="14"/>
  <c r="I145" i="14"/>
  <c r="J145" i="14"/>
  <c r="J147" i="14"/>
  <c r="I147" i="14"/>
  <c r="I151" i="14"/>
  <c r="J151" i="14"/>
  <c r="J5" i="14"/>
  <c r="I5" i="14"/>
  <c r="H9" i="14"/>
  <c r="J9" i="14"/>
  <c r="I9" i="14"/>
  <c r="J13" i="14"/>
  <c r="I13" i="14"/>
  <c r="H19" i="14"/>
  <c r="I19" i="14"/>
  <c r="J19" i="14"/>
  <c r="J18" i="14"/>
  <c r="I18" i="14"/>
  <c r="J23" i="14"/>
  <c r="I23" i="14"/>
  <c r="J28" i="14"/>
  <c r="I28" i="14"/>
  <c r="J32" i="14"/>
  <c r="I32" i="14"/>
  <c r="G33" i="14"/>
  <c r="J33" i="14"/>
  <c r="I33" i="14"/>
  <c r="J38" i="14"/>
  <c r="I38" i="14"/>
  <c r="J42" i="14"/>
  <c r="I42" i="14"/>
  <c r="J46" i="14"/>
  <c r="I46" i="14"/>
  <c r="H49" i="14"/>
  <c r="J49" i="14"/>
  <c r="I49" i="14"/>
  <c r="J54" i="14"/>
  <c r="H58" i="14"/>
  <c r="J58" i="14"/>
  <c r="I58" i="14"/>
  <c r="J61" i="14"/>
  <c r="I61" i="14"/>
  <c r="J67" i="14"/>
  <c r="I67" i="14"/>
  <c r="J71" i="14"/>
  <c r="I71" i="14"/>
  <c r="J75" i="14"/>
  <c r="I75" i="14"/>
  <c r="J78" i="14"/>
  <c r="I78" i="14"/>
  <c r="J85" i="14"/>
  <c r="I85" i="14"/>
  <c r="J86" i="14"/>
  <c r="I86" i="14"/>
  <c r="J90" i="14"/>
  <c r="I90" i="14"/>
  <c r="J93" i="14"/>
  <c r="I93" i="14"/>
  <c r="J97" i="14"/>
  <c r="I97" i="14"/>
  <c r="J100" i="14"/>
  <c r="I100" i="14"/>
  <c r="J102" i="14"/>
  <c r="I102" i="14"/>
  <c r="J111" i="14"/>
  <c r="I111" i="14"/>
  <c r="J117" i="14"/>
  <c r="I117" i="14"/>
  <c r="I119" i="14"/>
  <c r="J119" i="14"/>
  <c r="H125" i="14"/>
  <c r="J125" i="14"/>
  <c r="I125" i="14"/>
  <c r="H130" i="14"/>
  <c r="I130" i="14"/>
  <c r="J130" i="14"/>
  <c r="H132" i="14"/>
  <c r="J132" i="14"/>
  <c r="I132" i="14"/>
  <c r="H137" i="14"/>
  <c r="I137" i="14"/>
  <c r="J141" i="14"/>
  <c r="I141" i="14"/>
  <c r="J143" i="14"/>
  <c r="I143" i="14"/>
  <c r="J148" i="14"/>
  <c r="I148" i="14"/>
  <c r="J152" i="14"/>
  <c r="I152" i="14"/>
  <c r="I154" i="14"/>
  <c r="J154" i="14"/>
  <c r="I156" i="14"/>
  <c r="J156" i="14"/>
  <c r="G163" i="14"/>
  <c r="I163" i="14"/>
  <c r="J163" i="14"/>
  <c r="I166" i="14"/>
  <c r="J166" i="14"/>
  <c r="H169" i="14"/>
  <c r="I169" i="14"/>
  <c r="I175" i="14"/>
  <c r="J175" i="14"/>
  <c r="J179" i="14"/>
  <c r="I179" i="14"/>
  <c r="H184" i="14"/>
  <c r="I184" i="14"/>
  <c r="J184" i="14"/>
  <c r="H189" i="14"/>
  <c r="J189" i="14"/>
  <c r="I189" i="14"/>
  <c r="H193" i="14"/>
  <c r="I193" i="14"/>
  <c r="J193" i="14"/>
  <c r="H197" i="14"/>
  <c r="J197" i="14"/>
  <c r="I197" i="14"/>
  <c r="J200" i="14"/>
  <c r="I200" i="14"/>
  <c r="J205" i="14"/>
  <c r="I205" i="14"/>
  <c r="J209" i="14"/>
  <c r="I209" i="14"/>
  <c r="J212" i="14"/>
  <c r="I214" i="14"/>
  <c r="J214" i="14"/>
  <c r="H217" i="14"/>
  <c r="I217" i="14"/>
  <c r="J217" i="14"/>
  <c r="H221" i="14"/>
  <c r="J221" i="14"/>
  <c r="I221" i="14"/>
  <c r="H225" i="14"/>
  <c r="I225" i="14"/>
  <c r="J225" i="14"/>
  <c r="J228" i="14"/>
  <c r="I228" i="14"/>
  <c r="I230" i="14"/>
  <c r="J230" i="14"/>
  <c r="J234" i="14"/>
  <c r="I234" i="14"/>
  <c r="J238" i="14"/>
  <c r="I238" i="14"/>
  <c r="J242" i="14"/>
  <c r="I242" i="14"/>
  <c r="J244" i="14"/>
  <c r="I244" i="14"/>
  <c r="J246" i="14"/>
  <c r="I246" i="14"/>
  <c r="J251" i="14"/>
  <c r="I251" i="14"/>
  <c r="J256" i="14"/>
  <c r="I256" i="14"/>
  <c r="J259" i="14"/>
  <c r="I259" i="14"/>
  <c r="I261" i="14"/>
  <c r="J261" i="14"/>
  <c r="J268" i="14"/>
  <c r="I268" i="14"/>
  <c r="I271" i="14"/>
  <c r="J271" i="14"/>
  <c r="J276" i="14"/>
  <c r="I276" i="14"/>
  <c r="J280" i="14"/>
  <c r="I280" i="14"/>
  <c r="J284" i="14"/>
  <c r="I284" i="14"/>
  <c r="G290" i="14"/>
  <c r="J290" i="14"/>
  <c r="I290" i="14"/>
  <c r="H293" i="14"/>
  <c r="J293" i="14"/>
  <c r="I293" i="14"/>
  <c r="H296" i="14"/>
  <c r="H301" i="14"/>
  <c r="J301" i="14"/>
  <c r="I301" i="14"/>
  <c r="J306" i="14"/>
  <c r="I306" i="14"/>
  <c r="J311" i="14"/>
  <c r="I311" i="14"/>
  <c r="J314" i="14"/>
  <c r="I314" i="14"/>
  <c r="H322" i="14"/>
  <c r="I322" i="14"/>
  <c r="J322" i="14"/>
  <c r="H324" i="14"/>
  <c r="J324" i="14"/>
  <c r="I324" i="14"/>
  <c r="H328" i="14"/>
  <c r="J328" i="14"/>
  <c r="I328" i="14"/>
  <c r="G448" i="14"/>
  <c r="G403" i="14"/>
  <c r="G307" i="14"/>
  <c r="AA307" i="14" s="1"/>
  <c r="G98" i="14"/>
  <c r="H128" i="14"/>
  <c r="I451" i="14"/>
  <c r="I281" i="14"/>
  <c r="I212" i="14"/>
  <c r="I84" i="14"/>
  <c r="J424" i="14"/>
  <c r="J296" i="14"/>
  <c r="J169" i="14"/>
  <c r="J15" i="14"/>
  <c r="I15" i="14"/>
  <c r="J21" i="14"/>
  <c r="I21" i="14"/>
  <c r="J22" i="14"/>
  <c r="I22" i="14"/>
  <c r="J26" i="14"/>
  <c r="I26" i="14"/>
  <c r="J30" i="14"/>
  <c r="I30" i="14"/>
  <c r="H34" i="14"/>
  <c r="I34" i="14"/>
  <c r="J35" i="14"/>
  <c r="I35" i="14"/>
  <c r="J40" i="14"/>
  <c r="I40" i="14"/>
  <c r="J44" i="14"/>
  <c r="I44" i="14"/>
  <c r="J51" i="14"/>
  <c r="I51" i="14"/>
  <c r="J56" i="14"/>
  <c r="I56" i="14"/>
  <c r="J59" i="14"/>
  <c r="I59" i="14"/>
  <c r="H65" i="14"/>
  <c r="I65" i="14"/>
  <c r="J65" i="14"/>
  <c r="J68" i="14"/>
  <c r="H74" i="14"/>
  <c r="I74" i="14"/>
  <c r="J77" i="14"/>
  <c r="J79" i="14"/>
  <c r="I79" i="14"/>
  <c r="J83" i="14"/>
  <c r="I83" i="14"/>
  <c r="J88" i="14"/>
  <c r="I88" i="14"/>
  <c r="J92" i="14"/>
  <c r="I92" i="14"/>
  <c r="J94" i="14"/>
  <c r="I94" i="14"/>
  <c r="G96" i="14"/>
  <c r="J96" i="14"/>
  <c r="I96" i="14"/>
  <c r="J104" i="14"/>
  <c r="I104" i="14"/>
  <c r="J106" i="14"/>
  <c r="I106" i="14"/>
  <c r="J109" i="14"/>
  <c r="H113" i="14"/>
  <c r="J113" i="14"/>
  <c r="I113" i="14"/>
  <c r="J118" i="14"/>
  <c r="I121" i="14"/>
  <c r="I126" i="14"/>
  <c r="J126" i="14"/>
  <c r="J131" i="14"/>
  <c r="I131" i="14"/>
  <c r="I135" i="14"/>
  <c r="J135" i="14"/>
  <c r="I138" i="14"/>
  <c r="J138" i="14"/>
  <c r="I142" i="14"/>
  <c r="J142" i="14"/>
  <c r="I146" i="14"/>
  <c r="J146" i="14"/>
  <c r="I150" i="14"/>
  <c r="J150" i="14"/>
  <c r="H153" i="14"/>
  <c r="I153" i="14"/>
  <c r="J157" i="14"/>
  <c r="I157" i="14"/>
  <c r="J160" i="14"/>
  <c r="I160" i="14"/>
  <c r="J164" i="14"/>
  <c r="I164" i="14"/>
  <c r="I170" i="14"/>
  <c r="J170" i="14"/>
  <c r="H176" i="14"/>
  <c r="J176" i="14"/>
  <c r="H177" i="14"/>
  <c r="I177" i="14"/>
  <c r="H181" i="14"/>
  <c r="J181" i="14"/>
  <c r="J188" i="14"/>
  <c r="I188" i="14"/>
  <c r="I191" i="14"/>
  <c r="J191" i="14"/>
  <c r="J195" i="14"/>
  <c r="I195" i="14"/>
  <c r="I199" i="14"/>
  <c r="J199" i="14"/>
  <c r="I202" i="14"/>
  <c r="J202" i="14"/>
  <c r="I206" i="14"/>
  <c r="J206" i="14"/>
  <c r="I210" i="14"/>
  <c r="J210" i="14"/>
  <c r="H213" i="14"/>
  <c r="I213" i="14"/>
  <c r="J213" i="14"/>
  <c r="J219" i="14"/>
  <c r="I219" i="14"/>
  <c r="J223" i="14"/>
  <c r="J227" i="14"/>
  <c r="I227" i="14"/>
  <c r="J233" i="14"/>
  <c r="I233" i="14"/>
  <c r="J236" i="14"/>
  <c r="I236" i="14"/>
  <c r="J240" i="14"/>
  <c r="I240" i="14"/>
  <c r="J243" i="14"/>
  <c r="I243" i="14"/>
  <c r="J247" i="14"/>
  <c r="I247" i="14"/>
  <c r="J249" i="14"/>
  <c r="I249" i="14"/>
  <c r="J254" i="14"/>
  <c r="I254" i="14"/>
  <c r="H262" i="14"/>
  <c r="J262" i="14"/>
  <c r="H265" i="14"/>
  <c r="H269" i="14"/>
  <c r="J269" i="14"/>
  <c r="J275" i="14"/>
  <c r="I275" i="14"/>
  <c r="J278" i="14"/>
  <c r="I278" i="14"/>
  <c r="J282" i="14"/>
  <c r="I282" i="14"/>
  <c r="J286" i="14"/>
  <c r="I286" i="14"/>
  <c r="H289" i="14"/>
  <c r="H297" i="14"/>
  <c r="I297" i="14"/>
  <c r="J297" i="14"/>
  <c r="H300" i="14"/>
  <c r="J300" i="14"/>
  <c r="I300" i="14"/>
  <c r="G300" i="14"/>
  <c r="H305" i="14"/>
  <c r="H310" i="14"/>
  <c r="J310" i="14"/>
  <c r="I310" i="14"/>
  <c r="H313" i="14"/>
  <c r="J313" i="14"/>
  <c r="I313" i="14"/>
  <c r="H316" i="14"/>
  <c r="J316" i="14"/>
  <c r="I316" i="14"/>
  <c r="H319" i="14"/>
  <c r="I319" i="14"/>
  <c r="J319" i="14"/>
  <c r="H323" i="14"/>
  <c r="J323" i="14"/>
  <c r="I323" i="14"/>
  <c r="J326" i="14"/>
  <c r="I326" i="14"/>
  <c r="J330" i="14"/>
  <c r="I330" i="14"/>
  <c r="H333" i="14"/>
  <c r="J333" i="14"/>
  <c r="H339" i="14"/>
  <c r="J339" i="14"/>
  <c r="I339" i="14"/>
  <c r="H344" i="14"/>
  <c r="I344" i="14"/>
  <c r="J344" i="14"/>
  <c r="H347" i="14"/>
  <c r="J347" i="14"/>
  <c r="I347" i="14"/>
  <c r="J350" i="14"/>
  <c r="I350" i="14"/>
  <c r="G353" i="14"/>
  <c r="H358" i="14"/>
  <c r="J358" i="14"/>
  <c r="H361" i="14"/>
  <c r="H366" i="14"/>
  <c r="I366" i="14"/>
  <c r="J366" i="14"/>
  <c r="H371" i="14"/>
  <c r="J371" i="14"/>
  <c r="I371" i="14"/>
  <c r="G371" i="14"/>
  <c r="H375" i="14"/>
  <c r="I375" i="14"/>
  <c r="J375" i="14"/>
  <c r="H378" i="14"/>
  <c r="J378" i="14"/>
  <c r="I378" i="14"/>
  <c r="H381" i="14"/>
  <c r="J381" i="14"/>
  <c r="I381" i="14"/>
  <c r="H389" i="14"/>
  <c r="J389" i="14"/>
  <c r="H395" i="14"/>
  <c r="J395" i="14"/>
  <c r="I395" i="14"/>
  <c r="G395" i="14"/>
  <c r="H398" i="14"/>
  <c r="J398" i="14"/>
  <c r="I398" i="14"/>
  <c r="H402" i="14"/>
  <c r="J402" i="14"/>
  <c r="I402" i="14"/>
  <c r="H406" i="14"/>
  <c r="J406" i="14"/>
  <c r="I406" i="14"/>
  <c r="G409" i="14"/>
  <c r="H412" i="14"/>
  <c r="J412" i="14"/>
  <c r="I412" i="14"/>
  <c r="H417" i="14"/>
  <c r="J417" i="14"/>
  <c r="I417" i="14"/>
  <c r="H420" i="14"/>
  <c r="J420" i="14"/>
  <c r="I420" i="14"/>
  <c r="H423" i="14"/>
  <c r="I423" i="14"/>
  <c r="J423" i="14"/>
  <c r="H426" i="14"/>
  <c r="J426" i="14"/>
  <c r="I426" i="14"/>
  <c r="H430" i="14"/>
  <c r="J430" i="14"/>
  <c r="I430" i="14"/>
  <c r="H435" i="14"/>
  <c r="J435" i="14"/>
  <c r="I435" i="14"/>
  <c r="G441" i="14"/>
  <c r="H446" i="14"/>
  <c r="J446" i="14"/>
  <c r="H447" i="14"/>
  <c r="J447" i="14"/>
  <c r="I447" i="14"/>
  <c r="H452" i="14"/>
  <c r="J452" i="14"/>
  <c r="I452" i="14"/>
  <c r="H454" i="14"/>
  <c r="J454" i="14"/>
  <c r="H457" i="14"/>
  <c r="H461" i="14"/>
  <c r="J461" i="14"/>
  <c r="H465" i="14"/>
  <c r="H468" i="14"/>
  <c r="J468" i="14"/>
  <c r="I468" i="14"/>
  <c r="H475" i="14"/>
  <c r="J475" i="14"/>
  <c r="H479" i="14"/>
  <c r="J479" i="14"/>
  <c r="G475" i="14"/>
  <c r="G358" i="14"/>
  <c r="G269" i="14"/>
  <c r="I461" i="14"/>
  <c r="I446" i="14"/>
  <c r="I389" i="14"/>
  <c r="I358" i="14"/>
  <c r="I262" i="14"/>
  <c r="I176" i="14"/>
  <c r="I109" i="14"/>
  <c r="I77" i="14"/>
  <c r="J353" i="14"/>
  <c r="J289" i="14"/>
  <c r="J34" i="14"/>
  <c r="I305" i="14"/>
  <c r="I289" i="14"/>
  <c r="I223" i="14"/>
  <c r="I68" i="14"/>
  <c r="J441" i="14"/>
  <c r="J409" i="14"/>
  <c r="J153" i="14"/>
  <c r="J121" i="14"/>
  <c r="G65" i="14"/>
  <c r="I441" i="14"/>
  <c r="I333" i="14"/>
  <c r="I269" i="14"/>
  <c r="J465" i="14"/>
  <c r="J305" i="14"/>
  <c r="J177" i="14"/>
  <c r="H332" i="14"/>
  <c r="J332" i="14"/>
  <c r="J334" i="14"/>
  <c r="H336" i="14"/>
  <c r="H340" i="14"/>
  <c r="H345" i="14"/>
  <c r="H348" i="14"/>
  <c r="J348" i="14"/>
  <c r="H354" i="14"/>
  <c r="H359" i="14"/>
  <c r="H364" i="14"/>
  <c r="H370" i="14"/>
  <c r="H373" i="14"/>
  <c r="G377" i="14"/>
  <c r="H380" i="14"/>
  <c r="J380" i="14"/>
  <c r="H384" i="14"/>
  <c r="J384" i="14"/>
  <c r="H387" i="14"/>
  <c r="H391" i="14"/>
  <c r="H396" i="14"/>
  <c r="J396" i="14"/>
  <c r="H399" i="14"/>
  <c r="J399" i="14"/>
  <c r="H404" i="14"/>
  <c r="J404" i="14"/>
  <c r="H411" i="14"/>
  <c r="H414" i="14"/>
  <c r="J414" i="14"/>
  <c r="H418" i="14"/>
  <c r="J418" i="14"/>
  <c r="H422" i="14"/>
  <c r="J422" i="14"/>
  <c r="H425" i="14"/>
  <c r="J425" i="14"/>
  <c r="H428" i="14"/>
  <c r="J428" i="14"/>
  <c r="H433" i="14"/>
  <c r="J433" i="14"/>
  <c r="H436" i="14"/>
  <c r="J436" i="14"/>
  <c r="H440" i="14"/>
  <c r="H444" i="14"/>
  <c r="H445" i="14"/>
  <c r="J445" i="14"/>
  <c r="H449" i="14"/>
  <c r="J449" i="14"/>
  <c r="H453" i="14"/>
  <c r="H459" i="14"/>
  <c r="H463" i="14"/>
  <c r="H467" i="14"/>
  <c r="H470" i="14"/>
  <c r="J470" i="14"/>
  <c r="G473" i="14"/>
  <c r="H478" i="14"/>
  <c r="G481" i="14"/>
  <c r="I436" i="14"/>
  <c r="I433" i="14"/>
  <c r="I428" i="14"/>
  <c r="I425" i="14"/>
  <c r="I404" i="14"/>
  <c r="I399" i="14"/>
  <c r="I396" i="14"/>
  <c r="I384" i="14"/>
  <c r="I380" i="14"/>
  <c r="I348" i="14"/>
  <c r="I332" i="14"/>
  <c r="J463" i="14"/>
  <c r="J440" i="14"/>
  <c r="J391" i="14"/>
  <c r="J359" i="14"/>
  <c r="I411" i="14"/>
  <c r="I391" i="14"/>
  <c r="I387" i="14"/>
  <c r="I359" i="14"/>
  <c r="I354" i="14"/>
  <c r="J478" i="14"/>
  <c r="J453" i="14"/>
  <c r="J373" i="14"/>
  <c r="J364" i="14"/>
  <c r="J340" i="14"/>
  <c r="I422" i="14"/>
  <c r="I418" i="14"/>
  <c r="I414" i="14"/>
  <c r="I334" i="14"/>
  <c r="J467" i="14"/>
  <c r="J459" i="14"/>
  <c r="J444" i="14"/>
  <c r="J411" i="14"/>
  <c r="J387" i="14"/>
  <c r="J354" i="14"/>
  <c r="H18" i="14"/>
  <c r="G18" i="14"/>
  <c r="H28" i="14"/>
  <c r="G28" i="14"/>
  <c r="H61" i="14"/>
  <c r="G61" i="14"/>
  <c r="H166" i="14"/>
  <c r="G166" i="14"/>
  <c r="H179" i="14"/>
  <c r="G179" i="14"/>
  <c r="H205" i="14"/>
  <c r="G205" i="14"/>
  <c r="G306" i="14"/>
  <c r="H306" i="14"/>
  <c r="G467" i="14"/>
  <c r="G463" i="14"/>
  <c r="G459" i="14"/>
  <c r="G444" i="14"/>
  <c r="G440" i="14"/>
  <c r="G411" i="14"/>
  <c r="G387" i="14"/>
  <c r="G340" i="14"/>
  <c r="G189" i="14"/>
  <c r="AA189" i="14" s="1"/>
  <c r="G125" i="14"/>
  <c r="H4" i="14"/>
  <c r="G4" i="14"/>
  <c r="H7" i="14"/>
  <c r="G7" i="14"/>
  <c r="G11" i="14"/>
  <c r="H11" i="14"/>
  <c r="G14" i="14"/>
  <c r="H14" i="14"/>
  <c r="H20" i="14"/>
  <c r="G20" i="14"/>
  <c r="H31" i="14"/>
  <c r="G31" i="14"/>
  <c r="H36" i="14"/>
  <c r="G36" i="14"/>
  <c r="H39" i="14"/>
  <c r="G39" i="14"/>
  <c r="H43" i="14"/>
  <c r="G43" i="14"/>
  <c r="H47" i="14"/>
  <c r="G47" i="14"/>
  <c r="G50" i="14"/>
  <c r="H50" i="14"/>
  <c r="H55" i="14"/>
  <c r="G55" i="14"/>
  <c r="G57" i="14"/>
  <c r="H57" i="14"/>
  <c r="G63" i="14"/>
  <c r="H63" i="14"/>
  <c r="H62" i="14"/>
  <c r="G62" i="14"/>
  <c r="H69" i="14"/>
  <c r="G69" i="14"/>
  <c r="H72" i="14"/>
  <c r="G72" i="14"/>
  <c r="H76" i="14"/>
  <c r="G76" i="14"/>
  <c r="H80" i="14"/>
  <c r="G80" i="14"/>
  <c r="H81" i="14"/>
  <c r="G81" i="14"/>
  <c r="H87" i="14"/>
  <c r="G87" i="14"/>
  <c r="H91" i="14"/>
  <c r="G91" i="14"/>
  <c r="H103" i="14"/>
  <c r="G103" i="14"/>
  <c r="H108" i="14"/>
  <c r="G108" i="14"/>
  <c r="H112" i="14"/>
  <c r="G112" i="14"/>
  <c r="H114" i="14"/>
  <c r="G114" i="14"/>
  <c r="H122" i="14"/>
  <c r="G122" i="14"/>
  <c r="G127" i="14"/>
  <c r="H127" i="14"/>
  <c r="H134" i="14"/>
  <c r="G134" i="14"/>
  <c r="H155" i="14"/>
  <c r="G155" i="14"/>
  <c r="H159" i="14"/>
  <c r="G159" i="14"/>
  <c r="H162" i="14"/>
  <c r="G162" i="14"/>
  <c r="H167" i="14"/>
  <c r="G167" i="14"/>
  <c r="H172" i="14"/>
  <c r="G172" i="14"/>
  <c r="H174" i="14"/>
  <c r="G174" i="14"/>
  <c r="H180" i="14"/>
  <c r="G180" i="14"/>
  <c r="H183" i="14"/>
  <c r="G183" i="14"/>
  <c r="H186" i="14"/>
  <c r="G186" i="14"/>
  <c r="G190" i="14"/>
  <c r="H190" i="14"/>
  <c r="H216" i="14"/>
  <c r="G216" i="14"/>
  <c r="H218" i="14"/>
  <c r="G218" i="14"/>
  <c r="G222" i="14"/>
  <c r="H222" i="14"/>
  <c r="H235" i="14"/>
  <c r="G235" i="14"/>
  <c r="H239" i="14"/>
  <c r="G239" i="14"/>
  <c r="H260" i="14"/>
  <c r="G260" i="14"/>
  <c r="H264" i="14"/>
  <c r="G264" i="14"/>
  <c r="H267" i="14"/>
  <c r="G267" i="14"/>
  <c r="H272" i="14"/>
  <c r="G272" i="14"/>
  <c r="G274" i="14"/>
  <c r="H274" i="14"/>
  <c r="H288" i="14"/>
  <c r="G288" i="14"/>
  <c r="H294" i="14"/>
  <c r="G294" i="14"/>
  <c r="H298" i="14"/>
  <c r="G298" i="14"/>
  <c r="H302" i="14"/>
  <c r="G302" i="14"/>
  <c r="G318" i="14"/>
  <c r="H318" i="14"/>
  <c r="G338" i="14"/>
  <c r="H338" i="14"/>
  <c r="H342" i="14"/>
  <c r="G342" i="14"/>
  <c r="H346" i="14"/>
  <c r="G346" i="14"/>
  <c r="G2" i="14"/>
  <c r="AA2" i="14" s="1"/>
  <c r="G477" i="14"/>
  <c r="AA477" i="14" s="1"/>
  <c r="G474" i="14"/>
  <c r="G470" i="14"/>
  <c r="G466" i="14"/>
  <c r="AA466" i="14" s="1"/>
  <c r="G464" i="14"/>
  <c r="G458" i="14"/>
  <c r="G454" i="14"/>
  <c r="G449" i="14"/>
  <c r="G445" i="14"/>
  <c r="G442" i="14"/>
  <c r="G439" i="14"/>
  <c r="G435" i="14"/>
  <c r="AA435" i="14" s="1"/>
  <c r="G430" i="14"/>
  <c r="G426" i="14"/>
  <c r="G422" i="14"/>
  <c r="G418" i="14"/>
  <c r="G414" i="14"/>
  <c r="G410" i="14"/>
  <c r="G406" i="14"/>
  <c r="G402" i="14"/>
  <c r="G398" i="14"/>
  <c r="G394" i="14"/>
  <c r="AA394" i="14" s="1"/>
  <c r="G390" i="14"/>
  <c r="G386" i="14"/>
  <c r="AA386" i="14" s="1"/>
  <c r="G381" i="14"/>
  <c r="G378" i="14"/>
  <c r="G374" i="14"/>
  <c r="G369" i="14"/>
  <c r="AA369" i="14" s="1"/>
  <c r="G365" i="14"/>
  <c r="G361" i="14"/>
  <c r="G357" i="14"/>
  <c r="G352" i="14"/>
  <c r="G345" i="14"/>
  <c r="G341" i="14"/>
  <c r="G335" i="14"/>
  <c r="G329" i="14"/>
  <c r="AA329" i="14" s="1"/>
  <c r="G325" i="14"/>
  <c r="G319" i="14"/>
  <c r="G312" i="14"/>
  <c r="AA312" i="14" s="1"/>
  <c r="G310" i="14"/>
  <c r="AA310" i="14" s="1"/>
  <c r="G303" i="14"/>
  <c r="G296" i="14"/>
  <c r="G292" i="14"/>
  <c r="G281" i="14"/>
  <c r="AA281" i="14" s="1"/>
  <c r="G265" i="14"/>
  <c r="G248" i="14"/>
  <c r="AA248" i="14" s="1"/>
  <c r="G232" i="14"/>
  <c r="AA232" i="14" s="1"/>
  <c r="G217" i="14"/>
  <c r="AA217" i="14" s="1"/>
  <c r="G201" i="14"/>
  <c r="G184" i="14"/>
  <c r="G169" i="14"/>
  <c r="G153" i="14"/>
  <c r="G137" i="14"/>
  <c r="G120" i="14"/>
  <c r="AA120" i="14" s="1"/>
  <c r="G89" i="14"/>
  <c r="G58" i="14"/>
  <c r="AA58" i="14" s="1"/>
  <c r="G25" i="14"/>
  <c r="H473" i="14"/>
  <c r="H441" i="14"/>
  <c r="H409" i="14"/>
  <c r="H377" i="14"/>
  <c r="H226" i="14"/>
  <c r="H96" i="14"/>
  <c r="H5" i="14"/>
  <c r="G5" i="14"/>
  <c r="H38" i="14"/>
  <c r="G38" i="14"/>
  <c r="G42" i="14"/>
  <c r="H42" i="14"/>
  <c r="G46" i="14"/>
  <c r="H46" i="14"/>
  <c r="H54" i="14"/>
  <c r="G54" i="14"/>
  <c r="H71" i="14"/>
  <c r="G71" i="14"/>
  <c r="G78" i="14"/>
  <c r="H78" i="14"/>
  <c r="G90" i="14"/>
  <c r="H90" i="14"/>
  <c r="H97" i="14"/>
  <c r="G97" i="14"/>
  <c r="H111" i="14"/>
  <c r="G111" i="14"/>
  <c r="H175" i="14"/>
  <c r="G175" i="14"/>
  <c r="H209" i="14"/>
  <c r="G209" i="14"/>
  <c r="H214" i="14"/>
  <c r="G214" i="14"/>
  <c r="H228" i="14"/>
  <c r="G228" i="14"/>
  <c r="H234" i="14"/>
  <c r="G234" i="14"/>
  <c r="H238" i="14"/>
  <c r="G238" i="14"/>
  <c r="G242" i="14"/>
  <c r="H242" i="14"/>
  <c r="H246" i="14"/>
  <c r="G246" i="14"/>
  <c r="H259" i="14"/>
  <c r="G259" i="14"/>
  <c r="H334" i="14"/>
  <c r="G334" i="14"/>
  <c r="G324" i="14"/>
  <c r="G221" i="14"/>
  <c r="H481" i="14"/>
  <c r="H10" i="14"/>
  <c r="G10" i="14"/>
  <c r="G21" i="14"/>
  <c r="H21" i="14"/>
  <c r="H22" i="14"/>
  <c r="G22" i="14"/>
  <c r="G26" i="14"/>
  <c r="H26" i="14"/>
  <c r="G30" i="14"/>
  <c r="H30" i="14"/>
  <c r="H35" i="14"/>
  <c r="G35" i="14"/>
  <c r="AA35" i="14" s="1"/>
  <c r="H44" i="14"/>
  <c r="G44" i="14"/>
  <c r="H51" i="14"/>
  <c r="G51" i="14"/>
  <c r="H59" i="14"/>
  <c r="G59" i="14"/>
  <c r="H104" i="14"/>
  <c r="G104" i="14"/>
  <c r="AA104" i="14" s="1"/>
  <c r="G106" i="14"/>
  <c r="H106" i="14"/>
  <c r="H109" i="14"/>
  <c r="G109" i="14"/>
  <c r="H118" i="14"/>
  <c r="G118" i="14"/>
  <c r="H126" i="14"/>
  <c r="G126" i="14"/>
  <c r="AA126" i="14" s="1"/>
  <c r="H131" i="14"/>
  <c r="G131" i="14"/>
  <c r="H135" i="14"/>
  <c r="G135" i="14"/>
  <c r="H138" i="14"/>
  <c r="G138" i="14"/>
  <c r="H142" i="14"/>
  <c r="G142" i="14"/>
  <c r="AA142" i="14" s="1"/>
  <c r="G146" i="14"/>
  <c r="H146" i="14"/>
  <c r="H150" i="14"/>
  <c r="G150" i="14"/>
  <c r="H157" i="14"/>
  <c r="G157" i="14"/>
  <c r="H160" i="14"/>
  <c r="G160" i="14"/>
  <c r="H164" i="14"/>
  <c r="G164" i="14"/>
  <c r="H170" i="14"/>
  <c r="G170" i="14"/>
  <c r="H223" i="14"/>
  <c r="G223" i="14"/>
  <c r="H233" i="14"/>
  <c r="G233" i="14"/>
  <c r="H240" i="14"/>
  <c r="G240" i="14"/>
  <c r="H247" i="14"/>
  <c r="G247" i="14"/>
  <c r="H275" i="14"/>
  <c r="G275" i="14"/>
  <c r="H278" i="14"/>
  <c r="G278" i="14"/>
  <c r="H282" i="14"/>
  <c r="G282" i="14"/>
  <c r="G286" i="14"/>
  <c r="H286" i="14"/>
  <c r="H326" i="14"/>
  <c r="G326" i="14"/>
  <c r="H330" i="14"/>
  <c r="G330" i="14"/>
  <c r="H350" i="14"/>
  <c r="G350" i="14"/>
  <c r="G478" i="14"/>
  <c r="G469" i="14"/>
  <c r="G465" i="14"/>
  <c r="G461" i="14"/>
  <c r="AA461" i="14" s="1"/>
  <c r="G457" i="14"/>
  <c r="G453" i="14"/>
  <c r="G446" i="14"/>
  <c r="G437" i="14"/>
  <c r="AA437" i="14" s="1"/>
  <c r="G432" i="14"/>
  <c r="AA432" i="14" s="1"/>
  <c r="G429" i="14"/>
  <c r="G424" i="14"/>
  <c r="G421" i="14"/>
  <c r="AA421" i="14" s="1"/>
  <c r="G413" i="14"/>
  <c r="G405" i="14"/>
  <c r="AA405" i="14" s="1"/>
  <c r="G401" i="14"/>
  <c r="G397" i="14"/>
  <c r="AA397" i="14" s="1"/>
  <c r="G393" i="14"/>
  <c r="G389" i="14"/>
  <c r="G382" i="14"/>
  <c r="G373" i="14"/>
  <c r="AA373" i="14" s="1"/>
  <c r="G370" i="14"/>
  <c r="AA370" i="14" s="1"/>
  <c r="G364" i="14"/>
  <c r="G360" i="14"/>
  <c r="AA360" i="14" s="1"/>
  <c r="G354" i="14"/>
  <c r="AA354" i="14" s="1"/>
  <c r="G349" i="14"/>
  <c r="AA349" i="14" s="1"/>
  <c r="G343" i="14"/>
  <c r="G339" i="14"/>
  <c r="G333" i="14"/>
  <c r="AA333" i="14" s="1"/>
  <c r="G328" i="14"/>
  <c r="G323" i="14"/>
  <c r="G317" i="14"/>
  <c r="G313" i="14"/>
  <c r="AA313" i="14" s="1"/>
  <c r="G308" i="14"/>
  <c r="G301" i="14"/>
  <c r="G295" i="14"/>
  <c r="G291" i="14"/>
  <c r="AA291" i="14" s="1"/>
  <c r="G277" i="14"/>
  <c r="G262" i="14"/>
  <c r="G245" i="14"/>
  <c r="G231" i="14"/>
  <c r="G213" i="14"/>
  <c r="G197" i="14"/>
  <c r="G181" i="14"/>
  <c r="G165" i="14"/>
  <c r="AA165" i="14" s="1"/>
  <c r="G149" i="14"/>
  <c r="G132" i="14"/>
  <c r="G113" i="14"/>
  <c r="G82" i="14"/>
  <c r="AA82" i="14" s="1"/>
  <c r="G49" i="14"/>
  <c r="G19" i="14"/>
  <c r="H321" i="14"/>
  <c r="H194" i="14"/>
  <c r="H66" i="14"/>
  <c r="H13" i="14"/>
  <c r="G13" i="14"/>
  <c r="H23" i="14"/>
  <c r="G23" i="14"/>
  <c r="H32" i="14"/>
  <c r="G32" i="14"/>
  <c r="H67" i="14"/>
  <c r="G67" i="14"/>
  <c r="H75" i="14"/>
  <c r="G75" i="14"/>
  <c r="G85" i="14"/>
  <c r="H85" i="14"/>
  <c r="H86" i="14"/>
  <c r="G86" i="14"/>
  <c r="H93" i="14"/>
  <c r="G93" i="14"/>
  <c r="H100" i="14"/>
  <c r="G100" i="14"/>
  <c r="H102" i="14"/>
  <c r="G102" i="14"/>
  <c r="H117" i="14"/>
  <c r="G117" i="14"/>
  <c r="H119" i="14"/>
  <c r="G119" i="14"/>
  <c r="H141" i="14"/>
  <c r="G141" i="14"/>
  <c r="H143" i="14"/>
  <c r="G143" i="14"/>
  <c r="H148" i="14"/>
  <c r="G148" i="14"/>
  <c r="H152" i="14"/>
  <c r="G152" i="14"/>
  <c r="H154" i="14"/>
  <c r="G154" i="14"/>
  <c r="G156" i="14"/>
  <c r="H156" i="14"/>
  <c r="H200" i="14"/>
  <c r="G200" i="14"/>
  <c r="H212" i="14"/>
  <c r="G212" i="14"/>
  <c r="H230" i="14"/>
  <c r="G230" i="14"/>
  <c r="H244" i="14"/>
  <c r="G244" i="14"/>
  <c r="H251" i="14"/>
  <c r="G251" i="14"/>
  <c r="H256" i="14"/>
  <c r="G256" i="14"/>
  <c r="H261" i="14"/>
  <c r="G261" i="14"/>
  <c r="H268" i="14"/>
  <c r="G268" i="14"/>
  <c r="H271" i="14"/>
  <c r="G271" i="14"/>
  <c r="H276" i="14"/>
  <c r="G276" i="14"/>
  <c r="H280" i="14"/>
  <c r="G280" i="14"/>
  <c r="H284" i="14"/>
  <c r="G284" i="14"/>
  <c r="H311" i="14"/>
  <c r="G311" i="14"/>
  <c r="H314" i="14"/>
  <c r="G314" i="14"/>
  <c r="G391" i="14"/>
  <c r="G293" i="14"/>
  <c r="H6" i="14"/>
  <c r="G6" i="14"/>
  <c r="H15" i="14"/>
  <c r="G15" i="14"/>
  <c r="H40" i="14"/>
  <c r="G40" i="14"/>
  <c r="H56" i="14"/>
  <c r="G56" i="14"/>
  <c r="H68" i="14"/>
  <c r="G68" i="14"/>
  <c r="H77" i="14"/>
  <c r="G77" i="14"/>
  <c r="H79" i="14"/>
  <c r="G79" i="14"/>
  <c r="H83" i="14"/>
  <c r="G83" i="14"/>
  <c r="H88" i="14"/>
  <c r="G88" i="14"/>
  <c r="H92" i="14"/>
  <c r="G92" i="14"/>
  <c r="G94" i="14"/>
  <c r="H94" i="14"/>
  <c r="H121" i="14"/>
  <c r="G121" i="14"/>
  <c r="H188" i="14"/>
  <c r="G188" i="14"/>
  <c r="H191" i="14"/>
  <c r="G191" i="14"/>
  <c r="H195" i="14"/>
  <c r="G195" i="14"/>
  <c r="H199" i="14"/>
  <c r="G199" i="14"/>
  <c r="H202" i="14"/>
  <c r="G202" i="14"/>
  <c r="H206" i="14"/>
  <c r="G206" i="14"/>
  <c r="G210" i="14"/>
  <c r="H210" i="14"/>
  <c r="H219" i="14"/>
  <c r="G219" i="14"/>
  <c r="H227" i="14"/>
  <c r="G227" i="14"/>
  <c r="H236" i="14"/>
  <c r="G236" i="14"/>
  <c r="H243" i="14"/>
  <c r="G243" i="14"/>
  <c r="H249" i="14"/>
  <c r="G249" i="14"/>
  <c r="G254" i="14"/>
  <c r="H254" i="14"/>
  <c r="H3" i="14"/>
  <c r="G3" i="14"/>
  <c r="H8" i="14"/>
  <c r="G8" i="14"/>
  <c r="H12" i="14"/>
  <c r="G12" i="14"/>
  <c r="H16" i="14"/>
  <c r="G16" i="14"/>
  <c r="H17" i="14"/>
  <c r="G17" i="14"/>
  <c r="H24" i="14"/>
  <c r="G24" i="14"/>
  <c r="H27" i="14"/>
  <c r="G27" i="14"/>
  <c r="H29" i="14"/>
  <c r="G29" i="14"/>
  <c r="H37" i="14"/>
  <c r="G37" i="14"/>
  <c r="H45" i="14"/>
  <c r="G45" i="14"/>
  <c r="H48" i="14"/>
  <c r="G48" i="14"/>
  <c r="H52" i="14"/>
  <c r="G52" i="14"/>
  <c r="H53" i="14"/>
  <c r="G53" i="14"/>
  <c r="H60" i="14"/>
  <c r="G60" i="14"/>
  <c r="H64" i="14"/>
  <c r="G64" i="14"/>
  <c r="H70" i="14"/>
  <c r="G70" i="14"/>
  <c r="G73" i="14"/>
  <c r="H73" i="14"/>
  <c r="H84" i="14"/>
  <c r="G84" i="14"/>
  <c r="H95" i="14"/>
  <c r="G95" i="14"/>
  <c r="H99" i="14"/>
  <c r="G99" i="14"/>
  <c r="H101" i="14"/>
  <c r="G101" i="14"/>
  <c r="H107" i="14"/>
  <c r="G107" i="14"/>
  <c r="G110" i="14"/>
  <c r="H110" i="14"/>
  <c r="G116" i="14"/>
  <c r="H116" i="14"/>
  <c r="H115" i="14"/>
  <c r="G115" i="14"/>
  <c r="G123" i="14"/>
  <c r="H123" i="14"/>
  <c r="H124" i="14"/>
  <c r="G124" i="14"/>
  <c r="H129" i="14"/>
  <c r="G129" i="14"/>
  <c r="H133" i="14"/>
  <c r="G133" i="14"/>
  <c r="H136" i="14"/>
  <c r="G136" i="14"/>
  <c r="H140" i="14"/>
  <c r="G140" i="14"/>
  <c r="H145" i="14"/>
  <c r="G145" i="14"/>
  <c r="H147" i="14"/>
  <c r="G147" i="14"/>
  <c r="H151" i="14"/>
  <c r="G151" i="14"/>
  <c r="H168" i="14"/>
  <c r="G168" i="14"/>
  <c r="H171" i="14"/>
  <c r="G171" i="14"/>
  <c r="H173" i="14"/>
  <c r="G173" i="14"/>
  <c r="G178" i="14"/>
  <c r="H178" i="14"/>
  <c r="H182" i="14"/>
  <c r="G182" i="14"/>
  <c r="H185" i="14"/>
  <c r="G185" i="14"/>
  <c r="H187" i="14"/>
  <c r="G187" i="14"/>
  <c r="H192" i="14"/>
  <c r="G192" i="14"/>
  <c r="H196" i="14"/>
  <c r="G196" i="14"/>
  <c r="H198" i="14"/>
  <c r="G198" i="14"/>
  <c r="H203" i="14"/>
  <c r="G203" i="14"/>
  <c r="H207" i="14"/>
  <c r="G207" i="14"/>
  <c r="H211" i="14"/>
  <c r="G211" i="14"/>
  <c r="H215" i="14"/>
  <c r="G215" i="14"/>
  <c r="H220" i="14"/>
  <c r="G220" i="14"/>
  <c r="H224" i="14"/>
  <c r="G224" i="14"/>
  <c r="H229" i="14"/>
  <c r="G229" i="14"/>
  <c r="H250" i="14"/>
  <c r="G250" i="14"/>
  <c r="H252" i="14"/>
  <c r="G252" i="14"/>
  <c r="H255" i="14"/>
  <c r="G255" i="14"/>
  <c r="H263" i="14"/>
  <c r="G263" i="14"/>
  <c r="H266" i="14"/>
  <c r="G266" i="14"/>
  <c r="H270" i="14"/>
  <c r="G270" i="14"/>
  <c r="H279" i="14"/>
  <c r="G279" i="14"/>
  <c r="H283" i="14"/>
  <c r="G283" i="14"/>
  <c r="H287" i="14"/>
  <c r="G287" i="14"/>
  <c r="H356" i="14"/>
  <c r="G356" i="14"/>
  <c r="H355" i="14"/>
  <c r="G355" i="14"/>
  <c r="H362" i="14"/>
  <c r="G362" i="14"/>
  <c r="G480" i="14"/>
  <c r="AA480" i="14" s="1"/>
  <c r="G476" i="14"/>
  <c r="G472" i="14"/>
  <c r="G468" i="14"/>
  <c r="G462" i="14"/>
  <c r="G460" i="14"/>
  <c r="G456" i="14"/>
  <c r="G452" i="14"/>
  <c r="G447" i="14"/>
  <c r="AA447" i="14" s="1"/>
  <c r="G443" i="14"/>
  <c r="G438" i="14"/>
  <c r="G436" i="14"/>
  <c r="G433" i="14"/>
  <c r="AA433" i="14" s="1"/>
  <c r="G428" i="14"/>
  <c r="G425" i="14"/>
  <c r="G420" i="14"/>
  <c r="G417" i="14"/>
  <c r="AA417" i="14" s="1"/>
  <c r="G412" i="14"/>
  <c r="G408" i="14"/>
  <c r="AA408" i="14" s="1"/>
  <c r="G404" i="14"/>
  <c r="G399" i="14"/>
  <c r="AA399" i="14" s="1"/>
  <c r="G396" i="14"/>
  <c r="G392" i="14"/>
  <c r="G388" i="14"/>
  <c r="AA388" i="14" s="1"/>
  <c r="G384" i="14"/>
  <c r="AA384" i="14" s="1"/>
  <c r="G380" i="14"/>
  <c r="G376" i="14"/>
  <c r="AA376" i="14" s="1"/>
  <c r="G372" i="14"/>
  <c r="G368" i="14"/>
  <c r="AA368" i="14" s="1"/>
  <c r="G367" i="14"/>
  <c r="AA367" i="14" s="1"/>
  <c r="G359" i="14"/>
  <c r="G348" i="14"/>
  <c r="G344" i="14"/>
  <c r="G336" i="14"/>
  <c r="G332" i="14"/>
  <c r="AA332" i="14" s="1"/>
  <c r="G327" i="14"/>
  <c r="AA327" i="14" s="1"/>
  <c r="G322" i="14"/>
  <c r="G316" i="14"/>
  <c r="G309" i="14"/>
  <c r="G305" i="14"/>
  <c r="G299" i="14"/>
  <c r="AA299" i="14" s="1"/>
  <c r="G297" i="14"/>
  <c r="G289" i="14"/>
  <c r="G273" i="14"/>
  <c r="AA273" i="14" s="1"/>
  <c r="G258" i="14"/>
  <c r="AA258" i="14" s="1"/>
  <c r="G241" i="14"/>
  <c r="AA241" i="14" s="1"/>
  <c r="G225" i="14"/>
  <c r="G208" i="14"/>
  <c r="AA208" i="14" s="1"/>
  <c r="G193" i="14"/>
  <c r="G177" i="14"/>
  <c r="G161" i="14"/>
  <c r="AA161" i="14" s="1"/>
  <c r="G144" i="14"/>
  <c r="AA144" i="14" s="1"/>
  <c r="G130" i="14"/>
  <c r="AA130" i="14" s="1"/>
  <c r="G105" i="14"/>
  <c r="AA105" i="14" s="1"/>
  <c r="G74" i="14"/>
  <c r="AA74" i="14" s="1"/>
  <c r="G41" i="14"/>
  <c r="G9" i="14"/>
  <c r="AA9" i="14" s="1"/>
  <c r="H290" i="14"/>
  <c r="H163" i="14"/>
  <c r="H33" i="14"/>
  <c r="B317" i="3"/>
  <c r="B272" i="3"/>
  <c r="B197" i="3"/>
  <c r="B32" i="3"/>
  <c r="B227" i="3"/>
  <c r="B452" i="3"/>
  <c r="B47" i="3"/>
  <c r="B467" i="3"/>
  <c r="B453" i="3"/>
  <c r="B167" i="3"/>
  <c r="B212" i="3"/>
  <c r="B422" i="3"/>
  <c r="B62" i="3"/>
  <c r="B182" i="3"/>
  <c r="B437" i="3"/>
  <c r="B92" i="3"/>
  <c r="B468" i="3"/>
  <c r="B17" i="3"/>
  <c r="B257" i="3"/>
  <c r="B107" i="3"/>
  <c r="B287" i="3"/>
  <c r="B183" i="3"/>
  <c r="B454" i="3"/>
  <c r="B137" i="3"/>
  <c r="B377" i="3"/>
  <c r="B392" i="3"/>
  <c r="B423" i="3"/>
  <c r="B33" i="3"/>
  <c r="B407" i="3"/>
  <c r="B242" i="3"/>
  <c r="B18" i="3"/>
  <c r="B347" i="3"/>
  <c r="B288" i="3"/>
  <c r="B258" i="3"/>
  <c r="B228" i="3"/>
  <c r="B122" i="3"/>
  <c r="B138" i="3"/>
  <c r="B408" i="3"/>
  <c r="B2" i="3"/>
  <c r="B213" i="3"/>
  <c r="B318" i="3"/>
  <c r="B362" i="3"/>
  <c r="B198" i="3"/>
  <c r="B469" i="3"/>
  <c r="B34" i="3"/>
  <c r="B108" i="3"/>
  <c r="B393" i="3"/>
  <c r="B63" i="3"/>
  <c r="B348" i="3"/>
  <c r="B455" i="3"/>
  <c r="B93" i="3"/>
  <c r="B302" i="3"/>
  <c r="B332" i="3"/>
  <c r="B456" i="3"/>
  <c r="B394" i="3"/>
  <c r="B409" i="3"/>
  <c r="B19" i="3"/>
  <c r="B424" i="3"/>
  <c r="B289" i="3"/>
  <c r="B123" i="3"/>
  <c r="B259" i="3"/>
  <c r="B273" i="3"/>
  <c r="B243" i="3"/>
  <c r="B214" i="3"/>
  <c r="B260" i="3"/>
  <c r="B363" i="3"/>
  <c r="B229" i="3"/>
  <c r="B139" i="3"/>
  <c r="B230" i="3"/>
  <c r="B290" i="3"/>
  <c r="B152" i="3"/>
  <c r="B140" i="3"/>
  <c r="B231" i="3"/>
  <c r="B20" i="3"/>
  <c r="B303" i="3"/>
  <c r="B244" i="3"/>
  <c r="B77" i="3"/>
  <c r="B274" i="3"/>
  <c r="B410" i="3"/>
  <c r="B304" i="3"/>
  <c r="B215" i="3"/>
  <c r="B109" i="3"/>
  <c r="B261" i="3"/>
  <c r="B78" i="3"/>
  <c r="B319" i="3"/>
  <c r="B64" i="3"/>
  <c r="B470" i="3"/>
  <c r="B333" i="3"/>
  <c r="B65" i="3"/>
  <c r="B153" i="3"/>
  <c r="B425" i="3"/>
  <c r="B334" i="3"/>
  <c r="B154" i="3"/>
  <c r="B48" i="3"/>
  <c r="B378" i="3"/>
  <c r="B184" i="3"/>
  <c r="B379" i="3"/>
  <c r="B168" i="3"/>
  <c r="B141" i="3"/>
  <c r="B124" i="3"/>
  <c r="B364" i="3"/>
  <c r="B169" i="3"/>
  <c r="B110" i="3"/>
  <c r="B335" i="3"/>
  <c r="B262" i="3"/>
  <c r="B438" i="3"/>
  <c r="B305" i="3"/>
  <c r="B49" i="3"/>
  <c r="B306" i="3"/>
  <c r="B50" i="3"/>
  <c r="B3" i="3"/>
  <c r="B275" i="3"/>
  <c r="B439" i="3"/>
  <c r="B199" i="3"/>
  <c r="B380" i="3"/>
  <c r="B111" i="3"/>
  <c r="B35" i="3"/>
  <c r="B395" i="3"/>
  <c r="B4" i="3"/>
  <c r="B51" i="3"/>
  <c r="B381" i="3"/>
  <c r="B79" i="3"/>
  <c r="B382" i="3"/>
  <c r="B94" i="3"/>
  <c r="B36" i="3"/>
  <c r="B396" i="3"/>
  <c r="B200" i="3"/>
  <c r="B291" i="3"/>
  <c r="B232" i="3"/>
  <c r="B170" i="3"/>
  <c r="B365" i="3"/>
  <c r="B245" i="3"/>
  <c r="B349" i="3"/>
  <c r="B95" i="3"/>
  <c r="B112" i="3"/>
  <c r="B233" i="3"/>
  <c r="B21" i="3"/>
  <c r="B66" i="3"/>
  <c r="B67" i="3"/>
  <c r="B276" i="3"/>
  <c r="B113" i="3"/>
  <c r="B96" i="3"/>
  <c r="B263" i="3"/>
  <c r="B5" i="3"/>
  <c r="B366" i="3"/>
  <c r="B336" i="3"/>
  <c r="B201" i="3"/>
  <c r="B6" i="3"/>
  <c r="B52" i="3"/>
  <c r="B307" i="3"/>
  <c r="B440" i="3"/>
  <c r="B155" i="3"/>
  <c r="B457" i="3"/>
  <c r="B350" i="3"/>
  <c r="B471" i="3"/>
  <c r="B156" i="3"/>
  <c r="B171" i="3"/>
  <c r="B411" i="3"/>
  <c r="B441" i="3"/>
  <c r="B125" i="3"/>
  <c r="B97" i="3"/>
  <c r="B37" i="3"/>
  <c r="B38" i="3"/>
  <c r="B472" i="3"/>
  <c r="B172" i="3"/>
  <c r="B308" i="3"/>
  <c r="B412" i="3"/>
  <c r="B397" i="3"/>
  <c r="B367" i="3"/>
  <c r="B216" i="3"/>
  <c r="B173" i="3"/>
  <c r="B368" i="3"/>
  <c r="B80" i="3"/>
  <c r="B383" i="3"/>
  <c r="B126" i="3"/>
  <c r="B351" i="3"/>
  <c r="B264" i="3"/>
  <c r="B458" i="3"/>
  <c r="B292" i="3"/>
  <c r="B413" i="3"/>
  <c r="B426" i="3"/>
  <c r="B320" i="3"/>
  <c r="B384" i="3"/>
  <c r="B81" i="3"/>
  <c r="B185" i="3"/>
  <c r="B68" i="3"/>
  <c r="B157" i="3"/>
  <c r="B69" i="3"/>
  <c r="B142" i="3"/>
  <c r="B321" i="3"/>
  <c r="B53" i="3"/>
  <c r="B186" i="3"/>
  <c r="B337" i="3"/>
  <c r="B414" i="3"/>
  <c r="B22" i="3"/>
  <c r="B202" i="3"/>
  <c r="B217" i="3"/>
  <c r="B143" i="3"/>
  <c r="B352" i="3"/>
  <c r="B127" i="3"/>
  <c r="B82" i="3"/>
  <c r="B265" i="3"/>
  <c r="B54" i="3"/>
  <c r="B246" i="3"/>
  <c r="B83" i="3"/>
  <c r="B234" i="3"/>
  <c r="B39" i="3"/>
  <c r="B398" i="3"/>
  <c r="B442" i="3"/>
  <c r="B23" i="3"/>
  <c r="B128" i="3"/>
  <c r="B322" i="3"/>
  <c r="B84" i="3"/>
  <c r="B7" i="3"/>
  <c r="B415" i="3"/>
  <c r="B459" i="3"/>
  <c r="B338" i="3"/>
  <c r="B385" i="3"/>
  <c r="B353" i="3"/>
  <c r="B293" i="3"/>
  <c r="B70" i="3"/>
  <c r="B24" i="3"/>
  <c r="B8" i="3"/>
  <c r="B354" i="3"/>
  <c r="B277" i="3"/>
  <c r="B399" i="3"/>
  <c r="B218" i="3"/>
  <c r="B278" i="3"/>
  <c r="B129" i="3"/>
  <c r="B114" i="3"/>
  <c r="B386" i="3"/>
  <c r="B247" i="3"/>
  <c r="B443" i="3"/>
  <c r="B387" i="3"/>
  <c r="B355" i="3"/>
  <c r="B309" i="3"/>
  <c r="B323" i="3"/>
  <c r="B248" i="3"/>
  <c r="B427" i="3"/>
  <c r="B9" i="3"/>
  <c r="B369" i="3"/>
  <c r="B71" i="3"/>
  <c r="B158" i="3"/>
  <c r="B144" i="3"/>
  <c r="B428" i="3"/>
  <c r="B72" i="3"/>
  <c r="B429" i="3"/>
  <c r="B279" i="3"/>
  <c r="B85" i="3"/>
  <c r="B40" i="3"/>
  <c r="B115" i="3"/>
  <c r="B187" i="3"/>
  <c r="B98" i="3"/>
  <c r="B116" i="3"/>
  <c r="B356" i="3"/>
  <c r="B249" i="3"/>
  <c r="B174" i="3"/>
  <c r="B444" i="3"/>
  <c r="B250" i="3"/>
  <c r="B430" i="3"/>
  <c r="B175" i="3"/>
  <c r="B310" i="3"/>
  <c r="B176" i="3"/>
  <c r="B86" i="3"/>
  <c r="B370" i="3"/>
  <c r="B55" i="3"/>
  <c r="B280" i="3"/>
  <c r="B117" i="3"/>
  <c r="B416" i="3"/>
  <c r="B145" i="3"/>
  <c r="B311" i="3"/>
  <c r="B219" i="3"/>
  <c r="B73" i="3"/>
  <c r="B473" i="3"/>
  <c r="B312" i="3"/>
  <c r="B371" i="3"/>
  <c r="B372" i="3"/>
  <c r="B203" i="3"/>
  <c r="B324" i="3"/>
  <c r="B87" i="3"/>
  <c r="B325" i="3"/>
  <c r="B159" i="3"/>
  <c r="B294" i="3"/>
  <c r="B400" i="3"/>
  <c r="B177" i="3"/>
  <c r="B235" i="3"/>
  <c r="B251" i="3"/>
  <c r="B474" i="3"/>
  <c r="B160" i="3"/>
  <c r="B445" i="3"/>
  <c r="B220" i="3"/>
  <c r="B475" i="3"/>
  <c r="B204" i="3"/>
  <c r="B401" i="3"/>
  <c r="B281" i="3"/>
  <c r="B188" i="3"/>
  <c r="B373" i="3"/>
  <c r="B10" i="3"/>
  <c r="B11" i="3"/>
  <c r="B130" i="3"/>
  <c r="B476" i="3"/>
  <c r="B326" i="3"/>
  <c r="B56" i="3"/>
  <c r="B12" i="3"/>
  <c r="B41" i="3"/>
  <c r="B266" i="3"/>
  <c r="B118" i="3"/>
  <c r="B252" i="3"/>
  <c r="B88" i="3"/>
  <c r="B178" i="3"/>
  <c r="B146" i="3"/>
  <c r="B161" i="3"/>
  <c r="B221" i="3"/>
  <c r="B446" i="3"/>
  <c r="B179" i="3"/>
  <c r="B89" i="3"/>
  <c r="B25" i="3"/>
  <c r="B447" i="3"/>
  <c r="B205" i="3"/>
  <c r="B131" i="3"/>
  <c r="B295" i="3"/>
  <c r="B477" i="3"/>
  <c r="B460" i="3"/>
  <c r="B99" i="3"/>
  <c r="B189" i="3"/>
  <c r="B374" i="3"/>
  <c r="B222" i="3"/>
  <c r="B431" i="3"/>
  <c r="B147" i="3"/>
  <c r="B132" i="3"/>
  <c r="B42" i="3"/>
  <c r="B148" i="3"/>
  <c r="B26" i="3"/>
  <c r="B57" i="3"/>
  <c r="B13" i="3"/>
  <c r="B100" i="3"/>
  <c r="B448" i="3"/>
  <c r="B90" i="3"/>
  <c r="B206" i="3"/>
  <c r="B101" i="3"/>
  <c r="B162" i="3"/>
  <c r="B339" i="3"/>
  <c r="B190" i="3"/>
  <c r="B191" i="3"/>
  <c r="B327" i="3"/>
  <c r="B58" i="3"/>
  <c r="B432" i="3"/>
  <c r="B14" i="3"/>
  <c r="B282" i="3"/>
  <c r="B433" i="3"/>
  <c r="B163" i="3"/>
  <c r="B15" i="3"/>
  <c r="B133" i="3"/>
  <c r="B192" i="3"/>
  <c r="B340" i="3"/>
  <c r="B149" i="3"/>
  <c r="B402" i="3"/>
  <c r="B193" i="3"/>
  <c r="B357" i="3"/>
  <c r="B102" i="3"/>
  <c r="B296" i="3"/>
  <c r="B16" i="3"/>
  <c r="B207" i="3"/>
  <c r="B223" i="3"/>
  <c r="B403" i="3"/>
  <c r="B164" i="3"/>
  <c r="B478" i="3"/>
  <c r="B150" i="3"/>
  <c r="B283" i="3"/>
  <c r="B313" i="3"/>
  <c r="B134" i="3"/>
  <c r="B103" i="3"/>
  <c r="B194" i="3"/>
  <c r="B297" i="3"/>
  <c r="B284" i="3"/>
  <c r="B341" i="3"/>
  <c r="B298" i="3"/>
  <c r="B461" i="3"/>
  <c r="B267" i="3"/>
  <c r="B91" i="3"/>
  <c r="B208" i="3"/>
  <c r="B314" i="3"/>
  <c r="B236" i="3"/>
  <c r="B342" i="3"/>
  <c r="B253" i="3"/>
  <c r="B165" i="3"/>
  <c r="B237" i="3"/>
  <c r="B104" i="3"/>
  <c r="B254" i="3"/>
  <c r="B434" i="3"/>
  <c r="B417" i="3"/>
  <c r="B358" i="3"/>
  <c r="B343" i="3"/>
  <c r="B43" i="3"/>
  <c r="B462" i="3"/>
  <c r="B268" i="3"/>
  <c r="B209" i="3"/>
  <c r="B404" i="3"/>
  <c r="B238" i="3"/>
  <c r="B27" i="3"/>
  <c r="B269" i="3"/>
  <c r="B463" i="3"/>
  <c r="B195" i="3"/>
  <c r="B224" i="3"/>
  <c r="B435" i="3"/>
  <c r="B225" i="3"/>
  <c r="B119" i="3"/>
  <c r="B270" i="3"/>
  <c r="B180" i="3"/>
  <c r="B105" i="3"/>
  <c r="B135" i="3"/>
  <c r="B328" i="3"/>
  <c r="B299" i="3"/>
  <c r="B44" i="3"/>
  <c r="B315" i="3"/>
  <c r="B59" i="3"/>
  <c r="B285" i="3"/>
  <c r="B359" i="3"/>
  <c r="B418" i="3"/>
  <c r="B449" i="3"/>
  <c r="B120" i="3"/>
  <c r="B329" i="3"/>
  <c r="B450" i="3"/>
  <c r="B388" i="3"/>
  <c r="B28" i="3"/>
  <c r="B479" i="3"/>
  <c r="B436" i="3"/>
  <c r="B239" i="3"/>
  <c r="B45" i="3"/>
  <c r="B389" i="3"/>
  <c r="B300" i="3"/>
  <c r="B419" i="3"/>
  <c r="B60" i="3"/>
  <c r="B405" i="3"/>
  <c r="B46" i="3"/>
  <c r="B29" i="3"/>
  <c r="B151" i="3"/>
  <c r="B480" i="3"/>
  <c r="B344" i="3"/>
  <c r="B255" i="3"/>
  <c r="B375" i="3"/>
  <c r="B420" i="3"/>
  <c r="B181" i="3"/>
  <c r="B30" i="3"/>
  <c r="B316" i="3"/>
  <c r="B106" i="3"/>
  <c r="B74" i="3"/>
  <c r="B210" i="3"/>
  <c r="B406" i="3"/>
  <c r="B345" i="3"/>
  <c r="B360" i="3"/>
  <c r="B75" i="3"/>
  <c r="B61" i="3"/>
  <c r="B481" i="3"/>
  <c r="B464" i="3"/>
  <c r="B451" i="3"/>
  <c r="B136" i="3"/>
  <c r="B361" i="3"/>
  <c r="B211" i="3"/>
  <c r="B390" i="3"/>
  <c r="B421" i="3"/>
  <c r="B121" i="3"/>
  <c r="B465" i="3"/>
  <c r="B240" i="3"/>
  <c r="B330" i="3"/>
  <c r="B346" i="3"/>
  <c r="B76" i="3"/>
  <c r="B391" i="3"/>
  <c r="B241" i="3"/>
  <c r="B466" i="3"/>
  <c r="B31" i="3"/>
  <c r="B301" i="3"/>
  <c r="B331" i="3"/>
  <c r="B286" i="3"/>
  <c r="B226" i="3"/>
  <c r="B376" i="3"/>
  <c r="B196" i="3"/>
  <c r="B271" i="3"/>
  <c r="B166" i="3"/>
  <c r="B256" i="3"/>
  <c r="B13" i="2"/>
  <c r="B5" i="2"/>
  <c r="B11" i="2"/>
  <c r="B4" i="2"/>
  <c r="B12" i="2"/>
  <c r="B7" i="2"/>
  <c r="B10" i="2"/>
  <c r="B6" i="2"/>
  <c r="B16" i="2"/>
  <c r="B14" i="2"/>
  <c r="B15" i="2"/>
  <c r="B3" i="2"/>
  <c r="B2" i="2"/>
  <c r="B8" i="2"/>
  <c r="B9" i="2"/>
  <c r="B31" i="2"/>
  <c r="B25" i="2"/>
  <c r="B19" i="2"/>
  <c r="B29" i="2"/>
  <c r="B22" i="2"/>
  <c r="B20" i="2"/>
  <c r="B30" i="2"/>
  <c r="B24" i="2"/>
  <c r="B18" i="2"/>
  <c r="B27" i="2"/>
  <c r="B28" i="2"/>
  <c r="B17" i="2"/>
  <c r="B21" i="2"/>
  <c r="B26" i="2"/>
  <c r="B23" i="2"/>
  <c r="B43" i="2"/>
  <c r="B39" i="2"/>
  <c r="B44" i="2"/>
  <c r="B42" i="2"/>
  <c r="B33" i="2"/>
  <c r="B40" i="2"/>
  <c r="B37" i="2"/>
  <c r="B45" i="2"/>
  <c r="B32" i="2"/>
  <c r="B41" i="2"/>
  <c r="B38" i="2"/>
  <c r="B36" i="2"/>
  <c r="B34" i="2"/>
  <c r="B35" i="2"/>
  <c r="B46" i="2"/>
  <c r="B60" i="2"/>
  <c r="B52" i="2"/>
  <c r="B47" i="2"/>
  <c r="B48" i="2"/>
  <c r="B58" i="2"/>
  <c r="B51" i="2"/>
  <c r="B59" i="2"/>
  <c r="B50" i="2"/>
  <c r="B49" i="2"/>
  <c r="B56" i="2"/>
  <c r="B55" i="2"/>
  <c r="B57" i="2"/>
  <c r="B61" i="2"/>
  <c r="B53" i="2"/>
  <c r="B54" i="2"/>
  <c r="B68" i="2"/>
  <c r="B69" i="2"/>
  <c r="B62" i="2"/>
  <c r="B72" i="2"/>
  <c r="B65" i="2"/>
  <c r="B64" i="2"/>
  <c r="B70" i="2"/>
  <c r="B63" i="2"/>
  <c r="B66" i="2"/>
  <c r="B74" i="2"/>
  <c r="B75" i="2"/>
  <c r="B73" i="2"/>
  <c r="B71" i="2"/>
  <c r="B76" i="2"/>
  <c r="B67" i="2"/>
  <c r="B82" i="2"/>
  <c r="B91" i="2"/>
  <c r="B85" i="2"/>
  <c r="B88" i="2"/>
  <c r="B90" i="2"/>
  <c r="B89" i="2"/>
  <c r="B83" i="2"/>
  <c r="B81" i="2"/>
  <c r="B80" i="2"/>
  <c r="B78" i="2"/>
  <c r="B84" i="2"/>
  <c r="B87" i="2"/>
  <c r="B86" i="2"/>
  <c r="B79" i="2"/>
  <c r="B77" i="2"/>
  <c r="B94" i="2"/>
  <c r="B105" i="2"/>
  <c r="B99" i="2"/>
  <c r="B93" i="2"/>
  <c r="B102" i="2"/>
  <c r="B100" i="2"/>
  <c r="B98" i="2"/>
  <c r="B96" i="2"/>
  <c r="B103" i="2"/>
  <c r="B95" i="2"/>
  <c r="B97" i="2"/>
  <c r="B104" i="2"/>
  <c r="B106" i="2"/>
  <c r="B92" i="2"/>
  <c r="B101" i="2"/>
  <c r="B107" i="2"/>
  <c r="B111" i="2"/>
  <c r="B119" i="2"/>
  <c r="B114" i="2"/>
  <c r="B120" i="2"/>
  <c r="B117" i="2"/>
  <c r="B110" i="2"/>
  <c r="B112" i="2"/>
  <c r="B115" i="2"/>
  <c r="B116" i="2"/>
  <c r="B108" i="2"/>
  <c r="B113" i="2"/>
  <c r="B109" i="2"/>
  <c r="B118" i="2"/>
  <c r="B121" i="2"/>
  <c r="B130" i="2"/>
  <c r="B128" i="2"/>
  <c r="B135" i="2"/>
  <c r="B136" i="2"/>
  <c r="B122" i="2"/>
  <c r="B123" i="2"/>
  <c r="B127" i="2"/>
  <c r="B131" i="2"/>
  <c r="B134" i="2"/>
  <c r="B133" i="2"/>
  <c r="B126" i="2"/>
  <c r="B129" i="2"/>
  <c r="B124" i="2"/>
  <c r="B132" i="2"/>
  <c r="B125" i="2"/>
  <c r="B140" i="2"/>
  <c r="B143" i="2"/>
  <c r="B142" i="2"/>
  <c r="B151" i="2"/>
  <c r="B149" i="2"/>
  <c r="B148" i="2"/>
  <c r="B137" i="2"/>
  <c r="B138" i="2"/>
  <c r="B145" i="2"/>
  <c r="B139" i="2"/>
  <c r="B144" i="2"/>
  <c r="B141" i="2"/>
  <c r="B147" i="2"/>
  <c r="B146" i="2"/>
  <c r="B150" i="2"/>
  <c r="B163" i="2"/>
  <c r="B162" i="2"/>
  <c r="B160" i="2"/>
  <c r="B164" i="2"/>
  <c r="B165" i="2"/>
  <c r="B161" i="2"/>
  <c r="B156" i="2"/>
  <c r="B159" i="2"/>
  <c r="B155" i="2"/>
  <c r="B158" i="2"/>
  <c r="B152" i="2"/>
  <c r="B153" i="2"/>
  <c r="B154" i="2"/>
  <c r="B157" i="2"/>
  <c r="B166" i="2"/>
  <c r="B172" i="2"/>
  <c r="B178" i="2"/>
  <c r="B174" i="2"/>
  <c r="B181" i="2"/>
  <c r="B168" i="2"/>
  <c r="B169" i="2"/>
  <c r="B171" i="2"/>
  <c r="B175" i="2"/>
  <c r="B179" i="2"/>
  <c r="B173" i="2"/>
  <c r="B177" i="2"/>
  <c r="B176" i="2"/>
  <c r="B180" i="2"/>
  <c r="B170" i="2"/>
  <c r="B167" i="2"/>
  <c r="B194" i="2"/>
  <c r="B187" i="2"/>
  <c r="B189" i="2"/>
  <c r="B186" i="2"/>
  <c r="B190" i="2"/>
  <c r="B192" i="2"/>
  <c r="B195" i="2"/>
  <c r="B193" i="2"/>
  <c r="B191" i="2"/>
  <c r="B185" i="2"/>
  <c r="B188" i="2"/>
  <c r="B196" i="2"/>
  <c r="B184" i="2"/>
  <c r="B183" i="2"/>
  <c r="B182" i="2"/>
  <c r="B206" i="2"/>
  <c r="B201" i="2"/>
  <c r="B197" i="2"/>
  <c r="B200" i="2"/>
  <c r="B211" i="2"/>
  <c r="B199" i="2"/>
  <c r="B203" i="2"/>
  <c r="B207" i="2"/>
  <c r="B209" i="2"/>
  <c r="B208" i="2"/>
  <c r="B202" i="2"/>
  <c r="B204" i="2"/>
  <c r="B198" i="2"/>
  <c r="B210" i="2"/>
  <c r="B205" i="2"/>
  <c r="B216" i="2"/>
  <c r="B220" i="2"/>
  <c r="B221" i="2"/>
  <c r="B218" i="2"/>
  <c r="B214" i="2"/>
  <c r="B226" i="2"/>
  <c r="B222" i="2"/>
  <c r="B212" i="2"/>
  <c r="B223" i="2"/>
  <c r="B225" i="2"/>
  <c r="B224" i="2"/>
  <c r="B215" i="2"/>
  <c r="B217" i="2"/>
  <c r="B219" i="2"/>
  <c r="B213" i="2"/>
  <c r="B234" i="2"/>
  <c r="B230" i="2"/>
  <c r="B235" i="2"/>
  <c r="B233" i="2"/>
  <c r="B239" i="2"/>
  <c r="B238" i="2"/>
  <c r="B232" i="2"/>
  <c r="B240" i="2"/>
  <c r="B227" i="2"/>
  <c r="B228" i="2"/>
  <c r="B229" i="2"/>
  <c r="B236" i="2"/>
  <c r="B237" i="2"/>
  <c r="B241" i="2"/>
  <c r="B231" i="2"/>
  <c r="B247" i="2"/>
  <c r="B252" i="2"/>
  <c r="B251" i="2"/>
  <c r="B256" i="2"/>
  <c r="B243" i="2"/>
  <c r="B250" i="2"/>
  <c r="B253" i="2"/>
  <c r="B246" i="2"/>
  <c r="B244" i="2"/>
  <c r="B248" i="2"/>
  <c r="B255" i="2"/>
  <c r="B249" i="2"/>
  <c r="B254" i="2"/>
  <c r="B242" i="2"/>
  <c r="B245" i="2"/>
  <c r="B266" i="2"/>
  <c r="B268" i="2"/>
  <c r="B261" i="2"/>
  <c r="B259" i="2"/>
  <c r="B269" i="2"/>
  <c r="B270" i="2"/>
  <c r="B264" i="2"/>
  <c r="B267" i="2"/>
  <c r="B271" i="2"/>
  <c r="B257" i="2"/>
  <c r="B258" i="2"/>
  <c r="B260" i="2"/>
  <c r="B265" i="2"/>
  <c r="B262" i="2"/>
  <c r="B263" i="2"/>
  <c r="B281" i="2"/>
  <c r="B280" i="2"/>
  <c r="B275" i="2"/>
  <c r="B284" i="2"/>
  <c r="B279" i="2"/>
  <c r="B282" i="2"/>
  <c r="B273" i="2"/>
  <c r="B283" i="2"/>
  <c r="B277" i="2"/>
  <c r="B274" i="2"/>
  <c r="B272" i="2"/>
  <c r="B285" i="2"/>
  <c r="B276" i="2"/>
  <c r="B286" i="2"/>
  <c r="B278" i="2"/>
  <c r="B296" i="2"/>
  <c r="B292" i="2"/>
  <c r="B293" i="2"/>
  <c r="B301" i="2"/>
  <c r="B295" i="2"/>
  <c r="B289" i="2"/>
  <c r="B294" i="2"/>
  <c r="B287" i="2"/>
  <c r="B297" i="2"/>
  <c r="B290" i="2"/>
  <c r="B298" i="2"/>
  <c r="B288" i="2"/>
  <c r="B299" i="2"/>
  <c r="B300" i="2"/>
  <c r="B291" i="2"/>
  <c r="B313" i="2"/>
  <c r="B304" i="2"/>
  <c r="B315" i="2"/>
  <c r="B308" i="2"/>
  <c r="B311" i="2"/>
  <c r="B310" i="2"/>
  <c r="B306" i="2"/>
  <c r="B307" i="2"/>
  <c r="B302" i="2"/>
  <c r="B303" i="2"/>
  <c r="B316" i="2"/>
  <c r="B314" i="2"/>
  <c r="B312" i="2"/>
  <c r="B305" i="2"/>
  <c r="B309" i="2"/>
  <c r="B323" i="2"/>
  <c r="B318" i="2"/>
  <c r="B331" i="2"/>
  <c r="B327" i="2"/>
  <c r="B326" i="2"/>
  <c r="B320" i="2"/>
  <c r="B319" i="2"/>
  <c r="B325" i="2"/>
  <c r="B330" i="2"/>
  <c r="B328" i="2"/>
  <c r="B324" i="2"/>
  <c r="B317" i="2"/>
  <c r="B321" i="2"/>
  <c r="B322" i="2"/>
  <c r="B329" i="2"/>
  <c r="B345" i="2"/>
  <c r="B341" i="2"/>
  <c r="B342" i="2"/>
  <c r="B340" i="2"/>
  <c r="B343" i="2"/>
  <c r="B344" i="2"/>
  <c r="B337" i="2"/>
  <c r="B334" i="2"/>
  <c r="B346" i="2"/>
  <c r="B335" i="2"/>
  <c r="B332" i="2"/>
  <c r="B338" i="2"/>
  <c r="B339" i="2"/>
  <c r="B333" i="2"/>
  <c r="B336" i="2"/>
  <c r="B350" i="2"/>
  <c r="B354" i="2"/>
  <c r="B361" i="2"/>
  <c r="B357" i="2"/>
  <c r="B360" i="2"/>
  <c r="B359" i="2"/>
  <c r="B355" i="2"/>
  <c r="B348" i="2"/>
  <c r="B356" i="2"/>
  <c r="B352" i="2"/>
  <c r="B347" i="2"/>
  <c r="B358" i="2"/>
  <c r="B351" i="2"/>
  <c r="B353" i="2"/>
  <c r="B349" i="2"/>
  <c r="B364" i="2"/>
  <c r="B372" i="2"/>
  <c r="B371" i="2"/>
  <c r="B362" i="2"/>
  <c r="B366" i="2"/>
  <c r="B370" i="2"/>
  <c r="B373" i="2"/>
  <c r="B368" i="2"/>
  <c r="B367" i="2"/>
  <c r="B375" i="2"/>
  <c r="B374" i="2"/>
  <c r="B363" i="2"/>
  <c r="B365" i="2"/>
  <c r="B369" i="2"/>
  <c r="B376" i="2"/>
  <c r="B387" i="2"/>
  <c r="B385" i="2"/>
  <c r="B386" i="2"/>
  <c r="B391" i="2"/>
  <c r="B384" i="2"/>
  <c r="B383" i="2"/>
  <c r="B388" i="2"/>
  <c r="B390" i="2"/>
  <c r="B382" i="2"/>
  <c r="B378" i="2"/>
  <c r="B380" i="2"/>
  <c r="B381" i="2"/>
  <c r="B379" i="2"/>
  <c r="B377" i="2"/>
  <c r="B389" i="2"/>
  <c r="B403" i="2"/>
  <c r="B392" i="2"/>
  <c r="B399" i="2"/>
  <c r="B404" i="2"/>
  <c r="B395" i="2"/>
  <c r="B396" i="2"/>
  <c r="B402" i="2"/>
  <c r="B406" i="2"/>
  <c r="B401" i="2"/>
  <c r="B394" i="2"/>
  <c r="B397" i="2"/>
  <c r="B398" i="2"/>
  <c r="B400" i="2"/>
  <c r="B405" i="2"/>
  <c r="B393" i="2"/>
  <c r="B408" i="2"/>
  <c r="B413" i="2"/>
  <c r="B411" i="2"/>
  <c r="B415" i="2"/>
  <c r="B421" i="2"/>
  <c r="B414" i="2"/>
  <c r="B412" i="2"/>
  <c r="B407" i="2"/>
  <c r="B417" i="2"/>
  <c r="B410" i="2"/>
  <c r="B416" i="2"/>
  <c r="B419" i="2"/>
  <c r="B420" i="2"/>
  <c r="B418" i="2"/>
  <c r="B409" i="2"/>
  <c r="B432" i="2"/>
  <c r="B425" i="2"/>
  <c r="B435" i="2"/>
  <c r="B427" i="2"/>
  <c r="B423" i="2"/>
  <c r="B429" i="2"/>
  <c r="B422" i="2"/>
  <c r="B436" i="2"/>
  <c r="B430" i="2"/>
  <c r="B426" i="2"/>
  <c r="B433" i="2"/>
  <c r="B424" i="2"/>
  <c r="B434" i="2"/>
  <c r="B428" i="2"/>
  <c r="B431" i="2"/>
  <c r="B449" i="2"/>
  <c r="B450" i="2"/>
  <c r="B440" i="2"/>
  <c r="B437" i="2"/>
  <c r="B447" i="2"/>
  <c r="B446" i="2"/>
  <c r="B448" i="2"/>
  <c r="B441" i="2"/>
  <c r="B445" i="2"/>
  <c r="B451" i="2"/>
  <c r="B444" i="2"/>
  <c r="B443" i="2"/>
  <c r="B442" i="2"/>
  <c r="B439" i="2"/>
  <c r="B438" i="2"/>
  <c r="B456" i="2"/>
  <c r="B462" i="2"/>
  <c r="B452" i="2"/>
  <c r="B466" i="2"/>
  <c r="B454" i="2"/>
  <c r="B457" i="2"/>
  <c r="B459" i="2"/>
  <c r="B455" i="2"/>
  <c r="B460" i="2"/>
  <c r="B465" i="2"/>
  <c r="B458" i="2"/>
  <c r="B464" i="2"/>
  <c r="B463" i="2"/>
  <c r="B453" i="2"/>
  <c r="B461" i="2"/>
  <c r="B472" i="2"/>
  <c r="B477" i="2"/>
  <c r="B468" i="2"/>
  <c r="B481" i="2"/>
  <c r="B470" i="2"/>
  <c r="B479" i="2"/>
  <c r="B476" i="2"/>
  <c r="B474" i="2"/>
  <c r="B469" i="2"/>
  <c r="B475" i="2"/>
  <c r="B471" i="2"/>
  <c r="B473" i="2"/>
  <c r="B478" i="2"/>
  <c r="B467" i="2"/>
  <c r="B480" i="2"/>
  <c r="K17" i="12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/>
  <c r="K123" i="12" s="1"/>
  <c r="K124" i="12" s="1"/>
  <c r="K125" i="12" s="1"/>
  <c r="K126" i="12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/>
  <c r="K138" i="12" s="1"/>
  <c r="K139" i="12" s="1"/>
  <c r="K140" i="12" s="1"/>
  <c r="K141" i="12" s="1"/>
  <c r="K142" i="12" s="1"/>
  <c r="K143" i="12" s="1"/>
  <c r="K144" i="12" s="1"/>
  <c r="K145" i="12" s="1"/>
  <c r="K146" i="12" s="1"/>
  <c r="K147" i="12" s="1"/>
  <c r="K148" i="12" s="1"/>
  <c r="K149" i="12" s="1"/>
  <c r="K150" i="12" s="1"/>
  <c r="K151" i="12" s="1"/>
  <c r="K152" i="12"/>
  <c r="K153" i="12" s="1"/>
  <c r="K154" i="12" s="1"/>
  <c r="K155" i="12" s="1"/>
  <c r="K156" i="12" s="1"/>
  <c r="K157" i="12" s="1"/>
  <c r="K158" i="12" s="1"/>
  <c r="K159" i="12" s="1"/>
  <c r="K160" i="12" s="1"/>
  <c r="K161" i="12" s="1"/>
  <c r="K162" i="12" s="1"/>
  <c r="K163" i="12" s="1"/>
  <c r="K164" i="12" s="1"/>
  <c r="K165" i="12" s="1"/>
  <c r="K166" i="12" s="1"/>
  <c r="K167" i="12"/>
  <c r="K168" i="12" s="1"/>
  <c r="K169" i="12" s="1"/>
  <c r="K170" i="12" s="1"/>
  <c r="K171" i="12" s="1"/>
  <c r="K172" i="12" s="1"/>
  <c r="K173" i="12" s="1"/>
  <c r="K174" i="12" s="1"/>
  <c r="K175" i="12" s="1"/>
  <c r="K176" i="12" s="1"/>
  <c r="K177" i="12" s="1"/>
  <c r="K178" i="12" s="1"/>
  <c r="K179" i="12" s="1"/>
  <c r="K180" i="12" s="1"/>
  <c r="K181" i="12" s="1"/>
  <c r="K182" i="12"/>
  <c r="K183" i="12" s="1"/>
  <c r="K184" i="12" s="1"/>
  <c r="K185" i="12" s="1"/>
  <c r="K186" i="12" s="1"/>
  <c r="K187" i="12" s="1"/>
  <c r="K188" i="12" s="1"/>
  <c r="K189" i="12" s="1"/>
  <c r="K190" i="12" s="1"/>
  <c r="K191" i="12" s="1"/>
  <c r="K192" i="12" s="1"/>
  <c r="K193" i="12" s="1"/>
  <c r="K194" i="12" s="1"/>
  <c r="K195" i="12" s="1"/>
  <c r="K196" i="12" s="1"/>
  <c r="K197" i="12"/>
  <c r="K198" i="12"/>
  <c r="K199" i="12" s="1"/>
  <c r="K200" i="12" s="1"/>
  <c r="K201" i="12" s="1"/>
  <c r="K202" i="12" s="1"/>
  <c r="K203" i="12" s="1"/>
  <c r="K204" i="12" s="1"/>
  <c r="K205" i="12" s="1"/>
  <c r="K206" i="12" s="1"/>
  <c r="K207" i="12" s="1"/>
  <c r="K208" i="12" s="1"/>
  <c r="K209" i="12" s="1"/>
  <c r="K210" i="12" s="1"/>
  <c r="K211" i="12" s="1"/>
  <c r="K212" i="12"/>
  <c r="K213" i="12" s="1"/>
  <c r="K214" i="12" s="1"/>
  <c r="K215" i="12" s="1"/>
  <c r="K216" i="12" s="1"/>
  <c r="K217" i="12" s="1"/>
  <c r="K218" i="12" s="1"/>
  <c r="K219" i="12" s="1"/>
  <c r="K220" i="12" s="1"/>
  <c r="K221" i="12" s="1"/>
  <c r="K222" i="12" s="1"/>
  <c r="K223" i="12" s="1"/>
  <c r="K224" i="12" s="1"/>
  <c r="K225" i="12" s="1"/>
  <c r="K226" i="12" s="1"/>
  <c r="K227" i="12"/>
  <c r="K228" i="12"/>
  <c r="K229" i="12" s="1"/>
  <c r="K230" i="12" s="1"/>
  <c r="K231" i="12" s="1"/>
  <c r="K232" i="12" s="1"/>
  <c r="K233" i="12" s="1"/>
  <c r="K234" i="12" s="1"/>
  <c r="K235" i="12" s="1"/>
  <c r="K236" i="12" s="1"/>
  <c r="K237" i="12" s="1"/>
  <c r="K238" i="12" s="1"/>
  <c r="K239" i="12" s="1"/>
  <c r="K240" i="12" s="1"/>
  <c r="K241" i="12" s="1"/>
  <c r="K242" i="12"/>
  <c r="K243" i="12" s="1"/>
  <c r="K244" i="12" s="1"/>
  <c r="K245" i="12" s="1"/>
  <c r="K246" i="12" s="1"/>
  <c r="K247" i="12" s="1"/>
  <c r="K248" i="12" s="1"/>
  <c r="K249" i="12" s="1"/>
  <c r="K250" i="12" s="1"/>
  <c r="K251" i="12" s="1"/>
  <c r="K252" i="12" s="1"/>
  <c r="K253" i="12" s="1"/>
  <c r="K254" i="12" s="1"/>
  <c r="K255" i="12" s="1"/>
  <c r="K256" i="12" s="1"/>
  <c r="K257" i="12"/>
  <c r="K258" i="12"/>
  <c r="K259" i="12" s="1"/>
  <c r="K260" i="12" s="1"/>
  <c r="K261" i="12" s="1"/>
  <c r="K262" i="12"/>
  <c r="K263" i="12" s="1"/>
  <c r="K264" i="12" s="1"/>
  <c r="K265" i="12" s="1"/>
  <c r="K266" i="12" s="1"/>
  <c r="K267" i="12" s="1"/>
  <c r="K268" i="12" s="1"/>
  <c r="K269" i="12" s="1"/>
  <c r="K270" i="12" s="1"/>
  <c r="K271" i="12" s="1"/>
  <c r="K272" i="12"/>
  <c r="K273" i="12" s="1"/>
  <c r="K274" i="12" s="1"/>
  <c r="K275" i="12" s="1"/>
  <c r="K276" i="12" s="1"/>
  <c r="K277" i="12" s="1"/>
  <c r="K278" i="12" s="1"/>
  <c r="K279" i="12" s="1"/>
  <c r="K280" i="12" s="1"/>
  <c r="K281" i="12" s="1"/>
  <c r="K282" i="12" s="1"/>
  <c r="K283" i="12" s="1"/>
  <c r="K284" i="12" s="1"/>
  <c r="K285" i="12" s="1"/>
  <c r="K286" i="12" s="1"/>
  <c r="K287" i="12"/>
  <c r="K288" i="12"/>
  <c r="K289" i="12" s="1"/>
  <c r="K290" i="12"/>
  <c r="K291" i="12" s="1"/>
  <c r="K292" i="12" s="1"/>
  <c r="K293" i="12" s="1"/>
  <c r="K294" i="12" s="1"/>
  <c r="K295" i="12" s="1"/>
  <c r="K296" i="12" s="1"/>
  <c r="K297" i="12" s="1"/>
  <c r="K298" i="12" s="1"/>
  <c r="K299" i="12" s="1"/>
  <c r="K300" i="12" s="1"/>
  <c r="K301" i="12" s="1"/>
  <c r="K302" i="12"/>
  <c r="K303" i="12" s="1"/>
  <c r="K304" i="12" s="1"/>
  <c r="K305" i="12" s="1"/>
  <c r="K306" i="12" s="1"/>
  <c r="K307" i="12" s="1"/>
  <c r="K308" i="12" s="1"/>
  <c r="K309" i="12" s="1"/>
  <c r="K310" i="12" s="1"/>
  <c r="K311" i="12" s="1"/>
  <c r="K312" i="12" s="1"/>
  <c r="K313" i="12" s="1"/>
  <c r="K314" i="12" s="1"/>
  <c r="K315" i="12" s="1"/>
  <c r="K316" i="12" s="1"/>
  <c r="K317" i="12"/>
  <c r="K318" i="12"/>
  <c r="K319" i="12" s="1"/>
  <c r="K320" i="12" s="1"/>
  <c r="K321" i="12" s="1"/>
  <c r="K322" i="12" s="1"/>
  <c r="K323" i="12" s="1"/>
  <c r="K324" i="12" s="1"/>
  <c r="K325" i="12" s="1"/>
  <c r="K326" i="12" s="1"/>
  <c r="K327" i="12" s="1"/>
  <c r="K328" i="12" s="1"/>
  <c r="K329" i="12" s="1"/>
  <c r="K330" i="12" s="1"/>
  <c r="K331" i="12" s="1"/>
  <c r="K332" i="12"/>
  <c r="K333" i="12" s="1"/>
  <c r="K334" i="12" s="1"/>
  <c r="K335" i="12" s="1"/>
  <c r="K336" i="12" s="1"/>
  <c r="K337" i="12" s="1"/>
  <c r="K338" i="12" s="1"/>
  <c r="K339" i="12" s="1"/>
  <c r="K340" i="12" s="1"/>
  <c r="K341" i="12" s="1"/>
  <c r="K342" i="12" s="1"/>
  <c r="K343" i="12" s="1"/>
  <c r="K344" i="12" s="1"/>
  <c r="K345" i="12" s="1"/>
  <c r="K346" i="12" s="1"/>
  <c r="K347" i="12"/>
  <c r="K348" i="12" s="1"/>
  <c r="K349" i="12" s="1"/>
  <c r="K350" i="12" s="1"/>
  <c r="K351" i="12" s="1"/>
  <c r="K352" i="12" s="1"/>
  <c r="K353" i="12" s="1"/>
  <c r="K354" i="12" s="1"/>
  <c r="K355" i="12" s="1"/>
  <c r="K356" i="12" s="1"/>
  <c r="K357" i="12" s="1"/>
  <c r="K358" i="12" s="1"/>
  <c r="K359" i="12" s="1"/>
  <c r="K360" i="12" s="1"/>
  <c r="K361" i="12" s="1"/>
  <c r="K362" i="12"/>
  <c r="K363" i="12" s="1"/>
  <c r="K364" i="12" s="1"/>
  <c r="K365" i="12" s="1"/>
  <c r="K366" i="12" s="1"/>
  <c r="K367" i="12" s="1"/>
  <c r="K368" i="12" s="1"/>
  <c r="K369" i="12" s="1"/>
  <c r="K370" i="12" s="1"/>
  <c r="K371" i="12" s="1"/>
  <c r="K372" i="12" s="1"/>
  <c r="K373" i="12" s="1"/>
  <c r="K374" i="12" s="1"/>
  <c r="K375" i="12" s="1"/>
  <c r="K376" i="12" s="1"/>
  <c r="K377" i="12"/>
  <c r="K378" i="12"/>
  <c r="K379" i="12" s="1"/>
  <c r="K380" i="12" s="1"/>
  <c r="K381" i="12" s="1"/>
  <c r="K382" i="12" s="1"/>
  <c r="K383" i="12" s="1"/>
  <c r="K384" i="12" s="1"/>
  <c r="K385" i="12" s="1"/>
  <c r="K386" i="12" s="1"/>
  <c r="K387" i="12" s="1"/>
  <c r="K388" i="12" s="1"/>
  <c r="K389" i="12" s="1"/>
  <c r="K390" i="12" s="1"/>
  <c r="K391" i="12" s="1"/>
  <c r="K392" i="12"/>
  <c r="K393" i="12" s="1"/>
  <c r="K394" i="12" s="1"/>
  <c r="K395" i="12" s="1"/>
  <c r="K396" i="12" s="1"/>
  <c r="K397" i="12" s="1"/>
  <c r="K398" i="12" s="1"/>
  <c r="K399" i="12" s="1"/>
  <c r="K400" i="12" s="1"/>
  <c r="K401" i="12" s="1"/>
  <c r="K402" i="12" s="1"/>
  <c r="K403" i="12" s="1"/>
  <c r="K404" i="12" s="1"/>
  <c r="K405" i="12" s="1"/>
  <c r="K406" i="12" s="1"/>
  <c r="K407" i="12"/>
  <c r="K408" i="12" s="1"/>
  <c r="K409" i="12" s="1"/>
  <c r="K410" i="12" s="1"/>
  <c r="K411" i="12" s="1"/>
  <c r="K412" i="12" s="1"/>
  <c r="K413" i="12" s="1"/>
  <c r="K414" i="12" s="1"/>
  <c r="K415" i="12" s="1"/>
  <c r="K416" i="12" s="1"/>
  <c r="K417" i="12" s="1"/>
  <c r="K418" i="12" s="1"/>
  <c r="K419" i="12" s="1"/>
  <c r="K420" i="12" s="1"/>
  <c r="K421" i="12" s="1"/>
  <c r="K422" i="12"/>
  <c r="K423" i="12" s="1"/>
  <c r="K424" i="12" s="1"/>
  <c r="K425" i="12" s="1"/>
  <c r="K426" i="12" s="1"/>
  <c r="K427" i="12" s="1"/>
  <c r="K428" i="12" s="1"/>
  <c r="K429" i="12" s="1"/>
  <c r="K430" i="12" s="1"/>
  <c r="K431" i="12" s="1"/>
  <c r="K432" i="12" s="1"/>
  <c r="K433" i="12" s="1"/>
  <c r="K434" i="12" s="1"/>
  <c r="K435" i="12" s="1"/>
  <c r="K436" i="12" s="1"/>
  <c r="K437" i="12"/>
  <c r="K438" i="12" s="1"/>
  <c r="K439" i="12" s="1"/>
  <c r="K440" i="12" s="1"/>
  <c r="K441" i="12" s="1"/>
  <c r="K442" i="12" s="1"/>
  <c r="K443" i="12" s="1"/>
  <c r="K444" i="12" s="1"/>
  <c r="K445" i="12" s="1"/>
  <c r="K446" i="12" s="1"/>
  <c r="K447" i="12" s="1"/>
  <c r="K448" i="12" s="1"/>
  <c r="K449" i="12" s="1"/>
  <c r="K450" i="12" s="1"/>
  <c r="K451" i="12" s="1"/>
  <c r="K452" i="12"/>
  <c r="K453" i="12" s="1"/>
  <c r="K454" i="12" s="1"/>
  <c r="K455" i="12" s="1"/>
  <c r="K456" i="12" s="1"/>
  <c r="K457" i="12" s="1"/>
  <c r="K458" i="12" s="1"/>
  <c r="K459" i="12" s="1"/>
  <c r="K460" i="12" s="1"/>
  <c r="K461" i="12" s="1"/>
  <c r="K462" i="12" s="1"/>
  <c r="K463" i="12" s="1"/>
  <c r="K464" i="12" s="1"/>
  <c r="K465" i="12" s="1"/>
  <c r="K466" i="12" s="1"/>
  <c r="K467" i="12"/>
  <c r="K468" i="12"/>
  <c r="K469" i="12" s="1"/>
  <c r="K470" i="12" s="1"/>
  <c r="K471" i="12" s="1"/>
  <c r="K472" i="12" s="1"/>
  <c r="K473" i="12" s="1"/>
  <c r="K474" i="12" s="1"/>
  <c r="K475" i="12" s="1"/>
  <c r="K476" i="12" s="1"/>
  <c r="K477" i="12" s="1"/>
  <c r="K478" i="12" s="1"/>
  <c r="K479" i="12" s="1"/>
  <c r="K480" i="12" s="1"/>
  <c r="K481" i="12" s="1"/>
  <c r="K2" i="12"/>
  <c r="K3" i="12" s="1"/>
  <c r="K4" i="12" s="1"/>
  <c r="K5" i="12" s="1"/>
  <c r="K6" i="12" s="1"/>
  <c r="K7" i="12" s="1"/>
  <c r="K8" i="12" s="1"/>
  <c r="K9" i="12" s="1"/>
  <c r="K10" i="12" s="1"/>
  <c r="K11" i="12" s="1"/>
  <c r="K12" i="12" s="1"/>
  <c r="K13" i="12" s="1"/>
  <c r="K14" i="12" s="1"/>
  <c r="K15" i="12" s="1"/>
  <c r="K16" i="12" s="1"/>
  <c r="B2" i="12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AA446" i="14" l="1"/>
  <c r="AA193" i="14"/>
  <c r="AA322" i="14"/>
  <c r="AA344" i="14"/>
  <c r="AA462" i="14"/>
  <c r="AA231" i="14"/>
  <c r="AA324" i="14"/>
  <c r="AA153" i="14"/>
  <c r="AA352" i="14"/>
  <c r="AA402" i="14"/>
  <c r="AA309" i="14"/>
  <c r="AA456" i="14"/>
  <c r="AA391" i="14"/>
  <c r="AA361" i="14"/>
  <c r="AA336" i="14"/>
  <c r="AA443" i="14"/>
  <c r="AA457" i="14"/>
  <c r="AA478" i="14"/>
  <c r="AA201" i="14"/>
  <c r="AA404" i="14"/>
  <c r="AA41" i="14"/>
  <c r="AA305" i="14"/>
  <c r="AA348" i="14"/>
  <c r="AA372" i="14"/>
  <c r="AA420" i="14"/>
  <c r="AA436" i="14"/>
  <c r="AA452" i="14"/>
  <c r="AA468" i="14"/>
  <c r="AA362" i="14"/>
  <c r="AA356" i="14"/>
  <c r="AA283" i="14"/>
  <c r="AA270" i="14"/>
  <c r="AA263" i="14"/>
  <c r="AA252" i="14"/>
  <c r="AA229" i="14"/>
  <c r="AA220" i="14"/>
  <c r="AA211" i="14"/>
  <c r="AA203" i="14"/>
  <c r="AA196" i="14"/>
  <c r="AA187" i="14"/>
  <c r="AA182" i="14"/>
  <c r="AA173" i="14"/>
  <c r="AA168" i="14"/>
  <c r="AA147" i="14"/>
  <c r="AA140" i="14"/>
  <c r="AA133" i="14"/>
  <c r="AA124" i="14"/>
  <c r="AA115" i="14"/>
  <c r="AA101" i="14"/>
  <c r="AA95" i="14"/>
  <c r="AA64" i="14"/>
  <c r="AA53" i="14"/>
  <c r="AA48" i="14"/>
  <c r="AA37" i="14"/>
  <c r="AA27" i="14"/>
  <c r="AA17" i="14"/>
  <c r="AA12" i="14"/>
  <c r="AA3" i="14"/>
  <c r="AA249" i="14"/>
  <c r="AA236" i="14"/>
  <c r="AA219" i="14"/>
  <c r="AA206" i="14"/>
  <c r="AA199" i="14"/>
  <c r="AA191" i="14"/>
  <c r="AA121" i="14"/>
  <c r="AA92" i="14"/>
  <c r="AA83" i="14"/>
  <c r="AA77" i="14"/>
  <c r="AA56" i="14"/>
  <c r="AA15" i="14"/>
  <c r="AA225" i="14"/>
  <c r="AA359" i="14"/>
  <c r="AA392" i="14"/>
  <c r="AA425" i="14"/>
  <c r="AA19" i="14"/>
  <c r="AA132" i="14"/>
  <c r="AA197" i="14"/>
  <c r="AA262" i="14"/>
  <c r="AA301" i="14"/>
  <c r="AA323" i="14"/>
  <c r="AA343" i="14"/>
  <c r="AA364" i="14"/>
  <c r="AA389" i="14"/>
  <c r="AA429" i="14"/>
  <c r="AA453" i="14"/>
  <c r="AA469" i="14"/>
  <c r="AA330" i="14"/>
  <c r="AA278" i="14"/>
  <c r="AA247" i="14"/>
  <c r="AA289" i="14"/>
  <c r="AA438" i="14"/>
  <c r="AA472" i="14"/>
  <c r="AA177" i="14"/>
  <c r="AA297" i="14"/>
  <c r="AA316" i="14"/>
  <c r="AA380" i="14"/>
  <c r="AA396" i="14"/>
  <c r="AA412" i="14"/>
  <c r="AA428" i="14"/>
  <c r="AA460" i="14"/>
  <c r="AA476" i="14"/>
  <c r="AA355" i="14"/>
  <c r="AA287" i="14"/>
  <c r="AA279" i="14"/>
  <c r="AA266" i="14"/>
  <c r="AA255" i="14"/>
  <c r="AA250" i="14"/>
  <c r="AA224" i="14"/>
  <c r="AA215" i="14"/>
  <c r="AA207" i="14"/>
  <c r="AA198" i="14"/>
  <c r="AA192" i="14"/>
  <c r="AA185" i="14"/>
  <c r="AA171" i="14"/>
  <c r="AA151" i="14"/>
  <c r="AA145" i="14"/>
  <c r="AA136" i="14"/>
  <c r="AA129" i="14"/>
  <c r="AA107" i="14"/>
  <c r="AA99" i="14"/>
  <c r="AA84" i="14"/>
  <c r="AA70" i="14"/>
  <c r="AA60" i="14"/>
  <c r="AA52" i="14"/>
  <c r="AA45" i="14"/>
  <c r="AA29" i="14"/>
  <c r="AA24" i="14"/>
  <c r="AA16" i="14"/>
  <c r="AA8" i="14"/>
  <c r="AA243" i="14"/>
  <c r="AA227" i="14"/>
  <c r="AA202" i="14"/>
  <c r="AA195" i="14"/>
  <c r="AA188" i="14"/>
  <c r="AA88" i="14"/>
  <c r="AA79" i="14"/>
  <c r="AA68" i="14"/>
  <c r="AA40" i="14"/>
  <c r="AA6" i="14"/>
  <c r="AA314" i="14"/>
  <c r="AA284" i="14"/>
  <c r="AA276" i="14"/>
  <c r="AA268" i="14"/>
  <c r="AA256" i="14"/>
  <c r="AA244" i="14"/>
  <c r="AA212" i="14"/>
  <c r="AA293" i="14"/>
  <c r="AA311" i="14"/>
  <c r="AA280" i="14"/>
  <c r="AA271" i="14"/>
  <c r="AA261" i="14"/>
  <c r="AA251" i="14"/>
  <c r="AA230" i="14"/>
  <c r="AA200" i="14"/>
  <c r="AA154" i="14"/>
  <c r="AA148" i="14"/>
  <c r="AA141" i="14"/>
  <c r="AA117" i="14"/>
  <c r="AA100" i="14"/>
  <c r="AA86" i="14"/>
  <c r="AA75" i="14"/>
  <c r="AA32" i="14"/>
  <c r="AA13" i="14"/>
  <c r="AA113" i="14"/>
  <c r="AA181" i="14"/>
  <c r="AA245" i="14"/>
  <c r="AA295" i="14"/>
  <c r="AA317" i="14"/>
  <c r="AA339" i="14"/>
  <c r="AA382" i="14"/>
  <c r="AA401" i="14"/>
  <c r="AA424" i="14"/>
  <c r="AA465" i="14"/>
  <c r="AA146" i="14"/>
  <c r="AA106" i="14"/>
  <c r="AA30" i="14"/>
  <c r="AA334" i="14"/>
  <c r="AA246" i="14"/>
  <c r="AA238" i="14"/>
  <c r="AA228" i="14"/>
  <c r="AA209" i="14"/>
  <c r="AA111" i="14"/>
  <c r="AA71" i="14"/>
  <c r="AA38" i="14"/>
  <c r="AA89" i="14"/>
  <c r="AA169" i="14"/>
  <c r="AA292" i="14"/>
  <c r="AA335" i="14"/>
  <c r="AA357" i="14"/>
  <c r="AA374" i="14"/>
  <c r="AA390" i="14"/>
  <c r="AA406" i="14"/>
  <c r="AA422" i="14"/>
  <c r="AA439" i="14"/>
  <c r="AA454" i="14"/>
  <c r="AA470" i="14"/>
  <c r="AA346" i="14"/>
  <c r="AA302" i="14"/>
  <c r="AA294" i="14"/>
  <c r="AA267" i="14"/>
  <c r="AA260" i="14"/>
  <c r="AA235" i="14"/>
  <c r="AA218" i="14"/>
  <c r="AA183" i="14"/>
  <c r="AA174" i="14"/>
  <c r="AA167" i="14"/>
  <c r="AA159" i="14"/>
  <c r="AA134" i="14"/>
  <c r="AA122" i="14"/>
  <c r="AA112" i="14"/>
  <c r="AA103" i="14"/>
  <c r="AA87" i="14"/>
  <c r="AA80" i="14"/>
  <c r="AA72" i="14"/>
  <c r="AA62" i="14"/>
  <c r="AA43" i="14"/>
  <c r="AA36" i="14"/>
  <c r="AA20" i="14"/>
  <c r="AA4" i="14"/>
  <c r="AA340" i="14"/>
  <c r="AA444" i="14"/>
  <c r="AA179" i="14"/>
  <c r="AA61" i="14"/>
  <c r="AA18" i="14"/>
  <c r="AA481" i="14"/>
  <c r="AA473" i="14"/>
  <c r="AA475" i="14"/>
  <c r="AA403" i="14"/>
  <c r="AA379" i="14"/>
  <c r="AA237" i="14"/>
  <c r="AA304" i="14"/>
  <c r="AA233" i="14"/>
  <c r="AA170" i="14"/>
  <c r="AA160" i="14"/>
  <c r="AA150" i="14"/>
  <c r="AA135" i="14"/>
  <c r="AA109" i="14"/>
  <c r="AA51" i="14"/>
  <c r="AA184" i="14"/>
  <c r="AA296" i="14"/>
  <c r="AA319" i="14"/>
  <c r="AA341" i="14"/>
  <c r="AA378" i="14"/>
  <c r="AA410" i="14"/>
  <c r="AA426" i="14"/>
  <c r="AA442" i="14"/>
  <c r="AA458" i="14"/>
  <c r="AA474" i="14"/>
  <c r="AA65" i="14"/>
  <c r="AA34" i="14"/>
  <c r="AA152" i="14"/>
  <c r="AA143" i="14"/>
  <c r="AA119" i="14"/>
  <c r="AA102" i="14"/>
  <c r="AA93" i="14"/>
  <c r="AA67" i="14"/>
  <c r="AA23" i="14"/>
  <c r="AA49" i="14"/>
  <c r="AA149" i="14"/>
  <c r="AA213" i="14"/>
  <c r="AA277" i="14"/>
  <c r="AA308" i="14"/>
  <c r="AA328" i="14"/>
  <c r="AA393" i="14"/>
  <c r="AA413" i="14"/>
  <c r="AA221" i="14"/>
  <c r="AA259" i="14"/>
  <c r="AA234" i="14"/>
  <c r="AA214" i="14"/>
  <c r="AA175" i="14"/>
  <c r="AA97" i="14"/>
  <c r="AA54" i="14"/>
  <c r="AA5" i="14"/>
  <c r="AA25" i="14"/>
  <c r="AA137" i="14"/>
  <c r="AA265" i="14"/>
  <c r="AA303" i="14"/>
  <c r="AA325" i="14"/>
  <c r="AA365" i="14"/>
  <c r="AA381" i="14"/>
  <c r="AA398" i="14"/>
  <c r="AA430" i="14"/>
  <c r="AA464" i="14"/>
  <c r="AA342" i="14"/>
  <c r="AA298" i="14"/>
  <c r="AA288" i="14"/>
  <c r="AA272" i="14"/>
  <c r="AA264" i="14"/>
  <c r="AA239" i="14"/>
  <c r="AA216" i="14"/>
  <c r="AA186" i="14"/>
  <c r="AA180" i="14"/>
  <c r="AA172" i="14"/>
  <c r="AA162" i="14"/>
  <c r="AA155" i="14"/>
  <c r="AA114" i="14"/>
  <c r="AA108" i="14"/>
  <c r="AA91" i="14"/>
  <c r="AA81" i="14"/>
  <c r="AA76" i="14"/>
  <c r="AA69" i="14"/>
  <c r="AA55" i="14"/>
  <c r="AA47" i="14"/>
  <c r="AA39" i="14"/>
  <c r="AA31" i="14"/>
  <c r="AA7" i="14"/>
  <c r="AA125" i="14"/>
  <c r="AA463" i="14"/>
  <c r="AA205" i="14"/>
  <c r="AA166" i="14"/>
  <c r="AA28" i="14"/>
  <c r="AA176" i="14"/>
  <c r="AA98" i="14"/>
  <c r="AA331" i="14"/>
  <c r="AA285" i="14"/>
  <c r="AA441" i="14"/>
  <c r="AA290" i="14"/>
  <c r="AA451" i="14"/>
  <c r="AA415" i="14"/>
  <c r="AA128" i="14"/>
  <c r="AA383" i="14"/>
  <c r="AA366" i="14"/>
  <c r="AA479" i="14"/>
  <c r="AA110" i="14"/>
  <c r="AA73" i="14"/>
  <c r="AA90" i="14"/>
  <c r="AA46" i="14"/>
  <c r="AA338" i="14"/>
  <c r="AA274" i="14"/>
  <c r="AA190" i="14"/>
  <c r="AA57" i="14"/>
  <c r="AA50" i="14"/>
  <c r="AA11" i="14"/>
  <c r="AA387" i="14"/>
  <c r="AA459" i="14"/>
  <c r="AA306" i="14"/>
  <c r="AA300" i="14"/>
  <c r="AA448" i="14"/>
  <c r="AA66" i="14"/>
  <c r="AA455" i="14"/>
  <c r="AA450" i="14"/>
  <c r="AA407" i="14"/>
  <c r="AA257" i="14"/>
  <c r="AA158" i="14"/>
  <c r="AA351" i="14"/>
  <c r="AA321" i="14"/>
  <c r="AA427" i="14"/>
  <c r="AA286" i="14"/>
  <c r="AA26" i="14"/>
  <c r="AA21" i="14"/>
  <c r="AA345" i="14"/>
  <c r="AA414" i="14"/>
  <c r="AA445" i="14"/>
  <c r="AA411" i="14"/>
  <c r="AA377" i="14"/>
  <c r="AA269" i="14"/>
  <c r="AA409" i="14"/>
  <c r="AA353" i="14"/>
  <c r="AA96" i="14"/>
  <c r="AA163" i="14"/>
  <c r="AA204" i="14"/>
  <c r="AA434" i="14"/>
  <c r="AA337" i="14"/>
  <c r="AA385" i="14"/>
  <c r="AA347" i="14"/>
  <c r="AA471" i="14"/>
  <c r="AA400" i="14"/>
  <c r="AA178" i="14"/>
  <c r="AA123" i="14"/>
  <c r="AA116" i="14"/>
  <c r="AA254" i="14"/>
  <c r="AA210" i="14"/>
  <c r="AA94" i="14"/>
  <c r="AA156" i="14"/>
  <c r="AA85" i="14"/>
  <c r="AA350" i="14"/>
  <c r="AA326" i="14"/>
  <c r="AA282" i="14"/>
  <c r="AA275" i="14"/>
  <c r="AA240" i="14"/>
  <c r="AA223" i="14"/>
  <c r="AA164" i="14"/>
  <c r="AA157" i="14"/>
  <c r="AA138" i="14"/>
  <c r="AA131" i="14"/>
  <c r="AA118" i="14"/>
  <c r="AA59" i="14"/>
  <c r="AA44" i="14"/>
  <c r="AA22" i="14"/>
  <c r="AA10" i="14"/>
  <c r="AA242" i="14"/>
  <c r="AA78" i="14"/>
  <c r="AA42" i="14"/>
  <c r="AA418" i="14"/>
  <c r="AA449" i="14"/>
  <c r="AA318" i="14"/>
  <c r="AA222" i="14"/>
  <c r="AA127" i="14"/>
  <c r="AA63" i="14"/>
  <c r="AA14" i="14"/>
  <c r="AA440" i="14"/>
  <c r="AA467" i="14"/>
  <c r="AA358" i="14"/>
  <c r="AA395" i="14"/>
  <c r="AA371" i="14"/>
  <c r="AA33" i="14"/>
  <c r="AA416" i="14"/>
  <c r="AA139" i="14"/>
  <c r="AA431" i="14"/>
  <c r="AA320" i="14"/>
  <c r="AA363" i="14"/>
  <c r="AA315" i="14"/>
  <c r="AA194" i="14"/>
  <c r="AA226" i="14"/>
  <c r="AA423" i="14"/>
  <c r="AA375" i="14"/>
  <c r="AA253" i="14"/>
  <c r="H377" i="4"/>
  <c r="H17" i="5" l="1"/>
  <c r="H17" i="4"/>
  <c r="H317" i="4" s="1"/>
  <c r="H227" i="4" s="1"/>
  <c r="H182" i="4" s="1"/>
  <c r="H62" i="4" s="1"/>
  <c r="H362" i="4" s="1"/>
  <c r="H18" i="4" s="1"/>
  <c r="H212" i="4" s="1"/>
  <c r="H32" i="4" s="1"/>
  <c r="H228" i="4" s="1"/>
  <c r="H302" i="4" s="1"/>
  <c r="H2" i="4" s="1"/>
  <c r="H407" i="4" s="1"/>
  <c r="H363" i="4" s="1"/>
  <c r="H213" i="4" s="1"/>
  <c r="H3" i="4" s="1"/>
  <c r="H257" i="4" s="1"/>
  <c r="H347" i="4" s="1"/>
  <c r="H167" i="4" s="1"/>
  <c r="H452" i="4" s="1"/>
  <c r="H467" i="4" s="1"/>
  <c r="H122" i="4" s="1"/>
  <c r="H332" i="4" s="1"/>
  <c r="H197" i="4" s="1"/>
  <c r="H408" i="4" s="1"/>
  <c r="H437" i="4" s="1"/>
  <c r="H137" i="4" s="1"/>
  <c r="H214" i="4" s="1"/>
  <c r="H138" i="4" s="1"/>
  <c r="H348" i="4" s="1"/>
  <c r="H107" i="4" s="1"/>
  <c r="H364" i="4" s="1"/>
  <c r="H229" i="4" s="1"/>
  <c r="H63" i="4" s="1"/>
  <c r="H438" i="4" s="1"/>
  <c r="H258" i="4" s="1"/>
  <c r="H242" i="4" s="1"/>
  <c r="H272" i="4" s="1"/>
  <c r="H77" i="4" s="1"/>
  <c r="H409" i="4" s="1"/>
  <c r="H365" i="4" s="1"/>
  <c r="H273" i="4" s="1"/>
  <c r="H468" i="4" s="1"/>
  <c r="H410" i="4" s="1"/>
  <c r="H422" i="4" s="1"/>
  <c r="H152" i="4" s="1"/>
  <c r="H64" i="4" s="1"/>
  <c r="H318" i="4" s="1"/>
  <c r="H392" i="4" s="1"/>
  <c r="H243" i="4" s="1"/>
  <c r="H259" i="4" s="1"/>
  <c r="H78" i="4" s="1"/>
  <c r="H33" i="4" s="1"/>
  <c r="H108" i="4" s="1"/>
  <c r="H65" i="4" s="1"/>
  <c r="H366" i="4" s="1"/>
  <c r="H319" i="4" s="1"/>
  <c r="H320" i="4" s="1"/>
  <c r="H287" i="4" s="1"/>
  <c r="H198" i="4" s="1"/>
  <c r="H303" i="4" s="1"/>
  <c r="H453" i="4" s="1"/>
  <c r="H349" i="4" s="1"/>
  <c r="H79" i="4" s="1"/>
  <c r="H411" i="4" s="1"/>
  <c r="H199" i="4" s="1"/>
  <c r="H168" i="4" s="1"/>
  <c r="H393" i="4" s="1"/>
  <c r="H274" i="4" s="1"/>
  <c r="H412" i="4" s="1"/>
  <c r="H139" i="4" s="1"/>
  <c r="H454" i="4" s="1"/>
  <c r="H92" i="4" s="1"/>
  <c r="H183" i="4" s="1"/>
  <c r="H93" i="4" s="1"/>
  <c r="H80" i="4" s="1"/>
  <c r="H244" i="4" s="1"/>
  <c r="H4" i="4" s="1"/>
  <c r="H260" i="4" s="1"/>
  <c r="H169" i="4" s="1"/>
  <c r="H469" i="4" s="1"/>
  <c r="H5" i="4" s="1"/>
  <c r="H109" i="4" s="1"/>
  <c r="H394" i="4" s="1"/>
  <c r="H455" i="4" s="1"/>
  <c r="H81" i="4" s="1"/>
  <c r="H47" i="4" s="1"/>
  <c r="H423" i="4" s="1"/>
  <c r="H261" i="4" s="1"/>
  <c r="H66" i="4" s="1"/>
  <c r="H333" i="4" s="1"/>
  <c r="H48" i="4" s="1"/>
  <c r="H367" i="4" s="1"/>
  <c r="H395" i="4" s="1"/>
  <c r="H170" i="4" s="1"/>
  <c r="H140" i="4" s="1"/>
  <c r="H288" i="4" s="1"/>
  <c r="H200" i="4" s="1"/>
  <c r="H396" i="4" s="1"/>
  <c r="H262" i="4" s="1"/>
  <c r="H470" i="4" s="1"/>
  <c r="H439" i="4" s="1"/>
  <c r="H304" i="4" s="1"/>
  <c r="H263" i="4" s="1"/>
  <c r="H34" i="4" s="1"/>
  <c r="H230" i="4" s="1"/>
  <c r="H35" i="4" s="1"/>
  <c r="H350" i="4" s="1"/>
  <c r="H82" i="4" s="1"/>
  <c r="H67" i="4" s="1"/>
  <c r="H171" i="4" s="1"/>
  <c r="H172" i="4" s="1"/>
  <c r="H334" i="4" s="1"/>
  <c r="H19" i="4" s="1"/>
  <c r="H49" i="4" s="1"/>
  <c r="H456" i="4" s="1"/>
  <c r="H424" i="4" s="1"/>
  <c r="H36" i="4" s="1"/>
  <c r="H305" i="4" s="1"/>
  <c r="H231" i="4" s="1"/>
  <c r="H275" i="4" s="1"/>
  <c r="H306" i="4" s="1"/>
  <c r="H245" i="4" s="1"/>
  <c r="H471" i="4" s="1"/>
  <c r="H110" i="4" s="1"/>
  <c r="H68" i="4" s="1"/>
  <c r="H184" i="4" s="1"/>
  <c r="H6" i="4" s="1"/>
  <c r="H378" i="4" s="1"/>
  <c r="H276" i="4" s="1"/>
  <c r="H153" i="4" s="1"/>
  <c r="H289" i="4" s="1"/>
  <c r="H425" i="4" s="1"/>
  <c r="H379" i="4" s="1"/>
  <c r="H123" i="4" s="1"/>
  <c r="H426" i="4" s="1"/>
  <c r="H215" i="4" s="1"/>
  <c r="H50" i="4" s="1"/>
  <c r="H141" i="4" s="1"/>
  <c r="H124" i="4" s="1"/>
  <c r="H51" i="4" s="1"/>
  <c r="H37" i="4" s="1"/>
  <c r="H277" i="4" s="1"/>
  <c r="H154" i="4" s="1"/>
  <c r="H201" i="4" s="1"/>
  <c r="H125" i="4" s="1"/>
  <c r="H397" i="4" s="1"/>
  <c r="H202" i="4" s="1"/>
  <c r="H155" i="4" s="1"/>
  <c r="H290" i="4" s="1"/>
  <c r="H142" i="4" s="1"/>
  <c r="H351" i="4" s="1"/>
  <c r="H94" i="4" s="1"/>
  <c r="H398" i="4" s="1"/>
  <c r="H335" i="4" s="1"/>
  <c r="H38" i="4" s="1"/>
  <c r="H143" i="4" s="1"/>
  <c r="H380" i="4" s="1"/>
  <c r="H440" i="4" s="1"/>
  <c r="H95" i="4" s="1"/>
  <c r="H156" i="4" s="1"/>
  <c r="H126" i="4" s="1"/>
  <c r="H52" i="4" s="1"/>
  <c r="H291" i="4" s="1"/>
  <c r="H264" i="4" s="1"/>
  <c r="H127" i="4" s="1"/>
  <c r="H292" i="4" s="1"/>
  <c r="H111" i="4" s="1"/>
  <c r="H246" i="4" s="1"/>
  <c r="H185" i="4" s="1"/>
  <c r="H96" i="4" s="1"/>
  <c r="H321" i="4" s="1"/>
  <c r="H381" i="4" s="1"/>
  <c r="H336" i="4" s="1"/>
  <c r="H278" i="4" s="1"/>
  <c r="H232" i="4" s="1"/>
  <c r="H173" i="4" s="1"/>
  <c r="H413" i="4" s="1"/>
  <c r="H112" i="4" s="1"/>
  <c r="H293" i="4" s="1"/>
  <c r="H186" i="4" s="1"/>
  <c r="H472" i="4" s="1"/>
  <c r="H157" i="4" s="1"/>
  <c r="H97" i="4" s="1"/>
  <c r="H473" i="4" s="1"/>
  <c r="H427" i="4" s="1"/>
  <c r="H247" i="4" s="1"/>
  <c r="H399" i="4" s="1"/>
  <c r="H187" i="4" s="1"/>
  <c r="H188" i="4" s="1"/>
  <c r="H233" i="4" s="1"/>
  <c r="H337" i="4" s="1"/>
  <c r="H83" i="4" s="1"/>
  <c r="H158" i="4" s="1"/>
  <c r="H428" i="4" s="1"/>
  <c r="H248" i="4" s="1"/>
  <c r="H7" i="4" s="1"/>
  <c r="H429" i="4" s="1"/>
  <c r="H307" i="4" s="1"/>
  <c r="H84" i="4" s="1"/>
  <c r="H216" i="4" s="1"/>
  <c r="H8" i="4" s="1"/>
  <c r="H430" i="4" s="1"/>
  <c r="H9" i="4" s="1"/>
  <c r="H20" i="4" s="1"/>
  <c r="H352" i="4" s="1"/>
  <c r="H144" i="4" s="1"/>
  <c r="H441" i="4" s="1"/>
  <c r="H98" i="4" s="1"/>
  <c r="H442" i="4" s="1"/>
  <c r="H474" i="4" s="1"/>
  <c r="H382" i="4" s="1"/>
  <c r="H203" i="4" s="1"/>
  <c r="H128" i="4" s="1"/>
  <c r="H189" i="4" s="1"/>
  <c r="H39" i="4" s="1"/>
  <c r="H338" i="4" s="1"/>
  <c r="H443" i="4" s="1"/>
  <c r="H322" i="4" s="1"/>
  <c r="H323" i="4" s="1"/>
  <c r="H53" i="4" s="1"/>
  <c r="H353" i="4" s="1"/>
  <c r="H294" i="4" s="1"/>
  <c r="H113" i="4" s="1"/>
  <c r="H54" i="4" s="1"/>
  <c r="H308" i="4" s="1"/>
  <c r="H159" i="4" s="1"/>
  <c r="H295" i="4" s="1"/>
  <c r="H204" i="4" s="1"/>
  <c r="H85" i="4" s="1"/>
  <c r="H249" i="4" s="1"/>
  <c r="H174" i="4" s="1"/>
  <c r="H250" i="4" s="1"/>
  <c r="H69" i="4" s="1"/>
  <c r="H475" i="4" s="1"/>
  <c r="H21" i="4" s="1"/>
  <c r="H86" i="4" s="1"/>
  <c r="H414" i="4" s="1"/>
  <c r="H217" i="4" s="1"/>
  <c r="H99" i="4" s="1"/>
  <c r="H309" i="4" s="1"/>
  <c r="H324" i="4" s="1"/>
  <c r="H339" i="4" s="1"/>
  <c r="H129" i="4" s="1"/>
  <c r="H368" i="4" s="1"/>
  <c r="H22" i="4" s="1"/>
  <c r="H10" i="4" s="1"/>
  <c r="H100" i="4" s="1"/>
  <c r="H190" i="4" s="1"/>
  <c r="H145" i="4" s="1"/>
  <c r="H354" i="4" s="1"/>
  <c r="H130" i="4" s="1"/>
  <c r="H369" i="4" s="1"/>
  <c r="H87" i="4" s="1"/>
  <c r="H114" i="4" s="1"/>
  <c r="H23" i="4" s="1"/>
  <c r="H265" i="4" s="1"/>
  <c r="H444" i="4" s="1"/>
  <c r="H457" i="4" s="1"/>
  <c r="H431" i="4" s="1"/>
  <c r="H101" i="4" s="1"/>
  <c r="H24" i="4" s="1"/>
  <c r="H458" i="4" s="1"/>
  <c r="H102" i="4" s="1"/>
  <c r="H310" i="4" l="1"/>
  <c r="H311" i="4" s="1"/>
  <c r="H445" i="4" s="1"/>
  <c r="H25" i="4" s="1"/>
  <c r="H279" i="4" s="1"/>
  <c r="H266" i="4" s="1"/>
  <c r="H280" i="4" s="1"/>
  <c r="H415" i="4" s="1"/>
  <c r="H115" i="4" s="1"/>
  <c r="H55" i="4" s="1"/>
  <c r="H383" i="4" s="1"/>
  <c r="H131" i="4" s="1"/>
  <c r="H384" i="4" s="1"/>
  <c r="H325" i="4" s="1"/>
  <c r="H326" i="4" s="1"/>
  <c r="H218" i="4" s="1"/>
  <c r="H476" i="4" s="1"/>
  <c r="H459" i="4" s="1"/>
  <c r="H11" i="4" s="1"/>
  <c r="H103" i="4"/>
  <c r="H104" i="4" s="1"/>
  <c r="H105" i="4" s="1"/>
  <c r="H106" i="4" s="1"/>
  <c r="H312" i="4" l="1"/>
  <c r="H219" i="4" s="1"/>
  <c r="H446" i="4" s="1"/>
  <c r="H26" i="4" s="1"/>
  <c r="H160" i="4" s="1"/>
  <c r="H220" i="4" s="1"/>
  <c r="H400" i="4" s="1"/>
  <c r="H385" i="4" s="1"/>
  <c r="H370" i="4" s="1"/>
  <c r="H132" i="4" s="1"/>
  <c r="H116" i="4" s="1"/>
  <c r="H251" i="4" s="1"/>
  <c r="H221" i="4" s="1"/>
  <c r="H371" i="4" s="1"/>
  <c r="H12" i="4"/>
  <c r="H13" i="4" l="1"/>
  <c r="H14" i="4" s="1"/>
  <c r="H15" i="4" s="1"/>
  <c r="H16" i="4" s="1"/>
  <c r="H252" i="4"/>
  <c r="H340" i="4" s="1"/>
  <c r="H432" i="4" s="1"/>
  <c r="H191" i="4" s="1"/>
  <c r="H56" i="4" s="1"/>
  <c r="H296" i="4" s="1"/>
  <c r="H222" i="4" s="1"/>
  <c r="H175" i="4" s="1"/>
  <c r="H176" i="4" s="1"/>
  <c r="H341" i="4" s="1"/>
  <c r="H57" i="4" s="1"/>
  <c r="H70" i="4" s="1"/>
  <c r="H327" i="4" s="1"/>
  <c r="H58" i="4" s="1"/>
  <c r="H401" i="4" s="1"/>
  <c r="H192" i="4" s="1"/>
  <c r="H234" i="4" s="1"/>
  <c r="H235" i="4" s="1"/>
  <c r="H193" i="4" s="1"/>
  <c r="H59" i="4" s="1"/>
  <c r="H386" i="4" s="1"/>
  <c r="H416" i="4" s="1"/>
  <c r="H372" i="4"/>
  <c r="H373" i="4" s="1"/>
  <c r="H374" i="4" s="1"/>
  <c r="H375" i="4" s="1"/>
  <c r="H376" i="4" s="1"/>
  <c r="H317" i="3"/>
  <c r="H272" i="3" s="1"/>
  <c r="H197" i="3" s="1"/>
  <c r="H32" i="3" s="1"/>
  <c r="H227" i="3" s="1"/>
  <c r="H452" i="3" s="1"/>
  <c r="H47" i="3" s="1"/>
  <c r="H467" i="3" s="1"/>
  <c r="H453" i="3" s="1"/>
  <c r="H167" i="3" s="1"/>
  <c r="H212" i="3" s="1"/>
  <c r="H422" i="3" s="1"/>
  <c r="H62" i="3" s="1"/>
  <c r="H182" i="3" s="1"/>
  <c r="H437" i="3" s="1"/>
  <c r="H92" i="3" s="1"/>
  <c r="H468" i="3" s="1"/>
  <c r="H17" i="3" s="1"/>
  <c r="H257" i="3" s="1"/>
  <c r="H107" i="3" s="1"/>
  <c r="H287" i="3" s="1"/>
  <c r="H183" i="3" s="1"/>
  <c r="H454" i="3" s="1"/>
  <c r="H137" i="3" s="1"/>
  <c r="H377" i="3" s="1"/>
  <c r="H392" i="3" s="1"/>
  <c r="H423" i="3" s="1"/>
  <c r="H33" i="3" s="1"/>
  <c r="H407" i="3" s="1"/>
  <c r="H242" i="3" s="1"/>
  <c r="H18" i="3" s="1"/>
  <c r="H347" i="3" s="1"/>
  <c r="H288" i="3" s="1"/>
  <c r="H258" i="3" s="1"/>
  <c r="H228" i="3" s="1"/>
  <c r="H122" i="3" s="1"/>
  <c r="H138" i="3" s="1"/>
  <c r="H408" i="3" s="1"/>
  <c r="H2" i="3" s="1"/>
  <c r="H213" i="3" s="1"/>
  <c r="H318" i="3" s="1"/>
  <c r="H362" i="3" s="1"/>
  <c r="H198" i="3" s="1"/>
  <c r="H469" i="3" s="1"/>
  <c r="H34" i="3" s="1"/>
  <c r="H108" i="3" s="1"/>
  <c r="H393" i="3" s="1"/>
  <c r="H63" i="3" s="1"/>
  <c r="H348" i="3" s="1"/>
  <c r="H455" i="3" s="1"/>
  <c r="H93" i="3" s="1"/>
  <c r="H302" i="3" s="1"/>
  <c r="H332" i="3" s="1"/>
  <c r="H456" i="3" s="1"/>
  <c r="H394" i="3" s="1"/>
  <c r="H409" i="3" s="1"/>
  <c r="H19" i="3" s="1"/>
  <c r="H424" i="3" s="1"/>
  <c r="H289" i="3" s="1"/>
  <c r="H123" i="3" s="1"/>
  <c r="H259" i="3" s="1"/>
  <c r="H273" i="3" s="1"/>
  <c r="H243" i="3" s="1"/>
  <c r="H214" i="3" s="1"/>
  <c r="H260" i="3" s="1"/>
  <c r="H363" i="3" s="1"/>
  <c r="H229" i="3" s="1"/>
  <c r="H139" i="3" s="1"/>
  <c r="H230" i="3" s="1"/>
  <c r="H290" i="3" s="1"/>
  <c r="H152" i="3" s="1"/>
  <c r="H140" i="3" s="1"/>
  <c r="H231" i="3" s="1"/>
  <c r="H20" i="3" s="1"/>
  <c r="H303" i="3" s="1"/>
  <c r="H244" i="3" s="1"/>
  <c r="H77" i="3" s="1"/>
  <c r="H387" i="4" l="1"/>
  <c r="H27" i="4" s="1"/>
  <c r="H417" i="4"/>
  <c r="H418" i="4" s="1"/>
  <c r="H419" i="4" s="1"/>
  <c r="H420" i="4" s="1"/>
  <c r="H421" i="4" s="1"/>
  <c r="H477" i="4" l="1"/>
  <c r="H28" i="4"/>
  <c r="H29" i="4" s="1"/>
  <c r="H30" i="4" s="1"/>
  <c r="H31" i="4" s="1"/>
  <c r="H117" i="4" l="1"/>
  <c r="H205" i="4" s="1"/>
  <c r="H355" i="4" s="1"/>
  <c r="H40" i="4" s="1"/>
  <c r="H478" i="4"/>
  <c r="H479" i="4" s="1"/>
  <c r="H480" i="4" s="1"/>
  <c r="H481" i="4" s="1"/>
  <c r="H274" i="3"/>
  <c r="H410" i="3" s="1"/>
  <c r="H304" i="3" s="1"/>
  <c r="H215" i="3" s="1"/>
  <c r="H109" i="3" s="1"/>
  <c r="H261" i="3" s="1"/>
  <c r="H78" i="3" s="1"/>
  <c r="H319" i="3" s="1"/>
  <c r="H64" i="3" s="1"/>
  <c r="H470" i="3" s="1"/>
  <c r="H333" i="3" s="1"/>
  <c r="H65" i="3" s="1"/>
  <c r="H153" i="3" s="1"/>
  <c r="H425" i="3" s="1"/>
  <c r="H334" i="3" s="1"/>
  <c r="H154" i="3" s="1"/>
  <c r="H48" i="3" s="1"/>
  <c r="H378" i="3" s="1"/>
  <c r="H184" i="3" s="1"/>
  <c r="H379" i="3" s="1"/>
  <c r="H168" i="3" s="1"/>
  <c r="H141" i="3" s="1"/>
  <c r="H124" i="3" s="1"/>
  <c r="H364" i="3" s="1"/>
  <c r="H169" i="3" s="1"/>
  <c r="H110" i="3" s="1"/>
  <c r="H335" i="3" s="1"/>
  <c r="H262" i="3" s="1"/>
  <c r="H438" i="3" s="1"/>
  <c r="H305" i="3" s="1"/>
  <c r="H49" i="3" s="1"/>
  <c r="H306" i="3" s="1"/>
  <c r="H50" i="3" s="1"/>
  <c r="H3" i="3" s="1"/>
  <c r="H275" i="3" s="1"/>
  <c r="H439" i="3" s="1"/>
  <c r="H199" i="3" s="1"/>
  <c r="H380" i="3" s="1"/>
  <c r="H111" i="3" s="1"/>
  <c r="H35" i="3" s="1"/>
  <c r="H395" i="3" s="1"/>
  <c r="H4" i="3" s="1"/>
  <c r="H51" i="3" s="1"/>
  <c r="H381" i="3" s="1"/>
  <c r="H79" i="3" s="1"/>
  <c r="H382" i="3" s="1"/>
  <c r="H94" i="3" s="1"/>
  <c r="H36" i="3" s="1"/>
  <c r="H396" i="3" s="1"/>
  <c r="H200" i="3" s="1"/>
  <c r="H291" i="3" s="1"/>
  <c r="H232" i="3" s="1"/>
  <c r="H170" i="3" s="1"/>
  <c r="H365" i="3" s="1"/>
  <c r="H245" i="3" s="1"/>
  <c r="H349" i="3" s="1"/>
  <c r="H95" i="3" s="1"/>
  <c r="H112" i="3" s="1"/>
  <c r="H233" i="3" s="1"/>
  <c r="H21" i="3" s="1"/>
  <c r="H66" i="3" s="1"/>
  <c r="H67" i="3" s="1"/>
  <c r="H276" i="3" s="1"/>
  <c r="H113" i="3" s="1"/>
  <c r="H96" i="3" s="1"/>
  <c r="H263" i="3" s="1"/>
  <c r="H5" i="3" s="1"/>
  <c r="H366" i="3" s="1"/>
  <c r="H336" i="3" s="1"/>
  <c r="H201" i="3" s="1"/>
  <c r="H6" i="3" s="1"/>
  <c r="H52" i="3" s="1"/>
  <c r="H307" i="3" s="1"/>
  <c r="H440" i="3" s="1"/>
  <c r="H155" i="3" s="1"/>
  <c r="H457" i="3" s="1"/>
  <c r="H350" i="3" s="1"/>
  <c r="H471" i="3" s="1"/>
  <c r="H156" i="3" s="1"/>
  <c r="H171" i="3" s="1"/>
  <c r="H411" i="3" s="1"/>
  <c r="H441" i="3" s="1"/>
  <c r="H125" i="3" s="1"/>
  <c r="H97" i="3" s="1"/>
  <c r="H37" i="3" s="1"/>
  <c r="H38" i="3" s="1"/>
  <c r="H472" i="3" s="1"/>
  <c r="H172" i="3" s="1"/>
  <c r="H308" i="3" s="1"/>
  <c r="H412" i="3" s="1"/>
  <c r="H397" i="3" s="1"/>
  <c r="H367" i="3" s="1"/>
  <c r="H216" i="3" s="1"/>
  <c r="H173" i="3" s="1"/>
  <c r="H368" i="3" s="1"/>
  <c r="H80" i="3" s="1"/>
  <c r="H383" i="3" s="1"/>
  <c r="H126" i="3" s="1"/>
  <c r="H351" i="3" s="1"/>
  <c r="H264" i="3" s="1"/>
  <c r="H458" i="3" s="1"/>
  <c r="H292" i="3" s="1"/>
  <c r="H413" i="3" s="1"/>
  <c r="H426" i="3" s="1"/>
  <c r="H320" i="3" s="1"/>
  <c r="H384" i="3" s="1"/>
  <c r="H81" i="3" s="1"/>
  <c r="H185" i="3" s="1"/>
  <c r="H68" i="3" s="1"/>
  <c r="H157" i="3" s="1"/>
  <c r="H69" i="3" s="1"/>
  <c r="H142" i="3" s="1"/>
  <c r="H321" i="3" s="1"/>
  <c r="H53" i="3" s="1"/>
  <c r="H186" i="3" s="1"/>
  <c r="H337" i="3" s="1"/>
  <c r="H414" i="3" s="1"/>
  <c r="H22" i="3" s="1"/>
  <c r="H202" i="3" s="1"/>
  <c r="H217" i="3" s="1"/>
  <c r="H143" i="3" s="1"/>
  <c r="H352" i="3" s="1"/>
  <c r="H127" i="3" s="1"/>
  <c r="H82" i="3" s="1"/>
  <c r="H265" i="3" s="1"/>
  <c r="H54" i="3" s="1"/>
  <c r="H246" i="3" s="1"/>
  <c r="H83" i="3" s="1"/>
  <c r="H234" i="3" s="1"/>
  <c r="H39" i="3" s="1"/>
  <c r="H398" i="3" s="1"/>
  <c r="H442" i="3" s="1"/>
  <c r="H23" i="3" s="1"/>
  <c r="H128" i="3" s="1"/>
  <c r="H322" i="3" s="1"/>
  <c r="H84" i="3" s="1"/>
  <c r="H7" i="3" s="1"/>
  <c r="H415" i="3" s="1"/>
  <c r="H459" i="3" s="1"/>
  <c r="H338" i="3" s="1"/>
  <c r="H385" i="3" s="1"/>
  <c r="H353" i="3" s="1"/>
  <c r="H293" i="3" s="1"/>
  <c r="H70" i="3" s="1"/>
  <c r="H24" i="3" s="1"/>
  <c r="H8" i="3" s="1"/>
  <c r="H354" i="3" s="1"/>
  <c r="H277" i="3" s="1"/>
  <c r="H399" i="3" s="1"/>
  <c r="H218" i="3" s="1"/>
  <c r="H278" i="3" s="1"/>
  <c r="H129" i="3" s="1"/>
  <c r="H114" i="3" s="1"/>
  <c r="H386" i="3" s="1"/>
  <c r="H247" i="3" s="1"/>
  <c r="H443" i="3" s="1"/>
  <c r="H387" i="3" s="1"/>
  <c r="H257" i="5"/>
  <c r="H452" i="5"/>
  <c r="H453" i="5" s="1"/>
  <c r="H347" i="5"/>
  <c r="H348" i="5" s="1"/>
  <c r="H349" i="5" s="1"/>
  <c r="H350" i="5" s="1"/>
  <c r="H351" i="5" s="1"/>
  <c r="H352" i="5" s="1"/>
  <c r="H353" i="5" s="1"/>
  <c r="H354" i="5" s="1"/>
  <c r="H355" i="5" s="1"/>
  <c r="H356" i="5" s="1"/>
  <c r="H357" i="5" s="1"/>
  <c r="H358" i="5" s="1"/>
  <c r="H359" i="5" s="1"/>
  <c r="H360" i="5" s="1"/>
  <c r="H361" i="5" s="1"/>
  <c r="H272" i="5"/>
  <c r="H167" i="5"/>
  <c r="H454" i="5"/>
  <c r="H317" i="5"/>
  <c r="H318" i="5" s="1"/>
  <c r="H319" i="5" s="1"/>
  <c r="H320" i="5" s="1"/>
  <c r="H321" i="5" s="1"/>
  <c r="H322" i="5" s="1"/>
  <c r="H323" i="5" s="1"/>
  <c r="H324" i="5" s="1"/>
  <c r="H325" i="5" s="1"/>
  <c r="H326" i="5" s="1"/>
  <c r="H327" i="5" s="1"/>
  <c r="H328" i="5" s="1"/>
  <c r="H329" i="5" s="1"/>
  <c r="H330" i="5" s="1"/>
  <c r="H331" i="5" s="1"/>
  <c r="H137" i="5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/>
  <c r="H227" i="5"/>
  <c r="H228" i="5" s="1"/>
  <c r="H229" i="5" s="1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212" i="5"/>
  <c r="H213" i="5" s="1"/>
  <c r="H214" i="5" s="1"/>
  <c r="H215" i="5" s="1"/>
  <c r="H216" i="5" s="1"/>
  <c r="H217" i="5" s="1"/>
  <c r="H218" i="5" s="1"/>
  <c r="H219" i="5" s="1"/>
  <c r="H220" i="5" s="1"/>
  <c r="H221" i="5" s="1"/>
  <c r="H222" i="5" s="1"/>
  <c r="H223" i="5" s="1"/>
  <c r="H224" i="5" s="1"/>
  <c r="H225" i="5" s="1"/>
  <c r="H226" i="5" s="1"/>
  <c r="H407" i="5"/>
  <c r="H408" i="5" s="1"/>
  <c r="H409" i="5" s="1"/>
  <c r="H410" i="5" s="1"/>
  <c r="H411" i="5" s="1"/>
  <c r="H412" i="5" s="1"/>
  <c r="H413" i="5" s="1"/>
  <c r="H414" i="5" s="1"/>
  <c r="H415" i="5" s="1"/>
  <c r="H416" i="5" s="1"/>
  <c r="H417" i="5" s="1"/>
  <c r="H418" i="5" s="1"/>
  <c r="H419" i="5" s="1"/>
  <c r="H420" i="5" s="1"/>
  <c r="H421" i="5" s="1"/>
  <c r="H2" i="5"/>
  <c r="H3" i="5" s="1"/>
  <c r="H4" i="5" s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32" i="5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107" i="5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332" i="5"/>
  <c r="H422" i="5"/>
  <c r="H423" i="5" s="1"/>
  <c r="H424" i="5" s="1"/>
  <c r="H425" i="5" s="1"/>
  <c r="H426" i="5" s="1"/>
  <c r="H427" i="5" s="1"/>
  <c r="H428" i="5" s="1"/>
  <c r="H429" i="5" s="1"/>
  <c r="H430" i="5" s="1"/>
  <c r="H431" i="5" s="1"/>
  <c r="H432" i="5" s="1"/>
  <c r="H433" i="5" s="1"/>
  <c r="H434" i="5" s="1"/>
  <c r="H435" i="5" s="1"/>
  <c r="H436" i="5" s="1"/>
  <c r="H182" i="5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362" i="5"/>
  <c r="H363" i="5" s="1"/>
  <c r="H364" i="5" s="1"/>
  <c r="H365" i="5" s="1"/>
  <c r="H366" i="5" s="1"/>
  <c r="H367" i="5" s="1"/>
  <c r="H368" i="5" s="1"/>
  <c r="H369" i="5" s="1"/>
  <c r="H370" i="5" s="1"/>
  <c r="H371" i="5" s="1"/>
  <c r="H372" i="5" s="1"/>
  <c r="H373" i="5" s="1"/>
  <c r="H374" i="5" s="1"/>
  <c r="H375" i="5" s="1"/>
  <c r="H376" i="5" s="1"/>
  <c r="H377" i="5"/>
  <c r="H467" i="5"/>
  <c r="H258" i="5"/>
  <c r="H259" i="5" s="1"/>
  <c r="H260" i="5" s="1"/>
  <c r="H261" i="5" s="1"/>
  <c r="H262" i="5" s="1"/>
  <c r="H263" i="5" s="1"/>
  <c r="H264" i="5" s="1"/>
  <c r="H265" i="5" s="1"/>
  <c r="H266" i="5" s="1"/>
  <c r="H267" i="5" s="1"/>
  <c r="H268" i="5" s="1"/>
  <c r="H269" i="5" s="1"/>
  <c r="H270" i="5" s="1"/>
  <c r="H271" i="5" s="1"/>
  <c r="H62" i="5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18" i="5"/>
  <c r="H468" i="5"/>
  <c r="H469" i="5" s="1"/>
  <c r="H470" i="5" s="1"/>
  <c r="H471" i="5" s="1"/>
  <c r="H472" i="5" s="1"/>
  <c r="H473" i="5" s="1"/>
  <c r="H474" i="5" s="1"/>
  <c r="H475" i="5" s="1"/>
  <c r="H476" i="5" s="1"/>
  <c r="H477" i="5" s="1"/>
  <c r="H478" i="5" s="1"/>
  <c r="H479" i="5" s="1"/>
  <c r="H480" i="5" s="1"/>
  <c r="H481" i="5" s="1"/>
  <c r="H378" i="5"/>
  <c r="H379" i="5" s="1"/>
  <c r="H380" i="5" s="1"/>
  <c r="H381" i="5" s="1"/>
  <c r="H382" i="5" s="1"/>
  <c r="H383" i="5" s="1"/>
  <c r="H384" i="5" s="1"/>
  <c r="H385" i="5" s="1"/>
  <c r="H386" i="5" s="1"/>
  <c r="H387" i="5" s="1"/>
  <c r="H388" i="5" s="1"/>
  <c r="H389" i="5" s="1"/>
  <c r="H390" i="5" s="1"/>
  <c r="H391" i="5" s="1"/>
  <c r="H437" i="5"/>
  <c r="H122" i="5"/>
  <c r="H77" i="5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197" i="5"/>
  <c r="H302" i="5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314" i="5" s="1"/>
  <c r="H315" i="5" s="1"/>
  <c r="H316" i="5" s="1"/>
  <c r="H287" i="5"/>
  <c r="H123" i="5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333" i="5"/>
  <c r="H334" i="5" s="1"/>
  <c r="H335" i="5" s="1"/>
  <c r="H336" i="5" s="1"/>
  <c r="H337" i="5" s="1"/>
  <c r="H338" i="5" s="1"/>
  <c r="H339" i="5" s="1"/>
  <c r="H340" i="5" s="1"/>
  <c r="H341" i="5" s="1"/>
  <c r="H342" i="5" s="1"/>
  <c r="H343" i="5" s="1"/>
  <c r="H344" i="5" s="1"/>
  <c r="H345" i="5" s="1"/>
  <c r="H346" i="5" s="1"/>
  <c r="H92" i="5"/>
  <c r="H438" i="5"/>
  <c r="H439" i="5" s="1"/>
  <c r="H440" i="5" s="1"/>
  <c r="H441" i="5" s="1"/>
  <c r="H442" i="5" s="1"/>
  <c r="H443" i="5" s="1"/>
  <c r="H444" i="5" s="1"/>
  <c r="H445" i="5" s="1"/>
  <c r="H446" i="5" s="1"/>
  <c r="H447" i="5" s="1"/>
  <c r="H448" i="5" s="1"/>
  <c r="H449" i="5" s="1"/>
  <c r="H450" i="5" s="1"/>
  <c r="H451" i="5" s="1"/>
  <c r="H455" i="5"/>
  <c r="H456" i="5" s="1"/>
  <c r="H457" i="5" s="1"/>
  <c r="H458" i="5" s="1"/>
  <c r="H459" i="5" s="1"/>
  <c r="H460" i="5" s="1"/>
  <c r="H461" i="5" s="1"/>
  <c r="H462" i="5" s="1"/>
  <c r="H463" i="5" s="1"/>
  <c r="H464" i="5" s="1"/>
  <c r="H465" i="5" s="1"/>
  <c r="H466" i="5" s="1"/>
  <c r="H168" i="5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392" i="5"/>
  <c r="H393" i="5" s="1"/>
  <c r="H394" i="5" s="1"/>
  <c r="H395" i="5" s="1"/>
  <c r="H396" i="5" s="1"/>
  <c r="H397" i="5" s="1"/>
  <c r="H398" i="5" s="1"/>
  <c r="H399" i="5" s="1"/>
  <c r="H400" i="5" s="1"/>
  <c r="H401" i="5" s="1"/>
  <c r="H402" i="5" s="1"/>
  <c r="H403" i="5" s="1"/>
  <c r="H404" i="5" s="1"/>
  <c r="H405" i="5" s="1"/>
  <c r="H406" i="5" s="1"/>
  <c r="H288" i="5"/>
  <c r="H153" i="5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93" i="5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242" i="5"/>
  <c r="H47" i="5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289" i="5"/>
  <c r="H198" i="5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43" i="5"/>
  <c r="H244" i="5" s="1"/>
  <c r="H245" i="5" s="1"/>
  <c r="H246" i="5" s="1"/>
  <c r="H247" i="5" s="1"/>
  <c r="H248" i="5" s="1"/>
  <c r="H249" i="5" s="1"/>
  <c r="H250" i="5" s="1"/>
  <c r="H251" i="5" s="1"/>
  <c r="H252" i="5" s="1"/>
  <c r="H253" i="5" s="1"/>
  <c r="H254" i="5" s="1"/>
  <c r="H255" i="5" s="1"/>
  <c r="H256" i="5" s="1"/>
  <c r="H19" i="5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290" i="5"/>
  <c r="H291" i="5" s="1"/>
  <c r="H292" i="5" s="1"/>
  <c r="H293" i="5" s="1"/>
  <c r="H294" i="5" s="1"/>
  <c r="H295" i="5" s="1"/>
  <c r="H296" i="5" s="1"/>
  <c r="H297" i="5" s="1"/>
  <c r="H298" i="5" s="1"/>
  <c r="H299" i="5" s="1"/>
  <c r="H300" i="5" s="1"/>
  <c r="H301" i="5" s="1"/>
  <c r="H273" i="5"/>
  <c r="H274" i="5" s="1"/>
  <c r="H275" i="5" s="1"/>
  <c r="H276" i="5" s="1"/>
  <c r="H277" i="5" s="1"/>
  <c r="H278" i="5" s="1"/>
  <c r="H279" i="5" s="1"/>
  <c r="H280" i="5" s="1"/>
  <c r="H281" i="5" s="1"/>
  <c r="H282" i="5" s="1"/>
  <c r="H283" i="5" s="1"/>
  <c r="H284" i="5" s="1"/>
  <c r="H285" i="5" s="1"/>
  <c r="H286" i="5" s="1"/>
  <c r="H302" i="6"/>
  <c r="H137" i="6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H150" i="6" s="1"/>
  <c r="H151" i="6" s="1"/>
  <c r="H32" i="6"/>
  <c r="H362" i="6"/>
  <c r="H363" i="6" s="1"/>
  <c r="H364" i="6" s="1"/>
  <c r="H365" i="6" s="1"/>
  <c r="H366" i="6" s="1"/>
  <c r="H367" i="6" s="1"/>
  <c r="H368" i="6" s="1"/>
  <c r="H369" i="6" s="1"/>
  <c r="H370" i="6" s="1"/>
  <c r="H371" i="6" s="1"/>
  <c r="H372" i="6" s="1"/>
  <c r="H373" i="6" s="1"/>
  <c r="H374" i="6" s="1"/>
  <c r="H375" i="6" s="1"/>
  <c r="H376" i="6" s="1"/>
  <c r="H347" i="6"/>
  <c r="H348" i="6"/>
  <c r="H349" i="6" s="1"/>
  <c r="H350" i="6" s="1"/>
  <c r="H351" i="6" s="1"/>
  <c r="H352" i="6" s="1"/>
  <c r="H353" i="6" s="1"/>
  <c r="H354" i="6" s="1"/>
  <c r="H355" i="6" s="1"/>
  <c r="H356" i="6" s="1"/>
  <c r="H357" i="6" s="1"/>
  <c r="H358" i="6" s="1"/>
  <c r="H359" i="6" s="1"/>
  <c r="H360" i="6" s="1"/>
  <c r="H361" i="6" s="1"/>
  <c r="H227" i="6"/>
  <c r="H152" i="6"/>
  <c r="H107" i="6"/>
  <c r="H33" i="6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2" i="6"/>
  <c r="H467" i="6"/>
  <c r="H468" i="6" s="1"/>
  <c r="H469" i="6" s="1"/>
  <c r="H470" i="6" s="1"/>
  <c r="H471" i="6" s="1"/>
  <c r="H472" i="6" s="1"/>
  <c r="H473" i="6" s="1"/>
  <c r="H474" i="6" s="1"/>
  <c r="H475" i="6" s="1"/>
  <c r="H476" i="6" s="1"/>
  <c r="H477" i="6" s="1"/>
  <c r="H478" i="6" s="1"/>
  <c r="H479" i="6" s="1"/>
  <c r="H480" i="6" s="1"/>
  <c r="H481" i="6" s="1"/>
  <c r="H47" i="6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392" i="6"/>
  <c r="H393" i="6" s="1"/>
  <c r="H394" i="6" s="1"/>
  <c r="H395" i="6" s="1"/>
  <c r="H396" i="6" s="1"/>
  <c r="H397" i="6" s="1"/>
  <c r="H398" i="6" s="1"/>
  <c r="H399" i="6" s="1"/>
  <c r="H400" i="6" s="1"/>
  <c r="H401" i="6" s="1"/>
  <c r="H402" i="6" s="1"/>
  <c r="H403" i="6" s="1"/>
  <c r="H404" i="6" s="1"/>
  <c r="H405" i="6" s="1"/>
  <c r="H406" i="6" s="1"/>
  <c r="H228" i="6"/>
  <c r="H229" i="6" s="1"/>
  <c r="H230" i="6" s="1"/>
  <c r="H231" i="6" s="1"/>
  <c r="H232" i="6" s="1"/>
  <c r="H233" i="6" s="1"/>
  <c r="H234" i="6" s="1"/>
  <c r="H235" i="6" s="1"/>
  <c r="H236" i="6" s="1"/>
  <c r="H237" i="6" s="1"/>
  <c r="H238" i="6" s="1"/>
  <c r="H239" i="6" s="1"/>
  <c r="H240" i="6" s="1"/>
  <c r="H241" i="6" s="1"/>
  <c r="H77" i="6"/>
  <c r="H242" i="6"/>
  <c r="H287" i="6"/>
  <c r="H288" i="6" s="1"/>
  <c r="H289" i="6" s="1"/>
  <c r="H290" i="6" s="1"/>
  <c r="H291" i="6" s="1"/>
  <c r="H292" i="6" s="1"/>
  <c r="H293" i="6" s="1"/>
  <c r="H294" i="6" s="1"/>
  <c r="H295" i="6" s="1"/>
  <c r="H296" i="6" s="1"/>
  <c r="H297" i="6" s="1"/>
  <c r="H298" i="6" s="1"/>
  <c r="H299" i="6" s="1"/>
  <c r="H300" i="6" s="1"/>
  <c r="H301" i="6" s="1"/>
  <c r="H407" i="6"/>
  <c r="H78" i="6"/>
  <c r="H108" i="6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317" i="6"/>
  <c r="H153" i="6"/>
  <c r="H272" i="6"/>
  <c r="H273" i="6"/>
  <c r="H274" i="6" s="1"/>
  <c r="H275" i="6" s="1"/>
  <c r="H276" i="6" s="1"/>
  <c r="H277" i="6" s="1"/>
  <c r="H278" i="6" s="1"/>
  <c r="H279" i="6" s="1"/>
  <c r="H280" i="6" s="1"/>
  <c r="H281" i="6" s="1"/>
  <c r="H282" i="6" s="1"/>
  <c r="H283" i="6" s="1"/>
  <c r="H284" i="6" s="1"/>
  <c r="H285" i="6" s="1"/>
  <c r="H286" i="6" s="1"/>
  <c r="H3" i="6"/>
  <c r="H4" i="6" s="1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97" i="6"/>
  <c r="H303" i="6"/>
  <c r="H304" i="6" s="1"/>
  <c r="H305" i="6" s="1"/>
  <c r="H306" i="6" s="1"/>
  <c r="H307" i="6" s="1"/>
  <c r="H308" i="6" s="1"/>
  <c r="H309" i="6" s="1"/>
  <c r="H310" i="6" s="1"/>
  <c r="H311" i="6" s="1"/>
  <c r="H312" i="6" s="1"/>
  <c r="H313" i="6" s="1"/>
  <c r="H314" i="6" s="1"/>
  <c r="H315" i="6" s="1"/>
  <c r="H316" i="6" s="1"/>
  <c r="H167" i="6"/>
  <c r="H168" i="6" s="1"/>
  <c r="H169" i="6" s="1"/>
  <c r="H170" i="6" s="1"/>
  <c r="H171" i="6" s="1"/>
  <c r="H172" i="6" s="1"/>
  <c r="H173" i="6" s="1"/>
  <c r="H174" i="6" s="1"/>
  <c r="H175" i="6" s="1"/>
  <c r="H176" i="6" s="1"/>
  <c r="H177" i="6" s="1"/>
  <c r="H178" i="6" s="1"/>
  <c r="H179" i="6" s="1"/>
  <c r="H180" i="6" s="1"/>
  <c r="H181" i="6" s="1"/>
  <c r="H332" i="6"/>
  <c r="H437" i="6"/>
  <c r="H438" i="6" s="1"/>
  <c r="H439" i="6" s="1"/>
  <c r="H440" i="6" s="1"/>
  <c r="H441" i="6" s="1"/>
  <c r="H442" i="6" s="1"/>
  <c r="H443" i="6" s="1"/>
  <c r="H444" i="6" s="1"/>
  <c r="H445" i="6" s="1"/>
  <c r="H446" i="6" s="1"/>
  <c r="H447" i="6" s="1"/>
  <c r="H448" i="6" s="1"/>
  <c r="H449" i="6" s="1"/>
  <c r="H450" i="6" s="1"/>
  <c r="H451" i="6" s="1"/>
  <c r="H377" i="6"/>
  <c r="H378" i="6" s="1"/>
  <c r="H379" i="6" s="1"/>
  <c r="H380" i="6" s="1"/>
  <c r="H381" i="6" s="1"/>
  <c r="H382" i="6" s="1"/>
  <c r="H383" i="6" s="1"/>
  <c r="H384" i="6" s="1"/>
  <c r="H385" i="6" s="1"/>
  <c r="H386" i="6" s="1"/>
  <c r="H387" i="6" s="1"/>
  <c r="H388" i="6" s="1"/>
  <c r="H389" i="6" s="1"/>
  <c r="H390" i="6" s="1"/>
  <c r="H391" i="6" s="1"/>
  <c r="H422" i="6"/>
  <c r="H92" i="6"/>
  <c r="H62" i="6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182" i="6"/>
  <c r="H183" i="6" s="1"/>
  <c r="H184" i="6" s="1"/>
  <c r="H185" i="6" s="1"/>
  <c r="H186" i="6" s="1"/>
  <c r="H187" i="6" s="1"/>
  <c r="H188" i="6" s="1"/>
  <c r="H189" i="6" s="1"/>
  <c r="H190" i="6" s="1"/>
  <c r="H191" i="6" s="1"/>
  <c r="H192" i="6" s="1"/>
  <c r="H193" i="6" s="1"/>
  <c r="H194" i="6" s="1"/>
  <c r="H195" i="6" s="1"/>
  <c r="H196" i="6" s="1"/>
  <c r="H333" i="6"/>
  <c r="H318" i="6"/>
  <c r="H319" i="6" s="1"/>
  <c r="H320" i="6" s="1"/>
  <c r="H321" i="6" s="1"/>
  <c r="H322" i="6" s="1"/>
  <c r="H323" i="6" s="1"/>
  <c r="H324" i="6" s="1"/>
  <c r="H325" i="6" s="1"/>
  <c r="H326" i="6" s="1"/>
  <c r="H327" i="6" s="1"/>
  <c r="H328" i="6" s="1"/>
  <c r="H329" i="6" s="1"/>
  <c r="H330" i="6" s="1"/>
  <c r="H331" i="6" s="1"/>
  <c r="H212" i="6"/>
  <c r="H213" i="6" s="1"/>
  <c r="H214" i="6" s="1"/>
  <c r="H215" i="6" s="1"/>
  <c r="H216" i="6" s="1"/>
  <c r="H217" i="6" s="1"/>
  <c r="H218" i="6" s="1"/>
  <c r="H219" i="6" s="1"/>
  <c r="H220" i="6" s="1"/>
  <c r="H221" i="6" s="1"/>
  <c r="H222" i="6" s="1"/>
  <c r="H223" i="6" s="1"/>
  <c r="H224" i="6" s="1"/>
  <c r="H225" i="6" s="1"/>
  <c r="H226" i="6" s="1"/>
  <c r="H257" i="6"/>
  <c r="H258" i="6" s="1"/>
  <c r="H259" i="6" s="1"/>
  <c r="H260" i="6" s="1"/>
  <c r="H261" i="6" s="1"/>
  <c r="H262" i="6" s="1"/>
  <c r="H263" i="6" s="1"/>
  <c r="H264" i="6" s="1"/>
  <c r="H265" i="6" s="1"/>
  <c r="H266" i="6" s="1"/>
  <c r="H267" i="6" s="1"/>
  <c r="H268" i="6" s="1"/>
  <c r="H269" i="6" s="1"/>
  <c r="H270" i="6" s="1"/>
  <c r="H271" i="6" s="1"/>
  <c r="H334" i="6"/>
  <c r="H452" i="6"/>
  <c r="H243" i="6"/>
  <c r="H244" i="6" s="1"/>
  <c r="H245" i="6" s="1"/>
  <c r="H246" i="6" s="1"/>
  <c r="H247" i="6" s="1"/>
  <c r="H248" i="6" s="1"/>
  <c r="H249" i="6" s="1"/>
  <c r="H250" i="6" s="1"/>
  <c r="H251" i="6" s="1"/>
  <c r="H252" i="6" s="1"/>
  <c r="H253" i="6" s="1"/>
  <c r="H254" i="6" s="1"/>
  <c r="H255" i="6" s="1"/>
  <c r="H256" i="6" s="1"/>
  <c r="H93" i="6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7" i="6"/>
  <c r="H122" i="6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453" i="6"/>
  <c r="H454" i="6" s="1"/>
  <c r="H455" i="6" s="1"/>
  <c r="H456" i="6" s="1"/>
  <c r="H457" i="6" s="1"/>
  <c r="H458" i="6" s="1"/>
  <c r="H459" i="6" s="1"/>
  <c r="H460" i="6" s="1"/>
  <c r="H461" i="6" s="1"/>
  <c r="H462" i="6" s="1"/>
  <c r="H463" i="6" s="1"/>
  <c r="H464" i="6" s="1"/>
  <c r="H465" i="6" s="1"/>
  <c r="H466" i="6" s="1"/>
  <c r="H423" i="6"/>
  <c r="H424" i="6" s="1"/>
  <c r="H425" i="6" s="1"/>
  <c r="H426" i="6" s="1"/>
  <c r="H427" i="6" s="1"/>
  <c r="H428" i="6" s="1"/>
  <c r="H429" i="6" s="1"/>
  <c r="H430" i="6" s="1"/>
  <c r="H431" i="6" s="1"/>
  <c r="H432" i="6" s="1"/>
  <c r="H433" i="6" s="1"/>
  <c r="H434" i="6" s="1"/>
  <c r="H435" i="6" s="1"/>
  <c r="H436" i="6" s="1"/>
  <c r="H335" i="6"/>
  <c r="H336" i="6" s="1"/>
  <c r="H337" i="6" s="1"/>
  <c r="H338" i="6" s="1"/>
  <c r="H339" i="6" s="1"/>
  <c r="H340" i="6" s="1"/>
  <c r="H341" i="6" s="1"/>
  <c r="H342" i="6" s="1"/>
  <c r="H343" i="6" s="1"/>
  <c r="H344" i="6" s="1"/>
  <c r="H345" i="6" s="1"/>
  <c r="H346" i="6" s="1"/>
  <c r="H18" i="6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198" i="6"/>
  <c r="H408" i="6"/>
  <c r="H79" i="6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154" i="6"/>
  <c r="H409" i="6"/>
  <c r="H410" i="6" s="1"/>
  <c r="H411" i="6" s="1"/>
  <c r="H412" i="6" s="1"/>
  <c r="H413" i="6" s="1"/>
  <c r="H414" i="6" s="1"/>
  <c r="H415" i="6" s="1"/>
  <c r="H416" i="6" s="1"/>
  <c r="H417" i="6" s="1"/>
  <c r="H418" i="6" s="1"/>
  <c r="H419" i="6" s="1"/>
  <c r="H420" i="6" s="1"/>
  <c r="H421" i="6" s="1"/>
  <c r="H155" i="6"/>
  <c r="H156" i="6" s="1"/>
  <c r="H157" i="6" s="1"/>
  <c r="H158" i="6" s="1"/>
  <c r="H159" i="6" s="1"/>
  <c r="H160" i="6" s="1"/>
  <c r="H161" i="6" s="1"/>
  <c r="H162" i="6" s="1"/>
  <c r="H163" i="6" s="1"/>
  <c r="H164" i="6" s="1"/>
  <c r="H165" i="6" s="1"/>
  <c r="H166" i="6" s="1"/>
  <c r="H199" i="6"/>
  <c r="H200" i="6" s="1"/>
  <c r="H201" i="6" s="1"/>
  <c r="H202" i="6" s="1"/>
  <c r="H203" i="6" s="1"/>
  <c r="H204" i="6" s="1"/>
  <c r="H205" i="6" s="1"/>
  <c r="H206" i="6" s="1"/>
  <c r="H207" i="6" s="1"/>
  <c r="H208" i="6" s="1"/>
  <c r="H209" i="6" s="1"/>
  <c r="H210" i="6" s="1"/>
  <c r="H211" i="6" s="1"/>
  <c r="H242" i="7"/>
  <c r="H272" i="7"/>
  <c r="H77" i="7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152" i="7"/>
  <c r="H167" i="7"/>
  <c r="H168" i="7" s="1"/>
  <c r="H169" i="7" s="1"/>
  <c r="H170" i="7" s="1"/>
  <c r="H171" i="7" s="1"/>
  <c r="H172" i="7" s="1"/>
  <c r="H173" i="7" s="1"/>
  <c r="H174" i="7" s="1"/>
  <c r="H175" i="7" s="1"/>
  <c r="H176" i="7" s="1"/>
  <c r="H177" i="7" s="1"/>
  <c r="H178" i="7" s="1"/>
  <c r="H179" i="7" s="1"/>
  <c r="H180" i="7" s="1"/>
  <c r="H181" i="7" s="1"/>
  <c r="H182" i="7"/>
  <c r="H212" i="7"/>
  <c r="H213" i="7" s="1"/>
  <c r="H214" i="7" s="1"/>
  <c r="H215" i="7" s="1"/>
  <c r="H216" i="7" s="1"/>
  <c r="H217" i="7" s="1"/>
  <c r="H218" i="7" s="1"/>
  <c r="H219" i="7" s="1"/>
  <c r="H220" i="7" s="1"/>
  <c r="H221" i="7" s="1"/>
  <c r="H222" i="7" s="1"/>
  <c r="H223" i="7" s="1"/>
  <c r="H224" i="7" s="1"/>
  <c r="H225" i="7" s="1"/>
  <c r="H226" i="7" s="1"/>
  <c r="H153" i="7"/>
  <c r="H302" i="7"/>
  <c r="H303" i="7" s="1"/>
  <c r="H304" i="7" s="1"/>
  <c r="H305" i="7" s="1"/>
  <c r="H306" i="7" s="1"/>
  <c r="H307" i="7" s="1"/>
  <c r="H308" i="7" s="1"/>
  <c r="H309" i="7" s="1"/>
  <c r="H310" i="7" s="1"/>
  <c r="H311" i="7" s="1"/>
  <c r="H312" i="7" s="1"/>
  <c r="H313" i="7" s="1"/>
  <c r="H314" i="7" s="1"/>
  <c r="H315" i="7" s="1"/>
  <c r="H316" i="7" s="1"/>
  <c r="H392" i="7"/>
  <c r="H227" i="7"/>
  <c r="H228" i="7" s="1"/>
  <c r="H229" i="7" s="1"/>
  <c r="H230" i="7" s="1"/>
  <c r="H231" i="7" s="1"/>
  <c r="H232" i="7" s="1"/>
  <c r="H233" i="7" s="1"/>
  <c r="H234" i="7" s="1"/>
  <c r="H235" i="7" s="1"/>
  <c r="H236" i="7" s="1"/>
  <c r="H237" i="7" s="1"/>
  <c r="H238" i="7" s="1"/>
  <c r="H239" i="7" s="1"/>
  <c r="H240" i="7" s="1"/>
  <c r="H241" i="7" s="1"/>
  <c r="H122" i="7"/>
  <c r="H47" i="7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287" i="7"/>
  <c r="H317" i="7"/>
  <c r="H318" i="7" s="1"/>
  <c r="H319" i="7" s="1"/>
  <c r="H320" i="7" s="1"/>
  <c r="H321" i="7" s="1"/>
  <c r="H322" i="7" s="1"/>
  <c r="H323" i="7" s="1"/>
  <c r="H324" i="7" s="1"/>
  <c r="H325" i="7" s="1"/>
  <c r="H326" i="7" s="1"/>
  <c r="H327" i="7" s="1"/>
  <c r="H328" i="7" s="1"/>
  <c r="H329" i="7" s="1"/>
  <c r="H330" i="7" s="1"/>
  <c r="H331" i="7" s="1"/>
  <c r="H92" i="7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452" i="7"/>
  <c r="H453" i="7" s="1"/>
  <c r="H454" i="7" s="1"/>
  <c r="H455" i="7" s="1"/>
  <c r="H456" i="7" s="1"/>
  <c r="H457" i="7" s="1"/>
  <c r="H458" i="7" s="1"/>
  <c r="H459" i="7" s="1"/>
  <c r="H460" i="7" s="1"/>
  <c r="H461" i="7" s="1"/>
  <c r="H462" i="7" s="1"/>
  <c r="H463" i="7" s="1"/>
  <c r="H464" i="7" s="1"/>
  <c r="H465" i="7" s="1"/>
  <c r="H466" i="7" s="1"/>
  <c r="H393" i="7"/>
  <c r="H394" i="7" s="1"/>
  <c r="H395" i="7" s="1"/>
  <c r="H396" i="7" s="1"/>
  <c r="H397" i="7" s="1"/>
  <c r="H398" i="7" s="1"/>
  <c r="H399" i="7" s="1"/>
  <c r="H400" i="7" s="1"/>
  <c r="H401" i="7" s="1"/>
  <c r="H402" i="7" s="1"/>
  <c r="H403" i="7" s="1"/>
  <c r="H404" i="7" s="1"/>
  <c r="H405" i="7" s="1"/>
  <c r="H406" i="7" s="1"/>
  <c r="H197" i="7"/>
  <c r="H107" i="7"/>
  <c r="H108" i="7" s="1"/>
  <c r="H109" i="7" s="1"/>
  <c r="H110" i="7" s="1"/>
  <c r="H111" i="7" s="1"/>
  <c r="H112" i="7" s="1"/>
  <c r="H113" i="7" s="1"/>
  <c r="H114" i="7" s="1"/>
  <c r="H115" i="7" s="1"/>
  <c r="H116" i="7" s="1"/>
  <c r="H117" i="7" s="1"/>
  <c r="H118" i="7" s="1"/>
  <c r="H119" i="7" s="1"/>
  <c r="H120" i="7" s="1"/>
  <c r="H121" i="7" s="1"/>
  <c r="H137" i="7"/>
  <c r="H377" i="7"/>
  <c r="H422" i="7"/>
  <c r="H423" i="7" s="1"/>
  <c r="H424" i="7" s="1"/>
  <c r="H425" i="7" s="1"/>
  <c r="H426" i="7" s="1"/>
  <c r="H427" i="7" s="1"/>
  <c r="H428" i="7" s="1"/>
  <c r="H429" i="7" s="1"/>
  <c r="H430" i="7" s="1"/>
  <c r="H431" i="7" s="1"/>
  <c r="H432" i="7" s="1"/>
  <c r="H433" i="7" s="1"/>
  <c r="H434" i="7" s="1"/>
  <c r="H435" i="7" s="1"/>
  <c r="H436" i="7" s="1"/>
  <c r="H32" i="7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67" i="7"/>
  <c r="H468" i="7" s="1"/>
  <c r="H469" i="7" s="1"/>
  <c r="H470" i="7" s="1"/>
  <c r="H471" i="7" s="1"/>
  <c r="H472" i="7" s="1"/>
  <c r="H473" i="7" s="1"/>
  <c r="H474" i="7" s="1"/>
  <c r="H475" i="7" s="1"/>
  <c r="H476" i="7" s="1"/>
  <c r="H477" i="7" s="1"/>
  <c r="H478" i="7" s="1"/>
  <c r="H479" i="7" s="1"/>
  <c r="H480" i="7" s="1"/>
  <c r="H481" i="7" s="1"/>
  <c r="H257" i="7"/>
  <c r="H258" i="7" s="1"/>
  <c r="H259" i="7" s="1"/>
  <c r="H260" i="7" s="1"/>
  <c r="H261" i="7" s="1"/>
  <c r="H262" i="7" s="1"/>
  <c r="H263" i="7" s="1"/>
  <c r="H264" i="7" s="1"/>
  <c r="H265" i="7" s="1"/>
  <c r="H266" i="7" s="1"/>
  <c r="H267" i="7" s="1"/>
  <c r="H268" i="7" s="1"/>
  <c r="H269" i="7" s="1"/>
  <c r="H270" i="7" s="1"/>
  <c r="H271" i="7" s="1"/>
  <c r="H288" i="7"/>
  <c r="H289" i="7" s="1"/>
  <c r="H290" i="7" s="1"/>
  <c r="H291" i="7" s="1"/>
  <c r="H292" i="7" s="1"/>
  <c r="H293" i="7" s="1"/>
  <c r="H294" i="7" s="1"/>
  <c r="H295" i="7" s="1"/>
  <c r="H296" i="7" s="1"/>
  <c r="H297" i="7" s="1"/>
  <c r="H298" i="7" s="1"/>
  <c r="H299" i="7" s="1"/>
  <c r="H300" i="7" s="1"/>
  <c r="H301" i="7" s="1"/>
  <c r="H273" i="7"/>
  <c r="H123" i="7"/>
  <c r="H183" i="7"/>
  <c r="H2" i="7"/>
  <c r="H3" i="7" s="1"/>
  <c r="H4" i="7" s="1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62" i="7"/>
  <c r="H347" i="7"/>
  <c r="H348" i="7" s="1"/>
  <c r="H349" i="7" s="1"/>
  <c r="H350" i="7" s="1"/>
  <c r="H351" i="7" s="1"/>
  <c r="H352" i="7" s="1"/>
  <c r="H353" i="7" s="1"/>
  <c r="H354" i="7" s="1"/>
  <c r="H355" i="7" s="1"/>
  <c r="H356" i="7" s="1"/>
  <c r="H357" i="7" s="1"/>
  <c r="H358" i="7" s="1"/>
  <c r="H359" i="7" s="1"/>
  <c r="H360" i="7" s="1"/>
  <c r="H361" i="7" s="1"/>
  <c r="H243" i="7"/>
  <c r="H244" i="7" s="1"/>
  <c r="H245" i="7" s="1"/>
  <c r="H246" i="7" s="1"/>
  <c r="H247" i="7" s="1"/>
  <c r="H248" i="7" s="1"/>
  <c r="H249" i="7" s="1"/>
  <c r="H250" i="7" s="1"/>
  <c r="H251" i="7" s="1"/>
  <c r="H252" i="7" s="1"/>
  <c r="H253" i="7" s="1"/>
  <c r="H254" i="7" s="1"/>
  <c r="H255" i="7" s="1"/>
  <c r="H256" i="7" s="1"/>
  <c r="H17" i="7"/>
  <c r="H332" i="7"/>
  <c r="H333" i="7" s="1"/>
  <c r="H334" i="7" s="1"/>
  <c r="H335" i="7" s="1"/>
  <c r="H336" i="7" s="1"/>
  <c r="H337" i="7" s="1"/>
  <c r="H338" i="7" s="1"/>
  <c r="H339" i="7" s="1"/>
  <c r="H340" i="7" s="1"/>
  <c r="H341" i="7" s="1"/>
  <c r="H342" i="7" s="1"/>
  <c r="H343" i="7" s="1"/>
  <c r="H344" i="7" s="1"/>
  <c r="H345" i="7" s="1"/>
  <c r="H346" i="7" s="1"/>
  <c r="H407" i="7"/>
  <c r="H408" i="7" s="1"/>
  <c r="H409" i="7" s="1"/>
  <c r="H410" i="7" s="1"/>
  <c r="H411" i="7" s="1"/>
  <c r="H412" i="7" s="1"/>
  <c r="H413" i="7" s="1"/>
  <c r="H414" i="7" s="1"/>
  <c r="H415" i="7" s="1"/>
  <c r="H416" i="7" s="1"/>
  <c r="H417" i="7" s="1"/>
  <c r="H418" i="7" s="1"/>
  <c r="H419" i="7" s="1"/>
  <c r="H420" i="7" s="1"/>
  <c r="H421" i="7" s="1"/>
  <c r="H378" i="7"/>
  <c r="H379" i="7" s="1"/>
  <c r="H380" i="7" s="1"/>
  <c r="H381" i="7" s="1"/>
  <c r="H382" i="7" s="1"/>
  <c r="H383" i="7" s="1"/>
  <c r="H384" i="7" s="1"/>
  <c r="H385" i="7" s="1"/>
  <c r="H386" i="7" s="1"/>
  <c r="H387" i="7" s="1"/>
  <c r="H388" i="7" s="1"/>
  <c r="H389" i="7" s="1"/>
  <c r="H390" i="7" s="1"/>
  <c r="H391" i="7" s="1"/>
  <c r="H274" i="7"/>
  <c r="H275" i="7" s="1"/>
  <c r="H276" i="7" s="1"/>
  <c r="H277" i="7" s="1"/>
  <c r="H278" i="7" s="1"/>
  <c r="H279" i="7" s="1"/>
  <c r="H280" i="7" s="1"/>
  <c r="H281" i="7" s="1"/>
  <c r="H282" i="7" s="1"/>
  <c r="H283" i="7" s="1"/>
  <c r="H284" i="7" s="1"/>
  <c r="H285" i="7" s="1"/>
  <c r="H286" i="7" s="1"/>
  <c r="H18" i="7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62" i="7"/>
  <c r="H198" i="7"/>
  <c r="H199" i="7" s="1"/>
  <c r="H200" i="7" s="1"/>
  <c r="H201" i="7" s="1"/>
  <c r="H202" i="7" s="1"/>
  <c r="H203" i="7" s="1"/>
  <c r="H204" i="7" s="1"/>
  <c r="H205" i="7" s="1"/>
  <c r="H206" i="7" s="1"/>
  <c r="H207" i="7" s="1"/>
  <c r="H208" i="7" s="1"/>
  <c r="H209" i="7" s="1"/>
  <c r="H210" i="7" s="1"/>
  <c r="H211" i="7" s="1"/>
  <c r="H184" i="7"/>
  <c r="H185" i="7" s="1"/>
  <c r="H186" i="7" s="1"/>
  <c r="H187" i="7" s="1"/>
  <c r="H188" i="7" s="1"/>
  <c r="H189" i="7" s="1"/>
  <c r="H190" i="7" s="1"/>
  <c r="H191" i="7" s="1"/>
  <c r="H192" i="7" s="1"/>
  <c r="H193" i="7" s="1"/>
  <c r="H194" i="7" s="1"/>
  <c r="H195" i="7" s="1"/>
  <c r="H196" i="7" s="1"/>
  <c r="H363" i="7"/>
  <c r="H364" i="7" s="1"/>
  <c r="H365" i="7" s="1"/>
  <c r="H366" i="7" s="1"/>
  <c r="H367" i="7" s="1"/>
  <c r="H368" i="7" s="1"/>
  <c r="H369" i="7" s="1"/>
  <c r="H370" i="7" s="1"/>
  <c r="H371" i="7" s="1"/>
  <c r="H372" i="7" s="1"/>
  <c r="H373" i="7" s="1"/>
  <c r="H374" i="7" s="1"/>
  <c r="H375" i="7" s="1"/>
  <c r="H376" i="7" s="1"/>
  <c r="H437" i="7"/>
  <c r="H438" i="7"/>
  <c r="H439" i="7" s="1"/>
  <c r="H440" i="7" s="1"/>
  <c r="H441" i="7" s="1"/>
  <c r="H442" i="7" s="1"/>
  <c r="H443" i="7" s="1"/>
  <c r="H444" i="7" s="1"/>
  <c r="H445" i="7" s="1"/>
  <c r="H446" i="7" s="1"/>
  <c r="H447" i="7" s="1"/>
  <c r="H448" i="7" s="1"/>
  <c r="H449" i="7" s="1"/>
  <c r="H450" i="7" s="1"/>
  <c r="H451" i="7" s="1"/>
  <c r="H63" i="7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154" i="7"/>
  <c r="H155" i="7" s="1"/>
  <c r="H156" i="7" s="1"/>
  <c r="H157" i="7" s="1"/>
  <c r="H158" i="7" s="1"/>
  <c r="H159" i="7" s="1"/>
  <c r="H160" i="7" s="1"/>
  <c r="H161" i="7" s="1"/>
  <c r="H162" i="7" s="1"/>
  <c r="H163" i="7" s="1"/>
  <c r="H164" i="7" s="1"/>
  <c r="H165" i="7" s="1"/>
  <c r="H166" i="7" s="1"/>
  <c r="H138" i="7"/>
  <c r="H139" i="7" s="1"/>
  <c r="H140" i="7" s="1"/>
  <c r="H141" i="7" s="1"/>
  <c r="H142" i="7" s="1"/>
  <c r="H143" i="7" s="1"/>
  <c r="H144" i="7" s="1"/>
  <c r="H145" i="7" s="1"/>
  <c r="H146" i="7" s="1"/>
  <c r="H147" i="7" s="1"/>
  <c r="H148" i="7" s="1"/>
  <c r="H149" i="7" s="1"/>
  <c r="H150" i="7" s="1"/>
  <c r="H151" i="7" s="1"/>
  <c r="H124" i="7"/>
  <c r="H125" i="7" s="1"/>
  <c r="H126" i="7" s="1"/>
  <c r="H127" i="7" s="1"/>
  <c r="H128" i="7" s="1"/>
  <c r="H129" i="7" s="1"/>
  <c r="H130" i="7" s="1"/>
  <c r="H131" i="7" s="1"/>
  <c r="H132" i="7" s="1"/>
  <c r="H133" i="7" s="1"/>
  <c r="H134" i="7" s="1"/>
  <c r="H135" i="7" s="1"/>
  <c r="H136" i="7" s="1"/>
  <c r="H138" i="8"/>
  <c r="H424" i="8"/>
  <c r="H425" i="8" s="1"/>
  <c r="H426" i="8" s="1"/>
  <c r="H427" i="8" s="1"/>
  <c r="H428" i="8" s="1"/>
  <c r="H429" i="8" s="1"/>
  <c r="H430" i="8" s="1"/>
  <c r="H431" i="8" s="1"/>
  <c r="H432" i="8" s="1"/>
  <c r="H433" i="8" s="1"/>
  <c r="H434" i="8" s="1"/>
  <c r="H435" i="8" s="1"/>
  <c r="H436" i="8" s="1"/>
  <c r="H437" i="8" s="1"/>
  <c r="H438" i="8" s="1"/>
  <c r="H198" i="8"/>
  <c r="H318" i="8"/>
  <c r="H258" i="8"/>
  <c r="H259" i="8" s="1"/>
  <c r="H260" i="8" s="1"/>
  <c r="H261" i="8" s="1"/>
  <c r="H262" i="8" s="1"/>
  <c r="H263" i="8" s="1"/>
  <c r="H264" i="8" s="1"/>
  <c r="H265" i="8" s="1"/>
  <c r="H266" i="8" s="1"/>
  <c r="H267" i="8" s="1"/>
  <c r="H268" i="8" s="1"/>
  <c r="H269" i="8" s="1"/>
  <c r="H270" i="8" s="1"/>
  <c r="H271" i="8" s="1"/>
  <c r="H272" i="8" s="1"/>
  <c r="H393" i="8"/>
  <c r="H394" i="8" s="1"/>
  <c r="H395" i="8" s="1"/>
  <c r="H396" i="8" s="1"/>
  <c r="H397" i="8" s="1"/>
  <c r="H398" i="8" s="1"/>
  <c r="H399" i="8" s="1"/>
  <c r="H400" i="8" s="1"/>
  <c r="H401" i="8" s="1"/>
  <c r="H402" i="8" s="1"/>
  <c r="H403" i="8" s="1"/>
  <c r="H404" i="8" s="1"/>
  <c r="H405" i="8" s="1"/>
  <c r="H406" i="8" s="1"/>
  <c r="H407" i="8" s="1"/>
  <c r="H213" i="8"/>
  <c r="H214" i="8" s="1"/>
  <c r="H215" i="8" s="1"/>
  <c r="H216" i="8" s="1"/>
  <c r="H217" i="8" s="1"/>
  <c r="H218" i="8" s="1"/>
  <c r="H219" i="8" s="1"/>
  <c r="H220" i="8" s="1"/>
  <c r="H221" i="8" s="1"/>
  <c r="H222" i="8" s="1"/>
  <c r="H223" i="8" s="1"/>
  <c r="H224" i="8" s="1"/>
  <c r="H225" i="8" s="1"/>
  <c r="H226" i="8" s="1"/>
  <c r="H227" i="8" s="1"/>
  <c r="H108" i="8"/>
  <c r="H333" i="8"/>
  <c r="H168" i="8"/>
  <c r="H169" i="8" s="1"/>
  <c r="H170" i="8" s="1"/>
  <c r="H171" i="8" s="1"/>
  <c r="H172" i="8" s="1"/>
  <c r="H173" i="8" s="1"/>
  <c r="H174" i="8" s="1"/>
  <c r="H175" i="8" s="1"/>
  <c r="H176" i="8" s="1"/>
  <c r="H177" i="8" s="1"/>
  <c r="H178" i="8" s="1"/>
  <c r="H179" i="8" s="1"/>
  <c r="H180" i="8" s="1"/>
  <c r="H181" i="8" s="1"/>
  <c r="H182" i="8" s="1"/>
  <c r="H77" i="8"/>
  <c r="H123" i="8"/>
  <c r="H469" i="8"/>
  <c r="H47" i="8"/>
  <c r="H48" i="8" s="1"/>
  <c r="H49" i="8" s="1"/>
  <c r="H50" i="8" s="1"/>
  <c r="H51" i="8" s="1"/>
  <c r="H52" i="8" s="1"/>
  <c r="H53" i="8" s="1"/>
  <c r="H54" i="8" s="1"/>
  <c r="H55" i="8" s="1"/>
  <c r="H56" i="8" s="1"/>
  <c r="H57" i="8" s="1"/>
  <c r="H58" i="8" s="1"/>
  <c r="H59" i="8" s="1"/>
  <c r="H60" i="8" s="1"/>
  <c r="H61" i="8" s="1"/>
  <c r="H109" i="8"/>
  <c r="H110" i="8" s="1"/>
  <c r="H111" i="8" s="1"/>
  <c r="H112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408" i="8"/>
  <c r="H32" i="8"/>
  <c r="H363" i="8"/>
  <c r="H228" i="8"/>
  <c r="H229" i="8" s="1"/>
  <c r="H230" i="8" s="1"/>
  <c r="H231" i="8" s="1"/>
  <c r="H232" i="8" s="1"/>
  <c r="H233" i="8" s="1"/>
  <c r="H234" i="8" s="1"/>
  <c r="H235" i="8" s="1"/>
  <c r="H236" i="8" s="1"/>
  <c r="H237" i="8" s="1"/>
  <c r="H238" i="8" s="1"/>
  <c r="H239" i="8" s="1"/>
  <c r="H240" i="8" s="1"/>
  <c r="H241" i="8" s="1"/>
  <c r="H242" i="8" s="1"/>
  <c r="H153" i="8"/>
  <c r="H303" i="8"/>
  <c r="H304" i="8" s="1"/>
  <c r="H305" i="8" s="1"/>
  <c r="H306" i="8" s="1"/>
  <c r="H307" i="8" s="1"/>
  <c r="H308" i="8" s="1"/>
  <c r="H309" i="8" s="1"/>
  <c r="H310" i="8" s="1"/>
  <c r="H311" i="8" s="1"/>
  <c r="H312" i="8" s="1"/>
  <c r="H313" i="8" s="1"/>
  <c r="H314" i="8" s="1"/>
  <c r="H315" i="8" s="1"/>
  <c r="H316" i="8" s="1"/>
  <c r="H317" i="8" s="1"/>
  <c r="H92" i="8"/>
  <c r="H93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  <c r="H199" i="8"/>
  <c r="H243" i="8"/>
  <c r="H409" i="8"/>
  <c r="H410" i="8" s="1"/>
  <c r="H411" i="8" s="1"/>
  <c r="H412" i="8" s="1"/>
  <c r="H413" i="8" s="1"/>
  <c r="H414" i="8" s="1"/>
  <c r="H415" i="8" s="1"/>
  <c r="H416" i="8" s="1"/>
  <c r="H417" i="8" s="1"/>
  <c r="H418" i="8" s="1"/>
  <c r="H419" i="8" s="1"/>
  <c r="H420" i="8" s="1"/>
  <c r="H421" i="8" s="1"/>
  <c r="H422" i="8" s="1"/>
  <c r="H423" i="8" s="1"/>
  <c r="H78" i="8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2" i="8"/>
  <c r="H273" i="8"/>
  <c r="H274" i="8" s="1"/>
  <c r="H275" i="8" s="1"/>
  <c r="H276" i="8" s="1"/>
  <c r="H277" i="8" s="1"/>
  <c r="H278" i="8" s="1"/>
  <c r="H279" i="8" s="1"/>
  <c r="H280" i="8" s="1"/>
  <c r="H281" i="8" s="1"/>
  <c r="H282" i="8" s="1"/>
  <c r="H283" i="8" s="1"/>
  <c r="H284" i="8" s="1"/>
  <c r="H285" i="8" s="1"/>
  <c r="H286" i="8" s="1"/>
  <c r="H287" i="8" s="1"/>
  <c r="H378" i="8"/>
  <c r="H379" i="8" s="1"/>
  <c r="H380" i="8" s="1"/>
  <c r="H381" i="8" s="1"/>
  <c r="H382" i="8" s="1"/>
  <c r="H383" i="8" s="1"/>
  <c r="H439" i="8"/>
  <c r="H440" i="8" s="1"/>
  <c r="H441" i="8" s="1"/>
  <c r="H442" i="8" s="1"/>
  <c r="H443" i="8" s="1"/>
  <c r="H444" i="8" s="1"/>
  <c r="H445" i="8" s="1"/>
  <c r="H446" i="8" s="1"/>
  <c r="H447" i="8" s="1"/>
  <c r="H448" i="8" s="1"/>
  <c r="H449" i="8" s="1"/>
  <c r="H450" i="8" s="1"/>
  <c r="H451" i="8" s="1"/>
  <c r="H452" i="8" s="1"/>
  <c r="H453" i="8" s="1"/>
  <c r="H62" i="8"/>
  <c r="H319" i="8"/>
  <c r="H320" i="8" s="1"/>
  <c r="H321" i="8" s="1"/>
  <c r="H322" i="8" s="1"/>
  <c r="H323" i="8" s="1"/>
  <c r="H324" i="8" s="1"/>
  <c r="H325" i="8" s="1"/>
  <c r="H326" i="8" s="1"/>
  <c r="H327" i="8" s="1"/>
  <c r="H328" i="8" s="1"/>
  <c r="H329" i="8" s="1"/>
  <c r="H330" i="8" s="1"/>
  <c r="H331" i="8" s="1"/>
  <c r="H332" i="8" s="1"/>
  <c r="H288" i="8"/>
  <c r="H63" i="8"/>
  <c r="H64" i="8" s="1"/>
  <c r="H65" i="8" s="1"/>
  <c r="H66" i="8" s="1"/>
  <c r="H67" i="8" s="1"/>
  <c r="H68" i="8" s="1"/>
  <c r="H69" i="8" s="1"/>
  <c r="H70" i="8" s="1"/>
  <c r="H71" i="8" s="1"/>
  <c r="H72" i="8" s="1"/>
  <c r="H73" i="8" s="1"/>
  <c r="H74" i="8" s="1"/>
  <c r="H75" i="8" s="1"/>
  <c r="H76" i="8" s="1"/>
  <c r="H124" i="8"/>
  <c r="H17" i="8"/>
  <c r="H125" i="8"/>
  <c r="H126" i="8" s="1"/>
  <c r="H127" i="8" s="1"/>
  <c r="H289" i="8"/>
  <c r="H290" i="8" s="1"/>
  <c r="H291" i="8" s="1"/>
  <c r="H292" i="8" s="1"/>
  <c r="H293" i="8" s="1"/>
  <c r="H294" i="8" s="1"/>
  <c r="H295" i="8" s="1"/>
  <c r="H296" i="8" s="1"/>
  <c r="H297" i="8" s="1"/>
  <c r="H298" i="8" s="1"/>
  <c r="H299" i="8" s="1"/>
  <c r="H300" i="8" s="1"/>
  <c r="H301" i="8" s="1"/>
  <c r="H302" i="8" s="1"/>
  <c r="H154" i="8"/>
  <c r="H155" i="8" s="1"/>
  <c r="H156" i="8" s="1"/>
  <c r="H157" i="8" s="1"/>
  <c r="H158" i="8" s="1"/>
  <c r="H159" i="8" s="1"/>
  <c r="H160" i="8" s="1"/>
  <c r="H161" i="8" s="1"/>
  <c r="H162" i="8" s="1"/>
  <c r="H163" i="8" s="1"/>
  <c r="H164" i="8" s="1"/>
  <c r="H165" i="8" s="1"/>
  <c r="H166" i="8" s="1"/>
  <c r="H167" i="8" s="1"/>
  <c r="H454" i="8"/>
  <c r="H455" i="8" s="1"/>
  <c r="H456" i="8" s="1"/>
  <c r="H457" i="8" s="1"/>
  <c r="H458" i="8" s="1"/>
  <c r="H459" i="8" s="1"/>
  <c r="H460" i="8" s="1"/>
  <c r="H461" i="8" s="1"/>
  <c r="H462" i="8" s="1"/>
  <c r="H463" i="8" s="1"/>
  <c r="H464" i="8" s="1"/>
  <c r="H465" i="8" s="1"/>
  <c r="H466" i="8" s="1"/>
  <c r="H467" i="8" s="1"/>
  <c r="H468" i="8" s="1"/>
  <c r="H183" i="8"/>
  <c r="H184" i="8" s="1"/>
  <c r="H185" i="8" s="1"/>
  <c r="H186" i="8" s="1"/>
  <c r="H187" i="8" s="1"/>
  <c r="H188" i="8" s="1"/>
  <c r="H189" i="8" s="1"/>
  <c r="H190" i="8" s="1"/>
  <c r="H191" i="8" s="1"/>
  <c r="H192" i="8" s="1"/>
  <c r="H193" i="8" s="1"/>
  <c r="H194" i="8" s="1"/>
  <c r="H195" i="8" s="1"/>
  <c r="H196" i="8" s="1"/>
  <c r="H197" i="8" s="1"/>
  <c r="H139" i="8"/>
  <c r="H140" i="8" s="1"/>
  <c r="H141" i="8" s="1"/>
  <c r="H142" i="8" s="1"/>
  <c r="H143" i="8" s="1"/>
  <c r="H144" i="8" s="1"/>
  <c r="H145" i="8" s="1"/>
  <c r="H146" i="8" s="1"/>
  <c r="H147" i="8" s="1"/>
  <c r="H148" i="8" s="1"/>
  <c r="H149" i="8" s="1"/>
  <c r="H150" i="8" s="1"/>
  <c r="H151" i="8" s="1"/>
  <c r="H152" i="8" s="1"/>
  <c r="H334" i="8"/>
  <c r="H335" i="8" s="1"/>
  <c r="H336" i="8" s="1"/>
  <c r="H337" i="8" s="1"/>
  <c r="H338" i="8" s="1"/>
  <c r="H339" i="8" s="1"/>
  <c r="H340" i="8" s="1"/>
  <c r="H341" i="8" s="1"/>
  <c r="H342" i="8" s="1"/>
  <c r="H343" i="8" s="1"/>
  <c r="H344" i="8" s="1"/>
  <c r="H345" i="8" s="1"/>
  <c r="H346" i="8" s="1"/>
  <c r="H347" i="8" s="1"/>
  <c r="H3" i="8"/>
  <c r="H244" i="8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33" i="8"/>
  <c r="H34" i="8" s="1"/>
  <c r="H35" i="8" s="1"/>
  <c r="H36" i="8" s="1"/>
  <c r="H37" i="8" s="1"/>
  <c r="H38" i="8" s="1"/>
  <c r="H39" i="8" s="1"/>
  <c r="H40" i="8" s="1"/>
  <c r="H41" i="8" s="1"/>
  <c r="H42" i="8" s="1"/>
  <c r="H43" i="8" s="1"/>
  <c r="H44" i="8" s="1"/>
  <c r="H45" i="8" s="1"/>
  <c r="H46" i="8" s="1"/>
  <c r="H470" i="8"/>
  <c r="H471" i="8" s="1"/>
  <c r="H472" i="8" s="1"/>
  <c r="H473" i="8" s="1"/>
  <c r="H474" i="8" s="1"/>
  <c r="H475" i="8" s="1"/>
  <c r="H476" i="8" s="1"/>
  <c r="H477" i="8" s="1"/>
  <c r="H478" i="8" s="1"/>
  <c r="H479" i="8" s="1"/>
  <c r="H480" i="8" s="1"/>
  <c r="H481" i="8" s="1"/>
  <c r="H482" i="8" s="1"/>
  <c r="H483" i="8" s="1"/>
  <c r="H18" i="8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200" i="8"/>
  <c r="H201" i="8" s="1"/>
  <c r="H202" i="8" s="1"/>
  <c r="H203" i="8" s="1"/>
  <c r="H204" i="8" s="1"/>
  <c r="H205" i="8" s="1"/>
  <c r="H206" i="8" s="1"/>
  <c r="H207" i="8" s="1"/>
  <c r="H208" i="8" s="1"/>
  <c r="H209" i="8" s="1"/>
  <c r="H210" i="8" s="1"/>
  <c r="H211" i="8" s="1"/>
  <c r="H212" i="8" s="1"/>
  <c r="H348" i="8"/>
  <c r="H364" i="8"/>
  <c r="H365" i="8" s="1"/>
  <c r="H366" i="8" s="1"/>
  <c r="H367" i="8" s="1"/>
  <c r="H368" i="8" s="1"/>
  <c r="H369" i="8" s="1"/>
  <c r="H370" i="8" s="1"/>
  <c r="H371" i="8" s="1"/>
  <c r="H372" i="8" s="1"/>
  <c r="H373" i="8" s="1"/>
  <c r="H374" i="8" s="1"/>
  <c r="H375" i="8" s="1"/>
  <c r="H376" i="8" s="1"/>
  <c r="H377" i="8" s="1"/>
  <c r="H349" i="8"/>
  <c r="H350" i="8" s="1"/>
  <c r="H351" i="8" s="1"/>
  <c r="H352" i="8" s="1"/>
  <c r="H353" i="8" s="1"/>
  <c r="H354" i="8" s="1"/>
  <c r="H355" i="8" s="1"/>
  <c r="H356" i="8" s="1"/>
  <c r="H357" i="8" s="1"/>
  <c r="H358" i="8" s="1"/>
  <c r="H359" i="8" s="1"/>
  <c r="H360" i="8" s="1"/>
  <c r="H361" i="8" s="1"/>
  <c r="H362" i="8" s="1"/>
  <c r="H4" i="8"/>
  <c r="H5" i="8" s="1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28" i="8"/>
  <c r="H129" i="8" s="1"/>
  <c r="H130" i="8" s="1"/>
  <c r="H131" i="8" s="1"/>
  <c r="H132" i="8" s="1"/>
  <c r="H133" i="8" s="1"/>
  <c r="H134" i="8" s="1"/>
  <c r="H135" i="8" s="1"/>
  <c r="H136" i="8" s="1"/>
  <c r="H137" i="8" s="1"/>
  <c r="H384" i="8"/>
  <c r="H385" i="8" s="1"/>
  <c r="H386" i="8" s="1"/>
  <c r="H387" i="8" s="1"/>
  <c r="H388" i="8"/>
  <c r="H389" i="8" s="1"/>
  <c r="H390" i="8" s="1"/>
  <c r="H391" i="8" s="1"/>
  <c r="H392" i="8" s="1"/>
  <c r="H77" i="11"/>
  <c r="H78" i="11" s="1"/>
  <c r="H79" i="11" s="1"/>
  <c r="H80" i="11" s="1"/>
  <c r="H81" i="11" s="1"/>
  <c r="H82" i="11" s="1"/>
  <c r="H83" i="11" s="1"/>
  <c r="H272" i="11"/>
  <c r="H167" i="11"/>
  <c r="H392" i="11"/>
  <c r="H302" i="11"/>
  <c r="H303" i="11" s="1"/>
  <c r="H304" i="11" s="1"/>
  <c r="H305" i="11" s="1"/>
  <c r="H306" i="11" s="1"/>
  <c r="H307" i="11" s="1"/>
  <c r="H308" i="11" s="1"/>
  <c r="H309" i="11" s="1"/>
  <c r="H212" i="11"/>
  <c r="H257" i="11"/>
  <c r="H2" i="11"/>
  <c r="H3" i="11" s="1"/>
  <c r="H4" i="11" s="1"/>
  <c r="H5" i="11" s="1"/>
  <c r="H6" i="11" s="1"/>
  <c r="H213" i="11"/>
  <c r="H214" i="11" s="1"/>
  <c r="H215" i="11" s="1"/>
  <c r="H216" i="11" s="1"/>
  <c r="H217" i="11" s="1"/>
  <c r="H218" i="11" s="1"/>
  <c r="H219" i="11" s="1"/>
  <c r="H220" i="11" s="1"/>
  <c r="H221" i="11" s="1"/>
  <c r="H222" i="11" s="1"/>
  <c r="H223" i="11" s="1"/>
  <c r="H224" i="11" s="1"/>
  <c r="H225" i="11" s="1"/>
  <c r="H226" i="11" s="1"/>
  <c r="H47" i="11"/>
  <c r="H152" i="11"/>
  <c r="H242" i="11"/>
  <c r="H243" i="11" s="1"/>
  <c r="H244" i="11" s="1"/>
  <c r="H245" i="11" s="1"/>
  <c r="H246" i="11" s="1"/>
  <c r="H247" i="11" s="1"/>
  <c r="H248" i="11" s="1"/>
  <c r="H249" i="11" s="1"/>
  <c r="H250" i="11" s="1"/>
  <c r="H251" i="11" s="1"/>
  <c r="H273" i="11"/>
  <c r="H274" i="11" s="1"/>
  <c r="H275" i="11" s="1"/>
  <c r="H276" i="11" s="1"/>
  <c r="H277" i="11" s="1"/>
  <c r="H278" i="11" s="1"/>
  <c r="H332" i="11"/>
  <c r="H197" i="11"/>
  <c r="H182" i="11"/>
  <c r="H183" i="11" s="1"/>
  <c r="H184" i="11" s="1"/>
  <c r="H185" i="11" s="1"/>
  <c r="H186" i="11" s="1"/>
  <c r="H187" i="11" s="1"/>
  <c r="H188" i="11" s="1"/>
  <c r="H189" i="11" s="1"/>
  <c r="H190" i="11" s="1"/>
  <c r="H191" i="11" s="1"/>
  <c r="H192" i="11" s="1"/>
  <c r="H193" i="11" s="1"/>
  <c r="H194" i="11" s="1"/>
  <c r="H195" i="11" s="1"/>
  <c r="H196" i="11" s="1"/>
  <c r="H92" i="11"/>
  <c r="H93" i="11" s="1"/>
  <c r="H94" i="11" s="1"/>
  <c r="H95" i="11" s="1"/>
  <c r="H96" i="11" s="1"/>
  <c r="H97" i="11" s="1"/>
  <c r="H98" i="11" s="1"/>
  <c r="H99" i="11" s="1"/>
  <c r="H100" i="11" s="1"/>
  <c r="H101" i="11" s="1"/>
  <c r="H102" i="11" s="1"/>
  <c r="H103" i="11" s="1"/>
  <c r="H104" i="11" s="1"/>
  <c r="H105" i="11" s="1"/>
  <c r="H106" i="11" s="1"/>
  <c r="H347" i="11"/>
  <c r="H452" i="11"/>
  <c r="H467" i="11"/>
  <c r="H468" i="11" s="1"/>
  <c r="H469" i="11" s="1"/>
  <c r="H470" i="11" s="1"/>
  <c r="H471" i="11" s="1"/>
  <c r="H472" i="11" s="1"/>
  <c r="H473" i="11" s="1"/>
  <c r="H137" i="11"/>
  <c r="H138" i="11" s="1"/>
  <c r="H139" i="11" s="1"/>
  <c r="H140" i="11" s="1"/>
  <c r="H141" i="11" s="1"/>
  <c r="H142" i="11" s="1"/>
  <c r="H143" i="11" s="1"/>
  <c r="H144" i="11" s="1"/>
  <c r="H145" i="11" s="1"/>
  <c r="H146" i="11" s="1"/>
  <c r="H147" i="11" s="1"/>
  <c r="H148" i="11" s="1"/>
  <c r="H149" i="11" s="1"/>
  <c r="H150" i="11" s="1"/>
  <c r="H151" i="11" s="1"/>
  <c r="H32" i="11"/>
  <c r="H33" i="11" s="1"/>
  <c r="H34" i="11" s="1"/>
  <c r="H35" i="11" s="1"/>
  <c r="H36" i="11" s="1"/>
  <c r="H37" i="11" s="1"/>
  <c r="H38" i="11" s="1"/>
  <c r="H39" i="11" s="1"/>
  <c r="H287" i="11"/>
  <c r="H422" i="11"/>
  <c r="H423" i="11" s="1"/>
  <c r="H424" i="11" s="1"/>
  <c r="H425" i="11" s="1"/>
  <c r="H426" i="11" s="1"/>
  <c r="H427" i="11" s="1"/>
  <c r="H428" i="11" s="1"/>
  <c r="H429" i="11" s="1"/>
  <c r="H430" i="11" s="1"/>
  <c r="H431" i="11" s="1"/>
  <c r="H432" i="11" s="1"/>
  <c r="H433" i="11" s="1"/>
  <c r="H434" i="11" s="1"/>
  <c r="H435" i="11" s="1"/>
  <c r="H436" i="11" s="1"/>
  <c r="H453" i="11"/>
  <c r="H454" i="11" s="1"/>
  <c r="H455" i="11" s="1"/>
  <c r="H456" i="11" s="1"/>
  <c r="H457" i="11" s="1"/>
  <c r="H458" i="11" s="1"/>
  <c r="H153" i="11"/>
  <c r="H362" i="11"/>
  <c r="H363" i="11" s="1"/>
  <c r="H364" i="11" s="1"/>
  <c r="H365" i="11" s="1"/>
  <c r="H366" i="11" s="1"/>
  <c r="H367" i="11" s="1"/>
  <c r="H368" i="11" s="1"/>
  <c r="H369" i="11" s="1"/>
  <c r="H370" i="11" s="1"/>
  <c r="H371" i="11" s="1"/>
  <c r="H372" i="11" s="1"/>
  <c r="H373" i="11" s="1"/>
  <c r="H374" i="11" s="1"/>
  <c r="H375" i="11" s="1"/>
  <c r="H376" i="11" s="1"/>
  <c r="H198" i="11"/>
  <c r="H348" i="11"/>
  <c r="H62" i="11"/>
  <c r="H63" i="11" s="1"/>
  <c r="H64" i="11" s="1"/>
  <c r="H65" i="11" s="1"/>
  <c r="H66" i="11" s="1"/>
  <c r="H67" i="11" s="1"/>
  <c r="H68" i="11" s="1"/>
  <c r="H69" i="11" s="1"/>
  <c r="H70" i="11" s="1"/>
  <c r="H48" i="11"/>
  <c r="H49" i="11" s="1"/>
  <c r="H50" i="11" s="1"/>
  <c r="H51" i="11" s="1"/>
  <c r="H52" i="11" s="1"/>
  <c r="H53" i="11" s="1"/>
  <c r="H54" i="11" s="1"/>
  <c r="H55" i="11" s="1"/>
  <c r="H56" i="11" s="1"/>
  <c r="H57" i="11" s="1"/>
  <c r="H58" i="11" s="1"/>
  <c r="H59" i="11" s="1"/>
  <c r="H60" i="11" s="1"/>
  <c r="H61" i="11" s="1"/>
  <c r="H17" i="11"/>
  <c r="H18" i="11" s="1"/>
  <c r="H19" i="11" s="1"/>
  <c r="H20" i="11" s="1"/>
  <c r="H21" i="11" s="1"/>
  <c r="H22" i="11" s="1"/>
  <c r="H23" i="11" s="1"/>
  <c r="H24" i="11" s="1"/>
  <c r="H25" i="11" s="1"/>
  <c r="H122" i="11"/>
  <c r="H393" i="11"/>
  <c r="H288" i="11"/>
  <c r="H289" i="11" s="1"/>
  <c r="H290" i="11" s="1"/>
  <c r="H291" i="11" s="1"/>
  <c r="H292" i="11" s="1"/>
  <c r="H293" i="11" s="1"/>
  <c r="H294" i="11" s="1"/>
  <c r="H295" i="11" s="1"/>
  <c r="H296" i="11" s="1"/>
  <c r="H297" i="11" s="1"/>
  <c r="H298" i="11" s="1"/>
  <c r="H299" i="11" s="1"/>
  <c r="H300" i="11" s="1"/>
  <c r="H301" i="11" s="1"/>
  <c r="H407" i="11"/>
  <c r="H408" i="11" s="1"/>
  <c r="H409" i="11" s="1"/>
  <c r="H410" i="11" s="1"/>
  <c r="H411" i="11" s="1"/>
  <c r="H412" i="11" s="1"/>
  <c r="H413" i="11" s="1"/>
  <c r="H414" i="11" s="1"/>
  <c r="H415" i="11" s="1"/>
  <c r="H416" i="11" s="1"/>
  <c r="H417" i="11" s="1"/>
  <c r="H418" i="11" s="1"/>
  <c r="H419" i="11" s="1"/>
  <c r="H420" i="11" s="1"/>
  <c r="H421" i="11" s="1"/>
  <c r="H377" i="11"/>
  <c r="H317" i="11"/>
  <c r="H318" i="11" s="1"/>
  <c r="H319" i="11" s="1"/>
  <c r="H320" i="11" s="1"/>
  <c r="H321" i="11" s="1"/>
  <c r="H322" i="11" s="1"/>
  <c r="H323" i="11" s="1"/>
  <c r="H324" i="11" s="1"/>
  <c r="H325" i="11" s="1"/>
  <c r="H326" i="11" s="1"/>
  <c r="H327" i="11" s="1"/>
  <c r="H328" i="11" s="1"/>
  <c r="H329" i="11" s="1"/>
  <c r="H330" i="11" s="1"/>
  <c r="H331" i="11" s="1"/>
  <c r="H123" i="11"/>
  <c r="H154" i="11"/>
  <c r="H155" i="11" s="1"/>
  <c r="H156" i="11" s="1"/>
  <c r="H157" i="11" s="1"/>
  <c r="H158" i="11" s="1"/>
  <c r="H159" i="11" s="1"/>
  <c r="H160" i="11" s="1"/>
  <c r="H161" i="11" s="1"/>
  <c r="H162" i="11" s="1"/>
  <c r="H163" i="11" s="1"/>
  <c r="H164" i="11" s="1"/>
  <c r="H165" i="11" s="1"/>
  <c r="H166" i="11" s="1"/>
  <c r="H227" i="11"/>
  <c r="H228" i="11" s="1"/>
  <c r="H229" i="11" s="1"/>
  <c r="H230" i="11" s="1"/>
  <c r="H231" i="11" s="1"/>
  <c r="H232" i="11" s="1"/>
  <c r="H233" i="11" s="1"/>
  <c r="H234" i="11" s="1"/>
  <c r="H235" i="11" s="1"/>
  <c r="H236" i="11" s="1"/>
  <c r="H237" i="11" s="1"/>
  <c r="H238" i="11" s="1"/>
  <c r="H239" i="11" s="1"/>
  <c r="H240" i="11" s="1"/>
  <c r="H241" i="11" s="1"/>
  <c r="H349" i="11"/>
  <c r="H350" i="11" s="1"/>
  <c r="H351" i="11" s="1"/>
  <c r="H352" i="11" s="1"/>
  <c r="H353" i="11" s="1"/>
  <c r="H107" i="11"/>
  <c r="H108" i="11" s="1"/>
  <c r="H109" i="11" s="1"/>
  <c r="H110" i="11" s="1"/>
  <c r="H111" i="11" s="1"/>
  <c r="H112" i="11" s="1"/>
  <c r="H113" i="11" s="1"/>
  <c r="H114" i="11" s="1"/>
  <c r="H115" i="11" s="1"/>
  <c r="H116" i="11" s="1"/>
  <c r="H117" i="11" s="1"/>
  <c r="H118" i="11" s="1"/>
  <c r="H119" i="11" s="1"/>
  <c r="H120" i="11" s="1"/>
  <c r="H121" i="11" s="1"/>
  <c r="H333" i="11"/>
  <c r="H334" i="11" s="1"/>
  <c r="H335" i="11" s="1"/>
  <c r="H336" i="11" s="1"/>
  <c r="H337" i="11" s="1"/>
  <c r="H338" i="11" s="1"/>
  <c r="H339" i="11" s="1"/>
  <c r="H340" i="11" s="1"/>
  <c r="H341" i="11" s="1"/>
  <c r="H342" i="11" s="1"/>
  <c r="H343" i="11" s="1"/>
  <c r="H344" i="11" s="1"/>
  <c r="H345" i="11" s="1"/>
  <c r="H346" i="11" s="1"/>
  <c r="H258" i="11"/>
  <c r="H259" i="11" s="1"/>
  <c r="H260" i="11" s="1"/>
  <c r="H261" i="11" s="1"/>
  <c r="H262" i="11" s="1"/>
  <c r="H263" i="11" s="1"/>
  <c r="H264" i="11" s="1"/>
  <c r="H265" i="11" s="1"/>
  <c r="H266" i="11" s="1"/>
  <c r="H267" i="11" s="1"/>
  <c r="H268" i="11" s="1"/>
  <c r="H269" i="11" s="1"/>
  <c r="H270" i="11" s="1"/>
  <c r="H271" i="11" s="1"/>
  <c r="H168" i="11"/>
  <c r="H437" i="11"/>
  <c r="H438" i="11" s="1"/>
  <c r="H439" i="11" s="1"/>
  <c r="H440" i="11" s="1"/>
  <c r="H441" i="11" s="1"/>
  <c r="H442" i="11" s="1"/>
  <c r="H443" i="11" s="1"/>
  <c r="H444" i="11" s="1"/>
  <c r="H445" i="11" s="1"/>
  <c r="H446" i="11" s="1"/>
  <c r="H447" i="11" s="1"/>
  <c r="H448" i="11" s="1"/>
  <c r="H449" i="11" s="1"/>
  <c r="H450" i="11" s="1"/>
  <c r="H451" i="11" s="1"/>
  <c r="H378" i="11"/>
  <c r="H379" i="11" s="1"/>
  <c r="H380" i="11" s="1"/>
  <c r="H381" i="11" s="1"/>
  <c r="H382" i="11" s="1"/>
  <c r="H383" i="11" s="1"/>
  <c r="H384" i="11" s="1"/>
  <c r="H385" i="11" s="1"/>
  <c r="H386" i="11" s="1"/>
  <c r="H387" i="11" s="1"/>
  <c r="H388" i="11" s="1"/>
  <c r="H389" i="11" s="1"/>
  <c r="H390" i="11" s="1"/>
  <c r="H391" i="11" s="1"/>
  <c r="H199" i="11"/>
  <c r="H169" i="11"/>
  <c r="H170" i="11" s="1"/>
  <c r="H171" i="11" s="1"/>
  <c r="H172" i="11" s="1"/>
  <c r="H173" i="11" s="1"/>
  <c r="H174" i="11" s="1"/>
  <c r="H175" i="11" s="1"/>
  <c r="H176" i="11" s="1"/>
  <c r="H177" i="11" s="1"/>
  <c r="H178" i="11" s="1"/>
  <c r="H179" i="11" s="1"/>
  <c r="H180" i="11" s="1"/>
  <c r="H181" i="11" s="1"/>
  <c r="H124" i="11"/>
  <c r="H125" i="11" s="1"/>
  <c r="H126" i="11" s="1"/>
  <c r="H127" i="11" s="1"/>
  <c r="H128" i="11" s="1"/>
  <c r="H129" i="11" s="1"/>
  <c r="H130" i="11" s="1"/>
  <c r="H131" i="11" s="1"/>
  <c r="H132" i="11" s="1"/>
  <c r="H133" i="11" s="1"/>
  <c r="H134" i="11" s="1"/>
  <c r="H135" i="11" s="1"/>
  <c r="H136" i="11" s="1"/>
  <c r="H200" i="11"/>
  <c r="H201" i="11" s="1"/>
  <c r="H202" i="11" s="1"/>
  <c r="H203" i="11" s="1"/>
  <c r="H204" i="11" s="1"/>
  <c r="H205" i="11" s="1"/>
  <c r="H206" i="11" s="1"/>
  <c r="H207" i="11" s="1"/>
  <c r="H208" i="11" s="1"/>
  <c r="H209" i="11" s="1"/>
  <c r="H210" i="11" s="1"/>
  <c r="H211" i="11" s="1"/>
  <c r="H394" i="11"/>
  <c r="H395" i="11" s="1"/>
  <c r="H396" i="11" s="1"/>
  <c r="H397" i="11" s="1"/>
  <c r="H398" i="11" s="1"/>
  <c r="H399" i="11" s="1"/>
  <c r="H400" i="11" s="1"/>
  <c r="H401" i="11" s="1"/>
  <c r="H402" i="11" s="1"/>
  <c r="H403" i="11" s="1"/>
  <c r="H404" i="11" s="1"/>
  <c r="H405" i="11" s="1"/>
  <c r="H406" i="11" s="1"/>
  <c r="H279" i="11"/>
  <c r="H280" i="11" s="1"/>
  <c r="H281" i="11" s="1"/>
  <c r="H282" i="11" s="1"/>
  <c r="H283" i="11" s="1"/>
  <c r="H284" i="11" s="1"/>
  <c r="H285" i="11" s="1"/>
  <c r="H286" i="11" s="1"/>
  <c r="H40" i="11"/>
  <c r="H459" i="11"/>
  <c r="H71" i="11"/>
  <c r="H72" i="11" s="1"/>
  <c r="H73" i="11" s="1"/>
  <c r="H74" i="11" s="1"/>
  <c r="H75" i="11" s="1"/>
  <c r="H76" i="11" s="1"/>
  <c r="H7" i="11"/>
  <c r="H8" i="11" s="1"/>
  <c r="H9" i="11" s="1"/>
  <c r="H10" i="11" s="1"/>
  <c r="H11" i="11" s="1"/>
  <c r="H12" i="11" s="1"/>
  <c r="H13" i="11" s="1"/>
  <c r="H14" i="11" s="1"/>
  <c r="H15" i="11" s="1"/>
  <c r="H16" i="11" s="1"/>
  <c r="H474" i="11"/>
  <c r="H475" i="11"/>
  <c r="H476" i="11" s="1"/>
  <c r="H477" i="11" s="1"/>
  <c r="H478" i="11" s="1"/>
  <c r="H479" i="11" s="1"/>
  <c r="H480" i="11" s="1"/>
  <c r="H481" i="11" s="1"/>
  <c r="H354" i="11"/>
  <c r="H355" i="11"/>
  <c r="H356" i="11" s="1"/>
  <c r="H357" i="11" s="1"/>
  <c r="H358" i="11" s="1"/>
  <c r="H359" i="11" s="1"/>
  <c r="H360" i="11" s="1"/>
  <c r="H361" i="11" s="1"/>
  <c r="H84" i="11"/>
  <c r="H252" i="11"/>
  <c r="H253" i="11" s="1"/>
  <c r="H254" i="11" s="1"/>
  <c r="H255" i="11" s="1"/>
  <c r="H256" i="11" s="1"/>
  <c r="H85" i="11"/>
  <c r="H86" i="11" s="1"/>
  <c r="H87" i="11" s="1"/>
  <c r="H88" i="11" s="1"/>
  <c r="H89" i="11" s="1"/>
  <c r="H90" i="11" s="1"/>
  <c r="H91" i="11" s="1"/>
  <c r="H26" i="11"/>
  <c r="H27" i="11" s="1"/>
  <c r="H28" i="11" s="1"/>
  <c r="H29" i="11" s="1"/>
  <c r="H30" i="11" s="1"/>
  <c r="H31" i="11" s="1"/>
  <c r="H41" i="11"/>
  <c r="H42" i="11" s="1"/>
  <c r="H43" i="11" s="1"/>
  <c r="H44" i="11" s="1"/>
  <c r="H45" i="11" s="1"/>
  <c r="H46" i="11" s="1"/>
  <c r="H460" i="11"/>
  <c r="H310" i="11"/>
  <c r="H311" i="11" s="1"/>
  <c r="H312" i="11" s="1"/>
  <c r="H313" i="11" s="1"/>
  <c r="H314" i="11" s="1"/>
  <c r="H315" i="11" s="1"/>
  <c r="H316" i="11" s="1"/>
  <c r="H461" i="11"/>
  <c r="H462" i="11" s="1"/>
  <c r="H463" i="11" s="1"/>
  <c r="H464" i="11" s="1"/>
  <c r="H465" i="11" s="1"/>
  <c r="H466" i="11" s="1"/>
  <c r="H122" i="9"/>
  <c r="H332" i="9"/>
  <c r="H167" i="9"/>
  <c r="H168" i="9" s="1"/>
  <c r="H169" i="9" s="1"/>
  <c r="H170" i="9" s="1"/>
  <c r="H171" i="9" s="1"/>
  <c r="H172" i="9" s="1"/>
  <c r="H173" i="9" s="1"/>
  <c r="H174" i="9" s="1"/>
  <c r="H175" i="9" s="1"/>
  <c r="H176" i="9" s="1"/>
  <c r="H177" i="9" s="1"/>
  <c r="H178" i="9" s="1"/>
  <c r="H179" i="9" s="1"/>
  <c r="H180" i="9" s="1"/>
  <c r="H181" i="9" s="1"/>
  <c r="H212" i="9"/>
  <c r="H213" i="9" s="1"/>
  <c r="H214" i="9" s="1"/>
  <c r="H215" i="9" s="1"/>
  <c r="H216" i="9" s="1"/>
  <c r="H217" i="9" s="1"/>
  <c r="H218" i="9" s="1"/>
  <c r="H219" i="9" s="1"/>
  <c r="H220" i="9" s="1"/>
  <c r="H221" i="9" s="1"/>
  <c r="H222" i="9" s="1"/>
  <c r="H223" i="9" s="1"/>
  <c r="H224" i="9" s="1"/>
  <c r="H225" i="9" s="1"/>
  <c r="H226" i="9" s="1"/>
  <c r="H77" i="9"/>
  <c r="H47" i="9"/>
  <c r="H92" i="9"/>
  <c r="H227" i="9"/>
  <c r="H32" i="9"/>
  <c r="H272" i="9"/>
  <c r="H377" i="9"/>
  <c r="H123" i="9"/>
  <c r="H467" i="9"/>
  <c r="H468" i="9" s="1"/>
  <c r="H469" i="9" s="1"/>
  <c r="H470" i="9" s="1"/>
  <c r="H471" i="9" s="1"/>
  <c r="H472" i="9" s="1"/>
  <c r="H473" i="9" s="1"/>
  <c r="H474" i="9" s="1"/>
  <c r="H475" i="9" s="1"/>
  <c r="H476" i="9" s="1"/>
  <c r="H477" i="9" s="1"/>
  <c r="H478" i="9" s="1"/>
  <c r="H479" i="9" s="1"/>
  <c r="H480" i="9" s="1"/>
  <c r="H481" i="9" s="1"/>
  <c r="H302" i="9"/>
  <c r="H303" i="9" s="1"/>
  <c r="H304" i="9" s="1"/>
  <c r="H305" i="9" s="1"/>
  <c r="H306" i="9" s="1"/>
  <c r="H307" i="9" s="1"/>
  <c r="H308" i="9" s="1"/>
  <c r="H392" i="9"/>
  <c r="H393" i="9" s="1"/>
  <c r="H394" i="9" s="1"/>
  <c r="H395" i="9" s="1"/>
  <c r="H396" i="9" s="1"/>
  <c r="H397" i="9" s="1"/>
  <c r="H398" i="9" s="1"/>
  <c r="H399" i="9" s="1"/>
  <c r="H400" i="9" s="1"/>
  <c r="H401" i="9" s="1"/>
  <c r="H402" i="9" s="1"/>
  <c r="H403" i="9" s="1"/>
  <c r="H404" i="9" s="1"/>
  <c r="H405" i="9" s="1"/>
  <c r="H406" i="9" s="1"/>
  <c r="H197" i="9"/>
  <c r="H107" i="9"/>
  <c r="H17" i="9"/>
  <c r="H18" i="9" s="1"/>
  <c r="H19" i="9" s="1"/>
  <c r="H20" i="9" s="1"/>
  <c r="H21" i="9" s="1"/>
  <c r="H22" i="9" s="1"/>
  <c r="H23" i="9" s="1"/>
  <c r="H24" i="9" s="1"/>
  <c r="H317" i="9"/>
  <c r="H287" i="9"/>
  <c r="H347" i="9"/>
  <c r="H348" i="9" s="1"/>
  <c r="H349" i="9" s="1"/>
  <c r="H350" i="9" s="1"/>
  <c r="H351" i="9" s="1"/>
  <c r="H352" i="9" s="1"/>
  <c r="H353" i="9" s="1"/>
  <c r="H354" i="9" s="1"/>
  <c r="H355" i="9" s="1"/>
  <c r="H356" i="9" s="1"/>
  <c r="H357" i="9" s="1"/>
  <c r="H358" i="9" s="1"/>
  <c r="H359" i="9" s="1"/>
  <c r="H360" i="9" s="1"/>
  <c r="H361" i="9" s="1"/>
  <c r="H2" i="9"/>
  <c r="H422" i="9"/>
  <c r="H423" i="9" s="1"/>
  <c r="H424" i="9" s="1"/>
  <c r="H425" i="9" s="1"/>
  <c r="H426" i="9" s="1"/>
  <c r="H427" i="9" s="1"/>
  <c r="H428" i="9" s="1"/>
  <c r="H429" i="9" s="1"/>
  <c r="H430" i="9" s="1"/>
  <c r="H431" i="9" s="1"/>
  <c r="H432" i="9" s="1"/>
  <c r="H433" i="9" s="1"/>
  <c r="H434" i="9" s="1"/>
  <c r="H435" i="9" s="1"/>
  <c r="H436" i="9" s="1"/>
  <c r="H288" i="9"/>
  <c r="H182" i="9"/>
  <c r="H152" i="9"/>
  <c r="H33" i="9"/>
  <c r="H34" i="9" s="1"/>
  <c r="H35" i="9" s="1"/>
  <c r="H36" i="9" s="1"/>
  <c r="H37" i="9" s="1"/>
  <c r="H38" i="9" s="1"/>
  <c r="H39" i="9" s="1"/>
  <c r="H40" i="9" s="1"/>
  <c r="H41" i="9" s="1"/>
  <c r="H42" i="9" s="1"/>
  <c r="H198" i="9"/>
  <c r="H407" i="9"/>
  <c r="H408" i="9" s="1"/>
  <c r="H409" i="9" s="1"/>
  <c r="H410" i="9" s="1"/>
  <c r="H411" i="9" s="1"/>
  <c r="H412" i="9" s="1"/>
  <c r="H413" i="9" s="1"/>
  <c r="H414" i="9" s="1"/>
  <c r="H415" i="9" s="1"/>
  <c r="H416" i="9" s="1"/>
  <c r="H417" i="9" s="1"/>
  <c r="H418" i="9" s="1"/>
  <c r="H419" i="9" s="1"/>
  <c r="H420" i="9" s="1"/>
  <c r="H421" i="9" s="1"/>
  <c r="H93" i="9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289" i="9"/>
  <c r="H228" i="9"/>
  <c r="H229" i="9" s="1"/>
  <c r="H230" i="9" s="1"/>
  <c r="H231" i="9" s="1"/>
  <c r="H232" i="9" s="1"/>
  <c r="H233" i="9" s="1"/>
  <c r="H234" i="9" s="1"/>
  <c r="H183" i="9"/>
  <c r="H184" i="9" s="1"/>
  <c r="H185" i="9" s="1"/>
  <c r="H186" i="9" s="1"/>
  <c r="H187" i="9" s="1"/>
  <c r="H188" i="9" s="1"/>
  <c r="H189" i="9" s="1"/>
  <c r="H190" i="9" s="1"/>
  <c r="H191" i="9" s="1"/>
  <c r="H192" i="9" s="1"/>
  <c r="H193" i="9" s="1"/>
  <c r="H194" i="9" s="1"/>
  <c r="H195" i="9" s="1"/>
  <c r="H196" i="9" s="1"/>
  <c r="H108" i="9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48" i="9"/>
  <c r="H437" i="9"/>
  <c r="H378" i="9"/>
  <c r="H137" i="9"/>
  <c r="H62" i="9"/>
  <c r="H63" i="9" s="1"/>
  <c r="H153" i="9"/>
  <c r="H452" i="9"/>
  <c r="H453" i="9" s="1"/>
  <c r="H454" i="9" s="1"/>
  <c r="H455" i="9" s="1"/>
  <c r="H456" i="9" s="1"/>
  <c r="H457" i="9" s="1"/>
  <c r="H458" i="9" s="1"/>
  <c r="H459" i="9" s="1"/>
  <c r="H460" i="9" s="1"/>
  <c r="H461" i="9" s="1"/>
  <c r="H462" i="9" s="1"/>
  <c r="H463" i="9" s="1"/>
  <c r="H464" i="9" s="1"/>
  <c r="H465" i="9" s="1"/>
  <c r="H466" i="9" s="1"/>
  <c r="H362" i="9"/>
  <c r="H363" i="9" s="1"/>
  <c r="H364" i="9" s="1"/>
  <c r="H365" i="9" s="1"/>
  <c r="H366" i="9" s="1"/>
  <c r="H367" i="9" s="1"/>
  <c r="H368" i="9" s="1"/>
  <c r="H369" i="9" s="1"/>
  <c r="H370" i="9" s="1"/>
  <c r="H371" i="9" s="1"/>
  <c r="H372" i="9" s="1"/>
  <c r="H373" i="9" s="1"/>
  <c r="H199" i="9"/>
  <c r="H200" i="9" s="1"/>
  <c r="H201" i="9" s="1"/>
  <c r="H202" i="9" s="1"/>
  <c r="H203" i="9" s="1"/>
  <c r="H204" i="9" s="1"/>
  <c r="H154" i="9"/>
  <c r="H379" i="9"/>
  <c r="H438" i="9"/>
  <c r="H439" i="9" s="1"/>
  <c r="H440" i="9" s="1"/>
  <c r="H441" i="9" s="1"/>
  <c r="H442" i="9" s="1"/>
  <c r="H443" i="9" s="1"/>
  <c r="H444" i="9" s="1"/>
  <c r="H445" i="9" s="1"/>
  <c r="H446" i="9" s="1"/>
  <c r="H447" i="9" s="1"/>
  <c r="H448" i="9" s="1"/>
  <c r="H449" i="9" s="1"/>
  <c r="H450" i="9" s="1"/>
  <c r="H451" i="9" s="1"/>
  <c r="H257" i="9"/>
  <c r="H333" i="9"/>
  <c r="H334" i="9" s="1"/>
  <c r="H335" i="9" s="1"/>
  <c r="H336" i="9" s="1"/>
  <c r="H337" i="9" s="1"/>
  <c r="H338" i="9" s="1"/>
  <c r="H339" i="9" s="1"/>
  <c r="H340" i="9" s="1"/>
  <c r="H341" i="9" s="1"/>
  <c r="H342" i="9" s="1"/>
  <c r="H343" i="9" s="1"/>
  <c r="H344" i="9" s="1"/>
  <c r="H345" i="9" s="1"/>
  <c r="H346" i="9" s="1"/>
  <c r="H78" i="9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242" i="9"/>
  <c r="H243" i="9" s="1"/>
  <c r="H244" i="9" s="1"/>
  <c r="H245" i="9" s="1"/>
  <c r="H246" i="9" s="1"/>
  <c r="H247" i="9" s="1"/>
  <c r="H248" i="9" s="1"/>
  <c r="H249" i="9" s="1"/>
  <c r="H250" i="9" s="1"/>
  <c r="H251" i="9" s="1"/>
  <c r="H252" i="9" s="1"/>
  <c r="H253" i="9" s="1"/>
  <c r="H254" i="9" s="1"/>
  <c r="H255" i="9" s="1"/>
  <c r="H256" i="9" s="1"/>
  <c r="H290" i="9"/>
  <c r="H291" i="9" s="1"/>
  <c r="H292" i="9" s="1"/>
  <c r="H293" i="9" s="1"/>
  <c r="H294" i="9" s="1"/>
  <c r="H295" i="9" s="1"/>
  <c r="H273" i="9"/>
  <c r="H274" i="9" s="1"/>
  <c r="H275" i="9" s="1"/>
  <c r="H276" i="9" s="1"/>
  <c r="H277" i="9" s="1"/>
  <c r="H278" i="9" s="1"/>
  <c r="H279" i="9" s="1"/>
  <c r="H280" i="9" s="1"/>
  <c r="H281" i="9" s="1"/>
  <c r="H282" i="9" s="1"/>
  <c r="H283" i="9" s="1"/>
  <c r="H284" i="9" s="1"/>
  <c r="H285" i="9" s="1"/>
  <c r="H286" i="9" s="1"/>
  <c r="H258" i="9"/>
  <c r="H259" i="9" s="1"/>
  <c r="H260" i="9" s="1"/>
  <c r="H261" i="9" s="1"/>
  <c r="H262" i="9" s="1"/>
  <c r="H263" i="9" s="1"/>
  <c r="H264" i="9" s="1"/>
  <c r="H265" i="9" s="1"/>
  <c r="H266" i="9" s="1"/>
  <c r="H267" i="9" s="1"/>
  <c r="H268" i="9" s="1"/>
  <c r="H269" i="9" s="1"/>
  <c r="H270" i="9" s="1"/>
  <c r="H271" i="9" s="1"/>
  <c r="H49" i="9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155" i="9"/>
  <c r="H156" i="9" s="1"/>
  <c r="H157" i="9" s="1"/>
  <c r="H158" i="9" s="1"/>
  <c r="H159" i="9" s="1"/>
  <c r="H160" i="9" s="1"/>
  <c r="H161" i="9" s="1"/>
  <c r="H162" i="9" s="1"/>
  <c r="H163" i="9" s="1"/>
  <c r="H164" i="9" s="1"/>
  <c r="H165" i="9" s="1"/>
  <c r="H166" i="9" s="1"/>
  <c r="H124" i="9"/>
  <c r="H125" i="9" s="1"/>
  <c r="H126" i="9" s="1"/>
  <c r="H127" i="9" s="1"/>
  <c r="H128" i="9" s="1"/>
  <c r="H129" i="9" s="1"/>
  <c r="H130" i="9" s="1"/>
  <c r="H131" i="9" s="1"/>
  <c r="H132" i="9" s="1"/>
  <c r="H133" i="9" s="1"/>
  <c r="H134" i="9" s="1"/>
  <c r="H135" i="9" s="1"/>
  <c r="H136" i="9" s="1"/>
  <c r="H318" i="9"/>
  <c r="H319" i="9" s="1"/>
  <c r="H320" i="9" s="1"/>
  <c r="H321" i="9" s="1"/>
  <c r="H322" i="9" s="1"/>
  <c r="H323" i="9" s="1"/>
  <c r="H324" i="9" s="1"/>
  <c r="H325" i="9" s="1"/>
  <c r="H326" i="9" s="1"/>
  <c r="H327" i="9" s="1"/>
  <c r="H328" i="9" s="1"/>
  <c r="H329" i="9" s="1"/>
  <c r="H330" i="9" s="1"/>
  <c r="H331" i="9" s="1"/>
  <c r="H3" i="9"/>
  <c r="H4" i="9" s="1"/>
  <c r="H5" i="9" s="1"/>
  <c r="H6" i="9" s="1"/>
  <c r="H7" i="9" s="1"/>
  <c r="H8" i="9" s="1"/>
  <c r="H9" i="9" s="1"/>
  <c r="H10" i="9" s="1"/>
  <c r="H11" i="9" s="1"/>
  <c r="H12" i="9" s="1"/>
  <c r="H13" i="9" s="1"/>
  <c r="H14" i="9" s="1"/>
  <c r="H15" i="9" s="1"/>
  <c r="H16" i="9" s="1"/>
  <c r="H138" i="9"/>
  <c r="H139" i="9" s="1"/>
  <c r="H140" i="9" s="1"/>
  <c r="H141" i="9" s="1"/>
  <c r="H142" i="9" s="1"/>
  <c r="H143" i="9" s="1"/>
  <c r="H144" i="9" s="1"/>
  <c r="H145" i="9" s="1"/>
  <c r="H146" i="9" s="1"/>
  <c r="H147" i="9" s="1"/>
  <c r="H148" i="9" s="1"/>
  <c r="H149" i="9" s="1"/>
  <c r="H150" i="9" s="1"/>
  <c r="H151" i="9" s="1"/>
  <c r="H64" i="9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380" i="9"/>
  <c r="H381" i="9" s="1"/>
  <c r="H382" i="9" s="1"/>
  <c r="H383" i="9" s="1"/>
  <c r="H384" i="9" s="1"/>
  <c r="H385" i="9" s="1"/>
  <c r="H386" i="9" s="1"/>
  <c r="H387" i="9" s="1"/>
  <c r="H388" i="9" s="1"/>
  <c r="H389" i="9" s="1"/>
  <c r="H390" i="9" s="1"/>
  <c r="H391" i="9" s="1"/>
  <c r="H309" i="9"/>
  <c r="H310" i="9" s="1"/>
  <c r="H311" i="9" s="1"/>
  <c r="H312" i="9" s="1"/>
  <c r="H313" i="9" s="1"/>
  <c r="H314" i="9" s="1"/>
  <c r="H315" i="9" s="1"/>
  <c r="H316" i="9" s="1"/>
  <c r="H235" i="9"/>
  <c r="H236" i="9" s="1"/>
  <c r="H237" i="9" s="1"/>
  <c r="H238" i="9" s="1"/>
  <c r="H239" i="9" s="1"/>
  <c r="H240" i="9" s="1"/>
  <c r="H241" i="9" s="1"/>
  <c r="H25" i="9"/>
  <c r="H26" i="9" s="1"/>
  <c r="H27" i="9" s="1"/>
  <c r="H28" i="9" s="1"/>
  <c r="H29" i="9" s="1"/>
  <c r="H30" i="9" s="1"/>
  <c r="H31" i="9" s="1"/>
  <c r="H296" i="9"/>
  <c r="H297" i="9" s="1"/>
  <c r="H298" i="9" s="1"/>
  <c r="H299" i="9" s="1"/>
  <c r="H300" i="9" s="1"/>
  <c r="H301" i="9" s="1"/>
  <c r="H43" i="9"/>
  <c r="H44" i="9" s="1"/>
  <c r="H45" i="9" s="1"/>
  <c r="H46" i="9" s="1"/>
  <c r="H374" i="9"/>
  <c r="H375" i="9" s="1"/>
  <c r="H376" i="9" s="1"/>
  <c r="H205" i="9"/>
  <c r="H206" i="9" s="1"/>
  <c r="H207" i="9" s="1"/>
  <c r="H208" i="9" s="1"/>
  <c r="H209" i="9" s="1"/>
  <c r="H210" i="9" s="1"/>
  <c r="H211" i="9" s="1"/>
  <c r="H32" i="10"/>
  <c r="H77" i="10"/>
  <c r="H302" i="10"/>
  <c r="H347" i="10"/>
  <c r="H452" i="10"/>
  <c r="H152" i="10"/>
  <c r="H153" i="10" s="1"/>
  <c r="H154" i="10" s="1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422" i="10"/>
  <c r="H423" i="10" s="1"/>
  <c r="H424" i="10" s="1"/>
  <c r="H425" i="10" s="1"/>
  <c r="H426" i="10" s="1"/>
  <c r="H427" i="10" s="1"/>
  <c r="H428" i="10" s="1"/>
  <c r="H429" i="10" s="1"/>
  <c r="H430" i="10" s="1"/>
  <c r="H431" i="10" s="1"/>
  <c r="H432" i="10" s="1"/>
  <c r="H433" i="10" s="1"/>
  <c r="H434" i="10" s="1"/>
  <c r="H435" i="10" s="1"/>
  <c r="H436" i="10" s="1"/>
  <c r="H47" i="10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332" i="10"/>
  <c r="H197" i="10"/>
  <c r="H198" i="10" s="1"/>
  <c r="H199" i="10" s="1"/>
  <c r="H200" i="10" s="1"/>
  <c r="H201" i="10" s="1"/>
  <c r="H202" i="10" s="1"/>
  <c r="H203" i="10" s="1"/>
  <c r="H204" i="10" s="1"/>
  <c r="H205" i="10" s="1"/>
  <c r="H206" i="10" s="1"/>
  <c r="H207" i="10" s="1"/>
  <c r="H208" i="10" s="1"/>
  <c r="H209" i="10" s="1"/>
  <c r="H210" i="10" s="1"/>
  <c r="H211" i="10" s="1"/>
  <c r="H227" i="10"/>
  <c r="H228" i="10" s="1"/>
  <c r="H229" i="10" s="1"/>
  <c r="H230" i="10" s="1"/>
  <c r="H231" i="10" s="1"/>
  <c r="H232" i="10" s="1"/>
  <c r="H233" i="10" s="1"/>
  <c r="H234" i="10" s="1"/>
  <c r="H235" i="10" s="1"/>
  <c r="H467" i="10"/>
  <c r="H377" i="10"/>
  <c r="H92" i="10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242" i="10"/>
  <c r="H287" i="10"/>
  <c r="H107" i="10"/>
  <c r="H108" i="10" s="1"/>
  <c r="H109" i="10" s="1"/>
  <c r="H110" i="10" s="1"/>
  <c r="H111" i="10" s="1"/>
  <c r="H112" i="10" s="1"/>
  <c r="H113" i="10" s="1"/>
  <c r="H114" i="10" s="1"/>
  <c r="H243" i="10"/>
  <c r="H244" i="10" s="1"/>
  <c r="H245" i="10" s="1"/>
  <c r="H246" i="10" s="1"/>
  <c r="H247" i="10" s="1"/>
  <c r="H248" i="10" s="1"/>
  <c r="H249" i="10" s="1"/>
  <c r="H250" i="10" s="1"/>
  <c r="H251" i="10" s="1"/>
  <c r="H252" i="10" s="1"/>
  <c r="H253" i="10" s="1"/>
  <c r="H254" i="10" s="1"/>
  <c r="H255" i="10" s="1"/>
  <c r="H256" i="10" s="1"/>
  <c r="H137" i="10"/>
  <c r="H317" i="10"/>
  <c r="H318" i="10" s="1"/>
  <c r="H319" i="10" s="1"/>
  <c r="H320" i="10" s="1"/>
  <c r="H321" i="10" s="1"/>
  <c r="H322" i="10" s="1"/>
  <c r="H323" i="10" s="1"/>
  <c r="H324" i="10" s="1"/>
  <c r="H378" i="10"/>
  <c r="H379" i="10" s="1"/>
  <c r="H380" i="10" s="1"/>
  <c r="H381" i="10" s="1"/>
  <c r="H382" i="10" s="1"/>
  <c r="H383" i="10" s="1"/>
  <c r="H384" i="10" s="1"/>
  <c r="H385" i="10" s="1"/>
  <c r="H386" i="10" s="1"/>
  <c r="H387" i="10" s="1"/>
  <c r="H388" i="10" s="1"/>
  <c r="H389" i="10" s="1"/>
  <c r="H390" i="10" s="1"/>
  <c r="H391" i="10" s="1"/>
  <c r="H407" i="10"/>
  <c r="H333" i="10"/>
  <c r="H334" i="10" s="1"/>
  <c r="H335" i="10" s="1"/>
  <c r="H336" i="10" s="1"/>
  <c r="H337" i="10" s="1"/>
  <c r="H338" i="10" s="1"/>
  <c r="H339" i="10" s="1"/>
  <c r="H340" i="10" s="1"/>
  <c r="H341" i="10" s="1"/>
  <c r="H342" i="10" s="1"/>
  <c r="H343" i="10" s="1"/>
  <c r="H344" i="10" s="1"/>
  <c r="H345" i="10" s="1"/>
  <c r="H346" i="10" s="1"/>
  <c r="H288" i="10"/>
  <c r="H122" i="10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408" i="10"/>
  <c r="H409" i="10" s="1"/>
  <c r="H410" i="10" s="1"/>
  <c r="H411" i="10" s="1"/>
  <c r="H412" i="10" s="1"/>
  <c r="H413" i="10" s="1"/>
  <c r="H414" i="10" s="1"/>
  <c r="H415" i="10" s="1"/>
  <c r="H416" i="10" s="1"/>
  <c r="H417" i="10" s="1"/>
  <c r="H418" i="10" s="1"/>
  <c r="H419" i="10" s="1"/>
  <c r="H420" i="10" s="1"/>
  <c r="H421" i="10" s="1"/>
  <c r="H138" i="10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362" i="10"/>
  <c r="H363" i="10" s="1"/>
  <c r="H364" i="10" s="1"/>
  <c r="H365" i="10" s="1"/>
  <c r="H366" i="10" s="1"/>
  <c r="H367" i="10" s="1"/>
  <c r="H368" i="10" s="1"/>
  <c r="H369" i="10" s="1"/>
  <c r="H370" i="10" s="1"/>
  <c r="H371" i="10" s="1"/>
  <c r="H437" i="10"/>
  <c r="H438" i="10" s="1"/>
  <c r="H439" i="10" s="1"/>
  <c r="H440" i="10" s="1"/>
  <c r="H441" i="10" s="1"/>
  <c r="H442" i="10" s="1"/>
  <c r="H443" i="10" s="1"/>
  <c r="H444" i="10" s="1"/>
  <c r="H445" i="10" s="1"/>
  <c r="H446" i="10" s="1"/>
  <c r="H447" i="10" s="1"/>
  <c r="H448" i="10" s="1"/>
  <c r="H449" i="10" s="1"/>
  <c r="H450" i="10" s="1"/>
  <c r="H451" i="10" s="1"/>
  <c r="H2" i="10"/>
  <c r="H272" i="10"/>
  <c r="H273" i="10" s="1"/>
  <c r="H274" i="10" s="1"/>
  <c r="H275" i="10" s="1"/>
  <c r="H276" i="10" s="1"/>
  <c r="H277" i="10" s="1"/>
  <c r="H278" i="10" s="1"/>
  <c r="H279" i="10" s="1"/>
  <c r="H280" i="10" s="1"/>
  <c r="H281" i="10" s="1"/>
  <c r="H282" i="10" s="1"/>
  <c r="H283" i="10" s="1"/>
  <c r="H284" i="10" s="1"/>
  <c r="H285" i="10" s="1"/>
  <c r="H286" i="10" s="1"/>
  <c r="H33" i="10"/>
  <c r="H182" i="10"/>
  <c r="H183" i="10" s="1"/>
  <c r="H184" i="10" s="1"/>
  <c r="H185" i="10" s="1"/>
  <c r="H186" i="10" s="1"/>
  <c r="H187" i="10" s="1"/>
  <c r="H188" i="10" s="1"/>
  <c r="H189" i="10" s="1"/>
  <c r="H190" i="10" s="1"/>
  <c r="H191" i="10" s="1"/>
  <c r="H192" i="10" s="1"/>
  <c r="H193" i="10" s="1"/>
  <c r="H194" i="10" s="1"/>
  <c r="H195" i="10" s="1"/>
  <c r="H196" i="10" s="1"/>
  <c r="H392" i="10"/>
  <c r="H257" i="10"/>
  <c r="H258" i="10" s="1"/>
  <c r="H259" i="10" s="1"/>
  <c r="H260" i="10" s="1"/>
  <c r="H261" i="10" s="1"/>
  <c r="H262" i="10" s="1"/>
  <c r="H263" i="10" s="1"/>
  <c r="H264" i="10" s="1"/>
  <c r="H265" i="10" s="1"/>
  <c r="H266" i="10" s="1"/>
  <c r="H267" i="10" s="1"/>
  <c r="H268" i="10" s="1"/>
  <c r="H269" i="10" s="1"/>
  <c r="H270" i="10" s="1"/>
  <c r="H271" i="10" s="1"/>
  <c r="H289" i="10"/>
  <c r="H290" i="10" s="1"/>
  <c r="H291" i="10" s="1"/>
  <c r="H292" i="10" s="1"/>
  <c r="H293" i="10" s="1"/>
  <c r="H294" i="10" s="1"/>
  <c r="H295" i="10" s="1"/>
  <c r="H296" i="10" s="1"/>
  <c r="H297" i="10" s="1"/>
  <c r="H298" i="10" s="1"/>
  <c r="H299" i="10" s="1"/>
  <c r="H300" i="10" s="1"/>
  <c r="H301" i="10" s="1"/>
  <c r="H17" i="10"/>
  <c r="H393" i="10"/>
  <c r="H348" i="10"/>
  <c r="H394" i="10"/>
  <c r="H395" i="10" s="1"/>
  <c r="H396" i="10" s="1"/>
  <c r="H397" i="10" s="1"/>
  <c r="H398" i="10" s="1"/>
  <c r="H399" i="10" s="1"/>
  <c r="H400" i="10" s="1"/>
  <c r="H401" i="10" s="1"/>
  <c r="H3" i="10"/>
  <c r="H4" i="10" s="1"/>
  <c r="H5" i="10" s="1"/>
  <c r="H6" i="10" s="1"/>
  <c r="H7" i="10" s="1"/>
  <c r="H8" i="10" s="1"/>
  <c r="H9" i="10" s="1"/>
  <c r="H10" i="10" s="1"/>
  <c r="H11" i="10" s="1"/>
  <c r="H12" i="10" s="1"/>
  <c r="H13" i="10" s="1"/>
  <c r="H14" i="10" s="1"/>
  <c r="H15" i="10" s="1"/>
  <c r="H16" i="10" s="1"/>
  <c r="H62" i="10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8" i="10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167" i="10"/>
  <c r="H168" i="10" s="1"/>
  <c r="H169" i="10" s="1"/>
  <c r="H170" i="10" s="1"/>
  <c r="H171" i="10" s="1"/>
  <c r="H172" i="10" s="1"/>
  <c r="H173" i="10" s="1"/>
  <c r="H174" i="10" s="1"/>
  <c r="H175" i="10" s="1"/>
  <c r="H176" i="10" s="1"/>
  <c r="H177" i="10" s="1"/>
  <c r="H178" i="10" s="1"/>
  <c r="H179" i="10" s="1"/>
  <c r="H180" i="10" s="1"/>
  <c r="H181" i="10" s="1"/>
  <c r="H303" i="10"/>
  <c r="H304" i="10" s="1"/>
  <c r="H305" i="10" s="1"/>
  <c r="H306" i="10" s="1"/>
  <c r="H307" i="10" s="1"/>
  <c r="H308" i="10" s="1"/>
  <c r="H309" i="10" s="1"/>
  <c r="H310" i="10" s="1"/>
  <c r="H311" i="10" s="1"/>
  <c r="H312" i="10" s="1"/>
  <c r="H313" i="10" s="1"/>
  <c r="H314" i="10" s="1"/>
  <c r="H315" i="10" s="1"/>
  <c r="H316" i="10" s="1"/>
  <c r="H212" i="10"/>
  <c r="H349" i="10"/>
  <c r="H350" i="10" s="1"/>
  <c r="H351" i="10" s="1"/>
  <c r="H352" i="10" s="1"/>
  <c r="H353" i="10" s="1"/>
  <c r="H354" i="10" s="1"/>
  <c r="H355" i="10" s="1"/>
  <c r="H356" i="10" s="1"/>
  <c r="H357" i="10" s="1"/>
  <c r="H358" i="10" s="1"/>
  <c r="H359" i="10" s="1"/>
  <c r="H360" i="10" s="1"/>
  <c r="H361" i="10" s="1"/>
  <c r="H18" i="10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H31" i="10" s="1"/>
  <c r="H453" i="10"/>
  <c r="H454" i="10" s="1"/>
  <c r="H455" i="10" s="1"/>
  <c r="H456" i="10" s="1"/>
  <c r="H457" i="10" s="1"/>
  <c r="H458" i="10" s="1"/>
  <c r="H459" i="10" s="1"/>
  <c r="H460" i="10" s="1"/>
  <c r="H461" i="10" s="1"/>
  <c r="H462" i="10" s="1"/>
  <c r="H463" i="10" s="1"/>
  <c r="H464" i="10" s="1"/>
  <c r="H465" i="10" s="1"/>
  <c r="H466" i="10" s="1"/>
  <c r="H213" i="10"/>
  <c r="H34" i="10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68" i="10"/>
  <c r="H469" i="10" s="1"/>
  <c r="H470" i="10" s="1"/>
  <c r="H471" i="10" s="1"/>
  <c r="H472" i="10" s="1"/>
  <c r="H473" i="10" s="1"/>
  <c r="H474" i="10" s="1"/>
  <c r="H475" i="10" s="1"/>
  <c r="H476" i="10" s="1"/>
  <c r="H477" i="10" s="1"/>
  <c r="H478" i="10" s="1"/>
  <c r="H479" i="10" s="1"/>
  <c r="H480" i="10" s="1"/>
  <c r="H481" i="10" s="1"/>
  <c r="H214" i="10"/>
  <c r="H215" i="10" s="1"/>
  <c r="H216" i="10" s="1"/>
  <c r="H217" i="10" s="1"/>
  <c r="H218" i="10" s="1"/>
  <c r="H219" i="10" s="1"/>
  <c r="H220" i="10" s="1"/>
  <c r="H221" i="10" s="1"/>
  <c r="H222" i="10" s="1"/>
  <c r="H223" i="10" s="1"/>
  <c r="H224" i="10" s="1"/>
  <c r="H225" i="10" s="1"/>
  <c r="H226" i="10" s="1"/>
  <c r="H325" i="10"/>
  <c r="H326" i="10" s="1"/>
  <c r="H327" i="10" s="1"/>
  <c r="H328" i="10" s="1"/>
  <c r="H329" i="10" s="1"/>
  <c r="H330" i="10" s="1"/>
  <c r="H331" i="10" s="1"/>
  <c r="H402" i="10"/>
  <c r="H403" i="10" s="1"/>
  <c r="H404" i="10" s="1"/>
  <c r="H405" i="10" s="1"/>
  <c r="H406" i="10" s="1"/>
  <c r="H115" i="10"/>
  <c r="H116" i="10" s="1"/>
  <c r="H117" i="10" s="1"/>
  <c r="H118" i="10" s="1"/>
  <c r="H119" i="10" s="1"/>
  <c r="H120" i="10" s="1"/>
  <c r="H121" i="10" s="1"/>
  <c r="H236" i="10"/>
  <c r="H372" i="10"/>
  <c r="H373" i="10" s="1"/>
  <c r="H374" i="10" s="1"/>
  <c r="H375" i="10" s="1"/>
  <c r="H376" i="10" s="1"/>
  <c r="H237" i="10"/>
  <c r="H238" i="10" s="1"/>
  <c r="H239" i="10" s="1"/>
  <c r="H240" i="10" s="1"/>
  <c r="H241" i="10" s="1"/>
  <c r="L11" i="1" l="1"/>
  <c r="L16" i="1"/>
  <c r="L5" i="1"/>
  <c r="L14" i="1"/>
  <c r="L7" i="1"/>
  <c r="L9" i="1"/>
  <c r="L2" i="1"/>
  <c r="L10" i="1"/>
  <c r="L13" i="1"/>
  <c r="L15" i="1"/>
  <c r="L4" i="1"/>
  <c r="L8" i="1"/>
  <c r="L12" i="1"/>
  <c r="L3" i="1"/>
  <c r="L6" i="1"/>
  <c r="K12" i="1"/>
  <c r="K4" i="1"/>
  <c r="K8" i="1"/>
  <c r="K9" i="1"/>
  <c r="K15" i="1"/>
  <c r="K10" i="1"/>
  <c r="K5" i="1"/>
  <c r="K11" i="1"/>
  <c r="K3" i="1"/>
  <c r="K7" i="1"/>
  <c r="K6" i="1"/>
  <c r="K2" i="1"/>
  <c r="K13" i="1"/>
  <c r="K14" i="1"/>
  <c r="K16" i="1"/>
  <c r="I6" i="1"/>
  <c r="I16" i="1"/>
  <c r="I2" i="1"/>
  <c r="I10" i="1"/>
  <c r="I14" i="1"/>
  <c r="I3" i="1"/>
  <c r="I12" i="1"/>
  <c r="I13" i="1"/>
  <c r="I4" i="1"/>
  <c r="I9" i="1"/>
  <c r="I5" i="1"/>
  <c r="I8" i="1"/>
  <c r="I15" i="1"/>
  <c r="I11" i="1"/>
  <c r="I7" i="1"/>
  <c r="J9" i="1"/>
  <c r="J13" i="1"/>
  <c r="J3" i="1"/>
  <c r="J12" i="1"/>
  <c r="J16" i="1"/>
  <c r="J5" i="1"/>
  <c r="J2" i="1"/>
  <c r="J8" i="1"/>
  <c r="J15" i="1"/>
  <c r="J7" i="1"/>
  <c r="J14" i="1"/>
  <c r="J11" i="1"/>
  <c r="J10" i="1"/>
  <c r="J6" i="1"/>
  <c r="J4" i="1"/>
  <c r="H11" i="1"/>
  <c r="H4" i="1"/>
  <c r="H15" i="1"/>
  <c r="G13" i="1"/>
  <c r="G4" i="1"/>
  <c r="G14" i="1"/>
  <c r="G3" i="1"/>
  <c r="G11" i="1"/>
  <c r="G8" i="1"/>
  <c r="G5" i="1"/>
  <c r="G12" i="1"/>
  <c r="G6" i="1"/>
  <c r="G7" i="1"/>
  <c r="G16" i="1"/>
  <c r="G10" i="1"/>
  <c r="G2" i="1"/>
  <c r="G15" i="1"/>
  <c r="G9" i="1"/>
  <c r="F11" i="1"/>
  <c r="F6" i="1"/>
  <c r="F7" i="1"/>
  <c r="F16" i="1"/>
  <c r="F2" i="1"/>
  <c r="F12" i="1"/>
  <c r="F5" i="1"/>
  <c r="F10" i="1"/>
  <c r="F14" i="1"/>
  <c r="F3" i="1"/>
  <c r="F9" i="1"/>
  <c r="F4" i="1"/>
  <c r="F8" i="1"/>
  <c r="F15" i="1"/>
  <c r="F13" i="1"/>
  <c r="H342" i="4"/>
  <c r="H355" i="3"/>
  <c r="H309" i="3" s="1"/>
  <c r="H323" i="3" s="1"/>
  <c r="H248" i="3" s="1"/>
  <c r="H427" i="3" s="1"/>
  <c r="H9" i="3" s="1"/>
  <c r="H369" i="3" s="1"/>
  <c r="H71" i="3" s="1"/>
  <c r="H158" i="3" s="1"/>
  <c r="H144" i="3" s="1"/>
  <c r="H428" i="3" s="1"/>
  <c r="H72" i="3" s="1"/>
  <c r="H429" i="3" s="1"/>
  <c r="H279" i="3" s="1"/>
  <c r="H85" i="3" s="1"/>
  <c r="H40" i="3" s="1"/>
  <c r="H115" i="3" s="1"/>
  <c r="H187" i="3" s="1"/>
  <c r="H98" i="3" s="1"/>
  <c r="H116" i="3" s="1"/>
  <c r="H356" i="3" s="1"/>
  <c r="H249" i="3" s="1"/>
  <c r="H174" i="3" s="1"/>
  <c r="H444" i="3" s="1"/>
  <c r="H250" i="3" s="1"/>
  <c r="H430" i="3" s="1"/>
  <c r="H175" i="3" s="1"/>
  <c r="H310" i="3" s="1"/>
  <c r="H176" i="3" s="1"/>
  <c r="H86" i="3" s="1"/>
  <c r="H370" i="3" s="1"/>
  <c r="H55" i="3" s="1"/>
  <c r="H280" i="3" s="1"/>
  <c r="H117" i="3" s="1"/>
  <c r="H416" i="3" s="1"/>
  <c r="H388" i="3"/>
  <c r="H389" i="3" s="1"/>
  <c r="H390" i="3" s="1"/>
  <c r="H391" i="3" s="1"/>
  <c r="H47" i="2"/>
  <c r="H122" i="2"/>
  <c r="H123" i="2" s="1"/>
  <c r="H272" i="2"/>
  <c r="H137" i="2"/>
  <c r="H138" i="2" s="1"/>
  <c r="H302" i="2"/>
  <c r="H303" i="2" s="1"/>
  <c r="H437" i="2"/>
  <c r="H227" i="2"/>
  <c r="H228" i="2" s="1"/>
  <c r="H229" i="2" s="1"/>
  <c r="H48" i="2"/>
  <c r="H197" i="2"/>
  <c r="H392" i="2"/>
  <c r="H452" i="2"/>
  <c r="H362" i="2"/>
  <c r="H62" i="2"/>
  <c r="H422" i="2"/>
  <c r="H107" i="2"/>
  <c r="H332" i="2"/>
  <c r="H32" i="2"/>
  <c r="H182" i="2"/>
  <c r="H183" i="2" s="1"/>
  <c r="H467" i="2"/>
  <c r="L18" i="1" l="1"/>
  <c r="K18" i="1"/>
  <c r="I18" i="1"/>
  <c r="J18" i="1"/>
  <c r="H6" i="1"/>
  <c r="H3" i="1"/>
  <c r="H8" i="1"/>
  <c r="H16" i="1"/>
  <c r="H5" i="1"/>
  <c r="H7" i="1"/>
  <c r="H14" i="1"/>
  <c r="H13" i="1"/>
  <c r="H12" i="1"/>
  <c r="H9" i="1"/>
  <c r="H2" i="1"/>
  <c r="H10" i="1"/>
  <c r="G18" i="1"/>
  <c r="F18" i="1"/>
  <c r="C19" i="1" s="1"/>
  <c r="H60" i="4"/>
  <c r="H343" i="4"/>
  <c r="H344" i="4" s="1"/>
  <c r="H345" i="4" s="1"/>
  <c r="H346" i="4" s="1"/>
  <c r="H145" i="3"/>
  <c r="H311" i="3" s="1"/>
  <c r="H219" i="3" s="1"/>
  <c r="H73" i="3" s="1"/>
  <c r="H417" i="3"/>
  <c r="H418" i="3" s="1"/>
  <c r="H419" i="3" s="1"/>
  <c r="H420" i="3" s="1"/>
  <c r="H421" i="3" s="1"/>
  <c r="H230" i="2"/>
  <c r="H231" i="2"/>
  <c r="H232" i="2"/>
  <c r="H233" i="2"/>
  <c r="H234" i="2"/>
  <c r="H235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236" i="2"/>
  <c r="H237" i="2"/>
  <c r="H238" i="2"/>
  <c r="H239" i="2"/>
  <c r="H240" i="2"/>
  <c r="H24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124" i="2"/>
  <c r="H125" i="2"/>
  <c r="H126" i="2"/>
  <c r="H127" i="2"/>
  <c r="H128" i="2"/>
  <c r="H129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139" i="2"/>
  <c r="H140" i="2"/>
  <c r="H141" i="2"/>
  <c r="H142" i="2"/>
  <c r="H143" i="2"/>
  <c r="H144" i="2"/>
  <c r="H145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30" i="2"/>
  <c r="H131" i="2"/>
  <c r="H132" i="2"/>
  <c r="H133" i="2"/>
  <c r="H134" i="2"/>
  <c r="H135" i="2"/>
  <c r="H136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C13" i="1"/>
  <c r="C4" i="1"/>
  <c r="C7" i="1"/>
  <c r="C14" i="1"/>
  <c r="C10" i="1"/>
  <c r="C11" i="1"/>
  <c r="C16" i="1"/>
  <c r="C5" i="1"/>
  <c r="C2" i="1"/>
  <c r="C15" i="1"/>
  <c r="C8" i="1"/>
  <c r="C6" i="1"/>
  <c r="C3" i="1"/>
  <c r="C12" i="1"/>
  <c r="C9" i="1"/>
  <c r="C18" i="1"/>
  <c r="J19" i="1" l="1"/>
  <c r="I19" i="1"/>
  <c r="K19" i="1"/>
  <c r="L19" i="1"/>
  <c r="H18" i="1"/>
  <c r="H19" i="1" s="1"/>
  <c r="G19" i="1"/>
  <c r="F19" i="1"/>
  <c r="H447" i="4"/>
  <c r="H460" i="4" s="1"/>
  <c r="H41" i="4" s="1"/>
  <c r="H61" i="4"/>
  <c r="H473" i="3"/>
  <c r="H312" i="3" s="1"/>
  <c r="H74" i="3"/>
  <c r="H75" i="3" s="1"/>
  <c r="H76" i="3" s="1"/>
  <c r="H461" i="4" l="1"/>
  <c r="H448" i="4" s="1"/>
  <c r="H462" i="4" s="1"/>
  <c r="H146" i="4" s="1"/>
  <c r="H177" i="4" s="1"/>
  <c r="H223" i="4" s="1"/>
  <c r="H371" i="3"/>
  <c r="H372" i="3" s="1"/>
  <c r="H203" i="3" s="1"/>
  <c r="H324" i="3" s="1"/>
  <c r="H87" i="3" s="1"/>
  <c r="H325" i="3" s="1"/>
  <c r="H159" i="3" s="1"/>
  <c r="H294" i="3" s="1"/>
  <c r="H400" i="3" s="1"/>
  <c r="H177" i="3" s="1"/>
  <c r="H235" i="3" s="1"/>
  <c r="H313" i="3"/>
  <c r="H314" i="3" s="1"/>
  <c r="H315" i="3" s="1"/>
  <c r="H316" i="3" s="1"/>
  <c r="H147" i="4" l="1"/>
  <c r="H402" i="4" s="1"/>
  <c r="H224" i="4"/>
  <c r="H225" i="4" s="1"/>
  <c r="H226" i="4" s="1"/>
  <c r="H251" i="3"/>
  <c r="H474" i="3" s="1"/>
  <c r="H160" i="3" s="1"/>
  <c r="H445" i="3" s="1"/>
  <c r="H220" i="3" s="1"/>
  <c r="H475" i="3" s="1"/>
  <c r="H204" i="3" s="1"/>
  <c r="H401" i="3" s="1"/>
  <c r="H281" i="3" s="1"/>
  <c r="H188" i="3" s="1"/>
  <c r="H373" i="3" s="1"/>
  <c r="H10" i="3" s="1"/>
  <c r="H236" i="3"/>
  <c r="H237" i="3" s="1"/>
  <c r="H238" i="3" s="1"/>
  <c r="H239" i="3" s="1"/>
  <c r="H240" i="3" s="1"/>
  <c r="H241" i="3" s="1"/>
  <c r="H236" i="4" l="1"/>
  <c r="H463" i="4" s="1"/>
  <c r="H403" i="4"/>
  <c r="H404" i="4" s="1"/>
  <c r="H405" i="4" s="1"/>
  <c r="H406" i="4" s="1"/>
  <c r="H11" i="3"/>
  <c r="H130" i="3" s="1"/>
  <c r="H476" i="3" s="1"/>
  <c r="H326" i="3" s="1"/>
  <c r="H56" i="3" s="1"/>
  <c r="H12" i="3" s="1"/>
  <c r="H41" i="3" s="1"/>
  <c r="H266" i="3" s="1"/>
  <c r="H178" i="4" l="1"/>
  <c r="H464" i="4"/>
  <c r="H465" i="4" s="1"/>
  <c r="H466" i="4" s="1"/>
  <c r="H118" i="3"/>
  <c r="H267" i="3"/>
  <c r="H268" i="3" s="1"/>
  <c r="H269" i="3" s="1"/>
  <c r="H270" i="3" s="1"/>
  <c r="H271" i="3" s="1"/>
  <c r="H297" i="4" l="1"/>
  <c r="H179" i="4"/>
  <c r="H180" i="4" s="1"/>
  <c r="H181" i="4" s="1"/>
  <c r="H252" i="3"/>
  <c r="H119" i="3"/>
  <c r="H120" i="3" s="1"/>
  <c r="H121" i="3" s="1"/>
  <c r="H88" i="4" l="1"/>
  <c r="H298" i="4"/>
  <c r="H299" i="4" s="1"/>
  <c r="H300" i="4" s="1"/>
  <c r="H301" i="4" s="1"/>
  <c r="H88" i="3"/>
  <c r="H178" i="3" s="1"/>
  <c r="H146" i="3" s="1"/>
  <c r="H161" i="3" s="1"/>
  <c r="H221" i="3" s="1"/>
  <c r="H446" i="3" s="1"/>
  <c r="H179" i="3" s="1"/>
  <c r="H253" i="3"/>
  <c r="H254" i="3" s="1"/>
  <c r="H255" i="3" s="1"/>
  <c r="H256" i="3" s="1"/>
  <c r="H118" i="4" l="1"/>
  <c r="H328" i="4" s="1"/>
  <c r="H89" i="4"/>
  <c r="H90" i="4" s="1"/>
  <c r="H91" i="4" s="1"/>
  <c r="H89" i="3"/>
  <c r="H25" i="3" s="1"/>
  <c r="H447" i="3" s="1"/>
  <c r="H205" i="3" s="1"/>
  <c r="H131" i="3" s="1"/>
  <c r="H295" i="3" s="1"/>
  <c r="H477" i="3" s="1"/>
  <c r="H460" i="3" s="1"/>
  <c r="H180" i="3"/>
  <c r="H181" i="3" s="1"/>
  <c r="H42" i="4" l="1"/>
  <c r="H329" i="4"/>
  <c r="H330" i="4" s="1"/>
  <c r="H331" i="4" s="1"/>
  <c r="H99" i="3"/>
  <c r="H189" i="3" s="1"/>
  <c r="H374" i="3" s="1"/>
  <c r="H461" i="3"/>
  <c r="H462" i="3" s="1"/>
  <c r="H463" i="3" s="1"/>
  <c r="H464" i="3" s="1"/>
  <c r="H465" i="3" s="1"/>
  <c r="H466" i="3" s="1"/>
  <c r="H449" i="4" l="1"/>
  <c r="H222" i="3"/>
  <c r="H431" i="3" s="1"/>
  <c r="H147" i="3" s="1"/>
  <c r="H132" i="3" s="1"/>
  <c r="H42" i="3" s="1"/>
  <c r="H375" i="3"/>
  <c r="H376" i="3" s="1"/>
  <c r="H433" i="4" l="1"/>
  <c r="H450" i="4"/>
  <c r="H451" i="4" s="1"/>
  <c r="H148" i="3"/>
  <c r="H26" i="3" s="1"/>
  <c r="H43" i="3"/>
  <c r="H44" i="3" s="1"/>
  <c r="H45" i="3" s="1"/>
  <c r="H46" i="3" s="1"/>
  <c r="H119" i="4" l="1"/>
  <c r="H133" i="4" s="1"/>
  <c r="H434" i="4"/>
  <c r="H435" i="4" s="1"/>
  <c r="H436" i="4" s="1"/>
  <c r="H57" i="3"/>
  <c r="H27" i="3"/>
  <c r="H28" i="3" s="1"/>
  <c r="H29" i="3" s="1"/>
  <c r="H30" i="3" s="1"/>
  <c r="H31" i="3" s="1"/>
  <c r="H237" i="4" l="1"/>
  <c r="H238" i="4" s="1"/>
  <c r="H134" i="4"/>
  <c r="H135" i="4" s="1"/>
  <c r="H136" i="4" s="1"/>
  <c r="H13" i="3"/>
  <c r="H58" i="3"/>
  <c r="H161" i="4" l="1"/>
  <c r="H239" i="4"/>
  <c r="H240" i="4" s="1"/>
  <c r="H241" i="4" s="1"/>
  <c r="H432" i="3"/>
  <c r="H59" i="3"/>
  <c r="H60" i="3" s="1"/>
  <c r="H61" i="3" s="1"/>
  <c r="H100" i="3"/>
  <c r="H448" i="3" s="1"/>
  <c r="H356" i="4" l="1"/>
  <c r="H206" i="4" s="1"/>
  <c r="H162" i="4"/>
  <c r="H163" i="4" s="1"/>
  <c r="H164" i="4" s="1"/>
  <c r="H165" i="4" s="1"/>
  <c r="H166" i="4" s="1"/>
  <c r="H90" i="3"/>
  <c r="H449" i="3"/>
  <c r="H450" i="3" s="1"/>
  <c r="H451" i="3" s="1"/>
  <c r="H388" i="4" l="1"/>
  <c r="H313" i="4" s="1"/>
  <c r="H207" i="4"/>
  <c r="H208" i="4" s="1"/>
  <c r="H209" i="4" s="1"/>
  <c r="H210" i="4" s="1"/>
  <c r="H211" i="4" s="1"/>
  <c r="H206" i="3"/>
  <c r="H101" i="3" s="1"/>
  <c r="H162" i="3" s="1"/>
  <c r="H339" i="3" s="1"/>
  <c r="H91" i="3"/>
  <c r="H43" i="4" l="1"/>
  <c r="H314" i="4"/>
  <c r="H315" i="4" s="1"/>
  <c r="H316" i="4" s="1"/>
  <c r="H190" i="3"/>
  <c r="H191" i="3" s="1"/>
  <c r="H327" i="3" s="1"/>
  <c r="H328" i="3" s="1"/>
  <c r="H329" i="3" s="1"/>
  <c r="H330" i="3" s="1"/>
  <c r="H331" i="3" s="1"/>
  <c r="H14" i="3"/>
  <c r="H120" i="4" l="1"/>
  <c r="H44" i="4"/>
  <c r="H45" i="4" s="1"/>
  <c r="H46" i="4" s="1"/>
  <c r="H282" i="3"/>
  <c r="H433" i="3" s="1"/>
  <c r="H148" i="4" l="1"/>
  <c r="H71" i="4" s="1"/>
  <c r="H357" i="4" s="1"/>
  <c r="H121" i="4"/>
  <c r="H163" i="3"/>
  <c r="H15" i="3" s="1"/>
  <c r="H434" i="3"/>
  <c r="H435" i="3" s="1"/>
  <c r="H436" i="3" s="1"/>
  <c r="H72" i="4" l="1"/>
  <c r="H358" i="4"/>
  <c r="H359" i="4" s="1"/>
  <c r="H360" i="4" s="1"/>
  <c r="H361" i="4" s="1"/>
  <c r="H133" i="3"/>
  <c r="H267" i="4" l="1"/>
  <c r="H73" i="4"/>
  <c r="H74" i="4" s="1"/>
  <c r="H75" i="4" s="1"/>
  <c r="H76" i="4" s="1"/>
  <c r="H192" i="3"/>
  <c r="H340" i="3" s="1"/>
  <c r="H134" i="3"/>
  <c r="H135" i="3" s="1"/>
  <c r="H136" i="3" s="1"/>
  <c r="H253" i="4" l="1"/>
  <c r="H268" i="4"/>
  <c r="H269" i="4" s="1"/>
  <c r="H270" i="4" s="1"/>
  <c r="H271" i="4" s="1"/>
  <c r="H149" i="3"/>
  <c r="H341" i="3"/>
  <c r="H342" i="3" s="1"/>
  <c r="H343" i="3" s="1"/>
  <c r="H344" i="3" s="1"/>
  <c r="H345" i="3" s="1"/>
  <c r="H346" i="3" s="1"/>
  <c r="H389" i="4" l="1"/>
  <c r="H254" i="4"/>
  <c r="H255" i="4" s="1"/>
  <c r="H256" i="4" s="1"/>
  <c r="H402" i="3"/>
  <c r="H193" i="3" s="1"/>
  <c r="H194" i="4" l="1"/>
  <c r="H390" i="4"/>
  <c r="H391" i="4" s="1"/>
  <c r="H357" i="3"/>
  <c r="H194" i="3"/>
  <c r="H195" i="3" s="1"/>
  <c r="H196" i="3" s="1"/>
  <c r="H149" i="4" l="1"/>
  <c r="H195" i="4"/>
  <c r="H196" i="4" s="1"/>
  <c r="H102" i="3"/>
  <c r="H358" i="3"/>
  <c r="H359" i="3" s="1"/>
  <c r="H360" i="3" s="1"/>
  <c r="H361" i="3" s="1"/>
  <c r="H150" i="4" l="1"/>
  <c r="H151" i="4" s="1"/>
  <c r="H296" i="3"/>
  <c r="H103" i="3"/>
  <c r="H104" i="3" s="1"/>
  <c r="H105" i="3" s="1"/>
  <c r="H106" i="3" s="1"/>
  <c r="H281" i="4" l="1"/>
  <c r="H282" i="4" s="1"/>
  <c r="H283" i="4" s="1"/>
  <c r="H284" i="4" s="1"/>
  <c r="H285" i="4" s="1"/>
  <c r="H286" i="4" s="1"/>
  <c r="H16" i="3"/>
  <c r="H297" i="3"/>
  <c r="H298" i="3" s="1"/>
  <c r="H299" i="3" s="1"/>
  <c r="H300" i="3" s="1"/>
  <c r="H301" i="3" s="1"/>
  <c r="E5" i="1" l="1"/>
  <c r="E9" i="1"/>
  <c r="E12" i="1"/>
  <c r="E13" i="1"/>
  <c r="E4" i="1"/>
  <c r="E2" i="1"/>
  <c r="E7" i="1"/>
  <c r="E8" i="1"/>
  <c r="E16" i="1"/>
  <c r="E15" i="1"/>
  <c r="E6" i="1"/>
  <c r="E3" i="1"/>
  <c r="E10" i="1"/>
  <c r="E11" i="1"/>
  <c r="E14" i="1"/>
  <c r="H207" i="3"/>
  <c r="E18" i="1" l="1"/>
  <c r="E19" i="1" s="1"/>
  <c r="H223" i="3"/>
  <c r="H208" i="3"/>
  <c r="H209" i="3" s="1"/>
  <c r="H210" i="3" s="1"/>
  <c r="H211" i="3" s="1"/>
  <c r="H403" i="3" l="1"/>
  <c r="H224" i="3"/>
  <c r="H225" i="3" s="1"/>
  <c r="H226" i="3" s="1"/>
  <c r="H164" i="3" l="1"/>
  <c r="H404" i="3"/>
  <c r="H405" i="3" s="1"/>
  <c r="H406" i="3" s="1"/>
  <c r="H478" i="3" l="1"/>
  <c r="H165" i="3"/>
  <c r="H166" i="3" s="1"/>
  <c r="H150" i="3" l="1"/>
  <c r="H479" i="3"/>
  <c r="H480" i="3" s="1"/>
  <c r="H481" i="3" s="1"/>
  <c r="H283" i="3" l="1"/>
  <c r="H284" i="3" s="1"/>
  <c r="H285" i="3" s="1"/>
  <c r="H286" i="3" s="1"/>
  <c r="H151" i="3"/>
  <c r="D14" i="1"/>
  <c r="D3" i="1"/>
  <c r="D2" i="1"/>
  <c r="D16" i="1"/>
  <c r="D8" i="1"/>
  <c r="D9" i="1"/>
  <c r="D11" i="1"/>
  <c r="D13" i="1"/>
  <c r="D4" i="1"/>
  <c r="D6" i="1"/>
  <c r="D5" i="1"/>
  <c r="D15" i="1"/>
  <c r="D12" i="1"/>
  <c r="D7" i="1"/>
  <c r="D10" i="1"/>
  <c r="D18" i="1" l="1"/>
  <c r="D19" i="1" s="1"/>
  <c r="AB77" i="14" l="1"/>
  <c r="AB78" i="14" s="1"/>
  <c r="AB79" i="14" s="1"/>
  <c r="AB80" i="14" s="1"/>
  <c r="AB81" i="14" s="1"/>
  <c r="AB82" i="14" s="1"/>
  <c r="AB83" i="14" s="1"/>
  <c r="AB84" i="14" s="1"/>
  <c r="AB85" i="14" s="1"/>
  <c r="AB86" i="14" s="1"/>
  <c r="AB87" i="14" s="1"/>
  <c r="AB88" i="14" s="1"/>
  <c r="AB89" i="14" s="1"/>
  <c r="AB90" i="14" s="1"/>
  <c r="AB91" i="14" s="1"/>
  <c r="AB92" i="14"/>
  <c r="AB93" i="14" s="1"/>
  <c r="AB94" i="14" s="1"/>
  <c r="AB95" i="14" s="1"/>
  <c r="AB96" i="14" s="1"/>
  <c r="AB97" i="14" s="1"/>
  <c r="AB98" i="14" s="1"/>
  <c r="AB99" i="14" s="1"/>
  <c r="AB100" i="14" s="1"/>
  <c r="AB101" i="14" s="1"/>
  <c r="AB102" i="14" s="1"/>
  <c r="AB103" i="14" s="1"/>
  <c r="AB104" i="14" s="1"/>
  <c r="AB105" i="14" s="1"/>
  <c r="AB106" i="14" s="1"/>
  <c r="AB287" i="14"/>
  <c r="AB288" i="14" s="1"/>
  <c r="AB289" i="14" s="1"/>
  <c r="AB290" i="14" s="1"/>
  <c r="AB291" i="14" s="1"/>
  <c r="AB292" i="14" s="1"/>
  <c r="AB293" i="14" s="1"/>
  <c r="AB294" i="14" s="1"/>
  <c r="AB295" i="14" s="1"/>
  <c r="AB296" i="14" s="1"/>
  <c r="AB297" i="14" s="1"/>
  <c r="AB298" i="14" s="1"/>
  <c r="AB299" i="14" s="1"/>
  <c r="AB300" i="14" s="1"/>
  <c r="AB301" i="14" s="1"/>
  <c r="AB362" i="14"/>
  <c r="AB363" i="14" s="1"/>
  <c r="AB364" i="14" s="1"/>
  <c r="AB365" i="14" s="1"/>
  <c r="AB366" i="14" s="1"/>
  <c r="AB367" i="14" s="1"/>
  <c r="AB368" i="14" s="1"/>
  <c r="AB369" i="14" s="1"/>
  <c r="AB370" i="14" s="1"/>
  <c r="AB371" i="14" s="1"/>
  <c r="AB372" i="14" s="1"/>
  <c r="AB373" i="14" s="1"/>
  <c r="AB374" i="14" s="1"/>
  <c r="AB375" i="14" s="1"/>
  <c r="AB376" i="14" s="1"/>
  <c r="AB122" i="14"/>
  <c r="AB123" i="14" s="1"/>
  <c r="AB124" i="14" s="1"/>
  <c r="AB125" i="14" s="1"/>
  <c r="AB126" i="14" s="1"/>
  <c r="AB127" i="14" s="1"/>
  <c r="AB128" i="14" s="1"/>
  <c r="AB129" i="14" s="1"/>
  <c r="AB130" i="14" s="1"/>
  <c r="AB131" i="14" s="1"/>
  <c r="AB132" i="14" s="1"/>
  <c r="AB133" i="14" s="1"/>
  <c r="AB134" i="14" s="1"/>
  <c r="AB135" i="14" s="1"/>
  <c r="AB136" i="14" s="1"/>
  <c r="AB227" i="14"/>
  <c r="AB228" i="14" s="1"/>
  <c r="AB229" i="14" s="1"/>
  <c r="AB230" i="14" s="1"/>
  <c r="AB231" i="14" s="1"/>
  <c r="AB232" i="14" s="1"/>
  <c r="AB233" i="14" s="1"/>
  <c r="AB234" i="14" s="1"/>
  <c r="AB235" i="14" s="1"/>
  <c r="AB236" i="14" s="1"/>
  <c r="AB237" i="14" s="1"/>
  <c r="AB238" i="14" s="1"/>
  <c r="AB239" i="14" s="1"/>
  <c r="AB240" i="14" s="1"/>
  <c r="AB241" i="14" s="1"/>
  <c r="AB317" i="14"/>
  <c r="AB318" i="14" s="1"/>
  <c r="AB319" i="14" s="1"/>
  <c r="AB320" i="14" s="1"/>
  <c r="AB321" i="14" s="1"/>
  <c r="AB322" i="14" s="1"/>
  <c r="AB323" i="14" s="1"/>
  <c r="AB324" i="14" s="1"/>
  <c r="AB325" i="14" s="1"/>
  <c r="AB326" i="14" s="1"/>
  <c r="AB327" i="14" s="1"/>
  <c r="AB328" i="14" s="1"/>
  <c r="AB329" i="14" s="1"/>
  <c r="AB330" i="14" s="1"/>
  <c r="AB331" i="14" s="1"/>
  <c r="AB107" i="14"/>
  <c r="AB108" i="14" s="1"/>
  <c r="AB109" i="14" s="1"/>
  <c r="AB110" i="14" s="1"/>
  <c r="AB111" i="14" s="1"/>
  <c r="AB112" i="14" s="1"/>
  <c r="AB113" i="14" s="1"/>
  <c r="AB114" i="14" s="1"/>
  <c r="AB115" i="14" s="1"/>
  <c r="AB116" i="14" s="1"/>
  <c r="AB117" i="14" s="1"/>
  <c r="AB118" i="14" s="1"/>
  <c r="AB119" i="14" s="1"/>
  <c r="AB120" i="14" s="1"/>
  <c r="AB121" i="14" s="1"/>
  <c r="AB182" i="14"/>
  <c r="AB183" i="14" s="1"/>
  <c r="AB184" i="14" s="1"/>
  <c r="AB185" i="14" s="1"/>
  <c r="AB186" i="14" s="1"/>
  <c r="AB187" i="14" s="1"/>
  <c r="AB188" i="14" s="1"/>
  <c r="AB189" i="14" s="1"/>
  <c r="AB190" i="14" s="1"/>
  <c r="AB191" i="14" s="1"/>
  <c r="AB192" i="14" s="1"/>
  <c r="AB193" i="14" s="1"/>
  <c r="AB194" i="14" s="1"/>
  <c r="AB195" i="14" s="1"/>
  <c r="AB196" i="14" s="1"/>
  <c r="AB2" i="14"/>
  <c r="AB3" i="14" s="1"/>
  <c r="AB4" i="14" s="1"/>
  <c r="AB5" i="14" s="1"/>
  <c r="AB6" i="14" s="1"/>
  <c r="AB7" i="14" s="1"/>
  <c r="AB8" i="14" s="1"/>
  <c r="AB9" i="14" s="1"/>
  <c r="AB10" i="14" s="1"/>
  <c r="AB11" i="14" s="1"/>
  <c r="AB12" i="14" s="1"/>
  <c r="AB13" i="14" s="1"/>
  <c r="AB14" i="14" s="1"/>
  <c r="AB15" i="14" s="1"/>
  <c r="AB16" i="14" s="1"/>
  <c r="AB47" i="14"/>
  <c r="AB48" i="14" s="1"/>
  <c r="AB49" i="14" s="1"/>
  <c r="AB50" i="14" s="1"/>
  <c r="AB51" i="14" s="1"/>
  <c r="AB52" i="14" s="1"/>
  <c r="AB53" i="14" s="1"/>
  <c r="AB54" i="14" s="1"/>
  <c r="AB55" i="14" s="1"/>
  <c r="AB56" i="14" s="1"/>
  <c r="AB57" i="14" s="1"/>
  <c r="AB58" i="14" s="1"/>
  <c r="AB59" i="14" s="1"/>
  <c r="AB60" i="14" s="1"/>
  <c r="AB61" i="14" s="1"/>
  <c r="AB63" i="14"/>
  <c r="AB64" i="14" s="1"/>
  <c r="AB65" i="14" s="1"/>
  <c r="AB66" i="14" s="1"/>
  <c r="AB67" i="14" s="1"/>
  <c r="AB68" i="14" s="1"/>
  <c r="AB69" i="14" s="1"/>
  <c r="AB70" i="14" s="1"/>
  <c r="AB71" i="14" s="1"/>
  <c r="AB72" i="14" s="1"/>
  <c r="AB73" i="14" s="1"/>
  <c r="AB74" i="14" s="1"/>
  <c r="AB75" i="14" s="1"/>
  <c r="AB76" i="14" s="1"/>
  <c r="AB62" i="14"/>
  <c r="AB257" i="14"/>
  <c r="AB258" i="14" s="1"/>
  <c r="AB259" i="14" s="1"/>
  <c r="AB260" i="14" s="1"/>
  <c r="AB261" i="14" s="1"/>
  <c r="AB262" i="14" s="1"/>
  <c r="AB263" i="14" s="1"/>
  <c r="AB264" i="14" s="1"/>
  <c r="AB265" i="14" s="1"/>
  <c r="AB266" i="14" s="1"/>
  <c r="AB267" i="14" s="1"/>
  <c r="AB268" i="14" s="1"/>
  <c r="AB269" i="14" s="1"/>
  <c r="AB270" i="14" s="1"/>
  <c r="AB271" i="14" s="1"/>
  <c r="AB272" i="14"/>
  <c r="AB273" i="14" s="1"/>
  <c r="AB274" i="14" s="1"/>
  <c r="AB275" i="14" s="1"/>
  <c r="AB276" i="14" s="1"/>
  <c r="AB277" i="14" s="1"/>
  <c r="AB278" i="14" s="1"/>
  <c r="AB279" i="14" s="1"/>
  <c r="AB280" i="14" s="1"/>
  <c r="AB281" i="14" s="1"/>
  <c r="AB282" i="14" s="1"/>
  <c r="AB283" i="14" s="1"/>
  <c r="AB284" i="14" s="1"/>
  <c r="AB285" i="14" s="1"/>
  <c r="AB286" i="14" s="1"/>
  <c r="AB167" i="14"/>
  <c r="AB168" i="14" s="1"/>
  <c r="AB169" i="14" s="1"/>
  <c r="AB170" i="14" s="1"/>
  <c r="AB171" i="14" s="1"/>
  <c r="AB172" i="14" s="1"/>
  <c r="AB173" i="14" s="1"/>
  <c r="AB174" i="14" s="1"/>
  <c r="AB175" i="14" s="1"/>
  <c r="AB176" i="14" s="1"/>
  <c r="AB177" i="14" s="1"/>
  <c r="AB178" i="14" s="1"/>
  <c r="AB179" i="14" s="1"/>
  <c r="AB180" i="14" s="1"/>
  <c r="AB181" i="14" s="1"/>
  <c r="AB407" i="14"/>
  <c r="AB408" i="14" s="1"/>
  <c r="AB409" i="14" s="1"/>
  <c r="AB410" i="14" s="1"/>
  <c r="AB411" i="14" s="1"/>
  <c r="AB412" i="14" s="1"/>
  <c r="AB413" i="14" s="1"/>
  <c r="AB414" i="14" s="1"/>
  <c r="AB415" i="14" s="1"/>
  <c r="AB416" i="14" s="1"/>
  <c r="AB417" i="14" s="1"/>
  <c r="AB418" i="14" s="1"/>
  <c r="AB419" i="14" s="1"/>
  <c r="AB420" i="14" s="1"/>
  <c r="AB421" i="14" s="1"/>
  <c r="AB18" i="14"/>
  <c r="AB19" i="14" s="1"/>
  <c r="AB20" i="14" s="1"/>
  <c r="AB21" i="14" s="1"/>
  <c r="AB22" i="14" s="1"/>
  <c r="AB23" i="14" s="1"/>
  <c r="AB24" i="14" s="1"/>
  <c r="AB25" i="14" s="1"/>
  <c r="AB26" i="14" s="1"/>
  <c r="AB27" i="14" s="1"/>
  <c r="AB28" i="14" s="1"/>
  <c r="AB29" i="14" s="1"/>
  <c r="AB30" i="14" s="1"/>
  <c r="AB31" i="14" s="1"/>
  <c r="AB17" i="14"/>
  <c r="AB32" i="14"/>
  <c r="AB33" i="14" s="1"/>
  <c r="AB34" i="14" s="1"/>
  <c r="AB35" i="14" s="1"/>
  <c r="AB36" i="14" s="1"/>
  <c r="AB37" i="14" s="1"/>
  <c r="AB38" i="14" s="1"/>
  <c r="AB39" i="14" s="1"/>
  <c r="AB40" i="14" s="1"/>
  <c r="AB41" i="14" s="1"/>
  <c r="AB42" i="14" s="1"/>
  <c r="AB43" i="14" s="1"/>
  <c r="AB44" i="14" s="1"/>
  <c r="AB45" i="14" s="1"/>
  <c r="AB46" i="14" s="1"/>
  <c r="AB138" i="14"/>
  <c r="AB139" i="14" s="1"/>
  <c r="AB140" i="14" s="1"/>
  <c r="AB141" i="14" s="1"/>
  <c r="AB142" i="14" s="1"/>
  <c r="AB143" i="14" s="1"/>
  <c r="AB144" i="14" s="1"/>
  <c r="AB145" i="14" s="1"/>
  <c r="AB146" i="14" s="1"/>
  <c r="AB147" i="14" s="1"/>
  <c r="AB148" i="14" s="1"/>
  <c r="AB149" i="14" s="1"/>
  <c r="AB150" i="14" s="1"/>
  <c r="AB151" i="14" s="1"/>
  <c r="AB137" i="14"/>
  <c r="AB152" i="14"/>
  <c r="AB153" i="14" s="1"/>
  <c r="AB154" i="14" s="1"/>
  <c r="AB155" i="14" s="1"/>
  <c r="AB156" i="14" s="1"/>
  <c r="AB157" i="14" s="1"/>
  <c r="AB158" i="14" s="1"/>
  <c r="AB159" i="14" s="1"/>
  <c r="AB160" i="14" s="1"/>
  <c r="AB161" i="14" s="1"/>
  <c r="AB162" i="14" s="1"/>
  <c r="AB163" i="14" s="1"/>
  <c r="AB164" i="14" s="1"/>
  <c r="AB165" i="14" s="1"/>
  <c r="AB166" i="14" s="1"/>
  <c r="AB198" i="14"/>
  <c r="AB199" i="14" s="1"/>
  <c r="AB200" i="14" s="1"/>
  <c r="AB201" i="14" s="1"/>
  <c r="AB202" i="14" s="1"/>
  <c r="AB203" i="14" s="1"/>
  <c r="AB204" i="14" s="1"/>
  <c r="AB205" i="14" s="1"/>
  <c r="AB206" i="14" s="1"/>
  <c r="AB207" i="14" s="1"/>
  <c r="AB208" i="14" s="1"/>
  <c r="AB209" i="14" s="1"/>
  <c r="AB210" i="14" s="1"/>
  <c r="AB211" i="14" s="1"/>
  <c r="AB197" i="14"/>
  <c r="AB212" i="14"/>
  <c r="AB213" i="14" s="1"/>
  <c r="AB214" i="14" s="1"/>
  <c r="AB215" i="14" s="1"/>
  <c r="AB216" i="14" s="1"/>
  <c r="AB217" i="14" s="1"/>
  <c r="AB218" i="14" s="1"/>
  <c r="AB219" i="14" s="1"/>
  <c r="AB220" i="14" s="1"/>
  <c r="AB221" i="14" s="1"/>
  <c r="AB222" i="14" s="1"/>
  <c r="AB223" i="14" s="1"/>
  <c r="AB224" i="14" s="1"/>
  <c r="AB225" i="14" s="1"/>
  <c r="AB226" i="14" s="1"/>
  <c r="AB242" i="14"/>
  <c r="AB243" i="14" s="1"/>
  <c r="AB244" i="14" s="1"/>
  <c r="AB245" i="14" s="1"/>
  <c r="AB246" i="14" s="1"/>
  <c r="AB247" i="14" s="1"/>
  <c r="AB248" i="14" s="1"/>
  <c r="AB249" i="14" s="1"/>
  <c r="AB250" i="14" s="1"/>
  <c r="AB251" i="14" s="1"/>
  <c r="AB252" i="14" s="1"/>
  <c r="AB253" i="14" s="1"/>
  <c r="AB254" i="14" s="1"/>
  <c r="AB255" i="14" s="1"/>
  <c r="AB256" i="14" s="1"/>
  <c r="AB332" i="14"/>
  <c r="AB333" i="14" s="1"/>
  <c r="AB334" i="14" s="1"/>
  <c r="AB335" i="14" s="1"/>
  <c r="AB336" i="14" s="1"/>
  <c r="AB337" i="14" s="1"/>
  <c r="AB338" i="14" s="1"/>
  <c r="AB339" i="14" s="1"/>
  <c r="AB340" i="14" s="1"/>
  <c r="AB341" i="14" s="1"/>
  <c r="AB342" i="14" s="1"/>
  <c r="AB343" i="14" s="1"/>
  <c r="AB344" i="14" s="1"/>
  <c r="AB345" i="14" s="1"/>
  <c r="AB346" i="14" s="1"/>
  <c r="AB378" i="14"/>
  <c r="AB379" i="14" s="1"/>
  <c r="AB380" i="14" s="1"/>
  <c r="AB381" i="14" s="1"/>
  <c r="AB382" i="14" s="1"/>
  <c r="AB383" i="14" s="1"/>
  <c r="AB384" i="14" s="1"/>
  <c r="AB385" i="14" s="1"/>
  <c r="AB386" i="14" s="1"/>
  <c r="AB387" i="14" s="1"/>
  <c r="AB388" i="14" s="1"/>
  <c r="AB389" i="14" s="1"/>
  <c r="AB390" i="14" s="1"/>
  <c r="AB391" i="14" s="1"/>
  <c r="AB377" i="14"/>
  <c r="AB422" i="14"/>
  <c r="AB423" i="14" s="1"/>
  <c r="AB424" i="14" s="1"/>
  <c r="AB425" i="14" s="1"/>
  <c r="AB426" i="14" s="1"/>
  <c r="AB427" i="14" s="1"/>
  <c r="AB428" i="14" s="1"/>
  <c r="AB429" i="14" s="1"/>
  <c r="AB430" i="14" s="1"/>
  <c r="AB431" i="14" s="1"/>
  <c r="AB432" i="14" s="1"/>
  <c r="AB433" i="14" s="1"/>
  <c r="AB434" i="14" s="1"/>
  <c r="AB435" i="14" s="1"/>
  <c r="AB436" i="14" s="1"/>
  <c r="AB452" i="14"/>
  <c r="AB453" i="14"/>
  <c r="AB454" i="14" s="1"/>
  <c r="AB455" i="14" s="1"/>
  <c r="AB456" i="14" s="1"/>
  <c r="AB457" i="14" s="1"/>
  <c r="AB458" i="14" s="1"/>
  <c r="AB459" i="14" s="1"/>
  <c r="AB460" i="14" s="1"/>
  <c r="AB461" i="14" s="1"/>
  <c r="AB462" i="14" s="1"/>
  <c r="AB463" i="14" s="1"/>
  <c r="AB464" i="14" s="1"/>
  <c r="AB465" i="14" s="1"/>
  <c r="AB466" i="14" s="1"/>
  <c r="AB468" i="14"/>
  <c r="AB469" i="14" s="1"/>
  <c r="AB470" i="14" s="1"/>
  <c r="AB471" i="14" s="1"/>
  <c r="AB472" i="14" s="1"/>
  <c r="AB473" i="14" s="1"/>
  <c r="AB474" i="14" s="1"/>
  <c r="AB475" i="14" s="1"/>
  <c r="AB476" i="14" s="1"/>
  <c r="AB477" i="14" s="1"/>
  <c r="AB478" i="14" s="1"/>
  <c r="AB479" i="14" s="1"/>
  <c r="AB480" i="14" s="1"/>
  <c r="AB481" i="14" s="1"/>
  <c r="AB467" i="14"/>
  <c r="AB302" i="14"/>
  <c r="AB303" i="14" s="1"/>
  <c r="AB304" i="14" s="1"/>
  <c r="AB305" i="14" s="1"/>
  <c r="AB306" i="14" s="1"/>
  <c r="AB307" i="14" s="1"/>
  <c r="AB308" i="14" s="1"/>
  <c r="AB309" i="14" s="1"/>
  <c r="AB310" i="14" s="1"/>
  <c r="AB311" i="14" s="1"/>
  <c r="AB312" i="14" s="1"/>
  <c r="AB313" i="14" s="1"/>
  <c r="AB314" i="14" s="1"/>
  <c r="AB315" i="14" s="1"/>
  <c r="AB316" i="14" s="1"/>
  <c r="AB392" i="14"/>
  <c r="AB393" i="14" s="1"/>
  <c r="AB394" i="14" s="1"/>
  <c r="AB395" i="14" s="1"/>
  <c r="AB396" i="14" s="1"/>
  <c r="AB397" i="14" s="1"/>
  <c r="AB398" i="14" s="1"/>
  <c r="AB399" i="14" s="1"/>
  <c r="AB400" i="14" s="1"/>
  <c r="AB401" i="14" s="1"/>
  <c r="AB402" i="14" s="1"/>
  <c r="AB403" i="14" s="1"/>
  <c r="AB404" i="14" s="1"/>
  <c r="AB405" i="14" s="1"/>
  <c r="AB406" i="14" s="1"/>
  <c r="AB437" i="14"/>
  <c r="AB438" i="14" s="1"/>
  <c r="AB439" i="14" s="1"/>
  <c r="AB440" i="14" s="1"/>
  <c r="AB441" i="14" s="1"/>
  <c r="AB442" i="14" s="1"/>
  <c r="AB443" i="14" s="1"/>
  <c r="AB444" i="14" s="1"/>
  <c r="AB445" i="14" s="1"/>
  <c r="AB446" i="14" s="1"/>
  <c r="AB447" i="14" s="1"/>
  <c r="AB448" i="14" s="1"/>
  <c r="AB449" i="14" s="1"/>
  <c r="AB450" i="14" s="1"/>
  <c r="AB451" i="14" s="1"/>
  <c r="AB347" i="14"/>
  <c r="AB348" i="14" s="1"/>
  <c r="AB349" i="14" s="1"/>
  <c r="AB350" i="14" s="1"/>
  <c r="AB351" i="14" s="1"/>
  <c r="AB352" i="14" s="1"/>
  <c r="AB353" i="14" s="1"/>
  <c r="AB354" i="14" s="1"/>
  <c r="AB355" i="14" s="1"/>
  <c r="AB356" i="14" s="1"/>
  <c r="AB357" i="14" s="1"/>
  <c r="AB358" i="14" s="1"/>
  <c r="AB359" i="14" s="1"/>
  <c r="AB360" i="14" s="1"/>
  <c r="AB361" i="14" s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2016 NFBC Main Event SGP Data.xlsx!STANDINGS_BA" type="102" refreshedVersion="5" minRefreshableVersion="5">
    <extLst>
      <ext xmlns:x15="http://schemas.microsoft.com/office/spreadsheetml/2010/11/main" uri="{DE250136-89BD-433C-8126-D09CA5730AF9}">
        <x15:connection id="STANDINGS_BA-03b232c5-f872-46f6-a401-fe64fce57f7a">
          <x15:rangePr sourceName="_xlcn.WorksheetConnection_2016NFBCMainEventSGPData.xlsxSTANDINGS_BA"/>
        </x15:connection>
      </ext>
    </extLst>
  </connection>
  <connection id="3" name="WorksheetConnection_2016 NFBC Main Event SGP Data.xlsx!STANDINGS_ERA" type="102" refreshedVersion="5" minRefreshableVersion="5">
    <extLst>
      <ext xmlns:x15="http://schemas.microsoft.com/office/spreadsheetml/2010/11/main" uri="{DE250136-89BD-433C-8126-D09CA5730AF9}">
        <x15:connection id="STANDINGS_ERA-f6747219-bee5-4112-9907-b3b289e0d36a">
          <x15:rangePr sourceName="_xlcn.WorksheetConnection_2016NFBCMainEventSGPData.xlsxSTANDINGS_ERA"/>
        </x15:connection>
      </ext>
    </extLst>
  </connection>
  <connection id="4" name="WorksheetConnection_2016 NFBC Main Event SGP Data.xlsx!STANDINGS_R" type="102" refreshedVersion="5" minRefreshableVersion="5">
    <extLst>
      <ext xmlns:x15="http://schemas.microsoft.com/office/spreadsheetml/2010/11/main" uri="{DE250136-89BD-433C-8126-D09CA5730AF9}">
        <x15:connection id="STANDINGS_R-74ec203a-9187-4547-ab17-4a4fdc3574a2">
          <x15:rangePr sourceName="_xlcn.WorksheetConnection_2016NFBCMainEventSGPData.xlsxSTANDINGS_R"/>
        </x15:connection>
      </ext>
    </extLst>
  </connection>
</connections>
</file>

<file path=xl/sharedStrings.xml><?xml version="1.0" encoding="utf-8"?>
<sst xmlns="http://schemas.openxmlformats.org/spreadsheetml/2006/main" count="75036" uniqueCount="1559">
  <si>
    <t>RANK</t>
  </si>
  <si>
    <t>POINTS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</si>
  <si>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</si>
  <si>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</si>
  <si>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</si>
  <si>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</si>
  <si>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</si>
  <si>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</si>
  <si>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</si>
  <si>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</si>
  <si>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</si>
  <si>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</si>
  <si>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</si>
  <si>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</si>
  <si>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Owner</t>
  </si>
  <si>
    <t>League</t>
  </si>
  <si>
    <t>Pts</t>
  </si>
  <si>
    <t>Michael DeCavalcante</t>
  </si>
  <si>
    <t>Mudhens</t>
  </si>
  <si>
    <t>Jon Stadtmueller</t>
  </si>
  <si>
    <t>Douglas Jaffe</t>
  </si>
  <si>
    <t>Fire Dynasty BC</t>
  </si>
  <si>
    <t>Chris Fessler</t>
  </si>
  <si>
    <t>Phillip McDonald</t>
  </si>
  <si>
    <t>Rob Silver</t>
  </si>
  <si>
    <t>Robert Zidonik</t>
  </si>
  <si>
    <t>A-Team</t>
  </si>
  <si>
    <t>Billy McAleer</t>
  </si>
  <si>
    <t>Eric Price</t>
  </si>
  <si>
    <t>Nick Cassavetes</t>
  </si>
  <si>
    <t>Bobby Brendler</t>
  </si>
  <si>
    <t>Doug's Dawgs</t>
  </si>
  <si>
    <t>Doug Gruber</t>
  </si>
  <si>
    <t>David Geisinger</t>
  </si>
  <si>
    <t>Dave Taylor</t>
  </si>
  <si>
    <t>Brian Slack</t>
  </si>
  <si>
    <t>Nickolaus Sackett</t>
  </si>
  <si>
    <t>KJ Duke</t>
  </si>
  <si>
    <t>Impaired Physicians</t>
  </si>
  <si>
    <t>Michael Thompson</t>
  </si>
  <si>
    <t>Derek Pierson</t>
  </si>
  <si>
    <t>Diamond Kings</t>
  </si>
  <si>
    <t>John Kadubec</t>
  </si>
  <si>
    <t>Gregory Doyle</t>
  </si>
  <si>
    <t>DP Holton</t>
  </si>
  <si>
    <t>Baseball Furies</t>
  </si>
  <si>
    <t>Mike Massotto</t>
  </si>
  <si>
    <t>Craig Kielinski</t>
  </si>
  <si>
    <t>DOUGHBOYS</t>
  </si>
  <si>
    <t>Dan Kenyon</t>
  </si>
  <si>
    <t>Gregory Headrick</t>
  </si>
  <si>
    <t>Chris Beeler</t>
  </si>
  <si>
    <t>Walter Kuberski</t>
  </si>
  <si>
    <t>kc cha</t>
  </si>
  <si>
    <t>Tigers Slappy</t>
  </si>
  <si>
    <t>Rob Giese</t>
  </si>
  <si>
    <t>Jody Ryan</t>
  </si>
  <si>
    <t>One for the Dagger</t>
  </si>
  <si>
    <t>Eric Karlovic</t>
  </si>
  <si>
    <t>Team Robinson</t>
  </si>
  <si>
    <t>Andrew Robinson</t>
  </si>
  <si>
    <t>Lopi Asch</t>
  </si>
  <si>
    <t>Greg Morgan</t>
  </si>
  <si>
    <t>Dale Morgan</t>
  </si>
  <si>
    <t>ASABERTOOTHED SABERMETRIST</t>
  </si>
  <si>
    <t>Jon Izenstark</t>
  </si>
  <si>
    <t>Bill Macey</t>
  </si>
  <si>
    <t>Joe Berg</t>
  </si>
  <si>
    <t>Eric Christenson</t>
  </si>
  <si>
    <t>Matthew Bredin</t>
  </si>
  <si>
    <t>Joseph Anello</t>
  </si>
  <si>
    <t>David Cushard</t>
  </si>
  <si>
    <t>Les Travis</t>
  </si>
  <si>
    <t>Al Williams</t>
  </si>
  <si>
    <t>Team Jaffe</t>
  </si>
  <si>
    <t>John Hogan</t>
  </si>
  <si>
    <t>Joe Santamaria</t>
  </si>
  <si>
    <t>Lee Jupinka</t>
  </si>
  <si>
    <t>Larry Schechter</t>
  </si>
  <si>
    <t>Usman Ahmad</t>
  </si>
  <si>
    <t>PACO THYME</t>
  </si>
  <si>
    <t>Paul Weber</t>
  </si>
  <si>
    <t>Matthew Grattan</t>
  </si>
  <si>
    <t>Miggy's Crown</t>
  </si>
  <si>
    <t>Charlie Licari</t>
  </si>
  <si>
    <t>Team Cameron</t>
  </si>
  <si>
    <t>Mike Cameron</t>
  </si>
  <si>
    <t>Bronx Yankees (ME1)</t>
  </si>
  <si>
    <t>Mike Mager</t>
  </si>
  <si>
    <t>Jason Emma</t>
  </si>
  <si>
    <t>Mark Srebro</t>
  </si>
  <si>
    <t>Christopher Vaccaro</t>
  </si>
  <si>
    <t>Clark Olson</t>
  </si>
  <si>
    <t>Matt Modica</t>
  </si>
  <si>
    <t>Michael Edelman</t>
  </si>
  <si>
    <t>Scott Kaplan</t>
  </si>
  <si>
    <t>Welcome to Stevieland</t>
  </si>
  <si>
    <t>Andy Nolan</t>
  </si>
  <si>
    <t>Sultans of Smack</t>
  </si>
  <si>
    <t>Stephen Fiore</t>
  </si>
  <si>
    <t>Joe Green</t>
  </si>
  <si>
    <t>Champagne Swag</t>
  </si>
  <si>
    <t>Mike Meehan</t>
  </si>
  <si>
    <t>Joseph Meehan</t>
  </si>
  <si>
    <t>One Eyed Jack</t>
  </si>
  <si>
    <t>King of Queens</t>
  </si>
  <si>
    <t>Glenn Schroter</t>
  </si>
  <si>
    <t>Patrick Gallagher</t>
  </si>
  <si>
    <t>Ned Donohue</t>
  </si>
  <si>
    <t>Mike Duggan</t>
  </si>
  <si>
    <t>Chris King</t>
  </si>
  <si>
    <t>Team Burak</t>
  </si>
  <si>
    <t>William Burak</t>
  </si>
  <si>
    <t>David Rimel</t>
  </si>
  <si>
    <t>Richard Kulaski</t>
  </si>
  <si>
    <t>Daniel DaSilva</t>
  </si>
  <si>
    <t>Vlad Sedler</t>
  </si>
  <si>
    <t>Michael O'Brien</t>
  </si>
  <si>
    <t>Goombas</t>
  </si>
  <si>
    <t>Raymond Ventura</t>
  </si>
  <si>
    <t>Team Paolucci</t>
  </si>
  <si>
    <t>John Paolucci</t>
  </si>
  <si>
    <t>Christopher Cosley</t>
  </si>
  <si>
    <t>Team Liss</t>
  </si>
  <si>
    <t>Chris Liss</t>
  </si>
  <si>
    <t>Kevin Kirves</t>
  </si>
  <si>
    <t>Dan Semsel</t>
  </si>
  <si>
    <t>Ken Norred</t>
  </si>
  <si>
    <t>The People's Champ</t>
  </si>
  <si>
    <t>Patrick Raney</t>
  </si>
  <si>
    <t>Robbie Brown</t>
  </si>
  <si>
    <t>Michael Gebby</t>
  </si>
  <si>
    <t>Jared Eagle</t>
  </si>
  <si>
    <t>Cali Cartel</t>
  </si>
  <si>
    <t>Ronny Mor</t>
  </si>
  <si>
    <t>Russ Prentice</t>
  </si>
  <si>
    <t>Oaktown</t>
  </si>
  <si>
    <t>Scott Jenstad</t>
  </si>
  <si>
    <t>Jeff Erickson</t>
  </si>
  <si>
    <t>Ken O'Brien</t>
  </si>
  <si>
    <t>Todd Zola</t>
  </si>
  <si>
    <t>Jim Jeckewicz</t>
  </si>
  <si>
    <t>Brent Grooms</t>
  </si>
  <si>
    <t>Bronx Yankees (ME2)</t>
  </si>
  <si>
    <t>Yah Mule</t>
  </si>
  <si>
    <t>Glenneration X</t>
  </si>
  <si>
    <t>Glenn Lowy</t>
  </si>
  <si>
    <t>Wags Warriors</t>
  </si>
  <si>
    <t>Dustin Wagner</t>
  </si>
  <si>
    <t>Derek VanRiper</t>
  </si>
  <si>
    <t>doug moe</t>
  </si>
  <si>
    <t>Team Johnson</t>
  </si>
  <si>
    <t>Donn Johnson</t>
  </si>
  <si>
    <t>Team Madani</t>
  </si>
  <si>
    <t>Stephen Jupinka</t>
  </si>
  <si>
    <t>Attie Babies</t>
  </si>
  <si>
    <t>Doug Atkins</t>
  </si>
  <si>
    <t>CC's Desperados</t>
  </si>
  <si>
    <t>Shawn Childs</t>
  </si>
  <si>
    <t>Worst Russians Ever</t>
  </si>
  <si>
    <t>Gregory Glukhovsky</t>
  </si>
  <si>
    <t>Team Warner</t>
  </si>
  <si>
    <t>Don Warner</t>
  </si>
  <si>
    <t>JoeSoDef</t>
  </si>
  <si>
    <t>joe song</t>
  </si>
  <si>
    <t>Texas Connection</t>
  </si>
  <si>
    <t>Kyle Brinkmann</t>
  </si>
  <si>
    <t>Matt Shook</t>
  </si>
  <si>
    <t>Jason Shook</t>
  </si>
  <si>
    <t>The Flaming Roosters</t>
  </si>
  <si>
    <t>Kyle Borth</t>
  </si>
  <si>
    <t>Jedi Mind Trick</t>
  </si>
  <si>
    <t>Mark Evans</t>
  </si>
  <si>
    <t>Bryan Paul</t>
  </si>
  <si>
    <t>VINCE CLEMENTE</t>
  </si>
  <si>
    <t>Michael Crescenzi</t>
  </si>
  <si>
    <t>Eddie Gillis</t>
  </si>
  <si>
    <t>Bryan Vogel</t>
  </si>
  <si>
    <t>Hal Goldstein</t>
  </si>
  <si>
    <t>William Hoffman</t>
  </si>
  <si>
    <t>Bradley Shairson</t>
  </si>
  <si>
    <t>Mr.October</t>
  </si>
  <si>
    <t>Erik Sudigala</t>
  </si>
  <si>
    <t>rusty clark</t>
  </si>
  <si>
    <t>Scott Vetter</t>
  </si>
  <si>
    <t>Eric Burd</t>
  </si>
  <si>
    <t>Anthony Palavis</t>
  </si>
  <si>
    <t>THIRTY STIFFS</t>
  </si>
  <si>
    <t>K.B. Dettmann</t>
  </si>
  <si>
    <t>Low Talkers</t>
  </si>
  <si>
    <t>Dave Potts</t>
  </si>
  <si>
    <t>Chas Nelson</t>
  </si>
  <si>
    <t>Joseph Martens</t>
  </si>
  <si>
    <t>Doug Cassidy</t>
  </si>
  <si>
    <t>Men Without Helmets</t>
  </si>
  <si>
    <t>Win Murray</t>
  </si>
  <si>
    <t>Ray Murphy</t>
  </si>
  <si>
    <t>Roy Ericson</t>
  </si>
  <si>
    <t>Andre Bourcier</t>
  </si>
  <si>
    <t>bluebloods</t>
  </si>
  <si>
    <t>David Deterra</t>
  </si>
  <si>
    <t>movers</t>
  </si>
  <si>
    <t>Kevin Bass</t>
  </si>
  <si>
    <t>President Jesus</t>
  </si>
  <si>
    <t>Team enfield</t>
  </si>
  <si>
    <t>kenny enfield</t>
  </si>
  <si>
    <t>Darth Vander</t>
  </si>
  <si>
    <t>David VanDerStuyf</t>
  </si>
  <si>
    <t>John Fish</t>
  </si>
  <si>
    <t>MANKIND NATION &amp; SEABASS</t>
  </si>
  <si>
    <t>Duke Viveros</t>
  </si>
  <si>
    <t>Wayne Edwards</t>
  </si>
  <si>
    <t>Roger Garvin</t>
  </si>
  <si>
    <t>Marc Perlmutter</t>
  </si>
  <si>
    <t>Moose on the Loose</t>
  </si>
  <si>
    <t>Todd Macey</t>
  </si>
  <si>
    <t>KnightMare Games</t>
  </si>
  <si>
    <t>Kevin Grady</t>
  </si>
  <si>
    <t>Bob Mazur</t>
  </si>
  <si>
    <t>The Northsiders</t>
  </si>
  <si>
    <t>Matthew Anderson</t>
  </si>
  <si>
    <t>SD GIANTS</t>
  </si>
  <si>
    <t>Dutch Mafia</t>
  </si>
  <si>
    <t>John Pausma</t>
  </si>
  <si>
    <t>Vegas Vandals</t>
  </si>
  <si>
    <t>Ryan Atkins</t>
  </si>
  <si>
    <t>Incredible Hulking Us NY2</t>
  </si>
  <si>
    <t>Michael Kosmoski</t>
  </si>
  <si>
    <t>High Hopes</t>
  </si>
  <si>
    <t>Dave Smith</t>
  </si>
  <si>
    <t>Richard DiMondo</t>
  </si>
  <si>
    <t>Lenny Diveglio</t>
  </si>
  <si>
    <t>Dave Clum</t>
  </si>
  <si>
    <t>Steve Archer</t>
  </si>
  <si>
    <t>David DiDonato</t>
  </si>
  <si>
    <t>Erik Konyk</t>
  </si>
  <si>
    <t>Brad Thibodeaux</t>
  </si>
  <si>
    <t>Reid Landry</t>
  </si>
  <si>
    <t>Scott Waggener</t>
  </si>
  <si>
    <t>David Redgrave</t>
  </si>
  <si>
    <t>Scott Zeidman</t>
  </si>
  <si>
    <t>Bob Enzyte</t>
  </si>
  <si>
    <t>Lindy Hinkelman</t>
  </si>
  <si>
    <t>Mitchell Einhorn</t>
  </si>
  <si>
    <t>Roger Martin</t>
  </si>
  <si>
    <t>Bill Strickler</t>
  </si>
  <si>
    <t>David Shoup</t>
  </si>
  <si>
    <t>Eric Albright</t>
  </si>
  <si>
    <t>Edward Swartz</t>
  </si>
  <si>
    <t>michael sanicola</t>
  </si>
  <si>
    <t>deadmoney5</t>
  </si>
  <si>
    <t>Incredible Hulking Us NY1</t>
  </si>
  <si>
    <t>Stoop Ball 1</t>
  </si>
  <si>
    <t>Leonard Ringle</t>
  </si>
  <si>
    <t>Puddle of Nud</t>
  </si>
  <si>
    <t>Matthew Shepherd</t>
  </si>
  <si>
    <t>Chris Killman</t>
  </si>
  <si>
    <t>SakaS' hitters</t>
  </si>
  <si>
    <t>Mark M.</t>
  </si>
  <si>
    <t>Triple A</t>
  </si>
  <si>
    <t>Team Benjamin</t>
  </si>
  <si>
    <t>Ari Benjamin</t>
  </si>
  <si>
    <t>Ken Magner</t>
  </si>
  <si>
    <t>Matt Dillon</t>
  </si>
  <si>
    <t>FLAWLESS VICTORY</t>
  </si>
  <si>
    <t>Jason Gill</t>
  </si>
  <si>
    <t>Chris Hill</t>
  </si>
  <si>
    <t>Miami Mac</t>
  </si>
  <si>
    <t>Rey Diaz</t>
  </si>
  <si>
    <t>Mike Diedrich</t>
  </si>
  <si>
    <t>Al Gellin</t>
  </si>
  <si>
    <t>Joe Anthony</t>
  </si>
  <si>
    <t>Rob Henke</t>
  </si>
  <si>
    <t>Johnny Bosch</t>
  </si>
  <si>
    <t>Thomas Warner</t>
  </si>
  <si>
    <t>Kevin Sullivan</t>
  </si>
  <si>
    <t>Pat Tremaglio</t>
  </si>
  <si>
    <t>Navel Lint</t>
  </si>
  <si>
    <t>Russel Wyatt</t>
  </si>
  <si>
    <t>Plati-puses</t>
  </si>
  <si>
    <t>Peter Plati</t>
  </si>
  <si>
    <t>Gaetan Lavoie</t>
  </si>
  <si>
    <t>Stoop Ball 2</t>
  </si>
  <si>
    <t>Rick T</t>
  </si>
  <si>
    <t>deadmoney4</t>
  </si>
  <si>
    <t>Beagles</t>
  </si>
  <si>
    <t>James Bradtke</t>
  </si>
  <si>
    <t>Chris Perri</t>
  </si>
  <si>
    <t>Smelly Sheet</t>
  </si>
  <si>
    <t>Eric David</t>
  </si>
  <si>
    <t>Team Zurichin</t>
  </si>
  <si>
    <t>Brian Zurichin</t>
  </si>
  <si>
    <t>Hoss Cartwright</t>
  </si>
  <si>
    <t>Jake Halusker</t>
  </si>
  <si>
    <t>Vegas Bandit</t>
  </si>
  <si>
    <t>Billy Johnson</t>
  </si>
  <si>
    <t>Fresh Ripe Peaches</t>
  </si>
  <si>
    <t>Kristopher Reed</t>
  </si>
  <si>
    <t>PLACE</t>
  </si>
  <si>
    <t>SGP CALC:</t>
  </si>
  <si>
    <t>RELATIVE SGP CALC:</t>
  </si>
  <si>
    <t>Batting Pts</t>
  </si>
  <si>
    <t>Pitching Pts</t>
  </si>
  <si>
    <t>Overall Pts</t>
  </si>
  <si>
    <t>Change</t>
  </si>
  <si>
    <t>BABIP McBatflips</t>
  </si>
  <si>
    <t>Arnold's Rug</t>
  </si>
  <si>
    <t>Main Event Online March 30 8 pm ET League 2</t>
  </si>
  <si>
    <t>deadmoney6</t>
  </si>
  <si>
    <t>Team king</t>
  </si>
  <si>
    <t>Four Headed Monsters</t>
  </si>
  <si>
    <t>Winning Fantasy Baseball</t>
  </si>
  <si>
    <t>Doctor Who</t>
  </si>
  <si>
    <t>Team Fernicola</t>
  </si>
  <si>
    <t>Anthony Fernicola</t>
  </si>
  <si>
    <t>Team Pinkstaff</t>
  </si>
  <si>
    <t>Bradley Pinkstaff</t>
  </si>
  <si>
    <t>Piggy</t>
  </si>
  <si>
    <t>Dohn Terrell</t>
  </si>
  <si>
    <t>Main Event Online March 30 8 pm ET League 1</t>
  </si>
  <si>
    <t>Brock The House</t>
  </si>
  <si>
    <t>Aaron Silver</t>
  </si>
  <si>
    <t>Mike DeGraff</t>
  </si>
  <si>
    <t>Team Shook</t>
  </si>
  <si>
    <t>Eric DelRicci</t>
  </si>
  <si>
    <t>Dead Red</t>
  </si>
  <si>
    <t>Steve Dittes</t>
  </si>
  <si>
    <t>T OB</t>
  </si>
  <si>
    <t>Scott Keikoan</t>
  </si>
  <si>
    <t>Don Diego</t>
  </si>
  <si>
    <t>Mike Matyja</t>
  </si>
  <si>
    <t>Bronx Buckeyes</t>
  </si>
  <si>
    <t>Team Christenson</t>
  </si>
  <si>
    <t>Evil Empire</t>
  </si>
  <si>
    <t>Steve Brunn</t>
  </si>
  <si>
    <t>Baseball sevant 2</t>
  </si>
  <si>
    <t>Canadian Beavers</t>
  </si>
  <si>
    <t>Jason Steeves</t>
  </si>
  <si>
    <t>Team Libros</t>
  </si>
  <si>
    <t>B Libros</t>
  </si>
  <si>
    <t>Glenn Colton</t>
  </si>
  <si>
    <t>Hopkins Syndicate</t>
  </si>
  <si>
    <t>Jesse Meehan</t>
  </si>
  <si>
    <t>Bleed Green</t>
  </si>
  <si>
    <t>Emmett Ruland</t>
  </si>
  <si>
    <t>Jim Phan</t>
  </si>
  <si>
    <t>JK ALL THE WAY MAIN</t>
  </si>
  <si>
    <t>Patrick Gagne</t>
  </si>
  <si>
    <t>Pine Tar Pros- ME1</t>
  </si>
  <si>
    <t>Danny Bronski</t>
  </si>
  <si>
    <t>Team Schaeffer</t>
  </si>
  <si>
    <t>Patrick Schaeffer</t>
  </si>
  <si>
    <t>Lollygaggers</t>
  </si>
  <si>
    <t>Brian Magnani</t>
  </si>
  <si>
    <t>Infinity Management Group</t>
  </si>
  <si>
    <t>Infinity Management</t>
  </si>
  <si>
    <t>Adam Prasse</t>
  </si>
  <si>
    <t>SHAPAN</t>
  </si>
  <si>
    <t>Brad Szczepanski</t>
  </si>
  <si>
    <t>tom esh</t>
  </si>
  <si>
    <t>Spartacus</t>
  </si>
  <si>
    <t>Baseball sevant 1</t>
  </si>
  <si>
    <t>Chris Matan</t>
  </si>
  <si>
    <t>Team Doyle</t>
  </si>
  <si>
    <t>Philip Glukhovsky</t>
  </si>
  <si>
    <t>Todd Whitestone</t>
  </si>
  <si>
    <t>Mulleteers</t>
  </si>
  <si>
    <t>Bama #1</t>
  </si>
  <si>
    <t>The Ron Jeremy of Midget Porn</t>
  </si>
  <si>
    <t>Red Mule</t>
  </si>
  <si>
    <t>Roy's Outlaws</t>
  </si>
  <si>
    <t>Andy Saxton</t>
  </si>
  <si>
    <t>Happy Recap</t>
  </si>
  <si>
    <t>Larry Lensak</t>
  </si>
  <si>
    <t>Alan Salem</t>
  </si>
  <si>
    <t>Kelly Withrow</t>
  </si>
  <si>
    <t>Pine Tar Pros- ME2</t>
  </si>
  <si>
    <t>Amber Lumber</t>
  </si>
  <si>
    <t>Poopy Tooth</t>
  </si>
  <si>
    <t>Michael Lins</t>
  </si>
  <si>
    <t>Nathan Chart</t>
  </si>
  <si>
    <t>William Tyrer</t>
  </si>
  <si>
    <t>Rian Lange</t>
  </si>
  <si>
    <t>The Goofy Bastards</t>
  </si>
  <si>
    <t>Dan Holzem</t>
  </si>
  <si>
    <t>THE TRUTH</t>
  </si>
  <si>
    <t>Murder Inc.</t>
  </si>
  <si>
    <t>Atlanta 4 4 4's</t>
  </si>
  <si>
    <t>Fast Eddie Felson ME</t>
  </si>
  <si>
    <t>Flopped the Nuts</t>
  </si>
  <si>
    <t>Chad Fleming</t>
  </si>
  <si>
    <t>Scott Davis</t>
  </si>
  <si>
    <t>southpaws</t>
  </si>
  <si>
    <t>Jason Perkins</t>
  </si>
  <si>
    <t>Oaktown 2</t>
  </si>
  <si>
    <t>New World Order</t>
  </si>
  <si>
    <t>Brian Boccia</t>
  </si>
  <si>
    <t>Cleveland Dustmites</t>
  </si>
  <si>
    <t>Team Braud</t>
  </si>
  <si>
    <t>Donnie Braud</t>
  </si>
  <si>
    <t>Team Mitchell</t>
  </si>
  <si>
    <t>Alan Mitchell</t>
  </si>
  <si>
    <t>Dominic Cirigliano</t>
  </si>
  <si>
    <t>Prestige Worldwide</t>
  </si>
  <si>
    <t>Daniel Goldring</t>
  </si>
  <si>
    <t>Kent Stermon</t>
  </si>
  <si>
    <t>TEAMandLEAGUE</t>
  </si>
  <si>
    <t>Main Event Las Vegas April 1 League 3</t>
  </si>
  <si>
    <t>Uptown Baby</t>
  </si>
  <si>
    <t>Main Event New York March 25 League 4</t>
  </si>
  <si>
    <t>We Got the Runs</t>
  </si>
  <si>
    <t>Robert Rowe</t>
  </si>
  <si>
    <t>Main Event New York March 26 League</t>
  </si>
  <si>
    <t>Matt Spalding</t>
  </si>
  <si>
    <t>Hell Bent For Leather</t>
  </si>
  <si>
    <t>Main Event Online March 25 League 2</t>
  </si>
  <si>
    <t>Paradoxical Hrbek</t>
  </si>
  <si>
    <t>Main Event Online April 1 1 pm ET League 4</t>
  </si>
  <si>
    <t>Team Never Lucky</t>
  </si>
  <si>
    <t>Main Event New York March 25 League 3</t>
  </si>
  <si>
    <t>I Love Don Denkinger</t>
  </si>
  <si>
    <t>Josh Lindell</t>
  </si>
  <si>
    <t>Main Event Online March 30 8 pm ET League 3</t>
  </si>
  <si>
    <t>Money III</t>
  </si>
  <si>
    <t>Money II</t>
  </si>
  <si>
    <t>Main Event Online March 29 8 pm ET League 2</t>
  </si>
  <si>
    <t>Main Event Online March 29 8 pm ET League 4</t>
  </si>
  <si>
    <t>Mr. Wilhelm's B Squad</t>
  </si>
  <si>
    <t>Phil D</t>
  </si>
  <si>
    <t>RotoGut Main</t>
  </si>
  <si>
    <t>Main Event Las Vegas April 1 League 6</t>
  </si>
  <si>
    <t>Rockwell's Trollhunters</t>
  </si>
  <si>
    <t>Main Event New York March 25 League 1</t>
  </si>
  <si>
    <t>Team Withrow</t>
  </si>
  <si>
    <t>Main Event Las Vegas April 1 League 5</t>
  </si>
  <si>
    <t>Dave Bergman</t>
  </si>
  <si>
    <t>Edwards Bay Fox Pen</t>
  </si>
  <si>
    <t>Main Event Las Vegas April 1 League 2</t>
  </si>
  <si>
    <t>Trunk Monkey</t>
  </si>
  <si>
    <t>Gary Allen</t>
  </si>
  <si>
    <t>Main Event Online March 29 8 pm ET League 3</t>
  </si>
  <si>
    <t>Main Event Online April 1 1 pm ET League 1</t>
  </si>
  <si>
    <t>Main Event Online April 1 1 pm ET League 3</t>
  </si>
  <si>
    <t>How U Doin ME2</t>
  </si>
  <si>
    <t>Main Event Online April 1 1 pm ET League 2</t>
  </si>
  <si>
    <t>Main Event Online March 25 League 3</t>
  </si>
  <si>
    <t>Main Event Online March 29 8 pm ET League 1</t>
  </si>
  <si>
    <t>Crockett and Tubbs</t>
  </si>
  <si>
    <t>Home Run Derbies</t>
  </si>
  <si>
    <t>Der Komminsk</t>
  </si>
  <si>
    <t>Main Event Online March 25 League 1</t>
  </si>
  <si>
    <t>Main Event Online April 1 1 pm ET League 5</t>
  </si>
  <si>
    <t>Main Event Las Vegas April 1 League 1</t>
  </si>
  <si>
    <t>Main Event Las Vegas March 25 League 2</t>
  </si>
  <si>
    <t>Soggy Bottom Boys</t>
  </si>
  <si>
    <t>Puddle of Nud 4/1</t>
  </si>
  <si>
    <t>Quahogs ME NY</t>
  </si>
  <si>
    <t>Main Event New York March 25 League 2</t>
  </si>
  <si>
    <t>Team Taylor</t>
  </si>
  <si>
    <t>Main Event Las Vegas April 1 League 4</t>
  </si>
  <si>
    <t>MustSeeTV314{M2}</t>
  </si>
  <si>
    <t>K9 || LV1</t>
  </si>
  <si>
    <t>D'Glester Hardunkichud</t>
  </si>
  <si>
    <t>PTBNLs</t>
  </si>
  <si>
    <t>Main Event Online March 27 8 pm ET League 1</t>
  </si>
  <si>
    <t>Emma/Srebro Main NYC</t>
  </si>
  <si>
    <t>Puddle of Nud NY</t>
  </si>
  <si>
    <t>Team passalacqua</t>
  </si>
  <si>
    <t>damien passalacqua</t>
  </si>
  <si>
    <t>Sam Erickson</t>
  </si>
  <si>
    <t>Demolition</t>
  </si>
  <si>
    <t>Russell Weyland</t>
  </si>
  <si>
    <t>Ray Rays Revenge</t>
  </si>
  <si>
    <t>Main Event Chicago League</t>
  </si>
  <si>
    <t>Main Event Las Vegas March 25 League 1</t>
  </si>
  <si>
    <t>Team Kaufmann</t>
  </si>
  <si>
    <t>Andy Kaufmann</t>
  </si>
  <si>
    <t>BNBears</t>
  </si>
  <si>
    <t>Main Event Las Vegas March 30 5 pm PT</t>
  </si>
  <si>
    <t>Main Event Online March 27 8 pm ET League 2</t>
  </si>
  <si>
    <t>Lambda Lambda Lambda</t>
  </si>
  <si>
    <t>I'm Your Huckleberry</t>
  </si>
  <si>
    <t>Ante Meich</t>
  </si>
  <si>
    <t>K9 || LV3</t>
  </si>
  <si>
    <t>Mr. Wilhelm's A Squad</t>
  </si>
  <si>
    <t>Shug Knights</t>
  </si>
  <si>
    <t>Josh Shugart</t>
  </si>
  <si>
    <t>KILLEBREW</t>
  </si>
  <si>
    <t>*Rog*</t>
  </si>
  <si>
    <t>shorty043</t>
  </si>
  <si>
    <t>bryan s</t>
  </si>
  <si>
    <t>The Notorious C.O.Z.</t>
  </si>
  <si>
    <t>Abdulaziz Madani</t>
  </si>
  <si>
    <t>Money IV</t>
  </si>
  <si>
    <t>Charlotte's Web Gems</t>
  </si>
  <si>
    <t>Paul Sporer</t>
  </si>
  <si>
    <t>Trunk Monkey Too</t>
  </si>
  <si>
    <t>Spartacus II</t>
  </si>
  <si>
    <t>Dan Dolan</t>
  </si>
  <si>
    <t>Serenity Now! LV</t>
  </si>
  <si>
    <t>KIRKSVILLE OSTEOPATHS 1906</t>
  </si>
  <si>
    <t>Pine Tar Pros- ME4</t>
  </si>
  <si>
    <t>Ty Parsons</t>
  </si>
  <si>
    <t>Team Brader</t>
  </si>
  <si>
    <t>Jeremy Brader</t>
  </si>
  <si>
    <t>JK ALL THE WAY CHICAGO</t>
  </si>
  <si>
    <t>Slip Stitches M2</t>
  </si>
  <si>
    <t>Bavaro ME1</t>
  </si>
  <si>
    <t>Joe Bavaro</t>
  </si>
  <si>
    <t>ALLIN</t>
  </si>
  <si>
    <t>Vu Nguyen</t>
  </si>
  <si>
    <t>Skillz that Killz</t>
  </si>
  <si>
    <t>Main Squeeze 2</t>
  </si>
  <si>
    <t>Zach Attack</t>
  </si>
  <si>
    <t>Man In Black</t>
  </si>
  <si>
    <t>Bench Blazers</t>
  </si>
  <si>
    <t>Keith Voight</t>
  </si>
  <si>
    <t>How U Doin ME1</t>
  </si>
  <si>
    <t>Hungry Hippos</t>
  </si>
  <si>
    <t>mr snuffleupagus</t>
  </si>
  <si>
    <t>Serenity Now! NY2</t>
  </si>
  <si>
    <t>Richie Czuprynski</t>
  </si>
  <si>
    <t>ctm nyc</t>
  </si>
  <si>
    <t>HAMILTON</t>
  </si>
  <si>
    <t>Gold Star Award</t>
  </si>
  <si>
    <t>Wong Dong</t>
  </si>
  <si>
    <t>William Forrester</t>
  </si>
  <si>
    <t>No Balls No Babies I</t>
  </si>
  <si>
    <t>The Herd</t>
  </si>
  <si>
    <t>Steve Marshall</t>
  </si>
  <si>
    <t>Not My Year</t>
  </si>
  <si>
    <t>Pine Tar Pros- ME3</t>
  </si>
  <si>
    <t>Nellie Bees</t>
  </si>
  <si>
    <t>Don Benson</t>
  </si>
  <si>
    <t>Long Dong</t>
  </si>
  <si>
    <t>El Presidente</t>
  </si>
  <si>
    <t>Good Luck Catching Kelce</t>
  </si>
  <si>
    <t>The Syndicate</t>
  </si>
  <si>
    <t>SaxErrol main</t>
  </si>
  <si>
    <t>Errol Thompson</t>
  </si>
  <si>
    <t>Cool Guys</t>
  </si>
  <si>
    <t>Bryan Propst</t>
  </si>
  <si>
    <t>Dos Gringos</t>
  </si>
  <si>
    <t>Slip Stitches M1</t>
  </si>
  <si>
    <t>The Christian Vazquez Experience</t>
  </si>
  <si>
    <t>Marc Winokur</t>
  </si>
  <si>
    <t>Dyv Bars and Local Bands</t>
  </si>
  <si>
    <t>B and T SlumpBusters Squad</t>
  </si>
  <si>
    <t>Tony Gomez</t>
  </si>
  <si>
    <t>Breaking Bats 2</t>
  </si>
  <si>
    <t>michael wallis</t>
  </si>
  <si>
    <t>Chest Rockwell</t>
  </si>
  <si>
    <t>Slappy and Pentaw</t>
  </si>
  <si>
    <t>Paul Van Sickle</t>
  </si>
  <si>
    <t>Captain Morgan</t>
  </si>
  <si>
    <t>Perry VanHook</t>
  </si>
  <si>
    <t>LEATHERNECK 8</t>
  </si>
  <si>
    <t>Dude, it's Football Season!!!</t>
  </si>
  <si>
    <t>The Baseball Furies</t>
  </si>
  <si>
    <t>Michael Bennis</t>
  </si>
  <si>
    <t>K9 || LV2</t>
  </si>
  <si>
    <t>jeffrey dawson</t>
  </si>
  <si>
    <t>Clown Question Bro</t>
  </si>
  <si>
    <t>J Floriolli</t>
  </si>
  <si>
    <t>Jake Floriolli</t>
  </si>
  <si>
    <t>John Crane</t>
  </si>
  <si>
    <t>Bats + Wingers</t>
  </si>
  <si>
    <t>The Citgo Sign</t>
  </si>
  <si>
    <t>Steven Metzler</t>
  </si>
  <si>
    <t>Broken Wings &amp; a Prayer!!</t>
  </si>
  <si>
    <t>Big Bad Booty Daddy</t>
  </si>
  <si>
    <t>Katz's Inferno</t>
  </si>
  <si>
    <t>Team mitseff</t>
  </si>
  <si>
    <t>jeff mitseff</t>
  </si>
  <si>
    <t>Randy Saari</t>
  </si>
  <si>
    <t>Serenity Now! NY1</t>
  </si>
  <si>
    <t>Wild Willie's Team</t>
  </si>
  <si>
    <t>Leave the Gun, Take the Cannoli</t>
  </si>
  <si>
    <t>Ash Brothers</t>
  </si>
  <si>
    <t>Salvatore Acquista</t>
  </si>
  <si>
    <t>Anthony Grappone</t>
  </si>
  <si>
    <t>Captain Lou</t>
  </si>
  <si>
    <t>Joe Martino</t>
  </si>
  <si>
    <t>Roughriders</t>
  </si>
  <si>
    <t>Main Event LV</t>
  </si>
  <si>
    <t>Cheaper cigs</t>
  </si>
  <si>
    <t>Chip Chop Chip</t>
  </si>
  <si>
    <t>James Maples</t>
  </si>
  <si>
    <t>Foley</t>
  </si>
  <si>
    <t>Jason Follen</t>
  </si>
  <si>
    <t>Slowly I Turned</t>
  </si>
  <si>
    <t>Sweats</t>
  </si>
  <si>
    <t>Hot Ham Water</t>
  </si>
  <si>
    <t>Fossy's Stoked</t>
  </si>
  <si>
    <t>The Justice Berrys</t>
  </si>
  <si>
    <t>Monogomy Sucks</t>
  </si>
  <si>
    <t>Brent Eggleston</t>
  </si>
  <si>
    <t>Big Mac Attack Main</t>
  </si>
  <si>
    <t>Serenity Now</t>
  </si>
  <si>
    <t>Colton &amp; the Wolfman</t>
  </si>
  <si>
    <t>Team Weedeater</t>
  </si>
  <si>
    <t>HEDELGOTIT</t>
  </si>
  <si>
    <t>joseph palazzo</t>
  </si>
  <si>
    <t>Loser 7</t>
  </si>
  <si>
    <t>The Achievers - ME</t>
  </si>
  <si>
    <t>Perdido Street Station</t>
  </si>
  <si>
    <t>Knuckleheads</t>
  </si>
  <si>
    <t>The Fighter</t>
  </si>
  <si>
    <t>Stealth</t>
  </si>
  <si>
    <t>SMELLY KAT-Harper</t>
  </si>
  <si>
    <t>Saggitariutt Jefferspin</t>
  </si>
  <si>
    <t>This one's for Pete!!</t>
  </si>
  <si>
    <t>Quahogs ME LV</t>
  </si>
  <si>
    <t>Thats So WONG</t>
  </si>
  <si>
    <t>Artie Rastelli</t>
  </si>
  <si>
    <t>The Ballad of Ballschnoble</t>
  </si>
  <si>
    <t>Mike Ballschmiede</t>
  </si>
  <si>
    <t>eshies main</t>
  </si>
  <si>
    <t>Eric Sorensen</t>
  </si>
  <si>
    <t>Bobby Kahn</t>
  </si>
  <si>
    <t>Steve Snater</t>
  </si>
  <si>
    <t>Waffle House</t>
  </si>
  <si>
    <t>Jason Anthony</t>
  </si>
  <si>
    <t>August Thompson</t>
  </si>
  <si>
    <t>JavierBryant</t>
  </si>
  <si>
    <t>Zach Olszewski</t>
  </si>
  <si>
    <t>Stewie's Team 1</t>
  </si>
  <si>
    <t>D-Generation X</t>
  </si>
  <si>
    <t>Sack &amp; Chip</t>
  </si>
  <si>
    <t>I LOVE BRIAN BOCCIA</t>
  </si>
  <si>
    <t>Kaizen</t>
  </si>
  <si>
    <t>Michael Waldo</t>
  </si>
  <si>
    <t>WAR Games</t>
  </si>
  <si>
    <t>Kamakazi</t>
  </si>
  <si>
    <t>88'ss</t>
  </si>
  <si>
    <t>Team veneziano</t>
  </si>
  <si>
    <t>steve veneziano</t>
  </si>
  <si>
    <t>Joaquin Phoenix</t>
  </si>
  <si>
    <t>Steven Slye</t>
  </si>
  <si>
    <t>CTM/GST MAIN</t>
  </si>
  <si>
    <t>Joe Buck Yourself</t>
  </si>
  <si>
    <t>Richard Dorrian</t>
  </si>
  <si>
    <t>Mookie Bats</t>
  </si>
  <si>
    <t>Frank Grigas</t>
  </si>
  <si>
    <t>coldwater coyotes</t>
  </si>
  <si>
    <t>Wiffle Ball Legends (one shot edition)</t>
  </si>
  <si>
    <t>Mike Rothe</t>
  </si>
  <si>
    <t>Michael Stevens</t>
  </si>
  <si>
    <t>MustSeeTV314{M1}</t>
  </si>
  <si>
    <t>FlawlessTomLawless</t>
  </si>
  <si>
    <t>Paul Ungerman</t>
  </si>
  <si>
    <t>GST Main</t>
  </si>
  <si>
    <t>If You Like Pina Moncada</t>
  </si>
  <si>
    <t>Impeach Drumpf</t>
  </si>
  <si>
    <t>Marc Fleisher</t>
  </si>
  <si>
    <t>Ryan Fleisher</t>
  </si>
  <si>
    <t>Tre Dog</t>
  </si>
  <si>
    <t>Scott Stage</t>
  </si>
  <si>
    <t>Team Balch</t>
  </si>
  <si>
    <t>Thomas Balch</t>
  </si>
  <si>
    <t>30M Dollar Mauer</t>
  </si>
  <si>
    <t>Jace Anders</t>
  </si>
  <si>
    <t>Penny Lover</t>
  </si>
  <si>
    <t>Delt Thunder XIII</t>
  </si>
  <si>
    <t>SlackerBrothers</t>
  </si>
  <si>
    <t>Evan Satinoff</t>
  </si>
  <si>
    <t>Rock n' Pipes</t>
  </si>
  <si>
    <t>pete raukar</t>
  </si>
  <si>
    <t>All Day</t>
  </si>
  <si>
    <t>Loser 6</t>
  </si>
  <si>
    <t>LEATHERNECK 9</t>
  </si>
  <si>
    <t>Bellagio Heist</t>
  </si>
  <si>
    <t>Eric Smith</t>
  </si>
  <si>
    <t>Jeff Wyke</t>
  </si>
  <si>
    <t>Terminal Gravity</t>
  </si>
  <si>
    <t>huskies</t>
  </si>
  <si>
    <t>Frozen Ropes</t>
  </si>
  <si>
    <t>Maspeth SOPRANOS</t>
  </si>
  <si>
    <t>Joe Gelsomino</t>
  </si>
  <si>
    <t>AKA Shemp</t>
  </si>
  <si>
    <t>Thomas Bonds</t>
  </si>
  <si>
    <t>Team Warnken</t>
  </si>
  <si>
    <t>Byron Warnken</t>
  </si>
  <si>
    <t>Stricks SlumpBusters 3</t>
  </si>
  <si>
    <t>Warrior Poets III</t>
  </si>
  <si>
    <t>Jeff Campbell</t>
  </si>
  <si>
    <t>Patches Meningoencephalitis Egg Layer 2</t>
  </si>
  <si>
    <t>Patrick Longood</t>
  </si>
  <si>
    <t>Going Going Gone</t>
  </si>
  <si>
    <t>John Gifford</t>
  </si>
  <si>
    <t>The Chameleons</t>
  </si>
  <si>
    <t>Chris Plouffe</t>
  </si>
  <si>
    <t>TEAM RIVERA1</t>
  </si>
  <si>
    <t>Cip Riv</t>
  </si>
  <si>
    <t>No Balls No Babies II</t>
  </si>
  <si>
    <t>Team thomas</t>
  </si>
  <si>
    <t>Rick Thomas</t>
  </si>
  <si>
    <t>The Southsiders</t>
  </si>
  <si>
    <t>Good DE's</t>
  </si>
  <si>
    <t>Party Tit</t>
  </si>
  <si>
    <t>Diego Rodriguez</t>
  </si>
  <si>
    <t>Story Time</t>
  </si>
  <si>
    <t>Black 11</t>
  </si>
  <si>
    <t>Rajan Bhatti</t>
  </si>
  <si>
    <t>Mr Dalrae's Arrogate</t>
  </si>
  <si>
    <t>Ordentligt Sommar Semester</t>
  </si>
  <si>
    <t>Ether</t>
  </si>
  <si>
    <t>S Hanft</t>
  </si>
  <si>
    <t>Degenerates</t>
  </si>
  <si>
    <t>Tony Wilhelm</t>
  </si>
  <si>
    <t>Joe Linek</t>
  </si>
  <si>
    <t>Chris Oliver</t>
  </si>
  <si>
    <t>Royal Flush</t>
  </si>
  <si>
    <t>Chico Lind's Hermanos - MAIN 3/29</t>
  </si>
  <si>
    <t>Always</t>
  </si>
  <si>
    <t>Bee Willis</t>
  </si>
  <si>
    <t>Midnight Express</t>
  </si>
  <si>
    <t>Joe Morrison</t>
  </si>
  <si>
    <t>Glenn Giro</t>
  </si>
  <si>
    <t>Dem Brooklyn Bums</t>
  </si>
  <si>
    <t>elliott pell</t>
  </si>
  <si>
    <t>SD Giants</t>
  </si>
  <si>
    <t>BAG BALLS</t>
  </si>
  <si>
    <t>Alex Blumenthal</t>
  </si>
  <si>
    <t>What Happens in Vegas...</t>
  </si>
  <si>
    <t>MGBS109</t>
  </si>
  <si>
    <t>Marty Bedell</t>
  </si>
  <si>
    <t>MustSeeTV314{M4}</t>
  </si>
  <si>
    <t>Sons of Thunder - New York</t>
  </si>
  <si>
    <t>Xmus Jaxon Flaxon Waxon</t>
  </si>
  <si>
    <t>Butler Baseball Club</t>
  </si>
  <si>
    <t>Jenny Butler</t>
  </si>
  <si>
    <t>The Gamblers 2017</t>
  </si>
  <si>
    <t>Richard Bratincevic</t>
  </si>
  <si>
    <t>Reverse Blindside</t>
  </si>
  <si>
    <t>Graham Dawick</t>
  </si>
  <si>
    <t>Money</t>
  </si>
  <si>
    <t>We Did Not Suck</t>
  </si>
  <si>
    <t>Jonathan Izenstark</t>
  </si>
  <si>
    <t>Adam Heiman</t>
  </si>
  <si>
    <t>Ybor City Rollers</t>
  </si>
  <si>
    <t>Nelson Martinez</t>
  </si>
  <si>
    <t>Lamentation of Their Women</t>
  </si>
  <si>
    <t>Gene McCaffrey</t>
  </si>
  <si>
    <t>Bigly Smalls</t>
  </si>
  <si>
    <t>Scott Feschuk</t>
  </si>
  <si>
    <t>Venom</t>
  </si>
  <si>
    <t>Team Hill</t>
  </si>
  <si>
    <t>Cookies are for Closers</t>
  </si>
  <si>
    <t>Rob Jones</t>
  </si>
  <si>
    <t>Main Squeeze 1</t>
  </si>
  <si>
    <t>Kris Bryant</t>
  </si>
  <si>
    <t>Paul Hong</t>
  </si>
  <si>
    <t>Sad Sack</t>
  </si>
  <si>
    <t>Jim Christie</t>
  </si>
  <si>
    <t>Rockland Sharks</t>
  </si>
  <si>
    <t>Jim OConnell</t>
  </si>
  <si>
    <t>Team Matan</t>
  </si>
  <si>
    <t>(Mace, Bailey) = Ass-kickers^2</t>
  </si>
  <si>
    <t>Team Maida</t>
  </si>
  <si>
    <t>Rob Maida</t>
  </si>
  <si>
    <t>PhillyCheeseSteaks-M25</t>
  </si>
  <si>
    <t>JUST A BIT OUTSIDE</t>
  </si>
  <si>
    <t>Steve Elbaum</t>
  </si>
  <si>
    <t>Who is next on the Disabled List V2</t>
  </si>
  <si>
    <t>Mulleteers II</t>
  </si>
  <si>
    <t>Ashley Bears</t>
  </si>
  <si>
    <t>Team Bennette</t>
  </si>
  <si>
    <t>Stephen Bennette</t>
  </si>
  <si>
    <t>Chris Sakas</t>
  </si>
  <si>
    <t>BABIP Mcbatflips</t>
  </si>
  <si>
    <t>Sons of Thunder - Chicago</t>
  </si>
  <si>
    <t>Stewie's Team 2</t>
  </si>
  <si>
    <t>Diamondking</t>
  </si>
  <si>
    <t>EM 33 BO</t>
  </si>
  <si>
    <t>Garrett Butler</t>
  </si>
  <si>
    <t>BlueWave</t>
  </si>
  <si>
    <t>Littlefinger</t>
  </si>
  <si>
    <t>Alex D</t>
  </si>
  <si>
    <t>Bash Buds 2.0</t>
  </si>
  <si>
    <t>Winter has come</t>
  </si>
  <si>
    <t>Chico Lind's Hermanos - MAIN 4/1</t>
  </si>
  <si>
    <t>High Hard One</t>
  </si>
  <si>
    <t>3Deep</t>
  </si>
  <si>
    <t>Seth Alward</t>
  </si>
  <si>
    <t>Spinning Decomposition</t>
  </si>
  <si>
    <t>Yes! Yes! Yes!</t>
  </si>
  <si>
    <t>Bruce Pucci</t>
  </si>
  <si>
    <t>Walla Walla</t>
  </si>
  <si>
    <t>Nevada Gold</t>
  </si>
  <si>
    <t>The Yellow Jerseys</t>
  </si>
  <si>
    <t>The Yellowjerseys</t>
  </si>
  <si>
    <t>Lance Klingler</t>
  </si>
  <si>
    <t>Price Collusion</t>
  </si>
  <si>
    <t>Brad Johnson</t>
  </si>
  <si>
    <t>Cub Kickers</t>
  </si>
  <si>
    <t>Pounders Main</t>
  </si>
  <si>
    <t>Roy Rogers McFreely</t>
  </si>
  <si>
    <t>Dan Perry</t>
  </si>
  <si>
    <t>Dukes</t>
  </si>
  <si>
    <t>MM Duke</t>
  </si>
  <si>
    <t>Team Erickson</t>
  </si>
  <si>
    <t>THE GAMBURGER</t>
  </si>
  <si>
    <t>Gino Yu</t>
  </si>
  <si>
    <t>Ms. Booty Butt</t>
  </si>
  <si>
    <t>Tony DiSibio</t>
  </si>
  <si>
    <t>The Bronx Buckeyes</t>
  </si>
  <si>
    <t>Hot Box</t>
  </si>
  <si>
    <t>JOHN NOESKE</t>
  </si>
  <si>
    <t>Millertime</t>
  </si>
  <si>
    <t>David Miller</t>
  </si>
  <si>
    <t>Team olsen</t>
  </si>
  <si>
    <t>shane olsen</t>
  </si>
  <si>
    <t>Is It Football Season Yet?</t>
  </si>
  <si>
    <t>Kevin Schiller</t>
  </si>
  <si>
    <t>Golden Tux</t>
  </si>
  <si>
    <t>Lords of Furbush</t>
  </si>
  <si>
    <t>Dialed Sauce</t>
  </si>
  <si>
    <t>Bash Bros</t>
  </si>
  <si>
    <t>Zach Bettencourt</t>
  </si>
  <si>
    <t>Matthew Davis</t>
  </si>
  <si>
    <t>Team Redgrave</t>
  </si>
  <si>
    <t>Capitol Hill</t>
  </si>
  <si>
    <t>Stephen McCaleb</t>
  </si>
  <si>
    <t>ALarm</t>
  </si>
  <si>
    <t>Stricks SlumpBusters 2</t>
  </si>
  <si>
    <t>SKUNKS</t>
  </si>
  <si>
    <t>George Vagelakos</t>
  </si>
  <si>
    <t>Nicholas Vagelakos</t>
  </si>
  <si>
    <t>squires</t>
  </si>
  <si>
    <t>Sandstorm</t>
  </si>
  <si>
    <t>Mark Hatton</t>
  </si>
  <si>
    <t>ctm lv</t>
  </si>
  <si>
    <t>Ulrich's Rebellion Room</t>
  </si>
  <si>
    <t>Chico Lind's Hermanos - MAIN 3/25</t>
  </si>
  <si>
    <t>Tulo-Git 2 Quit</t>
  </si>
  <si>
    <t>Mark Kieffer</t>
  </si>
  <si>
    <t>The Shirishama</t>
  </si>
  <si>
    <t>Steve Sanchez</t>
  </si>
  <si>
    <t>Vic Tafur</t>
  </si>
  <si>
    <t>HAMCRO</t>
  </si>
  <si>
    <t>zzzzzzzz</t>
  </si>
  <si>
    <t>Team Only a Mother Can Love</t>
  </si>
  <si>
    <t>PhillyCheeseSteaks-M26</t>
  </si>
  <si>
    <t>Walfredo</t>
  </si>
  <si>
    <t>Justin Aspite</t>
  </si>
  <si>
    <t>Elvis Lives ME</t>
  </si>
  <si>
    <t>Mike Boelkens</t>
  </si>
  <si>
    <t>EFORCE XVIII</t>
  </si>
  <si>
    <t>Lets Go Storm 3</t>
  </si>
  <si>
    <t>Mo Fuchs</t>
  </si>
  <si>
    <t>NJ Minnow</t>
  </si>
  <si>
    <t>Eric Gailing</t>
  </si>
  <si>
    <t>Betts All In</t>
  </si>
  <si>
    <t>Ted Cohan</t>
  </si>
  <si>
    <t>Ryan's Laying the Axlerod</t>
  </si>
  <si>
    <t>THE MACHINE</t>
  </si>
  <si>
    <t>Bernie Bennett</t>
  </si>
  <si>
    <t>The Last Waltz</t>
  </si>
  <si>
    <t>Tyler Jung</t>
  </si>
  <si>
    <t>Team Shairson</t>
  </si>
  <si>
    <t>Brutal Kangaroo</t>
  </si>
  <si>
    <t>Andrew Eckert</t>
  </si>
  <si>
    <t>Taylor Haynes</t>
  </si>
  <si>
    <t>Ray Of Light</t>
  </si>
  <si>
    <t>Jobu Voodoo</t>
  </si>
  <si>
    <t>Matt McConnon</t>
  </si>
  <si>
    <t>Bash Brothers</t>
  </si>
  <si>
    <t>James Lee</t>
  </si>
  <si>
    <t>Lunkers</t>
  </si>
  <si>
    <t>wildcats</t>
  </si>
  <si>
    <t>MustSeeTV314{M3}</t>
  </si>
  <si>
    <t>Ice Cold Bats</t>
  </si>
  <si>
    <t>Gino Capone</t>
  </si>
  <si>
    <t>Joe Knecht</t>
  </si>
  <si>
    <t>Shawon-O-Meters</t>
  </si>
  <si>
    <t>Jason Aberli</t>
  </si>
  <si>
    <t>Team Mellia</t>
  </si>
  <si>
    <t>Christopher Mellia</t>
  </si>
  <si>
    <t>Wilmington Blue Rocks</t>
  </si>
  <si>
    <t>Steve Cracolici</t>
  </si>
  <si>
    <t>So bad I don't deserve a team name</t>
  </si>
  <si>
    <t>Buy Some Insurance</t>
  </si>
  <si>
    <t>HongKong Fofana</t>
  </si>
  <si>
    <t>Team Twoniner</t>
  </si>
  <si>
    <t>Schnackenpfefferhausen</t>
  </si>
  <si>
    <t>Daniel Einhorn</t>
  </si>
  <si>
    <t>Trump's Psychiatrist</t>
  </si>
  <si>
    <t>david longood</t>
  </si>
  <si>
    <t>Draft Pos</t>
  </si>
  <si>
    <t>TeamANDLeague</t>
  </si>
  <si>
    <t>TeamAndLeague</t>
  </si>
  <si>
    <t>ROUND</t>
  </si>
  <si>
    <t>PICK</t>
  </si>
  <si>
    <t>PLAYER</t>
  </si>
  <si>
    <t>POS</t>
  </si>
  <si>
    <t>TEAM</t>
  </si>
  <si>
    <t>LEAGUE</t>
  </si>
  <si>
    <t>Trout, Mike</t>
  </si>
  <si>
    <t>OF</t>
  </si>
  <si>
    <t>Kershaw, Clayton</t>
  </si>
  <si>
    <t>P</t>
  </si>
  <si>
    <t>Altuve, Jose</t>
  </si>
  <si>
    <t>2B</t>
  </si>
  <si>
    <t>Bryant, Kris</t>
  </si>
  <si>
    <t>3B</t>
  </si>
  <si>
    <t>Betts, Mookie</t>
  </si>
  <si>
    <t>Goldschmidt, Paul</t>
  </si>
  <si>
    <t>1B</t>
  </si>
  <si>
    <t>Harper, Bryce</t>
  </si>
  <si>
    <t>Scherzer, Max</t>
  </si>
  <si>
    <t>Arenado, Nolan</t>
  </si>
  <si>
    <t>Machado, Manny</t>
  </si>
  <si>
    <t>Turner, Trea</t>
  </si>
  <si>
    <t>Rizzo, Anthony</t>
  </si>
  <si>
    <t>Blackmon, Charlie</t>
  </si>
  <si>
    <t>Cabrera, Miguel</t>
  </si>
  <si>
    <t>Bumgarner, Madison</t>
  </si>
  <si>
    <t>Syndergaard, Noah</t>
  </si>
  <si>
    <t>Votto, Joey</t>
  </si>
  <si>
    <t>Sale, Chris</t>
  </si>
  <si>
    <t>Villar, Jonathan</t>
  </si>
  <si>
    <t>SS</t>
  </si>
  <si>
    <t>Donaldson, Josh</t>
  </si>
  <si>
    <t>Correa, Carlos</t>
  </si>
  <si>
    <t>Encarnacion, Edwin</t>
  </si>
  <si>
    <t>DH</t>
  </si>
  <si>
    <t>Kluber, Corey</t>
  </si>
  <si>
    <t>Darvish, Yu</t>
  </si>
  <si>
    <t>Marte, Starling</t>
  </si>
  <si>
    <t>Cueto, Johnny</t>
  </si>
  <si>
    <t>Freeman, Freddie</t>
  </si>
  <si>
    <t>deGrom, Jacob</t>
  </si>
  <si>
    <t>Seager, Corey</t>
  </si>
  <si>
    <t>Story, Trevor</t>
  </si>
  <si>
    <t>Archer, Chris</t>
  </si>
  <si>
    <t>Cano, Robinson</t>
  </si>
  <si>
    <t>Braun, Ryan</t>
  </si>
  <si>
    <t>Murphy, Daniel</t>
  </si>
  <si>
    <t>Verlander, Justin</t>
  </si>
  <si>
    <t>Arrieta, Jake</t>
  </si>
  <si>
    <t>Lindor, Francisco</t>
  </si>
  <si>
    <t>Hamilton, Billy</t>
  </si>
  <si>
    <t>Lester, Jon</t>
  </si>
  <si>
    <t>Strasburg, Stephen</t>
  </si>
  <si>
    <t>Martinez, Carlos</t>
  </si>
  <si>
    <t>Cruz, Nelson</t>
  </si>
  <si>
    <t>Bogaerts, Xander</t>
  </si>
  <si>
    <t>Carpenter, Matt</t>
  </si>
  <si>
    <t>Jansen, Kenley</t>
  </si>
  <si>
    <t>Chapman, Aroldis</t>
  </si>
  <si>
    <t>Pollock, A.J.</t>
  </si>
  <si>
    <t>Springer, George</t>
  </si>
  <si>
    <t>Segura, Jean</t>
  </si>
  <si>
    <t>Odor, Rougned</t>
  </si>
  <si>
    <t>Myers, Wil</t>
  </si>
  <si>
    <t>Hendricks, Kyle</t>
  </si>
  <si>
    <t>Gordon, Dee</t>
  </si>
  <si>
    <t>Stanton, Giancarlo</t>
  </si>
  <si>
    <t>Cespedes, Yoenis</t>
  </si>
  <si>
    <t>Sanchez, Gary</t>
  </si>
  <si>
    <t>C</t>
  </si>
  <si>
    <t>Yelich, Christian</t>
  </si>
  <si>
    <t>Abreu, Jose</t>
  </si>
  <si>
    <t>Posey, Buster</t>
  </si>
  <si>
    <t>Lucroy, Jonathan</t>
  </si>
  <si>
    <t>Contreras, Willson</t>
  </si>
  <si>
    <t>Dozier, Brian</t>
  </si>
  <si>
    <t>McCutchen, Andrew</t>
  </si>
  <si>
    <t>Schwarber, Kyle</t>
  </si>
  <si>
    <t>Kinsler, Ian</t>
  </si>
  <si>
    <t>Tanaka, Masahiro</t>
  </si>
  <si>
    <t>Maeda, Kenta</t>
  </si>
  <si>
    <t>Carrasco, Carlos</t>
  </si>
  <si>
    <t>Polanco, Gregory</t>
  </si>
  <si>
    <t>Gonzalez, Carlos</t>
  </si>
  <si>
    <t>Cole, Gerrit</t>
  </si>
  <si>
    <t>Britton, Zach</t>
  </si>
  <si>
    <t>Trumbo, Mark</t>
  </si>
  <si>
    <t>LeMahieu, DJ</t>
  </si>
  <si>
    <t>Seager, Kyle</t>
  </si>
  <si>
    <t>Ramirez, Hanley</t>
  </si>
  <si>
    <t>Giles, Ken</t>
  </si>
  <si>
    <t>Melancon, Mark</t>
  </si>
  <si>
    <t>Hamels, Cole</t>
  </si>
  <si>
    <t>Oh, Seung Hwan</t>
  </si>
  <si>
    <t>Diaz, Edwin</t>
  </si>
  <si>
    <t>Upton, Justin</t>
  </si>
  <si>
    <t>Kimbrel, Craig</t>
  </si>
  <si>
    <t>Osuna, Roberto</t>
  </si>
  <si>
    <t>Colome, Alex</t>
  </si>
  <si>
    <t>Familia, Jeurys</t>
  </si>
  <si>
    <t>Kemp, Matt</t>
  </si>
  <si>
    <t>Herrera, Kelvin</t>
  </si>
  <si>
    <t>Allen, Cody</t>
  </si>
  <si>
    <t>Teheran, Julio</t>
  </si>
  <si>
    <t>Benintendi, Andrew</t>
  </si>
  <si>
    <t>Frazier, Todd</t>
  </si>
  <si>
    <t>Davis, Chris</t>
  </si>
  <si>
    <t>Peraza, Jose</t>
  </si>
  <si>
    <t>Bautista, Jose</t>
  </si>
  <si>
    <t>Hosmer, Eric</t>
  </si>
  <si>
    <t>Duffy, Danny</t>
  </si>
  <si>
    <t>Davis, Wade</t>
  </si>
  <si>
    <t>Ramirez, Jose</t>
  </si>
  <si>
    <t>Quintana, Jose</t>
  </si>
  <si>
    <t>Bregman, Alex</t>
  </si>
  <si>
    <t>Sanchez, Aaron</t>
  </si>
  <si>
    <t>Porcello, Rick</t>
  </si>
  <si>
    <t>Gattis, Evan</t>
  </si>
  <si>
    <t>Jones, Adam</t>
  </si>
  <si>
    <t>Davis, Khris</t>
  </si>
  <si>
    <t>Salazar, Danny</t>
  </si>
  <si>
    <t>Franco, Maikel</t>
  </si>
  <si>
    <t>Gomez, Carlos</t>
  </si>
  <si>
    <t>Desmond, Ian</t>
  </si>
  <si>
    <t>Realmuto, J.T.</t>
  </si>
  <si>
    <t>Cain, Lorenzo</t>
  </si>
  <si>
    <t>Pujols, Albert</t>
  </si>
  <si>
    <t>Grandal, Yasmani</t>
  </si>
  <si>
    <t>Fulmer, Michael</t>
  </si>
  <si>
    <t>Hill, Rich</t>
  </si>
  <si>
    <t>Roark, Tanner</t>
  </si>
  <si>
    <t>Sano, Miguel</t>
  </si>
  <si>
    <t>Lackey, John</t>
  </si>
  <si>
    <t>Santana, Carlos</t>
  </si>
  <si>
    <t>McCullers Jr., Lance</t>
  </si>
  <si>
    <t>Gausman, Kevin</t>
  </si>
  <si>
    <t>Herrera, Odubel</t>
  </si>
  <si>
    <t>Hernandez, Felix</t>
  </si>
  <si>
    <t>Bird, Greg</t>
  </si>
  <si>
    <t>Rendon, Anthony</t>
  </si>
  <si>
    <t>Belt, Brandon</t>
  </si>
  <si>
    <t>Beltre, Adrian</t>
  </si>
  <si>
    <t>Harvey, Matt</t>
  </si>
  <si>
    <t>Longoria, Evan</t>
  </si>
  <si>
    <t>Stroman, Marcus</t>
  </si>
  <si>
    <t>Broxton, Keon</t>
  </si>
  <si>
    <t>Russell, Addison</t>
  </si>
  <si>
    <t>Anderson, Tim</t>
  </si>
  <si>
    <t>Morales, Kendrys</t>
  </si>
  <si>
    <t>Andrus, Elvis</t>
  </si>
  <si>
    <t>Dahl, David</t>
  </si>
  <si>
    <t>Turner, Justin</t>
  </si>
  <si>
    <t>Miller, Brad</t>
  </si>
  <si>
    <t>Perez, Salvador</t>
  </si>
  <si>
    <t>Eaton, Adam</t>
  </si>
  <si>
    <t>Kiermaier, Kevin</t>
  </si>
  <si>
    <t>Robertson, David</t>
  </si>
  <si>
    <t>Lamb, Jake</t>
  </si>
  <si>
    <t>Semien, Marcus</t>
  </si>
  <si>
    <t>Johnson, Jim</t>
  </si>
  <si>
    <t>Taillon, Jameson</t>
  </si>
  <si>
    <t>Miller, Andrew</t>
  </si>
  <si>
    <t>Piscotty, Stephen</t>
  </si>
  <si>
    <t>Paxton, James</t>
  </si>
  <si>
    <t>Baez, Javier</t>
  </si>
  <si>
    <t>Martinez, J.D.</t>
  </si>
  <si>
    <t>Castillo, Welington</t>
  </si>
  <si>
    <t>Dyson, Sam</t>
  </si>
  <si>
    <t>Pedroia, Dustin</t>
  </si>
  <si>
    <t>Ramos, AJ</t>
  </si>
  <si>
    <t>Buxton, Byron</t>
  </si>
  <si>
    <t>McCann, Brian</t>
  </si>
  <si>
    <t>Iglesias, Raisel</t>
  </si>
  <si>
    <t>Bedrosian, Cam</t>
  </si>
  <si>
    <t>Keuchel, Dallas</t>
  </si>
  <si>
    <t>Duvall, Adam</t>
  </si>
  <si>
    <t>Gray, Jon</t>
  </si>
  <si>
    <t>Fowler, Dexter</t>
  </si>
  <si>
    <t>Martin, Russell</t>
  </si>
  <si>
    <t>Zobrist, Ben</t>
  </si>
  <si>
    <t>Treinen, Blake</t>
  </si>
  <si>
    <t>Tomas, Yasmany</t>
  </si>
  <si>
    <t>Rodriguez, Francisco</t>
  </si>
  <si>
    <t>Calhoun, Kole</t>
  </si>
  <si>
    <t>Nunez, Eduardo</t>
  </si>
  <si>
    <t>Pineda, Michael</t>
  </si>
  <si>
    <t>Diaz, Aledmys</t>
  </si>
  <si>
    <t>Perez, Hernan</t>
  </si>
  <si>
    <t>Bradley Jr., Jackie</t>
  </si>
  <si>
    <t>Castellanos, Nicholas</t>
  </si>
  <si>
    <t>Manaea, Sean</t>
  </si>
  <si>
    <t>Odorizzi, Jake</t>
  </si>
  <si>
    <t>Gonzalez, Adrian</t>
  </si>
  <si>
    <t>Ozuna, Marcell</t>
  </si>
  <si>
    <t>Holland, Greg</t>
  </si>
  <si>
    <t>Shoemaker, Matt</t>
  </si>
  <si>
    <t>Price, David</t>
  </si>
  <si>
    <t>Healy, Ryon</t>
  </si>
  <si>
    <t>Brantley, Michael</t>
  </si>
  <si>
    <t>Kennedy, Ian</t>
  </si>
  <si>
    <t>Richards, Garrett</t>
  </si>
  <si>
    <t>Tulowitzki, Troy</t>
  </si>
  <si>
    <t>Kipnis, Jason</t>
  </si>
  <si>
    <t>Moore, Matt</t>
  </si>
  <si>
    <t>Feliz, Neftali</t>
  </si>
  <si>
    <t>Davis, Rajai</t>
  </si>
  <si>
    <t>Dyson, Jarrod</t>
  </si>
  <si>
    <t>Drury, Brandon</t>
  </si>
  <si>
    <t>Molina, Yadier</t>
  </si>
  <si>
    <t>Greinke, Zack</t>
  </si>
  <si>
    <t>Liriano, Francisco</t>
  </si>
  <si>
    <t>Estrada, Marco</t>
  </si>
  <si>
    <t>Nova, Ivan</t>
  </si>
  <si>
    <t>Walker, Taijuan</t>
  </si>
  <si>
    <t>Velasquez, Vince</t>
  </si>
  <si>
    <t>Moustakas, Mike</t>
  </si>
  <si>
    <t>Napoli, Mike</t>
  </si>
  <si>
    <t>Joseph, Tommy</t>
  </si>
  <si>
    <t>DeShields, Delino</t>
  </si>
  <si>
    <t>Beltran, Carlos</t>
  </si>
  <si>
    <t>Pederson, Joc</t>
  </si>
  <si>
    <t>Thames, Eric</t>
  </si>
  <si>
    <t>Vogt, Stephen</t>
  </si>
  <si>
    <t>Maurer, Brandon</t>
  </si>
  <si>
    <t>Ray, Robbie</t>
  </si>
  <si>
    <t>Bruce, Jay</t>
  </si>
  <si>
    <t>Ross, Joe</t>
  </si>
  <si>
    <t>Cotton, Jharel</t>
  </si>
  <si>
    <t>Swanson, Dansby</t>
  </si>
  <si>
    <t>Nola, Aaron</t>
  </si>
  <si>
    <t>Urias, Julio</t>
  </si>
  <si>
    <t>Martinez, Victor</t>
  </si>
  <si>
    <t>Watson, Tony</t>
  </si>
  <si>
    <t>Schoop, Jonathan</t>
  </si>
  <si>
    <t>Wieters, Matt</t>
  </si>
  <si>
    <t>Musgrove, Joe</t>
  </si>
  <si>
    <t>Eickhoff, Jerad</t>
  </si>
  <si>
    <t>Peralta, David</t>
  </si>
  <si>
    <t>Inciarte, Ender</t>
  </si>
  <si>
    <t>Samardzija, Jeff</t>
  </si>
  <si>
    <t>Mondesi, Raul</t>
  </si>
  <si>
    <t>Rodney, Fernando</t>
  </si>
  <si>
    <t>Happ, J.A.</t>
  </si>
  <si>
    <t>Cron, C.J.</t>
  </si>
  <si>
    <t>Grichuk, Randal</t>
  </si>
  <si>
    <t>Crawford, Brandon</t>
  </si>
  <si>
    <t>Gomes, Yan</t>
  </si>
  <si>
    <t>Walker, Neil</t>
  </si>
  <si>
    <t>Wacha, Michael</t>
  </si>
  <si>
    <t>Holliday, Matt</t>
  </si>
  <si>
    <t>Renfroe, Hunter</t>
  </si>
  <si>
    <t>Zunino, Mike</t>
  </si>
  <si>
    <t>Pence, Hunter</t>
  </si>
  <si>
    <t>Mazara, Nomar</t>
  </si>
  <si>
    <t>Gurriel, Yuli</t>
  </si>
  <si>
    <t>Kintzler, Brandon</t>
  </si>
  <si>
    <t>Gomez, Jeanmar</t>
  </si>
  <si>
    <t>Forsythe, Logan</t>
  </si>
  <si>
    <t>Reyes, Jose</t>
  </si>
  <si>
    <t>Castro, Starlin</t>
  </si>
  <si>
    <t>Travis, Devon</t>
  </si>
  <si>
    <t>Kepler, Max</t>
  </si>
  <si>
    <t>Cabrera, Asdrubal</t>
  </si>
  <si>
    <t>d'Arnaud, Travis</t>
  </si>
  <si>
    <t>Puig, Yasiel</t>
  </si>
  <si>
    <t>Haniger, Mitch</t>
  </si>
  <si>
    <t>Rupp, Cameron</t>
  </si>
  <si>
    <t>Wainwright, Adam</t>
  </si>
  <si>
    <t>Margot, Manuel</t>
  </si>
  <si>
    <t>Ellsbury, Jacoby</t>
  </si>
  <si>
    <t>Murphy, Tom</t>
  </si>
  <si>
    <t>Harrison, Josh</t>
  </si>
  <si>
    <t>Hernandez, Cesar</t>
  </si>
  <si>
    <t>Gsellman, Robert</t>
  </si>
  <si>
    <t>Lynn, Lance</t>
  </si>
  <si>
    <t>Gonzalez, Gio</t>
  </si>
  <si>
    <t>Santana, Domingo</t>
  </si>
  <si>
    <t>Rodriguez, Eduardo</t>
  </si>
  <si>
    <t>Herrmann, Chris</t>
  </si>
  <si>
    <t>Norris, Derek</t>
  </si>
  <si>
    <t>Santana, Ervin</t>
  </si>
  <si>
    <t>Martin, Leonys</t>
  </si>
  <si>
    <t>Jankowski, Travis</t>
  </si>
  <si>
    <t>Suarez, Eugenio</t>
  </si>
  <si>
    <t>Owings, Chris</t>
  </si>
  <si>
    <t>Neris, Hector</t>
  </si>
  <si>
    <t>Cobb, Alex</t>
  </si>
  <si>
    <t>Betances, Dellin</t>
  </si>
  <si>
    <t>Granderson, Curtis</t>
  </si>
  <si>
    <t>Judge, Aaron</t>
  </si>
  <si>
    <t>Hudson, Daniel</t>
  </si>
  <si>
    <t>Dickerson, Corey</t>
  </si>
  <si>
    <t>Gray, Sonny</t>
  </si>
  <si>
    <t>Bundy, Dylan</t>
  </si>
  <si>
    <t>Arcia, Orlando</t>
  </si>
  <si>
    <t>Shaw, Travis</t>
  </si>
  <si>
    <t>Hedges, Austin</t>
  </si>
  <si>
    <t>Glasnow, Tyler</t>
  </si>
  <si>
    <t>Foltynewicz, Mike</t>
  </si>
  <si>
    <t>Hellickson, Jeremy</t>
  </si>
  <si>
    <t>Ryu, Hyun-Jin</t>
  </si>
  <si>
    <t>Moreland, Mitch</t>
  </si>
  <si>
    <t>Leon, Sandy</t>
  </si>
  <si>
    <t>Gordon, Alex</t>
  </si>
  <si>
    <t>Phillips, Brandon</t>
  </si>
  <si>
    <t>Castro, Jason</t>
  </si>
  <si>
    <t>Iwakuma, Hisashi</t>
  </si>
  <si>
    <t>Saladino, Tyler</t>
  </si>
  <si>
    <t>Norris, Daniel</t>
  </si>
  <si>
    <t>Moncada, Yoan</t>
  </si>
  <si>
    <t>Schebler, Scott</t>
  </si>
  <si>
    <t>Gyorko, Jedd</t>
  </si>
  <si>
    <t>Morton, Charlie</t>
  </si>
  <si>
    <t>Solarte, Yangervis</t>
  </si>
  <si>
    <t>Boyd, Matthew</t>
  </si>
  <si>
    <t>Gardner, Brett</t>
  </si>
  <si>
    <t>Pillar, Kevin</t>
  </si>
  <si>
    <t>Flowers, Tyler</t>
  </si>
  <si>
    <t>Guerra, Junior</t>
  </si>
  <si>
    <t>Cabrera, Melky</t>
  </si>
  <si>
    <t>Hammel, Jason</t>
  </si>
  <si>
    <t>Snell, Blake</t>
  </si>
  <si>
    <t>McCarthy, Brandon</t>
  </si>
  <si>
    <t>Reddick, Josh</t>
  </si>
  <si>
    <t>Heyward, Jason</t>
  </si>
  <si>
    <t>Skaggs, Tyler</t>
  </si>
  <si>
    <t>Wright, Steven</t>
  </si>
  <si>
    <t>Kendrick, Howie</t>
  </si>
  <si>
    <t>Panik, Joe</t>
  </si>
  <si>
    <t>Bour, Justin</t>
  </si>
  <si>
    <t>Severino, Luis</t>
  </si>
  <si>
    <t>Bell, Josh</t>
  </si>
  <si>
    <t>Cervelli, Francisco</t>
  </si>
  <si>
    <t>Madson, Ryan</t>
  </si>
  <si>
    <t>Davies, Zach</t>
  </si>
  <si>
    <t>Matz, Steven</t>
  </si>
  <si>
    <t>Choo, Shin-soo</t>
  </si>
  <si>
    <t>Valencia, Danny</t>
  </si>
  <si>
    <t>Galvis, Freddy</t>
  </si>
  <si>
    <t>Reed, Addison</t>
  </si>
  <si>
    <t>Barraclough, Kyle</t>
  </si>
  <si>
    <t>Straily, Dan</t>
  </si>
  <si>
    <t>Duda, Lucas</t>
  </si>
  <si>
    <t>Souza Jr., Steven</t>
  </si>
  <si>
    <t>Ottavino, Adam</t>
  </si>
  <si>
    <t>Rodon, Carlos</t>
  </si>
  <si>
    <t>Chen, Wei-Yin</t>
  </si>
  <si>
    <t>Strahm, Matt</t>
  </si>
  <si>
    <t>Miller, Shelby</t>
  </si>
  <si>
    <t>Ramos, Wilson</t>
  </si>
  <si>
    <t>Capps, Carter</t>
  </si>
  <si>
    <t>Andriese, Matt</t>
  </si>
  <si>
    <t>Mesoraco, Devin</t>
  </si>
  <si>
    <t>Wheeler, Zack</t>
  </si>
  <si>
    <t>Moss, Brandon</t>
  </si>
  <si>
    <t>Bauer, Trevor</t>
  </si>
  <si>
    <t>Bush, Matt</t>
  </si>
  <si>
    <t>Revere, Ben</t>
  </si>
  <si>
    <t>Parra, Gerardo</t>
  </si>
  <si>
    <t>Jones, Nate</t>
  </si>
  <si>
    <t>McHugh, Collin</t>
  </si>
  <si>
    <t>Saunders, Michael</t>
  </si>
  <si>
    <t>Sandoval, Pablo</t>
  </si>
  <si>
    <t>Finnegan, Brandon</t>
  </si>
  <si>
    <t>Naquin, Tyler</t>
  </si>
  <si>
    <t>Garcia, Jaime</t>
  </si>
  <si>
    <t>Zimmermann, Jordan</t>
  </si>
  <si>
    <t>Glover, Koda</t>
  </si>
  <si>
    <t>Vizcaino, Arodys</t>
  </si>
  <si>
    <t>Maybin, Cameron</t>
  </si>
  <si>
    <t>Schimpf, Ryan</t>
  </si>
  <si>
    <t>Escobar, Alcides</t>
  </si>
  <si>
    <t>Span, Denard</t>
  </si>
  <si>
    <t>Conforto, Michael</t>
  </si>
  <si>
    <t>Garrett, Amir</t>
  </si>
  <si>
    <t>Anderson, Tyler</t>
  </si>
  <si>
    <t>Corbin, Patrick</t>
  </si>
  <si>
    <t>Kang, Jung Ho</t>
  </si>
  <si>
    <t>Phelps, David</t>
  </si>
  <si>
    <t>Soler, Jorge</t>
  </si>
  <si>
    <t>Diaz, Yandy</t>
  </si>
  <si>
    <t>Ross, Tyson</t>
  </si>
  <si>
    <t>Kelley, Shawn</t>
  </si>
  <si>
    <t>Toles, Andrew</t>
  </si>
  <si>
    <t>Polanco, Jorge</t>
  </si>
  <si>
    <t>Nolasco, Ricky</t>
  </si>
  <si>
    <t>Smyly, Drew</t>
  </si>
  <si>
    <t>Pomeranz, Drew</t>
  </si>
  <si>
    <t>Profar, Jurickson</t>
  </si>
  <si>
    <t>Berrios, Jose</t>
  </si>
  <si>
    <t>Graveman, Kendall</t>
  </si>
  <si>
    <t>Tomlin, Josh</t>
  </si>
  <si>
    <t>Brinson, Lewis</t>
  </si>
  <si>
    <t>Tilson, Charlie</t>
  </si>
  <si>
    <t>Werth, Jayson</t>
  </si>
  <si>
    <t>Wong, Kolten</t>
  </si>
  <si>
    <t>Freese, David</t>
  </si>
  <si>
    <t>Wood, Alex</t>
  </si>
  <si>
    <t>Gregorius, Didi</t>
  </si>
  <si>
    <t>Peralta, Wily</t>
  </si>
  <si>
    <t>Triggs, Andrew</t>
  </si>
  <si>
    <t>Fiers, Mike</t>
  </si>
  <si>
    <t>Conley, Adam</t>
  </si>
  <si>
    <t>Pearce, Steve</t>
  </si>
  <si>
    <t>Leake, Mike</t>
  </si>
  <si>
    <t>Cozart, Zack</t>
  </si>
  <si>
    <t>Espinosa, Danny</t>
  </si>
  <si>
    <t>McCann, James</t>
  </si>
  <si>
    <t>Anderson, Brett</t>
  </si>
  <si>
    <t>Barnhart, Tucker</t>
  </si>
  <si>
    <t>Knebel, Corey</t>
  </si>
  <si>
    <t>Markakis, Nick</t>
  </si>
  <si>
    <t>Zimmerman, Ryan</t>
  </si>
  <si>
    <t>Karns, Nate</t>
  </si>
  <si>
    <t>Doolittle, Sean</t>
  </si>
  <si>
    <t>Nelson, Jimmy</t>
  </si>
  <si>
    <t>Montgomery, Mike</t>
  </si>
  <si>
    <t>Rosario, Eddie</t>
  </si>
  <si>
    <t>Parker, Jarrett</t>
  </si>
  <si>
    <t>Smith, Mallex</t>
  </si>
  <si>
    <t>Simmons, Andrelton</t>
  </si>
  <si>
    <t>Garcia, Adonis</t>
  </si>
  <si>
    <t>Garcia, Avisail</t>
  </si>
  <si>
    <t>Gibson, Kyle</t>
  </si>
  <si>
    <t>Kuhl, Chad</t>
  </si>
  <si>
    <t>Bandy, Jett</t>
  </si>
  <si>
    <t>Duffy, Matt</t>
  </si>
  <si>
    <t>Casilla, Santiago</t>
  </si>
  <si>
    <t>Barreto, Franklin</t>
  </si>
  <si>
    <t>May, Jacob</t>
  </si>
  <si>
    <t>Cahill, Trevor</t>
  </si>
  <si>
    <t>Headley, Chase</t>
  </si>
  <si>
    <t>Prado, Martin</t>
  </si>
  <si>
    <t>Gregerson, Luke</t>
  </si>
  <si>
    <t>Adams, Matt</t>
  </si>
  <si>
    <t>Smith, Seth</t>
  </si>
  <si>
    <t>Chavez, Jesse</t>
  </si>
  <si>
    <t>Dickerson, Alex</t>
  </si>
  <si>
    <t>Torres, Gleyber</t>
  </si>
  <si>
    <t>Miranda, Ariel</t>
  </si>
  <si>
    <t>Pina, Manny</t>
  </si>
  <si>
    <t>Lowrie, Jed</t>
  </si>
  <si>
    <t>Mauer, Joe</t>
  </si>
  <si>
    <t>Buchholz, Clay</t>
  </si>
  <si>
    <t>Montgomery, Jordan</t>
  </si>
  <si>
    <t>Storen, Drew</t>
  </si>
  <si>
    <t>Osuna, Jose</t>
  </si>
  <si>
    <t>Reynolds, Mark</t>
  </si>
  <si>
    <t>Mejia, Adalberto</t>
  </si>
  <si>
    <t>Butler, Eddie</t>
  </si>
  <si>
    <t>Wolters, Tony</t>
  </si>
  <si>
    <t>Davis, Rookie</t>
  </si>
  <si>
    <t>Upton Jr., Melvin</t>
  </si>
  <si>
    <t>Alonso, Yonder</t>
  </si>
  <si>
    <t>Peralta, Jhonny</t>
  </si>
  <si>
    <t>Bellinger, Cody</t>
  </si>
  <si>
    <t>Soto, Geovany</t>
  </si>
  <si>
    <t>Colon, Bartolo</t>
  </si>
  <si>
    <t>Delgado, Randall</t>
  </si>
  <si>
    <t>Sabathia, CC</t>
  </si>
  <si>
    <t>Aguilar, Jesus</t>
  </si>
  <si>
    <t>Hughes, Phil</t>
  </si>
  <si>
    <t>Pressly, Ryan</t>
  </si>
  <si>
    <t>Altherr, Aaron</t>
  </si>
  <si>
    <t>Weaver, Luke</t>
  </si>
  <si>
    <t>Lopez, Reynaldo</t>
  </si>
  <si>
    <t>Meadows, Austin</t>
  </si>
  <si>
    <t>Hechavarria, Adeiny</t>
  </si>
  <si>
    <t>Almora Jr., Albert</t>
  </si>
  <si>
    <t>Volquez, Edinson</t>
  </si>
  <si>
    <t>Mercer, Jordy</t>
  </si>
  <si>
    <t>Carter, Chris</t>
  </si>
  <si>
    <t>Beckham, Tim</t>
  </si>
  <si>
    <t>Tillman, Chris</t>
  </si>
  <si>
    <t>Perdomo, Luis</t>
  </si>
  <si>
    <t>Koehler, Tom</t>
  </si>
  <si>
    <t>Rasmus, Colby</t>
  </si>
  <si>
    <t>Chatwood, Tyler</t>
  </si>
  <si>
    <t>Shields, James</t>
  </si>
  <si>
    <t>Green, Chad</t>
  </si>
  <si>
    <t>Aoki, Norichika</t>
  </si>
  <si>
    <t>Lorenzen, Michael</t>
  </si>
  <si>
    <t>Chacin, Jhoulys</t>
  </si>
  <si>
    <t>Vargas, Jason</t>
  </si>
  <si>
    <t>Rondon, Hector</t>
  </si>
  <si>
    <t>Devenski, Chris</t>
  </si>
  <si>
    <t>Hader, Josh</t>
  </si>
  <si>
    <t>Kelly, Joe</t>
  </si>
  <si>
    <t>Joyce, Matt</t>
  </si>
  <si>
    <t>Street, Huston</t>
  </si>
  <si>
    <t>Gallo, Joey</t>
  </si>
  <si>
    <t>De Leon, Jose</t>
  </si>
  <si>
    <t>Barnes, Jacob</t>
  </si>
  <si>
    <t>Giolito, Lucas</t>
  </si>
  <si>
    <t>Park, ByungHo</t>
  </si>
  <si>
    <t>Plouffe, Trevor</t>
  </si>
  <si>
    <t>Nicasio, Juan</t>
  </si>
  <si>
    <t>Frazier, Adam</t>
  </si>
  <si>
    <t>Iannetta, Chris</t>
  </si>
  <si>
    <t>Anderson, Chase</t>
  </si>
  <si>
    <t>Uehara, Koji</t>
  </si>
  <si>
    <t>Kim, Hyun Soo</t>
  </si>
  <si>
    <t>Cabrera, Mauricio</t>
  </si>
  <si>
    <t>Carrera, Ezequiel</t>
  </si>
  <si>
    <t>Martes, Francis</t>
  </si>
  <si>
    <t>Holland, Derek</t>
  </si>
  <si>
    <t>Hardy, J.J.</t>
  </si>
  <si>
    <t>Thornburg, Tyler</t>
  </si>
  <si>
    <t>Quinn, Roman</t>
  </si>
  <si>
    <t>Edwards Jr., Carl</t>
  </si>
  <si>
    <t>DeSclafani, Anthony</t>
  </si>
  <si>
    <t>Winker, Jesse</t>
  </si>
  <si>
    <t>Kazmir, Scott</t>
  </si>
  <si>
    <t>Dickey, R.A.</t>
  </si>
  <si>
    <t>Butler, Billy</t>
  </si>
  <si>
    <t>Iglesias, Jose</t>
  </si>
  <si>
    <t>Buchter, Ryan</t>
  </si>
  <si>
    <t>Santiago, Hector</t>
  </si>
  <si>
    <t>Aybar, Erick</t>
  </si>
  <si>
    <t>Bradley, Archie</t>
  </si>
  <si>
    <t>Torres, Carlos</t>
  </si>
  <si>
    <t>Dull, Ryan</t>
  </si>
  <si>
    <t>Ziegler, Brad</t>
  </si>
  <si>
    <t>Canha, Mark</t>
  </si>
  <si>
    <t>Vargas, Kennys</t>
  </si>
  <si>
    <t>Suzuki, Kurt</t>
  </si>
  <si>
    <t>Sanchez, Anibal</t>
  </si>
  <si>
    <t>Crisp, Coco</t>
  </si>
  <si>
    <t>Zimmer, Bradley</t>
  </si>
  <si>
    <t>Swihart, Blake</t>
  </si>
  <si>
    <t>Reed, AJ</t>
  </si>
  <si>
    <t>Vazquez, Christian</t>
  </si>
  <si>
    <t>Montero, Rafael</t>
  </si>
  <si>
    <t>Lugo, Seth</t>
  </si>
  <si>
    <t>Taylor, Michael A.</t>
  </si>
  <si>
    <t>Marte, Ketel</t>
  </si>
  <si>
    <t>Pagan, Angel</t>
  </si>
  <si>
    <t>Fisher, Derek</t>
  </si>
  <si>
    <t>Jones, JaCoby</t>
  </si>
  <si>
    <t>Lind, Adam</t>
  </si>
  <si>
    <t>Barrett, Jake</t>
  </si>
  <si>
    <t>Senzatela, Antonio</t>
  </si>
  <si>
    <t>Gennett, Scooter</t>
  </si>
  <si>
    <t>Reed, Cody</t>
  </si>
  <si>
    <t>Benoit, Joaquin</t>
  </si>
  <si>
    <t>Strickland, Hunter</t>
  </si>
  <si>
    <t>Duffey, Tyler</t>
  </si>
  <si>
    <t>Stephenson, Robert</t>
  </si>
  <si>
    <t>Moya, Steven</t>
  </si>
  <si>
    <t>Burns, Billy</t>
  </si>
  <si>
    <t>Spangenberg, Cory</t>
  </si>
  <si>
    <t>Hand, Brad</t>
  </si>
  <si>
    <t>Alvarez, Pedro</t>
  </si>
  <si>
    <t>Feliz, Michael</t>
  </si>
  <si>
    <t>Soria, Joakim</t>
  </si>
  <si>
    <t>Gonzalez, Miguel</t>
  </si>
  <si>
    <t>Blach, Ty</t>
  </si>
  <si>
    <t>Cingrani, Tony</t>
  </si>
  <si>
    <t>Casali, Curt</t>
  </si>
  <si>
    <t>Urena, Jose</t>
  </si>
  <si>
    <t>Blanton, Joe</t>
  </si>
  <si>
    <t>Maldonado, Martin</t>
  </si>
  <si>
    <t>O'Neill, Tyler</t>
  </si>
  <si>
    <t>Marte, Jefry</t>
  </si>
  <si>
    <t>Flores, Wilmer</t>
  </si>
  <si>
    <t>Susac, Andrew</t>
  </si>
  <si>
    <t>Orlando, Paulo</t>
  </si>
  <si>
    <t>Narvaez, Omar</t>
  </si>
  <si>
    <t>Montas, Frankie</t>
  </si>
  <si>
    <t>Gose, Anthony</t>
  </si>
  <si>
    <t>Vogelbach, Daniel</t>
  </si>
  <si>
    <t>Drew, Stephen</t>
  </si>
  <si>
    <t>Chisenhall, Lonnie</t>
  </si>
  <si>
    <t>Barnes, Austin</t>
  </si>
  <si>
    <t>Escobar, Yunel</t>
  </si>
  <si>
    <t>Rosenthal, Trevor</t>
  </si>
  <si>
    <t>Martinez, Jose</t>
  </si>
  <si>
    <t>Hundley, Nick</t>
  </si>
  <si>
    <t>Alfaro, Jorge</t>
  </si>
  <si>
    <t>Jeffress, Jeremy</t>
  </si>
  <si>
    <t>Patterson, Jordan</t>
  </si>
  <si>
    <t>Franklin, Nick</t>
  </si>
  <si>
    <t>Jimenez, Joe</t>
  </si>
  <si>
    <t>Rondon, Bruce</t>
  </si>
  <si>
    <t>Hicks, Aaron</t>
  </si>
  <si>
    <t>Cardullo, Stephen</t>
  </si>
  <si>
    <t>Hutchison, Drew</t>
  </si>
  <si>
    <t>Hwang, Jae-gyun</t>
  </si>
  <si>
    <t>Perez, Martin</t>
  </si>
  <si>
    <t>Brach, Brad</t>
  </si>
  <si>
    <t>Travis, Sam</t>
  </si>
  <si>
    <t>Perkins, Glen</t>
  </si>
  <si>
    <t>Sisco, Chance</t>
  </si>
  <si>
    <t>Tapia, Raimel</t>
  </si>
  <si>
    <t>Merrifield, Whit</t>
  </si>
  <si>
    <t>Crawford, J.P.</t>
  </si>
  <si>
    <t>Smoak, Justin</t>
  </si>
  <si>
    <t>Honeywell, Brent</t>
  </si>
  <si>
    <t>Harris, Will</t>
  </si>
  <si>
    <t>Rosario, Amed</t>
  </si>
  <si>
    <t>Eovaldi, Nathan</t>
  </si>
  <si>
    <t>Montero, Miguel</t>
  </si>
  <si>
    <t>Rua, Ryan</t>
  </si>
  <si>
    <t>Hanson, Alen</t>
  </si>
  <si>
    <t>Dietrich, Derek</t>
  </si>
  <si>
    <t>Rodriguez, Sean</t>
  </si>
  <si>
    <t>Feldman, Scott</t>
  </si>
  <si>
    <t>Richard, Clayton</t>
  </si>
  <si>
    <t>Bourn, Michael</t>
  </si>
  <si>
    <t>Gonzalez, Marwin</t>
  </si>
  <si>
    <t>Gee, Dillon</t>
  </si>
  <si>
    <t>Cuthbert, Cheslor</t>
  </si>
  <si>
    <t>Dayton, Grant</t>
  </si>
  <si>
    <t>Morrison, Logan</t>
  </si>
  <si>
    <t>Hill, Aaron</t>
  </si>
  <si>
    <t>Valbuena, Luis</t>
  </si>
  <si>
    <t>Bailey, Andrew</t>
  </si>
  <si>
    <t>Gallardo, Yovani</t>
  </si>
  <si>
    <t>Mitchell, Bryan</t>
  </si>
  <si>
    <t>Rivero, Felipe</t>
  </si>
  <si>
    <t>Reyes, Alex</t>
  </si>
  <si>
    <t>Guerra, Javy</t>
  </si>
  <si>
    <t>Thompson, Trayce</t>
  </si>
  <si>
    <t>Givens, Mychal</t>
  </si>
  <si>
    <t>Garcia, Greg</t>
  </si>
  <si>
    <t>Jay, Jon</t>
  </si>
  <si>
    <t>Santana, Danny</t>
  </si>
  <si>
    <t>Williams, Trevor</t>
  </si>
  <si>
    <t>O'Day, Darren</t>
  </si>
  <si>
    <t>Law, Derek</t>
  </si>
  <si>
    <t>Grilli, Jason</t>
  </si>
  <si>
    <t>Romo, Sergio</t>
  </si>
  <si>
    <t>Alcantara, Raul</t>
  </si>
  <si>
    <t>Bailey, Homer</t>
  </si>
  <si>
    <t>Griffin, A.J.</t>
  </si>
  <si>
    <t>Tellez, Rowdy</t>
  </si>
  <si>
    <t>Gore, Terrance</t>
  </si>
  <si>
    <t>Grossman, Robbie</t>
  </si>
  <si>
    <t>Alcantara, Arismendy</t>
  </si>
  <si>
    <t>Weaver, Jered</t>
  </si>
  <si>
    <t>Siegrist, Kevin</t>
  </si>
  <si>
    <t>Kendrick, Kyle</t>
  </si>
  <si>
    <t>Happ, Ian</t>
  </si>
  <si>
    <t>Lawrie, Brett</t>
  </si>
  <si>
    <t>Overall Rank</t>
  </si>
  <si>
    <t>LG BA</t>
  </si>
  <si>
    <t>LG R</t>
  </si>
  <si>
    <t>LG HR</t>
  </si>
  <si>
    <t>LG RBI</t>
  </si>
  <si>
    <t>LG SB</t>
  </si>
  <si>
    <t>LG ERA</t>
  </si>
  <si>
    <t>LG W</t>
  </si>
  <si>
    <t>LG WHIP</t>
  </si>
  <si>
    <t>LG K</t>
  </si>
  <si>
    <t>LG SV</t>
  </si>
  <si>
    <t>PTS BA</t>
  </si>
  <si>
    <t>PTS R</t>
  </si>
  <si>
    <t>PTS HR</t>
  </si>
  <si>
    <t>PTS RBI</t>
  </si>
  <si>
    <t>PTS SB</t>
  </si>
  <si>
    <t>PTS ERA</t>
  </si>
  <si>
    <t>PTS W</t>
  </si>
  <si>
    <t>PTS WHIP</t>
  </si>
  <si>
    <t>PTS K</t>
  </si>
  <si>
    <t>PTS SV</t>
  </si>
  <si>
    <t>TOTAL</t>
  </si>
  <si>
    <t>AVERAGE: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</si>
</sst>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0"/>
    <numFmt numFmtId="165" formatCode="_(* #,##0.000_);_(* \(#,##0.000\);_(* &quot;-&quot;??_);_(@_)"/>
    <numFmt numFmtId="166" formatCode="_(* #,##0.000000_);_(* \(#,##0.000000\);_(* &quot;-&quot;??_);_(@_)"/>
    <numFmt numFmtId="167" formatCode="_(* #,##0.0000000_);_(* \(#,##0.00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4" fontId="2" fillId="2" borderId="0" xfId="0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4" fontId="0" fillId="0" borderId="0" xfId="0" applyNumberFormat="1"/>
    <xf numFmtId="0" fontId="0" fillId="0" borderId="0" xfId="0" applyNumberFormat="1"/>
    <xf numFmtId="0" fontId="0" fillId="3" borderId="0" xfId="0" applyFill="1"/>
    <xf numFmtId="166" fontId="0" fillId="0" borderId="0" xfId="1" applyNumberFormat="1" applyFont="1"/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2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_(* #,##0.000_);_(* \(#,##0.000\);_(* &quot;-&quot;??_);_(@_)"/>
    </dxf>
    <dxf>
      <numFmt numFmtId="165" formatCode="_(* #,##0.000_);_(* \(#,##0.000\);_(* &quot;-&quot;??_);_(@_)"/>
    </dxf>
    <dxf>
      <numFmt numFmtId="164" formatCode="0.00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STANDINGS" displayName="STANDINGS" ref="A1:L17" totalsRowShown="0">
  <autoFilter ref="A1:L17"/>
  <tableColumns count="12">
    <tableColumn id="1" name="RANK"/>
    <tableColumn id="2" name="POINTS"/>
    <tableColumn id="3" name="BA" dataDxfId="24">
      <calculatedColumnFormula>AVERAGEIFS(STANDINGS_BA[BA],STANDINGS_BA[PLACE],$A2)</calculatedColumnFormula>
    </tableColumn>
    <tableColumn id="4" name="R" dataCellStyle="Comma">
      <calculatedColumnFormula>AVERAGEIFS(STANDINGS_R[R],STANDINGS_R[PLACE],$A2)</calculatedColumnFormula>
    </tableColumn>
    <tableColumn id="5" name="HR" dataCellStyle="Comma">
      <calculatedColumnFormula>AVERAGEIFS(STANDINGS_HR[HR],STANDINGS_HR[PLACE],$A2)</calculatedColumnFormula>
    </tableColumn>
    <tableColumn id="6" name="RBI" dataCellStyle="Comma">
      <calculatedColumnFormula>AVERAGEIFS(STANDINGS_RBI[RBI],STANDINGS_RBI[PLACE],$A2)</calculatedColumnFormula>
    </tableColumn>
    <tableColumn id="7" name="SB" dataCellStyle="Comma">
      <calculatedColumnFormula>AVERAGEIFS(STANDINGS_SB[SB],STANDINGS_SB[PLACE],$A2)</calculatedColumnFormula>
    </tableColumn>
    <tableColumn id="8" name="ERA" dataDxfId="23" dataCellStyle="Comma">
      <calculatedColumnFormula>AVERAGEIFS(STANDINGS_ERA[ERA],STANDINGS_ERA[PLACE],$A2)</calculatedColumnFormula>
    </tableColumn>
    <tableColumn id="9" name="WHIP" dataDxfId="22" dataCellStyle="Comma">
      <calculatedColumnFormula>AVERAGEIFS(STANDINGS_WHIP[WHIP],STANDINGS_WHIP[PLACE],$A2)</calculatedColumnFormula>
    </tableColumn>
    <tableColumn id="10" name="W" dataCellStyle="Comma">
      <calculatedColumnFormula>AVERAGEIFS(STANDINGS_W[W],STANDINGS_W[PLACE],$A2)</calculatedColumnFormula>
    </tableColumn>
    <tableColumn id="11" name="K" dataCellStyle="Comma">
      <calculatedColumnFormula>AVERAGEIFS(STANDINGS_K[K],STANDINGS_K[PLACE],$A2)</calculatedColumnFormula>
    </tableColumn>
    <tableColumn id="12" name="SV" dataCellStyle="Comma">
      <calculatedColumnFormula>AVERAGEIFS(STANDINGS_SV[SV],STANDINGS_SV[PLACE],$A2)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3" name="STANDINGS_OVERALL14" displayName="STANDINGS_OVERALL14" ref="A1:AB481" totalsRowShown="0">
  <autoFilter ref="A1:AB481"/>
  <sortState ref="A2:AB481">
    <sortCondition ref="E2:E481"/>
    <sortCondition descending="1" ref="AA2:AA481"/>
  </sortState>
  <tableColumns count="28">
    <tableColumn id="1" name="Overall Rank"/>
    <tableColumn id="10" name="TEAMandLEAGUE" dataDxfId="21">
      <calculatedColumnFormula>STANDINGS_OVERALL14[[#This Row],[Team]]&amp;STANDINGS_OVERALL14[[#This Row],[League]]</calculatedColumnFormula>
    </tableColumn>
    <tableColumn id="2" name="Team" dataDxfId="20"/>
    <tableColumn id="3" name="Owner"/>
    <tableColumn id="4" name="League"/>
    <tableColumn id="11" name="Draft Pos"/>
    <tableColumn id="5" name="LG BA">
      <calculatedColumnFormula>INDEX(STANDINGS_BA[],MATCH(STANDINGS_OVERALL14[[#This Row],[TEAMandLEAGUE]],STANDINGS_BA[TeamANDLeague],0),COLUMN(STANDINGS_BA[PLACE]))</calculatedColumnFormula>
    </tableColumn>
    <tableColumn id="6" name="LG R">
      <calculatedColumnFormula>INDEX(STANDINGS_R[],MATCH(STANDINGS_OVERALL14[[#This Row],[TEAMandLEAGUE]],STANDINGS_R[TeamAndLeague],0),COLUMN(STANDINGS_R[PLACE]))</calculatedColumnFormula>
    </tableColumn>
    <tableColumn id="7" name="LG HR">
      <calculatedColumnFormula>INDEX(STANDINGS_HR[],MATCH(STANDINGS_OVERALL14[[#This Row],[TEAMandLEAGUE]],STANDINGS_HR[TeamANDLeague],0),COLUMN(STANDINGS_HR[PLACE]))</calculatedColumnFormula>
    </tableColumn>
    <tableColumn id="8" name="LG RBI">
      <calculatedColumnFormula>INDEX(STANDINGS_RBI[],MATCH(STANDINGS_OVERALL14[[#This Row],[TEAMandLEAGUE]],STANDINGS_RBI[TeamANDLeague],0),COLUMN(STANDINGS_RBI[PLACE]))</calculatedColumnFormula>
    </tableColumn>
    <tableColumn id="12" name="LG SB" dataDxfId="19">
      <calculatedColumnFormula>INDEX(STANDINGS_SB[],MATCH(STANDINGS_OVERALL14[[#This Row],[TEAMandLEAGUE]],STANDINGS_SB[TeamANDLeague],0),COLUMN(STANDINGS_SB[PLACE]))</calculatedColumnFormula>
    </tableColumn>
    <tableColumn id="13" name="LG ERA" dataDxfId="18">
      <calculatedColumnFormula>INDEX(STANDINGS_ERA[],MATCH(STANDINGS_OVERALL14[[#This Row],[TEAMandLEAGUE]],STANDINGS_ERA[TeamANDLeague],0),COLUMN(STANDINGS_ERA[PLACE]))</calculatedColumnFormula>
    </tableColumn>
    <tableColumn id="14" name="LG W" dataDxfId="17">
      <calculatedColumnFormula>INDEX(STANDINGS_W[],MATCH(STANDINGS_OVERALL14[[#This Row],[TEAMandLEAGUE]],STANDINGS_W[TeamANDLeague],0),COLUMN(STANDINGS_W[PLACE]))</calculatedColumnFormula>
    </tableColumn>
    <tableColumn id="15" name="LG WHIP" dataDxfId="16">
      <calculatedColumnFormula>INDEX(STANDINGS_WHIP[],MATCH(STANDINGS_OVERALL14[[#This Row],[TEAMandLEAGUE]],STANDINGS_WHIP[TeamANDLeague],0),COLUMN(STANDINGS_WHIP[PLACE]))</calculatedColumnFormula>
    </tableColumn>
    <tableColumn id="16" name="LG K" dataDxfId="15">
      <calculatedColumnFormula>INDEX(STANDINGS_K[],MATCH(STANDINGS_OVERALL14[[#This Row],[TEAMandLEAGUE]],STANDINGS_K[TeamANDLeague],0),COLUMN(STANDINGS_K[PLACE]))</calculatedColumnFormula>
    </tableColumn>
    <tableColumn id="17" name="LG SV" dataDxfId="14">
      <calculatedColumnFormula>INDEX(STANDINGS_SV[],MATCH(STANDINGS_OVERALL14[[#This Row],[TEAMandLEAGUE]],STANDINGS_SV[TeamANDLeague],0),COLUMN(STANDINGS_SV[PLACE]))</calculatedColumnFormula>
    </tableColumn>
    <tableColumn id="18" name="PTS BA" dataDxfId="13">
      <calculatedColumnFormula>16-STANDINGS_OVERALL14[[#This Row],[LG BA]]</calculatedColumnFormula>
    </tableColumn>
    <tableColumn id="19" name="PTS R">
      <calculatedColumnFormula>16-STANDINGS_OVERALL14[[#This Row],[LG R]]</calculatedColumnFormula>
    </tableColumn>
    <tableColumn id="20" name="PTS HR">
      <calculatedColumnFormula>16-STANDINGS_OVERALL14[[#This Row],[LG HR]]</calculatedColumnFormula>
    </tableColumn>
    <tableColumn id="21" name="PTS RBI">
      <calculatedColumnFormula>16-STANDINGS_OVERALL14[[#This Row],[LG RBI]]</calculatedColumnFormula>
    </tableColumn>
    <tableColumn id="22" name="PTS SB">
      <calculatedColumnFormula>16-STANDINGS_OVERALL14[[#This Row],[LG SB]]</calculatedColumnFormula>
    </tableColumn>
    <tableColumn id="23" name="PTS ERA">
      <calculatedColumnFormula>16-STANDINGS_OVERALL14[[#This Row],[LG ERA]]</calculatedColumnFormula>
    </tableColumn>
    <tableColumn id="24" name="PTS W">
      <calculatedColumnFormula>16-STANDINGS_OVERALL14[[#This Row],[LG W]]</calculatedColumnFormula>
    </tableColumn>
    <tableColumn id="25" name="PTS WHIP">
      <calculatedColumnFormula>16-STANDINGS_OVERALL14[[#This Row],[LG WHIP]]</calculatedColumnFormula>
    </tableColumn>
    <tableColumn id="26" name="PTS K">
      <calculatedColumnFormula>16-STANDINGS_OVERALL14[[#This Row],[LG K]]</calculatedColumnFormula>
    </tableColumn>
    <tableColumn id="27" name="PTS SV">
      <calculatedColumnFormula>16-STANDINGS_OVERALL14[[#This Row],[LG SV]]</calculatedColumnFormula>
    </tableColumn>
    <tableColumn id="28" name="TOTAL" dataDxfId="12">
      <calculatedColumnFormula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calculatedColumnFormula>
    </tableColumn>
    <tableColumn id="9" name="PLACE">
      <calculatedColumnFormula>IF(E2=E1,AB1+1,1)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2" name="STANDINGS_OVERALL" displayName="STANDINGS_OVERALL" ref="A1:K481" totalsRowShown="0">
  <autoFilter ref="A1:K481"/>
  <sortState ref="A2:K481">
    <sortCondition ref="E2:E481"/>
    <sortCondition ref="A2:A481"/>
  </sortState>
  <tableColumns count="11">
    <tableColumn id="1" name="Rank"/>
    <tableColumn id="10" name="TEAMandLEAGUE" dataDxfId="11">
      <calculatedColumnFormula>STANDINGS_OVERALL[[#This Row],[Team]]&amp;STANDINGS_OVERALL[[#This Row],[League]]</calculatedColumnFormula>
    </tableColumn>
    <tableColumn id="2" name="Team" dataDxfId="10"/>
    <tableColumn id="3" name="Owner"/>
    <tableColumn id="4" name="League"/>
    <tableColumn id="11" name="Draft Pos"/>
    <tableColumn id="5" name="Batting Pts"/>
    <tableColumn id="6" name="Pitching Pts"/>
    <tableColumn id="7" name="Overall Pts"/>
    <tableColumn id="8" name="Change"/>
    <tableColumn id="9" name="PLACE">
      <calculatedColumnFormula>IF(E2=E1,K1+1,1)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STANDINGS_BA" displayName="STANDINGS_BA" ref="A1:H481" totalsRowShown="0">
  <autoFilter ref="A1:H481"/>
  <sortState ref="A2:H481">
    <sortCondition ref="E2:E481"/>
    <sortCondition ref="A2:A481"/>
  </sortState>
  <tableColumns count="8">
    <tableColumn id="1" name="Rank"/>
    <tableColumn id="8" name="TeamANDLeague" dataDxfId="9">
      <calculatedColumnFormula>STANDINGS_BA[[#This Row],[Team]]&amp;STANDINGS_BA[[#This Row],[League]]</calculatedColumnFormula>
    </tableColumn>
    <tableColumn id="2" name="Team"/>
    <tableColumn id="3" name="Owner"/>
    <tableColumn id="4" name="League"/>
    <tableColumn id="5" name="BA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STANDINGS_R" displayName="STANDINGS_R" ref="A1:H481" totalsRowShown="0">
  <autoFilter ref="A1:H481"/>
  <sortState ref="A2:H481">
    <sortCondition ref="E2:E481"/>
    <sortCondition ref="A2:A481"/>
  </sortState>
  <tableColumns count="8">
    <tableColumn id="1" name="Rank"/>
    <tableColumn id="8" name="TeamAndLeague" dataDxfId="8">
      <calculatedColumnFormula>STANDINGS_R[[#This Row],[Team]]&amp;STANDINGS_R[[#This Row],[League]]</calculatedColumnFormula>
    </tableColumn>
    <tableColumn id="2" name="Team"/>
    <tableColumn id="3" name="Owner"/>
    <tableColumn id="4" name="League"/>
    <tableColumn id="5" name="R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STANDINGS_HR" displayName="STANDINGS_HR" ref="A1:H481" totalsRowShown="0">
  <autoFilter ref="A1:H481"/>
  <sortState ref="A2:H481">
    <sortCondition ref="E2:E481"/>
    <sortCondition ref="A2:A481"/>
  </sortState>
  <tableColumns count="8">
    <tableColumn id="1" name="Rank"/>
    <tableColumn id="8" name="TeamANDLeague" dataDxfId="7">
      <calculatedColumnFormula>STANDINGS_HR[[#This Row],[Team]]&amp;STANDINGS_HR[[#This Row],[League]]</calculatedColumnFormula>
    </tableColumn>
    <tableColumn id="2" name="Team"/>
    <tableColumn id="3" name="Owner"/>
    <tableColumn id="4" name="League"/>
    <tableColumn id="5" name="HR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5" name="STANDINGS_RBI" displayName="STANDINGS_RBI" ref="A1:H481" totalsRowShown="0">
  <autoFilter ref="A1:H481"/>
  <sortState ref="A2:H481">
    <sortCondition ref="E2:E481"/>
    <sortCondition ref="A2:A481"/>
  </sortState>
  <tableColumns count="8">
    <tableColumn id="1" name="Rank"/>
    <tableColumn id="8" name="TeamANDLeague" dataDxfId="6">
      <calculatedColumnFormula>STANDINGS_RBI[[#This Row],[Team]]&amp;STANDINGS_RBI[[#This Row],[League]]</calculatedColumnFormula>
    </tableColumn>
    <tableColumn id="2" name="Team"/>
    <tableColumn id="3" name="Owner"/>
    <tableColumn id="4" name="League"/>
    <tableColumn id="5" name="RBI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6" name="STANDINGS_SB" displayName="STANDINGS_SB" ref="A1:H481" totalsRowShown="0">
  <autoFilter ref="A1:H481"/>
  <sortState ref="A2:H481">
    <sortCondition ref="E2:E481"/>
    <sortCondition ref="A2:A481"/>
  </sortState>
  <tableColumns count="8">
    <tableColumn id="1" name="Rank"/>
    <tableColumn id="8" name="TeamANDLeague" dataDxfId="5">
      <calculatedColumnFormula>STANDINGS_SB[[#This Row],[Team]]&amp;STANDINGS_SB[[#This Row],[League]]</calculatedColumnFormula>
    </tableColumn>
    <tableColumn id="2" name="Team"/>
    <tableColumn id="3" name="Owner"/>
    <tableColumn id="4" name="League"/>
    <tableColumn id="5" name="SB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7" name="STANDINGS_ERA" displayName="STANDINGS_ERA" ref="A1:H481" totalsRowShown="0">
  <autoFilter ref="A1:H481"/>
  <sortState ref="A2:H481">
    <sortCondition ref="E2:E481"/>
    <sortCondition ref="A2:A481"/>
  </sortState>
  <tableColumns count="8">
    <tableColumn id="1" name="Rank"/>
    <tableColumn id="8" name="TeamANDLeague" dataDxfId="4">
      <calculatedColumnFormula>STANDINGS_ERA[[#This Row],[Team]]&amp;STANDINGS_ERA[[#This Row],[League]]</calculatedColumnFormula>
    </tableColumn>
    <tableColumn id="2" name="Team"/>
    <tableColumn id="3" name="Owner"/>
    <tableColumn id="4" name="League"/>
    <tableColumn id="5" name="ERA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8" name="STANDINGS_W" displayName="STANDINGS_W" ref="A1:H483" totalsRowShown="0">
  <autoFilter ref="A1:H483"/>
  <sortState ref="A2:H483">
    <sortCondition ref="E2:E483"/>
    <sortCondition ref="A2:A483"/>
  </sortState>
  <tableColumns count="8">
    <tableColumn id="1" name="Rank"/>
    <tableColumn id="8" name="TeamANDLeague" dataDxfId="3">
      <calculatedColumnFormula>STANDINGS_W[[#This Row],[Team]]&amp;STANDINGS_W[[#This Row],[League]]</calculatedColumnFormula>
    </tableColumn>
    <tableColumn id="2" name="Team"/>
    <tableColumn id="3" name="Owner"/>
    <tableColumn id="4" name="League"/>
    <tableColumn id="5" name="W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9" name="STANDINGS_WHIP" displayName="STANDINGS_WHIP" ref="A1:H481" totalsRowShown="0">
  <autoFilter ref="A1:H481"/>
  <sortState ref="A2:H481">
    <sortCondition ref="E2:E481"/>
    <sortCondition ref="A2:A481"/>
  </sortState>
  <tableColumns count="8">
    <tableColumn id="1" name="Rank"/>
    <tableColumn id="8" name="TeamANDLeague" dataDxfId="2">
      <calculatedColumnFormula>STANDINGS_WHIP[[#This Row],[Team]]&amp;STANDINGS_WHIP[[#This Row],[League]]</calculatedColumnFormula>
    </tableColumn>
    <tableColumn id="2" name="Team"/>
    <tableColumn id="3" name="Owner"/>
    <tableColumn id="4" name="League"/>
    <tableColumn id="5" name="WHIP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0" name="STANDINGS_K" displayName="STANDINGS_K" ref="A1:H481" totalsRowShown="0">
  <autoFilter ref="A1:H481"/>
  <sortState ref="A2:H481">
    <sortCondition ref="E2:E481"/>
    <sortCondition ref="A2:A481"/>
  </sortState>
  <tableColumns count="8">
    <tableColumn id="1" name="Rank"/>
    <tableColumn id="8" name="TeamANDLeague" dataDxfId="1">
      <calculatedColumnFormula>STANDINGS_K[[#This Row],[Team]]&amp;STANDINGS_K[[#This Row],[League]]</calculatedColumnFormula>
    </tableColumn>
    <tableColumn id="2" name="Team"/>
    <tableColumn id="3" name="Owner"/>
    <tableColumn id="4" name="League"/>
    <tableColumn id="5" name="K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1" name="STANDINGS_SV" displayName="STANDINGS_SV" ref="A1:H481" totalsRowShown="0">
  <autoFilter ref="A1:H481"/>
  <sortState ref="A2:H481">
    <sortCondition ref="E2:E481"/>
    <sortCondition ref="A2:A481"/>
  </sortState>
  <tableColumns count="8">
    <tableColumn id="1" name="Rank"/>
    <tableColumn id="8" name="TeamANDLeague" dataDxfId="0">
      <calculatedColumnFormula>STANDINGS_SV[[#This Row],[Team]]&amp;STANDINGS_SV[[#This Row],[League]]</calculatedColumnFormula>
    </tableColumn>
    <tableColumn id="2" name="Team"/>
    <tableColumn id="3" name="Owner"/>
    <tableColumn id="4" name="League"/>
    <tableColumn id="5" name="SV"/>
    <tableColumn id="6" name="Pts"/>
    <tableColumn id="7" name="PLACE">
      <calculatedColumnFormula>IF(E2=E1,H1+1,1)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24" sqref="H24"/>
    </sheetView>
  </sheetViews>
  <sheetFormatPr defaultRowHeight="15" x14ac:dyDescent="0.25"/>
  <cols>
    <col min="2" max="2" width="9.7109375" customWidth="1"/>
    <col min="3" max="3" width="12.28515625" bestFit="1" customWidth="1"/>
    <col min="4" max="4" width="11" bestFit="1" customWidth="1"/>
    <col min="5" max="5" width="10" bestFit="1" customWidth="1"/>
    <col min="6" max="6" width="11" bestFit="1" customWidth="1"/>
    <col min="7" max="7" width="10" bestFit="1" customWidth="1"/>
    <col min="8" max="9" width="10.7109375" bestFit="1" customWidth="1"/>
    <col min="10" max="10" width="10" bestFit="1" customWidth="1"/>
    <col min="11" max="11" width="11" bestFit="1" customWidth="1"/>
    <col min="12" max="12" width="10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15</v>
      </c>
      <c r="C2" s="1">
        <f>AVERAGEIFS(STANDINGS_BA[BA],STANDINGS_BA[PLACE],$A2)</f>
        <v>0.27729375000000006</v>
      </c>
      <c r="D2" s="2">
        <f>AVERAGEIFS(STANDINGS_R[R],STANDINGS_R[PLACE],$A2)</f>
        <v>1157.40625</v>
      </c>
      <c r="E2" s="2">
        <f>AVERAGEIFS(STANDINGS_HR[HR],STANDINGS_HR[PLACE],$A2)</f>
        <v>353.03125</v>
      </c>
      <c r="F2" s="2">
        <f>AVERAGEIFS(STANDINGS_RBI[RBI],STANDINGS_RBI[PLACE],$A2)</f>
        <v>1125.6875</v>
      </c>
      <c r="G2" s="2">
        <f>AVERAGEIFS(STANDINGS_SB[SB],STANDINGS_SB[PLACE],$A2)</f>
        <v>165.84375</v>
      </c>
      <c r="H2" s="3">
        <f>AVERAGEIFS(STANDINGS_ERA[ERA],STANDINGS_ERA[PLACE],$A2)</f>
        <v>3.550125</v>
      </c>
      <c r="I2" s="3">
        <f>AVERAGEIFS(STANDINGS_WHIP[WHIP],STANDINGS_WHIP[PLACE],$A2)</f>
        <v>1.1915625000000001</v>
      </c>
      <c r="J2" s="2">
        <f>AVERAGEIFS(STANDINGS_W[W],STANDINGS_W[PLACE],$A2)</f>
        <v>106.59375</v>
      </c>
      <c r="K2" s="2">
        <f>AVERAGEIFS(STANDINGS_K[K],STANDINGS_K[PLACE],$A2)</f>
        <v>1502.4375</v>
      </c>
      <c r="L2" s="2">
        <f>AVERAGEIFS(STANDINGS_SV[SV],STANDINGS_SV[PLACE],$A2)</f>
        <v>98.0625</v>
      </c>
    </row>
    <row r="3" spans="1:12" x14ac:dyDescent="0.25">
      <c r="A3">
        <v>2</v>
      </c>
      <c r="B3">
        <v>14</v>
      </c>
      <c r="C3" s="1">
        <f>AVERAGEIFS(STANDINGS_BA[BA],STANDINGS_BA[PLACE],$A3)</f>
        <v>0.27399062499999999</v>
      </c>
      <c r="D3" s="2">
        <f>AVERAGEIFS(STANDINGS_R[R],STANDINGS_R[PLACE],$A3)</f>
        <v>1120.25</v>
      </c>
      <c r="E3" s="2">
        <f>AVERAGEIFS(STANDINGS_HR[HR],STANDINGS_HR[PLACE],$A3)</f>
        <v>338.1875</v>
      </c>
      <c r="F3" s="2">
        <f>AVERAGEIFS(STANDINGS_RBI[RBI],STANDINGS_RBI[PLACE],$A3)</f>
        <v>1099.46875</v>
      </c>
      <c r="G3" s="2">
        <f>AVERAGEIFS(STANDINGS_SB[SB],STANDINGS_SB[PLACE],$A3)</f>
        <v>156</v>
      </c>
      <c r="H3" s="3">
        <f>AVERAGEIFS(STANDINGS_ERA[ERA],STANDINGS_ERA[PLACE],$A3)</f>
        <v>3.7316250000000002</v>
      </c>
      <c r="I3" s="3">
        <f>AVERAGEIFS(STANDINGS_WHIP[WHIP],STANDINGS_WHIP[PLACE],$A3)</f>
        <v>1.2232812500000003</v>
      </c>
      <c r="J3" s="2">
        <f>AVERAGEIFS(STANDINGS_W[W],STANDINGS_W[PLACE],$A3)</f>
        <v>101.21875</v>
      </c>
      <c r="K3" s="2">
        <f>AVERAGEIFS(STANDINGS_K[K],STANDINGS_K[PLACE],$A3)</f>
        <v>1449.59375</v>
      </c>
      <c r="L3" s="2">
        <f>AVERAGEIFS(STANDINGS_SV[SV],STANDINGS_SV[PLACE],$A3)</f>
        <v>88.53125</v>
      </c>
    </row>
    <row r="4" spans="1:12" x14ac:dyDescent="0.25">
      <c r="A4">
        <v>3</v>
      </c>
      <c r="B4">
        <v>13</v>
      </c>
      <c r="C4" s="1">
        <f>AVERAGEIFS(STANDINGS_BA[BA],STANDINGS_BA[PLACE],$A4)</f>
        <v>0.27191875000000004</v>
      </c>
      <c r="D4" s="2">
        <f>AVERAGEIFS(STANDINGS_R[R],STANDINGS_R[PLACE],$A4)</f>
        <v>1101.75</v>
      </c>
      <c r="E4" s="2">
        <f>AVERAGEIFS(STANDINGS_HR[HR],STANDINGS_HR[PLACE],$A4)</f>
        <v>329.71875</v>
      </c>
      <c r="F4" s="2">
        <f>AVERAGEIFS(STANDINGS_RBI[RBI],STANDINGS_RBI[PLACE],$A4)</f>
        <v>1080.03125</v>
      </c>
      <c r="G4" s="2">
        <f>AVERAGEIFS(STANDINGS_SB[SB],STANDINGS_SB[PLACE],$A4)</f>
        <v>145.28125</v>
      </c>
      <c r="H4" s="3">
        <f>AVERAGEIFS(STANDINGS_ERA[ERA],STANDINGS_ERA[PLACE],$A4)</f>
        <v>3.855</v>
      </c>
      <c r="I4" s="3">
        <f>AVERAGEIFS(STANDINGS_WHIP[WHIP],STANDINGS_WHIP[PLACE],$A4)</f>
        <v>1.2394062499999996</v>
      </c>
      <c r="J4" s="2">
        <f>AVERAGEIFS(STANDINGS_W[W],STANDINGS_W[PLACE],$A4)</f>
        <v>98.71875</v>
      </c>
      <c r="K4" s="2">
        <f>AVERAGEIFS(STANDINGS_K[K],STANDINGS_K[PLACE],$A4)</f>
        <v>1413.96875</v>
      </c>
      <c r="L4" s="2">
        <f>AVERAGEIFS(STANDINGS_SV[SV],STANDINGS_SV[PLACE],$A4)</f>
        <v>83.375</v>
      </c>
    </row>
    <row r="5" spans="1:12" x14ac:dyDescent="0.25">
      <c r="A5">
        <v>4</v>
      </c>
      <c r="B5">
        <v>12</v>
      </c>
      <c r="C5" s="1">
        <f>AVERAGEIFS(STANDINGS_BA[BA],STANDINGS_BA[PLACE],$A5)</f>
        <v>0.27050625</v>
      </c>
      <c r="D5" s="2">
        <f>AVERAGEIFS(STANDINGS_R[R],STANDINGS_R[PLACE],$A5)</f>
        <v>1087.21875</v>
      </c>
      <c r="E5" s="2">
        <f>AVERAGEIFS(STANDINGS_HR[HR],STANDINGS_HR[PLACE],$A5)</f>
        <v>323.375</v>
      </c>
      <c r="F5" s="2">
        <f>AVERAGEIFS(STANDINGS_RBI[RBI],STANDINGS_RBI[PLACE],$A5)</f>
        <v>1059.34375</v>
      </c>
      <c r="G5" s="2">
        <f>AVERAGEIFS(STANDINGS_SB[SB],STANDINGS_SB[PLACE],$A5)</f>
        <v>138.0625</v>
      </c>
      <c r="H5" s="3">
        <f>AVERAGEIFS(STANDINGS_ERA[ERA],STANDINGS_ERA[PLACE],$A5)</f>
        <v>3.9179062499999997</v>
      </c>
      <c r="I5" s="3">
        <f>AVERAGEIFS(STANDINGS_WHIP[WHIP],STANDINGS_WHIP[PLACE],$A5)</f>
        <v>1.2504374999999996</v>
      </c>
      <c r="J5" s="2">
        <f>AVERAGEIFS(STANDINGS_W[W],STANDINGS_W[PLACE],$A5)</f>
        <v>96.28125</v>
      </c>
      <c r="K5" s="2">
        <f>AVERAGEIFS(STANDINGS_K[K],STANDINGS_K[PLACE],$A5)</f>
        <v>1393.96875</v>
      </c>
      <c r="L5" s="2">
        <f>AVERAGEIFS(STANDINGS_SV[SV],STANDINGS_SV[PLACE],$A5)</f>
        <v>77.90625</v>
      </c>
    </row>
    <row r="6" spans="1:12" x14ac:dyDescent="0.25">
      <c r="A6">
        <v>5</v>
      </c>
      <c r="B6">
        <v>11</v>
      </c>
      <c r="C6" s="1">
        <f>AVERAGEIFS(STANDINGS_BA[BA],STANDINGS_BA[PLACE],$A6)</f>
        <v>0.26896249999999994</v>
      </c>
      <c r="D6" s="2">
        <f>AVERAGEIFS(STANDINGS_R[R],STANDINGS_R[PLACE],$A6)</f>
        <v>1076.28125</v>
      </c>
      <c r="E6" s="2">
        <f>AVERAGEIFS(STANDINGS_HR[HR],STANDINGS_HR[PLACE],$A6)</f>
        <v>318.0625</v>
      </c>
      <c r="F6" s="2">
        <f>AVERAGEIFS(STANDINGS_RBI[RBI],STANDINGS_RBI[PLACE],$A6)</f>
        <v>1045.9375</v>
      </c>
      <c r="G6" s="2">
        <f>AVERAGEIFS(STANDINGS_SB[SB],STANDINGS_SB[PLACE],$A6)</f>
        <v>133.53125</v>
      </c>
      <c r="H6" s="3">
        <f>AVERAGEIFS(STANDINGS_ERA[ERA],STANDINGS_ERA[PLACE],$A6)</f>
        <v>3.9585624999999998</v>
      </c>
      <c r="I6" s="3">
        <f>AVERAGEIFS(STANDINGS_WHIP[WHIP],STANDINGS_WHIP[PLACE],$A6)</f>
        <v>1.2620312499999997</v>
      </c>
      <c r="J6" s="2">
        <f>AVERAGEIFS(STANDINGS_W[W],STANDINGS_W[PLACE],$A6)</f>
        <v>94.5625</v>
      </c>
      <c r="K6" s="2">
        <f>AVERAGEIFS(STANDINGS_K[K],STANDINGS_K[PLACE],$A6)</f>
        <v>1368.5</v>
      </c>
      <c r="L6" s="2">
        <f>AVERAGEIFS(STANDINGS_SV[SV],STANDINGS_SV[PLACE],$A6)</f>
        <v>73.6875</v>
      </c>
    </row>
    <row r="7" spans="1:12" x14ac:dyDescent="0.25">
      <c r="A7">
        <v>6</v>
      </c>
      <c r="B7">
        <v>10</v>
      </c>
      <c r="C7" s="1">
        <f>AVERAGEIFS(STANDINGS_BA[BA],STANDINGS_BA[PLACE],$A7)</f>
        <v>0.26725937499999997</v>
      </c>
      <c r="D7" s="2">
        <f>AVERAGEIFS(STANDINGS_R[R],STANDINGS_R[PLACE],$A7)</f>
        <v>1063.03125</v>
      </c>
      <c r="E7" s="2">
        <f>AVERAGEIFS(STANDINGS_HR[HR],STANDINGS_HR[PLACE],$A7)</f>
        <v>312.34375</v>
      </c>
      <c r="F7" s="2">
        <f>AVERAGEIFS(STANDINGS_RBI[RBI],STANDINGS_RBI[PLACE],$A7)</f>
        <v>1029.4375</v>
      </c>
      <c r="G7" s="2">
        <f>AVERAGEIFS(STANDINGS_SB[SB],STANDINGS_SB[PLACE],$A7)</f>
        <v>127.75</v>
      </c>
      <c r="H7" s="3">
        <f>AVERAGEIFS(STANDINGS_ERA[ERA],STANDINGS_ERA[PLACE],$A7)</f>
        <v>4.014875</v>
      </c>
      <c r="I7" s="3">
        <f>AVERAGEIFS(STANDINGS_WHIP[WHIP],STANDINGS_WHIP[PLACE],$A7)</f>
        <v>1.2735624999999999</v>
      </c>
      <c r="J7" s="2">
        <f>AVERAGEIFS(STANDINGS_W[W],STANDINGS_W[PLACE],$A7)</f>
        <v>92.03125</v>
      </c>
      <c r="K7" s="2">
        <f>AVERAGEIFS(STANDINGS_K[K],STANDINGS_K[PLACE],$A7)</f>
        <v>1350.03125</v>
      </c>
      <c r="L7" s="2">
        <f>AVERAGEIFS(STANDINGS_SV[SV],STANDINGS_SV[PLACE],$A7)</f>
        <v>70.5</v>
      </c>
    </row>
    <row r="8" spans="1:12" x14ac:dyDescent="0.25">
      <c r="A8">
        <v>7</v>
      </c>
      <c r="B8">
        <v>9</v>
      </c>
      <c r="C8" s="1">
        <f>AVERAGEIFS(STANDINGS_BA[BA],STANDINGS_BA[PLACE],$A8)</f>
        <v>0.26573749999999996</v>
      </c>
      <c r="D8" s="2">
        <f>AVERAGEIFS(STANDINGS_R[R],STANDINGS_R[PLACE],$A8)</f>
        <v>1053.28125</v>
      </c>
      <c r="E8" s="2">
        <f>AVERAGEIFS(STANDINGS_HR[HR],STANDINGS_HR[PLACE],$A8)</f>
        <v>306.5</v>
      </c>
      <c r="F8" s="2">
        <f>AVERAGEIFS(STANDINGS_RBI[RBI],STANDINGS_RBI[PLACE],$A8)</f>
        <v>1011.875</v>
      </c>
      <c r="G8" s="2">
        <f>AVERAGEIFS(STANDINGS_SB[SB],STANDINGS_SB[PLACE],$A8)</f>
        <v>123.40625</v>
      </c>
      <c r="H8" s="3">
        <f>AVERAGEIFS(STANDINGS_ERA[ERA],STANDINGS_ERA[PLACE],$A8)</f>
        <v>4.0783437499999993</v>
      </c>
      <c r="I8" s="3">
        <f>AVERAGEIFS(STANDINGS_WHIP[WHIP],STANDINGS_WHIP[PLACE],$A8)</f>
        <v>1.2806250000000001</v>
      </c>
      <c r="J8" s="2">
        <f>AVERAGEIFS(STANDINGS_W[W],STANDINGS_W[PLACE],$A8)</f>
        <v>89.625</v>
      </c>
      <c r="K8" s="2">
        <f>AVERAGEIFS(STANDINGS_K[K],STANDINGS_K[PLACE],$A8)</f>
        <v>1328.9375</v>
      </c>
      <c r="L8" s="2">
        <f>AVERAGEIFS(STANDINGS_SV[SV],STANDINGS_SV[PLACE],$A8)</f>
        <v>67.25</v>
      </c>
    </row>
    <row r="9" spans="1:12" x14ac:dyDescent="0.25">
      <c r="A9">
        <v>8</v>
      </c>
      <c r="B9">
        <v>8</v>
      </c>
      <c r="C9" s="1">
        <f>AVERAGEIFS(STANDINGS_BA[BA],STANDINGS_BA[PLACE],$A9)</f>
        <v>0.26471875</v>
      </c>
      <c r="D9" s="2">
        <f>AVERAGEIFS(STANDINGS_R[R],STANDINGS_R[PLACE],$A9)</f>
        <v>1039.9375</v>
      </c>
      <c r="E9" s="2">
        <f>AVERAGEIFS(STANDINGS_HR[HR],STANDINGS_HR[PLACE],$A9)</f>
        <v>300.25</v>
      </c>
      <c r="F9" s="2">
        <f>AVERAGEIFS(STANDINGS_RBI[RBI],STANDINGS_RBI[PLACE],$A9)</f>
        <v>998.46875</v>
      </c>
      <c r="G9" s="2">
        <f>AVERAGEIFS(STANDINGS_SB[SB],STANDINGS_SB[PLACE],$A9)</f>
        <v>119.40625</v>
      </c>
      <c r="H9" s="3">
        <f>AVERAGEIFS(STANDINGS_ERA[ERA],STANDINGS_ERA[PLACE],$A9)</f>
        <v>4.1242187499999998</v>
      </c>
      <c r="I9" s="3">
        <f>AVERAGEIFS(STANDINGS_WHIP[WHIP],STANDINGS_WHIP[PLACE],$A9)</f>
        <v>1.2901874999999996</v>
      </c>
      <c r="J9" s="2">
        <f>AVERAGEIFS(STANDINGS_W[W],STANDINGS_W[PLACE],$A9)</f>
        <v>87.59375</v>
      </c>
      <c r="K9" s="2">
        <f>AVERAGEIFS(STANDINGS_K[K],STANDINGS_K[PLACE],$A9)</f>
        <v>1299.8125</v>
      </c>
      <c r="L9" s="2">
        <f>AVERAGEIFS(STANDINGS_SV[SV],STANDINGS_SV[PLACE],$A9)</f>
        <v>63.375</v>
      </c>
    </row>
    <row r="10" spans="1:12" x14ac:dyDescent="0.25">
      <c r="A10">
        <v>9</v>
      </c>
      <c r="B10">
        <v>7</v>
      </c>
      <c r="C10" s="1">
        <f>AVERAGEIFS(STANDINGS_BA[BA],STANDINGS_BA[PLACE],$A10)</f>
        <v>0.26387499999999997</v>
      </c>
      <c r="D10" s="2">
        <f>AVERAGEIFS(STANDINGS_R[R],STANDINGS_R[PLACE],$A10)</f>
        <v>1026.90625</v>
      </c>
      <c r="E10" s="2">
        <f>AVERAGEIFS(STANDINGS_HR[HR],STANDINGS_HR[PLACE],$A10)</f>
        <v>294.3125</v>
      </c>
      <c r="F10" s="2">
        <f>AVERAGEIFS(STANDINGS_RBI[RBI],STANDINGS_RBI[PLACE],$A10)</f>
        <v>989.65625</v>
      </c>
      <c r="G10" s="2">
        <f>AVERAGEIFS(STANDINGS_SB[SB],STANDINGS_SB[PLACE],$A10)</f>
        <v>115.15625</v>
      </c>
      <c r="H10" s="3">
        <f>AVERAGEIFS(STANDINGS_ERA[ERA],STANDINGS_ERA[PLACE],$A10)</f>
        <v>4.1663125000000001</v>
      </c>
      <c r="I10" s="3">
        <f>AVERAGEIFS(STANDINGS_WHIP[WHIP],STANDINGS_WHIP[PLACE],$A10)</f>
        <v>1.3010625000000002</v>
      </c>
      <c r="J10" s="2">
        <f>AVERAGEIFS(STANDINGS_W[W],STANDINGS_W[PLACE],$A10)</f>
        <v>85.90625</v>
      </c>
      <c r="K10" s="2">
        <f>AVERAGEIFS(STANDINGS_K[K],STANDINGS_K[PLACE],$A10)</f>
        <v>1275.9375</v>
      </c>
      <c r="L10" s="2">
        <f>AVERAGEIFS(STANDINGS_SV[SV],STANDINGS_SV[PLACE],$A10)</f>
        <v>58.59375</v>
      </c>
    </row>
    <row r="11" spans="1:12" x14ac:dyDescent="0.25">
      <c r="A11">
        <v>10</v>
      </c>
      <c r="B11">
        <v>6</v>
      </c>
      <c r="C11" s="1">
        <f>AVERAGEIFS(STANDINGS_BA[BA],STANDINGS_BA[PLACE],$A11)</f>
        <v>0.26289375000000004</v>
      </c>
      <c r="D11" s="2">
        <f>AVERAGEIFS(STANDINGS_R[R],STANDINGS_R[PLACE],$A11)</f>
        <v>1014.4375</v>
      </c>
      <c r="E11" s="2">
        <f>AVERAGEIFS(STANDINGS_HR[HR],STANDINGS_HR[PLACE],$A11)</f>
        <v>289.125</v>
      </c>
      <c r="F11" s="2">
        <f>AVERAGEIFS(STANDINGS_RBI[RBI],STANDINGS_RBI[PLACE],$A11)</f>
        <v>979.125</v>
      </c>
      <c r="G11" s="2">
        <f>AVERAGEIFS(STANDINGS_SB[SB],STANDINGS_SB[PLACE],$A11)</f>
        <v>111.375</v>
      </c>
      <c r="H11" s="3">
        <f>AVERAGEIFS(STANDINGS_ERA[ERA],STANDINGS_ERA[PLACE],$A11)</f>
        <v>4.2192812500000008</v>
      </c>
      <c r="I11" s="3">
        <f>AVERAGEIFS(STANDINGS_WHIP[WHIP],STANDINGS_WHIP[PLACE],$A11)</f>
        <v>1.3085312500000001</v>
      </c>
      <c r="J11" s="2">
        <f>AVERAGEIFS(STANDINGS_W[W],STANDINGS_W[PLACE],$A11)</f>
        <v>84.21875</v>
      </c>
      <c r="K11" s="2">
        <f>AVERAGEIFS(STANDINGS_K[K],STANDINGS_K[PLACE],$A11)</f>
        <v>1256.03125</v>
      </c>
      <c r="L11" s="2">
        <f>AVERAGEIFS(STANDINGS_SV[SV],STANDINGS_SV[PLACE],$A11)</f>
        <v>54.78125</v>
      </c>
    </row>
    <row r="12" spans="1:12" x14ac:dyDescent="0.25">
      <c r="A12">
        <v>11</v>
      </c>
      <c r="B12">
        <v>5</v>
      </c>
      <c r="C12" s="1">
        <f>AVERAGEIFS(STANDINGS_BA[BA],STANDINGS_BA[PLACE],$A12)</f>
        <v>0.26168437500000002</v>
      </c>
      <c r="D12" s="2">
        <f>AVERAGEIFS(STANDINGS_R[R],STANDINGS_R[PLACE],$A12)</f>
        <v>1001.4375</v>
      </c>
      <c r="E12" s="2">
        <f>AVERAGEIFS(STANDINGS_HR[HR],STANDINGS_HR[PLACE],$A12)</f>
        <v>284.03125</v>
      </c>
      <c r="F12" s="2">
        <f>AVERAGEIFS(STANDINGS_RBI[RBI],STANDINGS_RBI[PLACE],$A12)</f>
        <v>964.8125</v>
      </c>
      <c r="G12" s="2">
        <f>AVERAGEIFS(STANDINGS_SB[SB],STANDINGS_SB[PLACE],$A12)</f>
        <v>107.5</v>
      </c>
      <c r="H12" s="3">
        <f>AVERAGEIFS(STANDINGS_ERA[ERA],STANDINGS_ERA[PLACE],$A12)</f>
        <v>4.2782499999999999</v>
      </c>
      <c r="I12" s="3">
        <f>AVERAGEIFS(STANDINGS_WHIP[WHIP],STANDINGS_WHIP[PLACE],$A12)</f>
        <v>1.3194687500000002</v>
      </c>
      <c r="J12" s="2">
        <f>AVERAGEIFS(STANDINGS_W[W],STANDINGS_W[PLACE],$A12)</f>
        <v>81.625</v>
      </c>
      <c r="K12" s="2">
        <f>AVERAGEIFS(STANDINGS_K[K],STANDINGS_K[PLACE],$A12)</f>
        <v>1230.53125</v>
      </c>
      <c r="L12" s="2">
        <f>AVERAGEIFS(STANDINGS_SV[SV],STANDINGS_SV[PLACE],$A12)</f>
        <v>49.53125</v>
      </c>
    </row>
    <row r="13" spans="1:12" x14ac:dyDescent="0.25">
      <c r="A13">
        <v>12</v>
      </c>
      <c r="B13">
        <v>4</v>
      </c>
      <c r="C13" s="1">
        <f>AVERAGEIFS(STANDINGS_BA[BA],STANDINGS_BA[PLACE],$A13)</f>
        <v>0.26002500000000001</v>
      </c>
      <c r="D13" s="2">
        <f>AVERAGEIFS(STANDINGS_R[R],STANDINGS_R[PLACE],$A13)</f>
        <v>985.53125</v>
      </c>
      <c r="E13" s="2">
        <f>AVERAGEIFS(STANDINGS_HR[HR],STANDINGS_HR[PLACE],$A13)</f>
        <v>276.96875</v>
      </c>
      <c r="F13" s="2">
        <f>AVERAGEIFS(STANDINGS_RBI[RBI],STANDINGS_RBI[PLACE],$A13)</f>
        <v>948.5</v>
      </c>
      <c r="G13" s="2">
        <f>AVERAGEIFS(STANDINGS_SB[SB],STANDINGS_SB[PLACE],$A13)</f>
        <v>101.9375</v>
      </c>
      <c r="H13" s="3">
        <f>AVERAGEIFS(STANDINGS_ERA[ERA],STANDINGS_ERA[PLACE],$A13)</f>
        <v>4.3479687500000006</v>
      </c>
      <c r="I13" s="3">
        <f>AVERAGEIFS(STANDINGS_WHIP[WHIP],STANDINGS_WHIP[PLACE],$A13)</f>
        <v>1.3315937500000004</v>
      </c>
      <c r="J13" s="2">
        <f>AVERAGEIFS(STANDINGS_W[W],STANDINGS_W[PLACE],$A13)</f>
        <v>79.15625</v>
      </c>
      <c r="K13" s="2">
        <f>AVERAGEIFS(STANDINGS_K[K],STANDINGS_K[PLACE],$A13)</f>
        <v>1208.65625</v>
      </c>
      <c r="L13" s="2">
        <f>AVERAGEIFS(STANDINGS_SV[SV],STANDINGS_SV[PLACE],$A13)</f>
        <v>44.65625</v>
      </c>
    </row>
    <row r="14" spans="1:12" x14ac:dyDescent="0.25">
      <c r="A14">
        <v>13</v>
      </c>
      <c r="B14">
        <v>3</v>
      </c>
      <c r="C14" s="1">
        <f>AVERAGEIFS(STANDINGS_BA[BA],STANDINGS_BA[PLACE],$A14)</f>
        <v>0.25806562500000002</v>
      </c>
      <c r="D14" s="2">
        <f>AVERAGEIFS(STANDINGS_R[R],STANDINGS_R[PLACE],$A14)</f>
        <v>966.875</v>
      </c>
      <c r="E14" s="2">
        <f>AVERAGEIFS(STANDINGS_HR[HR],STANDINGS_HR[PLACE],$A14)</f>
        <v>269.5</v>
      </c>
      <c r="F14" s="2">
        <f>AVERAGEIFS(STANDINGS_RBI[RBI],STANDINGS_RBI[PLACE],$A14)</f>
        <v>930.46875</v>
      </c>
      <c r="G14" s="2">
        <f>AVERAGEIFS(STANDINGS_SB[SB],STANDINGS_SB[PLACE],$A14)</f>
        <v>97.53125</v>
      </c>
      <c r="H14" s="3">
        <f>AVERAGEIFS(STANDINGS_ERA[ERA],STANDINGS_ERA[PLACE],$A14)</f>
        <v>4.4176562499999994</v>
      </c>
      <c r="I14" s="3">
        <f>AVERAGEIFS(STANDINGS_WHIP[WHIP],STANDINGS_WHIP[PLACE],$A14)</f>
        <v>1.3431250000000001</v>
      </c>
      <c r="J14" s="2">
        <f>AVERAGEIFS(STANDINGS_W[W],STANDINGS_W[PLACE],$A14)</f>
        <v>76.34375</v>
      </c>
      <c r="K14" s="2">
        <f>AVERAGEIFS(STANDINGS_K[K],STANDINGS_K[PLACE],$A14)</f>
        <v>1178.65625</v>
      </c>
      <c r="L14" s="2">
        <f>AVERAGEIFS(STANDINGS_SV[SV],STANDINGS_SV[PLACE],$A14)</f>
        <v>37.5625</v>
      </c>
    </row>
    <row r="15" spans="1:12" x14ac:dyDescent="0.25">
      <c r="A15">
        <v>14</v>
      </c>
      <c r="B15">
        <v>2</v>
      </c>
      <c r="C15" s="1">
        <f>AVERAGEIFS(STANDINGS_BA[BA],STANDINGS_BA[PLACE],$A15)</f>
        <v>0.25534687499999997</v>
      </c>
      <c r="D15" s="2">
        <f>AVERAGEIFS(STANDINGS_R[R],STANDINGS_R[PLACE],$A15)</f>
        <v>946.34375</v>
      </c>
      <c r="E15" s="2">
        <f>AVERAGEIFS(STANDINGS_HR[HR],STANDINGS_HR[PLACE],$A15)</f>
        <v>257.21875</v>
      </c>
      <c r="F15" s="2">
        <f>AVERAGEIFS(STANDINGS_RBI[RBI],STANDINGS_RBI[PLACE],$A15)</f>
        <v>905.96875</v>
      </c>
      <c r="G15" s="2">
        <f>AVERAGEIFS(STANDINGS_SB[SB],STANDINGS_SB[PLACE],$A15)</f>
        <v>92</v>
      </c>
      <c r="H15" s="3">
        <f>AVERAGEIFS(STANDINGS_ERA[ERA],STANDINGS_ERA[PLACE],$A15)</f>
        <v>4.5285937499999989</v>
      </c>
      <c r="I15" s="3">
        <f>AVERAGEIFS(STANDINGS_WHIP[WHIP],STANDINGS_WHIP[PLACE],$A15)</f>
        <v>1.3632187500000001</v>
      </c>
      <c r="J15" s="2">
        <f>AVERAGEIFS(STANDINGS_W[W],STANDINGS_W[PLACE],$A15)</f>
        <v>72.71875</v>
      </c>
      <c r="K15" s="2">
        <f>AVERAGEIFS(STANDINGS_K[K],STANDINGS_K[PLACE],$A15)</f>
        <v>1127.75</v>
      </c>
      <c r="L15" s="2">
        <f>AVERAGEIFS(STANDINGS_SV[SV],STANDINGS_SV[PLACE],$A15)</f>
        <v>28.8125</v>
      </c>
    </row>
    <row r="16" spans="1:12" x14ac:dyDescent="0.25">
      <c r="A16">
        <v>15</v>
      </c>
      <c r="B16">
        <v>1</v>
      </c>
      <c r="C16" s="1">
        <f>AVERAGEIFS(STANDINGS_BA[BA],STANDINGS_BA[PLACE],$A16)</f>
        <v>0.25146562499999997</v>
      </c>
      <c r="D16" s="2">
        <f>AVERAGEIFS(STANDINGS_R[R],STANDINGS_R[PLACE],$A16)</f>
        <v>893.28125</v>
      </c>
      <c r="E16" s="2">
        <f>AVERAGEIFS(STANDINGS_HR[HR],STANDINGS_HR[PLACE],$A16)</f>
        <v>244.8125</v>
      </c>
      <c r="F16" s="2">
        <f>AVERAGEIFS(STANDINGS_RBI[RBI],STANDINGS_RBI[PLACE],$A16)</f>
        <v>858.46875</v>
      </c>
      <c r="G16" s="2">
        <f>AVERAGEIFS(STANDINGS_SB[SB],STANDINGS_SB[PLACE],$A16)</f>
        <v>77.6875</v>
      </c>
      <c r="H16" s="3">
        <f>AVERAGEIFS(STANDINGS_ERA[ERA],STANDINGS_ERA[PLACE],$A16)</f>
        <v>4.6590312499999991</v>
      </c>
      <c r="I16" s="3">
        <f>AVERAGEIFS(STANDINGS_WHIP[WHIP],STANDINGS_WHIP[PLACE],$A16)</f>
        <v>1.3885937500000001</v>
      </c>
      <c r="J16" s="2">
        <f>AVERAGEIFS(STANDINGS_W[W],STANDINGS_W[PLACE],$A16)</f>
        <v>66.21875</v>
      </c>
      <c r="K16" s="2">
        <f>AVERAGEIFS(STANDINGS_K[K],STANDINGS_K[PLACE],$A16)</f>
        <v>1042.375</v>
      </c>
      <c r="L16" s="2">
        <f>AVERAGEIFS(STANDINGS_SV[SV],STANDINGS_SV[PLACE],$A16)</f>
        <v>14.71875</v>
      </c>
    </row>
    <row r="17" spans="2:12" x14ac:dyDescent="0.25">
      <c r="C17" s="6" t="s">
        <v>2</v>
      </c>
      <c r="D17" s="7" t="s">
        <v>3</v>
      </c>
      <c r="E17" s="7" t="s">
        <v>4</v>
      </c>
      <c r="F17" s="7" t="s">
        <v>5</v>
      </c>
      <c r="G17" s="7" t="s">
        <v>6</v>
      </c>
      <c r="H17" s="8" t="s">
        <v>7</v>
      </c>
      <c r="I17" s="8" t="s">
        <v>8</v>
      </c>
      <c r="J17" s="7" t="s">
        <v>9</v>
      </c>
      <c r="K17" s="7" t="s">
        <v>10</v>
      </c>
      <c r="L17" s="7" t="s">
        <v>11</v>
      </c>
    </row>
    <row r="18" spans="2:12" x14ac:dyDescent="0.25">
      <c r="B18" s="4" t="s">
        <v>299</v>
      </c>
      <c r="C18" s="12">
        <f>SLOPE(C2:C16,$B$2:$B$16)</f>
        <v>1.5581361607142873E-3</v>
      </c>
      <c r="D18" s="12">
        <f>SLOPE(D2:D17,$B$2:$B$17)</f>
        <v>15.434040178571429</v>
      </c>
      <c r="E18" s="12">
        <f>SLOPE(E2:E17,$B$2:$B$17)</f>
        <v>6.7527901785714288</v>
      </c>
      <c r="F18" s="12">
        <f>SLOPE(F2:F17,$B$2:$B$17)</f>
        <v>16.389062500000001</v>
      </c>
      <c r="G18" s="12">
        <f t="shared" ref="G18:K18" si="0">SLOPE(G2:G16,$B$2:$B$16)</f>
        <v>5.3694196428571432</v>
      </c>
      <c r="H18" s="12">
        <f>SLOPE(H2:H17,$B$2:$B$17)</f>
        <v>-6.6191183035714252E-2</v>
      </c>
      <c r="I18" s="12">
        <f>SLOPE(I2:I17,$B$2:$B$17)</f>
        <v>-1.1874107142857165E-2</v>
      </c>
      <c r="J18" s="12">
        <f t="shared" si="0"/>
        <v>2.4719866071428571</v>
      </c>
      <c r="K18" s="12">
        <f t="shared" si="0"/>
        <v>27.586495535714281</v>
      </c>
      <c r="L18" s="12">
        <f>SLOPE(L2:L17,$B$2:$B$17)</f>
        <v>5.0583705357142863</v>
      </c>
    </row>
    <row r="19" spans="2:12" x14ac:dyDescent="0.25">
      <c r="B19" s="5" t="s">
        <v>300</v>
      </c>
      <c r="C19" s="13">
        <f>C18/$F$18</f>
        <v>9.5071707775492781E-5</v>
      </c>
      <c r="D19" s="12">
        <f t="shared" ref="D19:G19" si="1">D18/$F$18</f>
        <v>0.94172806886125593</v>
      </c>
      <c r="E19" s="12">
        <f t="shared" si="1"/>
        <v>0.41203029023602955</v>
      </c>
      <c r="F19" s="12">
        <f t="shared" si="1"/>
        <v>1</v>
      </c>
      <c r="G19" s="12">
        <f t="shared" si="1"/>
        <v>0.32762213475341512</v>
      </c>
      <c r="H19" s="12">
        <f>H18/$K$18</f>
        <v>-2.399405279660159E-3</v>
      </c>
      <c r="I19" s="12">
        <f t="shared" ref="I19:L19" si="2">I18/$K$18</f>
        <v>-4.3043188024678957E-4</v>
      </c>
      <c r="J19" s="12">
        <f t="shared" si="2"/>
        <v>8.9608576919186819E-2</v>
      </c>
      <c r="K19" s="12">
        <f t="shared" si="2"/>
        <v>1</v>
      </c>
      <c r="L19" s="12">
        <f t="shared" si="2"/>
        <v>0.18336401335086483</v>
      </c>
    </row>
    <row r="21" spans="2:12" x14ac:dyDescent="0.25">
      <c r="B21" s="4" t="s">
        <v>1558</v>
      </c>
      <c r="C21" s="1">
        <f>AVERAGE(C2:C16)</f>
        <v>0.26491624999999996</v>
      </c>
      <c r="D21" s="1">
        <f t="shared" ref="D21:L21" si="3">AVERAGE(D2:D16)</f>
        <v>1035.5979166666666</v>
      </c>
      <c r="E21" s="1">
        <f t="shared" si="3"/>
        <v>299.82916666666665</v>
      </c>
      <c r="F21" s="1">
        <f t="shared" si="3"/>
        <v>1001.8166666666667</v>
      </c>
      <c r="G21" s="1">
        <f t="shared" si="3"/>
        <v>120.83125</v>
      </c>
      <c r="H21" s="1">
        <f t="shared" si="3"/>
        <v>4.1231833333333334</v>
      </c>
      <c r="I21" s="1">
        <f t="shared" si="3"/>
        <v>1.2911124999999999</v>
      </c>
      <c r="J21" s="1">
        <f t="shared" si="3"/>
        <v>87.520833333333329</v>
      </c>
      <c r="K21" s="1">
        <f t="shared" si="3"/>
        <v>1295.1458333333333</v>
      </c>
      <c r="L21" s="1">
        <f t="shared" si="3"/>
        <v>60.756250000000001</v>
      </c>
    </row>
  </sheetData>
  <pageMargins left="0.7" right="0.7" top="0.75" bottom="0.75" header="0.3" footer="0.3"/>
  <pageSetup orientation="portrait" verticalDpi="1200" r:id="rId1"/>
  <ignoredErrors>
    <ignoredError sqref="C17:L1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4401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9" sqref="E29"/>
    </sheetView>
  </sheetViews>
  <sheetFormatPr defaultRowHeight="15" x14ac:dyDescent="0.25"/>
  <cols>
    <col min="3" max="3" width="21" bestFit="1" customWidth="1"/>
    <col min="5" max="5" width="30.42578125" bestFit="1" customWidth="1"/>
    <col min="6" max="6" width="43.140625" bestFit="1" customWidth="1"/>
  </cols>
  <sheetData>
    <row r="1" spans="1:6" x14ac:dyDescent="0.25">
      <c r="A1" t="s">
        <v>892</v>
      </c>
      <c r="B1" t="s">
        <v>893</v>
      </c>
      <c r="C1" t="s">
        <v>894</v>
      </c>
      <c r="D1" t="s">
        <v>895</v>
      </c>
      <c r="E1" t="s">
        <v>896</v>
      </c>
      <c r="F1" t="s">
        <v>897</v>
      </c>
    </row>
    <row r="2" spans="1:6" x14ac:dyDescent="0.25">
      <c r="A2">
        <v>1</v>
      </c>
      <c r="B2">
        <v>1</v>
      </c>
      <c r="C2" t="s">
        <v>898</v>
      </c>
      <c r="D2" t="s">
        <v>899</v>
      </c>
      <c r="E2" t="s">
        <v>527</v>
      </c>
      <c r="F2" t="s">
        <v>473</v>
      </c>
    </row>
    <row r="3" spans="1:6" x14ac:dyDescent="0.25">
      <c r="A3">
        <v>1</v>
      </c>
      <c r="B3">
        <v>2</v>
      </c>
      <c r="C3" t="s">
        <v>900</v>
      </c>
      <c r="D3" t="s">
        <v>901</v>
      </c>
      <c r="E3" t="s">
        <v>634</v>
      </c>
      <c r="F3" t="s">
        <v>473</v>
      </c>
    </row>
    <row r="4" spans="1:6" x14ac:dyDescent="0.25">
      <c r="A4">
        <v>1</v>
      </c>
      <c r="B4">
        <v>3</v>
      </c>
      <c r="C4" t="s">
        <v>902</v>
      </c>
      <c r="D4" t="s">
        <v>903</v>
      </c>
      <c r="E4" t="s">
        <v>206</v>
      </c>
      <c r="F4" t="s">
        <v>473</v>
      </c>
    </row>
    <row r="5" spans="1:6" x14ac:dyDescent="0.25">
      <c r="A5">
        <v>1</v>
      </c>
      <c r="B5">
        <v>4</v>
      </c>
      <c r="C5" t="s">
        <v>904</v>
      </c>
      <c r="D5" t="s">
        <v>905</v>
      </c>
      <c r="E5" t="s">
        <v>848</v>
      </c>
      <c r="F5" t="s">
        <v>473</v>
      </c>
    </row>
    <row r="6" spans="1:6" x14ac:dyDescent="0.25">
      <c r="A6">
        <v>1</v>
      </c>
      <c r="B6">
        <v>5</v>
      </c>
      <c r="C6" t="s">
        <v>906</v>
      </c>
      <c r="D6" t="s">
        <v>899</v>
      </c>
      <c r="E6" t="s">
        <v>771</v>
      </c>
      <c r="F6" t="s">
        <v>473</v>
      </c>
    </row>
    <row r="7" spans="1:6" x14ac:dyDescent="0.25">
      <c r="A7">
        <v>1</v>
      </c>
      <c r="B7">
        <v>6</v>
      </c>
      <c r="C7" t="s">
        <v>907</v>
      </c>
      <c r="D7" t="s">
        <v>908</v>
      </c>
      <c r="E7" t="s">
        <v>187</v>
      </c>
      <c r="F7" t="s">
        <v>473</v>
      </c>
    </row>
    <row r="8" spans="1:6" x14ac:dyDescent="0.25">
      <c r="A8">
        <v>1</v>
      </c>
      <c r="B8">
        <v>7</v>
      </c>
      <c r="C8" t="s">
        <v>909</v>
      </c>
      <c r="D8" t="s">
        <v>899</v>
      </c>
      <c r="E8" t="s">
        <v>472</v>
      </c>
      <c r="F8" t="s">
        <v>473</v>
      </c>
    </row>
    <row r="9" spans="1:6" x14ac:dyDescent="0.25">
      <c r="A9">
        <v>1</v>
      </c>
      <c r="B9">
        <v>8</v>
      </c>
      <c r="C9" t="s">
        <v>910</v>
      </c>
      <c r="D9" t="s">
        <v>901</v>
      </c>
      <c r="E9" t="s">
        <v>500</v>
      </c>
      <c r="F9" t="s">
        <v>473</v>
      </c>
    </row>
    <row r="10" spans="1:6" x14ac:dyDescent="0.25">
      <c r="A10">
        <v>1</v>
      </c>
      <c r="B10">
        <v>9</v>
      </c>
      <c r="C10" t="s">
        <v>911</v>
      </c>
      <c r="D10" t="s">
        <v>905</v>
      </c>
      <c r="E10" t="s">
        <v>491</v>
      </c>
      <c r="F10" t="s">
        <v>473</v>
      </c>
    </row>
    <row r="11" spans="1:6" x14ac:dyDescent="0.25">
      <c r="A11">
        <v>1</v>
      </c>
      <c r="B11">
        <v>10</v>
      </c>
      <c r="C11" t="s">
        <v>912</v>
      </c>
      <c r="D11" t="s">
        <v>905</v>
      </c>
      <c r="E11" t="s">
        <v>505</v>
      </c>
      <c r="F11" t="s">
        <v>473</v>
      </c>
    </row>
    <row r="12" spans="1:6" x14ac:dyDescent="0.25">
      <c r="A12">
        <v>1</v>
      </c>
      <c r="B12">
        <v>11</v>
      </c>
      <c r="C12" t="s">
        <v>913</v>
      </c>
      <c r="D12" t="s">
        <v>899</v>
      </c>
      <c r="E12" t="s">
        <v>222</v>
      </c>
      <c r="F12" t="s">
        <v>473</v>
      </c>
    </row>
    <row r="13" spans="1:6" x14ac:dyDescent="0.25">
      <c r="A13">
        <v>1</v>
      </c>
      <c r="B13">
        <v>12</v>
      </c>
      <c r="C13" t="s">
        <v>914</v>
      </c>
      <c r="D13" t="s">
        <v>908</v>
      </c>
      <c r="E13" t="s">
        <v>704</v>
      </c>
      <c r="F13" t="s">
        <v>473</v>
      </c>
    </row>
    <row r="14" spans="1:6" x14ac:dyDescent="0.25">
      <c r="A14">
        <v>1</v>
      </c>
      <c r="B14">
        <v>13</v>
      </c>
      <c r="C14" t="s">
        <v>915</v>
      </c>
      <c r="D14" t="s">
        <v>899</v>
      </c>
      <c r="E14" t="s">
        <v>875</v>
      </c>
      <c r="F14" t="s">
        <v>473</v>
      </c>
    </row>
    <row r="15" spans="1:6" x14ac:dyDescent="0.25">
      <c r="A15">
        <v>1</v>
      </c>
      <c r="B15">
        <v>14</v>
      </c>
      <c r="C15" t="s">
        <v>916</v>
      </c>
      <c r="D15" t="s">
        <v>908</v>
      </c>
      <c r="E15" t="s">
        <v>31</v>
      </c>
      <c r="F15" t="s">
        <v>473</v>
      </c>
    </row>
    <row r="16" spans="1:6" x14ac:dyDescent="0.25">
      <c r="A16">
        <v>1</v>
      </c>
      <c r="B16">
        <v>15</v>
      </c>
      <c r="C16" t="s">
        <v>917</v>
      </c>
      <c r="D16" t="s">
        <v>901</v>
      </c>
      <c r="E16" t="s">
        <v>598</v>
      </c>
      <c r="F16" t="s">
        <v>473</v>
      </c>
    </row>
    <row r="17" spans="1:6" x14ac:dyDescent="0.25">
      <c r="A17">
        <v>2</v>
      </c>
      <c r="B17">
        <v>1</v>
      </c>
      <c r="C17" t="s">
        <v>918</v>
      </c>
      <c r="D17" t="s">
        <v>901</v>
      </c>
      <c r="E17" t="s">
        <v>598</v>
      </c>
      <c r="F17" t="s">
        <v>473</v>
      </c>
    </row>
    <row r="18" spans="1:6" x14ac:dyDescent="0.25">
      <c r="A18">
        <v>2</v>
      </c>
      <c r="B18">
        <v>2</v>
      </c>
      <c r="C18" t="s">
        <v>919</v>
      </c>
      <c r="D18" t="s">
        <v>908</v>
      </c>
      <c r="E18" t="s">
        <v>31</v>
      </c>
      <c r="F18" t="s">
        <v>473</v>
      </c>
    </row>
    <row r="19" spans="1:6" x14ac:dyDescent="0.25">
      <c r="A19">
        <v>2</v>
      </c>
      <c r="B19">
        <v>3</v>
      </c>
      <c r="C19" t="s">
        <v>920</v>
      </c>
      <c r="D19" t="s">
        <v>901</v>
      </c>
      <c r="E19" t="s">
        <v>875</v>
      </c>
      <c r="F19" t="s">
        <v>473</v>
      </c>
    </row>
    <row r="20" spans="1:6" x14ac:dyDescent="0.25">
      <c r="A20">
        <v>2</v>
      </c>
      <c r="B20">
        <v>4</v>
      </c>
      <c r="C20" t="s">
        <v>921</v>
      </c>
      <c r="D20" t="s">
        <v>922</v>
      </c>
      <c r="E20" t="s">
        <v>704</v>
      </c>
      <c r="F20" t="s">
        <v>473</v>
      </c>
    </row>
    <row r="21" spans="1:6" x14ac:dyDescent="0.25">
      <c r="A21">
        <v>2</v>
      </c>
      <c r="B21">
        <v>5</v>
      </c>
      <c r="C21" t="s">
        <v>923</v>
      </c>
      <c r="D21" t="s">
        <v>905</v>
      </c>
      <c r="E21" t="s">
        <v>222</v>
      </c>
      <c r="F21" t="s">
        <v>473</v>
      </c>
    </row>
    <row r="22" spans="1:6" x14ac:dyDescent="0.25">
      <c r="A22">
        <v>2</v>
      </c>
      <c r="B22">
        <v>6</v>
      </c>
      <c r="C22" t="s">
        <v>924</v>
      </c>
      <c r="D22" t="s">
        <v>922</v>
      </c>
      <c r="E22" t="s">
        <v>505</v>
      </c>
      <c r="F22" t="s">
        <v>473</v>
      </c>
    </row>
    <row r="23" spans="1:6" x14ac:dyDescent="0.25">
      <c r="A23">
        <v>2</v>
      </c>
      <c r="B23">
        <v>7</v>
      </c>
      <c r="C23" t="s">
        <v>925</v>
      </c>
      <c r="D23" t="s">
        <v>926</v>
      </c>
      <c r="E23" t="s">
        <v>491</v>
      </c>
      <c r="F23" t="s">
        <v>473</v>
      </c>
    </row>
    <row r="24" spans="1:6" x14ac:dyDescent="0.25">
      <c r="A24">
        <v>2</v>
      </c>
      <c r="B24">
        <v>8</v>
      </c>
      <c r="C24" t="s">
        <v>927</v>
      </c>
      <c r="D24" t="s">
        <v>901</v>
      </c>
      <c r="E24" t="s">
        <v>500</v>
      </c>
      <c r="F24" t="s">
        <v>473</v>
      </c>
    </row>
    <row r="25" spans="1:6" x14ac:dyDescent="0.25">
      <c r="A25">
        <v>2</v>
      </c>
      <c r="B25">
        <v>9</v>
      </c>
      <c r="C25" t="s">
        <v>928</v>
      </c>
      <c r="D25" t="s">
        <v>901</v>
      </c>
      <c r="E25" t="s">
        <v>472</v>
      </c>
      <c r="F25" t="s">
        <v>473</v>
      </c>
    </row>
    <row r="26" spans="1:6" x14ac:dyDescent="0.25">
      <c r="A26">
        <v>2</v>
      </c>
      <c r="B26">
        <v>10</v>
      </c>
      <c r="C26" t="s">
        <v>929</v>
      </c>
      <c r="D26" t="s">
        <v>899</v>
      </c>
      <c r="E26" t="s">
        <v>187</v>
      </c>
      <c r="F26" t="s">
        <v>473</v>
      </c>
    </row>
    <row r="27" spans="1:6" x14ac:dyDescent="0.25">
      <c r="A27">
        <v>2</v>
      </c>
      <c r="B27">
        <v>11</v>
      </c>
      <c r="C27" t="s">
        <v>930</v>
      </c>
      <c r="D27" t="s">
        <v>901</v>
      </c>
      <c r="E27" t="s">
        <v>771</v>
      </c>
      <c r="F27" t="s">
        <v>473</v>
      </c>
    </row>
    <row r="28" spans="1:6" x14ac:dyDescent="0.25">
      <c r="A28">
        <v>2</v>
      </c>
      <c r="B28">
        <v>12</v>
      </c>
      <c r="C28" t="s">
        <v>931</v>
      </c>
      <c r="D28" t="s">
        <v>908</v>
      </c>
      <c r="E28" t="s">
        <v>848</v>
      </c>
      <c r="F28" t="s">
        <v>473</v>
      </c>
    </row>
    <row r="29" spans="1:6" x14ac:dyDescent="0.25">
      <c r="A29">
        <v>2</v>
      </c>
      <c r="B29">
        <v>13</v>
      </c>
      <c r="C29" t="s">
        <v>932</v>
      </c>
      <c r="D29" t="s">
        <v>901</v>
      </c>
      <c r="E29" t="s">
        <v>206</v>
      </c>
      <c r="F29" t="s">
        <v>473</v>
      </c>
    </row>
    <row r="30" spans="1:6" x14ac:dyDescent="0.25">
      <c r="A30">
        <v>2</v>
      </c>
      <c r="B30">
        <v>14</v>
      </c>
      <c r="C30" t="s">
        <v>933</v>
      </c>
      <c r="D30" t="s">
        <v>922</v>
      </c>
      <c r="E30" t="s">
        <v>634</v>
      </c>
      <c r="F30" t="s">
        <v>473</v>
      </c>
    </row>
    <row r="31" spans="1:6" x14ac:dyDescent="0.25">
      <c r="A31">
        <v>2</v>
      </c>
      <c r="B31">
        <v>15</v>
      </c>
      <c r="C31" t="s">
        <v>934</v>
      </c>
      <c r="D31" t="s">
        <v>922</v>
      </c>
      <c r="E31" t="s">
        <v>527</v>
      </c>
      <c r="F31" t="s">
        <v>473</v>
      </c>
    </row>
    <row r="32" spans="1:6" x14ac:dyDescent="0.25">
      <c r="A32">
        <v>3</v>
      </c>
      <c r="B32">
        <v>1</v>
      </c>
      <c r="C32" t="s">
        <v>935</v>
      </c>
      <c r="D32" t="s">
        <v>901</v>
      </c>
      <c r="E32" t="s">
        <v>527</v>
      </c>
      <c r="F32" t="s">
        <v>473</v>
      </c>
    </row>
    <row r="33" spans="1:6" x14ac:dyDescent="0.25">
      <c r="A33">
        <v>3</v>
      </c>
      <c r="B33">
        <v>2</v>
      </c>
      <c r="C33" t="s">
        <v>936</v>
      </c>
      <c r="D33" t="s">
        <v>903</v>
      </c>
      <c r="E33" t="s">
        <v>634</v>
      </c>
      <c r="F33" t="s">
        <v>473</v>
      </c>
    </row>
    <row r="34" spans="1:6" x14ac:dyDescent="0.25">
      <c r="A34">
        <v>3</v>
      </c>
      <c r="B34">
        <v>3</v>
      </c>
      <c r="C34" t="s">
        <v>937</v>
      </c>
      <c r="D34" t="s">
        <v>899</v>
      </c>
      <c r="E34" t="s">
        <v>206</v>
      </c>
      <c r="F34" t="s">
        <v>473</v>
      </c>
    </row>
    <row r="35" spans="1:6" x14ac:dyDescent="0.25">
      <c r="A35">
        <v>3</v>
      </c>
      <c r="B35">
        <v>4</v>
      </c>
      <c r="C35" t="s">
        <v>938</v>
      </c>
      <c r="D35" t="s">
        <v>903</v>
      </c>
      <c r="E35" t="s">
        <v>848</v>
      </c>
      <c r="F35" t="s">
        <v>473</v>
      </c>
    </row>
    <row r="36" spans="1:6" x14ac:dyDescent="0.25">
      <c r="A36">
        <v>3</v>
      </c>
      <c r="B36">
        <v>5</v>
      </c>
      <c r="C36" t="s">
        <v>939</v>
      </c>
      <c r="D36" t="s">
        <v>901</v>
      </c>
      <c r="E36" t="s">
        <v>771</v>
      </c>
      <c r="F36" t="s">
        <v>473</v>
      </c>
    </row>
    <row r="37" spans="1:6" x14ac:dyDescent="0.25">
      <c r="A37">
        <v>3</v>
      </c>
      <c r="B37">
        <v>6</v>
      </c>
      <c r="C37" t="s">
        <v>940</v>
      </c>
      <c r="D37" t="s">
        <v>901</v>
      </c>
      <c r="E37" t="s">
        <v>187</v>
      </c>
      <c r="F37" t="s">
        <v>473</v>
      </c>
    </row>
    <row r="38" spans="1:6" x14ac:dyDescent="0.25">
      <c r="A38">
        <v>3</v>
      </c>
      <c r="B38">
        <v>7</v>
      </c>
      <c r="C38" t="s">
        <v>941</v>
      </c>
      <c r="D38" t="s">
        <v>922</v>
      </c>
      <c r="E38" t="s">
        <v>472</v>
      </c>
      <c r="F38" t="s">
        <v>473</v>
      </c>
    </row>
    <row r="39" spans="1:6" x14ac:dyDescent="0.25">
      <c r="A39">
        <v>3</v>
      </c>
      <c r="B39">
        <v>8</v>
      </c>
      <c r="C39" t="s">
        <v>942</v>
      </c>
      <c r="D39" t="s">
        <v>899</v>
      </c>
      <c r="E39" t="s">
        <v>500</v>
      </c>
      <c r="F39" t="s">
        <v>473</v>
      </c>
    </row>
    <row r="40" spans="1:6" x14ac:dyDescent="0.25">
      <c r="A40">
        <v>3</v>
      </c>
      <c r="B40">
        <v>9</v>
      </c>
      <c r="C40" t="s">
        <v>943</v>
      </c>
      <c r="D40" t="s">
        <v>901</v>
      </c>
      <c r="E40" t="s">
        <v>491</v>
      </c>
      <c r="F40" t="s">
        <v>473</v>
      </c>
    </row>
    <row r="41" spans="1:6" x14ac:dyDescent="0.25">
      <c r="A41">
        <v>3</v>
      </c>
      <c r="B41">
        <v>10</v>
      </c>
      <c r="C41" t="s">
        <v>944</v>
      </c>
      <c r="D41" t="s">
        <v>901</v>
      </c>
      <c r="E41" t="s">
        <v>505</v>
      </c>
      <c r="F41" t="s">
        <v>473</v>
      </c>
    </row>
    <row r="42" spans="1:6" x14ac:dyDescent="0.25">
      <c r="A42">
        <v>3</v>
      </c>
      <c r="B42">
        <v>11</v>
      </c>
      <c r="C42" t="s">
        <v>945</v>
      </c>
      <c r="D42" t="s">
        <v>901</v>
      </c>
      <c r="E42" t="s">
        <v>222</v>
      </c>
      <c r="F42" t="s">
        <v>473</v>
      </c>
    </row>
    <row r="43" spans="1:6" x14ac:dyDescent="0.25">
      <c r="A43">
        <v>3</v>
      </c>
      <c r="B43">
        <v>12</v>
      </c>
      <c r="C43" t="s">
        <v>946</v>
      </c>
      <c r="D43" t="s">
        <v>926</v>
      </c>
      <c r="E43" t="s">
        <v>704</v>
      </c>
      <c r="F43" t="s">
        <v>473</v>
      </c>
    </row>
    <row r="44" spans="1:6" x14ac:dyDescent="0.25">
      <c r="A44">
        <v>3</v>
      </c>
      <c r="B44">
        <v>13</v>
      </c>
      <c r="C44" t="s">
        <v>947</v>
      </c>
      <c r="D44" t="s">
        <v>922</v>
      </c>
      <c r="E44" t="s">
        <v>875</v>
      </c>
      <c r="F44" t="s">
        <v>473</v>
      </c>
    </row>
    <row r="45" spans="1:6" x14ac:dyDescent="0.25">
      <c r="A45">
        <v>3</v>
      </c>
      <c r="B45">
        <v>14</v>
      </c>
      <c r="C45" t="s">
        <v>948</v>
      </c>
      <c r="D45" t="s">
        <v>905</v>
      </c>
      <c r="E45" t="s">
        <v>31</v>
      </c>
      <c r="F45" t="s">
        <v>473</v>
      </c>
    </row>
    <row r="46" spans="1:6" x14ac:dyDescent="0.25">
      <c r="A46">
        <v>3</v>
      </c>
      <c r="B46">
        <v>15</v>
      </c>
      <c r="C46" t="s">
        <v>949</v>
      </c>
      <c r="D46" t="s">
        <v>901</v>
      </c>
      <c r="E46" t="s">
        <v>598</v>
      </c>
      <c r="F46" t="s">
        <v>473</v>
      </c>
    </row>
    <row r="47" spans="1:6" x14ac:dyDescent="0.25">
      <c r="A47">
        <v>4</v>
      </c>
      <c r="B47">
        <v>1</v>
      </c>
      <c r="C47" t="s">
        <v>950</v>
      </c>
      <c r="D47" t="s">
        <v>901</v>
      </c>
      <c r="E47" t="s">
        <v>598</v>
      </c>
      <c r="F47" t="s">
        <v>473</v>
      </c>
    </row>
    <row r="48" spans="1:6" x14ac:dyDescent="0.25">
      <c r="A48">
        <v>4</v>
      </c>
      <c r="B48">
        <v>2</v>
      </c>
      <c r="C48" t="s">
        <v>951</v>
      </c>
      <c r="D48" t="s">
        <v>899</v>
      </c>
      <c r="E48" t="s">
        <v>31</v>
      </c>
      <c r="F48" t="s">
        <v>473</v>
      </c>
    </row>
    <row r="49" spans="1:6" x14ac:dyDescent="0.25">
      <c r="A49">
        <v>4</v>
      </c>
      <c r="B49">
        <v>3</v>
      </c>
      <c r="C49" t="s">
        <v>952</v>
      </c>
      <c r="D49" t="s">
        <v>899</v>
      </c>
      <c r="E49" t="s">
        <v>875</v>
      </c>
      <c r="F49" t="s">
        <v>473</v>
      </c>
    </row>
    <row r="50" spans="1:6" x14ac:dyDescent="0.25">
      <c r="A50">
        <v>4</v>
      </c>
      <c r="B50">
        <v>4</v>
      </c>
      <c r="C50" t="s">
        <v>953</v>
      </c>
      <c r="D50" t="s">
        <v>903</v>
      </c>
      <c r="E50" t="s">
        <v>704</v>
      </c>
      <c r="F50" t="s">
        <v>473</v>
      </c>
    </row>
    <row r="51" spans="1:6" x14ac:dyDescent="0.25">
      <c r="A51">
        <v>4</v>
      </c>
      <c r="B51">
        <v>5</v>
      </c>
      <c r="C51" t="s">
        <v>954</v>
      </c>
      <c r="D51" t="s">
        <v>903</v>
      </c>
      <c r="E51" t="s">
        <v>222</v>
      </c>
      <c r="F51" t="s">
        <v>473</v>
      </c>
    </row>
    <row r="52" spans="1:6" x14ac:dyDescent="0.25">
      <c r="A52">
        <v>4</v>
      </c>
      <c r="B52">
        <v>6</v>
      </c>
      <c r="C52" t="s">
        <v>955</v>
      </c>
      <c r="D52" t="s">
        <v>908</v>
      </c>
      <c r="E52" t="s">
        <v>505</v>
      </c>
      <c r="F52" t="s">
        <v>473</v>
      </c>
    </row>
    <row r="53" spans="1:6" x14ac:dyDescent="0.25">
      <c r="A53">
        <v>4</v>
      </c>
      <c r="B53">
        <v>7</v>
      </c>
      <c r="C53" t="s">
        <v>956</v>
      </c>
      <c r="D53" t="s">
        <v>901</v>
      </c>
      <c r="E53" t="s">
        <v>491</v>
      </c>
      <c r="F53" t="s">
        <v>473</v>
      </c>
    </row>
    <row r="54" spans="1:6" x14ac:dyDescent="0.25">
      <c r="A54">
        <v>4</v>
      </c>
      <c r="B54">
        <v>8</v>
      </c>
      <c r="C54" t="s">
        <v>957</v>
      </c>
      <c r="D54" t="s">
        <v>903</v>
      </c>
      <c r="E54" t="s">
        <v>500</v>
      </c>
      <c r="F54" t="s">
        <v>473</v>
      </c>
    </row>
    <row r="55" spans="1:6" x14ac:dyDescent="0.25">
      <c r="A55">
        <v>4</v>
      </c>
      <c r="B55">
        <v>9</v>
      </c>
      <c r="C55" t="s">
        <v>958</v>
      </c>
      <c r="D55" t="s">
        <v>899</v>
      </c>
      <c r="E55" t="s">
        <v>472</v>
      </c>
      <c r="F55" t="s">
        <v>473</v>
      </c>
    </row>
    <row r="56" spans="1:6" x14ac:dyDescent="0.25">
      <c r="A56">
        <v>4</v>
      </c>
      <c r="B56">
        <v>10</v>
      </c>
      <c r="C56" t="s">
        <v>959</v>
      </c>
      <c r="D56" t="s">
        <v>899</v>
      </c>
      <c r="E56" t="s">
        <v>187</v>
      </c>
      <c r="F56" t="s">
        <v>473</v>
      </c>
    </row>
    <row r="57" spans="1:6" x14ac:dyDescent="0.25">
      <c r="A57">
        <v>4</v>
      </c>
      <c r="B57">
        <v>11</v>
      </c>
      <c r="C57" t="s">
        <v>960</v>
      </c>
      <c r="D57" t="s">
        <v>961</v>
      </c>
      <c r="E57" t="s">
        <v>771</v>
      </c>
      <c r="F57" t="s">
        <v>473</v>
      </c>
    </row>
    <row r="58" spans="1:6" x14ac:dyDescent="0.25">
      <c r="A58">
        <v>4</v>
      </c>
      <c r="B58">
        <v>12</v>
      </c>
      <c r="C58" t="s">
        <v>962</v>
      </c>
      <c r="D58" t="s">
        <v>899</v>
      </c>
      <c r="E58" t="s">
        <v>848</v>
      </c>
      <c r="F58" t="s">
        <v>473</v>
      </c>
    </row>
    <row r="59" spans="1:6" x14ac:dyDescent="0.25">
      <c r="A59">
        <v>4</v>
      </c>
      <c r="B59">
        <v>13</v>
      </c>
      <c r="C59" t="s">
        <v>963</v>
      </c>
      <c r="D59" t="s">
        <v>908</v>
      </c>
      <c r="E59" t="s">
        <v>206</v>
      </c>
      <c r="F59" t="s">
        <v>473</v>
      </c>
    </row>
    <row r="60" spans="1:6" x14ac:dyDescent="0.25">
      <c r="A60">
        <v>4</v>
      </c>
      <c r="B60">
        <v>14</v>
      </c>
      <c r="C60" t="s">
        <v>964</v>
      </c>
      <c r="D60" t="s">
        <v>961</v>
      </c>
      <c r="E60" t="s">
        <v>634</v>
      </c>
      <c r="F60" t="s">
        <v>473</v>
      </c>
    </row>
    <row r="61" spans="1:6" x14ac:dyDescent="0.25">
      <c r="A61">
        <v>4</v>
      </c>
      <c r="B61">
        <v>15</v>
      </c>
      <c r="C61" t="s">
        <v>965</v>
      </c>
      <c r="D61" t="s">
        <v>961</v>
      </c>
      <c r="E61" t="s">
        <v>527</v>
      </c>
      <c r="F61" t="s">
        <v>473</v>
      </c>
    </row>
    <row r="62" spans="1:6" x14ac:dyDescent="0.25">
      <c r="A62">
        <v>5</v>
      </c>
      <c r="B62">
        <v>1</v>
      </c>
      <c r="C62" t="s">
        <v>966</v>
      </c>
      <c r="D62" t="s">
        <v>961</v>
      </c>
      <c r="E62" t="s">
        <v>527</v>
      </c>
      <c r="F62" t="s">
        <v>473</v>
      </c>
    </row>
    <row r="63" spans="1:6" x14ac:dyDescent="0.25">
      <c r="A63">
        <v>5</v>
      </c>
      <c r="B63">
        <v>2</v>
      </c>
      <c r="C63" t="s">
        <v>967</v>
      </c>
      <c r="D63" t="s">
        <v>903</v>
      </c>
      <c r="E63" t="s">
        <v>634</v>
      </c>
      <c r="F63" t="s">
        <v>473</v>
      </c>
    </row>
    <row r="64" spans="1:6" x14ac:dyDescent="0.25">
      <c r="A64">
        <v>5</v>
      </c>
      <c r="B64">
        <v>3</v>
      </c>
      <c r="C64" t="s">
        <v>968</v>
      </c>
      <c r="D64" t="s">
        <v>899</v>
      </c>
      <c r="E64" t="s">
        <v>206</v>
      </c>
      <c r="F64" t="s">
        <v>473</v>
      </c>
    </row>
    <row r="65" spans="1:6" x14ac:dyDescent="0.25">
      <c r="A65">
        <v>5</v>
      </c>
      <c r="B65">
        <v>4</v>
      </c>
      <c r="C65" t="s">
        <v>969</v>
      </c>
      <c r="D65" t="s">
        <v>899</v>
      </c>
      <c r="E65" t="s">
        <v>848</v>
      </c>
      <c r="F65" t="s">
        <v>473</v>
      </c>
    </row>
    <row r="66" spans="1:6" x14ac:dyDescent="0.25">
      <c r="A66">
        <v>5</v>
      </c>
      <c r="B66">
        <v>5</v>
      </c>
      <c r="C66" t="s">
        <v>970</v>
      </c>
      <c r="D66" t="s">
        <v>903</v>
      </c>
      <c r="E66" t="s">
        <v>771</v>
      </c>
      <c r="F66" t="s">
        <v>473</v>
      </c>
    </row>
    <row r="67" spans="1:6" x14ac:dyDescent="0.25">
      <c r="A67">
        <v>5</v>
      </c>
      <c r="B67">
        <v>6</v>
      </c>
      <c r="C67" t="s">
        <v>971</v>
      </c>
      <c r="D67" t="s">
        <v>901</v>
      </c>
      <c r="E67" t="s">
        <v>187</v>
      </c>
      <c r="F67" t="s">
        <v>473</v>
      </c>
    </row>
    <row r="68" spans="1:6" x14ac:dyDescent="0.25">
      <c r="A68">
        <v>5</v>
      </c>
      <c r="B68">
        <v>7</v>
      </c>
      <c r="C68" t="s">
        <v>972</v>
      </c>
      <c r="D68" t="s">
        <v>901</v>
      </c>
      <c r="E68" t="s">
        <v>472</v>
      </c>
      <c r="F68" t="s">
        <v>473</v>
      </c>
    </row>
    <row r="69" spans="1:6" x14ac:dyDescent="0.25">
      <c r="A69">
        <v>5</v>
      </c>
      <c r="B69">
        <v>8</v>
      </c>
      <c r="C69" t="s">
        <v>973</v>
      </c>
      <c r="D69" t="s">
        <v>901</v>
      </c>
      <c r="E69" t="s">
        <v>500</v>
      </c>
      <c r="F69" t="s">
        <v>473</v>
      </c>
    </row>
    <row r="70" spans="1:6" x14ac:dyDescent="0.25">
      <c r="A70">
        <v>5</v>
      </c>
      <c r="B70">
        <v>9</v>
      </c>
      <c r="C70" t="s">
        <v>974</v>
      </c>
      <c r="D70" t="s">
        <v>899</v>
      </c>
      <c r="E70" t="s">
        <v>491</v>
      </c>
      <c r="F70" t="s">
        <v>473</v>
      </c>
    </row>
    <row r="71" spans="1:6" x14ac:dyDescent="0.25">
      <c r="A71">
        <v>5</v>
      </c>
      <c r="B71">
        <v>10</v>
      </c>
      <c r="C71" t="s">
        <v>975</v>
      </c>
      <c r="D71" t="s">
        <v>899</v>
      </c>
      <c r="E71" t="s">
        <v>505</v>
      </c>
      <c r="F71" t="s">
        <v>473</v>
      </c>
    </row>
    <row r="72" spans="1:6" x14ac:dyDescent="0.25">
      <c r="A72">
        <v>5</v>
      </c>
      <c r="B72">
        <v>11</v>
      </c>
      <c r="C72" t="s">
        <v>976</v>
      </c>
      <c r="D72" t="s">
        <v>901</v>
      </c>
      <c r="E72" t="s">
        <v>222</v>
      </c>
      <c r="F72" t="s">
        <v>473</v>
      </c>
    </row>
    <row r="73" spans="1:6" x14ac:dyDescent="0.25">
      <c r="A73">
        <v>5</v>
      </c>
      <c r="B73">
        <v>12</v>
      </c>
      <c r="C73" t="s">
        <v>977</v>
      </c>
      <c r="D73" t="s">
        <v>901</v>
      </c>
      <c r="E73" t="s">
        <v>704</v>
      </c>
      <c r="F73" t="s">
        <v>473</v>
      </c>
    </row>
    <row r="74" spans="1:6" x14ac:dyDescent="0.25">
      <c r="A74">
        <v>5</v>
      </c>
      <c r="B74">
        <v>13</v>
      </c>
      <c r="C74" t="s">
        <v>978</v>
      </c>
      <c r="D74" t="s">
        <v>899</v>
      </c>
      <c r="E74" t="s">
        <v>875</v>
      </c>
      <c r="F74" t="s">
        <v>473</v>
      </c>
    </row>
    <row r="75" spans="1:6" x14ac:dyDescent="0.25">
      <c r="A75">
        <v>5</v>
      </c>
      <c r="B75">
        <v>14</v>
      </c>
      <c r="C75" t="s">
        <v>979</v>
      </c>
      <c r="D75" t="s">
        <v>903</v>
      </c>
      <c r="E75" t="s">
        <v>31</v>
      </c>
      <c r="F75" t="s">
        <v>473</v>
      </c>
    </row>
    <row r="76" spans="1:6" x14ac:dyDescent="0.25">
      <c r="A76">
        <v>5</v>
      </c>
      <c r="B76">
        <v>15</v>
      </c>
      <c r="C76" t="s">
        <v>980</v>
      </c>
      <c r="D76" t="s">
        <v>905</v>
      </c>
      <c r="E76" t="s">
        <v>598</v>
      </c>
      <c r="F76" t="s">
        <v>473</v>
      </c>
    </row>
    <row r="77" spans="1:6" x14ac:dyDescent="0.25">
      <c r="A77">
        <v>6</v>
      </c>
      <c r="B77">
        <v>1</v>
      </c>
      <c r="C77" t="s">
        <v>981</v>
      </c>
      <c r="D77" t="s">
        <v>908</v>
      </c>
      <c r="E77" t="s">
        <v>598</v>
      </c>
      <c r="F77" t="s">
        <v>473</v>
      </c>
    </row>
    <row r="78" spans="1:6" x14ac:dyDescent="0.25">
      <c r="A78">
        <v>6</v>
      </c>
      <c r="B78">
        <v>2</v>
      </c>
      <c r="C78" t="s">
        <v>982</v>
      </c>
      <c r="D78" t="s">
        <v>901</v>
      </c>
      <c r="E78" t="s">
        <v>31</v>
      </c>
      <c r="F78" t="s">
        <v>473</v>
      </c>
    </row>
    <row r="79" spans="1:6" x14ac:dyDescent="0.25">
      <c r="A79">
        <v>6</v>
      </c>
      <c r="B79">
        <v>3</v>
      </c>
      <c r="C79" t="s">
        <v>983</v>
      </c>
      <c r="D79" t="s">
        <v>901</v>
      </c>
      <c r="E79" t="s">
        <v>875</v>
      </c>
      <c r="F79" t="s">
        <v>473</v>
      </c>
    </row>
    <row r="80" spans="1:6" x14ac:dyDescent="0.25">
      <c r="A80">
        <v>6</v>
      </c>
      <c r="B80">
        <v>4</v>
      </c>
      <c r="C80" t="s">
        <v>984</v>
      </c>
      <c r="D80" t="s">
        <v>901</v>
      </c>
      <c r="E80" t="s">
        <v>704</v>
      </c>
      <c r="F80" t="s">
        <v>473</v>
      </c>
    </row>
    <row r="81" spans="1:6" x14ac:dyDescent="0.25">
      <c r="A81">
        <v>6</v>
      </c>
      <c r="B81">
        <v>5</v>
      </c>
      <c r="C81" t="s">
        <v>985</v>
      </c>
      <c r="D81" t="s">
        <v>901</v>
      </c>
      <c r="E81" t="s">
        <v>222</v>
      </c>
      <c r="F81" t="s">
        <v>473</v>
      </c>
    </row>
    <row r="82" spans="1:6" x14ac:dyDescent="0.25">
      <c r="A82">
        <v>6</v>
      </c>
      <c r="B82">
        <v>6</v>
      </c>
      <c r="C82" t="s">
        <v>986</v>
      </c>
      <c r="D82" t="s">
        <v>901</v>
      </c>
      <c r="E82" t="s">
        <v>505</v>
      </c>
      <c r="F82" t="s">
        <v>473</v>
      </c>
    </row>
    <row r="83" spans="1:6" x14ac:dyDescent="0.25">
      <c r="A83">
        <v>6</v>
      </c>
      <c r="B83">
        <v>7</v>
      </c>
      <c r="C83" t="s">
        <v>987</v>
      </c>
      <c r="D83" t="s">
        <v>899</v>
      </c>
      <c r="E83" t="s">
        <v>491</v>
      </c>
      <c r="F83" t="s">
        <v>473</v>
      </c>
    </row>
    <row r="84" spans="1:6" x14ac:dyDescent="0.25">
      <c r="A84">
        <v>6</v>
      </c>
      <c r="B84">
        <v>8</v>
      </c>
      <c r="C84" t="s">
        <v>988</v>
      </c>
      <c r="D84" t="s">
        <v>901</v>
      </c>
      <c r="E84" t="s">
        <v>500</v>
      </c>
      <c r="F84" t="s">
        <v>473</v>
      </c>
    </row>
    <row r="85" spans="1:6" x14ac:dyDescent="0.25">
      <c r="A85">
        <v>6</v>
      </c>
      <c r="B85">
        <v>9</v>
      </c>
      <c r="C85" t="s">
        <v>989</v>
      </c>
      <c r="D85" t="s">
        <v>901</v>
      </c>
      <c r="E85" t="s">
        <v>472</v>
      </c>
      <c r="F85" t="s">
        <v>473</v>
      </c>
    </row>
    <row r="86" spans="1:6" x14ac:dyDescent="0.25">
      <c r="A86">
        <v>6</v>
      </c>
      <c r="B86">
        <v>10</v>
      </c>
      <c r="C86" t="s">
        <v>990</v>
      </c>
      <c r="D86" t="s">
        <v>901</v>
      </c>
      <c r="E86" t="s">
        <v>187</v>
      </c>
      <c r="F86" t="s">
        <v>473</v>
      </c>
    </row>
    <row r="87" spans="1:6" x14ac:dyDescent="0.25">
      <c r="A87">
        <v>6</v>
      </c>
      <c r="B87">
        <v>11</v>
      </c>
      <c r="C87" t="s">
        <v>991</v>
      </c>
      <c r="D87" t="s">
        <v>901</v>
      </c>
      <c r="E87" t="s">
        <v>771</v>
      </c>
      <c r="F87" t="s">
        <v>473</v>
      </c>
    </row>
    <row r="88" spans="1:6" x14ac:dyDescent="0.25">
      <c r="A88">
        <v>6</v>
      </c>
      <c r="B88">
        <v>12</v>
      </c>
      <c r="C88" t="s">
        <v>992</v>
      </c>
      <c r="D88" t="s">
        <v>899</v>
      </c>
      <c r="E88" t="s">
        <v>848</v>
      </c>
      <c r="F88" t="s">
        <v>473</v>
      </c>
    </row>
    <row r="89" spans="1:6" x14ac:dyDescent="0.25">
      <c r="A89">
        <v>6</v>
      </c>
      <c r="B89">
        <v>13</v>
      </c>
      <c r="C89" t="s">
        <v>993</v>
      </c>
      <c r="D89" t="s">
        <v>901</v>
      </c>
      <c r="E89" t="s">
        <v>206</v>
      </c>
      <c r="F89" t="s">
        <v>473</v>
      </c>
    </row>
    <row r="90" spans="1:6" x14ac:dyDescent="0.25">
      <c r="A90">
        <v>6</v>
      </c>
      <c r="B90">
        <v>14</v>
      </c>
      <c r="C90" t="s">
        <v>994</v>
      </c>
      <c r="D90" t="s">
        <v>901</v>
      </c>
      <c r="E90" t="s">
        <v>634</v>
      </c>
      <c r="F90" t="s">
        <v>473</v>
      </c>
    </row>
    <row r="91" spans="1:6" x14ac:dyDescent="0.25">
      <c r="A91">
        <v>6</v>
      </c>
      <c r="B91">
        <v>15</v>
      </c>
      <c r="C91" t="s">
        <v>995</v>
      </c>
      <c r="D91" t="s">
        <v>901</v>
      </c>
      <c r="E91" t="s">
        <v>527</v>
      </c>
      <c r="F91" t="s">
        <v>473</v>
      </c>
    </row>
    <row r="92" spans="1:6" x14ac:dyDescent="0.25">
      <c r="A92">
        <v>7</v>
      </c>
      <c r="B92">
        <v>1</v>
      </c>
      <c r="C92" t="s">
        <v>996</v>
      </c>
      <c r="D92" t="s">
        <v>899</v>
      </c>
      <c r="E92" t="s">
        <v>527</v>
      </c>
      <c r="F92" t="s">
        <v>473</v>
      </c>
    </row>
    <row r="93" spans="1:6" x14ac:dyDescent="0.25">
      <c r="A93">
        <v>7</v>
      </c>
      <c r="B93">
        <v>2</v>
      </c>
      <c r="C93" t="s">
        <v>997</v>
      </c>
      <c r="D93" t="s">
        <v>905</v>
      </c>
      <c r="E93" t="s">
        <v>634</v>
      </c>
      <c r="F93" t="s">
        <v>473</v>
      </c>
    </row>
    <row r="94" spans="1:6" x14ac:dyDescent="0.25">
      <c r="A94">
        <v>7</v>
      </c>
      <c r="B94">
        <v>3</v>
      </c>
      <c r="C94" t="s">
        <v>998</v>
      </c>
      <c r="D94" t="s">
        <v>908</v>
      </c>
      <c r="E94" t="s">
        <v>206</v>
      </c>
      <c r="F94" t="s">
        <v>473</v>
      </c>
    </row>
    <row r="95" spans="1:6" x14ac:dyDescent="0.25">
      <c r="A95">
        <v>7</v>
      </c>
      <c r="B95">
        <v>4</v>
      </c>
      <c r="C95" t="s">
        <v>999</v>
      </c>
      <c r="D95" t="s">
        <v>922</v>
      </c>
      <c r="E95" t="s">
        <v>848</v>
      </c>
      <c r="F95" t="s">
        <v>473</v>
      </c>
    </row>
    <row r="96" spans="1:6" x14ac:dyDescent="0.25">
      <c r="A96">
        <v>7</v>
      </c>
      <c r="B96">
        <v>5</v>
      </c>
      <c r="C96" t="s">
        <v>1000</v>
      </c>
      <c r="D96" t="s">
        <v>899</v>
      </c>
      <c r="E96" t="s">
        <v>771</v>
      </c>
      <c r="F96" t="s">
        <v>473</v>
      </c>
    </row>
    <row r="97" spans="1:6" x14ac:dyDescent="0.25">
      <c r="A97">
        <v>7</v>
      </c>
      <c r="B97">
        <v>6</v>
      </c>
      <c r="C97" t="s">
        <v>1001</v>
      </c>
      <c r="D97" t="s">
        <v>908</v>
      </c>
      <c r="E97" t="s">
        <v>187</v>
      </c>
      <c r="F97" t="s">
        <v>473</v>
      </c>
    </row>
    <row r="98" spans="1:6" x14ac:dyDescent="0.25">
      <c r="A98">
        <v>7</v>
      </c>
      <c r="B98">
        <v>7</v>
      </c>
      <c r="C98" t="s">
        <v>1002</v>
      </c>
      <c r="D98" t="s">
        <v>901</v>
      </c>
      <c r="E98" t="s">
        <v>472</v>
      </c>
      <c r="F98" t="s">
        <v>473</v>
      </c>
    </row>
    <row r="99" spans="1:6" x14ac:dyDescent="0.25">
      <c r="A99">
        <v>7</v>
      </c>
      <c r="B99">
        <v>8</v>
      </c>
      <c r="C99" t="s">
        <v>1003</v>
      </c>
      <c r="D99" t="s">
        <v>901</v>
      </c>
      <c r="E99" t="s">
        <v>500</v>
      </c>
      <c r="F99" t="s">
        <v>473</v>
      </c>
    </row>
    <row r="100" spans="1:6" x14ac:dyDescent="0.25">
      <c r="A100">
        <v>7</v>
      </c>
      <c r="B100">
        <v>9</v>
      </c>
      <c r="C100" t="s">
        <v>1004</v>
      </c>
      <c r="D100" t="s">
        <v>905</v>
      </c>
      <c r="E100" t="s">
        <v>491</v>
      </c>
      <c r="F100" t="s">
        <v>473</v>
      </c>
    </row>
    <row r="101" spans="1:6" x14ac:dyDescent="0.25">
      <c r="A101">
        <v>7</v>
      </c>
      <c r="B101">
        <v>10</v>
      </c>
      <c r="C101" t="s">
        <v>1005</v>
      </c>
      <c r="D101" t="s">
        <v>901</v>
      </c>
      <c r="E101" t="s">
        <v>505</v>
      </c>
      <c r="F101" t="s">
        <v>473</v>
      </c>
    </row>
    <row r="102" spans="1:6" x14ac:dyDescent="0.25">
      <c r="A102">
        <v>7</v>
      </c>
      <c r="B102">
        <v>11</v>
      </c>
      <c r="C102" t="s">
        <v>1006</v>
      </c>
      <c r="D102" t="s">
        <v>905</v>
      </c>
      <c r="E102" t="s">
        <v>222</v>
      </c>
      <c r="F102" t="s">
        <v>473</v>
      </c>
    </row>
    <row r="103" spans="1:6" x14ac:dyDescent="0.25">
      <c r="A103">
        <v>7</v>
      </c>
      <c r="B103">
        <v>12</v>
      </c>
      <c r="C103" t="s">
        <v>1007</v>
      </c>
      <c r="D103" t="s">
        <v>901</v>
      </c>
      <c r="E103" t="s">
        <v>704</v>
      </c>
      <c r="F103" t="s">
        <v>473</v>
      </c>
    </row>
    <row r="104" spans="1:6" x14ac:dyDescent="0.25">
      <c r="A104">
        <v>7</v>
      </c>
      <c r="B104">
        <v>13</v>
      </c>
      <c r="C104" t="s">
        <v>1008</v>
      </c>
      <c r="D104" t="s">
        <v>901</v>
      </c>
      <c r="E104" t="s">
        <v>875</v>
      </c>
      <c r="F104" t="s">
        <v>473</v>
      </c>
    </row>
    <row r="105" spans="1:6" x14ac:dyDescent="0.25">
      <c r="A105">
        <v>7</v>
      </c>
      <c r="B105">
        <v>14</v>
      </c>
      <c r="C105" t="s">
        <v>1009</v>
      </c>
      <c r="D105" t="s">
        <v>926</v>
      </c>
      <c r="E105" t="s">
        <v>31</v>
      </c>
      <c r="F105" t="s">
        <v>473</v>
      </c>
    </row>
    <row r="106" spans="1:6" x14ac:dyDescent="0.25">
      <c r="A106">
        <v>7</v>
      </c>
      <c r="B106">
        <v>15</v>
      </c>
      <c r="C106" t="s">
        <v>1010</v>
      </c>
      <c r="D106" t="s">
        <v>899</v>
      </c>
      <c r="E106" t="s">
        <v>598</v>
      </c>
      <c r="F106" t="s">
        <v>473</v>
      </c>
    </row>
    <row r="107" spans="1:6" x14ac:dyDescent="0.25">
      <c r="A107">
        <v>8</v>
      </c>
      <c r="B107">
        <v>1</v>
      </c>
      <c r="C107" t="s">
        <v>1011</v>
      </c>
      <c r="D107" t="s">
        <v>899</v>
      </c>
      <c r="E107" t="s">
        <v>598</v>
      </c>
      <c r="F107" t="s">
        <v>473</v>
      </c>
    </row>
    <row r="108" spans="1:6" x14ac:dyDescent="0.25">
      <c r="A108">
        <v>8</v>
      </c>
      <c r="B108">
        <v>2</v>
      </c>
      <c r="C108" t="s">
        <v>1012</v>
      </c>
      <c r="D108" t="s">
        <v>901</v>
      </c>
      <c r="E108" t="s">
        <v>31</v>
      </c>
      <c r="F108" t="s">
        <v>473</v>
      </c>
    </row>
    <row r="109" spans="1:6" x14ac:dyDescent="0.25">
      <c r="A109">
        <v>8</v>
      </c>
      <c r="B109">
        <v>3</v>
      </c>
      <c r="C109" t="s">
        <v>1013</v>
      </c>
      <c r="D109" t="s">
        <v>905</v>
      </c>
      <c r="E109" t="s">
        <v>875</v>
      </c>
      <c r="F109" t="s">
        <v>473</v>
      </c>
    </row>
    <row r="110" spans="1:6" x14ac:dyDescent="0.25">
      <c r="A110">
        <v>8</v>
      </c>
      <c r="B110">
        <v>4</v>
      </c>
      <c r="C110" t="s">
        <v>1014</v>
      </c>
      <c r="D110" t="s">
        <v>899</v>
      </c>
      <c r="E110" t="s">
        <v>704</v>
      </c>
      <c r="F110" t="s">
        <v>473</v>
      </c>
    </row>
    <row r="111" spans="1:6" x14ac:dyDescent="0.25">
      <c r="A111">
        <v>8</v>
      </c>
      <c r="B111">
        <v>5</v>
      </c>
      <c r="C111" t="s">
        <v>1015</v>
      </c>
      <c r="D111" t="s">
        <v>899</v>
      </c>
      <c r="E111" t="s">
        <v>222</v>
      </c>
      <c r="F111" t="s">
        <v>473</v>
      </c>
    </row>
    <row r="112" spans="1:6" x14ac:dyDescent="0.25">
      <c r="A112">
        <v>8</v>
      </c>
      <c r="B112">
        <v>6</v>
      </c>
      <c r="C112" t="s">
        <v>1016</v>
      </c>
      <c r="D112" t="s">
        <v>961</v>
      </c>
      <c r="E112" t="s">
        <v>505</v>
      </c>
      <c r="F112" t="s">
        <v>473</v>
      </c>
    </row>
    <row r="113" spans="1:6" x14ac:dyDescent="0.25">
      <c r="A113">
        <v>8</v>
      </c>
      <c r="B113">
        <v>7</v>
      </c>
      <c r="C113" t="s">
        <v>1017</v>
      </c>
      <c r="D113" t="s">
        <v>899</v>
      </c>
      <c r="E113" t="s">
        <v>491</v>
      </c>
      <c r="F113" t="s">
        <v>473</v>
      </c>
    </row>
    <row r="114" spans="1:6" x14ac:dyDescent="0.25">
      <c r="A114">
        <v>8</v>
      </c>
      <c r="B114">
        <v>8</v>
      </c>
      <c r="C114" t="s">
        <v>1018</v>
      </c>
      <c r="D114" t="s">
        <v>926</v>
      </c>
      <c r="E114" t="s">
        <v>500</v>
      </c>
      <c r="F114" t="s">
        <v>473</v>
      </c>
    </row>
    <row r="115" spans="1:6" x14ac:dyDescent="0.25">
      <c r="A115">
        <v>8</v>
      </c>
      <c r="B115">
        <v>9</v>
      </c>
      <c r="C115" t="s">
        <v>1019</v>
      </c>
      <c r="D115" t="s">
        <v>961</v>
      </c>
      <c r="E115" t="s">
        <v>472</v>
      </c>
      <c r="F115" t="s">
        <v>473</v>
      </c>
    </row>
    <row r="116" spans="1:6" x14ac:dyDescent="0.25">
      <c r="A116">
        <v>8</v>
      </c>
      <c r="B116">
        <v>10</v>
      </c>
      <c r="C116" t="s">
        <v>1020</v>
      </c>
      <c r="D116" t="s">
        <v>901</v>
      </c>
      <c r="E116" t="s">
        <v>187</v>
      </c>
      <c r="F116" t="s">
        <v>473</v>
      </c>
    </row>
    <row r="117" spans="1:6" x14ac:dyDescent="0.25">
      <c r="A117">
        <v>8</v>
      </c>
      <c r="B117">
        <v>11</v>
      </c>
      <c r="C117" t="s">
        <v>1021</v>
      </c>
      <c r="D117" t="s">
        <v>901</v>
      </c>
      <c r="E117" t="s">
        <v>771</v>
      </c>
      <c r="F117" t="s">
        <v>473</v>
      </c>
    </row>
    <row r="118" spans="1:6" x14ac:dyDescent="0.25">
      <c r="A118">
        <v>8</v>
      </c>
      <c r="B118">
        <v>12</v>
      </c>
      <c r="C118" t="s">
        <v>1022</v>
      </c>
      <c r="D118" t="s">
        <v>901</v>
      </c>
      <c r="E118" t="s">
        <v>848</v>
      </c>
      <c r="F118" t="s">
        <v>473</v>
      </c>
    </row>
    <row r="119" spans="1:6" x14ac:dyDescent="0.25">
      <c r="A119">
        <v>8</v>
      </c>
      <c r="B119">
        <v>13</v>
      </c>
      <c r="C119" t="s">
        <v>1023</v>
      </c>
      <c r="D119" t="s">
        <v>905</v>
      </c>
      <c r="E119" t="s">
        <v>206</v>
      </c>
      <c r="F119" t="s">
        <v>473</v>
      </c>
    </row>
    <row r="120" spans="1:6" x14ac:dyDescent="0.25">
      <c r="A120">
        <v>8</v>
      </c>
      <c r="B120">
        <v>14</v>
      </c>
      <c r="C120" t="s">
        <v>1024</v>
      </c>
      <c r="D120" t="s">
        <v>901</v>
      </c>
      <c r="E120" t="s">
        <v>634</v>
      </c>
      <c r="F120" t="s">
        <v>473</v>
      </c>
    </row>
    <row r="121" spans="1:6" x14ac:dyDescent="0.25">
      <c r="A121">
        <v>8</v>
      </c>
      <c r="B121">
        <v>15</v>
      </c>
      <c r="C121" t="s">
        <v>1025</v>
      </c>
      <c r="D121" t="s">
        <v>926</v>
      </c>
      <c r="E121" t="s">
        <v>527</v>
      </c>
      <c r="F121" t="s">
        <v>473</v>
      </c>
    </row>
    <row r="122" spans="1:6" x14ac:dyDescent="0.25">
      <c r="A122">
        <v>9</v>
      </c>
      <c r="B122">
        <v>1</v>
      </c>
      <c r="C122" t="s">
        <v>1026</v>
      </c>
      <c r="D122" t="s">
        <v>901</v>
      </c>
      <c r="E122" t="s">
        <v>527</v>
      </c>
      <c r="F122" t="s">
        <v>473</v>
      </c>
    </row>
    <row r="123" spans="1:6" x14ac:dyDescent="0.25">
      <c r="A123">
        <v>9</v>
      </c>
      <c r="B123">
        <v>2</v>
      </c>
      <c r="C123" t="s">
        <v>1027</v>
      </c>
      <c r="D123" t="s">
        <v>901</v>
      </c>
      <c r="E123" t="s">
        <v>634</v>
      </c>
      <c r="F123" t="s">
        <v>473</v>
      </c>
    </row>
    <row r="124" spans="1:6" x14ac:dyDescent="0.25">
      <c r="A124">
        <v>9</v>
      </c>
      <c r="B124">
        <v>3</v>
      </c>
      <c r="C124" t="s">
        <v>1028</v>
      </c>
      <c r="D124" t="s">
        <v>899</v>
      </c>
      <c r="E124" t="s">
        <v>206</v>
      </c>
      <c r="F124" t="s">
        <v>473</v>
      </c>
    </row>
    <row r="125" spans="1:6" x14ac:dyDescent="0.25">
      <c r="A125">
        <v>9</v>
      </c>
      <c r="B125">
        <v>4</v>
      </c>
      <c r="C125" t="s">
        <v>1029</v>
      </c>
      <c r="D125" t="s">
        <v>901</v>
      </c>
      <c r="E125" t="s">
        <v>848</v>
      </c>
      <c r="F125" t="s">
        <v>473</v>
      </c>
    </row>
    <row r="126" spans="1:6" x14ac:dyDescent="0.25">
      <c r="A126">
        <v>9</v>
      </c>
      <c r="B126">
        <v>5</v>
      </c>
      <c r="C126" t="s">
        <v>1030</v>
      </c>
      <c r="D126" t="s">
        <v>908</v>
      </c>
      <c r="E126" t="s">
        <v>771</v>
      </c>
      <c r="F126" t="s">
        <v>473</v>
      </c>
    </row>
    <row r="127" spans="1:6" x14ac:dyDescent="0.25">
      <c r="A127">
        <v>9</v>
      </c>
      <c r="B127">
        <v>6</v>
      </c>
      <c r="C127" t="s">
        <v>1031</v>
      </c>
      <c r="D127" t="s">
        <v>905</v>
      </c>
      <c r="E127" t="s">
        <v>187</v>
      </c>
      <c r="F127" t="s">
        <v>473</v>
      </c>
    </row>
    <row r="128" spans="1:6" x14ac:dyDescent="0.25">
      <c r="A128">
        <v>9</v>
      </c>
      <c r="B128">
        <v>7</v>
      </c>
      <c r="C128" t="s">
        <v>1032</v>
      </c>
      <c r="D128" t="s">
        <v>908</v>
      </c>
      <c r="E128" t="s">
        <v>472</v>
      </c>
      <c r="F128" t="s">
        <v>473</v>
      </c>
    </row>
    <row r="129" spans="1:6" x14ac:dyDescent="0.25">
      <c r="A129">
        <v>9</v>
      </c>
      <c r="B129">
        <v>8</v>
      </c>
      <c r="C129" t="s">
        <v>1033</v>
      </c>
      <c r="D129" t="s">
        <v>905</v>
      </c>
      <c r="E129" t="s">
        <v>500</v>
      </c>
      <c r="F129" t="s">
        <v>473</v>
      </c>
    </row>
    <row r="130" spans="1:6" x14ac:dyDescent="0.25">
      <c r="A130">
        <v>9</v>
      </c>
      <c r="B130">
        <v>9</v>
      </c>
      <c r="C130" t="s">
        <v>1034</v>
      </c>
      <c r="D130" t="s">
        <v>901</v>
      </c>
      <c r="E130" t="s">
        <v>491</v>
      </c>
      <c r="F130" t="s">
        <v>473</v>
      </c>
    </row>
    <row r="131" spans="1:6" x14ac:dyDescent="0.25">
      <c r="A131">
        <v>9</v>
      </c>
      <c r="B131">
        <v>10</v>
      </c>
      <c r="C131" t="s">
        <v>1035</v>
      </c>
      <c r="D131" t="s">
        <v>905</v>
      </c>
      <c r="E131" t="s">
        <v>505</v>
      </c>
      <c r="F131" t="s">
        <v>473</v>
      </c>
    </row>
    <row r="132" spans="1:6" x14ac:dyDescent="0.25">
      <c r="A132">
        <v>9</v>
      </c>
      <c r="B132">
        <v>11</v>
      </c>
      <c r="C132" t="s">
        <v>1036</v>
      </c>
      <c r="D132" t="s">
        <v>901</v>
      </c>
      <c r="E132" t="s">
        <v>222</v>
      </c>
      <c r="F132" t="s">
        <v>473</v>
      </c>
    </row>
    <row r="133" spans="1:6" x14ac:dyDescent="0.25">
      <c r="A133">
        <v>9</v>
      </c>
      <c r="B133">
        <v>12</v>
      </c>
      <c r="C133" t="s">
        <v>1037</v>
      </c>
      <c r="D133" t="s">
        <v>899</v>
      </c>
      <c r="E133" t="s">
        <v>704</v>
      </c>
      <c r="F133" t="s">
        <v>473</v>
      </c>
    </row>
    <row r="134" spans="1:6" x14ac:dyDescent="0.25">
      <c r="A134">
        <v>9</v>
      </c>
      <c r="B134">
        <v>13</v>
      </c>
      <c r="C134" t="s">
        <v>1038</v>
      </c>
      <c r="D134" t="s">
        <v>922</v>
      </c>
      <c r="E134" t="s">
        <v>875</v>
      </c>
      <c r="F134" t="s">
        <v>473</v>
      </c>
    </row>
    <row r="135" spans="1:6" x14ac:dyDescent="0.25">
      <c r="A135">
        <v>9</v>
      </c>
      <c r="B135">
        <v>14</v>
      </c>
      <c r="C135" t="s">
        <v>1039</v>
      </c>
      <c r="D135" t="s">
        <v>922</v>
      </c>
      <c r="E135" t="s">
        <v>31</v>
      </c>
      <c r="F135" t="s">
        <v>473</v>
      </c>
    </row>
    <row r="136" spans="1:6" x14ac:dyDescent="0.25">
      <c r="A136">
        <v>9</v>
      </c>
      <c r="B136">
        <v>15</v>
      </c>
      <c r="C136" t="s">
        <v>1040</v>
      </c>
      <c r="D136" t="s">
        <v>926</v>
      </c>
      <c r="E136" t="s">
        <v>598</v>
      </c>
      <c r="F136" t="s">
        <v>473</v>
      </c>
    </row>
    <row r="137" spans="1:6" x14ac:dyDescent="0.25">
      <c r="A137">
        <v>10</v>
      </c>
      <c r="B137">
        <v>1</v>
      </c>
      <c r="C137" t="s">
        <v>1041</v>
      </c>
      <c r="D137" t="s">
        <v>922</v>
      </c>
      <c r="E137" t="s">
        <v>598</v>
      </c>
      <c r="F137" t="s">
        <v>473</v>
      </c>
    </row>
    <row r="138" spans="1:6" x14ac:dyDescent="0.25">
      <c r="A138">
        <v>10</v>
      </c>
      <c r="B138">
        <v>2</v>
      </c>
      <c r="C138" t="s">
        <v>1042</v>
      </c>
      <c r="D138" t="s">
        <v>899</v>
      </c>
      <c r="E138" t="s">
        <v>31</v>
      </c>
      <c r="F138" t="s">
        <v>473</v>
      </c>
    </row>
    <row r="139" spans="1:6" x14ac:dyDescent="0.25">
      <c r="A139">
        <v>10</v>
      </c>
      <c r="B139">
        <v>3</v>
      </c>
      <c r="C139" t="s">
        <v>1043</v>
      </c>
      <c r="D139" t="s">
        <v>905</v>
      </c>
      <c r="E139" t="s">
        <v>875</v>
      </c>
      <c r="F139" t="s">
        <v>473</v>
      </c>
    </row>
    <row r="140" spans="1:6" x14ac:dyDescent="0.25">
      <c r="A140">
        <v>10</v>
      </c>
      <c r="B140">
        <v>4</v>
      </c>
      <c r="C140" t="s">
        <v>1044</v>
      </c>
      <c r="D140" t="s">
        <v>922</v>
      </c>
      <c r="E140" t="s">
        <v>704</v>
      </c>
      <c r="F140" t="s">
        <v>473</v>
      </c>
    </row>
    <row r="141" spans="1:6" x14ac:dyDescent="0.25">
      <c r="A141">
        <v>10</v>
      </c>
      <c r="B141">
        <v>5</v>
      </c>
      <c r="C141" t="s">
        <v>1045</v>
      </c>
      <c r="D141" t="s">
        <v>961</v>
      </c>
      <c r="E141" t="s">
        <v>222</v>
      </c>
      <c r="F141" t="s">
        <v>473</v>
      </c>
    </row>
    <row r="142" spans="1:6" x14ac:dyDescent="0.25">
      <c r="A142">
        <v>10</v>
      </c>
      <c r="B142">
        <v>6</v>
      </c>
      <c r="C142" t="s">
        <v>1046</v>
      </c>
      <c r="D142" t="s">
        <v>899</v>
      </c>
      <c r="E142" t="s">
        <v>505</v>
      </c>
      <c r="F142" t="s">
        <v>473</v>
      </c>
    </row>
    <row r="143" spans="1:6" x14ac:dyDescent="0.25">
      <c r="A143">
        <v>10</v>
      </c>
      <c r="B143">
        <v>7</v>
      </c>
      <c r="C143" t="s">
        <v>1047</v>
      </c>
      <c r="D143" t="s">
        <v>899</v>
      </c>
      <c r="E143" t="s">
        <v>491</v>
      </c>
      <c r="F143" t="s">
        <v>473</v>
      </c>
    </row>
    <row r="144" spans="1:6" x14ac:dyDescent="0.25">
      <c r="A144">
        <v>10</v>
      </c>
      <c r="B144">
        <v>8</v>
      </c>
      <c r="C144" t="s">
        <v>1048</v>
      </c>
      <c r="D144" t="s">
        <v>901</v>
      </c>
      <c r="E144" t="s">
        <v>500</v>
      </c>
      <c r="F144" t="s">
        <v>473</v>
      </c>
    </row>
    <row r="145" spans="1:6" x14ac:dyDescent="0.25">
      <c r="A145">
        <v>10</v>
      </c>
      <c r="B145">
        <v>9</v>
      </c>
      <c r="C145" t="s">
        <v>1049</v>
      </c>
      <c r="D145" t="s">
        <v>905</v>
      </c>
      <c r="E145" t="s">
        <v>472</v>
      </c>
      <c r="F145" t="s">
        <v>473</v>
      </c>
    </row>
    <row r="146" spans="1:6" x14ac:dyDescent="0.25">
      <c r="A146">
        <v>10</v>
      </c>
      <c r="B146">
        <v>10</v>
      </c>
      <c r="C146" t="s">
        <v>1050</v>
      </c>
      <c r="D146" t="s">
        <v>922</v>
      </c>
      <c r="E146" t="s">
        <v>187</v>
      </c>
      <c r="F146" t="s">
        <v>473</v>
      </c>
    </row>
    <row r="147" spans="1:6" x14ac:dyDescent="0.25">
      <c r="A147">
        <v>10</v>
      </c>
      <c r="B147">
        <v>11</v>
      </c>
      <c r="C147" t="s">
        <v>1051</v>
      </c>
      <c r="D147" t="s">
        <v>901</v>
      </c>
      <c r="E147" t="s">
        <v>771</v>
      </c>
      <c r="F147" t="s">
        <v>473</v>
      </c>
    </row>
    <row r="148" spans="1:6" x14ac:dyDescent="0.25">
      <c r="A148">
        <v>10</v>
      </c>
      <c r="B148">
        <v>12</v>
      </c>
      <c r="C148" t="s">
        <v>1052</v>
      </c>
      <c r="D148" t="s">
        <v>901</v>
      </c>
      <c r="E148" t="s">
        <v>848</v>
      </c>
      <c r="F148" t="s">
        <v>473</v>
      </c>
    </row>
    <row r="149" spans="1:6" x14ac:dyDescent="0.25">
      <c r="A149">
        <v>10</v>
      </c>
      <c r="B149">
        <v>13</v>
      </c>
      <c r="C149" t="s">
        <v>1053</v>
      </c>
      <c r="D149" t="s">
        <v>901</v>
      </c>
      <c r="E149" t="s">
        <v>206</v>
      </c>
      <c r="F149" t="s">
        <v>473</v>
      </c>
    </row>
    <row r="150" spans="1:6" x14ac:dyDescent="0.25">
      <c r="A150">
        <v>10</v>
      </c>
      <c r="B150">
        <v>14</v>
      </c>
      <c r="C150" t="s">
        <v>1054</v>
      </c>
      <c r="D150" t="s">
        <v>899</v>
      </c>
      <c r="E150" t="s">
        <v>634</v>
      </c>
      <c r="F150" t="s">
        <v>473</v>
      </c>
    </row>
    <row r="151" spans="1:6" x14ac:dyDescent="0.25">
      <c r="A151">
        <v>10</v>
      </c>
      <c r="B151">
        <v>15</v>
      </c>
      <c r="C151" t="s">
        <v>1055</v>
      </c>
      <c r="D151" t="s">
        <v>901</v>
      </c>
      <c r="E151" t="s">
        <v>527</v>
      </c>
      <c r="F151" t="s">
        <v>473</v>
      </c>
    </row>
    <row r="152" spans="1:6" x14ac:dyDescent="0.25">
      <c r="A152">
        <v>11</v>
      </c>
      <c r="B152">
        <v>1</v>
      </c>
      <c r="C152" t="s">
        <v>1056</v>
      </c>
      <c r="D152" t="s">
        <v>905</v>
      </c>
      <c r="E152" t="s">
        <v>527</v>
      </c>
      <c r="F152" t="s">
        <v>473</v>
      </c>
    </row>
    <row r="153" spans="1:6" x14ac:dyDescent="0.25">
      <c r="A153">
        <v>11</v>
      </c>
      <c r="B153">
        <v>2</v>
      </c>
      <c r="C153" t="s">
        <v>1057</v>
      </c>
      <c r="D153" t="s">
        <v>899</v>
      </c>
      <c r="E153" t="s">
        <v>634</v>
      </c>
      <c r="F153" t="s">
        <v>473</v>
      </c>
    </row>
    <row r="154" spans="1:6" x14ac:dyDescent="0.25">
      <c r="A154">
        <v>11</v>
      </c>
      <c r="B154">
        <v>3</v>
      </c>
      <c r="C154" t="s">
        <v>1058</v>
      </c>
      <c r="D154" t="s">
        <v>961</v>
      </c>
      <c r="E154" t="s">
        <v>206</v>
      </c>
      <c r="F154" t="s">
        <v>473</v>
      </c>
    </row>
    <row r="155" spans="1:6" x14ac:dyDescent="0.25">
      <c r="A155">
        <v>11</v>
      </c>
      <c r="B155">
        <v>4</v>
      </c>
      <c r="C155" t="s">
        <v>1059</v>
      </c>
      <c r="D155" t="s">
        <v>901</v>
      </c>
      <c r="E155" t="s">
        <v>848</v>
      </c>
      <c r="F155" t="s">
        <v>473</v>
      </c>
    </row>
    <row r="156" spans="1:6" x14ac:dyDescent="0.25">
      <c r="A156">
        <v>11</v>
      </c>
      <c r="B156">
        <v>5</v>
      </c>
      <c r="C156" t="s">
        <v>1060</v>
      </c>
      <c r="D156" t="s">
        <v>903</v>
      </c>
      <c r="E156" t="s">
        <v>771</v>
      </c>
      <c r="F156" t="s">
        <v>473</v>
      </c>
    </row>
    <row r="157" spans="1:6" x14ac:dyDescent="0.25">
      <c r="A157">
        <v>11</v>
      </c>
      <c r="B157">
        <v>6</v>
      </c>
      <c r="C157" t="s">
        <v>1061</v>
      </c>
      <c r="D157" t="s">
        <v>901</v>
      </c>
      <c r="E157" t="s">
        <v>187</v>
      </c>
      <c r="F157" t="s">
        <v>473</v>
      </c>
    </row>
    <row r="158" spans="1:6" x14ac:dyDescent="0.25">
      <c r="A158">
        <v>11</v>
      </c>
      <c r="B158">
        <v>7</v>
      </c>
      <c r="C158" t="s">
        <v>1062</v>
      </c>
      <c r="D158" t="s">
        <v>899</v>
      </c>
      <c r="E158" t="s">
        <v>472</v>
      </c>
      <c r="F158" t="s">
        <v>473</v>
      </c>
    </row>
    <row r="159" spans="1:6" x14ac:dyDescent="0.25">
      <c r="A159">
        <v>11</v>
      </c>
      <c r="B159">
        <v>8</v>
      </c>
      <c r="C159" t="s">
        <v>1063</v>
      </c>
      <c r="D159" t="s">
        <v>961</v>
      </c>
      <c r="E159" t="s">
        <v>500</v>
      </c>
      <c r="F159" t="s">
        <v>473</v>
      </c>
    </row>
    <row r="160" spans="1:6" x14ac:dyDescent="0.25">
      <c r="A160">
        <v>11</v>
      </c>
      <c r="B160">
        <v>9</v>
      </c>
      <c r="C160" t="s">
        <v>1064</v>
      </c>
      <c r="D160" t="s">
        <v>901</v>
      </c>
      <c r="E160" t="s">
        <v>491</v>
      </c>
      <c r="F160" t="s">
        <v>473</v>
      </c>
    </row>
    <row r="161" spans="1:6" x14ac:dyDescent="0.25">
      <c r="A161">
        <v>11</v>
      </c>
      <c r="B161">
        <v>10</v>
      </c>
      <c r="C161" t="s">
        <v>1065</v>
      </c>
      <c r="D161" t="s">
        <v>901</v>
      </c>
      <c r="E161" t="s">
        <v>505</v>
      </c>
      <c r="F161" t="s">
        <v>473</v>
      </c>
    </row>
    <row r="162" spans="1:6" x14ac:dyDescent="0.25">
      <c r="A162">
        <v>11</v>
      </c>
      <c r="B162">
        <v>11</v>
      </c>
      <c r="C162" t="s">
        <v>1066</v>
      </c>
      <c r="D162" t="s">
        <v>901</v>
      </c>
      <c r="E162" t="s">
        <v>222</v>
      </c>
      <c r="F162" t="s">
        <v>473</v>
      </c>
    </row>
    <row r="163" spans="1:6" x14ac:dyDescent="0.25">
      <c r="A163">
        <v>11</v>
      </c>
      <c r="B163">
        <v>12</v>
      </c>
      <c r="C163" t="s">
        <v>1067</v>
      </c>
      <c r="D163" t="s">
        <v>899</v>
      </c>
      <c r="E163" t="s">
        <v>704</v>
      </c>
      <c r="F163" t="s">
        <v>473</v>
      </c>
    </row>
    <row r="164" spans="1:6" x14ac:dyDescent="0.25">
      <c r="A164">
        <v>11</v>
      </c>
      <c r="B164">
        <v>13</v>
      </c>
      <c r="C164" t="s">
        <v>1068</v>
      </c>
      <c r="D164" t="s">
        <v>901</v>
      </c>
      <c r="E164" t="s">
        <v>875</v>
      </c>
      <c r="F164" t="s">
        <v>473</v>
      </c>
    </row>
    <row r="165" spans="1:6" x14ac:dyDescent="0.25">
      <c r="A165">
        <v>11</v>
      </c>
      <c r="B165">
        <v>14</v>
      </c>
      <c r="C165" t="s">
        <v>1069</v>
      </c>
      <c r="D165" t="s">
        <v>899</v>
      </c>
      <c r="E165" t="s">
        <v>31</v>
      </c>
      <c r="F165" t="s">
        <v>473</v>
      </c>
    </row>
    <row r="166" spans="1:6" x14ac:dyDescent="0.25">
      <c r="A166">
        <v>11</v>
      </c>
      <c r="B166">
        <v>15</v>
      </c>
      <c r="C166" t="s">
        <v>1070</v>
      </c>
      <c r="D166" t="s">
        <v>961</v>
      </c>
      <c r="E166" t="s">
        <v>598</v>
      </c>
      <c r="F166" t="s">
        <v>473</v>
      </c>
    </row>
    <row r="167" spans="1:6" x14ac:dyDescent="0.25">
      <c r="A167">
        <v>12</v>
      </c>
      <c r="B167">
        <v>1</v>
      </c>
      <c r="C167" t="s">
        <v>1071</v>
      </c>
      <c r="D167" t="s">
        <v>903</v>
      </c>
      <c r="E167" t="s">
        <v>598</v>
      </c>
      <c r="F167" t="s">
        <v>473</v>
      </c>
    </row>
    <row r="168" spans="1:6" x14ac:dyDescent="0.25">
      <c r="A168">
        <v>12</v>
      </c>
      <c r="B168">
        <v>2</v>
      </c>
      <c r="C168" t="s">
        <v>1072</v>
      </c>
      <c r="D168" t="s">
        <v>901</v>
      </c>
      <c r="E168" t="s">
        <v>31</v>
      </c>
      <c r="F168" t="s">
        <v>473</v>
      </c>
    </row>
    <row r="169" spans="1:6" x14ac:dyDescent="0.25">
      <c r="A169">
        <v>12</v>
      </c>
      <c r="B169">
        <v>3</v>
      </c>
      <c r="C169" t="s">
        <v>1073</v>
      </c>
      <c r="D169" t="s">
        <v>899</v>
      </c>
      <c r="E169" t="s">
        <v>875</v>
      </c>
      <c r="F169" t="s">
        <v>473</v>
      </c>
    </row>
    <row r="170" spans="1:6" x14ac:dyDescent="0.25">
      <c r="A170">
        <v>12</v>
      </c>
      <c r="B170">
        <v>4</v>
      </c>
      <c r="C170" t="s">
        <v>1074</v>
      </c>
      <c r="D170" t="s">
        <v>901</v>
      </c>
      <c r="E170" t="s">
        <v>704</v>
      </c>
      <c r="F170" t="s">
        <v>473</v>
      </c>
    </row>
    <row r="171" spans="1:6" x14ac:dyDescent="0.25">
      <c r="A171">
        <v>12</v>
      </c>
      <c r="B171">
        <v>5</v>
      </c>
      <c r="C171" t="s">
        <v>1075</v>
      </c>
      <c r="D171" t="s">
        <v>899</v>
      </c>
      <c r="E171" t="s">
        <v>222</v>
      </c>
      <c r="F171" t="s">
        <v>473</v>
      </c>
    </row>
    <row r="172" spans="1:6" x14ac:dyDescent="0.25">
      <c r="A172">
        <v>12</v>
      </c>
      <c r="B172">
        <v>6</v>
      </c>
      <c r="C172" t="s">
        <v>1076</v>
      </c>
      <c r="D172" t="s">
        <v>905</v>
      </c>
      <c r="E172" t="s">
        <v>505</v>
      </c>
      <c r="F172" t="s">
        <v>473</v>
      </c>
    </row>
    <row r="173" spans="1:6" x14ac:dyDescent="0.25">
      <c r="A173">
        <v>12</v>
      </c>
      <c r="B173">
        <v>7</v>
      </c>
      <c r="C173" t="s">
        <v>1077</v>
      </c>
      <c r="D173" t="s">
        <v>901</v>
      </c>
      <c r="E173" t="s">
        <v>491</v>
      </c>
      <c r="F173" t="s">
        <v>473</v>
      </c>
    </row>
    <row r="174" spans="1:6" x14ac:dyDescent="0.25">
      <c r="A174">
        <v>12</v>
      </c>
      <c r="B174">
        <v>8</v>
      </c>
      <c r="C174" t="s">
        <v>1078</v>
      </c>
      <c r="D174" t="s">
        <v>922</v>
      </c>
      <c r="E174" t="s">
        <v>500</v>
      </c>
      <c r="F174" t="s">
        <v>473</v>
      </c>
    </row>
    <row r="175" spans="1:6" x14ac:dyDescent="0.25">
      <c r="A175">
        <v>12</v>
      </c>
      <c r="B175">
        <v>9</v>
      </c>
      <c r="C175" t="s">
        <v>1079</v>
      </c>
      <c r="D175" t="s">
        <v>905</v>
      </c>
      <c r="E175" t="s">
        <v>472</v>
      </c>
      <c r="F175" t="s">
        <v>473</v>
      </c>
    </row>
    <row r="176" spans="1:6" x14ac:dyDescent="0.25">
      <c r="A176">
        <v>12</v>
      </c>
      <c r="B176">
        <v>10</v>
      </c>
      <c r="C176" t="s">
        <v>1080</v>
      </c>
      <c r="D176" t="s">
        <v>899</v>
      </c>
      <c r="E176" t="s">
        <v>187</v>
      </c>
      <c r="F176" t="s">
        <v>473</v>
      </c>
    </row>
    <row r="177" spans="1:6" x14ac:dyDescent="0.25">
      <c r="A177">
        <v>12</v>
      </c>
      <c r="B177">
        <v>11</v>
      </c>
      <c r="C177" t="s">
        <v>1081</v>
      </c>
      <c r="D177" t="s">
        <v>905</v>
      </c>
      <c r="E177" t="s">
        <v>771</v>
      </c>
      <c r="F177" t="s">
        <v>473</v>
      </c>
    </row>
    <row r="178" spans="1:6" x14ac:dyDescent="0.25">
      <c r="A178">
        <v>12</v>
      </c>
      <c r="B178">
        <v>12</v>
      </c>
      <c r="C178" t="s">
        <v>1082</v>
      </c>
      <c r="D178" t="s">
        <v>901</v>
      </c>
      <c r="E178" t="s">
        <v>848</v>
      </c>
      <c r="F178" t="s">
        <v>473</v>
      </c>
    </row>
    <row r="179" spans="1:6" x14ac:dyDescent="0.25">
      <c r="A179">
        <v>12</v>
      </c>
      <c r="B179">
        <v>13</v>
      </c>
      <c r="C179" t="s">
        <v>1083</v>
      </c>
      <c r="D179" t="s">
        <v>901</v>
      </c>
      <c r="E179" t="s">
        <v>206</v>
      </c>
      <c r="F179" t="s">
        <v>473</v>
      </c>
    </row>
    <row r="180" spans="1:6" x14ac:dyDescent="0.25">
      <c r="A180">
        <v>12</v>
      </c>
      <c r="B180">
        <v>14</v>
      </c>
      <c r="C180" t="s">
        <v>1084</v>
      </c>
      <c r="D180" t="s">
        <v>908</v>
      </c>
      <c r="E180" t="s">
        <v>634</v>
      </c>
      <c r="F180" t="s">
        <v>473</v>
      </c>
    </row>
    <row r="181" spans="1:6" x14ac:dyDescent="0.25">
      <c r="A181">
        <v>12</v>
      </c>
      <c r="B181">
        <v>15</v>
      </c>
      <c r="C181" t="s">
        <v>1085</v>
      </c>
      <c r="D181" t="s">
        <v>899</v>
      </c>
      <c r="E181" t="s">
        <v>527</v>
      </c>
      <c r="F181" t="s">
        <v>473</v>
      </c>
    </row>
    <row r="182" spans="1:6" x14ac:dyDescent="0.25">
      <c r="A182">
        <v>13</v>
      </c>
      <c r="B182">
        <v>1</v>
      </c>
      <c r="C182" t="s">
        <v>1086</v>
      </c>
      <c r="D182" t="s">
        <v>901</v>
      </c>
      <c r="E182" t="s">
        <v>527</v>
      </c>
      <c r="F182" t="s">
        <v>473</v>
      </c>
    </row>
    <row r="183" spans="1:6" x14ac:dyDescent="0.25">
      <c r="A183">
        <v>13</v>
      </c>
      <c r="B183">
        <v>2</v>
      </c>
      <c r="C183" t="s">
        <v>1087</v>
      </c>
      <c r="D183" t="s">
        <v>901</v>
      </c>
      <c r="E183" t="s">
        <v>634</v>
      </c>
      <c r="F183" t="s">
        <v>473</v>
      </c>
    </row>
    <row r="184" spans="1:6" x14ac:dyDescent="0.25">
      <c r="A184">
        <v>13</v>
      </c>
      <c r="B184">
        <v>3</v>
      </c>
      <c r="C184" t="s">
        <v>1088</v>
      </c>
      <c r="D184" t="s">
        <v>901</v>
      </c>
      <c r="E184" t="s">
        <v>206</v>
      </c>
      <c r="F184" t="s">
        <v>473</v>
      </c>
    </row>
    <row r="185" spans="1:6" x14ac:dyDescent="0.25">
      <c r="A185">
        <v>13</v>
      </c>
      <c r="B185">
        <v>4</v>
      </c>
      <c r="C185" t="s">
        <v>1089</v>
      </c>
      <c r="D185" t="s">
        <v>905</v>
      </c>
      <c r="E185" t="s">
        <v>848</v>
      </c>
      <c r="F185" t="s">
        <v>473</v>
      </c>
    </row>
    <row r="186" spans="1:6" x14ac:dyDescent="0.25">
      <c r="A186">
        <v>13</v>
      </c>
      <c r="B186">
        <v>5</v>
      </c>
      <c r="C186" t="s">
        <v>1090</v>
      </c>
      <c r="D186" t="s">
        <v>899</v>
      </c>
      <c r="E186" t="s">
        <v>771</v>
      </c>
      <c r="F186" t="s">
        <v>473</v>
      </c>
    </row>
    <row r="187" spans="1:6" x14ac:dyDescent="0.25">
      <c r="A187">
        <v>13</v>
      </c>
      <c r="B187">
        <v>6</v>
      </c>
      <c r="C187" t="s">
        <v>1091</v>
      </c>
      <c r="D187" t="s">
        <v>901</v>
      </c>
      <c r="E187" t="s">
        <v>187</v>
      </c>
      <c r="F187" t="s">
        <v>473</v>
      </c>
    </row>
    <row r="188" spans="1:6" x14ac:dyDescent="0.25">
      <c r="A188">
        <v>13</v>
      </c>
      <c r="B188">
        <v>7</v>
      </c>
      <c r="C188" t="s">
        <v>1092</v>
      </c>
      <c r="D188" t="s">
        <v>901</v>
      </c>
      <c r="E188" t="s">
        <v>472</v>
      </c>
      <c r="F188" t="s">
        <v>473</v>
      </c>
    </row>
    <row r="189" spans="1:6" x14ac:dyDescent="0.25">
      <c r="A189">
        <v>13</v>
      </c>
      <c r="B189">
        <v>8</v>
      </c>
      <c r="C189" t="s">
        <v>1093</v>
      </c>
      <c r="D189" t="s">
        <v>922</v>
      </c>
      <c r="E189" t="s">
        <v>500</v>
      </c>
      <c r="F189" t="s">
        <v>473</v>
      </c>
    </row>
    <row r="190" spans="1:6" x14ac:dyDescent="0.25">
      <c r="A190">
        <v>13</v>
      </c>
      <c r="B190">
        <v>9</v>
      </c>
      <c r="C190" t="s">
        <v>1094</v>
      </c>
      <c r="D190" t="s">
        <v>903</v>
      </c>
      <c r="E190" t="s">
        <v>491</v>
      </c>
      <c r="F190" t="s">
        <v>473</v>
      </c>
    </row>
    <row r="191" spans="1:6" x14ac:dyDescent="0.25">
      <c r="A191">
        <v>13</v>
      </c>
      <c r="B191">
        <v>10</v>
      </c>
      <c r="C191" t="s">
        <v>1095</v>
      </c>
      <c r="D191" t="s">
        <v>901</v>
      </c>
      <c r="E191" t="s">
        <v>505</v>
      </c>
      <c r="F191" t="s">
        <v>473</v>
      </c>
    </row>
    <row r="192" spans="1:6" x14ac:dyDescent="0.25">
      <c r="A192">
        <v>13</v>
      </c>
      <c r="B192">
        <v>11</v>
      </c>
      <c r="C192" t="s">
        <v>1096</v>
      </c>
      <c r="D192" t="s">
        <v>901</v>
      </c>
      <c r="E192" t="s">
        <v>222</v>
      </c>
      <c r="F192" t="s">
        <v>473</v>
      </c>
    </row>
    <row r="193" spans="1:6" x14ac:dyDescent="0.25">
      <c r="A193">
        <v>13</v>
      </c>
      <c r="B193">
        <v>12</v>
      </c>
      <c r="C193" t="s">
        <v>1097</v>
      </c>
      <c r="D193" t="s">
        <v>899</v>
      </c>
      <c r="E193" t="s">
        <v>704</v>
      </c>
      <c r="F193" t="s">
        <v>473</v>
      </c>
    </row>
    <row r="194" spans="1:6" x14ac:dyDescent="0.25">
      <c r="A194">
        <v>13</v>
      </c>
      <c r="B194">
        <v>13</v>
      </c>
      <c r="C194" t="s">
        <v>1098</v>
      </c>
      <c r="D194" t="s">
        <v>899</v>
      </c>
      <c r="E194" t="s">
        <v>875</v>
      </c>
      <c r="F194" t="s">
        <v>473</v>
      </c>
    </row>
    <row r="195" spans="1:6" x14ac:dyDescent="0.25">
      <c r="A195">
        <v>13</v>
      </c>
      <c r="B195">
        <v>14</v>
      </c>
      <c r="C195" t="s">
        <v>1099</v>
      </c>
      <c r="D195" t="s">
        <v>899</v>
      </c>
      <c r="E195" t="s">
        <v>31</v>
      </c>
      <c r="F195" t="s">
        <v>473</v>
      </c>
    </row>
    <row r="196" spans="1:6" x14ac:dyDescent="0.25">
      <c r="A196">
        <v>13</v>
      </c>
      <c r="B196">
        <v>15</v>
      </c>
      <c r="C196" t="s">
        <v>1100</v>
      </c>
      <c r="D196" t="s">
        <v>961</v>
      </c>
      <c r="E196" t="s">
        <v>598</v>
      </c>
      <c r="F196" t="s">
        <v>473</v>
      </c>
    </row>
    <row r="197" spans="1:6" x14ac:dyDescent="0.25">
      <c r="A197">
        <v>14</v>
      </c>
      <c r="B197">
        <v>1</v>
      </c>
      <c r="C197" t="s">
        <v>1101</v>
      </c>
      <c r="D197" t="s">
        <v>901</v>
      </c>
      <c r="E197" t="s">
        <v>598</v>
      </c>
      <c r="F197" t="s">
        <v>473</v>
      </c>
    </row>
    <row r="198" spans="1:6" x14ac:dyDescent="0.25">
      <c r="A198">
        <v>14</v>
      </c>
      <c r="B198">
        <v>2</v>
      </c>
      <c r="C198" t="s">
        <v>1102</v>
      </c>
      <c r="D198" t="s">
        <v>901</v>
      </c>
      <c r="E198" t="s">
        <v>31</v>
      </c>
      <c r="F198" t="s">
        <v>473</v>
      </c>
    </row>
    <row r="199" spans="1:6" x14ac:dyDescent="0.25">
      <c r="A199">
        <v>14</v>
      </c>
      <c r="B199">
        <v>3</v>
      </c>
      <c r="C199" t="s">
        <v>1103</v>
      </c>
      <c r="D199" t="s">
        <v>901</v>
      </c>
      <c r="E199" t="s">
        <v>875</v>
      </c>
      <c r="F199" t="s">
        <v>473</v>
      </c>
    </row>
    <row r="200" spans="1:6" x14ac:dyDescent="0.25">
      <c r="A200">
        <v>14</v>
      </c>
      <c r="B200">
        <v>4</v>
      </c>
      <c r="C200" t="s">
        <v>1104</v>
      </c>
      <c r="D200" t="s">
        <v>901</v>
      </c>
      <c r="E200" t="s">
        <v>704</v>
      </c>
      <c r="F200" t="s">
        <v>473</v>
      </c>
    </row>
    <row r="201" spans="1:6" x14ac:dyDescent="0.25">
      <c r="A201">
        <v>14</v>
      </c>
      <c r="B201">
        <v>5</v>
      </c>
      <c r="C201" t="s">
        <v>1105</v>
      </c>
      <c r="D201" t="s">
        <v>901</v>
      </c>
      <c r="E201" t="s">
        <v>222</v>
      </c>
      <c r="F201" t="s">
        <v>473</v>
      </c>
    </row>
    <row r="202" spans="1:6" x14ac:dyDescent="0.25">
      <c r="A202">
        <v>14</v>
      </c>
      <c r="B202">
        <v>6</v>
      </c>
      <c r="C202" t="s">
        <v>1106</v>
      </c>
      <c r="D202" t="s">
        <v>901</v>
      </c>
      <c r="E202" t="s">
        <v>505</v>
      </c>
      <c r="F202" t="s">
        <v>473</v>
      </c>
    </row>
    <row r="203" spans="1:6" x14ac:dyDescent="0.25">
      <c r="A203">
        <v>14</v>
      </c>
      <c r="B203">
        <v>7</v>
      </c>
      <c r="C203" t="s">
        <v>1107</v>
      </c>
      <c r="D203" t="s">
        <v>905</v>
      </c>
      <c r="E203" t="s">
        <v>491</v>
      </c>
      <c r="F203" t="s">
        <v>473</v>
      </c>
    </row>
    <row r="204" spans="1:6" x14ac:dyDescent="0.25">
      <c r="A204">
        <v>14</v>
      </c>
      <c r="B204">
        <v>8</v>
      </c>
      <c r="C204" t="s">
        <v>1108</v>
      </c>
      <c r="D204" t="s">
        <v>908</v>
      </c>
      <c r="E204" t="s">
        <v>500</v>
      </c>
      <c r="F204" t="s">
        <v>473</v>
      </c>
    </row>
    <row r="205" spans="1:6" x14ac:dyDescent="0.25">
      <c r="A205">
        <v>14</v>
      </c>
      <c r="B205">
        <v>9</v>
      </c>
      <c r="C205" t="s">
        <v>1109</v>
      </c>
      <c r="D205" t="s">
        <v>908</v>
      </c>
      <c r="E205" t="s">
        <v>472</v>
      </c>
      <c r="F205" t="s">
        <v>473</v>
      </c>
    </row>
    <row r="206" spans="1:6" x14ac:dyDescent="0.25">
      <c r="A206">
        <v>14</v>
      </c>
      <c r="B206">
        <v>10</v>
      </c>
      <c r="C206" t="s">
        <v>1110</v>
      </c>
      <c r="D206" t="s">
        <v>899</v>
      </c>
      <c r="E206" t="s">
        <v>187</v>
      </c>
      <c r="F206" t="s">
        <v>473</v>
      </c>
    </row>
    <row r="207" spans="1:6" x14ac:dyDescent="0.25">
      <c r="A207">
        <v>14</v>
      </c>
      <c r="B207">
        <v>11</v>
      </c>
      <c r="C207" t="s">
        <v>1111</v>
      </c>
      <c r="D207" t="s">
        <v>926</v>
      </c>
      <c r="E207" t="s">
        <v>771</v>
      </c>
      <c r="F207" t="s">
        <v>473</v>
      </c>
    </row>
    <row r="208" spans="1:6" x14ac:dyDescent="0.25">
      <c r="A208">
        <v>14</v>
      </c>
      <c r="B208">
        <v>12</v>
      </c>
      <c r="C208" t="s">
        <v>1112</v>
      </c>
      <c r="D208" t="s">
        <v>899</v>
      </c>
      <c r="E208" t="s">
        <v>848</v>
      </c>
      <c r="F208" t="s">
        <v>473</v>
      </c>
    </row>
    <row r="209" spans="1:6" x14ac:dyDescent="0.25">
      <c r="A209">
        <v>14</v>
      </c>
      <c r="B209">
        <v>13</v>
      </c>
      <c r="C209" t="s">
        <v>1113</v>
      </c>
      <c r="D209" t="s">
        <v>899</v>
      </c>
      <c r="E209" t="s">
        <v>206</v>
      </c>
      <c r="F209" t="s">
        <v>473</v>
      </c>
    </row>
    <row r="210" spans="1:6" x14ac:dyDescent="0.25">
      <c r="A210">
        <v>14</v>
      </c>
      <c r="B210">
        <v>14</v>
      </c>
      <c r="C210" t="s">
        <v>1114</v>
      </c>
      <c r="D210" t="s">
        <v>961</v>
      </c>
      <c r="E210" t="s">
        <v>634</v>
      </c>
      <c r="F210" t="s">
        <v>473</v>
      </c>
    </row>
    <row r="211" spans="1:6" x14ac:dyDescent="0.25">
      <c r="A211">
        <v>14</v>
      </c>
      <c r="B211">
        <v>15</v>
      </c>
      <c r="C211" t="s">
        <v>1115</v>
      </c>
      <c r="D211" t="s">
        <v>901</v>
      </c>
      <c r="E211" t="s">
        <v>527</v>
      </c>
      <c r="F211" t="s">
        <v>473</v>
      </c>
    </row>
    <row r="212" spans="1:6" x14ac:dyDescent="0.25">
      <c r="A212">
        <v>15</v>
      </c>
      <c r="B212">
        <v>1</v>
      </c>
      <c r="C212" t="s">
        <v>1116</v>
      </c>
      <c r="D212" t="s">
        <v>901</v>
      </c>
      <c r="E212" t="s">
        <v>527</v>
      </c>
      <c r="F212" t="s">
        <v>473</v>
      </c>
    </row>
    <row r="213" spans="1:6" x14ac:dyDescent="0.25">
      <c r="A213">
        <v>15</v>
      </c>
      <c r="B213">
        <v>2</v>
      </c>
      <c r="C213" t="s">
        <v>1117</v>
      </c>
      <c r="D213" t="s">
        <v>899</v>
      </c>
      <c r="E213" t="s">
        <v>634</v>
      </c>
      <c r="F213" t="s">
        <v>473</v>
      </c>
    </row>
    <row r="214" spans="1:6" x14ac:dyDescent="0.25">
      <c r="A214">
        <v>15</v>
      </c>
      <c r="B214">
        <v>3</v>
      </c>
      <c r="C214" t="s">
        <v>1118</v>
      </c>
      <c r="D214" t="s">
        <v>901</v>
      </c>
      <c r="E214" t="s">
        <v>206</v>
      </c>
      <c r="F214" t="s">
        <v>473</v>
      </c>
    </row>
    <row r="215" spans="1:6" x14ac:dyDescent="0.25">
      <c r="A215">
        <v>15</v>
      </c>
      <c r="B215">
        <v>4</v>
      </c>
      <c r="C215" t="s">
        <v>1119</v>
      </c>
      <c r="D215" t="s">
        <v>901</v>
      </c>
      <c r="E215" t="s">
        <v>848</v>
      </c>
      <c r="F215" t="s">
        <v>473</v>
      </c>
    </row>
    <row r="216" spans="1:6" x14ac:dyDescent="0.25">
      <c r="A216">
        <v>15</v>
      </c>
      <c r="B216">
        <v>5</v>
      </c>
      <c r="C216" t="s">
        <v>1120</v>
      </c>
      <c r="D216" t="s">
        <v>922</v>
      </c>
      <c r="E216" t="s">
        <v>771</v>
      </c>
      <c r="F216" t="s">
        <v>473</v>
      </c>
    </row>
    <row r="217" spans="1:6" x14ac:dyDescent="0.25">
      <c r="A217">
        <v>15</v>
      </c>
      <c r="B217">
        <v>6</v>
      </c>
      <c r="C217" t="s">
        <v>1121</v>
      </c>
      <c r="D217" t="s">
        <v>901</v>
      </c>
      <c r="E217" t="s">
        <v>187</v>
      </c>
      <c r="F217" t="s">
        <v>473</v>
      </c>
    </row>
    <row r="218" spans="1:6" x14ac:dyDescent="0.25">
      <c r="A218">
        <v>15</v>
      </c>
      <c r="B218">
        <v>7</v>
      </c>
      <c r="C218" t="s">
        <v>1122</v>
      </c>
      <c r="D218" t="s">
        <v>901</v>
      </c>
      <c r="E218" t="s">
        <v>472</v>
      </c>
      <c r="F218" t="s">
        <v>473</v>
      </c>
    </row>
    <row r="219" spans="1:6" x14ac:dyDescent="0.25">
      <c r="A219">
        <v>15</v>
      </c>
      <c r="B219">
        <v>8</v>
      </c>
      <c r="C219" t="s">
        <v>1123</v>
      </c>
      <c r="D219" t="s">
        <v>926</v>
      </c>
      <c r="E219" t="s">
        <v>500</v>
      </c>
      <c r="F219" t="s">
        <v>473</v>
      </c>
    </row>
    <row r="220" spans="1:6" x14ac:dyDescent="0.25">
      <c r="A220">
        <v>15</v>
      </c>
      <c r="B220">
        <v>9</v>
      </c>
      <c r="C220" t="s">
        <v>1124</v>
      </c>
      <c r="D220" t="s">
        <v>901</v>
      </c>
      <c r="E220" t="s">
        <v>491</v>
      </c>
      <c r="F220" t="s">
        <v>473</v>
      </c>
    </row>
    <row r="221" spans="1:6" x14ac:dyDescent="0.25">
      <c r="A221">
        <v>15</v>
      </c>
      <c r="B221">
        <v>10</v>
      </c>
      <c r="C221" t="s">
        <v>1125</v>
      </c>
      <c r="D221" t="s">
        <v>903</v>
      </c>
      <c r="E221" t="s">
        <v>505</v>
      </c>
      <c r="F221" t="s">
        <v>473</v>
      </c>
    </row>
    <row r="222" spans="1:6" x14ac:dyDescent="0.25">
      <c r="A222">
        <v>15</v>
      </c>
      <c r="B222">
        <v>11</v>
      </c>
      <c r="C222" t="s">
        <v>1126</v>
      </c>
      <c r="D222" t="s">
        <v>961</v>
      </c>
      <c r="E222" t="s">
        <v>222</v>
      </c>
      <c r="F222" t="s">
        <v>473</v>
      </c>
    </row>
    <row r="223" spans="1:6" x14ac:dyDescent="0.25">
      <c r="A223">
        <v>15</v>
      </c>
      <c r="B223">
        <v>12</v>
      </c>
      <c r="C223" t="s">
        <v>1127</v>
      </c>
      <c r="D223" t="s">
        <v>901</v>
      </c>
      <c r="E223" t="s">
        <v>704</v>
      </c>
      <c r="F223" t="s">
        <v>473</v>
      </c>
    </row>
    <row r="224" spans="1:6" x14ac:dyDescent="0.25">
      <c r="A224">
        <v>15</v>
      </c>
      <c r="B224">
        <v>13</v>
      </c>
      <c r="C224" t="s">
        <v>1128</v>
      </c>
      <c r="D224" t="s">
        <v>901</v>
      </c>
      <c r="E224" t="s">
        <v>875</v>
      </c>
      <c r="F224" t="s">
        <v>473</v>
      </c>
    </row>
    <row r="225" spans="1:6" x14ac:dyDescent="0.25">
      <c r="A225">
        <v>15</v>
      </c>
      <c r="B225">
        <v>14</v>
      </c>
      <c r="C225" t="s">
        <v>1129</v>
      </c>
      <c r="D225" t="s">
        <v>899</v>
      </c>
      <c r="E225" t="s">
        <v>31</v>
      </c>
      <c r="F225" t="s">
        <v>473</v>
      </c>
    </row>
    <row r="226" spans="1:6" x14ac:dyDescent="0.25">
      <c r="A226">
        <v>15</v>
      </c>
      <c r="B226">
        <v>15</v>
      </c>
      <c r="C226" t="s">
        <v>1130</v>
      </c>
      <c r="D226" t="s">
        <v>899</v>
      </c>
      <c r="E226" t="s">
        <v>598</v>
      </c>
      <c r="F226" t="s">
        <v>473</v>
      </c>
    </row>
    <row r="227" spans="1:6" x14ac:dyDescent="0.25">
      <c r="A227">
        <v>16</v>
      </c>
      <c r="B227">
        <v>1</v>
      </c>
      <c r="C227" t="s">
        <v>1131</v>
      </c>
      <c r="D227" t="s">
        <v>901</v>
      </c>
      <c r="E227" t="s">
        <v>598</v>
      </c>
      <c r="F227" t="s">
        <v>473</v>
      </c>
    </row>
    <row r="228" spans="1:6" x14ac:dyDescent="0.25">
      <c r="A228">
        <v>16</v>
      </c>
      <c r="B228">
        <v>2</v>
      </c>
      <c r="C228" t="s">
        <v>1132</v>
      </c>
      <c r="D228" t="s">
        <v>903</v>
      </c>
      <c r="E228" t="s">
        <v>31</v>
      </c>
      <c r="F228" t="s">
        <v>473</v>
      </c>
    </row>
    <row r="229" spans="1:6" x14ac:dyDescent="0.25">
      <c r="A229">
        <v>16</v>
      </c>
      <c r="B229">
        <v>3</v>
      </c>
      <c r="C229" t="s">
        <v>1133</v>
      </c>
      <c r="D229" t="s">
        <v>901</v>
      </c>
      <c r="E229" t="s">
        <v>875</v>
      </c>
      <c r="F229" t="s">
        <v>473</v>
      </c>
    </row>
    <row r="230" spans="1:6" x14ac:dyDescent="0.25">
      <c r="A230">
        <v>16</v>
      </c>
      <c r="B230">
        <v>4</v>
      </c>
      <c r="C230" t="s">
        <v>1134</v>
      </c>
      <c r="D230" t="s">
        <v>901</v>
      </c>
      <c r="E230" t="s">
        <v>704</v>
      </c>
      <c r="F230" t="s">
        <v>473</v>
      </c>
    </row>
    <row r="231" spans="1:6" x14ac:dyDescent="0.25">
      <c r="A231">
        <v>16</v>
      </c>
      <c r="B231">
        <v>5</v>
      </c>
      <c r="C231" t="s">
        <v>1135</v>
      </c>
      <c r="D231" t="s">
        <v>908</v>
      </c>
      <c r="E231" t="s">
        <v>222</v>
      </c>
      <c r="F231" t="s">
        <v>473</v>
      </c>
    </row>
    <row r="232" spans="1:6" x14ac:dyDescent="0.25">
      <c r="A232">
        <v>16</v>
      </c>
      <c r="B232">
        <v>6</v>
      </c>
      <c r="C232" t="s">
        <v>1136</v>
      </c>
      <c r="D232" t="s">
        <v>899</v>
      </c>
      <c r="E232" t="s">
        <v>505</v>
      </c>
      <c r="F232" t="s">
        <v>473</v>
      </c>
    </row>
    <row r="233" spans="1:6" x14ac:dyDescent="0.25">
      <c r="A233">
        <v>16</v>
      </c>
      <c r="B233">
        <v>7</v>
      </c>
      <c r="C233" t="s">
        <v>1137</v>
      </c>
      <c r="D233" t="s">
        <v>922</v>
      </c>
      <c r="E233" t="s">
        <v>491</v>
      </c>
      <c r="F233" t="s">
        <v>473</v>
      </c>
    </row>
    <row r="234" spans="1:6" x14ac:dyDescent="0.25">
      <c r="A234">
        <v>16</v>
      </c>
      <c r="B234">
        <v>8</v>
      </c>
      <c r="C234" t="s">
        <v>1138</v>
      </c>
      <c r="D234" t="s">
        <v>961</v>
      </c>
      <c r="E234" t="s">
        <v>500</v>
      </c>
      <c r="F234" t="s">
        <v>473</v>
      </c>
    </row>
    <row r="235" spans="1:6" x14ac:dyDescent="0.25">
      <c r="A235">
        <v>16</v>
      </c>
      <c r="B235">
        <v>9</v>
      </c>
      <c r="C235" t="s">
        <v>1139</v>
      </c>
      <c r="D235" t="s">
        <v>903</v>
      </c>
      <c r="E235" t="s">
        <v>472</v>
      </c>
      <c r="F235" t="s">
        <v>473</v>
      </c>
    </row>
    <row r="236" spans="1:6" x14ac:dyDescent="0.25">
      <c r="A236">
        <v>16</v>
      </c>
      <c r="B236">
        <v>10</v>
      </c>
      <c r="C236" t="s">
        <v>1140</v>
      </c>
      <c r="D236" t="s">
        <v>901</v>
      </c>
      <c r="E236" t="s">
        <v>187</v>
      </c>
      <c r="F236" t="s">
        <v>473</v>
      </c>
    </row>
    <row r="237" spans="1:6" x14ac:dyDescent="0.25">
      <c r="A237">
        <v>16</v>
      </c>
      <c r="B237">
        <v>11</v>
      </c>
      <c r="C237" t="s">
        <v>1141</v>
      </c>
      <c r="D237" t="s">
        <v>899</v>
      </c>
      <c r="E237" t="s">
        <v>771</v>
      </c>
      <c r="F237" t="s">
        <v>473</v>
      </c>
    </row>
    <row r="238" spans="1:6" x14ac:dyDescent="0.25">
      <c r="A238">
        <v>16</v>
      </c>
      <c r="B238">
        <v>12</v>
      </c>
      <c r="C238" t="s">
        <v>1142</v>
      </c>
      <c r="D238" t="s">
        <v>899</v>
      </c>
      <c r="E238" t="s">
        <v>848</v>
      </c>
      <c r="F238" t="s">
        <v>473</v>
      </c>
    </row>
    <row r="239" spans="1:6" x14ac:dyDescent="0.25">
      <c r="A239">
        <v>16</v>
      </c>
      <c r="B239">
        <v>13</v>
      </c>
      <c r="C239" t="s">
        <v>1143</v>
      </c>
      <c r="D239" t="s">
        <v>961</v>
      </c>
      <c r="E239" t="s">
        <v>206</v>
      </c>
      <c r="F239" t="s">
        <v>473</v>
      </c>
    </row>
    <row r="240" spans="1:6" x14ac:dyDescent="0.25">
      <c r="A240">
        <v>16</v>
      </c>
      <c r="B240">
        <v>14</v>
      </c>
      <c r="C240" t="s">
        <v>1144</v>
      </c>
      <c r="D240" t="s">
        <v>899</v>
      </c>
      <c r="E240" t="s">
        <v>634</v>
      </c>
      <c r="F240" t="s">
        <v>473</v>
      </c>
    </row>
    <row r="241" spans="1:6" x14ac:dyDescent="0.25">
      <c r="A241">
        <v>16</v>
      </c>
      <c r="B241">
        <v>15</v>
      </c>
      <c r="C241" t="s">
        <v>1145</v>
      </c>
      <c r="D241" t="s">
        <v>899</v>
      </c>
      <c r="E241" t="s">
        <v>527</v>
      </c>
      <c r="F241" t="s">
        <v>473</v>
      </c>
    </row>
    <row r="242" spans="1:6" x14ac:dyDescent="0.25">
      <c r="A242">
        <v>17</v>
      </c>
      <c r="B242">
        <v>1</v>
      </c>
      <c r="C242" t="s">
        <v>1146</v>
      </c>
      <c r="D242" t="s">
        <v>905</v>
      </c>
      <c r="E242" t="s">
        <v>527</v>
      </c>
      <c r="F242" t="s">
        <v>473</v>
      </c>
    </row>
    <row r="243" spans="1:6" x14ac:dyDescent="0.25">
      <c r="A243">
        <v>17</v>
      </c>
      <c r="B243">
        <v>2</v>
      </c>
      <c r="C243" t="s">
        <v>1147</v>
      </c>
      <c r="D243" t="s">
        <v>901</v>
      </c>
      <c r="E243" t="s">
        <v>634</v>
      </c>
      <c r="F243" t="s">
        <v>473</v>
      </c>
    </row>
    <row r="244" spans="1:6" x14ac:dyDescent="0.25">
      <c r="A244">
        <v>17</v>
      </c>
      <c r="B244">
        <v>3</v>
      </c>
      <c r="C244" t="s">
        <v>1148</v>
      </c>
      <c r="D244" t="s">
        <v>901</v>
      </c>
      <c r="E244" t="s">
        <v>206</v>
      </c>
      <c r="F244" t="s">
        <v>473</v>
      </c>
    </row>
    <row r="245" spans="1:6" x14ac:dyDescent="0.25">
      <c r="A245">
        <v>17</v>
      </c>
      <c r="B245">
        <v>4</v>
      </c>
      <c r="C245" t="s">
        <v>1149</v>
      </c>
      <c r="D245" t="s">
        <v>903</v>
      </c>
      <c r="E245" t="s">
        <v>848</v>
      </c>
      <c r="F245" t="s">
        <v>473</v>
      </c>
    </row>
    <row r="246" spans="1:6" x14ac:dyDescent="0.25">
      <c r="A246">
        <v>17</v>
      </c>
      <c r="B246">
        <v>5</v>
      </c>
      <c r="C246" t="s">
        <v>1150</v>
      </c>
      <c r="D246" t="s">
        <v>905</v>
      </c>
      <c r="E246" t="s">
        <v>771</v>
      </c>
      <c r="F246" t="s">
        <v>473</v>
      </c>
    </row>
    <row r="247" spans="1:6" x14ac:dyDescent="0.25">
      <c r="A247">
        <v>17</v>
      </c>
      <c r="B247">
        <v>6</v>
      </c>
      <c r="C247" t="s">
        <v>1151</v>
      </c>
      <c r="D247" t="s">
        <v>903</v>
      </c>
      <c r="E247" t="s">
        <v>187</v>
      </c>
      <c r="F247" t="s">
        <v>473</v>
      </c>
    </row>
    <row r="248" spans="1:6" x14ac:dyDescent="0.25">
      <c r="A248">
        <v>17</v>
      </c>
      <c r="B248">
        <v>7</v>
      </c>
      <c r="C248" t="s">
        <v>1152</v>
      </c>
      <c r="D248" t="s">
        <v>903</v>
      </c>
      <c r="E248" t="s">
        <v>472</v>
      </c>
      <c r="F248" t="s">
        <v>473</v>
      </c>
    </row>
    <row r="249" spans="1:6" x14ac:dyDescent="0.25">
      <c r="A249">
        <v>17</v>
      </c>
      <c r="B249">
        <v>8</v>
      </c>
      <c r="C249" t="s">
        <v>1153</v>
      </c>
      <c r="D249" t="s">
        <v>899</v>
      </c>
      <c r="E249" t="s">
        <v>500</v>
      </c>
      <c r="F249" t="s">
        <v>473</v>
      </c>
    </row>
    <row r="250" spans="1:6" x14ac:dyDescent="0.25">
      <c r="A250">
        <v>17</v>
      </c>
      <c r="B250">
        <v>9</v>
      </c>
      <c r="C250" t="s">
        <v>1154</v>
      </c>
      <c r="D250" t="s">
        <v>922</v>
      </c>
      <c r="E250" t="s">
        <v>491</v>
      </c>
      <c r="F250" t="s">
        <v>473</v>
      </c>
    </row>
    <row r="251" spans="1:6" x14ac:dyDescent="0.25">
      <c r="A251">
        <v>17</v>
      </c>
      <c r="B251">
        <v>10</v>
      </c>
      <c r="C251" t="s">
        <v>1155</v>
      </c>
      <c r="D251" t="s">
        <v>961</v>
      </c>
      <c r="E251" t="s">
        <v>505</v>
      </c>
      <c r="F251" t="s">
        <v>473</v>
      </c>
    </row>
    <row r="252" spans="1:6" x14ac:dyDescent="0.25">
      <c r="A252">
        <v>17</v>
      </c>
      <c r="B252">
        <v>11</v>
      </c>
      <c r="C252" t="s">
        <v>1156</v>
      </c>
      <c r="D252" t="s">
        <v>899</v>
      </c>
      <c r="E252" t="s">
        <v>222</v>
      </c>
      <c r="F252" t="s">
        <v>473</v>
      </c>
    </row>
    <row r="253" spans="1:6" x14ac:dyDescent="0.25">
      <c r="A253">
        <v>17</v>
      </c>
      <c r="B253">
        <v>12</v>
      </c>
      <c r="C253" t="s">
        <v>1157</v>
      </c>
      <c r="D253" t="s">
        <v>899</v>
      </c>
      <c r="E253" t="s">
        <v>704</v>
      </c>
      <c r="F253" t="s">
        <v>473</v>
      </c>
    </row>
    <row r="254" spans="1:6" x14ac:dyDescent="0.25">
      <c r="A254">
        <v>17</v>
      </c>
      <c r="B254">
        <v>13</v>
      </c>
      <c r="C254" t="s">
        <v>1158</v>
      </c>
      <c r="D254" t="s">
        <v>961</v>
      </c>
      <c r="E254" t="s">
        <v>875</v>
      </c>
      <c r="F254" t="s">
        <v>473</v>
      </c>
    </row>
    <row r="255" spans="1:6" x14ac:dyDescent="0.25">
      <c r="A255">
        <v>17</v>
      </c>
      <c r="B255">
        <v>14</v>
      </c>
      <c r="C255" t="s">
        <v>1159</v>
      </c>
      <c r="D255" t="s">
        <v>901</v>
      </c>
      <c r="E255" t="s">
        <v>31</v>
      </c>
      <c r="F255" t="s">
        <v>473</v>
      </c>
    </row>
    <row r="256" spans="1:6" x14ac:dyDescent="0.25">
      <c r="A256">
        <v>17</v>
      </c>
      <c r="B256">
        <v>15</v>
      </c>
      <c r="C256" t="s">
        <v>1160</v>
      </c>
      <c r="D256" t="s">
        <v>899</v>
      </c>
      <c r="E256" t="s">
        <v>598</v>
      </c>
      <c r="F256" t="s">
        <v>473</v>
      </c>
    </row>
    <row r="257" spans="1:6" x14ac:dyDescent="0.25">
      <c r="A257">
        <v>18</v>
      </c>
      <c r="B257">
        <v>1</v>
      </c>
      <c r="C257" t="s">
        <v>1161</v>
      </c>
      <c r="D257" t="s">
        <v>899</v>
      </c>
      <c r="E257" t="s">
        <v>598</v>
      </c>
      <c r="F257" t="s">
        <v>473</v>
      </c>
    </row>
    <row r="258" spans="1:6" x14ac:dyDescent="0.25">
      <c r="A258">
        <v>18</v>
      </c>
      <c r="B258">
        <v>2</v>
      </c>
      <c r="C258" t="s">
        <v>1162</v>
      </c>
      <c r="D258" t="s">
        <v>961</v>
      </c>
      <c r="E258" t="s">
        <v>31</v>
      </c>
      <c r="F258" t="s">
        <v>473</v>
      </c>
    </row>
    <row r="259" spans="1:6" x14ac:dyDescent="0.25">
      <c r="A259">
        <v>18</v>
      </c>
      <c r="B259">
        <v>3</v>
      </c>
      <c r="C259" t="s">
        <v>1163</v>
      </c>
      <c r="D259" t="s">
        <v>903</v>
      </c>
      <c r="E259" t="s">
        <v>875</v>
      </c>
      <c r="F259" t="s">
        <v>473</v>
      </c>
    </row>
    <row r="260" spans="1:6" x14ac:dyDescent="0.25">
      <c r="A260">
        <v>18</v>
      </c>
      <c r="B260">
        <v>4</v>
      </c>
      <c r="C260" t="s">
        <v>1164</v>
      </c>
      <c r="D260" t="s">
        <v>903</v>
      </c>
      <c r="E260" t="s">
        <v>704</v>
      </c>
      <c r="F260" t="s">
        <v>473</v>
      </c>
    </row>
    <row r="261" spans="1:6" x14ac:dyDescent="0.25">
      <c r="A261">
        <v>18</v>
      </c>
      <c r="B261">
        <v>5</v>
      </c>
      <c r="C261" t="s">
        <v>1165</v>
      </c>
      <c r="D261" t="s">
        <v>901</v>
      </c>
      <c r="E261" t="s">
        <v>222</v>
      </c>
      <c r="F261" t="s">
        <v>473</v>
      </c>
    </row>
    <row r="262" spans="1:6" x14ac:dyDescent="0.25">
      <c r="A262">
        <v>18</v>
      </c>
      <c r="B262">
        <v>6</v>
      </c>
      <c r="C262" t="s">
        <v>1166</v>
      </c>
      <c r="D262" t="s">
        <v>901</v>
      </c>
      <c r="E262" t="s">
        <v>505</v>
      </c>
      <c r="F262" t="s">
        <v>473</v>
      </c>
    </row>
    <row r="263" spans="1:6" x14ac:dyDescent="0.25">
      <c r="A263">
        <v>18</v>
      </c>
      <c r="B263">
        <v>7</v>
      </c>
      <c r="C263" t="s">
        <v>1167</v>
      </c>
      <c r="D263" t="s">
        <v>901</v>
      </c>
      <c r="E263" t="s">
        <v>491</v>
      </c>
      <c r="F263" t="s">
        <v>473</v>
      </c>
    </row>
    <row r="264" spans="1:6" x14ac:dyDescent="0.25">
      <c r="A264">
        <v>18</v>
      </c>
      <c r="B264">
        <v>8</v>
      </c>
      <c r="C264" t="s">
        <v>1168</v>
      </c>
      <c r="D264" t="s">
        <v>899</v>
      </c>
      <c r="E264" t="s">
        <v>500</v>
      </c>
      <c r="F264" t="s">
        <v>473</v>
      </c>
    </row>
    <row r="265" spans="1:6" x14ac:dyDescent="0.25">
      <c r="A265">
        <v>18</v>
      </c>
      <c r="B265">
        <v>9</v>
      </c>
      <c r="C265" t="s">
        <v>1169</v>
      </c>
      <c r="D265" t="s">
        <v>901</v>
      </c>
      <c r="E265" t="s">
        <v>472</v>
      </c>
      <c r="F265" t="s">
        <v>473</v>
      </c>
    </row>
    <row r="266" spans="1:6" x14ac:dyDescent="0.25">
      <c r="A266">
        <v>18</v>
      </c>
      <c r="B266">
        <v>10</v>
      </c>
      <c r="C266" t="s">
        <v>1170</v>
      </c>
      <c r="D266" t="s">
        <v>961</v>
      </c>
      <c r="E266" t="s">
        <v>187</v>
      </c>
      <c r="F266" t="s">
        <v>473</v>
      </c>
    </row>
    <row r="267" spans="1:6" x14ac:dyDescent="0.25">
      <c r="A267">
        <v>18</v>
      </c>
      <c r="B267">
        <v>11</v>
      </c>
      <c r="C267" t="s">
        <v>1171</v>
      </c>
      <c r="D267" t="s">
        <v>961</v>
      </c>
      <c r="E267" t="s">
        <v>771</v>
      </c>
      <c r="F267" t="s">
        <v>473</v>
      </c>
    </row>
    <row r="268" spans="1:6" x14ac:dyDescent="0.25">
      <c r="A268">
        <v>18</v>
      </c>
      <c r="B268">
        <v>12</v>
      </c>
      <c r="C268" t="s">
        <v>1172</v>
      </c>
      <c r="D268" t="s">
        <v>901</v>
      </c>
      <c r="E268" t="s">
        <v>848</v>
      </c>
      <c r="F268" t="s">
        <v>473</v>
      </c>
    </row>
    <row r="269" spans="1:6" x14ac:dyDescent="0.25">
      <c r="A269">
        <v>18</v>
      </c>
      <c r="B269">
        <v>13</v>
      </c>
      <c r="C269" t="s">
        <v>1173</v>
      </c>
      <c r="D269" t="s">
        <v>899</v>
      </c>
      <c r="E269" t="s">
        <v>206</v>
      </c>
      <c r="F269" t="s">
        <v>473</v>
      </c>
    </row>
    <row r="270" spans="1:6" x14ac:dyDescent="0.25">
      <c r="A270">
        <v>18</v>
      </c>
      <c r="B270">
        <v>14</v>
      </c>
      <c r="C270" t="s">
        <v>1174</v>
      </c>
      <c r="D270" t="s">
        <v>899</v>
      </c>
      <c r="E270" t="s">
        <v>634</v>
      </c>
      <c r="F270" t="s">
        <v>473</v>
      </c>
    </row>
    <row r="271" spans="1:6" x14ac:dyDescent="0.25">
      <c r="A271">
        <v>18</v>
      </c>
      <c r="B271">
        <v>15</v>
      </c>
      <c r="C271" t="s">
        <v>1175</v>
      </c>
      <c r="D271" t="s">
        <v>905</v>
      </c>
      <c r="E271" t="s">
        <v>527</v>
      </c>
      <c r="F271" t="s">
        <v>473</v>
      </c>
    </row>
    <row r="272" spans="1:6" x14ac:dyDescent="0.25">
      <c r="A272">
        <v>19</v>
      </c>
      <c r="B272">
        <v>1</v>
      </c>
      <c r="C272" t="s">
        <v>1176</v>
      </c>
      <c r="D272" t="s">
        <v>922</v>
      </c>
      <c r="E272" t="s">
        <v>527</v>
      </c>
      <c r="F272" t="s">
        <v>473</v>
      </c>
    </row>
    <row r="273" spans="1:6" x14ac:dyDescent="0.25">
      <c r="A273">
        <v>19</v>
      </c>
      <c r="B273">
        <v>2</v>
      </c>
      <c r="C273" t="s">
        <v>1177</v>
      </c>
      <c r="D273" t="s">
        <v>901</v>
      </c>
      <c r="E273" t="s">
        <v>634</v>
      </c>
      <c r="F273" t="s">
        <v>473</v>
      </c>
    </row>
    <row r="274" spans="1:6" x14ac:dyDescent="0.25">
      <c r="A274">
        <v>19</v>
      </c>
      <c r="B274">
        <v>3</v>
      </c>
      <c r="C274" t="s">
        <v>1178</v>
      </c>
      <c r="D274" t="s">
        <v>901</v>
      </c>
      <c r="E274" t="s">
        <v>206</v>
      </c>
      <c r="F274" t="s">
        <v>473</v>
      </c>
    </row>
    <row r="275" spans="1:6" x14ac:dyDescent="0.25">
      <c r="A275">
        <v>19</v>
      </c>
      <c r="B275">
        <v>4</v>
      </c>
      <c r="C275" t="s">
        <v>1179</v>
      </c>
      <c r="D275" t="s">
        <v>901</v>
      </c>
      <c r="E275" t="s">
        <v>848</v>
      </c>
      <c r="F275" t="s">
        <v>473</v>
      </c>
    </row>
    <row r="276" spans="1:6" x14ac:dyDescent="0.25">
      <c r="A276">
        <v>19</v>
      </c>
      <c r="B276">
        <v>5</v>
      </c>
      <c r="C276" t="s">
        <v>1180</v>
      </c>
      <c r="D276" t="s">
        <v>899</v>
      </c>
      <c r="E276" t="s">
        <v>771</v>
      </c>
      <c r="F276" t="s">
        <v>473</v>
      </c>
    </row>
    <row r="277" spans="1:6" x14ac:dyDescent="0.25">
      <c r="A277">
        <v>19</v>
      </c>
      <c r="B277">
        <v>6</v>
      </c>
      <c r="C277" t="s">
        <v>1181</v>
      </c>
      <c r="D277" t="s">
        <v>899</v>
      </c>
      <c r="E277" t="s">
        <v>187</v>
      </c>
      <c r="F277" t="s">
        <v>473</v>
      </c>
    </row>
    <row r="278" spans="1:6" x14ac:dyDescent="0.25">
      <c r="A278">
        <v>19</v>
      </c>
      <c r="B278">
        <v>7</v>
      </c>
      <c r="C278" t="s">
        <v>1182</v>
      </c>
      <c r="D278" t="s">
        <v>901</v>
      </c>
      <c r="E278" t="s">
        <v>472</v>
      </c>
      <c r="F278" t="s">
        <v>473</v>
      </c>
    </row>
    <row r="279" spans="1:6" x14ac:dyDescent="0.25">
      <c r="A279">
        <v>19</v>
      </c>
      <c r="B279">
        <v>8</v>
      </c>
      <c r="C279" t="s">
        <v>1183</v>
      </c>
      <c r="D279" t="s">
        <v>899</v>
      </c>
      <c r="E279" t="s">
        <v>500</v>
      </c>
      <c r="F279" t="s">
        <v>473</v>
      </c>
    </row>
    <row r="280" spans="1:6" x14ac:dyDescent="0.25">
      <c r="A280">
        <v>19</v>
      </c>
      <c r="B280">
        <v>9</v>
      </c>
      <c r="C280" t="s">
        <v>1184</v>
      </c>
      <c r="D280" t="s">
        <v>901</v>
      </c>
      <c r="E280" t="s">
        <v>491</v>
      </c>
      <c r="F280" t="s">
        <v>473</v>
      </c>
    </row>
    <row r="281" spans="1:6" x14ac:dyDescent="0.25">
      <c r="A281">
        <v>19</v>
      </c>
      <c r="B281">
        <v>10</v>
      </c>
      <c r="C281" t="s">
        <v>1185</v>
      </c>
      <c r="D281" t="s">
        <v>901</v>
      </c>
      <c r="E281" t="s">
        <v>505</v>
      </c>
      <c r="F281" t="s">
        <v>473</v>
      </c>
    </row>
    <row r="282" spans="1:6" x14ac:dyDescent="0.25">
      <c r="A282">
        <v>19</v>
      </c>
      <c r="B282">
        <v>11</v>
      </c>
      <c r="C282" t="s">
        <v>1186</v>
      </c>
      <c r="D282" t="s">
        <v>922</v>
      </c>
      <c r="E282" t="s">
        <v>222</v>
      </c>
      <c r="F282" t="s">
        <v>473</v>
      </c>
    </row>
    <row r="283" spans="1:6" x14ac:dyDescent="0.25">
      <c r="A283">
        <v>19</v>
      </c>
      <c r="B283">
        <v>12</v>
      </c>
      <c r="C283" t="s">
        <v>1187</v>
      </c>
      <c r="D283" t="s">
        <v>905</v>
      </c>
      <c r="E283" t="s">
        <v>704</v>
      </c>
      <c r="F283" t="s">
        <v>473</v>
      </c>
    </row>
    <row r="284" spans="1:6" x14ac:dyDescent="0.25">
      <c r="A284">
        <v>19</v>
      </c>
      <c r="B284">
        <v>13</v>
      </c>
      <c r="C284" t="s">
        <v>1188</v>
      </c>
      <c r="D284" t="s">
        <v>961</v>
      </c>
      <c r="E284" t="s">
        <v>875</v>
      </c>
      <c r="F284" t="s">
        <v>473</v>
      </c>
    </row>
    <row r="285" spans="1:6" x14ac:dyDescent="0.25">
      <c r="A285">
        <v>19</v>
      </c>
      <c r="B285">
        <v>14</v>
      </c>
      <c r="C285" t="s">
        <v>1189</v>
      </c>
      <c r="D285" t="s">
        <v>901</v>
      </c>
      <c r="E285" t="s">
        <v>31</v>
      </c>
      <c r="F285" t="s">
        <v>473</v>
      </c>
    </row>
    <row r="286" spans="1:6" x14ac:dyDescent="0.25">
      <c r="A286">
        <v>19</v>
      </c>
      <c r="B286">
        <v>15</v>
      </c>
      <c r="C286" t="s">
        <v>1190</v>
      </c>
      <c r="D286" t="s">
        <v>901</v>
      </c>
      <c r="E286" t="s">
        <v>598</v>
      </c>
      <c r="F286" t="s">
        <v>473</v>
      </c>
    </row>
    <row r="287" spans="1:6" x14ac:dyDescent="0.25">
      <c r="A287">
        <v>20</v>
      </c>
      <c r="B287">
        <v>1</v>
      </c>
      <c r="C287" t="s">
        <v>1191</v>
      </c>
      <c r="D287" t="s">
        <v>901</v>
      </c>
      <c r="E287" t="s">
        <v>598</v>
      </c>
      <c r="F287" t="s">
        <v>473</v>
      </c>
    </row>
    <row r="288" spans="1:6" x14ac:dyDescent="0.25">
      <c r="A288">
        <v>20</v>
      </c>
      <c r="B288">
        <v>2</v>
      </c>
      <c r="C288" t="s">
        <v>1192</v>
      </c>
      <c r="D288" t="s">
        <v>901</v>
      </c>
      <c r="E288" t="s">
        <v>31</v>
      </c>
      <c r="F288" t="s">
        <v>473</v>
      </c>
    </row>
    <row r="289" spans="1:6" x14ac:dyDescent="0.25">
      <c r="A289">
        <v>20</v>
      </c>
      <c r="B289">
        <v>3</v>
      </c>
      <c r="C289" t="s">
        <v>1193</v>
      </c>
      <c r="D289" t="s">
        <v>908</v>
      </c>
      <c r="E289" t="s">
        <v>875</v>
      </c>
      <c r="F289" t="s">
        <v>473</v>
      </c>
    </row>
    <row r="290" spans="1:6" x14ac:dyDescent="0.25">
      <c r="A290">
        <v>20</v>
      </c>
      <c r="B290">
        <v>4</v>
      </c>
      <c r="C290" t="s">
        <v>1194</v>
      </c>
      <c r="D290" t="s">
        <v>961</v>
      </c>
      <c r="E290" t="s">
        <v>704</v>
      </c>
      <c r="F290" t="s">
        <v>473</v>
      </c>
    </row>
    <row r="291" spans="1:6" x14ac:dyDescent="0.25">
      <c r="A291">
        <v>20</v>
      </c>
      <c r="B291">
        <v>5</v>
      </c>
      <c r="C291" t="s">
        <v>1195</v>
      </c>
      <c r="D291" t="s">
        <v>899</v>
      </c>
      <c r="E291" t="s">
        <v>222</v>
      </c>
      <c r="F291" t="s">
        <v>473</v>
      </c>
    </row>
    <row r="292" spans="1:6" x14ac:dyDescent="0.25">
      <c r="A292">
        <v>20</v>
      </c>
      <c r="B292">
        <v>6</v>
      </c>
      <c r="C292" t="s">
        <v>1196</v>
      </c>
      <c r="D292" t="s">
        <v>903</v>
      </c>
      <c r="E292" t="s">
        <v>505</v>
      </c>
      <c r="F292" t="s">
        <v>473</v>
      </c>
    </row>
    <row r="293" spans="1:6" x14ac:dyDescent="0.25">
      <c r="A293">
        <v>20</v>
      </c>
      <c r="B293">
        <v>7</v>
      </c>
      <c r="C293" t="s">
        <v>1197</v>
      </c>
      <c r="D293" t="s">
        <v>961</v>
      </c>
      <c r="E293" t="s">
        <v>491</v>
      </c>
      <c r="F293" t="s">
        <v>473</v>
      </c>
    </row>
    <row r="294" spans="1:6" x14ac:dyDescent="0.25">
      <c r="A294">
        <v>20</v>
      </c>
      <c r="B294">
        <v>8</v>
      </c>
      <c r="C294" t="s">
        <v>1198</v>
      </c>
      <c r="D294" t="s">
        <v>901</v>
      </c>
      <c r="E294" t="s">
        <v>500</v>
      </c>
      <c r="F294" t="s">
        <v>473</v>
      </c>
    </row>
    <row r="295" spans="1:6" x14ac:dyDescent="0.25">
      <c r="A295">
        <v>20</v>
      </c>
      <c r="B295">
        <v>9</v>
      </c>
      <c r="C295" t="s">
        <v>1199</v>
      </c>
      <c r="D295" t="s">
        <v>903</v>
      </c>
      <c r="E295" t="s">
        <v>472</v>
      </c>
      <c r="F295" t="s">
        <v>473</v>
      </c>
    </row>
    <row r="296" spans="1:6" x14ac:dyDescent="0.25">
      <c r="A296">
        <v>20</v>
      </c>
      <c r="B296">
        <v>10</v>
      </c>
      <c r="C296" t="s">
        <v>1200</v>
      </c>
      <c r="D296" t="s">
        <v>901</v>
      </c>
      <c r="E296" t="s">
        <v>187</v>
      </c>
      <c r="F296" t="s">
        <v>473</v>
      </c>
    </row>
    <row r="297" spans="1:6" x14ac:dyDescent="0.25">
      <c r="A297">
        <v>20</v>
      </c>
      <c r="B297">
        <v>11</v>
      </c>
      <c r="C297" t="s">
        <v>1201</v>
      </c>
      <c r="D297" t="s">
        <v>903</v>
      </c>
      <c r="E297" t="s">
        <v>771</v>
      </c>
      <c r="F297" t="s">
        <v>473</v>
      </c>
    </row>
    <row r="298" spans="1:6" x14ac:dyDescent="0.25">
      <c r="A298">
        <v>20</v>
      </c>
      <c r="B298">
        <v>12</v>
      </c>
      <c r="C298" t="s">
        <v>1202</v>
      </c>
      <c r="D298" t="s">
        <v>899</v>
      </c>
      <c r="E298" t="s">
        <v>848</v>
      </c>
      <c r="F298" t="s">
        <v>473</v>
      </c>
    </row>
    <row r="299" spans="1:6" x14ac:dyDescent="0.25">
      <c r="A299">
        <v>20</v>
      </c>
      <c r="B299">
        <v>13</v>
      </c>
      <c r="C299" t="s">
        <v>1203</v>
      </c>
      <c r="D299" t="s">
        <v>903</v>
      </c>
      <c r="E299" t="s">
        <v>206</v>
      </c>
      <c r="F299" t="s">
        <v>473</v>
      </c>
    </row>
    <row r="300" spans="1:6" x14ac:dyDescent="0.25">
      <c r="A300">
        <v>20</v>
      </c>
      <c r="B300">
        <v>14</v>
      </c>
      <c r="C300" t="s">
        <v>1204</v>
      </c>
      <c r="D300" t="s">
        <v>901</v>
      </c>
      <c r="E300" t="s">
        <v>634</v>
      </c>
      <c r="F300" t="s">
        <v>473</v>
      </c>
    </row>
    <row r="301" spans="1:6" x14ac:dyDescent="0.25">
      <c r="A301">
        <v>20</v>
      </c>
      <c r="B301">
        <v>15</v>
      </c>
      <c r="C301" t="s">
        <v>1205</v>
      </c>
      <c r="D301" t="s">
        <v>905</v>
      </c>
      <c r="E301" t="s">
        <v>527</v>
      </c>
      <c r="F301" t="s">
        <v>473</v>
      </c>
    </row>
    <row r="302" spans="1:6" x14ac:dyDescent="0.25">
      <c r="A302">
        <v>21</v>
      </c>
      <c r="B302">
        <v>1</v>
      </c>
      <c r="C302" t="s">
        <v>1206</v>
      </c>
      <c r="D302" t="s">
        <v>901</v>
      </c>
      <c r="E302" t="s">
        <v>527</v>
      </c>
      <c r="F302" t="s">
        <v>473</v>
      </c>
    </row>
    <row r="303" spans="1:6" x14ac:dyDescent="0.25">
      <c r="A303">
        <v>21</v>
      </c>
      <c r="B303">
        <v>2</v>
      </c>
      <c r="C303" t="s">
        <v>1207</v>
      </c>
      <c r="D303" t="s">
        <v>899</v>
      </c>
      <c r="E303" t="s">
        <v>634</v>
      </c>
      <c r="F303" t="s">
        <v>473</v>
      </c>
    </row>
    <row r="304" spans="1:6" x14ac:dyDescent="0.25">
      <c r="A304">
        <v>21</v>
      </c>
      <c r="B304">
        <v>3</v>
      </c>
      <c r="C304" t="s">
        <v>1208</v>
      </c>
      <c r="D304" t="s">
        <v>899</v>
      </c>
      <c r="E304" t="s">
        <v>206</v>
      </c>
      <c r="F304" t="s">
        <v>473</v>
      </c>
    </row>
    <row r="305" spans="1:6" x14ac:dyDescent="0.25">
      <c r="A305">
        <v>21</v>
      </c>
      <c r="B305">
        <v>4</v>
      </c>
      <c r="C305" t="s">
        <v>1209</v>
      </c>
      <c r="D305" t="s">
        <v>961</v>
      </c>
      <c r="E305" t="s">
        <v>848</v>
      </c>
      <c r="F305" t="s">
        <v>473</v>
      </c>
    </row>
    <row r="306" spans="1:6" x14ac:dyDescent="0.25">
      <c r="A306">
        <v>21</v>
      </c>
      <c r="B306">
        <v>5</v>
      </c>
      <c r="C306" t="s">
        <v>1210</v>
      </c>
      <c r="D306" t="s">
        <v>901</v>
      </c>
      <c r="E306" t="s">
        <v>771</v>
      </c>
      <c r="F306" t="s">
        <v>473</v>
      </c>
    </row>
    <row r="307" spans="1:6" x14ac:dyDescent="0.25">
      <c r="A307">
        <v>21</v>
      </c>
      <c r="B307">
        <v>6</v>
      </c>
      <c r="C307" t="s">
        <v>1211</v>
      </c>
      <c r="D307" t="s">
        <v>899</v>
      </c>
      <c r="E307" t="s">
        <v>187</v>
      </c>
      <c r="F307" t="s">
        <v>473</v>
      </c>
    </row>
    <row r="308" spans="1:6" x14ac:dyDescent="0.25">
      <c r="A308">
        <v>21</v>
      </c>
      <c r="B308">
        <v>7</v>
      </c>
      <c r="C308" t="s">
        <v>1212</v>
      </c>
      <c r="D308" t="s">
        <v>901</v>
      </c>
      <c r="E308" t="s">
        <v>472</v>
      </c>
      <c r="F308" t="s">
        <v>473</v>
      </c>
    </row>
    <row r="309" spans="1:6" x14ac:dyDescent="0.25">
      <c r="A309">
        <v>21</v>
      </c>
      <c r="B309">
        <v>8</v>
      </c>
      <c r="C309" t="s">
        <v>1213</v>
      </c>
      <c r="D309" t="s">
        <v>901</v>
      </c>
      <c r="E309" t="s">
        <v>500</v>
      </c>
      <c r="F309" t="s">
        <v>473</v>
      </c>
    </row>
    <row r="310" spans="1:6" x14ac:dyDescent="0.25">
      <c r="A310">
        <v>21</v>
      </c>
      <c r="B310">
        <v>9</v>
      </c>
      <c r="C310" t="s">
        <v>1214</v>
      </c>
      <c r="D310" t="s">
        <v>901</v>
      </c>
      <c r="E310" t="s">
        <v>491</v>
      </c>
      <c r="F310" t="s">
        <v>473</v>
      </c>
    </row>
    <row r="311" spans="1:6" x14ac:dyDescent="0.25">
      <c r="A311">
        <v>21</v>
      </c>
      <c r="B311">
        <v>10</v>
      </c>
      <c r="C311" t="s">
        <v>1215</v>
      </c>
      <c r="D311" t="s">
        <v>899</v>
      </c>
      <c r="E311" t="s">
        <v>505</v>
      </c>
      <c r="F311" t="s">
        <v>473</v>
      </c>
    </row>
    <row r="312" spans="1:6" x14ac:dyDescent="0.25">
      <c r="A312">
        <v>21</v>
      </c>
      <c r="B312">
        <v>11</v>
      </c>
      <c r="C312" t="s">
        <v>1216</v>
      </c>
      <c r="D312" t="s">
        <v>899</v>
      </c>
      <c r="E312" t="s">
        <v>222</v>
      </c>
      <c r="F312" t="s">
        <v>473</v>
      </c>
    </row>
    <row r="313" spans="1:6" x14ac:dyDescent="0.25">
      <c r="A313">
        <v>21</v>
      </c>
      <c r="B313">
        <v>12</v>
      </c>
      <c r="C313" t="s">
        <v>1217</v>
      </c>
      <c r="D313" t="s">
        <v>901</v>
      </c>
      <c r="E313" t="s">
        <v>704</v>
      </c>
      <c r="F313" t="s">
        <v>473</v>
      </c>
    </row>
    <row r="314" spans="1:6" x14ac:dyDescent="0.25">
      <c r="A314">
        <v>21</v>
      </c>
      <c r="B314">
        <v>13</v>
      </c>
      <c r="C314" t="s">
        <v>1218</v>
      </c>
      <c r="D314" t="s">
        <v>901</v>
      </c>
      <c r="E314" t="s">
        <v>875</v>
      </c>
      <c r="F314" t="s">
        <v>473</v>
      </c>
    </row>
    <row r="315" spans="1:6" x14ac:dyDescent="0.25">
      <c r="A315">
        <v>21</v>
      </c>
      <c r="B315">
        <v>14</v>
      </c>
      <c r="C315" t="s">
        <v>1219</v>
      </c>
      <c r="D315" t="s">
        <v>899</v>
      </c>
      <c r="E315" t="s">
        <v>31</v>
      </c>
      <c r="F315" t="s">
        <v>473</v>
      </c>
    </row>
    <row r="316" spans="1:6" x14ac:dyDescent="0.25">
      <c r="A316">
        <v>21</v>
      </c>
      <c r="B316">
        <v>15</v>
      </c>
      <c r="C316" t="s">
        <v>1220</v>
      </c>
      <c r="D316" t="s">
        <v>903</v>
      </c>
      <c r="E316" t="s">
        <v>598</v>
      </c>
      <c r="F316" t="s">
        <v>473</v>
      </c>
    </row>
    <row r="317" spans="1:6" x14ac:dyDescent="0.25">
      <c r="A317">
        <v>22</v>
      </c>
      <c r="B317">
        <v>1</v>
      </c>
      <c r="C317" t="s">
        <v>1221</v>
      </c>
      <c r="D317" t="s">
        <v>908</v>
      </c>
      <c r="E317" t="s">
        <v>598</v>
      </c>
      <c r="F317" t="s">
        <v>473</v>
      </c>
    </row>
    <row r="318" spans="1:6" x14ac:dyDescent="0.25">
      <c r="A318">
        <v>22</v>
      </c>
      <c r="B318">
        <v>2</v>
      </c>
      <c r="C318" t="s">
        <v>1222</v>
      </c>
      <c r="D318" t="s">
        <v>901</v>
      </c>
      <c r="E318" t="s">
        <v>31</v>
      </c>
      <c r="F318" t="s">
        <v>473</v>
      </c>
    </row>
    <row r="319" spans="1:6" x14ac:dyDescent="0.25">
      <c r="A319">
        <v>22</v>
      </c>
      <c r="B319">
        <v>3</v>
      </c>
      <c r="C319" t="s">
        <v>1223</v>
      </c>
      <c r="D319" t="s">
        <v>908</v>
      </c>
      <c r="E319" t="s">
        <v>875</v>
      </c>
      <c r="F319" t="s">
        <v>473</v>
      </c>
    </row>
    <row r="320" spans="1:6" x14ac:dyDescent="0.25">
      <c r="A320">
        <v>22</v>
      </c>
      <c r="B320">
        <v>4</v>
      </c>
      <c r="C320" t="s">
        <v>1224</v>
      </c>
      <c r="D320" t="s">
        <v>961</v>
      </c>
      <c r="E320" t="s">
        <v>704</v>
      </c>
      <c r="F320" t="s">
        <v>473</v>
      </c>
    </row>
    <row r="321" spans="1:6" x14ac:dyDescent="0.25">
      <c r="A321">
        <v>22</v>
      </c>
      <c r="B321">
        <v>5</v>
      </c>
      <c r="C321" t="s">
        <v>1225</v>
      </c>
      <c r="D321" t="s">
        <v>901</v>
      </c>
      <c r="E321" t="s">
        <v>222</v>
      </c>
      <c r="F321" t="s">
        <v>473</v>
      </c>
    </row>
    <row r="322" spans="1:6" x14ac:dyDescent="0.25">
      <c r="A322">
        <v>22</v>
      </c>
      <c r="B322">
        <v>6</v>
      </c>
      <c r="C322" t="s">
        <v>1226</v>
      </c>
      <c r="D322" t="s">
        <v>901</v>
      </c>
      <c r="E322" t="s">
        <v>505</v>
      </c>
      <c r="F322" t="s">
        <v>473</v>
      </c>
    </row>
    <row r="323" spans="1:6" x14ac:dyDescent="0.25">
      <c r="A323">
        <v>22</v>
      </c>
      <c r="B323">
        <v>7</v>
      </c>
      <c r="C323" t="s">
        <v>1227</v>
      </c>
      <c r="D323" t="s">
        <v>901</v>
      </c>
      <c r="E323" t="s">
        <v>491</v>
      </c>
      <c r="F323" t="s">
        <v>473</v>
      </c>
    </row>
    <row r="324" spans="1:6" x14ac:dyDescent="0.25">
      <c r="A324">
        <v>22</v>
      </c>
      <c r="B324">
        <v>8</v>
      </c>
      <c r="C324" t="s">
        <v>1228</v>
      </c>
      <c r="D324" t="s">
        <v>899</v>
      </c>
      <c r="E324" t="s">
        <v>500</v>
      </c>
      <c r="F324" t="s">
        <v>473</v>
      </c>
    </row>
    <row r="325" spans="1:6" x14ac:dyDescent="0.25">
      <c r="A325">
        <v>22</v>
      </c>
      <c r="B325">
        <v>9</v>
      </c>
      <c r="C325" t="s">
        <v>1229</v>
      </c>
      <c r="D325" t="s">
        <v>905</v>
      </c>
      <c r="E325" t="s">
        <v>472</v>
      </c>
      <c r="F325" t="s">
        <v>473</v>
      </c>
    </row>
    <row r="326" spans="1:6" x14ac:dyDescent="0.25">
      <c r="A326">
        <v>22</v>
      </c>
      <c r="B326">
        <v>10</v>
      </c>
      <c r="C326" t="s">
        <v>1230</v>
      </c>
      <c r="D326" t="s">
        <v>922</v>
      </c>
      <c r="E326" t="s">
        <v>187</v>
      </c>
      <c r="F326" t="s">
        <v>473</v>
      </c>
    </row>
    <row r="327" spans="1:6" x14ac:dyDescent="0.25">
      <c r="A327">
        <v>22</v>
      </c>
      <c r="B327">
        <v>11</v>
      </c>
      <c r="C327" t="s">
        <v>1231</v>
      </c>
      <c r="D327" t="s">
        <v>901</v>
      </c>
      <c r="E327" t="s">
        <v>771</v>
      </c>
      <c r="F327" t="s">
        <v>473</v>
      </c>
    </row>
    <row r="328" spans="1:6" x14ac:dyDescent="0.25">
      <c r="A328">
        <v>22</v>
      </c>
      <c r="B328">
        <v>12</v>
      </c>
      <c r="C328" t="s">
        <v>1232</v>
      </c>
      <c r="D328" t="s">
        <v>901</v>
      </c>
      <c r="E328" t="s">
        <v>848</v>
      </c>
      <c r="F328" t="s">
        <v>473</v>
      </c>
    </row>
    <row r="329" spans="1:6" x14ac:dyDescent="0.25">
      <c r="A329">
        <v>22</v>
      </c>
      <c r="B329">
        <v>13</v>
      </c>
      <c r="C329" t="s">
        <v>1233</v>
      </c>
      <c r="D329" t="s">
        <v>901</v>
      </c>
      <c r="E329" t="s">
        <v>206</v>
      </c>
      <c r="F329" t="s">
        <v>473</v>
      </c>
    </row>
    <row r="330" spans="1:6" x14ac:dyDescent="0.25">
      <c r="A330">
        <v>22</v>
      </c>
      <c r="B330">
        <v>14</v>
      </c>
      <c r="C330" t="s">
        <v>1234</v>
      </c>
      <c r="D330" t="s">
        <v>908</v>
      </c>
      <c r="E330" t="s">
        <v>634</v>
      </c>
      <c r="F330" t="s">
        <v>473</v>
      </c>
    </row>
    <row r="331" spans="1:6" x14ac:dyDescent="0.25">
      <c r="A331">
        <v>22</v>
      </c>
      <c r="B331">
        <v>15</v>
      </c>
      <c r="C331" t="s">
        <v>1235</v>
      </c>
      <c r="D331" t="s">
        <v>899</v>
      </c>
      <c r="E331" t="s">
        <v>527</v>
      </c>
      <c r="F331" t="s">
        <v>473</v>
      </c>
    </row>
    <row r="332" spans="1:6" x14ac:dyDescent="0.25">
      <c r="A332">
        <v>23</v>
      </c>
      <c r="B332">
        <v>1</v>
      </c>
      <c r="C332" t="s">
        <v>1236</v>
      </c>
      <c r="D332" t="s">
        <v>901</v>
      </c>
      <c r="E332" t="s">
        <v>527</v>
      </c>
      <c r="F332" t="s">
        <v>473</v>
      </c>
    </row>
    <row r="333" spans="1:6" x14ac:dyDescent="0.25">
      <c r="A333">
        <v>23</v>
      </c>
      <c r="B333">
        <v>2</v>
      </c>
      <c r="C333" t="s">
        <v>1237</v>
      </c>
      <c r="D333" t="s">
        <v>901</v>
      </c>
      <c r="E333" t="s">
        <v>634</v>
      </c>
      <c r="F333" t="s">
        <v>473</v>
      </c>
    </row>
    <row r="334" spans="1:6" x14ac:dyDescent="0.25">
      <c r="A334">
        <v>23</v>
      </c>
      <c r="B334">
        <v>3</v>
      </c>
      <c r="C334" t="s">
        <v>1238</v>
      </c>
      <c r="D334" t="s">
        <v>901</v>
      </c>
      <c r="E334" t="s">
        <v>206</v>
      </c>
      <c r="F334" t="s">
        <v>473</v>
      </c>
    </row>
    <row r="335" spans="1:6" x14ac:dyDescent="0.25">
      <c r="A335">
        <v>23</v>
      </c>
      <c r="B335">
        <v>4</v>
      </c>
      <c r="C335" t="s">
        <v>1239</v>
      </c>
      <c r="D335" t="s">
        <v>901</v>
      </c>
      <c r="E335" t="s">
        <v>848</v>
      </c>
      <c r="F335" t="s">
        <v>473</v>
      </c>
    </row>
    <row r="336" spans="1:6" x14ac:dyDescent="0.25">
      <c r="A336">
        <v>23</v>
      </c>
      <c r="B336">
        <v>5</v>
      </c>
      <c r="C336" t="s">
        <v>1240</v>
      </c>
      <c r="D336" t="s">
        <v>901</v>
      </c>
      <c r="E336" t="s">
        <v>771</v>
      </c>
      <c r="F336" t="s">
        <v>473</v>
      </c>
    </row>
    <row r="337" spans="1:6" x14ac:dyDescent="0.25">
      <c r="A337">
        <v>23</v>
      </c>
      <c r="B337">
        <v>6</v>
      </c>
      <c r="C337" t="s">
        <v>1241</v>
      </c>
      <c r="D337" t="s">
        <v>961</v>
      </c>
      <c r="E337" t="s">
        <v>187</v>
      </c>
      <c r="F337" t="s">
        <v>473</v>
      </c>
    </row>
    <row r="338" spans="1:6" x14ac:dyDescent="0.25">
      <c r="A338">
        <v>23</v>
      </c>
      <c r="B338">
        <v>7</v>
      </c>
      <c r="C338" t="s">
        <v>1242</v>
      </c>
      <c r="D338" t="s">
        <v>901</v>
      </c>
      <c r="E338" t="s">
        <v>472</v>
      </c>
      <c r="F338" t="s">
        <v>473</v>
      </c>
    </row>
    <row r="339" spans="1:6" x14ac:dyDescent="0.25">
      <c r="A339">
        <v>23</v>
      </c>
      <c r="B339">
        <v>8</v>
      </c>
      <c r="C339" t="s">
        <v>1243</v>
      </c>
      <c r="D339" t="s">
        <v>901</v>
      </c>
      <c r="E339" t="s">
        <v>500</v>
      </c>
      <c r="F339" t="s">
        <v>473</v>
      </c>
    </row>
    <row r="340" spans="1:6" x14ac:dyDescent="0.25">
      <c r="A340">
        <v>23</v>
      </c>
      <c r="B340">
        <v>9</v>
      </c>
      <c r="C340" t="s">
        <v>1244</v>
      </c>
      <c r="D340" t="s">
        <v>961</v>
      </c>
      <c r="E340" t="s">
        <v>491</v>
      </c>
      <c r="F340" t="s">
        <v>473</v>
      </c>
    </row>
    <row r="341" spans="1:6" x14ac:dyDescent="0.25">
      <c r="A341">
        <v>23</v>
      </c>
      <c r="B341">
        <v>10</v>
      </c>
      <c r="C341" t="s">
        <v>1245</v>
      </c>
      <c r="D341" t="s">
        <v>901</v>
      </c>
      <c r="E341" t="s">
        <v>505</v>
      </c>
      <c r="F341" t="s">
        <v>473</v>
      </c>
    </row>
    <row r="342" spans="1:6" x14ac:dyDescent="0.25">
      <c r="A342">
        <v>23</v>
      </c>
      <c r="B342">
        <v>11</v>
      </c>
      <c r="C342" t="s">
        <v>1246</v>
      </c>
      <c r="D342" t="s">
        <v>899</v>
      </c>
      <c r="E342" t="s">
        <v>222</v>
      </c>
      <c r="F342" t="s">
        <v>473</v>
      </c>
    </row>
    <row r="343" spans="1:6" x14ac:dyDescent="0.25">
      <c r="A343">
        <v>23</v>
      </c>
      <c r="B343">
        <v>12</v>
      </c>
      <c r="C343" t="s">
        <v>1247</v>
      </c>
      <c r="D343" t="s">
        <v>901</v>
      </c>
      <c r="E343" t="s">
        <v>704</v>
      </c>
      <c r="F343" t="s">
        <v>473</v>
      </c>
    </row>
    <row r="344" spans="1:6" x14ac:dyDescent="0.25">
      <c r="A344">
        <v>23</v>
      </c>
      <c r="B344">
        <v>13</v>
      </c>
      <c r="C344" t="s">
        <v>1248</v>
      </c>
      <c r="D344" t="s">
        <v>901</v>
      </c>
      <c r="E344" t="s">
        <v>875</v>
      </c>
      <c r="F344" t="s">
        <v>473</v>
      </c>
    </row>
    <row r="345" spans="1:6" x14ac:dyDescent="0.25">
      <c r="A345">
        <v>23</v>
      </c>
      <c r="B345">
        <v>14</v>
      </c>
      <c r="C345" t="s">
        <v>1249</v>
      </c>
      <c r="D345" t="s">
        <v>899</v>
      </c>
      <c r="E345" t="s">
        <v>31</v>
      </c>
      <c r="F345" t="s">
        <v>473</v>
      </c>
    </row>
    <row r="346" spans="1:6" x14ac:dyDescent="0.25">
      <c r="A346">
        <v>23</v>
      </c>
      <c r="B346">
        <v>15</v>
      </c>
      <c r="C346" t="s">
        <v>1250</v>
      </c>
      <c r="D346" t="s">
        <v>899</v>
      </c>
      <c r="E346" t="s">
        <v>598</v>
      </c>
      <c r="F346" t="s">
        <v>473</v>
      </c>
    </row>
    <row r="347" spans="1:6" x14ac:dyDescent="0.25">
      <c r="A347">
        <v>24</v>
      </c>
      <c r="B347">
        <v>1</v>
      </c>
      <c r="C347" t="s">
        <v>1251</v>
      </c>
      <c r="D347" t="s">
        <v>901</v>
      </c>
      <c r="E347" t="s">
        <v>598</v>
      </c>
      <c r="F347" t="s">
        <v>473</v>
      </c>
    </row>
    <row r="348" spans="1:6" x14ac:dyDescent="0.25">
      <c r="A348">
        <v>24</v>
      </c>
      <c r="B348">
        <v>2</v>
      </c>
      <c r="C348" t="s">
        <v>1252</v>
      </c>
      <c r="D348" t="s">
        <v>901</v>
      </c>
      <c r="E348" t="s">
        <v>31</v>
      </c>
      <c r="F348" t="s">
        <v>473</v>
      </c>
    </row>
    <row r="349" spans="1:6" x14ac:dyDescent="0.25">
      <c r="A349">
        <v>24</v>
      </c>
      <c r="B349">
        <v>3</v>
      </c>
      <c r="C349" t="s">
        <v>1253</v>
      </c>
      <c r="D349" t="s">
        <v>899</v>
      </c>
      <c r="E349" t="s">
        <v>875</v>
      </c>
      <c r="F349" t="s">
        <v>473</v>
      </c>
    </row>
    <row r="350" spans="1:6" x14ac:dyDescent="0.25">
      <c r="A350">
        <v>24</v>
      </c>
      <c r="B350">
        <v>4</v>
      </c>
      <c r="C350" t="s">
        <v>1254</v>
      </c>
      <c r="D350" t="s">
        <v>905</v>
      </c>
      <c r="E350" t="s">
        <v>704</v>
      </c>
      <c r="F350" t="s">
        <v>473</v>
      </c>
    </row>
    <row r="351" spans="1:6" x14ac:dyDescent="0.25">
      <c r="A351">
        <v>24</v>
      </c>
      <c r="B351">
        <v>5</v>
      </c>
      <c r="C351" t="s">
        <v>1255</v>
      </c>
      <c r="D351" t="s">
        <v>901</v>
      </c>
      <c r="E351" t="s">
        <v>222</v>
      </c>
      <c r="F351" t="s">
        <v>473</v>
      </c>
    </row>
    <row r="352" spans="1:6" x14ac:dyDescent="0.25">
      <c r="A352">
        <v>24</v>
      </c>
      <c r="B352">
        <v>6</v>
      </c>
      <c r="C352" t="s">
        <v>1256</v>
      </c>
      <c r="D352" t="s">
        <v>899</v>
      </c>
      <c r="E352" t="s">
        <v>505</v>
      </c>
      <c r="F352" t="s">
        <v>473</v>
      </c>
    </row>
    <row r="353" spans="1:6" x14ac:dyDescent="0.25">
      <c r="A353">
        <v>24</v>
      </c>
      <c r="B353">
        <v>7</v>
      </c>
      <c r="C353" t="s">
        <v>1257</v>
      </c>
      <c r="D353" t="s">
        <v>901</v>
      </c>
      <c r="E353" t="s">
        <v>491</v>
      </c>
      <c r="F353" t="s">
        <v>473</v>
      </c>
    </row>
    <row r="354" spans="1:6" x14ac:dyDescent="0.25">
      <c r="A354">
        <v>24</v>
      </c>
      <c r="B354">
        <v>8</v>
      </c>
      <c r="C354" t="s">
        <v>1258</v>
      </c>
      <c r="D354" t="s">
        <v>901</v>
      </c>
      <c r="E354" t="s">
        <v>500</v>
      </c>
      <c r="F354" t="s">
        <v>473</v>
      </c>
    </row>
    <row r="355" spans="1:6" x14ac:dyDescent="0.25">
      <c r="A355">
        <v>24</v>
      </c>
      <c r="B355">
        <v>9</v>
      </c>
      <c r="C355" t="s">
        <v>1259</v>
      </c>
      <c r="D355" t="s">
        <v>901</v>
      </c>
      <c r="E355" t="s">
        <v>472</v>
      </c>
      <c r="F355" t="s">
        <v>473</v>
      </c>
    </row>
    <row r="356" spans="1:6" x14ac:dyDescent="0.25">
      <c r="A356">
        <v>24</v>
      </c>
      <c r="B356">
        <v>10</v>
      </c>
      <c r="C356" t="s">
        <v>1260</v>
      </c>
      <c r="D356" t="s">
        <v>901</v>
      </c>
      <c r="E356" t="s">
        <v>187</v>
      </c>
      <c r="F356" t="s">
        <v>473</v>
      </c>
    </row>
    <row r="357" spans="1:6" x14ac:dyDescent="0.25">
      <c r="A357">
        <v>24</v>
      </c>
      <c r="B357">
        <v>11</v>
      </c>
      <c r="C357" t="s">
        <v>1261</v>
      </c>
      <c r="D357" t="s">
        <v>899</v>
      </c>
      <c r="E357" t="s">
        <v>771</v>
      </c>
      <c r="F357" t="s">
        <v>473</v>
      </c>
    </row>
    <row r="358" spans="1:6" x14ac:dyDescent="0.25">
      <c r="A358">
        <v>24</v>
      </c>
      <c r="B358">
        <v>12</v>
      </c>
      <c r="C358" t="s">
        <v>1262</v>
      </c>
      <c r="D358" t="s">
        <v>903</v>
      </c>
      <c r="E358" t="s">
        <v>848</v>
      </c>
      <c r="F358" t="s">
        <v>473</v>
      </c>
    </row>
    <row r="359" spans="1:6" x14ac:dyDescent="0.25">
      <c r="A359">
        <v>24</v>
      </c>
      <c r="B359">
        <v>13</v>
      </c>
      <c r="C359" t="s">
        <v>1263</v>
      </c>
      <c r="D359" t="s">
        <v>922</v>
      </c>
      <c r="E359" t="s">
        <v>206</v>
      </c>
      <c r="F359" t="s">
        <v>473</v>
      </c>
    </row>
    <row r="360" spans="1:6" x14ac:dyDescent="0.25">
      <c r="A360">
        <v>24</v>
      </c>
      <c r="B360">
        <v>14</v>
      </c>
      <c r="C360" t="s">
        <v>1264</v>
      </c>
      <c r="D360" t="s">
        <v>899</v>
      </c>
      <c r="E360" t="s">
        <v>634</v>
      </c>
      <c r="F360" t="s">
        <v>473</v>
      </c>
    </row>
    <row r="361" spans="1:6" x14ac:dyDescent="0.25">
      <c r="A361">
        <v>24</v>
      </c>
      <c r="B361">
        <v>15</v>
      </c>
      <c r="C361" t="s">
        <v>1265</v>
      </c>
      <c r="D361" t="s">
        <v>899</v>
      </c>
      <c r="E361" t="s">
        <v>527</v>
      </c>
      <c r="F361" t="s">
        <v>473</v>
      </c>
    </row>
    <row r="362" spans="1:6" x14ac:dyDescent="0.25">
      <c r="A362">
        <v>25</v>
      </c>
      <c r="B362">
        <v>1</v>
      </c>
      <c r="C362" t="s">
        <v>1266</v>
      </c>
      <c r="D362" t="s">
        <v>901</v>
      </c>
      <c r="E362" t="s">
        <v>527</v>
      </c>
      <c r="F362" t="s">
        <v>473</v>
      </c>
    </row>
    <row r="363" spans="1:6" x14ac:dyDescent="0.25">
      <c r="A363">
        <v>25</v>
      </c>
      <c r="B363">
        <v>2</v>
      </c>
      <c r="C363" t="s">
        <v>1267</v>
      </c>
      <c r="D363" t="s">
        <v>901</v>
      </c>
      <c r="E363" t="s">
        <v>634</v>
      </c>
      <c r="F363" t="s">
        <v>473</v>
      </c>
    </row>
    <row r="364" spans="1:6" x14ac:dyDescent="0.25">
      <c r="A364">
        <v>25</v>
      </c>
      <c r="B364">
        <v>3</v>
      </c>
      <c r="C364" t="s">
        <v>1268</v>
      </c>
      <c r="D364" t="s">
        <v>901</v>
      </c>
      <c r="E364" t="s">
        <v>206</v>
      </c>
      <c r="F364" t="s">
        <v>473</v>
      </c>
    </row>
    <row r="365" spans="1:6" x14ac:dyDescent="0.25">
      <c r="A365">
        <v>25</v>
      </c>
      <c r="B365">
        <v>4</v>
      </c>
      <c r="C365" t="s">
        <v>1269</v>
      </c>
      <c r="D365" t="s">
        <v>905</v>
      </c>
      <c r="E365" t="s">
        <v>848</v>
      </c>
      <c r="F365" t="s">
        <v>473</v>
      </c>
    </row>
    <row r="366" spans="1:6" x14ac:dyDescent="0.25">
      <c r="A366">
        <v>25</v>
      </c>
      <c r="B366">
        <v>5</v>
      </c>
      <c r="C366" t="s">
        <v>1270</v>
      </c>
      <c r="D366" t="s">
        <v>901</v>
      </c>
      <c r="E366" t="s">
        <v>771</v>
      </c>
      <c r="F366" t="s">
        <v>473</v>
      </c>
    </row>
    <row r="367" spans="1:6" x14ac:dyDescent="0.25">
      <c r="A367">
        <v>25</v>
      </c>
      <c r="B367">
        <v>6</v>
      </c>
      <c r="C367" t="s">
        <v>1271</v>
      </c>
      <c r="D367" t="s">
        <v>899</v>
      </c>
      <c r="E367" t="s">
        <v>187</v>
      </c>
      <c r="F367" t="s">
        <v>473</v>
      </c>
    </row>
    <row r="368" spans="1:6" x14ac:dyDescent="0.25">
      <c r="A368">
        <v>25</v>
      </c>
      <c r="B368">
        <v>7</v>
      </c>
      <c r="C368" t="s">
        <v>1272</v>
      </c>
      <c r="D368" t="s">
        <v>899</v>
      </c>
      <c r="E368" t="s">
        <v>472</v>
      </c>
      <c r="F368" t="s">
        <v>473</v>
      </c>
    </row>
    <row r="369" spans="1:6" x14ac:dyDescent="0.25">
      <c r="A369">
        <v>25</v>
      </c>
      <c r="B369">
        <v>8</v>
      </c>
      <c r="C369" t="s">
        <v>1273</v>
      </c>
      <c r="D369" t="s">
        <v>901</v>
      </c>
      <c r="E369" t="s">
        <v>500</v>
      </c>
      <c r="F369" t="s">
        <v>473</v>
      </c>
    </row>
    <row r="370" spans="1:6" x14ac:dyDescent="0.25">
      <c r="A370">
        <v>25</v>
      </c>
      <c r="B370">
        <v>9</v>
      </c>
      <c r="C370" t="s">
        <v>1274</v>
      </c>
      <c r="D370" t="s">
        <v>901</v>
      </c>
      <c r="E370" t="s">
        <v>491</v>
      </c>
      <c r="F370" t="s">
        <v>473</v>
      </c>
    </row>
    <row r="371" spans="1:6" x14ac:dyDescent="0.25">
      <c r="A371">
        <v>25</v>
      </c>
      <c r="B371">
        <v>10</v>
      </c>
      <c r="C371" t="s">
        <v>1275</v>
      </c>
      <c r="D371" t="s">
        <v>899</v>
      </c>
      <c r="E371" t="s">
        <v>505</v>
      </c>
      <c r="F371" t="s">
        <v>473</v>
      </c>
    </row>
    <row r="372" spans="1:6" x14ac:dyDescent="0.25">
      <c r="A372">
        <v>25</v>
      </c>
      <c r="B372">
        <v>11</v>
      </c>
      <c r="C372" t="s">
        <v>1276</v>
      </c>
      <c r="D372" t="s">
        <v>922</v>
      </c>
      <c r="E372" t="s">
        <v>222</v>
      </c>
      <c r="F372" t="s">
        <v>473</v>
      </c>
    </row>
    <row r="373" spans="1:6" x14ac:dyDescent="0.25">
      <c r="A373">
        <v>25</v>
      </c>
      <c r="B373">
        <v>12</v>
      </c>
      <c r="C373" t="s">
        <v>1277</v>
      </c>
      <c r="D373" t="s">
        <v>901</v>
      </c>
      <c r="E373" t="s">
        <v>704</v>
      </c>
      <c r="F373" t="s">
        <v>473</v>
      </c>
    </row>
    <row r="374" spans="1:6" x14ac:dyDescent="0.25">
      <c r="A374">
        <v>25</v>
      </c>
      <c r="B374">
        <v>13</v>
      </c>
      <c r="C374" t="s">
        <v>1278</v>
      </c>
      <c r="D374" t="s">
        <v>901</v>
      </c>
      <c r="E374" t="s">
        <v>875</v>
      </c>
      <c r="F374" t="s">
        <v>473</v>
      </c>
    </row>
    <row r="375" spans="1:6" x14ac:dyDescent="0.25">
      <c r="A375">
        <v>25</v>
      </c>
      <c r="B375">
        <v>14</v>
      </c>
      <c r="C375" t="s">
        <v>1279</v>
      </c>
      <c r="D375" t="s">
        <v>901</v>
      </c>
      <c r="E375" t="s">
        <v>31</v>
      </c>
      <c r="F375" t="s">
        <v>473</v>
      </c>
    </row>
    <row r="376" spans="1:6" x14ac:dyDescent="0.25">
      <c r="A376">
        <v>25</v>
      </c>
      <c r="B376">
        <v>15</v>
      </c>
      <c r="C376" t="s">
        <v>1280</v>
      </c>
      <c r="D376" t="s">
        <v>905</v>
      </c>
      <c r="E376" t="s">
        <v>598</v>
      </c>
      <c r="F376" t="s">
        <v>473</v>
      </c>
    </row>
    <row r="377" spans="1:6" x14ac:dyDescent="0.25">
      <c r="A377">
        <v>26</v>
      </c>
      <c r="B377">
        <v>1</v>
      </c>
      <c r="C377" t="s">
        <v>1281</v>
      </c>
      <c r="D377" t="s">
        <v>901</v>
      </c>
      <c r="E377" t="s">
        <v>598</v>
      </c>
      <c r="F377" t="s">
        <v>473</v>
      </c>
    </row>
    <row r="378" spans="1:6" x14ac:dyDescent="0.25">
      <c r="A378">
        <v>26</v>
      </c>
      <c r="B378">
        <v>2</v>
      </c>
      <c r="C378" t="s">
        <v>1282</v>
      </c>
      <c r="D378" t="s">
        <v>901</v>
      </c>
      <c r="E378" t="s">
        <v>31</v>
      </c>
      <c r="F378" t="s">
        <v>473</v>
      </c>
    </row>
    <row r="379" spans="1:6" x14ac:dyDescent="0.25">
      <c r="A379">
        <v>26</v>
      </c>
      <c r="B379">
        <v>3</v>
      </c>
      <c r="C379" t="s">
        <v>1283</v>
      </c>
      <c r="D379" t="s">
        <v>901</v>
      </c>
      <c r="E379" t="s">
        <v>875</v>
      </c>
      <c r="F379" t="s">
        <v>473</v>
      </c>
    </row>
    <row r="380" spans="1:6" x14ac:dyDescent="0.25">
      <c r="A380">
        <v>26</v>
      </c>
      <c r="B380">
        <v>4</v>
      </c>
      <c r="C380" t="s">
        <v>1284</v>
      </c>
      <c r="D380" t="s">
        <v>899</v>
      </c>
      <c r="E380" t="s">
        <v>704</v>
      </c>
      <c r="F380" t="s">
        <v>473</v>
      </c>
    </row>
    <row r="381" spans="1:6" x14ac:dyDescent="0.25">
      <c r="A381">
        <v>26</v>
      </c>
      <c r="B381">
        <v>5</v>
      </c>
      <c r="C381" t="s">
        <v>1285</v>
      </c>
      <c r="D381" t="s">
        <v>899</v>
      </c>
      <c r="E381" t="s">
        <v>222</v>
      </c>
      <c r="F381" t="s">
        <v>473</v>
      </c>
    </row>
    <row r="382" spans="1:6" x14ac:dyDescent="0.25">
      <c r="A382">
        <v>26</v>
      </c>
      <c r="B382">
        <v>6</v>
      </c>
      <c r="C382" t="s">
        <v>1286</v>
      </c>
      <c r="D382" t="s">
        <v>899</v>
      </c>
      <c r="E382" t="s">
        <v>505</v>
      </c>
      <c r="F382" t="s">
        <v>473</v>
      </c>
    </row>
    <row r="383" spans="1:6" x14ac:dyDescent="0.25">
      <c r="A383">
        <v>26</v>
      </c>
      <c r="B383">
        <v>7</v>
      </c>
      <c r="C383" t="s">
        <v>1287</v>
      </c>
      <c r="D383" t="s">
        <v>903</v>
      </c>
      <c r="E383" t="s">
        <v>491</v>
      </c>
      <c r="F383" t="s">
        <v>473</v>
      </c>
    </row>
    <row r="384" spans="1:6" x14ac:dyDescent="0.25">
      <c r="A384">
        <v>26</v>
      </c>
      <c r="B384">
        <v>8</v>
      </c>
      <c r="C384" t="s">
        <v>1288</v>
      </c>
      <c r="D384" t="s">
        <v>905</v>
      </c>
      <c r="E384" t="s">
        <v>500</v>
      </c>
      <c r="F384" t="s">
        <v>473</v>
      </c>
    </row>
    <row r="385" spans="1:6" x14ac:dyDescent="0.25">
      <c r="A385">
        <v>26</v>
      </c>
      <c r="B385">
        <v>9</v>
      </c>
      <c r="C385" t="s">
        <v>1289</v>
      </c>
      <c r="D385" t="s">
        <v>901</v>
      </c>
      <c r="E385" t="s">
        <v>472</v>
      </c>
      <c r="F385" t="s">
        <v>473</v>
      </c>
    </row>
    <row r="386" spans="1:6" x14ac:dyDescent="0.25">
      <c r="A386">
        <v>26</v>
      </c>
      <c r="B386">
        <v>10</v>
      </c>
      <c r="C386" t="s">
        <v>1290</v>
      </c>
      <c r="D386" t="s">
        <v>922</v>
      </c>
      <c r="E386" t="s">
        <v>187</v>
      </c>
      <c r="F386" t="s">
        <v>473</v>
      </c>
    </row>
    <row r="387" spans="1:6" x14ac:dyDescent="0.25">
      <c r="A387">
        <v>26</v>
      </c>
      <c r="B387">
        <v>11</v>
      </c>
      <c r="C387" t="s">
        <v>1291</v>
      </c>
      <c r="D387" t="s">
        <v>901</v>
      </c>
      <c r="E387" t="s">
        <v>771</v>
      </c>
      <c r="F387" t="s">
        <v>473</v>
      </c>
    </row>
    <row r="388" spans="1:6" x14ac:dyDescent="0.25">
      <c r="A388">
        <v>26</v>
      </c>
      <c r="B388">
        <v>12</v>
      </c>
      <c r="C388" t="s">
        <v>1292</v>
      </c>
      <c r="D388" t="s">
        <v>901</v>
      </c>
      <c r="E388" t="s">
        <v>848</v>
      </c>
      <c r="F388" t="s">
        <v>473</v>
      </c>
    </row>
    <row r="389" spans="1:6" x14ac:dyDescent="0.25">
      <c r="A389">
        <v>26</v>
      </c>
      <c r="B389">
        <v>13</v>
      </c>
      <c r="C389" t="s">
        <v>1293</v>
      </c>
      <c r="D389" t="s">
        <v>901</v>
      </c>
      <c r="E389" t="s">
        <v>206</v>
      </c>
      <c r="F389" t="s">
        <v>473</v>
      </c>
    </row>
    <row r="390" spans="1:6" x14ac:dyDescent="0.25">
      <c r="A390">
        <v>26</v>
      </c>
      <c r="B390">
        <v>14</v>
      </c>
      <c r="C390" t="s">
        <v>1294</v>
      </c>
      <c r="D390" t="s">
        <v>901</v>
      </c>
      <c r="E390" t="s">
        <v>634</v>
      </c>
      <c r="F390" t="s">
        <v>473</v>
      </c>
    </row>
    <row r="391" spans="1:6" x14ac:dyDescent="0.25">
      <c r="A391">
        <v>26</v>
      </c>
      <c r="B391">
        <v>15</v>
      </c>
      <c r="C391" t="s">
        <v>1295</v>
      </c>
      <c r="D391" t="s">
        <v>908</v>
      </c>
      <c r="E391" t="s">
        <v>527</v>
      </c>
      <c r="F391" t="s">
        <v>473</v>
      </c>
    </row>
    <row r="392" spans="1:6" x14ac:dyDescent="0.25">
      <c r="A392">
        <v>27</v>
      </c>
      <c r="B392">
        <v>1</v>
      </c>
      <c r="C392" t="s">
        <v>1296</v>
      </c>
      <c r="D392" t="s">
        <v>901</v>
      </c>
      <c r="E392" t="s">
        <v>527</v>
      </c>
      <c r="F392" t="s">
        <v>473</v>
      </c>
    </row>
    <row r="393" spans="1:6" x14ac:dyDescent="0.25">
      <c r="A393">
        <v>27</v>
      </c>
      <c r="B393">
        <v>2</v>
      </c>
      <c r="C393" t="s">
        <v>1297</v>
      </c>
      <c r="D393" t="s">
        <v>922</v>
      </c>
      <c r="E393" t="s">
        <v>634</v>
      </c>
      <c r="F393" t="s">
        <v>473</v>
      </c>
    </row>
    <row r="394" spans="1:6" x14ac:dyDescent="0.25">
      <c r="A394">
        <v>27</v>
      </c>
      <c r="B394">
        <v>3</v>
      </c>
      <c r="C394" t="s">
        <v>1298</v>
      </c>
      <c r="D394" t="s">
        <v>922</v>
      </c>
      <c r="E394" t="s">
        <v>206</v>
      </c>
      <c r="F394" t="s">
        <v>473</v>
      </c>
    </row>
    <row r="395" spans="1:6" x14ac:dyDescent="0.25">
      <c r="A395">
        <v>27</v>
      </c>
      <c r="B395">
        <v>4</v>
      </c>
      <c r="C395" t="s">
        <v>1299</v>
      </c>
      <c r="D395" t="s">
        <v>961</v>
      </c>
      <c r="E395" t="s">
        <v>848</v>
      </c>
      <c r="F395" t="s">
        <v>473</v>
      </c>
    </row>
    <row r="396" spans="1:6" x14ac:dyDescent="0.25">
      <c r="A396">
        <v>27</v>
      </c>
      <c r="B396">
        <v>5</v>
      </c>
      <c r="C396" t="s">
        <v>1300</v>
      </c>
      <c r="D396" t="s">
        <v>901</v>
      </c>
      <c r="E396" t="s">
        <v>771</v>
      </c>
      <c r="F396" t="s">
        <v>473</v>
      </c>
    </row>
    <row r="397" spans="1:6" x14ac:dyDescent="0.25">
      <c r="A397">
        <v>27</v>
      </c>
      <c r="B397">
        <v>6</v>
      </c>
      <c r="C397" t="s">
        <v>1301</v>
      </c>
      <c r="D397" t="s">
        <v>961</v>
      </c>
      <c r="E397" t="s">
        <v>187</v>
      </c>
      <c r="F397" t="s">
        <v>473</v>
      </c>
    </row>
    <row r="398" spans="1:6" x14ac:dyDescent="0.25">
      <c r="A398">
        <v>27</v>
      </c>
      <c r="B398">
        <v>7</v>
      </c>
      <c r="C398" t="s">
        <v>1302</v>
      </c>
      <c r="D398" t="s">
        <v>901</v>
      </c>
      <c r="E398" t="s">
        <v>472</v>
      </c>
      <c r="F398" t="s">
        <v>473</v>
      </c>
    </row>
    <row r="399" spans="1:6" x14ac:dyDescent="0.25">
      <c r="A399">
        <v>27</v>
      </c>
      <c r="B399">
        <v>8</v>
      </c>
      <c r="C399" t="s">
        <v>1303</v>
      </c>
      <c r="D399" t="s">
        <v>899</v>
      </c>
      <c r="E399" t="s">
        <v>500</v>
      </c>
      <c r="F399" t="s">
        <v>473</v>
      </c>
    </row>
    <row r="400" spans="1:6" x14ac:dyDescent="0.25">
      <c r="A400">
        <v>27</v>
      </c>
      <c r="B400">
        <v>9</v>
      </c>
      <c r="C400" t="s">
        <v>1304</v>
      </c>
      <c r="D400" t="s">
        <v>908</v>
      </c>
      <c r="E400" t="s">
        <v>491</v>
      </c>
      <c r="F400" t="s">
        <v>473</v>
      </c>
    </row>
    <row r="401" spans="1:6" x14ac:dyDescent="0.25">
      <c r="A401">
        <v>27</v>
      </c>
      <c r="B401">
        <v>10</v>
      </c>
      <c r="C401" t="s">
        <v>1305</v>
      </c>
      <c r="D401" t="s">
        <v>901</v>
      </c>
      <c r="E401" t="s">
        <v>505</v>
      </c>
      <c r="F401" t="s">
        <v>473</v>
      </c>
    </row>
    <row r="402" spans="1:6" x14ac:dyDescent="0.25">
      <c r="A402">
        <v>27</v>
      </c>
      <c r="B402">
        <v>11</v>
      </c>
      <c r="C402" t="s">
        <v>1306</v>
      </c>
      <c r="D402" t="s">
        <v>901</v>
      </c>
      <c r="E402" t="s">
        <v>222</v>
      </c>
      <c r="F402" t="s">
        <v>473</v>
      </c>
    </row>
    <row r="403" spans="1:6" x14ac:dyDescent="0.25">
      <c r="A403">
        <v>27</v>
      </c>
      <c r="B403">
        <v>12</v>
      </c>
      <c r="C403" t="s">
        <v>1307</v>
      </c>
      <c r="D403" t="s">
        <v>901</v>
      </c>
      <c r="E403" t="s">
        <v>704</v>
      </c>
      <c r="F403" t="s">
        <v>473</v>
      </c>
    </row>
    <row r="404" spans="1:6" x14ac:dyDescent="0.25">
      <c r="A404">
        <v>27</v>
      </c>
      <c r="B404">
        <v>13</v>
      </c>
      <c r="C404" t="s">
        <v>1308</v>
      </c>
      <c r="D404" t="s">
        <v>901</v>
      </c>
      <c r="E404" t="s">
        <v>875</v>
      </c>
      <c r="F404" t="s">
        <v>473</v>
      </c>
    </row>
    <row r="405" spans="1:6" x14ac:dyDescent="0.25">
      <c r="A405">
        <v>27</v>
      </c>
      <c r="B405">
        <v>14</v>
      </c>
      <c r="C405" t="s">
        <v>1309</v>
      </c>
      <c r="D405" t="s">
        <v>899</v>
      </c>
      <c r="E405" t="s">
        <v>31</v>
      </c>
      <c r="F405" t="s">
        <v>473</v>
      </c>
    </row>
    <row r="406" spans="1:6" x14ac:dyDescent="0.25">
      <c r="A406">
        <v>27</v>
      </c>
      <c r="B406">
        <v>15</v>
      </c>
      <c r="C406" t="s">
        <v>1310</v>
      </c>
      <c r="D406" t="s">
        <v>899</v>
      </c>
      <c r="E406" t="s">
        <v>598</v>
      </c>
      <c r="F406" t="s">
        <v>473</v>
      </c>
    </row>
    <row r="407" spans="1:6" x14ac:dyDescent="0.25">
      <c r="A407">
        <v>28</v>
      </c>
      <c r="B407">
        <v>1</v>
      </c>
      <c r="C407" t="s">
        <v>1311</v>
      </c>
      <c r="D407" t="s">
        <v>899</v>
      </c>
      <c r="E407" t="s">
        <v>598</v>
      </c>
      <c r="F407" t="s">
        <v>473</v>
      </c>
    </row>
    <row r="408" spans="1:6" x14ac:dyDescent="0.25">
      <c r="A408">
        <v>28</v>
      </c>
      <c r="B408">
        <v>2</v>
      </c>
      <c r="C408" t="s">
        <v>1312</v>
      </c>
      <c r="D408" t="s">
        <v>922</v>
      </c>
      <c r="E408" t="s">
        <v>31</v>
      </c>
      <c r="F408" t="s">
        <v>473</v>
      </c>
    </row>
    <row r="409" spans="1:6" x14ac:dyDescent="0.25">
      <c r="A409">
        <v>28</v>
      </c>
      <c r="B409">
        <v>3</v>
      </c>
      <c r="C409" t="s">
        <v>1313</v>
      </c>
      <c r="D409" t="s">
        <v>905</v>
      </c>
      <c r="E409" t="s">
        <v>875</v>
      </c>
      <c r="F409" t="s">
        <v>473</v>
      </c>
    </row>
    <row r="410" spans="1:6" x14ac:dyDescent="0.25">
      <c r="A410">
        <v>28</v>
      </c>
      <c r="B410">
        <v>4</v>
      </c>
      <c r="C410" t="s">
        <v>1314</v>
      </c>
      <c r="D410" t="s">
        <v>926</v>
      </c>
      <c r="E410" t="s">
        <v>704</v>
      </c>
      <c r="F410" t="s">
        <v>473</v>
      </c>
    </row>
    <row r="411" spans="1:6" x14ac:dyDescent="0.25">
      <c r="A411">
        <v>28</v>
      </c>
      <c r="B411">
        <v>5</v>
      </c>
      <c r="C411" t="s">
        <v>1315</v>
      </c>
      <c r="D411" t="s">
        <v>901</v>
      </c>
      <c r="E411" t="s">
        <v>222</v>
      </c>
      <c r="F411" t="s">
        <v>473</v>
      </c>
    </row>
    <row r="412" spans="1:6" x14ac:dyDescent="0.25">
      <c r="A412">
        <v>28</v>
      </c>
      <c r="B412">
        <v>6</v>
      </c>
      <c r="C412" t="s">
        <v>1316</v>
      </c>
      <c r="D412" t="s">
        <v>901</v>
      </c>
      <c r="E412" t="s">
        <v>505</v>
      </c>
      <c r="F412" t="s">
        <v>473</v>
      </c>
    </row>
    <row r="413" spans="1:6" x14ac:dyDescent="0.25">
      <c r="A413">
        <v>28</v>
      </c>
      <c r="B413">
        <v>7</v>
      </c>
      <c r="C413" t="s">
        <v>1317</v>
      </c>
      <c r="D413" t="s">
        <v>961</v>
      </c>
      <c r="E413" t="s">
        <v>491</v>
      </c>
      <c r="F413" t="s">
        <v>473</v>
      </c>
    </row>
    <row r="414" spans="1:6" x14ac:dyDescent="0.25">
      <c r="A414">
        <v>28</v>
      </c>
      <c r="B414">
        <v>8</v>
      </c>
      <c r="C414" t="s">
        <v>1318</v>
      </c>
      <c r="D414" t="s">
        <v>905</v>
      </c>
      <c r="E414" t="s">
        <v>500</v>
      </c>
      <c r="F414" t="s">
        <v>473</v>
      </c>
    </row>
    <row r="415" spans="1:6" x14ac:dyDescent="0.25">
      <c r="A415">
        <v>28</v>
      </c>
      <c r="B415">
        <v>9</v>
      </c>
      <c r="C415" t="s">
        <v>1319</v>
      </c>
      <c r="D415" t="s">
        <v>901</v>
      </c>
      <c r="E415" t="s">
        <v>472</v>
      </c>
      <c r="F415" t="s">
        <v>473</v>
      </c>
    </row>
    <row r="416" spans="1:6" x14ac:dyDescent="0.25">
      <c r="A416">
        <v>28</v>
      </c>
      <c r="B416">
        <v>10</v>
      </c>
      <c r="C416" t="s">
        <v>1320</v>
      </c>
      <c r="D416" t="s">
        <v>922</v>
      </c>
      <c r="E416" t="s">
        <v>187</v>
      </c>
      <c r="F416" t="s">
        <v>473</v>
      </c>
    </row>
    <row r="417" spans="1:6" x14ac:dyDescent="0.25">
      <c r="A417">
        <v>28</v>
      </c>
      <c r="B417">
        <v>11</v>
      </c>
      <c r="C417" t="s">
        <v>1321</v>
      </c>
      <c r="D417" t="s">
        <v>899</v>
      </c>
      <c r="E417" t="s">
        <v>771</v>
      </c>
      <c r="F417" t="s">
        <v>473</v>
      </c>
    </row>
    <row r="418" spans="1:6" x14ac:dyDescent="0.25">
      <c r="A418">
        <v>28</v>
      </c>
      <c r="B418">
        <v>12</v>
      </c>
      <c r="C418" t="s">
        <v>1322</v>
      </c>
      <c r="D418" t="s">
        <v>901</v>
      </c>
      <c r="E418" t="s">
        <v>848</v>
      </c>
      <c r="F418" t="s">
        <v>473</v>
      </c>
    </row>
    <row r="419" spans="1:6" x14ac:dyDescent="0.25">
      <c r="A419">
        <v>28</v>
      </c>
      <c r="B419">
        <v>13</v>
      </c>
      <c r="C419" t="s">
        <v>1323</v>
      </c>
      <c r="D419" t="s">
        <v>905</v>
      </c>
      <c r="E419" t="s">
        <v>206</v>
      </c>
      <c r="F419" t="s">
        <v>473</v>
      </c>
    </row>
    <row r="420" spans="1:6" x14ac:dyDescent="0.25">
      <c r="A420">
        <v>28</v>
      </c>
      <c r="B420">
        <v>14</v>
      </c>
      <c r="C420" t="s">
        <v>1324</v>
      </c>
      <c r="D420" t="s">
        <v>905</v>
      </c>
      <c r="E420" t="s">
        <v>634</v>
      </c>
      <c r="F420" t="s">
        <v>473</v>
      </c>
    </row>
    <row r="421" spans="1:6" x14ac:dyDescent="0.25">
      <c r="A421">
        <v>28</v>
      </c>
      <c r="B421">
        <v>15</v>
      </c>
      <c r="C421" t="s">
        <v>1325</v>
      </c>
      <c r="D421" t="s">
        <v>901</v>
      </c>
      <c r="E421" t="s">
        <v>527</v>
      </c>
      <c r="F421" t="s">
        <v>473</v>
      </c>
    </row>
    <row r="422" spans="1:6" x14ac:dyDescent="0.25">
      <c r="A422">
        <v>29</v>
      </c>
      <c r="B422">
        <v>1</v>
      </c>
      <c r="C422" t="s">
        <v>1326</v>
      </c>
      <c r="D422" t="s">
        <v>908</v>
      </c>
      <c r="E422" t="s">
        <v>527</v>
      </c>
      <c r="F422" t="s">
        <v>473</v>
      </c>
    </row>
    <row r="423" spans="1:6" x14ac:dyDescent="0.25">
      <c r="A423">
        <v>29</v>
      </c>
      <c r="B423">
        <v>2</v>
      </c>
      <c r="C423" t="s">
        <v>1327</v>
      </c>
      <c r="D423" t="s">
        <v>899</v>
      </c>
      <c r="E423" t="s">
        <v>634</v>
      </c>
      <c r="F423" t="s">
        <v>473</v>
      </c>
    </row>
    <row r="424" spans="1:6" x14ac:dyDescent="0.25">
      <c r="A424">
        <v>29</v>
      </c>
      <c r="B424">
        <v>3</v>
      </c>
      <c r="C424" t="s">
        <v>1328</v>
      </c>
      <c r="D424" t="s">
        <v>901</v>
      </c>
      <c r="E424" t="s">
        <v>206</v>
      </c>
      <c r="F424" t="s">
        <v>473</v>
      </c>
    </row>
    <row r="425" spans="1:6" x14ac:dyDescent="0.25">
      <c r="A425">
        <v>29</v>
      </c>
      <c r="B425">
        <v>4</v>
      </c>
      <c r="C425" t="s">
        <v>1329</v>
      </c>
      <c r="D425" t="s">
        <v>899</v>
      </c>
      <c r="E425" t="s">
        <v>848</v>
      </c>
      <c r="F425" t="s">
        <v>473</v>
      </c>
    </row>
    <row r="426" spans="1:6" x14ac:dyDescent="0.25">
      <c r="A426">
        <v>29</v>
      </c>
      <c r="B426">
        <v>5</v>
      </c>
      <c r="C426" t="s">
        <v>1330</v>
      </c>
      <c r="D426" t="s">
        <v>922</v>
      </c>
      <c r="E426" t="s">
        <v>771</v>
      </c>
      <c r="F426" t="s">
        <v>473</v>
      </c>
    </row>
    <row r="427" spans="1:6" x14ac:dyDescent="0.25">
      <c r="A427">
        <v>29</v>
      </c>
      <c r="B427">
        <v>6</v>
      </c>
      <c r="C427" t="s">
        <v>1331</v>
      </c>
      <c r="D427" t="s">
        <v>901</v>
      </c>
      <c r="E427" t="s">
        <v>187</v>
      </c>
      <c r="F427" t="s">
        <v>473</v>
      </c>
    </row>
    <row r="428" spans="1:6" x14ac:dyDescent="0.25">
      <c r="A428">
        <v>29</v>
      </c>
      <c r="B428">
        <v>7</v>
      </c>
      <c r="C428" t="s">
        <v>1332</v>
      </c>
      <c r="D428" t="s">
        <v>961</v>
      </c>
      <c r="E428" t="s">
        <v>472</v>
      </c>
      <c r="F428" t="s">
        <v>473</v>
      </c>
    </row>
    <row r="429" spans="1:6" x14ac:dyDescent="0.25">
      <c r="A429">
        <v>29</v>
      </c>
      <c r="B429">
        <v>8</v>
      </c>
      <c r="C429" t="s">
        <v>1333</v>
      </c>
      <c r="D429" t="s">
        <v>903</v>
      </c>
      <c r="E429" t="s">
        <v>500</v>
      </c>
      <c r="F429" t="s">
        <v>473</v>
      </c>
    </row>
    <row r="430" spans="1:6" x14ac:dyDescent="0.25">
      <c r="A430">
        <v>29</v>
      </c>
      <c r="B430">
        <v>9</v>
      </c>
      <c r="C430" t="s">
        <v>1334</v>
      </c>
      <c r="D430" t="s">
        <v>908</v>
      </c>
      <c r="E430" t="s">
        <v>491</v>
      </c>
      <c r="F430" t="s">
        <v>473</v>
      </c>
    </row>
    <row r="431" spans="1:6" x14ac:dyDescent="0.25">
      <c r="A431">
        <v>29</v>
      </c>
      <c r="B431">
        <v>10</v>
      </c>
      <c r="C431" t="s">
        <v>1335</v>
      </c>
      <c r="D431" t="s">
        <v>901</v>
      </c>
      <c r="E431" t="s">
        <v>505</v>
      </c>
      <c r="F431" t="s">
        <v>473</v>
      </c>
    </row>
    <row r="432" spans="1:6" x14ac:dyDescent="0.25">
      <c r="A432">
        <v>29</v>
      </c>
      <c r="B432">
        <v>11</v>
      </c>
      <c r="C432" t="s">
        <v>1336</v>
      </c>
      <c r="D432" t="s">
        <v>901</v>
      </c>
      <c r="E432" t="s">
        <v>222</v>
      </c>
      <c r="F432" t="s">
        <v>473</v>
      </c>
    </row>
    <row r="433" spans="1:6" x14ac:dyDescent="0.25">
      <c r="A433">
        <v>29</v>
      </c>
      <c r="B433">
        <v>12</v>
      </c>
      <c r="C433" t="s">
        <v>1337</v>
      </c>
      <c r="D433" t="s">
        <v>901</v>
      </c>
      <c r="E433" t="s">
        <v>704</v>
      </c>
      <c r="F433" t="s">
        <v>473</v>
      </c>
    </row>
    <row r="434" spans="1:6" x14ac:dyDescent="0.25">
      <c r="A434">
        <v>29</v>
      </c>
      <c r="B434">
        <v>13</v>
      </c>
      <c r="C434" t="s">
        <v>1338</v>
      </c>
      <c r="D434" t="s">
        <v>908</v>
      </c>
      <c r="E434" t="s">
        <v>875</v>
      </c>
      <c r="F434" t="s">
        <v>473</v>
      </c>
    </row>
    <row r="435" spans="1:6" x14ac:dyDescent="0.25">
      <c r="A435">
        <v>29</v>
      </c>
      <c r="B435">
        <v>14</v>
      </c>
      <c r="C435" t="s">
        <v>1339</v>
      </c>
      <c r="D435" t="s">
        <v>908</v>
      </c>
      <c r="E435" t="s">
        <v>31</v>
      </c>
      <c r="F435" t="s">
        <v>473</v>
      </c>
    </row>
    <row r="436" spans="1:6" x14ac:dyDescent="0.25">
      <c r="A436">
        <v>29</v>
      </c>
      <c r="B436">
        <v>15</v>
      </c>
      <c r="C436" t="s">
        <v>1340</v>
      </c>
      <c r="D436" t="s">
        <v>901</v>
      </c>
      <c r="E436" t="s">
        <v>598</v>
      </c>
      <c r="F436" t="s">
        <v>473</v>
      </c>
    </row>
    <row r="437" spans="1:6" x14ac:dyDescent="0.25">
      <c r="A437">
        <v>30</v>
      </c>
      <c r="B437">
        <v>1</v>
      </c>
      <c r="C437" t="s">
        <v>1341</v>
      </c>
      <c r="D437" t="s">
        <v>901</v>
      </c>
      <c r="E437" t="s">
        <v>598</v>
      </c>
      <c r="F437" t="s">
        <v>473</v>
      </c>
    </row>
    <row r="438" spans="1:6" x14ac:dyDescent="0.25">
      <c r="A438">
        <v>30</v>
      </c>
      <c r="B438">
        <v>2</v>
      </c>
      <c r="C438" t="s">
        <v>1342</v>
      </c>
      <c r="D438" t="s">
        <v>961</v>
      </c>
      <c r="E438" t="s">
        <v>31</v>
      </c>
      <c r="F438" t="s">
        <v>473</v>
      </c>
    </row>
    <row r="439" spans="1:6" x14ac:dyDescent="0.25">
      <c r="A439">
        <v>30</v>
      </c>
      <c r="B439">
        <v>3</v>
      </c>
      <c r="C439" t="s">
        <v>1343</v>
      </c>
      <c r="D439" t="s">
        <v>901</v>
      </c>
      <c r="E439" t="s">
        <v>875</v>
      </c>
      <c r="F439" t="s">
        <v>473</v>
      </c>
    </row>
    <row r="440" spans="1:6" x14ac:dyDescent="0.25">
      <c r="A440">
        <v>30</v>
      </c>
      <c r="B440">
        <v>4</v>
      </c>
      <c r="C440" t="s">
        <v>1344</v>
      </c>
      <c r="D440" t="s">
        <v>899</v>
      </c>
      <c r="E440" t="s">
        <v>704</v>
      </c>
      <c r="F440" t="s">
        <v>473</v>
      </c>
    </row>
    <row r="441" spans="1:6" x14ac:dyDescent="0.25">
      <c r="A441">
        <v>30</v>
      </c>
      <c r="B441">
        <v>5</v>
      </c>
      <c r="C441" t="s">
        <v>1345</v>
      </c>
      <c r="D441" t="s">
        <v>908</v>
      </c>
      <c r="E441" t="s">
        <v>222</v>
      </c>
      <c r="F441" t="s">
        <v>473</v>
      </c>
    </row>
    <row r="442" spans="1:6" x14ac:dyDescent="0.25">
      <c r="A442">
        <v>30</v>
      </c>
      <c r="B442">
        <v>6</v>
      </c>
      <c r="C442" t="s">
        <v>1346</v>
      </c>
      <c r="D442" t="s">
        <v>905</v>
      </c>
      <c r="E442" t="s">
        <v>505</v>
      </c>
      <c r="F442" t="s">
        <v>473</v>
      </c>
    </row>
    <row r="443" spans="1:6" x14ac:dyDescent="0.25">
      <c r="A443">
        <v>30</v>
      </c>
      <c r="B443">
        <v>7</v>
      </c>
      <c r="C443" t="s">
        <v>1347</v>
      </c>
      <c r="D443" t="s">
        <v>908</v>
      </c>
      <c r="E443" t="s">
        <v>491</v>
      </c>
      <c r="F443" t="s">
        <v>473</v>
      </c>
    </row>
    <row r="444" spans="1:6" x14ac:dyDescent="0.25">
      <c r="A444">
        <v>30</v>
      </c>
      <c r="B444">
        <v>8</v>
      </c>
      <c r="C444" t="s">
        <v>1348</v>
      </c>
      <c r="D444" t="s">
        <v>961</v>
      </c>
      <c r="E444" t="s">
        <v>500</v>
      </c>
      <c r="F444" t="s">
        <v>473</v>
      </c>
    </row>
    <row r="445" spans="1:6" x14ac:dyDescent="0.25">
      <c r="A445">
        <v>30</v>
      </c>
      <c r="B445">
        <v>9</v>
      </c>
      <c r="C445" t="s">
        <v>1349</v>
      </c>
      <c r="D445" t="s">
        <v>901</v>
      </c>
      <c r="E445" t="s">
        <v>472</v>
      </c>
      <c r="F445" t="s">
        <v>473</v>
      </c>
    </row>
    <row r="446" spans="1:6" x14ac:dyDescent="0.25">
      <c r="A446">
        <v>30</v>
      </c>
      <c r="B446">
        <v>10</v>
      </c>
      <c r="C446" t="s">
        <v>1350</v>
      </c>
      <c r="D446" t="s">
        <v>901</v>
      </c>
      <c r="E446" t="s">
        <v>187</v>
      </c>
      <c r="F446" t="s">
        <v>473</v>
      </c>
    </row>
    <row r="447" spans="1:6" x14ac:dyDescent="0.25">
      <c r="A447">
        <v>30</v>
      </c>
      <c r="B447">
        <v>11</v>
      </c>
      <c r="C447" t="s">
        <v>1351</v>
      </c>
      <c r="D447" t="s">
        <v>901</v>
      </c>
      <c r="E447" t="s">
        <v>771</v>
      </c>
      <c r="F447" t="s">
        <v>473</v>
      </c>
    </row>
    <row r="448" spans="1:6" x14ac:dyDescent="0.25">
      <c r="A448">
        <v>30</v>
      </c>
      <c r="B448">
        <v>12</v>
      </c>
      <c r="C448" t="s">
        <v>1352</v>
      </c>
      <c r="D448" t="s">
        <v>908</v>
      </c>
      <c r="E448" t="s">
        <v>848</v>
      </c>
      <c r="F448" t="s">
        <v>473</v>
      </c>
    </row>
    <row r="449" spans="1:6" x14ac:dyDescent="0.25">
      <c r="A449">
        <v>30</v>
      </c>
      <c r="B449">
        <v>13</v>
      </c>
      <c r="C449" t="s">
        <v>1353</v>
      </c>
      <c r="D449" t="s">
        <v>901</v>
      </c>
      <c r="E449" t="s">
        <v>206</v>
      </c>
      <c r="F449" t="s">
        <v>473</v>
      </c>
    </row>
    <row r="450" spans="1:6" x14ac:dyDescent="0.25">
      <c r="A450">
        <v>30</v>
      </c>
      <c r="B450">
        <v>14</v>
      </c>
      <c r="C450" t="s">
        <v>1354</v>
      </c>
      <c r="D450" t="s">
        <v>901</v>
      </c>
      <c r="E450" t="s">
        <v>634</v>
      </c>
      <c r="F450" t="s">
        <v>473</v>
      </c>
    </row>
    <row r="451" spans="1:6" x14ac:dyDescent="0.25">
      <c r="A451">
        <v>30</v>
      </c>
      <c r="B451">
        <v>15</v>
      </c>
      <c r="C451" t="s">
        <v>1355</v>
      </c>
      <c r="D451" t="s">
        <v>899</v>
      </c>
      <c r="E451" t="s">
        <v>527</v>
      </c>
      <c r="F451" t="s">
        <v>473</v>
      </c>
    </row>
    <row r="452" spans="1:6" x14ac:dyDescent="0.25">
      <c r="A452">
        <v>1</v>
      </c>
      <c r="B452">
        <v>1</v>
      </c>
      <c r="C452" t="s">
        <v>898</v>
      </c>
      <c r="D452" t="s">
        <v>899</v>
      </c>
      <c r="E452" t="s">
        <v>45</v>
      </c>
      <c r="F452" t="s">
        <v>452</v>
      </c>
    </row>
    <row r="453" spans="1:6" x14ac:dyDescent="0.25">
      <c r="A453">
        <v>1</v>
      </c>
      <c r="B453">
        <v>2</v>
      </c>
      <c r="C453" t="s">
        <v>900</v>
      </c>
      <c r="D453" t="s">
        <v>901</v>
      </c>
      <c r="E453" t="s">
        <v>368</v>
      </c>
      <c r="F453" t="s">
        <v>452</v>
      </c>
    </row>
    <row r="454" spans="1:6" x14ac:dyDescent="0.25">
      <c r="A454">
        <v>1</v>
      </c>
      <c r="B454">
        <v>3</v>
      </c>
      <c r="C454" t="s">
        <v>906</v>
      </c>
      <c r="D454" t="s">
        <v>899</v>
      </c>
      <c r="E454" t="s">
        <v>796</v>
      </c>
      <c r="F454" t="s">
        <v>452</v>
      </c>
    </row>
    <row r="455" spans="1:6" x14ac:dyDescent="0.25">
      <c r="A455">
        <v>1</v>
      </c>
      <c r="B455">
        <v>4</v>
      </c>
      <c r="C455" t="s">
        <v>902</v>
      </c>
      <c r="D455" t="s">
        <v>903</v>
      </c>
      <c r="E455" t="s">
        <v>786</v>
      </c>
      <c r="F455" t="s">
        <v>452</v>
      </c>
    </row>
    <row r="456" spans="1:6" x14ac:dyDescent="0.25">
      <c r="A456">
        <v>1</v>
      </c>
      <c r="B456">
        <v>5</v>
      </c>
      <c r="C456" t="s">
        <v>911</v>
      </c>
      <c r="D456" t="s">
        <v>905</v>
      </c>
      <c r="E456" t="s">
        <v>842</v>
      </c>
      <c r="F456" t="s">
        <v>452</v>
      </c>
    </row>
    <row r="457" spans="1:6" x14ac:dyDescent="0.25">
      <c r="A457">
        <v>1</v>
      </c>
      <c r="B457">
        <v>6</v>
      </c>
      <c r="C457" t="s">
        <v>904</v>
      </c>
      <c r="D457" t="s">
        <v>905</v>
      </c>
      <c r="E457" t="s">
        <v>727</v>
      </c>
      <c r="F457" t="s">
        <v>452</v>
      </c>
    </row>
    <row r="458" spans="1:6" x14ac:dyDescent="0.25">
      <c r="A458">
        <v>1</v>
      </c>
      <c r="B458">
        <v>7</v>
      </c>
      <c r="C458" t="s">
        <v>907</v>
      </c>
      <c r="D458" t="s">
        <v>908</v>
      </c>
      <c r="E458" t="s">
        <v>161</v>
      </c>
      <c r="F458" t="s">
        <v>452</v>
      </c>
    </row>
    <row r="459" spans="1:6" x14ac:dyDescent="0.25">
      <c r="A459">
        <v>1</v>
      </c>
      <c r="B459">
        <v>8</v>
      </c>
      <c r="C459" t="s">
        <v>913</v>
      </c>
      <c r="D459" t="s">
        <v>899</v>
      </c>
      <c r="E459" t="s">
        <v>294</v>
      </c>
      <c r="F459" t="s">
        <v>452</v>
      </c>
    </row>
    <row r="460" spans="1:6" x14ac:dyDescent="0.25">
      <c r="A460">
        <v>1</v>
      </c>
      <c r="B460">
        <v>9</v>
      </c>
      <c r="C460" t="s">
        <v>909</v>
      </c>
      <c r="D460" t="s">
        <v>899</v>
      </c>
      <c r="E460" t="s">
        <v>241</v>
      </c>
      <c r="F460" t="s">
        <v>452</v>
      </c>
    </row>
    <row r="461" spans="1:6" x14ac:dyDescent="0.25">
      <c r="A461">
        <v>1</v>
      </c>
      <c r="B461">
        <v>10</v>
      </c>
      <c r="C461" t="s">
        <v>912</v>
      </c>
      <c r="D461" t="s">
        <v>905</v>
      </c>
      <c r="E461" t="s">
        <v>757</v>
      </c>
      <c r="F461" t="s">
        <v>452</v>
      </c>
    </row>
    <row r="462" spans="1:6" x14ac:dyDescent="0.25">
      <c r="A462">
        <v>1</v>
      </c>
      <c r="B462">
        <v>11</v>
      </c>
      <c r="C462" t="s">
        <v>923</v>
      </c>
      <c r="D462" t="s">
        <v>905</v>
      </c>
      <c r="E462" t="s">
        <v>315</v>
      </c>
      <c r="F462" t="s">
        <v>452</v>
      </c>
    </row>
    <row r="463" spans="1:6" x14ac:dyDescent="0.25">
      <c r="A463">
        <v>1</v>
      </c>
      <c r="B463">
        <v>12</v>
      </c>
      <c r="C463" t="s">
        <v>910</v>
      </c>
      <c r="D463" t="s">
        <v>901</v>
      </c>
      <c r="E463" t="s">
        <v>670</v>
      </c>
      <c r="F463" t="s">
        <v>452</v>
      </c>
    </row>
    <row r="464" spans="1:6" x14ac:dyDescent="0.25">
      <c r="A464">
        <v>1</v>
      </c>
      <c r="B464">
        <v>13</v>
      </c>
      <c r="C464" t="s">
        <v>917</v>
      </c>
      <c r="D464" t="s">
        <v>901</v>
      </c>
      <c r="E464" t="s">
        <v>136</v>
      </c>
      <c r="F464" t="s">
        <v>452</v>
      </c>
    </row>
    <row r="465" spans="1:6" x14ac:dyDescent="0.25">
      <c r="A465">
        <v>1</v>
      </c>
      <c r="B465">
        <v>14</v>
      </c>
      <c r="C465" t="s">
        <v>918</v>
      </c>
      <c r="D465" t="s">
        <v>901</v>
      </c>
      <c r="E465" t="s">
        <v>224</v>
      </c>
      <c r="F465" t="s">
        <v>452</v>
      </c>
    </row>
    <row r="466" spans="1:6" x14ac:dyDescent="0.25">
      <c r="A466">
        <v>1</v>
      </c>
      <c r="B466">
        <v>15</v>
      </c>
      <c r="C466" t="s">
        <v>914</v>
      </c>
      <c r="D466" t="s">
        <v>908</v>
      </c>
      <c r="E466" t="s">
        <v>684</v>
      </c>
      <c r="F466" t="s">
        <v>452</v>
      </c>
    </row>
    <row r="467" spans="1:6" x14ac:dyDescent="0.25">
      <c r="A467">
        <v>2</v>
      </c>
      <c r="B467">
        <v>1</v>
      </c>
      <c r="C467" t="s">
        <v>924</v>
      </c>
      <c r="D467" t="s">
        <v>922</v>
      </c>
      <c r="E467" t="s">
        <v>684</v>
      </c>
      <c r="F467" t="s">
        <v>452</v>
      </c>
    </row>
    <row r="468" spans="1:6" x14ac:dyDescent="0.25">
      <c r="A468">
        <v>2</v>
      </c>
      <c r="B468">
        <v>2</v>
      </c>
      <c r="C468" t="s">
        <v>915</v>
      </c>
      <c r="D468" t="s">
        <v>899</v>
      </c>
      <c r="E468" t="s">
        <v>224</v>
      </c>
      <c r="F468" t="s">
        <v>452</v>
      </c>
    </row>
    <row r="469" spans="1:6" x14ac:dyDescent="0.25">
      <c r="A469">
        <v>2</v>
      </c>
      <c r="B469">
        <v>3</v>
      </c>
      <c r="C469" t="s">
        <v>916</v>
      </c>
      <c r="D469" t="s">
        <v>908</v>
      </c>
      <c r="E469" t="s">
        <v>136</v>
      </c>
      <c r="F469" t="s">
        <v>452</v>
      </c>
    </row>
    <row r="470" spans="1:6" x14ac:dyDescent="0.25">
      <c r="A470">
        <v>2</v>
      </c>
      <c r="B470">
        <v>4</v>
      </c>
      <c r="C470" t="s">
        <v>921</v>
      </c>
      <c r="D470" t="s">
        <v>922</v>
      </c>
      <c r="E470" t="s">
        <v>670</v>
      </c>
      <c r="F470" t="s">
        <v>452</v>
      </c>
    </row>
    <row r="471" spans="1:6" x14ac:dyDescent="0.25">
      <c r="A471">
        <v>2</v>
      </c>
      <c r="B471">
        <v>5</v>
      </c>
      <c r="C471" t="s">
        <v>920</v>
      </c>
      <c r="D471" t="s">
        <v>901</v>
      </c>
      <c r="E471" t="s">
        <v>315</v>
      </c>
      <c r="F471" t="s">
        <v>452</v>
      </c>
    </row>
    <row r="472" spans="1:6" x14ac:dyDescent="0.25">
      <c r="A472">
        <v>2</v>
      </c>
      <c r="B472">
        <v>6</v>
      </c>
      <c r="C472" t="s">
        <v>929</v>
      </c>
      <c r="D472" t="s">
        <v>899</v>
      </c>
      <c r="E472" t="s">
        <v>757</v>
      </c>
      <c r="F472" t="s">
        <v>452</v>
      </c>
    </row>
    <row r="473" spans="1:6" x14ac:dyDescent="0.25">
      <c r="A473">
        <v>2</v>
      </c>
      <c r="B473">
        <v>7</v>
      </c>
      <c r="C473" t="s">
        <v>928</v>
      </c>
      <c r="D473" t="s">
        <v>901</v>
      </c>
      <c r="E473" t="s">
        <v>241</v>
      </c>
      <c r="F473" t="s">
        <v>452</v>
      </c>
    </row>
    <row r="474" spans="1:6" x14ac:dyDescent="0.25">
      <c r="A474">
        <v>2</v>
      </c>
      <c r="B474">
        <v>8</v>
      </c>
      <c r="C474" t="s">
        <v>934</v>
      </c>
      <c r="D474" t="s">
        <v>922</v>
      </c>
      <c r="E474" t="s">
        <v>294</v>
      </c>
      <c r="F474" t="s">
        <v>452</v>
      </c>
    </row>
    <row r="475" spans="1:6" x14ac:dyDescent="0.25">
      <c r="A475">
        <v>2</v>
      </c>
      <c r="B475">
        <v>9</v>
      </c>
      <c r="C475" t="s">
        <v>927</v>
      </c>
      <c r="D475" t="s">
        <v>901</v>
      </c>
      <c r="E475" t="s">
        <v>161</v>
      </c>
      <c r="F475" t="s">
        <v>452</v>
      </c>
    </row>
    <row r="476" spans="1:6" x14ac:dyDescent="0.25">
      <c r="A476">
        <v>2</v>
      </c>
      <c r="B476">
        <v>10</v>
      </c>
      <c r="C476" t="s">
        <v>941</v>
      </c>
      <c r="D476" t="s">
        <v>922</v>
      </c>
      <c r="E476" t="s">
        <v>727</v>
      </c>
      <c r="F476" t="s">
        <v>452</v>
      </c>
    </row>
    <row r="477" spans="1:6" x14ac:dyDescent="0.25">
      <c r="A477">
        <v>2</v>
      </c>
      <c r="B477">
        <v>11</v>
      </c>
      <c r="C477" t="s">
        <v>925</v>
      </c>
      <c r="D477" t="s">
        <v>926</v>
      </c>
      <c r="E477" t="s">
        <v>842</v>
      </c>
      <c r="F477" t="s">
        <v>452</v>
      </c>
    </row>
    <row r="478" spans="1:6" x14ac:dyDescent="0.25">
      <c r="A478">
        <v>2</v>
      </c>
      <c r="B478">
        <v>12</v>
      </c>
      <c r="C478" t="s">
        <v>931</v>
      </c>
      <c r="D478" t="s">
        <v>908</v>
      </c>
      <c r="E478" t="s">
        <v>786</v>
      </c>
      <c r="F478" t="s">
        <v>452</v>
      </c>
    </row>
    <row r="479" spans="1:6" x14ac:dyDescent="0.25">
      <c r="A479">
        <v>2</v>
      </c>
      <c r="B479">
        <v>13</v>
      </c>
      <c r="C479" t="s">
        <v>954</v>
      </c>
      <c r="D479" t="s">
        <v>903</v>
      </c>
      <c r="E479" t="s">
        <v>796</v>
      </c>
      <c r="F479" t="s">
        <v>452</v>
      </c>
    </row>
    <row r="480" spans="1:6" x14ac:dyDescent="0.25">
      <c r="A480">
        <v>2</v>
      </c>
      <c r="B480">
        <v>14</v>
      </c>
      <c r="C480" t="s">
        <v>919</v>
      </c>
      <c r="D480" t="s">
        <v>908</v>
      </c>
      <c r="E480" t="s">
        <v>368</v>
      </c>
      <c r="F480" t="s">
        <v>452</v>
      </c>
    </row>
    <row r="481" spans="1:6" x14ac:dyDescent="0.25">
      <c r="A481">
        <v>2</v>
      </c>
      <c r="B481">
        <v>15</v>
      </c>
      <c r="C481" t="s">
        <v>933</v>
      </c>
      <c r="D481" t="s">
        <v>922</v>
      </c>
      <c r="E481" t="s">
        <v>45</v>
      </c>
      <c r="F481" t="s">
        <v>452</v>
      </c>
    </row>
    <row r="482" spans="1:6" x14ac:dyDescent="0.25">
      <c r="A482">
        <v>3</v>
      </c>
      <c r="B482">
        <v>1</v>
      </c>
      <c r="C482" t="s">
        <v>939</v>
      </c>
      <c r="D482" t="s">
        <v>901</v>
      </c>
      <c r="E482" t="s">
        <v>45</v>
      </c>
      <c r="F482" t="s">
        <v>452</v>
      </c>
    </row>
    <row r="483" spans="1:6" x14ac:dyDescent="0.25">
      <c r="A483">
        <v>3</v>
      </c>
      <c r="B483">
        <v>2</v>
      </c>
      <c r="C483" t="s">
        <v>967</v>
      </c>
      <c r="D483" t="s">
        <v>903</v>
      </c>
      <c r="E483" t="s">
        <v>368</v>
      </c>
      <c r="F483" t="s">
        <v>452</v>
      </c>
    </row>
    <row r="484" spans="1:6" x14ac:dyDescent="0.25">
      <c r="A484">
        <v>3</v>
      </c>
      <c r="B484">
        <v>3</v>
      </c>
      <c r="C484" t="s">
        <v>940</v>
      </c>
      <c r="D484" t="s">
        <v>901</v>
      </c>
      <c r="E484" t="s">
        <v>796</v>
      </c>
      <c r="F484" t="s">
        <v>452</v>
      </c>
    </row>
    <row r="485" spans="1:6" x14ac:dyDescent="0.25">
      <c r="A485">
        <v>3</v>
      </c>
      <c r="B485">
        <v>4</v>
      </c>
      <c r="C485" t="s">
        <v>951</v>
      </c>
      <c r="D485" t="s">
        <v>899</v>
      </c>
      <c r="E485" t="s">
        <v>786</v>
      </c>
      <c r="F485" t="s">
        <v>452</v>
      </c>
    </row>
    <row r="486" spans="1:6" x14ac:dyDescent="0.25">
      <c r="A486">
        <v>3</v>
      </c>
      <c r="B486">
        <v>5</v>
      </c>
      <c r="C486" t="s">
        <v>943</v>
      </c>
      <c r="D486" t="s">
        <v>901</v>
      </c>
      <c r="E486" t="s">
        <v>842</v>
      </c>
      <c r="F486" t="s">
        <v>452</v>
      </c>
    </row>
    <row r="487" spans="1:6" x14ac:dyDescent="0.25">
      <c r="A487">
        <v>3</v>
      </c>
      <c r="B487">
        <v>6</v>
      </c>
      <c r="C487" t="s">
        <v>930</v>
      </c>
      <c r="D487" t="s">
        <v>901</v>
      </c>
      <c r="E487" t="s">
        <v>727</v>
      </c>
      <c r="F487" t="s">
        <v>452</v>
      </c>
    </row>
    <row r="488" spans="1:6" x14ac:dyDescent="0.25">
      <c r="A488">
        <v>3</v>
      </c>
      <c r="B488">
        <v>7</v>
      </c>
      <c r="C488" t="s">
        <v>952</v>
      </c>
      <c r="D488" t="s">
        <v>899</v>
      </c>
      <c r="E488" t="s">
        <v>161</v>
      </c>
      <c r="F488" t="s">
        <v>452</v>
      </c>
    </row>
    <row r="489" spans="1:6" x14ac:dyDescent="0.25">
      <c r="A489">
        <v>3</v>
      </c>
      <c r="B489">
        <v>8</v>
      </c>
      <c r="C489" t="s">
        <v>936</v>
      </c>
      <c r="D489" t="s">
        <v>903</v>
      </c>
      <c r="E489" t="s">
        <v>294</v>
      </c>
      <c r="F489" t="s">
        <v>452</v>
      </c>
    </row>
    <row r="490" spans="1:6" x14ac:dyDescent="0.25">
      <c r="A490">
        <v>3</v>
      </c>
      <c r="B490">
        <v>9</v>
      </c>
      <c r="C490" t="s">
        <v>947</v>
      </c>
      <c r="D490" t="s">
        <v>922</v>
      </c>
      <c r="E490" t="s">
        <v>241</v>
      </c>
      <c r="F490" t="s">
        <v>452</v>
      </c>
    </row>
    <row r="491" spans="1:6" x14ac:dyDescent="0.25">
      <c r="A491">
        <v>3</v>
      </c>
      <c r="B491">
        <v>10</v>
      </c>
      <c r="C491" t="s">
        <v>946</v>
      </c>
      <c r="D491" t="s">
        <v>926</v>
      </c>
      <c r="E491" t="s">
        <v>757</v>
      </c>
      <c r="F491" t="s">
        <v>452</v>
      </c>
    </row>
    <row r="492" spans="1:6" x14ac:dyDescent="0.25">
      <c r="A492">
        <v>3</v>
      </c>
      <c r="B492">
        <v>11</v>
      </c>
      <c r="C492" t="s">
        <v>949</v>
      </c>
      <c r="D492" t="s">
        <v>901</v>
      </c>
      <c r="E492" t="s">
        <v>315</v>
      </c>
      <c r="F492" t="s">
        <v>452</v>
      </c>
    </row>
    <row r="493" spans="1:6" x14ac:dyDescent="0.25">
      <c r="A493">
        <v>3</v>
      </c>
      <c r="B493">
        <v>12</v>
      </c>
      <c r="C493" t="s">
        <v>959</v>
      </c>
      <c r="D493" t="s">
        <v>899</v>
      </c>
      <c r="E493" t="s">
        <v>670</v>
      </c>
      <c r="F493" t="s">
        <v>452</v>
      </c>
    </row>
    <row r="494" spans="1:6" x14ac:dyDescent="0.25">
      <c r="A494">
        <v>3</v>
      </c>
      <c r="B494">
        <v>13</v>
      </c>
      <c r="C494" t="s">
        <v>944</v>
      </c>
      <c r="D494" t="s">
        <v>901</v>
      </c>
      <c r="E494" t="s">
        <v>136</v>
      </c>
      <c r="F494" t="s">
        <v>452</v>
      </c>
    </row>
    <row r="495" spans="1:6" x14ac:dyDescent="0.25">
      <c r="A495">
        <v>3</v>
      </c>
      <c r="B495">
        <v>14</v>
      </c>
      <c r="C495" t="s">
        <v>935</v>
      </c>
      <c r="D495" t="s">
        <v>901</v>
      </c>
      <c r="E495" t="s">
        <v>224</v>
      </c>
      <c r="F495" t="s">
        <v>452</v>
      </c>
    </row>
    <row r="496" spans="1:6" x14ac:dyDescent="0.25">
      <c r="A496">
        <v>3</v>
      </c>
      <c r="B496">
        <v>15</v>
      </c>
      <c r="C496" t="s">
        <v>950</v>
      </c>
      <c r="D496" t="s">
        <v>901</v>
      </c>
      <c r="E496" t="s">
        <v>684</v>
      </c>
      <c r="F496" t="s">
        <v>452</v>
      </c>
    </row>
    <row r="497" spans="1:6" x14ac:dyDescent="0.25">
      <c r="A497">
        <v>4</v>
      </c>
      <c r="B497">
        <v>1</v>
      </c>
      <c r="C497" t="s">
        <v>960</v>
      </c>
      <c r="D497" t="s">
        <v>961</v>
      </c>
      <c r="E497" t="s">
        <v>684</v>
      </c>
      <c r="F497" t="s">
        <v>452</v>
      </c>
    </row>
    <row r="498" spans="1:6" x14ac:dyDescent="0.25">
      <c r="A498">
        <v>4</v>
      </c>
      <c r="B498">
        <v>2</v>
      </c>
      <c r="C498" t="s">
        <v>938</v>
      </c>
      <c r="D498" t="s">
        <v>903</v>
      </c>
      <c r="E498" t="s">
        <v>224</v>
      </c>
      <c r="F498" t="s">
        <v>452</v>
      </c>
    </row>
    <row r="499" spans="1:6" x14ac:dyDescent="0.25">
      <c r="A499">
        <v>4</v>
      </c>
      <c r="B499">
        <v>3</v>
      </c>
      <c r="C499" t="s">
        <v>958</v>
      </c>
      <c r="D499" t="s">
        <v>899</v>
      </c>
      <c r="E499" t="s">
        <v>136</v>
      </c>
      <c r="F499" t="s">
        <v>452</v>
      </c>
    </row>
    <row r="500" spans="1:6" x14ac:dyDescent="0.25">
      <c r="A500">
        <v>4</v>
      </c>
      <c r="B500">
        <v>4</v>
      </c>
      <c r="C500" t="s">
        <v>964</v>
      </c>
      <c r="D500" t="s">
        <v>961</v>
      </c>
      <c r="E500" t="s">
        <v>670</v>
      </c>
      <c r="F500" t="s">
        <v>452</v>
      </c>
    </row>
    <row r="501" spans="1:6" x14ac:dyDescent="0.25">
      <c r="A501">
        <v>4</v>
      </c>
      <c r="B501">
        <v>5</v>
      </c>
      <c r="C501" t="s">
        <v>953</v>
      </c>
      <c r="D501" t="s">
        <v>903</v>
      </c>
      <c r="E501" t="s">
        <v>315</v>
      </c>
      <c r="F501" t="s">
        <v>452</v>
      </c>
    </row>
    <row r="502" spans="1:6" x14ac:dyDescent="0.25">
      <c r="A502">
        <v>4</v>
      </c>
      <c r="B502">
        <v>6</v>
      </c>
      <c r="C502" t="s">
        <v>932</v>
      </c>
      <c r="D502" t="s">
        <v>901</v>
      </c>
      <c r="E502" t="s">
        <v>757</v>
      </c>
      <c r="F502" t="s">
        <v>452</v>
      </c>
    </row>
    <row r="503" spans="1:6" x14ac:dyDescent="0.25">
      <c r="A503">
        <v>4</v>
      </c>
      <c r="B503">
        <v>7</v>
      </c>
      <c r="C503" t="s">
        <v>937</v>
      </c>
      <c r="D503" t="s">
        <v>899</v>
      </c>
      <c r="E503" t="s">
        <v>241</v>
      </c>
      <c r="F503" t="s">
        <v>452</v>
      </c>
    </row>
    <row r="504" spans="1:6" x14ac:dyDescent="0.25">
      <c r="A504">
        <v>4</v>
      </c>
      <c r="B504">
        <v>8</v>
      </c>
      <c r="C504" t="s">
        <v>977</v>
      </c>
      <c r="D504" t="s">
        <v>901</v>
      </c>
      <c r="E504" t="s">
        <v>294</v>
      </c>
      <c r="F504" t="s">
        <v>452</v>
      </c>
    </row>
    <row r="505" spans="1:6" x14ac:dyDescent="0.25">
      <c r="A505">
        <v>4</v>
      </c>
      <c r="B505">
        <v>9</v>
      </c>
      <c r="C505" t="s">
        <v>955</v>
      </c>
      <c r="D505" t="s">
        <v>908</v>
      </c>
      <c r="E505" t="s">
        <v>161</v>
      </c>
      <c r="F505" t="s">
        <v>452</v>
      </c>
    </row>
    <row r="506" spans="1:6" x14ac:dyDescent="0.25">
      <c r="A506">
        <v>4</v>
      </c>
      <c r="B506">
        <v>10</v>
      </c>
      <c r="C506" t="s">
        <v>965</v>
      </c>
      <c r="D506" t="s">
        <v>961</v>
      </c>
      <c r="E506" t="s">
        <v>727</v>
      </c>
      <c r="F506" t="s">
        <v>452</v>
      </c>
    </row>
    <row r="507" spans="1:6" x14ac:dyDescent="0.25">
      <c r="A507">
        <v>4</v>
      </c>
      <c r="B507">
        <v>11</v>
      </c>
      <c r="C507" t="s">
        <v>945</v>
      </c>
      <c r="D507" t="s">
        <v>901</v>
      </c>
      <c r="E507" t="s">
        <v>842</v>
      </c>
      <c r="F507" t="s">
        <v>452</v>
      </c>
    </row>
    <row r="508" spans="1:6" x14ac:dyDescent="0.25">
      <c r="A508">
        <v>4</v>
      </c>
      <c r="B508">
        <v>12</v>
      </c>
      <c r="C508" t="s">
        <v>985</v>
      </c>
      <c r="D508" t="s">
        <v>901</v>
      </c>
      <c r="E508" t="s">
        <v>786</v>
      </c>
      <c r="F508" t="s">
        <v>452</v>
      </c>
    </row>
    <row r="509" spans="1:6" x14ac:dyDescent="0.25">
      <c r="A509">
        <v>4</v>
      </c>
      <c r="B509">
        <v>13</v>
      </c>
      <c r="C509" t="s">
        <v>957</v>
      </c>
      <c r="D509" t="s">
        <v>903</v>
      </c>
      <c r="E509" t="s">
        <v>796</v>
      </c>
      <c r="F509" t="s">
        <v>452</v>
      </c>
    </row>
    <row r="510" spans="1:6" x14ac:dyDescent="0.25">
      <c r="A510">
        <v>4</v>
      </c>
      <c r="B510">
        <v>14</v>
      </c>
      <c r="C510" t="s">
        <v>971</v>
      </c>
      <c r="D510" t="s">
        <v>901</v>
      </c>
      <c r="E510" t="s">
        <v>368</v>
      </c>
      <c r="F510" t="s">
        <v>452</v>
      </c>
    </row>
    <row r="511" spans="1:6" x14ac:dyDescent="0.25">
      <c r="A511">
        <v>4</v>
      </c>
      <c r="B511">
        <v>15</v>
      </c>
      <c r="C511" t="s">
        <v>962</v>
      </c>
      <c r="D511" t="s">
        <v>899</v>
      </c>
      <c r="E511" t="s">
        <v>45</v>
      </c>
      <c r="F511" t="s">
        <v>452</v>
      </c>
    </row>
    <row r="512" spans="1:6" x14ac:dyDescent="0.25">
      <c r="A512">
        <v>5</v>
      </c>
      <c r="B512">
        <v>1</v>
      </c>
      <c r="C512" t="s">
        <v>999</v>
      </c>
      <c r="D512" t="s">
        <v>922</v>
      </c>
      <c r="E512" t="s">
        <v>45</v>
      </c>
      <c r="F512" t="s">
        <v>452</v>
      </c>
    </row>
    <row r="513" spans="1:6" x14ac:dyDescent="0.25">
      <c r="A513">
        <v>5</v>
      </c>
      <c r="B513">
        <v>2</v>
      </c>
      <c r="C513" t="s">
        <v>942</v>
      </c>
      <c r="D513" t="s">
        <v>899</v>
      </c>
      <c r="E513" t="s">
        <v>368</v>
      </c>
      <c r="F513" t="s">
        <v>452</v>
      </c>
    </row>
    <row r="514" spans="1:6" x14ac:dyDescent="0.25">
      <c r="A514">
        <v>5</v>
      </c>
      <c r="B514">
        <v>3</v>
      </c>
      <c r="C514" t="s">
        <v>956</v>
      </c>
      <c r="D514" t="s">
        <v>901</v>
      </c>
      <c r="E514" t="s">
        <v>796</v>
      </c>
      <c r="F514" t="s">
        <v>452</v>
      </c>
    </row>
    <row r="515" spans="1:6" x14ac:dyDescent="0.25">
      <c r="A515">
        <v>5</v>
      </c>
      <c r="B515">
        <v>4</v>
      </c>
      <c r="C515" t="s">
        <v>973</v>
      </c>
      <c r="D515" t="s">
        <v>901</v>
      </c>
      <c r="E515" t="s">
        <v>786</v>
      </c>
      <c r="F515" t="s">
        <v>452</v>
      </c>
    </row>
    <row r="516" spans="1:6" x14ac:dyDescent="0.25">
      <c r="A516">
        <v>5</v>
      </c>
      <c r="B516">
        <v>5</v>
      </c>
      <c r="C516" t="s">
        <v>983</v>
      </c>
      <c r="D516" t="s">
        <v>901</v>
      </c>
      <c r="E516" t="s">
        <v>842</v>
      </c>
      <c r="F516" t="s">
        <v>452</v>
      </c>
    </row>
    <row r="517" spans="1:6" x14ac:dyDescent="0.25">
      <c r="A517">
        <v>5</v>
      </c>
      <c r="B517">
        <v>6</v>
      </c>
      <c r="C517" t="s">
        <v>968</v>
      </c>
      <c r="D517" t="s">
        <v>899</v>
      </c>
      <c r="E517" t="s">
        <v>727</v>
      </c>
      <c r="F517" t="s">
        <v>452</v>
      </c>
    </row>
    <row r="518" spans="1:6" x14ac:dyDescent="0.25">
      <c r="A518">
        <v>5</v>
      </c>
      <c r="B518">
        <v>7</v>
      </c>
      <c r="C518" t="s">
        <v>974</v>
      </c>
      <c r="D518" t="s">
        <v>899</v>
      </c>
      <c r="E518" t="s">
        <v>161</v>
      </c>
      <c r="F518" t="s">
        <v>452</v>
      </c>
    </row>
    <row r="519" spans="1:6" x14ac:dyDescent="0.25">
      <c r="A519">
        <v>5</v>
      </c>
      <c r="B519">
        <v>8</v>
      </c>
      <c r="C519" t="s">
        <v>981</v>
      </c>
      <c r="D519" t="s">
        <v>908</v>
      </c>
      <c r="E519" t="s">
        <v>294</v>
      </c>
      <c r="F519" t="s">
        <v>452</v>
      </c>
    </row>
    <row r="520" spans="1:6" x14ac:dyDescent="0.25">
      <c r="A520">
        <v>5</v>
      </c>
      <c r="B520">
        <v>9</v>
      </c>
      <c r="C520" t="s">
        <v>998</v>
      </c>
      <c r="D520" t="s">
        <v>908</v>
      </c>
      <c r="E520" t="s">
        <v>241</v>
      </c>
      <c r="F520" t="s">
        <v>452</v>
      </c>
    </row>
    <row r="521" spans="1:6" x14ac:dyDescent="0.25">
      <c r="A521">
        <v>5</v>
      </c>
      <c r="B521">
        <v>10</v>
      </c>
      <c r="C521" t="s">
        <v>995</v>
      </c>
      <c r="D521" t="s">
        <v>901</v>
      </c>
      <c r="E521" t="s">
        <v>757</v>
      </c>
      <c r="F521" t="s">
        <v>452</v>
      </c>
    </row>
    <row r="522" spans="1:6" x14ac:dyDescent="0.25">
      <c r="A522">
        <v>5</v>
      </c>
      <c r="B522">
        <v>11</v>
      </c>
      <c r="C522" t="s">
        <v>963</v>
      </c>
      <c r="D522" t="s">
        <v>908</v>
      </c>
      <c r="E522" t="s">
        <v>315</v>
      </c>
      <c r="F522" t="s">
        <v>452</v>
      </c>
    </row>
    <row r="523" spans="1:6" x14ac:dyDescent="0.25">
      <c r="A523">
        <v>5</v>
      </c>
      <c r="B523">
        <v>12</v>
      </c>
      <c r="C523" t="s">
        <v>980</v>
      </c>
      <c r="D523" t="s">
        <v>905</v>
      </c>
      <c r="E523" t="s">
        <v>670</v>
      </c>
      <c r="F523" t="s">
        <v>452</v>
      </c>
    </row>
    <row r="524" spans="1:6" x14ac:dyDescent="0.25">
      <c r="A524">
        <v>5</v>
      </c>
      <c r="B524">
        <v>13</v>
      </c>
      <c r="C524" t="s">
        <v>948</v>
      </c>
      <c r="D524" t="s">
        <v>905</v>
      </c>
      <c r="E524" t="s">
        <v>136</v>
      </c>
      <c r="F524" t="s">
        <v>452</v>
      </c>
    </row>
    <row r="525" spans="1:6" x14ac:dyDescent="0.25">
      <c r="A525">
        <v>5</v>
      </c>
      <c r="B525">
        <v>14</v>
      </c>
      <c r="C525" t="s">
        <v>979</v>
      </c>
      <c r="D525" t="s">
        <v>903</v>
      </c>
      <c r="E525" t="s">
        <v>224</v>
      </c>
      <c r="F525" t="s">
        <v>452</v>
      </c>
    </row>
    <row r="526" spans="1:6" x14ac:dyDescent="0.25">
      <c r="A526">
        <v>5</v>
      </c>
      <c r="B526">
        <v>15</v>
      </c>
      <c r="C526" t="s">
        <v>984</v>
      </c>
      <c r="D526" t="s">
        <v>901</v>
      </c>
      <c r="E526" t="s">
        <v>684</v>
      </c>
      <c r="F526" t="s">
        <v>452</v>
      </c>
    </row>
    <row r="527" spans="1:6" x14ac:dyDescent="0.25">
      <c r="A527">
        <v>6</v>
      </c>
      <c r="B527">
        <v>1</v>
      </c>
      <c r="C527" t="s">
        <v>972</v>
      </c>
      <c r="D527" t="s">
        <v>901</v>
      </c>
      <c r="E527" t="s">
        <v>684</v>
      </c>
      <c r="F527" t="s">
        <v>452</v>
      </c>
    </row>
    <row r="528" spans="1:6" x14ac:dyDescent="0.25">
      <c r="A528">
        <v>6</v>
      </c>
      <c r="B528">
        <v>2</v>
      </c>
      <c r="C528" t="s">
        <v>989</v>
      </c>
      <c r="D528" t="s">
        <v>901</v>
      </c>
      <c r="E528" t="s">
        <v>224</v>
      </c>
      <c r="F528" t="s">
        <v>452</v>
      </c>
    </row>
    <row r="529" spans="1:6" x14ac:dyDescent="0.25">
      <c r="A529">
        <v>6</v>
      </c>
      <c r="B529">
        <v>3</v>
      </c>
      <c r="C529" t="s">
        <v>986</v>
      </c>
      <c r="D529" t="s">
        <v>901</v>
      </c>
      <c r="E529" t="s">
        <v>136</v>
      </c>
      <c r="F529" t="s">
        <v>452</v>
      </c>
    </row>
    <row r="530" spans="1:6" x14ac:dyDescent="0.25">
      <c r="A530">
        <v>6</v>
      </c>
      <c r="B530">
        <v>4</v>
      </c>
      <c r="C530" t="s">
        <v>997</v>
      </c>
      <c r="D530" t="s">
        <v>905</v>
      </c>
      <c r="E530" t="s">
        <v>670</v>
      </c>
      <c r="F530" t="s">
        <v>452</v>
      </c>
    </row>
    <row r="531" spans="1:6" x14ac:dyDescent="0.25">
      <c r="A531">
        <v>6</v>
      </c>
      <c r="B531">
        <v>5</v>
      </c>
      <c r="C531" t="s">
        <v>978</v>
      </c>
      <c r="D531" t="s">
        <v>899</v>
      </c>
      <c r="E531" t="s">
        <v>315</v>
      </c>
      <c r="F531" t="s">
        <v>452</v>
      </c>
    </row>
    <row r="532" spans="1:6" x14ac:dyDescent="0.25">
      <c r="A532">
        <v>6</v>
      </c>
      <c r="B532">
        <v>6</v>
      </c>
      <c r="C532" t="s">
        <v>1003</v>
      </c>
      <c r="D532" t="s">
        <v>901</v>
      </c>
      <c r="E532" t="s">
        <v>757</v>
      </c>
      <c r="F532" t="s">
        <v>452</v>
      </c>
    </row>
    <row r="533" spans="1:6" x14ac:dyDescent="0.25">
      <c r="A533">
        <v>6</v>
      </c>
      <c r="B533">
        <v>7</v>
      </c>
      <c r="C533" t="s">
        <v>982</v>
      </c>
      <c r="D533" t="s">
        <v>901</v>
      </c>
      <c r="E533" t="s">
        <v>241</v>
      </c>
      <c r="F533" t="s">
        <v>452</v>
      </c>
    </row>
    <row r="534" spans="1:6" x14ac:dyDescent="0.25">
      <c r="A534">
        <v>6</v>
      </c>
      <c r="B534">
        <v>8</v>
      </c>
      <c r="C534" t="s">
        <v>970</v>
      </c>
      <c r="D534" t="s">
        <v>903</v>
      </c>
      <c r="E534" t="s">
        <v>294</v>
      </c>
      <c r="F534" t="s">
        <v>452</v>
      </c>
    </row>
    <row r="535" spans="1:6" x14ac:dyDescent="0.25">
      <c r="A535">
        <v>6</v>
      </c>
      <c r="B535">
        <v>9</v>
      </c>
      <c r="C535" t="s">
        <v>993</v>
      </c>
      <c r="D535" t="s">
        <v>901</v>
      </c>
      <c r="E535" t="s">
        <v>161</v>
      </c>
      <c r="F535" t="s">
        <v>452</v>
      </c>
    </row>
    <row r="536" spans="1:6" x14ac:dyDescent="0.25">
      <c r="A536">
        <v>6</v>
      </c>
      <c r="B536">
        <v>10</v>
      </c>
      <c r="C536" t="s">
        <v>975</v>
      </c>
      <c r="D536" t="s">
        <v>899</v>
      </c>
      <c r="E536" t="s">
        <v>727</v>
      </c>
      <c r="F536" t="s">
        <v>452</v>
      </c>
    </row>
    <row r="537" spans="1:6" x14ac:dyDescent="0.25">
      <c r="A537">
        <v>6</v>
      </c>
      <c r="B537">
        <v>11</v>
      </c>
      <c r="C537" t="s">
        <v>1016</v>
      </c>
      <c r="D537" t="s">
        <v>961</v>
      </c>
      <c r="E537" t="s">
        <v>842</v>
      </c>
      <c r="F537" t="s">
        <v>452</v>
      </c>
    </row>
    <row r="538" spans="1:6" x14ac:dyDescent="0.25">
      <c r="A538">
        <v>6</v>
      </c>
      <c r="B538">
        <v>12</v>
      </c>
      <c r="C538" t="s">
        <v>1000</v>
      </c>
      <c r="D538" t="s">
        <v>899</v>
      </c>
      <c r="E538" t="s">
        <v>786</v>
      </c>
      <c r="F538" t="s">
        <v>452</v>
      </c>
    </row>
    <row r="539" spans="1:6" x14ac:dyDescent="0.25">
      <c r="A539">
        <v>6</v>
      </c>
      <c r="B539">
        <v>13</v>
      </c>
      <c r="C539" t="s">
        <v>966</v>
      </c>
      <c r="D539" t="s">
        <v>961</v>
      </c>
      <c r="E539" t="s">
        <v>796</v>
      </c>
      <c r="F539" t="s">
        <v>452</v>
      </c>
    </row>
    <row r="540" spans="1:6" x14ac:dyDescent="0.25">
      <c r="A540">
        <v>6</v>
      </c>
      <c r="B540">
        <v>14</v>
      </c>
      <c r="C540" t="s">
        <v>988</v>
      </c>
      <c r="D540" t="s">
        <v>901</v>
      </c>
      <c r="E540" t="s">
        <v>368</v>
      </c>
      <c r="F540" t="s">
        <v>452</v>
      </c>
    </row>
    <row r="541" spans="1:6" x14ac:dyDescent="0.25">
      <c r="A541">
        <v>6</v>
      </c>
      <c r="B541">
        <v>15</v>
      </c>
      <c r="C541" t="s">
        <v>1013</v>
      </c>
      <c r="D541" t="s">
        <v>905</v>
      </c>
      <c r="E541" t="s">
        <v>45</v>
      </c>
      <c r="F541" t="s">
        <v>452</v>
      </c>
    </row>
    <row r="542" spans="1:6" x14ac:dyDescent="0.25">
      <c r="A542">
        <v>7</v>
      </c>
      <c r="B542">
        <v>1</v>
      </c>
      <c r="C542" t="s">
        <v>991</v>
      </c>
      <c r="D542" t="s">
        <v>901</v>
      </c>
      <c r="E542" t="s">
        <v>45</v>
      </c>
      <c r="F542" t="s">
        <v>452</v>
      </c>
    </row>
    <row r="543" spans="1:6" x14ac:dyDescent="0.25">
      <c r="A543">
        <v>7</v>
      </c>
      <c r="B543">
        <v>2</v>
      </c>
      <c r="C543" t="s">
        <v>1043</v>
      </c>
      <c r="D543" t="s">
        <v>905</v>
      </c>
      <c r="E543" t="s">
        <v>368</v>
      </c>
      <c r="F543" t="s">
        <v>452</v>
      </c>
    </row>
    <row r="544" spans="1:6" x14ac:dyDescent="0.25">
      <c r="A544">
        <v>7</v>
      </c>
      <c r="B544">
        <v>3</v>
      </c>
      <c r="C544" t="s">
        <v>969</v>
      </c>
      <c r="D544" t="s">
        <v>899</v>
      </c>
      <c r="E544" t="s">
        <v>796</v>
      </c>
      <c r="F544" t="s">
        <v>452</v>
      </c>
    </row>
    <row r="545" spans="1:6" x14ac:dyDescent="0.25">
      <c r="A545">
        <v>7</v>
      </c>
      <c r="B545">
        <v>4</v>
      </c>
      <c r="C545" t="s">
        <v>1033</v>
      </c>
      <c r="D545" t="s">
        <v>905</v>
      </c>
      <c r="E545" t="s">
        <v>786</v>
      </c>
      <c r="F545" t="s">
        <v>452</v>
      </c>
    </row>
    <row r="546" spans="1:6" x14ac:dyDescent="0.25">
      <c r="A546">
        <v>7</v>
      </c>
      <c r="B546">
        <v>5</v>
      </c>
      <c r="C546" t="s">
        <v>1046</v>
      </c>
      <c r="D546" t="s">
        <v>899</v>
      </c>
      <c r="E546" t="s">
        <v>842</v>
      </c>
      <c r="F546" t="s">
        <v>452</v>
      </c>
    </row>
    <row r="547" spans="1:6" x14ac:dyDescent="0.25">
      <c r="A547">
        <v>7</v>
      </c>
      <c r="B547">
        <v>6</v>
      </c>
      <c r="C547" t="s">
        <v>990</v>
      </c>
      <c r="D547" t="s">
        <v>901</v>
      </c>
      <c r="E547" t="s">
        <v>727</v>
      </c>
      <c r="F547" t="s">
        <v>452</v>
      </c>
    </row>
    <row r="548" spans="1:6" x14ac:dyDescent="0.25">
      <c r="A548">
        <v>7</v>
      </c>
      <c r="B548">
        <v>7</v>
      </c>
      <c r="C548" t="s">
        <v>1002</v>
      </c>
      <c r="D548" t="s">
        <v>901</v>
      </c>
      <c r="E548" t="s">
        <v>161</v>
      </c>
      <c r="F548" t="s">
        <v>452</v>
      </c>
    </row>
    <row r="549" spans="1:6" x14ac:dyDescent="0.25">
      <c r="A549">
        <v>7</v>
      </c>
      <c r="B549">
        <v>8</v>
      </c>
      <c r="C549" t="s">
        <v>1005</v>
      </c>
      <c r="D549" t="s">
        <v>901</v>
      </c>
      <c r="E549" t="s">
        <v>294</v>
      </c>
      <c r="F549" t="s">
        <v>452</v>
      </c>
    </row>
    <row r="550" spans="1:6" x14ac:dyDescent="0.25">
      <c r="A550">
        <v>7</v>
      </c>
      <c r="B550">
        <v>9</v>
      </c>
      <c r="C550" t="s">
        <v>1006</v>
      </c>
      <c r="D550" t="s">
        <v>905</v>
      </c>
      <c r="E550" t="s">
        <v>241</v>
      </c>
      <c r="F550" t="s">
        <v>452</v>
      </c>
    </row>
    <row r="551" spans="1:6" x14ac:dyDescent="0.25">
      <c r="A551">
        <v>7</v>
      </c>
      <c r="B551">
        <v>10</v>
      </c>
      <c r="C551" t="s">
        <v>1017</v>
      </c>
      <c r="D551" t="s">
        <v>899</v>
      </c>
      <c r="E551" t="s">
        <v>757</v>
      </c>
      <c r="F551" t="s">
        <v>452</v>
      </c>
    </row>
    <row r="552" spans="1:6" x14ac:dyDescent="0.25">
      <c r="A552">
        <v>7</v>
      </c>
      <c r="B552">
        <v>11</v>
      </c>
      <c r="C552" t="s">
        <v>1008</v>
      </c>
      <c r="D552" t="s">
        <v>901</v>
      </c>
      <c r="E552" t="s">
        <v>315</v>
      </c>
      <c r="F552" t="s">
        <v>452</v>
      </c>
    </row>
    <row r="553" spans="1:6" x14ac:dyDescent="0.25">
      <c r="A553">
        <v>7</v>
      </c>
      <c r="B553">
        <v>12</v>
      </c>
      <c r="C553" t="s">
        <v>987</v>
      </c>
      <c r="D553" t="s">
        <v>899</v>
      </c>
      <c r="E553" t="s">
        <v>670</v>
      </c>
      <c r="F553" t="s">
        <v>452</v>
      </c>
    </row>
    <row r="554" spans="1:6" x14ac:dyDescent="0.25">
      <c r="A554">
        <v>7</v>
      </c>
      <c r="B554">
        <v>13</v>
      </c>
      <c r="C554" t="s">
        <v>1004</v>
      </c>
      <c r="D554" t="s">
        <v>905</v>
      </c>
      <c r="E554" t="s">
        <v>136</v>
      </c>
      <c r="F554" t="s">
        <v>452</v>
      </c>
    </row>
    <row r="555" spans="1:6" x14ac:dyDescent="0.25">
      <c r="A555">
        <v>7</v>
      </c>
      <c r="B555">
        <v>14</v>
      </c>
      <c r="C555" t="s">
        <v>976</v>
      </c>
      <c r="D555" t="s">
        <v>901</v>
      </c>
      <c r="E555" t="s">
        <v>224</v>
      </c>
      <c r="F555" t="s">
        <v>452</v>
      </c>
    </row>
    <row r="556" spans="1:6" x14ac:dyDescent="0.25">
      <c r="A556">
        <v>7</v>
      </c>
      <c r="B556">
        <v>15</v>
      </c>
      <c r="C556" t="s">
        <v>1028</v>
      </c>
      <c r="D556" t="s">
        <v>899</v>
      </c>
      <c r="E556" t="s">
        <v>684</v>
      </c>
      <c r="F556" t="s">
        <v>452</v>
      </c>
    </row>
    <row r="557" spans="1:6" x14ac:dyDescent="0.25">
      <c r="A557">
        <v>8</v>
      </c>
      <c r="B557">
        <v>1</v>
      </c>
      <c r="C557" t="s">
        <v>1031</v>
      </c>
      <c r="D557" t="s">
        <v>905</v>
      </c>
      <c r="E557" t="s">
        <v>684</v>
      </c>
      <c r="F557" t="s">
        <v>452</v>
      </c>
    </row>
    <row r="558" spans="1:6" x14ac:dyDescent="0.25">
      <c r="A558">
        <v>8</v>
      </c>
      <c r="B558">
        <v>2</v>
      </c>
      <c r="C558" t="s">
        <v>1035</v>
      </c>
      <c r="D558" t="s">
        <v>905</v>
      </c>
      <c r="E558" t="s">
        <v>224</v>
      </c>
      <c r="F558" t="s">
        <v>452</v>
      </c>
    </row>
    <row r="559" spans="1:6" x14ac:dyDescent="0.25">
      <c r="A559">
        <v>8</v>
      </c>
      <c r="B559">
        <v>3</v>
      </c>
      <c r="C559" t="s">
        <v>1011</v>
      </c>
      <c r="D559" t="s">
        <v>899</v>
      </c>
      <c r="E559" t="s">
        <v>136</v>
      </c>
      <c r="F559" t="s">
        <v>452</v>
      </c>
    </row>
    <row r="560" spans="1:6" x14ac:dyDescent="0.25">
      <c r="A560">
        <v>8</v>
      </c>
      <c r="B560">
        <v>4</v>
      </c>
      <c r="C560" t="s">
        <v>992</v>
      </c>
      <c r="D560" t="s">
        <v>899</v>
      </c>
      <c r="E560" t="s">
        <v>670</v>
      </c>
      <c r="F560" t="s">
        <v>452</v>
      </c>
    </row>
    <row r="561" spans="1:6" x14ac:dyDescent="0.25">
      <c r="A561">
        <v>8</v>
      </c>
      <c r="B561">
        <v>5</v>
      </c>
      <c r="C561" t="s">
        <v>996</v>
      </c>
      <c r="D561" t="s">
        <v>899</v>
      </c>
      <c r="E561" t="s">
        <v>315</v>
      </c>
      <c r="F561" t="s">
        <v>452</v>
      </c>
    </row>
    <row r="562" spans="1:6" x14ac:dyDescent="0.25">
      <c r="A562">
        <v>8</v>
      </c>
      <c r="B562">
        <v>6</v>
      </c>
      <c r="C562" t="s">
        <v>1001</v>
      </c>
      <c r="D562" t="s">
        <v>908</v>
      </c>
      <c r="E562" t="s">
        <v>757</v>
      </c>
      <c r="F562" t="s">
        <v>452</v>
      </c>
    </row>
    <row r="563" spans="1:6" x14ac:dyDescent="0.25">
      <c r="A563">
        <v>8</v>
      </c>
      <c r="B563">
        <v>7</v>
      </c>
      <c r="C563" t="s">
        <v>1021</v>
      </c>
      <c r="D563" t="s">
        <v>901</v>
      </c>
      <c r="E563" t="s">
        <v>241</v>
      </c>
      <c r="F563" t="s">
        <v>452</v>
      </c>
    </row>
    <row r="564" spans="1:6" x14ac:dyDescent="0.25">
      <c r="A564">
        <v>8</v>
      </c>
      <c r="B564">
        <v>8</v>
      </c>
      <c r="C564" t="s">
        <v>994</v>
      </c>
      <c r="D564" t="s">
        <v>901</v>
      </c>
      <c r="E564" t="s">
        <v>294</v>
      </c>
      <c r="F564" t="s">
        <v>452</v>
      </c>
    </row>
    <row r="565" spans="1:6" x14ac:dyDescent="0.25">
      <c r="A565">
        <v>8</v>
      </c>
      <c r="B565">
        <v>9</v>
      </c>
      <c r="C565" t="s">
        <v>1010</v>
      </c>
      <c r="D565" t="s">
        <v>899</v>
      </c>
      <c r="E565" t="s">
        <v>161</v>
      </c>
      <c r="F565" t="s">
        <v>452</v>
      </c>
    </row>
    <row r="566" spans="1:6" x14ac:dyDescent="0.25">
      <c r="A566">
        <v>8</v>
      </c>
      <c r="B566">
        <v>10</v>
      </c>
      <c r="C566" t="s">
        <v>1048</v>
      </c>
      <c r="D566" t="s">
        <v>901</v>
      </c>
      <c r="E566" t="s">
        <v>727</v>
      </c>
      <c r="F566" t="s">
        <v>452</v>
      </c>
    </row>
    <row r="567" spans="1:6" x14ac:dyDescent="0.25">
      <c r="A567">
        <v>8</v>
      </c>
      <c r="B567">
        <v>11</v>
      </c>
      <c r="C567" t="s">
        <v>1076</v>
      </c>
      <c r="D567" t="s">
        <v>905</v>
      </c>
      <c r="E567" t="s">
        <v>842</v>
      </c>
      <c r="F567" t="s">
        <v>452</v>
      </c>
    </row>
    <row r="568" spans="1:6" x14ac:dyDescent="0.25">
      <c r="A568">
        <v>8</v>
      </c>
      <c r="B568">
        <v>12</v>
      </c>
      <c r="C568" t="s">
        <v>1025</v>
      </c>
      <c r="D568" t="s">
        <v>926</v>
      </c>
      <c r="E568" t="s">
        <v>786</v>
      </c>
      <c r="F568" t="s">
        <v>452</v>
      </c>
    </row>
    <row r="569" spans="1:6" x14ac:dyDescent="0.25">
      <c r="A569">
        <v>8</v>
      </c>
      <c r="B569">
        <v>13</v>
      </c>
      <c r="C569" t="s">
        <v>1034</v>
      </c>
      <c r="D569" t="s">
        <v>901</v>
      </c>
      <c r="E569" t="s">
        <v>796</v>
      </c>
      <c r="F569" t="s">
        <v>452</v>
      </c>
    </row>
    <row r="570" spans="1:6" x14ac:dyDescent="0.25">
      <c r="A570">
        <v>8</v>
      </c>
      <c r="B570">
        <v>14</v>
      </c>
      <c r="C570" t="s">
        <v>1038</v>
      </c>
      <c r="D570" t="s">
        <v>922</v>
      </c>
      <c r="E570" t="s">
        <v>368</v>
      </c>
      <c r="F570" t="s">
        <v>452</v>
      </c>
    </row>
    <row r="571" spans="1:6" x14ac:dyDescent="0.25">
      <c r="A571">
        <v>8</v>
      </c>
      <c r="B571">
        <v>15</v>
      </c>
      <c r="C571" t="s">
        <v>1036</v>
      </c>
      <c r="D571" t="s">
        <v>901</v>
      </c>
      <c r="E571" t="s">
        <v>45</v>
      </c>
      <c r="F571" t="s">
        <v>452</v>
      </c>
    </row>
    <row r="572" spans="1:6" x14ac:dyDescent="0.25">
      <c r="A572">
        <v>9</v>
      </c>
      <c r="B572">
        <v>1</v>
      </c>
      <c r="C572" t="s">
        <v>1018</v>
      </c>
      <c r="D572" t="s">
        <v>926</v>
      </c>
      <c r="E572" t="s">
        <v>45</v>
      </c>
      <c r="F572" t="s">
        <v>452</v>
      </c>
    </row>
    <row r="573" spans="1:6" x14ac:dyDescent="0.25">
      <c r="A573">
        <v>9</v>
      </c>
      <c r="B573">
        <v>2</v>
      </c>
      <c r="C573" t="s">
        <v>1027</v>
      </c>
      <c r="D573" t="s">
        <v>901</v>
      </c>
      <c r="E573" t="s">
        <v>368</v>
      </c>
      <c r="F573" t="s">
        <v>452</v>
      </c>
    </row>
    <row r="574" spans="1:6" x14ac:dyDescent="0.25">
      <c r="A574">
        <v>9</v>
      </c>
      <c r="B574">
        <v>3</v>
      </c>
      <c r="C574" t="s">
        <v>1032</v>
      </c>
      <c r="D574" t="s">
        <v>908</v>
      </c>
      <c r="E574" t="s">
        <v>796</v>
      </c>
      <c r="F574" t="s">
        <v>452</v>
      </c>
    </row>
    <row r="575" spans="1:6" x14ac:dyDescent="0.25">
      <c r="A575">
        <v>9</v>
      </c>
      <c r="B575">
        <v>4</v>
      </c>
      <c r="C575" t="s">
        <v>1026</v>
      </c>
      <c r="D575" t="s">
        <v>901</v>
      </c>
      <c r="E575" t="s">
        <v>786</v>
      </c>
      <c r="F575" t="s">
        <v>452</v>
      </c>
    </row>
    <row r="576" spans="1:6" x14ac:dyDescent="0.25">
      <c r="A576">
        <v>9</v>
      </c>
      <c r="B576">
        <v>5</v>
      </c>
      <c r="C576" t="s">
        <v>1057</v>
      </c>
      <c r="D576" t="s">
        <v>899</v>
      </c>
      <c r="E576" t="s">
        <v>842</v>
      </c>
      <c r="F576" t="s">
        <v>452</v>
      </c>
    </row>
    <row r="577" spans="1:6" x14ac:dyDescent="0.25">
      <c r="A577">
        <v>9</v>
      </c>
      <c r="B577">
        <v>6</v>
      </c>
      <c r="C577" t="s">
        <v>1007</v>
      </c>
      <c r="D577" t="s">
        <v>901</v>
      </c>
      <c r="E577" t="s">
        <v>727</v>
      </c>
      <c r="F577" t="s">
        <v>452</v>
      </c>
    </row>
    <row r="578" spans="1:6" x14ac:dyDescent="0.25">
      <c r="A578">
        <v>9</v>
      </c>
      <c r="B578">
        <v>7</v>
      </c>
      <c r="C578" t="s">
        <v>1012</v>
      </c>
      <c r="D578" t="s">
        <v>901</v>
      </c>
      <c r="E578" t="s">
        <v>161</v>
      </c>
      <c r="F578" t="s">
        <v>452</v>
      </c>
    </row>
    <row r="579" spans="1:6" x14ac:dyDescent="0.25">
      <c r="A579">
        <v>9</v>
      </c>
      <c r="B579">
        <v>8</v>
      </c>
      <c r="C579" t="s">
        <v>1022</v>
      </c>
      <c r="D579" t="s">
        <v>901</v>
      </c>
      <c r="E579" t="s">
        <v>294</v>
      </c>
      <c r="F579" t="s">
        <v>452</v>
      </c>
    </row>
    <row r="580" spans="1:6" x14ac:dyDescent="0.25">
      <c r="A580">
        <v>9</v>
      </c>
      <c r="B580">
        <v>9</v>
      </c>
      <c r="C580" t="s">
        <v>1037</v>
      </c>
      <c r="D580" t="s">
        <v>899</v>
      </c>
      <c r="E580" t="s">
        <v>241</v>
      </c>
      <c r="F580" t="s">
        <v>452</v>
      </c>
    </row>
    <row r="581" spans="1:6" x14ac:dyDescent="0.25">
      <c r="A581">
        <v>9</v>
      </c>
      <c r="B581">
        <v>10</v>
      </c>
      <c r="C581" t="s">
        <v>1101</v>
      </c>
      <c r="D581" t="s">
        <v>901</v>
      </c>
      <c r="E581" t="s">
        <v>757</v>
      </c>
      <c r="F581" t="s">
        <v>452</v>
      </c>
    </row>
    <row r="582" spans="1:6" x14ac:dyDescent="0.25">
      <c r="A582">
        <v>9</v>
      </c>
      <c r="B582">
        <v>11</v>
      </c>
      <c r="C582" t="s">
        <v>1045</v>
      </c>
      <c r="D582" t="s">
        <v>961</v>
      </c>
      <c r="E582" t="s">
        <v>315</v>
      </c>
      <c r="F582" t="s">
        <v>452</v>
      </c>
    </row>
    <row r="583" spans="1:6" x14ac:dyDescent="0.25">
      <c r="A583">
        <v>9</v>
      </c>
      <c r="B583">
        <v>12</v>
      </c>
      <c r="C583" t="s">
        <v>1066</v>
      </c>
      <c r="D583" t="s">
        <v>901</v>
      </c>
      <c r="E583" t="s">
        <v>670</v>
      </c>
      <c r="F583" t="s">
        <v>452</v>
      </c>
    </row>
    <row r="584" spans="1:6" x14ac:dyDescent="0.25">
      <c r="A584">
        <v>9</v>
      </c>
      <c r="B584">
        <v>13</v>
      </c>
      <c r="C584" t="s">
        <v>1049</v>
      </c>
      <c r="D584" t="s">
        <v>905</v>
      </c>
      <c r="E584" t="s">
        <v>136</v>
      </c>
      <c r="F584" t="s">
        <v>452</v>
      </c>
    </row>
    <row r="585" spans="1:6" x14ac:dyDescent="0.25">
      <c r="A585">
        <v>9</v>
      </c>
      <c r="B585">
        <v>14</v>
      </c>
      <c r="C585" t="s">
        <v>1039</v>
      </c>
      <c r="D585" t="s">
        <v>922</v>
      </c>
      <c r="E585" t="s">
        <v>224</v>
      </c>
      <c r="F585" t="s">
        <v>452</v>
      </c>
    </row>
    <row r="586" spans="1:6" x14ac:dyDescent="0.25">
      <c r="A586">
        <v>9</v>
      </c>
      <c r="B586">
        <v>15</v>
      </c>
      <c r="C586" t="s">
        <v>1042</v>
      </c>
      <c r="D586" t="s">
        <v>899</v>
      </c>
      <c r="E586" t="s">
        <v>684</v>
      </c>
      <c r="F586" t="s">
        <v>452</v>
      </c>
    </row>
    <row r="587" spans="1:6" x14ac:dyDescent="0.25">
      <c r="A587">
        <v>10</v>
      </c>
      <c r="B587">
        <v>1</v>
      </c>
      <c r="C587" t="s">
        <v>1029</v>
      </c>
      <c r="D587" t="s">
        <v>901</v>
      </c>
      <c r="E587" t="s">
        <v>684</v>
      </c>
      <c r="F587" t="s">
        <v>452</v>
      </c>
    </row>
    <row r="588" spans="1:6" x14ac:dyDescent="0.25">
      <c r="A588">
        <v>10</v>
      </c>
      <c r="B588">
        <v>2</v>
      </c>
      <c r="C588" t="s">
        <v>1075</v>
      </c>
      <c r="D588" t="s">
        <v>899</v>
      </c>
      <c r="E588" t="s">
        <v>224</v>
      </c>
      <c r="F588" t="s">
        <v>452</v>
      </c>
    </row>
    <row r="589" spans="1:6" x14ac:dyDescent="0.25">
      <c r="A589">
        <v>10</v>
      </c>
      <c r="B589">
        <v>3</v>
      </c>
      <c r="C589" t="s">
        <v>1015</v>
      </c>
      <c r="D589" t="s">
        <v>899</v>
      </c>
      <c r="E589" t="s">
        <v>136</v>
      </c>
      <c r="F589" t="s">
        <v>452</v>
      </c>
    </row>
    <row r="590" spans="1:6" x14ac:dyDescent="0.25">
      <c r="A590">
        <v>10</v>
      </c>
      <c r="B590">
        <v>4</v>
      </c>
      <c r="C590" t="s">
        <v>1113</v>
      </c>
      <c r="D590" t="s">
        <v>899</v>
      </c>
      <c r="E590" t="s">
        <v>670</v>
      </c>
      <c r="F590" t="s">
        <v>452</v>
      </c>
    </row>
    <row r="591" spans="1:6" x14ac:dyDescent="0.25">
      <c r="A591">
        <v>10</v>
      </c>
      <c r="B591">
        <v>5</v>
      </c>
      <c r="C591" t="s">
        <v>1080</v>
      </c>
      <c r="D591" t="s">
        <v>899</v>
      </c>
      <c r="E591" t="s">
        <v>315</v>
      </c>
      <c r="F591" t="s">
        <v>452</v>
      </c>
    </row>
    <row r="592" spans="1:6" x14ac:dyDescent="0.25">
      <c r="A592">
        <v>10</v>
      </c>
      <c r="B592">
        <v>6</v>
      </c>
      <c r="C592" t="s">
        <v>1125</v>
      </c>
      <c r="D592" t="s">
        <v>903</v>
      </c>
      <c r="E592" t="s">
        <v>757</v>
      </c>
      <c r="F592" t="s">
        <v>452</v>
      </c>
    </row>
    <row r="593" spans="1:6" x14ac:dyDescent="0.25">
      <c r="A593">
        <v>10</v>
      </c>
      <c r="B593">
        <v>7</v>
      </c>
      <c r="C593" t="s">
        <v>1056</v>
      </c>
      <c r="D593" t="s">
        <v>905</v>
      </c>
      <c r="E593" t="s">
        <v>241</v>
      </c>
      <c r="F593" t="s">
        <v>452</v>
      </c>
    </row>
    <row r="594" spans="1:6" x14ac:dyDescent="0.25">
      <c r="A594">
        <v>10</v>
      </c>
      <c r="B594">
        <v>8</v>
      </c>
      <c r="C594" t="s">
        <v>1030</v>
      </c>
      <c r="D594" t="s">
        <v>908</v>
      </c>
      <c r="E594" t="s">
        <v>294</v>
      </c>
      <c r="F594" t="s">
        <v>452</v>
      </c>
    </row>
    <row r="595" spans="1:6" x14ac:dyDescent="0.25">
      <c r="A595">
        <v>10</v>
      </c>
      <c r="B595">
        <v>9</v>
      </c>
      <c r="C595" t="s">
        <v>1023</v>
      </c>
      <c r="D595" t="s">
        <v>905</v>
      </c>
      <c r="E595" t="s">
        <v>161</v>
      </c>
      <c r="F595" t="s">
        <v>452</v>
      </c>
    </row>
    <row r="596" spans="1:6" x14ac:dyDescent="0.25">
      <c r="A596">
        <v>10</v>
      </c>
      <c r="B596">
        <v>10</v>
      </c>
      <c r="C596" t="s">
        <v>1014</v>
      </c>
      <c r="D596" t="s">
        <v>899</v>
      </c>
      <c r="E596" t="s">
        <v>727</v>
      </c>
      <c r="F596" t="s">
        <v>452</v>
      </c>
    </row>
    <row r="597" spans="1:6" x14ac:dyDescent="0.25">
      <c r="A597">
        <v>10</v>
      </c>
      <c r="B597">
        <v>11</v>
      </c>
      <c r="C597" t="s">
        <v>1040</v>
      </c>
      <c r="D597" t="s">
        <v>926</v>
      </c>
      <c r="E597" t="s">
        <v>842</v>
      </c>
      <c r="F597" t="s">
        <v>452</v>
      </c>
    </row>
    <row r="598" spans="1:6" x14ac:dyDescent="0.25">
      <c r="A598">
        <v>10</v>
      </c>
      <c r="B598">
        <v>12</v>
      </c>
      <c r="C598" t="s">
        <v>1055</v>
      </c>
      <c r="D598" t="s">
        <v>901</v>
      </c>
      <c r="E598" t="s">
        <v>786</v>
      </c>
      <c r="F598" t="s">
        <v>452</v>
      </c>
    </row>
    <row r="599" spans="1:6" x14ac:dyDescent="0.25">
      <c r="A599">
        <v>10</v>
      </c>
      <c r="B599">
        <v>13</v>
      </c>
      <c r="C599" t="s">
        <v>1118</v>
      </c>
      <c r="D599" t="s">
        <v>901</v>
      </c>
      <c r="E599" t="s">
        <v>796</v>
      </c>
      <c r="F599" t="s">
        <v>452</v>
      </c>
    </row>
    <row r="600" spans="1:6" x14ac:dyDescent="0.25">
      <c r="A600">
        <v>10</v>
      </c>
      <c r="B600">
        <v>14</v>
      </c>
      <c r="C600" t="s">
        <v>1054</v>
      </c>
      <c r="D600" t="s">
        <v>899</v>
      </c>
      <c r="E600" t="s">
        <v>368</v>
      </c>
      <c r="F600" t="s">
        <v>452</v>
      </c>
    </row>
    <row r="601" spans="1:6" x14ac:dyDescent="0.25">
      <c r="A601">
        <v>10</v>
      </c>
      <c r="B601">
        <v>15</v>
      </c>
      <c r="C601" t="s">
        <v>1052</v>
      </c>
      <c r="D601" t="s">
        <v>901</v>
      </c>
      <c r="E601" t="s">
        <v>45</v>
      </c>
      <c r="F601" t="s">
        <v>452</v>
      </c>
    </row>
    <row r="602" spans="1:6" x14ac:dyDescent="0.25">
      <c r="A602">
        <v>11</v>
      </c>
      <c r="B602">
        <v>1</v>
      </c>
      <c r="C602" t="s">
        <v>1106</v>
      </c>
      <c r="D602" t="s">
        <v>901</v>
      </c>
      <c r="E602" t="s">
        <v>45</v>
      </c>
      <c r="F602" t="s">
        <v>452</v>
      </c>
    </row>
    <row r="603" spans="1:6" x14ac:dyDescent="0.25">
      <c r="A603">
        <v>11</v>
      </c>
      <c r="B603">
        <v>2</v>
      </c>
      <c r="C603" t="s">
        <v>1067</v>
      </c>
      <c r="D603" t="s">
        <v>899</v>
      </c>
      <c r="E603" t="s">
        <v>368</v>
      </c>
      <c r="F603" t="s">
        <v>452</v>
      </c>
    </row>
    <row r="604" spans="1:6" x14ac:dyDescent="0.25">
      <c r="A604">
        <v>11</v>
      </c>
      <c r="B604">
        <v>3</v>
      </c>
      <c r="C604" t="s">
        <v>1107</v>
      </c>
      <c r="D604" t="s">
        <v>905</v>
      </c>
      <c r="E604" t="s">
        <v>796</v>
      </c>
      <c r="F604" t="s">
        <v>452</v>
      </c>
    </row>
    <row r="605" spans="1:6" x14ac:dyDescent="0.25">
      <c r="A605">
        <v>11</v>
      </c>
      <c r="B605">
        <v>4</v>
      </c>
      <c r="C605" t="s">
        <v>1068</v>
      </c>
      <c r="D605" t="s">
        <v>901</v>
      </c>
      <c r="E605" t="s">
        <v>786</v>
      </c>
      <c r="F605" t="s">
        <v>452</v>
      </c>
    </row>
    <row r="606" spans="1:6" x14ac:dyDescent="0.25">
      <c r="A606">
        <v>11</v>
      </c>
      <c r="B606">
        <v>5</v>
      </c>
      <c r="C606" t="s">
        <v>1024</v>
      </c>
      <c r="D606" t="s">
        <v>901</v>
      </c>
      <c r="E606" t="s">
        <v>842</v>
      </c>
      <c r="F606" t="s">
        <v>452</v>
      </c>
    </row>
    <row r="607" spans="1:6" x14ac:dyDescent="0.25">
      <c r="A607">
        <v>11</v>
      </c>
      <c r="B607">
        <v>6</v>
      </c>
      <c r="C607" t="s">
        <v>1060</v>
      </c>
      <c r="D607" t="s">
        <v>903</v>
      </c>
      <c r="E607" t="s">
        <v>727</v>
      </c>
      <c r="F607" t="s">
        <v>452</v>
      </c>
    </row>
    <row r="608" spans="1:6" x14ac:dyDescent="0.25">
      <c r="A608">
        <v>11</v>
      </c>
      <c r="B608">
        <v>7</v>
      </c>
      <c r="C608" t="s">
        <v>1081</v>
      </c>
      <c r="D608" t="s">
        <v>905</v>
      </c>
      <c r="E608" t="s">
        <v>161</v>
      </c>
      <c r="F608" t="s">
        <v>452</v>
      </c>
    </row>
    <row r="609" spans="1:6" x14ac:dyDescent="0.25">
      <c r="A609">
        <v>11</v>
      </c>
      <c r="B609">
        <v>8</v>
      </c>
      <c r="C609" t="s">
        <v>1083</v>
      </c>
      <c r="D609" t="s">
        <v>901</v>
      </c>
      <c r="E609" t="s">
        <v>294</v>
      </c>
      <c r="F609" t="s">
        <v>452</v>
      </c>
    </row>
    <row r="610" spans="1:6" x14ac:dyDescent="0.25">
      <c r="A610">
        <v>11</v>
      </c>
      <c r="B610">
        <v>9</v>
      </c>
      <c r="C610" t="s">
        <v>1095</v>
      </c>
      <c r="D610" t="s">
        <v>901</v>
      </c>
      <c r="E610" t="s">
        <v>241</v>
      </c>
      <c r="F610" t="s">
        <v>452</v>
      </c>
    </row>
    <row r="611" spans="1:6" x14ac:dyDescent="0.25">
      <c r="A611">
        <v>11</v>
      </c>
      <c r="B611">
        <v>10</v>
      </c>
      <c r="C611" t="s">
        <v>1020</v>
      </c>
      <c r="D611" t="s">
        <v>901</v>
      </c>
      <c r="E611" t="s">
        <v>757</v>
      </c>
      <c r="F611" t="s">
        <v>452</v>
      </c>
    </row>
    <row r="612" spans="1:6" x14ac:dyDescent="0.25">
      <c r="A612">
        <v>11</v>
      </c>
      <c r="B612">
        <v>11</v>
      </c>
      <c r="C612" t="s">
        <v>1134</v>
      </c>
      <c r="D612" t="s">
        <v>901</v>
      </c>
      <c r="E612" t="s">
        <v>315</v>
      </c>
      <c r="F612" t="s">
        <v>452</v>
      </c>
    </row>
    <row r="613" spans="1:6" x14ac:dyDescent="0.25">
      <c r="A613">
        <v>11</v>
      </c>
      <c r="B613">
        <v>12</v>
      </c>
      <c r="C613" t="s">
        <v>1009</v>
      </c>
      <c r="D613" t="s">
        <v>926</v>
      </c>
      <c r="E613" t="s">
        <v>670</v>
      </c>
      <c r="F613" t="s">
        <v>452</v>
      </c>
    </row>
    <row r="614" spans="1:6" x14ac:dyDescent="0.25">
      <c r="A614">
        <v>11</v>
      </c>
      <c r="B614">
        <v>13</v>
      </c>
      <c r="C614" t="s">
        <v>1047</v>
      </c>
      <c r="D614" t="s">
        <v>899</v>
      </c>
      <c r="E614" t="s">
        <v>136</v>
      </c>
      <c r="F614" t="s">
        <v>452</v>
      </c>
    </row>
    <row r="615" spans="1:6" x14ac:dyDescent="0.25">
      <c r="A615">
        <v>11</v>
      </c>
      <c r="B615">
        <v>14</v>
      </c>
      <c r="C615" t="s">
        <v>1019</v>
      </c>
      <c r="D615" t="s">
        <v>961</v>
      </c>
      <c r="E615" t="s">
        <v>224</v>
      </c>
      <c r="F615" t="s">
        <v>452</v>
      </c>
    </row>
    <row r="616" spans="1:6" x14ac:dyDescent="0.25">
      <c r="A616">
        <v>11</v>
      </c>
      <c r="B616">
        <v>15</v>
      </c>
      <c r="C616" t="s">
        <v>1062</v>
      </c>
      <c r="D616" t="s">
        <v>899</v>
      </c>
      <c r="E616" t="s">
        <v>684</v>
      </c>
      <c r="F616" t="s">
        <v>452</v>
      </c>
    </row>
    <row r="617" spans="1:6" x14ac:dyDescent="0.25">
      <c r="A617">
        <v>12</v>
      </c>
      <c r="B617">
        <v>1</v>
      </c>
      <c r="C617" t="s">
        <v>1041</v>
      </c>
      <c r="D617" t="s">
        <v>922</v>
      </c>
      <c r="E617" t="s">
        <v>684</v>
      </c>
      <c r="F617" t="s">
        <v>452</v>
      </c>
    </row>
    <row r="618" spans="1:6" x14ac:dyDescent="0.25">
      <c r="A618">
        <v>12</v>
      </c>
      <c r="B618">
        <v>2</v>
      </c>
      <c r="C618" t="s">
        <v>1105</v>
      </c>
      <c r="D618" t="s">
        <v>901</v>
      </c>
      <c r="E618" t="s">
        <v>224</v>
      </c>
      <c r="F618" t="s">
        <v>452</v>
      </c>
    </row>
    <row r="619" spans="1:6" x14ac:dyDescent="0.25">
      <c r="A619">
        <v>12</v>
      </c>
      <c r="B619">
        <v>3</v>
      </c>
      <c r="C619" t="s">
        <v>1074</v>
      </c>
      <c r="D619" t="s">
        <v>901</v>
      </c>
      <c r="E619" t="s">
        <v>136</v>
      </c>
      <c r="F619" t="s">
        <v>452</v>
      </c>
    </row>
    <row r="620" spans="1:6" x14ac:dyDescent="0.25">
      <c r="A620">
        <v>12</v>
      </c>
      <c r="B620">
        <v>4</v>
      </c>
      <c r="C620" t="s">
        <v>1065</v>
      </c>
      <c r="D620" t="s">
        <v>901</v>
      </c>
      <c r="E620" t="s">
        <v>670</v>
      </c>
      <c r="F620" t="s">
        <v>452</v>
      </c>
    </row>
    <row r="621" spans="1:6" x14ac:dyDescent="0.25">
      <c r="A621">
        <v>12</v>
      </c>
      <c r="B621">
        <v>5</v>
      </c>
      <c r="C621" t="s">
        <v>1097</v>
      </c>
      <c r="D621" t="s">
        <v>899</v>
      </c>
      <c r="E621" t="s">
        <v>315</v>
      </c>
      <c r="F621" t="s">
        <v>452</v>
      </c>
    </row>
    <row r="622" spans="1:6" x14ac:dyDescent="0.25">
      <c r="A622">
        <v>12</v>
      </c>
      <c r="B622">
        <v>6</v>
      </c>
      <c r="C622" t="s">
        <v>1090</v>
      </c>
      <c r="D622" t="s">
        <v>899</v>
      </c>
      <c r="E622" t="s">
        <v>757</v>
      </c>
      <c r="F622" t="s">
        <v>452</v>
      </c>
    </row>
    <row r="623" spans="1:6" x14ac:dyDescent="0.25">
      <c r="A623">
        <v>12</v>
      </c>
      <c r="B623">
        <v>7</v>
      </c>
      <c r="C623" t="s">
        <v>1051</v>
      </c>
      <c r="D623" t="s">
        <v>901</v>
      </c>
      <c r="E623" t="s">
        <v>241</v>
      </c>
      <c r="F623" t="s">
        <v>452</v>
      </c>
    </row>
    <row r="624" spans="1:6" x14ac:dyDescent="0.25">
      <c r="A624">
        <v>12</v>
      </c>
      <c r="B624">
        <v>8</v>
      </c>
      <c r="C624" t="s">
        <v>1131</v>
      </c>
      <c r="D624" t="s">
        <v>901</v>
      </c>
      <c r="E624" t="s">
        <v>294</v>
      </c>
      <c r="F624" t="s">
        <v>452</v>
      </c>
    </row>
    <row r="625" spans="1:6" x14ac:dyDescent="0.25">
      <c r="A625">
        <v>12</v>
      </c>
      <c r="B625">
        <v>9</v>
      </c>
      <c r="C625" t="s">
        <v>1072</v>
      </c>
      <c r="D625" t="s">
        <v>901</v>
      </c>
      <c r="E625" t="s">
        <v>161</v>
      </c>
      <c r="F625" t="s">
        <v>452</v>
      </c>
    </row>
    <row r="626" spans="1:6" x14ac:dyDescent="0.25">
      <c r="A626">
        <v>12</v>
      </c>
      <c r="B626">
        <v>10</v>
      </c>
      <c r="C626" t="s">
        <v>1058</v>
      </c>
      <c r="D626" t="s">
        <v>961</v>
      </c>
      <c r="E626" t="s">
        <v>727</v>
      </c>
      <c r="F626" t="s">
        <v>452</v>
      </c>
    </row>
    <row r="627" spans="1:6" x14ac:dyDescent="0.25">
      <c r="A627">
        <v>12</v>
      </c>
      <c r="B627">
        <v>11</v>
      </c>
      <c r="C627" t="s">
        <v>1069</v>
      </c>
      <c r="D627" t="s">
        <v>899</v>
      </c>
      <c r="E627" t="s">
        <v>842</v>
      </c>
      <c r="F627" t="s">
        <v>452</v>
      </c>
    </row>
    <row r="628" spans="1:6" x14ac:dyDescent="0.25">
      <c r="A628">
        <v>12</v>
      </c>
      <c r="B628">
        <v>12</v>
      </c>
      <c r="C628" t="s">
        <v>1094</v>
      </c>
      <c r="D628" t="s">
        <v>903</v>
      </c>
      <c r="E628" t="s">
        <v>786</v>
      </c>
      <c r="F628" t="s">
        <v>452</v>
      </c>
    </row>
    <row r="629" spans="1:6" x14ac:dyDescent="0.25">
      <c r="A629">
        <v>12</v>
      </c>
      <c r="B629">
        <v>13</v>
      </c>
      <c r="C629" t="s">
        <v>1061</v>
      </c>
      <c r="D629" t="s">
        <v>901</v>
      </c>
      <c r="E629" t="s">
        <v>796</v>
      </c>
      <c r="F629" t="s">
        <v>452</v>
      </c>
    </row>
    <row r="630" spans="1:6" x14ac:dyDescent="0.25">
      <c r="A630">
        <v>12</v>
      </c>
      <c r="B630">
        <v>14</v>
      </c>
      <c r="C630" t="s">
        <v>1070</v>
      </c>
      <c r="D630" t="s">
        <v>961</v>
      </c>
      <c r="E630" t="s">
        <v>368</v>
      </c>
      <c r="F630" t="s">
        <v>452</v>
      </c>
    </row>
    <row r="631" spans="1:6" x14ac:dyDescent="0.25">
      <c r="A631">
        <v>12</v>
      </c>
      <c r="B631">
        <v>15</v>
      </c>
      <c r="C631" t="s">
        <v>1077</v>
      </c>
      <c r="D631" t="s">
        <v>901</v>
      </c>
      <c r="E631" t="s">
        <v>45</v>
      </c>
      <c r="F631" t="s">
        <v>452</v>
      </c>
    </row>
    <row r="632" spans="1:6" x14ac:dyDescent="0.25">
      <c r="A632">
        <v>13</v>
      </c>
      <c r="B632">
        <v>1</v>
      </c>
      <c r="C632" t="s">
        <v>1120</v>
      </c>
      <c r="D632" t="s">
        <v>922</v>
      </c>
      <c r="E632" t="s">
        <v>45</v>
      </c>
      <c r="F632" t="s">
        <v>452</v>
      </c>
    </row>
    <row r="633" spans="1:6" x14ac:dyDescent="0.25">
      <c r="A633">
        <v>13</v>
      </c>
      <c r="B633">
        <v>2</v>
      </c>
      <c r="C633" t="s">
        <v>1124</v>
      </c>
      <c r="D633" t="s">
        <v>901</v>
      </c>
      <c r="E633" t="s">
        <v>368</v>
      </c>
      <c r="F633" t="s">
        <v>452</v>
      </c>
    </row>
    <row r="634" spans="1:6" x14ac:dyDescent="0.25">
      <c r="A634">
        <v>13</v>
      </c>
      <c r="B634">
        <v>3</v>
      </c>
      <c r="C634" t="s">
        <v>1147</v>
      </c>
      <c r="D634" t="s">
        <v>901</v>
      </c>
      <c r="E634" t="s">
        <v>796</v>
      </c>
      <c r="F634" t="s">
        <v>452</v>
      </c>
    </row>
    <row r="635" spans="1:6" x14ac:dyDescent="0.25">
      <c r="A635">
        <v>13</v>
      </c>
      <c r="B635">
        <v>4</v>
      </c>
      <c r="C635" t="s">
        <v>1078</v>
      </c>
      <c r="D635" t="s">
        <v>922</v>
      </c>
      <c r="E635" t="s">
        <v>786</v>
      </c>
      <c r="F635" t="s">
        <v>452</v>
      </c>
    </row>
    <row r="636" spans="1:6" x14ac:dyDescent="0.25">
      <c r="A636">
        <v>13</v>
      </c>
      <c r="B636">
        <v>5</v>
      </c>
      <c r="C636" t="s">
        <v>1082</v>
      </c>
      <c r="D636" t="s">
        <v>901</v>
      </c>
      <c r="E636" t="s">
        <v>842</v>
      </c>
      <c r="F636" t="s">
        <v>452</v>
      </c>
    </row>
    <row r="637" spans="1:6" x14ac:dyDescent="0.25">
      <c r="A637">
        <v>13</v>
      </c>
      <c r="B637">
        <v>6</v>
      </c>
      <c r="C637" t="s">
        <v>1089</v>
      </c>
      <c r="D637" t="s">
        <v>905</v>
      </c>
      <c r="E637" t="s">
        <v>727</v>
      </c>
      <c r="F637" t="s">
        <v>452</v>
      </c>
    </row>
    <row r="638" spans="1:6" x14ac:dyDescent="0.25">
      <c r="A638">
        <v>13</v>
      </c>
      <c r="B638">
        <v>7</v>
      </c>
      <c r="C638" t="s">
        <v>1087</v>
      </c>
      <c r="D638" t="s">
        <v>901</v>
      </c>
      <c r="E638" t="s">
        <v>161</v>
      </c>
      <c r="F638" t="s">
        <v>452</v>
      </c>
    </row>
    <row r="639" spans="1:6" x14ac:dyDescent="0.25">
      <c r="A639">
        <v>13</v>
      </c>
      <c r="B639">
        <v>8</v>
      </c>
      <c r="C639" t="s">
        <v>1073</v>
      </c>
      <c r="D639" t="s">
        <v>899</v>
      </c>
      <c r="E639" t="s">
        <v>294</v>
      </c>
      <c r="F639" t="s">
        <v>452</v>
      </c>
    </row>
    <row r="640" spans="1:6" x14ac:dyDescent="0.25">
      <c r="A640">
        <v>13</v>
      </c>
      <c r="B640">
        <v>9</v>
      </c>
      <c r="C640" t="s">
        <v>1121</v>
      </c>
      <c r="D640" t="s">
        <v>901</v>
      </c>
      <c r="E640" t="s">
        <v>241</v>
      </c>
      <c r="F640" t="s">
        <v>452</v>
      </c>
    </row>
    <row r="641" spans="1:6" x14ac:dyDescent="0.25">
      <c r="A641">
        <v>13</v>
      </c>
      <c r="B641">
        <v>10</v>
      </c>
      <c r="C641" t="s">
        <v>1093</v>
      </c>
      <c r="D641" t="s">
        <v>922</v>
      </c>
      <c r="E641" t="s">
        <v>757</v>
      </c>
      <c r="F641" t="s">
        <v>452</v>
      </c>
    </row>
    <row r="642" spans="1:6" x14ac:dyDescent="0.25">
      <c r="A642">
        <v>13</v>
      </c>
      <c r="B642">
        <v>11</v>
      </c>
      <c r="C642" t="s">
        <v>1059</v>
      </c>
      <c r="D642" t="s">
        <v>901</v>
      </c>
      <c r="E642" t="s">
        <v>315</v>
      </c>
      <c r="F642" t="s">
        <v>452</v>
      </c>
    </row>
    <row r="643" spans="1:6" x14ac:dyDescent="0.25">
      <c r="A643">
        <v>13</v>
      </c>
      <c r="B643">
        <v>12</v>
      </c>
      <c r="C643" t="s">
        <v>1088</v>
      </c>
      <c r="D643" t="s">
        <v>901</v>
      </c>
      <c r="E643" t="s">
        <v>670</v>
      </c>
      <c r="F643" t="s">
        <v>452</v>
      </c>
    </row>
    <row r="644" spans="1:6" x14ac:dyDescent="0.25">
      <c r="A644">
        <v>13</v>
      </c>
      <c r="B644">
        <v>13</v>
      </c>
      <c r="C644" t="s">
        <v>1119</v>
      </c>
      <c r="D644" t="s">
        <v>901</v>
      </c>
      <c r="E644" t="s">
        <v>136</v>
      </c>
      <c r="F644" t="s">
        <v>452</v>
      </c>
    </row>
    <row r="645" spans="1:6" x14ac:dyDescent="0.25">
      <c r="A645">
        <v>13</v>
      </c>
      <c r="B645">
        <v>14</v>
      </c>
      <c r="C645" t="s">
        <v>1053</v>
      </c>
      <c r="D645" t="s">
        <v>901</v>
      </c>
      <c r="E645" t="s">
        <v>224</v>
      </c>
      <c r="F645" t="s">
        <v>452</v>
      </c>
    </row>
    <row r="646" spans="1:6" x14ac:dyDescent="0.25">
      <c r="A646">
        <v>13</v>
      </c>
      <c r="B646">
        <v>15</v>
      </c>
      <c r="C646" t="s">
        <v>1179</v>
      </c>
      <c r="D646" t="s">
        <v>901</v>
      </c>
      <c r="E646" t="s">
        <v>684</v>
      </c>
      <c r="F646" t="s">
        <v>452</v>
      </c>
    </row>
    <row r="647" spans="1:6" x14ac:dyDescent="0.25">
      <c r="A647">
        <v>14</v>
      </c>
      <c r="B647">
        <v>1</v>
      </c>
      <c r="C647" t="s">
        <v>1085</v>
      </c>
      <c r="D647" t="s">
        <v>899</v>
      </c>
      <c r="E647" t="s">
        <v>684</v>
      </c>
      <c r="F647" t="s">
        <v>452</v>
      </c>
    </row>
    <row r="648" spans="1:6" x14ac:dyDescent="0.25">
      <c r="A648">
        <v>14</v>
      </c>
      <c r="B648">
        <v>2</v>
      </c>
      <c r="C648" t="s">
        <v>1112</v>
      </c>
      <c r="D648" t="s">
        <v>899</v>
      </c>
      <c r="E648" t="s">
        <v>224</v>
      </c>
      <c r="F648" t="s">
        <v>452</v>
      </c>
    </row>
    <row r="649" spans="1:6" x14ac:dyDescent="0.25">
      <c r="A649">
        <v>14</v>
      </c>
      <c r="B649">
        <v>3</v>
      </c>
      <c r="C649" t="s">
        <v>1092</v>
      </c>
      <c r="D649" t="s">
        <v>901</v>
      </c>
      <c r="E649" t="s">
        <v>136</v>
      </c>
      <c r="F649" t="s">
        <v>452</v>
      </c>
    </row>
    <row r="650" spans="1:6" x14ac:dyDescent="0.25">
      <c r="A650">
        <v>14</v>
      </c>
      <c r="B650">
        <v>4</v>
      </c>
      <c r="C650" t="s">
        <v>1128</v>
      </c>
      <c r="D650" t="s">
        <v>901</v>
      </c>
      <c r="E650" t="s">
        <v>670</v>
      </c>
      <c r="F650" t="s">
        <v>452</v>
      </c>
    </row>
    <row r="651" spans="1:6" x14ac:dyDescent="0.25">
      <c r="A651">
        <v>14</v>
      </c>
      <c r="B651">
        <v>5</v>
      </c>
      <c r="C651" t="s">
        <v>1159</v>
      </c>
      <c r="D651" t="s">
        <v>901</v>
      </c>
      <c r="E651" t="s">
        <v>315</v>
      </c>
      <c r="F651" t="s">
        <v>452</v>
      </c>
    </row>
    <row r="652" spans="1:6" x14ac:dyDescent="0.25">
      <c r="A652">
        <v>14</v>
      </c>
      <c r="B652">
        <v>6</v>
      </c>
      <c r="C652" t="s">
        <v>1063</v>
      </c>
      <c r="D652" t="s">
        <v>961</v>
      </c>
      <c r="E652" t="s">
        <v>757</v>
      </c>
      <c r="F652" t="s">
        <v>452</v>
      </c>
    </row>
    <row r="653" spans="1:6" x14ac:dyDescent="0.25">
      <c r="A653">
        <v>14</v>
      </c>
      <c r="B653">
        <v>7</v>
      </c>
      <c r="C653" t="s">
        <v>1122</v>
      </c>
      <c r="D653" t="s">
        <v>901</v>
      </c>
      <c r="E653" t="s">
        <v>241</v>
      </c>
      <c r="F653" t="s">
        <v>452</v>
      </c>
    </row>
    <row r="654" spans="1:6" x14ac:dyDescent="0.25">
      <c r="A654">
        <v>14</v>
      </c>
      <c r="B654">
        <v>8</v>
      </c>
      <c r="C654" t="s">
        <v>1111</v>
      </c>
      <c r="D654" t="s">
        <v>926</v>
      </c>
      <c r="E654" t="s">
        <v>294</v>
      </c>
      <c r="F654" t="s">
        <v>452</v>
      </c>
    </row>
    <row r="655" spans="1:6" x14ac:dyDescent="0.25">
      <c r="A655">
        <v>14</v>
      </c>
      <c r="B655">
        <v>9</v>
      </c>
      <c r="C655" t="s">
        <v>1050</v>
      </c>
      <c r="D655" t="s">
        <v>922</v>
      </c>
      <c r="E655" t="s">
        <v>161</v>
      </c>
      <c r="F655" t="s">
        <v>452</v>
      </c>
    </row>
    <row r="656" spans="1:6" x14ac:dyDescent="0.25">
      <c r="A656">
        <v>14</v>
      </c>
      <c r="B656">
        <v>10</v>
      </c>
      <c r="C656" t="s">
        <v>1044</v>
      </c>
      <c r="D656" t="s">
        <v>922</v>
      </c>
      <c r="E656" t="s">
        <v>727</v>
      </c>
      <c r="F656" t="s">
        <v>452</v>
      </c>
    </row>
    <row r="657" spans="1:6" x14ac:dyDescent="0.25">
      <c r="A657">
        <v>14</v>
      </c>
      <c r="B657">
        <v>11</v>
      </c>
      <c r="C657" t="s">
        <v>1064</v>
      </c>
      <c r="D657" t="s">
        <v>901</v>
      </c>
      <c r="E657" t="s">
        <v>842</v>
      </c>
      <c r="F657" t="s">
        <v>452</v>
      </c>
    </row>
    <row r="658" spans="1:6" x14ac:dyDescent="0.25">
      <c r="A658">
        <v>14</v>
      </c>
      <c r="B658">
        <v>12</v>
      </c>
      <c r="C658" t="s">
        <v>1084</v>
      </c>
      <c r="D658" t="s">
        <v>908</v>
      </c>
      <c r="E658" t="s">
        <v>786</v>
      </c>
      <c r="F658" t="s">
        <v>452</v>
      </c>
    </row>
    <row r="659" spans="1:6" x14ac:dyDescent="0.25">
      <c r="A659">
        <v>14</v>
      </c>
      <c r="B659">
        <v>13</v>
      </c>
      <c r="C659" t="s">
        <v>1186</v>
      </c>
      <c r="D659" t="s">
        <v>922</v>
      </c>
      <c r="E659" t="s">
        <v>796</v>
      </c>
      <c r="F659" t="s">
        <v>452</v>
      </c>
    </row>
    <row r="660" spans="1:6" x14ac:dyDescent="0.25">
      <c r="A660">
        <v>14</v>
      </c>
      <c r="B660">
        <v>14</v>
      </c>
      <c r="C660" t="s">
        <v>1116</v>
      </c>
      <c r="D660" t="s">
        <v>901</v>
      </c>
      <c r="E660" t="s">
        <v>368</v>
      </c>
      <c r="F660" t="s">
        <v>452</v>
      </c>
    </row>
    <row r="661" spans="1:6" x14ac:dyDescent="0.25">
      <c r="A661">
        <v>14</v>
      </c>
      <c r="B661">
        <v>15</v>
      </c>
      <c r="C661" t="s">
        <v>1096</v>
      </c>
      <c r="D661" t="s">
        <v>901</v>
      </c>
      <c r="E661" t="s">
        <v>45</v>
      </c>
      <c r="F661" t="s">
        <v>452</v>
      </c>
    </row>
    <row r="662" spans="1:6" x14ac:dyDescent="0.25">
      <c r="A662">
        <v>15</v>
      </c>
      <c r="B662">
        <v>1</v>
      </c>
      <c r="C662" t="s">
        <v>1175</v>
      </c>
      <c r="D662" t="s">
        <v>905</v>
      </c>
      <c r="E662" t="s">
        <v>45</v>
      </c>
      <c r="F662" t="s">
        <v>452</v>
      </c>
    </row>
    <row r="663" spans="1:6" x14ac:dyDescent="0.25">
      <c r="A663">
        <v>15</v>
      </c>
      <c r="B663">
        <v>2</v>
      </c>
      <c r="C663" t="s">
        <v>1071</v>
      </c>
      <c r="D663" t="s">
        <v>903</v>
      </c>
      <c r="E663" t="s">
        <v>368</v>
      </c>
      <c r="F663" t="s">
        <v>452</v>
      </c>
    </row>
    <row r="664" spans="1:6" x14ac:dyDescent="0.25">
      <c r="A664">
        <v>15</v>
      </c>
      <c r="B664">
        <v>3</v>
      </c>
      <c r="C664" t="s">
        <v>1166</v>
      </c>
      <c r="D664" t="s">
        <v>901</v>
      </c>
      <c r="E664" t="s">
        <v>796</v>
      </c>
      <c r="F664" t="s">
        <v>452</v>
      </c>
    </row>
    <row r="665" spans="1:6" x14ac:dyDescent="0.25">
      <c r="A665">
        <v>15</v>
      </c>
      <c r="B665">
        <v>4</v>
      </c>
      <c r="C665" t="s">
        <v>1237</v>
      </c>
      <c r="D665" t="s">
        <v>901</v>
      </c>
      <c r="E665" t="s">
        <v>786</v>
      </c>
      <c r="F665" t="s">
        <v>452</v>
      </c>
    </row>
    <row r="666" spans="1:6" x14ac:dyDescent="0.25">
      <c r="A666">
        <v>15</v>
      </c>
      <c r="B666">
        <v>5</v>
      </c>
      <c r="C666" t="s">
        <v>1135</v>
      </c>
      <c r="D666" t="s">
        <v>908</v>
      </c>
      <c r="E666" t="s">
        <v>842</v>
      </c>
      <c r="F666" t="s">
        <v>452</v>
      </c>
    </row>
    <row r="667" spans="1:6" x14ac:dyDescent="0.25">
      <c r="A667">
        <v>15</v>
      </c>
      <c r="B667">
        <v>6</v>
      </c>
      <c r="C667" t="s">
        <v>1098</v>
      </c>
      <c r="D667" t="s">
        <v>899</v>
      </c>
      <c r="E667" t="s">
        <v>727</v>
      </c>
      <c r="F667" t="s">
        <v>452</v>
      </c>
    </row>
    <row r="668" spans="1:6" x14ac:dyDescent="0.25">
      <c r="A668">
        <v>15</v>
      </c>
      <c r="B668">
        <v>7</v>
      </c>
      <c r="C668" t="s">
        <v>1153</v>
      </c>
      <c r="D668" t="s">
        <v>899</v>
      </c>
      <c r="E668" t="s">
        <v>161</v>
      </c>
      <c r="F668" t="s">
        <v>452</v>
      </c>
    </row>
    <row r="669" spans="1:6" x14ac:dyDescent="0.25">
      <c r="A669">
        <v>15</v>
      </c>
      <c r="B669">
        <v>8</v>
      </c>
      <c r="C669" t="s">
        <v>1103</v>
      </c>
      <c r="D669" t="s">
        <v>901</v>
      </c>
      <c r="E669" t="s">
        <v>294</v>
      </c>
      <c r="F669" t="s">
        <v>452</v>
      </c>
    </row>
    <row r="670" spans="1:6" x14ac:dyDescent="0.25">
      <c r="A670">
        <v>15</v>
      </c>
      <c r="B670">
        <v>9</v>
      </c>
      <c r="C670" t="s">
        <v>1099</v>
      </c>
      <c r="D670" t="s">
        <v>899</v>
      </c>
      <c r="E670" t="s">
        <v>241</v>
      </c>
      <c r="F670" t="s">
        <v>452</v>
      </c>
    </row>
    <row r="671" spans="1:6" x14ac:dyDescent="0.25">
      <c r="A671">
        <v>15</v>
      </c>
      <c r="B671">
        <v>10</v>
      </c>
      <c r="C671" t="s">
        <v>1123</v>
      </c>
      <c r="D671" t="s">
        <v>926</v>
      </c>
      <c r="E671" t="s">
        <v>757</v>
      </c>
      <c r="F671" t="s">
        <v>452</v>
      </c>
    </row>
    <row r="672" spans="1:6" x14ac:dyDescent="0.25">
      <c r="A672">
        <v>15</v>
      </c>
      <c r="B672">
        <v>11</v>
      </c>
      <c r="C672" t="s">
        <v>1079</v>
      </c>
      <c r="D672" t="s">
        <v>905</v>
      </c>
      <c r="E672" t="s">
        <v>315</v>
      </c>
      <c r="F672" t="s">
        <v>452</v>
      </c>
    </row>
    <row r="673" spans="1:6" x14ac:dyDescent="0.25">
      <c r="A673">
        <v>15</v>
      </c>
      <c r="B673">
        <v>12</v>
      </c>
      <c r="C673" t="s">
        <v>1109</v>
      </c>
      <c r="D673" t="s">
        <v>908</v>
      </c>
      <c r="E673" t="s">
        <v>670</v>
      </c>
      <c r="F673" t="s">
        <v>452</v>
      </c>
    </row>
    <row r="674" spans="1:6" x14ac:dyDescent="0.25">
      <c r="A674">
        <v>15</v>
      </c>
      <c r="B674">
        <v>13</v>
      </c>
      <c r="C674" t="s">
        <v>1165</v>
      </c>
      <c r="D674" t="s">
        <v>901</v>
      </c>
      <c r="E674" t="s">
        <v>136</v>
      </c>
      <c r="F674" t="s">
        <v>452</v>
      </c>
    </row>
    <row r="675" spans="1:6" x14ac:dyDescent="0.25">
      <c r="A675">
        <v>15</v>
      </c>
      <c r="B675">
        <v>14</v>
      </c>
      <c r="C675" t="s">
        <v>1143</v>
      </c>
      <c r="D675" t="s">
        <v>961</v>
      </c>
      <c r="E675" t="s">
        <v>224</v>
      </c>
      <c r="F675" t="s">
        <v>452</v>
      </c>
    </row>
    <row r="676" spans="1:6" x14ac:dyDescent="0.25">
      <c r="A676">
        <v>15</v>
      </c>
      <c r="B676">
        <v>15</v>
      </c>
      <c r="C676" t="s">
        <v>1114</v>
      </c>
      <c r="D676" t="s">
        <v>961</v>
      </c>
      <c r="E676" t="s">
        <v>684</v>
      </c>
      <c r="F676" t="s">
        <v>452</v>
      </c>
    </row>
    <row r="677" spans="1:6" x14ac:dyDescent="0.25">
      <c r="A677">
        <v>16</v>
      </c>
      <c r="B677">
        <v>1</v>
      </c>
      <c r="C677" t="s">
        <v>1151</v>
      </c>
      <c r="D677" t="s">
        <v>903</v>
      </c>
      <c r="E677" t="s">
        <v>684</v>
      </c>
      <c r="F677" t="s">
        <v>452</v>
      </c>
    </row>
    <row r="678" spans="1:6" x14ac:dyDescent="0.25">
      <c r="A678">
        <v>16</v>
      </c>
      <c r="B678">
        <v>2</v>
      </c>
      <c r="C678" t="s">
        <v>1104</v>
      </c>
      <c r="D678" t="s">
        <v>901</v>
      </c>
      <c r="E678" t="s">
        <v>224</v>
      </c>
      <c r="F678" t="s">
        <v>452</v>
      </c>
    </row>
    <row r="679" spans="1:6" x14ac:dyDescent="0.25">
      <c r="A679">
        <v>16</v>
      </c>
      <c r="B679">
        <v>3</v>
      </c>
      <c r="C679" t="s">
        <v>1100</v>
      </c>
      <c r="D679" t="s">
        <v>961</v>
      </c>
      <c r="E679" t="s">
        <v>136</v>
      </c>
      <c r="F679" t="s">
        <v>452</v>
      </c>
    </row>
    <row r="680" spans="1:6" x14ac:dyDescent="0.25">
      <c r="A680">
        <v>16</v>
      </c>
      <c r="B680">
        <v>4</v>
      </c>
      <c r="C680" t="s">
        <v>1091</v>
      </c>
      <c r="D680" t="s">
        <v>901</v>
      </c>
      <c r="E680" t="s">
        <v>670</v>
      </c>
      <c r="F680" t="s">
        <v>452</v>
      </c>
    </row>
    <row r="681" spans="1:6" x14ac:dyDescent="0.25">
      <c r="A681">
        <v>16</v>
      </c>
      <c r="B681">
        <v>5</v>
      </c>
      <c r="C681" t="s">
        <v>1108</v>
      </c>
      <c r="D681" t="s">
        <v>908</v>
      </c>
      <c r="E681" t="s">
        <v>315</v>
      </c>
      <c r="F681" t="s">
        <v>452</v>
      </c>
    </row>
    <row r="682" spans="1:6" x14ac:dyDescent="0.25">
      <c r="A682">
        <v>16</v>
      </c>
      <c r="B682">
        <v>6</v>
      </c>
      <c r="C682" t="s">
        <v>1150</v>
      </c>
      <c r="D682" t="s">
        <v>905</v>
      </c>
      <c r="E682" t="s">
        <v>757</v>
      </c>
      <c r="F682" t="s">
        <v>452</v>
      </c>
    </row>
    <row r="683" spans="1:6" x14ac:dyDescent="0.25">
      <c r="A683">
        <v>16</v>
      </c>
      <c r="B683">
        <v>7</v>
      </c>
      <c r="C683" t="s">
        <v>1187</v>
      </c>
      <c r="D683" t="s">
        <v>905</v>
      </c>
      <c r="E683" t="s">
        <v>241</v>
      </c>
      <c r="F683" t="s">
        <v>452</v>
      </c>
    </row>
    <row r="684" spans="1:6" x14ac:dyDescent="0.25">
      <c r="A684">
        <v>16</v>
      </c>
      <c r="B684">
        <v>8</v>
      </c>
      <c r="C684" t="s">
        <v>1146</v>
      </c>
      <c r="D684" t="s">
        <v>905</v>
      </c>
      <c r="E684" t="s">
        <v>294</v>
      </c>
      <c r="F684" t="s">
        <v>452</v>
      </c>
    </row>
    <row r="685" spans="1:6" x14ac:dyDescent="0.25">
      <c r="A685">
        <v>16</v>
      </c>
      <c r="B685">
        <v>9</v>
      </c>
      <c r="C685" t="s">
        <v>1126</v>
      </c>
      <c r="D685" t="s">
        <v>961</v>
      </c>
      <c r="E685" t="s">
        <v>161</v>
      </c>
      <c r="F685" t="s">
        <v>452</v>
      </c>
    </row>
    <row r="686" spans="1:6" x14ac:dyDescent="0.25">
      <c r="A686">
        <v>16</v>
      </c>
      <c r="B686">
        <v>10</v>
      </c>
      <c r="C686" t="s">
        <v>1149</v>
      </c>
      <c r="D686" t="s">
        <v>903</v>
      </c>
      <c r="E686" t="s">
        <v>727</v>
      </c>
      <c r="F686" t="s">
        <v>452</v>
      </c>
    </row>
    <row r="687" spans="1:6" x14ac:dyDescent="0.25">
      <c r="A687">
        <v>16</v>
      </c>
      <c r="B687">
        <v>11</v>
      </c>
      <c r="C687" t="s">
        <v>1152</v>
      </c>
      <c r="D687" t="s">
        <v>903</v>
      </c>
      <c r="E687" t="s">
        <v>842</v>
      </c>
      <c r="F687" t="s">
        <v>452</v>
      </c>
    </row>
    <row r="688" spans="1:6" x14ac:dyDescent="0.25">
      <c r="A688">
        <v>16</v>
      </c>
      <c r="B688">
        <v>12</v>
      </c>
      <c r="C688" t="s">
        <v>1130</v>
      </c>
      <c r="D688" t="s">
        <v>899</v>
      </c>
      <c r="E688" t="s">
        <v>786</v>
      </c>
      <c r="F688" t="s">
        <v>452</v>
      </c>
    </row>
    <row r="689" spans="1:6" x14ac:dyDescent="0.25">
      <c r="A689">
        <v>16</v>
      </c>
      <c r="B689">
        <v>13</v>
      </c>
      <c r="C689" t="s">
        <v>1136</v>
      </c>
      <c r="D689" t="s">
        <v>899</v>
      </c>
      <c r="E689" t="s">
        <v>796</v>
      </c>
      <c r="F689" t="s">
        <v>452</v>
      </c>
    </row>
    <row r="690" spans="1:6" x14ac:dyDescent="0.25">
      <c r="A690">
        <v>16</v>
      </c>
      <c r="B690">
        <v>14</v>
      </c>
      <c r="C690" t="s">
        <v>1102</v>
      </c>
      <c r="D690" t="s">
        <v>901</v>
      </c>
      <c r="E690" t="s">
        <v>368</v>
      </c>
      <c r="F690" t="s">
        <v>452</v>
      </c>
    </row>
    <row r="691" spans="1:6" x14ac:dyDescent="0.25">
      <c r="A691">
        <v>16</v>
      </c>
      <c r="B691">
        <v>15</v>
      </c>
      <c r="C691" t="s">
        <v>1139</v>
      </c>
      <c r="D691" t="s">
        <v>903</v>
      </c>
      <c r="E691" t="s">
        <v>45</v>
      </c>
      <c r="F691" t="s">
        <v>452</v>
      </c>
    </row>
    <row r="692" spans="1:6" x14ac:dyDescent="0.25">
      <c r="A692">
        <v>17</v>
      </c>
      <c r="B692">
        <v>1</v>
      </c>
      <c r="C692" t="s">
        <v>1142</v>
      </c>
      <c r="D692" t="s">
        <v>899</v>
      </c>
      <c r="E692" t="s">
        <v>45</v>
      </c>
      <c r="F692" t="s">
        <v>452</v>
      </c>
    </row>
    <row r="693" spans="1:6" x14ac:dyDescent="0.25">
      <c r="A693">
        <v>17</v>
      </c>
      <c r="B693">
        <v>2</v>
      </c>
      <c r="C693" t="s">
        <v>1117</v>
      </c>
      <c r="D693" t="s">
        <v>899</v>
      </c>
      <c r="E693" t="s">
        <v>368</v>
      </c>
      <c r="F693" t="s">
        <v>452</v>
      </c>
    </row>
    <row r="694" spans="1:6" x14ac:dyDescent="0.25">
      <c r="A694">
        <v>17</v>
      </c>
      <c r="B694">
        <v>3</v>
      </c>
      <c r="C694" t="s">
        <v>1205</v>
      </c>
      <c r="D694" t="s">
        <v>905</v>
      </c>
      <c r="E694" t="s">
        <v>796</v>
      </c>
      <c r="F694" t="s">
        <v>452</v>
      </c>
    </row>
    <row r="695" spans="1:6" x14ac:dyDescent="0.25">
      <c r="A695">
        <v>17</v>
      </c>
      <c r="B695">
        <v>4</v>
      </c>
      <c r="C695" t="s">
        <v>1236</v>
      </c>
      <c r="D695" t="s">
        <v>901</v>
      </c>
      <c r="E695" t="s">
        <v>786</v>
      </c>
      <c r="F695" t="s">
        <v>452</v>
      </c>
    </row>
    <row r="696" spans="1:6" x14ac:dyDescent="0.25">
      <c r="A696">
        <v>17</v>
      </c>
      <c r="B696">
        <v>5</v>
      </c>
      <c r="C696" t="s">
        <v>1160</v>
      </c>
      <c r="D696" t="s">
        <v>899</v>
      </c>
      <c r="E696" t="s">
        <v>842</v>
      </c>
      <c r="F696" t="s">
        <v>452</v>
      </c>
    </row>
    <row r="697" spans="1:6" x14ac:dyDescent="0.25">
      <c r="A697">
        <v>17</v>
      </c>
      <c r="B697">
        <v>6</v>
      </c>
      <c r="C697" t="s">
        <v>1183</v>
      </c>
      <c r="D697" t="s">
        <v>899</v>
      </c>
      <c r="E697" t="s">
        <v>727</v>
      </c>
      <c r="F697" t="s">
        <v>452</v>
      </c>
    </row>
    <row r="698" spans="1:6" x14ac:dyDescent="0.25">
      <c r="A698">
        <v>17</v>
      </c>
      <c r="B698">
        <v>7</v>
      </c>
      <c r="C698" t="s">
        <v>1164</v>
      </c>
      <c r="D698" t="s">
        <v>903</v>
      </c>
      <c r="E698" t="s">
        <v>161</v>
      </c>
      <c r="F698" t="s">
        <v>452</v>
      </c>
    </row>
    <row r="699" spans="1:6" x14ac:dyDescent="0.25">
      <c r="A699">
        <v>17</v>
      </c>
      <c r="B699">
        <v>8</v>
      </c>
      <c r="C699" t="s">
        <v>1229</v>
      </c>
      <c r="D699" t="s">
        <v>905</v>
      </c>
      <c r="E699" t="s">
        <v>294</v>
      </c>
      <c r="F699" t="s">
        <v>452</v>
      </c>
    </row>
    <row r="700" spans="1:6" x14ac:dyDescent="0.25">
      <c r="A700">
        <v>17</v>
      </c>
      <c r="B700">
        <v>9</v>
      </c>
      <c r="C700" t="s">
        <v>1190</v>
      </c>
      <c r="D700" t="s">
        <v>901</v>
      </c>
      <c r="E700" t="s">
        <v>241</v>
      </c>
      <c r="F700" t="s">
        <v>452</v>
      </c>
    </row>
    <row r="701" spans="1:6" x14ac:dyDescent="0.25">
      <c r="A701">
        <v>17</v>
      </c>
      <c r="B701">
        <v>10</v>
      </c>
      <c r="C701" t="s">
        <v>1225</v>
      </c>
      <c r="D701" t="s">
        <v>901</v>
      </c>
      <c r="E701" t="s">
        <v>757</v>
      </c>
      <c r="F701" t="s">
        <v>452</v>
      </c>
    </row>
    <row r="702" spans="1:6" x14ac:dyDescent="0.25">
      <c r="A702">
        <v>17</v>
      </c>
      <c r="B702">
        <v>11</v>
      </c>
      <c r="C702" t="s">
        <v>1155</v>
      </c>
      <c r="D702" t="s">
        <v>961</v>
      </c>
      <c r="E702" t="s">
        <v>315</v>
      </c>
      <c r="F702" t="s">
        <v>452</v>
      </c>
    </row>
    <row r="703" spans="1:6" x14ac:dyDescent="0.25">
      <c r="A703">
        <v>17</v>
      </c>
      <c r="B703">
        <v>12</v>
      </c>
      <c r="C703" t="s">
        <v>1086</v>
      </c>
      <c r="D703" t="s">
        <v>901</v>
      </c>
      <c r="E703" t="s">
        <v>670</v>
      </c>
      <c r="F703" t="s">
        <v>452</v>
      </c>
    </row>
    <row r="704" spans="1:6" x14ac:dyDescent="0.25">
      <c r="A704">
        <v>17</v>
      </c>
      <c r="B704">
        <v>13</v>
      </c>
      <c r="C704" t="s">
        <v>1137</v>
      </c>
      <c r="D704" t="s">
        <v>922</v>
      </c>
      <c r="E704" t="s">
        <v>136</v>
      </c>
      <c r="F704" t="s">
        <v>452</v>
      </c>
    </row>
    <row r="705" spans="1:6" x14ac:dyDescent="0.25">
      <c r="A705">
        <v>17</v>
      </c>
      <c r="B705">
        <v>14</v>
      </c>
      <c r="C705" t="s">
        <v>1157</v>
      </c>
      <c r="D705" t="s">
        <v>899</v>
      </c>
      <c r="E705" t="s">
        <v>224</v>
      </c>
      <c r="F705" t="s">
        <v>452</v>
      </c>
    </row>
    <row r="706" spans="1:6" x14ac:dyDescent="0.25">
      <c r="A706">
        <v>17</v>
      </c>
      <c r="B706">
        <v>15</v>
      </c>
      <c r="C706" t="s">
        <v>1279</v>
      </c>
      <c r="D706" t="s">
        <v>901</v>
      </c>
      <c r="E706" t="s">
        <v>684</v>
      </c>
      <c r="F706" t="s">
        <v>452</v>
      </c>
    </row>
    <row r="707" spans="1:6" x14ac:dyDescent="0.25">
      <c r="A707">
        <v>18</v>
      </c>
      <c r="B707">
        <v>1</v>
      </c>
      <c r="C707" t="s">
        <v>1145</v>
      </c>
      <c r="D707" t="s">
        <v>899</v>
      </c>
      <c r="E707" t="s">
        <v>684</v>
      </c>
      <c r="F707" t="s">
        <v>452</v>
      </c>
    </row>
    <row r="708" spans="1:6" x14ac:dyDescent="0.25">
      <c r="A708">
        <v>18</v>
      </c>
      <c r="B708">
        <v>2</v>
      </c>
      <c r="C708" t="s">
        <v>1163</v>
      </c>
      <c r="D708" t="s">
        <v>903</v>
      </c>
      <c r="E708" t="s">
        <v>224</v>
      </c>
      <c r="F708" t="s">
        <v>452</v>
      </c>
    </row>
    <row r="709" spans="1:6" x14ac:dyDescent="0.25">
      <c r="A709">
        <v>18</v>
      </c>
      <c r="B709">
        <v>3</v>
      </c>
      <c r="C709" t="s">
        <v>1140</v>
      </c>
      <c r="D709" t="s">
        <v>901</v>
      </c>
      <c r="E709" t="s">
        <v>136</v>
      </c>
      <c r="F709" t="s">
        <v>452</v>
      </c>
    </row>
    <row r="710" spans="1:6" x14ac:dyDescent="0.25">
      <c r="A710">
        <v>18</v>
      </c>
      <c r="B710">
        <v>4</v>
      </c>
      <c r="C710" t="s">
        <v>1144</v>
      </c>
      <c r="D710" t="s">
        <v>899</v>
      </c>
      <c r="E710" t="s">
        <v>670</v>
      </c>
      <c r="F710" t="s">
        <v>452</v>
      </c>
    </row>
    <row r="711" spans="1:6" x14ac:dyDescent="0.25">
      <c r="A711">
        <v>18</v>
      </c>
      <c r="B711">
        <v>5</v>
      </c>
      <c r="C711" t="s">
        <v>1167</v>
      </c>
      <c r="D711" t="s">
        <v>901</v>
      </c>
      <c r="E711" t="s">
        <v>315</v>
      </c>
      <c r="F711" t="s">
        <v>452</v>
      </c>
    </row>
    <row r="712" spans="1:6" x14ac:dyDescent="0.25">
      <c r="A712">
        <v>18</v>
      </c>
      <c r="B712">
        <v>6</v>
      </c>
      <c r="C712" t="s">
        <v>1189</v>
      </c>
      <c r="D712" t="s">
        <v>901</v>
      </c>
      <c r="E712" t="s">
        <v>757</v>
      </c>
      <c r="F712" t="s">
        <v>452</v>
      </c>
    </row>
    <row r="713" spans="1:6" x14ac:dyDescent="0.25">
      <c r="A713">
        <v>18</v>
      </c>
      <c r="B713">
        <v>7</v>
      </c>
      <c r="C713" t="s">
        <v>1204</v>
      </c>
      <c r="D713" t="s">
        <v>901</v>
      </c>
      <c r="E713" t="s">
        <v>241</v>
      </c>
      <c r="F713" t="s">
        <v>452</v>
      </c>
    </row>
    <row r="714" spans="1:6" x14ac:dyDescent="0.25">
      <c r="A714">
        <v>18</v>
      </c>
      <c r="B714">
        <v>8</v>
      </c>
      <c r="C714" t="s">
        <v>1210</v>
      </c>
      <c r="D714" t="s">
        <v>901</v>
      </c>
      <c r="E714" t="s">
        <v>294</v>
      </c>
      <c r="F714" t="s">
        <v>452</v>
      </c>
    </row>
    <row r="715" spans="1:6" x14ac:dyDescent="0.25">
      <c r="A715">
        <v>18</v>
      </c>
      <c r="B715">
        <v>9</v>
      </c>
      <c r="C715" t="s">
        <v>1174</v>
      </c>
      <c r="D715" t="s">
        <v>899</v>
      </c>
      <c r="E715" t="s">
        <v>161</v>
      </c>
      <c r="F715" t="s">
        <v>452</v>
      </c>
    </row>
    <row r="716" spans="1:6" x14ac:dyDescent="0.25">
      <c r="A716">
        <v>18</v>
      </c>
      <c r="B716">
        <v>10</v>
      </c>
      <c r="C716" t="s">
        <v>1129</v>
      </c>
      <c r="D716" t="s">
        <v>899</v>
      </c>
      <c r="E716" t="s">
        <v>727</v>
      </c>
      <c r="F716" t="s">
        <v>452</v>
      </c>
    </row>
    <row r="717" spans="1:6" x14ac:dyDescent="0.25">
      <c r="A717">
        <v>18</v>
      </c>
      <c r="B717">
        <v>11</v>
      </c>
      <c r="C717" t="s">
        <v>1127</v>
      </c>
      <c r="D717" t="s">
        <v>901</v>
      </c>
      <c r="E717" t="s">
        <v>842</v>
      </c>
      <c r="F717" t="s">
        <v>452</v>
      </c>
    </row>
    <row r="718" spans="1:6" x14ac:dyDescent="0.25">
      <c r="A718">
        <v>18</v>
      </c>
      <c r="B718">
        <v>12</v>
      </c>
      <c r="C718" t="s">
        <v>1168</v>
      </c>
      <c r="D718" t="s">
        <v>899</v>
      </c>
      <c r="E718" t="s">
        <v>786</v>
      </c>
      <c r="F718" t="s">
        <v>452</v>
      </c>
    </row>
    <row r="719" spans="1:6" x14ac:dyDescent="0.25">
      <c r="A719">
        <v>18</v>
      </c>
      <c r="B719">
        <v>13</v>
      </c>
      <c r="C719" t="s">
        <v>1188</v>
      </c>
      <c r="D719" t="s">
        <v>961</v>
      </c>
      <c r="E719" t="s">
        <v>796</v>
      </c>
      <c r="F719" t="s">
        <v>452</v>
      </c>
    </row>
    <row r="720" spans="1:6" x14ac:dyDescent="0.25">
      <c r="A720">
        <v>18</v>
      </c>
      <c r="B720">
        <v>14</v>
      </c>
      <c r="C720" t="s">
        <v>1226</v>
      </c>
      <c r="D720" t="s">
        <v>901</v>
      </c>
      <c r="E720" t="s">
        <v>368</v>
      </c>
      <c r="F720" t="s">
        <v>452</v>
      </c>
    </row>
    <row r="721" spans="1:6" x14ac:dyDescent="0.25">
      <c r="A721">
        <v>18</v>
      </c>
      <c r="B721">
        <v>15</v>
      </c>
      <c r="C721" t="s">
        <v>1173</v>
      </c>
      <c r="D721" t="s">
        <v>899</v>
      </c>
      <c r="E721" t="s">
        <v>45</v>
      </c>
      <c r="F721" t="s">
        <v>452</v>
      </c>
    </row>
    <row r="722" spans="1:6" x14ac:dyDescent="0.25">
      <c r="A722">
        <v>19</v>
      </c>
      <c r="B722">
        <v>1</v>
      </c>
      <c r="C722" t="s">
        <v>1200</v>
      </c>
      <c r="D722" t="s">
        <v>901</v>
      </c>
      <c r="E722" t="s">
        <v>45</v>
      </c>
      <c r="F722" t="s">
        <v>452</v>
      </c>
    </row>
    <row r="723" spans="1:6" x14ac:dyDescent="0.25">
      <c r="A723">
        <v>19</v>
      </c>
      <c r="B723">
        <v>2</v>
      </c>
      <c r="C723" t="s">
        <v>1211</v>
      </c>
      <c r="D723" t="s">
        <v>899</v>
      </c>
      <c r="E723" t="s">
        <v>368</v>
      </c>
      <c r="F723" t="s">
        <v>452</v>
      </c>
    </row>
    <row r="724" spans="1:6" x14ac:dyDescent="0.25">
      <c r="A724">
        <v>19</v>
      </c>
      <c r="B724">
        <v>3</v>
      </c>
      <c r="C724" t="s">
        <v>1233</v>
      </c>
      <c r="D724" t="s">
        <v>901</v>
      </c>
      <c r="E724" t="s">
        <v>796</v>
      </c>
      <c r="F724" t="s">
        <v>452</v>
      </c>
    </row>
    <row r="725" spans="1:6" x14ac:dyDescent="0.25">
      <c r="A725">
        <v>19</v>
      </c>
      <c r="B725">
        <v>4</v>
      </c>
      <c r="C725" t="s">
        <v>1158</v>
      </c>
      <c r="D725" t="s">
        <v>961</v>
      </c>
      <c r="E725" t="s">
        <v>786</v>
      </c>
      <c r="F725" t="s">
        <v>452</v>
      </c>
    </row>
    <row r="726" spans="1:6" x14ac:dyDescent="0.25">
      <c r="A726">
        <v>19</v>
      </c>
      <c r="B726">
        <v>5</v>
      </c>
      <c r="C726" t="s">
        <v>1115</v>
      </c>
      <c r="D726" t="s">
        <v>901</v>
      </c>
      <c r="E726" t="s">
        <v>842</v>
      </c>
      <c r="F726" t="s">
        <v>452</v>
      </c>
    </row>
    <row r="727" spans="1:6" x14ac:dyDescent="0.25">
      <c r="A727">
        <v>19</v>
      </c>
      <c r="B727">
        <v>6</v>
      </c>
      <c r="C727" t="s">
        <v>1169</v>
      </c>
      <c r="D727" t="s">
        <v>901</v>
      </c>
      <c r="E727" t="s">
        <v>727</v>
      </c>
      <c r="F727" t="s">
        <v>452</v>
      </c>
    </row>
    <row r="728" spans="1:6" x14ac:dyDescent="0.25">
      <c r="A728">
        <v>19</v>
      </c>
      <c r="B728">
        <v>7</v>
      </c>
      <c r="C728" t="s">
        <v>1133</v>
      </c>
      <c r="D728" t="s">
        <v>901</v>
      </c>
      <c r="E728" t="s">
        <v>161</v>
      </c>
      <c r="F728" t="s">
        <v>452</v>
      </c>
    </row>
    <row r="729" spans="1:6" x14ac:dyDescent="0.25">
      <c r="A729">
        <v>19</v>
      </c>
      <c r="B729">
        <v>8</v>
      </c>
      <c r="C729" t="s">
        <v>1141</v>
      </c>
      <c r="D729" t="s">
        <v>899</v>
      </c>
      <c r="E729" t="s">
        <v>294</v>
      </c>
      <c r="F729" t="s">
        <v>452</v>
      </c>
    </row>
    <row r="730" spans="1:6" x14ac:dyDescent="0.25">
      <c r="A730">
        <v>19</v>
      </c>
      <c r="B730">
        <v>9</v>
      </c>
      <c r="C730" t="s">
        <v>1180</v>
      </c>
      <c r="D730" t="s">
        <v>899</v>
      </c>
      <c r="E730" t="s">
        <v>241</v>
      </c>
      <c r="F730" t="s">
        <v>452</v>
      </c>
    </row>
    <row r="731" spans="1:6" x14ac:dyDescent="0.25">
      <c r="A731">
        <v>19</v>
      </c>
      <c r="B731">
        <v>10</v>
      </c>
      <c r="C731" t="s">
        <v>1110</v>
      </c>
      <c r="D731" t="s">
        <v>899</v>
      </c>
      <c r="E731" t="s">
        <v>757</v>
      </c>
      <c r="F731" t="s">
        <v>452</v>
      </c>
    </row>
    <row r="732" spans="1:6" x14ac:dyDescent="0.25">
      <c r="A732">
        <v>19</v>
      </c>
      <c r="B732">
        <v>11</v>
      </c>
      <c r="C732" t="s">
        <v>1185</v>
      </c>
      <c r="D732" t="s">
        <v>901</v>
      </c>
      <c r="E732" t="s">
        <v>315</v>
      </c>
      <c r="F732" t="s">
        <v>452</v>
      </c>
    </row>
    <row r="733" spans="1:6" x14ac:dyDescent="0.25">
      <c r="A733">
        <v>19</v>
      </c>
      <c r="B733">
        <v>12</v>
      </c>
      <c r="C733" t="s">
        <v>1227</v>
      </c>
      <c r="D733" t="s">
        <v>901</v>
      </c>
      <c r="E733" t="s">
        <v>670</v>
      </c>
      <c r="F733" t="s">
        <v>452</v>
      </c>
    </row>
    <row r="734" spans="1:6" x14ac:dyDescent="0.25">
      <c r="A734">
        <v>19</v>
      </c>
      <c r="B734">
        <v>13</v>
      </c>
      <c r="C734" t="s">
        <v>1156</v>
      </c>
      <c r="D734" t="s">
        <v>899</v>
      </c>
      <c r="E734" t="s">
        <v>136</v>
      </c>
      <c r="F734" t="s">
        <v>452</v>
      </c>
    </row>
    <row r="735" spans="1:6" x14ac:dyDescent="0.25">
      <c r="A735">
        <v>19</v>
      </c>
      <c r="B735">
        <v>14</v>
      </c>
      <c r="C735" t="s">
        <v>1201</v>
      </c>
      <c r="D735" t="s">
        <v>903</v>
      </c>
      <c r="E735" t="s">
        <v>224</v>
      </c>
      <c r="F735" t="s">
        <v>452</v>
      </c>
    </row>
    <row r="736" spans="1:6" x14ac:dyDescent="0.25">
      <c r="A736">
        <v>19</v>
      </c>
      <c r="B736">
        <v>15</v>
      </c>
      <c r="C736" t="s">
        <v>1148</v>
      </c>
      <c r="D736" t="s">
        <v>901</v>
      </c>
      <c r="E736" t="s">
        <v>684</v>
      </c>
      <c r="F736" t="s">
        <v>452</v>
      </c>
    </row>
    <row r="737" spans="1:6" x14ac:dyDescent="0.25">
      <c r="A737">
        <v>20</v>
      </c>
      <c r="B737">
        <v>1</v>
      </c>
      <c r="C737" t="s">
        <v>1261</v>
      </c>
      <c r="D737" t="s">
        <v>899</v>
      </c>
      <c r="E737" t="s">
        <v>684</v>
      </c>
      <c r="F737" t="s">
        <v>452</v>
      </c>
    </row>
    <row r="738" spans="1:6" x14ac:dyDescent="0.25">
      <c r="A738">
        <v>20</v>
      </c>
      <c r="B738">
        <v>2</v>
      </c>
      <c r="C738" t="s">
        <v>1178</v>
      </c>
      <c r="D738" t="s">
        <v>901</v>
      </c>
      <c r="E738" t="s">
        <v>224</v>
      </c>
      <c r="F738" t="s">
        <v>452</v>
      </c>
    </row>
    <row r="739" spans="1:6" x14ac:dyDescent="0.25">
      <c r="A739">
        <v>20</v>
      </c>
      <c r="B739">
        <v>3</v>
      </c>
      <c r="C739" t="s">
        <v>1176</v>
      </c>
      <c r="D739" t="s">
        <v>922</v>
      </c>
      <c r="E739" t="s">
        <v>136</v>
      </c>
      <c r="F739" t="s">
        <v>452</v>
      </c>
    </row>
    <row r="740" spans="1:6" x14ac:dyDescent="0.25">
      <c r="A740">
        <v>20</v>
      </c>
      <c r="B740">
        <v>4</v>
      </c>
      <c r="C740" t="s">
        <v>1196</v>
      </c>
      <c r="D740" t="s">
        <v>903</v>
      </c>
      <c r="E740" t="s">
        <v>670</v>
      </c>
      <c r="F740" t="s">
        <v>452</v>
      </c>
    </row>
    <row r="741" spans="1:6" x14ac:dyDescent="0.25">
      <c r="A741">
        <v>20</v>
      </c>
      <c r="B741">
        <v>5</v>
      </c>
      <c r="C741" t="s">
        <v>1230</v>
      </c>
      <c r="D741" t="s">
        <v>922</v>
      </c>
      <c r="E741" t="s">
        <v>315</v>
      </c>
      <c r="F741" t="s">
        <v>452</v>
      </c>
    </row>
    <row r="742" spans="1:6" x14ac:dyDescent="0.25">
      <c r="A742">
        <v>20</v>
      </c>
      <c r="B742">
        <v>6</v>
      </c>
      <c r="C742" t="s">
        <v>1213</v>
      </c>
      <c r="D742" t="s">
        <v>901</v>
      </c>
      <c r="E742" t="s">
        <v>757</v>
      </c>
      <c r="F742" t="s">
        <v>452</v>
      </c>
    </row>
    <row r="743" spans="1:6" x14ac:dyDescent="0.25">
      <c r="A743">
        <v>20</v>
      </c>
      <c r="B743">
        <v>7</v>
      </c>
      <c r="C743" t="s">
        <v>1249</v>
      </c>
      <c r="D743" t="s">
        <v>899</v>
      </c>
      <c r="E743" t="s">
        <v>241</v>
      </c>
      <c r="F743" t="s">
        <v>452</v>
      </c>
    </row>
    <row r="744" spans="1:6" x14ac:dyDescent="0.25">
      <c r="A744">
        <v>20</v>
      </c>
      <c r="B744">
        <v>8</v>
      </c>
      <c r="C744" t="s">
        <v>1254</v>
      </c>
      <c r="D744" t="s">
        <v>905</v>
      </c>
      <c r="E744" t="s">
        <v>294</v>
      </c>
      <c r="F744" t="s">
        <v>452</v>
      </c>
    </row>
    <row r="745" spans="1:6" x14ac:dyDescent="0.25">
      <c r="A745">
        <v>20</v>
      </c>
      <c r="B745">
        <v>9</v>
      </c>
      <c r="C745" t="s">
        <v>1289</v>
      </c>
      <c r="D745" t="s">
        <v>901</v>
      </c>
      <c r="E745" t="s">
        <v>161</v>
      </c>
      <c r="F745" t="s">
        <v>452</v>
      </c>
    </row>
    <row r="746" spans="1:6" x14ac:dyDescent="0.25">
      <c r="A746">
        <v>20</v>
      </c>
      <c r="B746">
        <v>10</v>
      </c>
      <c r="C746" t="s">
        <v>1245</v>
      </c>
      <c r="D746" t="s">
        <v>901</v>
      </c>
      <c r="E746" t="s">
        <v>727</v>
      </c>
      <c r="F746" t="s">
        <v>452</v>
      </c>
    </row>
    <row r="747" spans="1:6" x14ac:dyDescent="0.25">
      <c r="A747">
        <v>20</v>
      </c>
      <c r="B747">
        <v>11</v>
      </c>
      <c r="C747" t="s">
        <v>1154</v>
      </c>
      <c r="D747" t="s">
        <v>922</v>
      </c>
      <c r="E747" t="s">
        <v>842</v>
      </c>
      <c r="F747" t="s">
        <v>452</v>
      </c>
    </row>
    <row r="748" spans="1:6" x14ac:dyDescent="0.25">
      <c r="A748">
        <v>20</v>
      </c>
      <c r="B748">
        <v>12</v>
      </c>
      <c r="C748" t="s">
        <v>1161</v>
      </c>
      <c r="D748" t="s">
        <v>899</v>
      </c>
      <c r="E748" t="s">
        <v>786</v>
      </c>
      <c r="F748" t="s">
        <v>452</v>
      </c>
    </row>
    <row r="749" spans="1:6" x14ac:dyDescent="0.25">
      <c r="A749">
        <v>20</v>
      </c>
      <c r="B749">
        <v>13</v>
      </c>
      <c r="C749" t="s">
        <v>1238</v>
      </c>
      <c r="D749" t="s">
        <v>901</v>
      </c>
      <c r="E749" t="s">
        <v>796</v>
      </c>
      <c r="F749" t="s">
        <v>452</v>
      </c>
    </row>
    <row r="750" spans="1:6" x14ac:dyDescent="0.25">
      <c r="A750">
        <v>20</v>
      </c>
      <c r="B750">
        <v>14</v>
      </c>
      <c r="C750" t="s">
        <v>1207</v>
      </c>
      <c r="D750" t="s">
        <v>899</v>
      </c>
      <c r="E750" t="s">
        <v>368</v>
      </c>
      <c r="F750" t="s">
        <v>452</v>
      </c>
    </row>
    <row r="751" spans="1:6" x14ac:dyDescent="0.25">
      <c r="A751">
        <v>20</v>
      </c>
      <c r="B751">
        <v>15</v>
      </c>
      <c r="C751" t="s">
        <v>1195</v>
      </c>
      <c r="D751" t="s">
        <v>899</v>
      </c>
      <c r="E751" t="s">
        <v>45</v>
      </c>
      <c r="F751" t="s">
        <v>452</v>
      </c>
    </row>
    <row r="752" spans="1:6" x14ac:dyDescent="0.25">
      <c r="A752">
        <v>21</v>
      </c>
      <c r="B752">
        <v>1</v>
      </c>
      <c r="C752" t="s">
        <v>1162</v>
      </c>
      <c r="D752" t="s">
        <v>961</v>
      </c>
      <c r="E752" t="s">
        <v>45</v>
      </c>
      <c r="F752" t="s">
        <v>452</v>
      </c>
    </row>
    <row r="753" spans="1:6" x14ac:dyDescent="0.25">
      <c r="A753">
        <v>21</v>
      </c>
      <c r="B753">
        <v>2</v>
      </c>
      <c r="C753" t="s">
        <v>1191</v>
      </c>
      <c r="D753" t="s">
        <v>901</v>
      </c>
      <c r="E753" t="s">
        <v>368</v>
      </c>
      <c r="F753" t="s">
        <v>452</v>
      </c>
    </row>
    <row r="754" spans="1:6" x14ac:dyDescent="0.25">
      <c r="A754">
        <v>21</v>
      </c>
      <c r="B754">
        <v>3</v>
      </c>
      <c r="C754" t="s">
        <v>1275</v>
      </c>
      <c r="D754" t="s">
        <v>899</v>
      </c>
      <c r="E754" t="s">
        <v>796</v>
      </c>
      <c r="F754" t="s">
        <v>452</v>
      </c>
    </row>
    <row r="755" spans="1:6" x14ac:dyDescent="0.25">
      <c r="A755">
        <v>21</v>
      </c>
      <c r="B755">
        <v>4</v>
      </c>
      <c r="C755" t="s">
        <v>1192</v>
      </c>
      <c r="D755" t="s">
        <v>901</v>
      </c>
      <c r="E755" t="s">
        <v>786</v>
      </c>
      <c r="F755" t="s">
        <v>452</v>
      </c>
    </row>
    <row r="756" spans="1:6" x14ac:dyDescent="0.25">
      <c r="A756">
        <v>21</v>
      </c>
      <c r="B756">
        <v>5</v>
      </c>
      <c r="C756" t="s">
        <v>1292</v>
      </c>
      <c r="D756" t="s">
        <v>901</v>
      </c>
      <c r="E756" t="s">
        <v>842</v>
      </c>
      <c r="F756" t="s">
        <v>452</v>
      </c>
    </row>
    <row r="757" spans="1:6" x14ac:dyDescent="0.25">
      <c r="A757">
        <v>21</v>
      </c>
      <c r="B757">
        <v>6</v>
      </c>
      <c r="C757" t="s">
        <v>1206</v>
      </c>
      <c r="D757" t="s">
        <v>901</v>
      </c>
      <c r="E757" t="s">
        <v>727</v>
      </c>
      <c r="F757" t="s">
        <v>452</v>
      </c>
    </row>
    <row r="758" spans="1:6" x14ac:dyDescent="0.25">
      <c r="A758">
        <v>21</v>
      </c>
      <c r="B758">
        <v>7</v>
      </c>
      <c r="C758" t="s">
        <v>1217</v>
      </c>
      <c r="D758" t="s">
        <v>901</v>
      </c>
      <c r="E758" t="s">
        <v>161</v>
      </c>
      <c r="F758" t="s">
        <v>452</v>
      </c>
    </row>
    <row r="759" spans="1:6" x14ac:dyDescent="0.25">
      <c r="A759">
        <v>21</v>
      </c>
      <c r="B759">
        <v>8</v>
      </c>
      <c r="C759" t="s">
        <v>1138</v>
      </c>
      <c r="D759" t="s">
        <v>961</v>
      </c>
      <c r="E759" t="s">
        <v>294</v>
      </c>
      <c r="F759" t="s">
        <v>452</v>
      </c>
    </row>
    <row r="760" spans="1:6" x14ac:dyDescent="0.25">
      <c r="A760">
        <v>21</v>
      </c>
      <c r="B760">
        <v>9</v>
      </c>
      <c r="C760" t="s">
        <v>1305</v>
      </c>
      <c r="D760" t="s">
        <v>901</v>
      </c>
      <c r="E760" t="s">
        <v>241</v>
      </c>
      <c r="F760" t="s">
        <v>452</v>
      </c>
    </row>
    <row r="761" spans="1:6" x14ac:dyDescent="0.25">
      <c r="A761">
        <v>21</v>
      </c>
      <c r="B761">
        <v>10</v>
      </c>
      <c r="C761" t="s">
        <v>1216</v>
      </c>
      <c r="D761" t="s">
        <v>899</v>
      </c>
      <c r="E761" t="s">
        <v>757</v>
      </c>
      <c r="F761" t="s">
        <v>452</v>
      </c>
    </row>
    <row r="762" spans="1:6" x14ac:dyDescent="0.25">
      <c r="A762">
        <v>21</v>
      </c>
      <c r="B762">
        <v>11</v>
      </c>
      <c r="C762" t="s">
        <v>1252</v>
      </c>
      <c r="D762" t="s">
        <v>901</v>
      </c>
      <c r="E762" t="s">
        <v>315</v>
      </c>
      <c r="F762" t="s">
        <v>452</v>
      </c>
    </row>
    <row r="763" spans="1:6" x14ac:dyDescent="0.25">
      <c r="A763">
        <v>21</v>
      </c>
      <c r="B763">
        <v>12</v>
      </c>
      <c r="C763" t="s">
        <v>1220</v>
      </c>
      <c r="D763" t="s">
        <v>903</v>
      </c>
      <c r="E763" t="s">
        <v>670</v>
      </c>
      <c r="F763" t="s">
        <v>452</v>
      </c>
    </row>
    <row r="764" spans="1:6" x14ac:dyDescent="0.25">
      <c r="A764">
        <v>21</v>
      </c>
      <c r="B764">
        <v>13</v>
      </c>
      <c r="C764" t="s">
        <v>1215</v>
      </c>
      <c r="D764" t="s">
        <v>899</v>
      </c>
      <c r="E764" t="s">
        <v>136</v>
      </c>
      <c r="F764" t="s">
        <v>452</v>
      </c>
    </row>
    <row r="765" spans="1:6" x14ac:dyDescent="0.25">
      <c r="A765">
        <v>21</v>
      </c>
      <c r="B765">
        <v>14</v>
      </c>
      <c r="C765" t="s">
        <v>1221</v>
      </c>
      <c r="D765" t="s">
        <v>908</v>
      </c>
      <c r="E765" t="s">
        <v>224</v>
      </c>
      <c r="F765" t="s">
        <v>452</v>
      </c>
    </row>
    <row r="766" spans="1:6" x14ac:dyDescent="0.25">
      <c r="A766">
        <v>21</v>
      </c>
      <c r="B766">
        <v>15</v>
      </c>
      <c r="C766" t="s">
        <v>1246</v>
      </c>
      <c r="D766" t="s">
        <v>899</v>
      </c>
      <c r="E766" t="s">
        <v>684</v>
      </c>
      <c r="F766" t="s">
        <v>452</v>
      </c>
    </row>
    <row r="767" spans="1:6" x14ac:dyDescent="0.25">
      <c r="A767">
        <v>22</v>
      </c>
      <c r="B767">
        <v>1</v>
      </c>
      <c r="C767" t="s">
        <v>1212</v>
      </c>
      <c r="D767" t="s">
        <v>901</v>
      </c>
      <c r="E767" t="s">
        <v>684</v>
      </c>
      <c r="F767" t="s">
        <v>452</v>
      </c>
    </row>
    <row r="768" spans="1:6" x14ac:dyDescent="0.25">
      <c r="A768">
        <v>22</v>
      </c>
      <c r="B768">
        <v>2</v>
      </c>
      <c r="C768" t="s">
        <v>1228</v>
      </c>
      <c r="D768" t="s">
        <v>899</v>
      </c>
      <c r="E768" t="s">
        <v>224</v>
      </c>
      <c r="F768" t="s">
        <v>452</v>
      </c>
    </row>
    <row r="769" spans="1:6" x14ac:dyDescent="0.25">
      <c r="A769">
        <v>22</v>
      </c>
      <c r="B769">
        <v>3</v>
      </c>
      <c r="C769" t="s">
        <v>1311</v>
      </c>
      <c r="D769" t="s">
        <v>899</v>
      </c>
      <c r="E769" t="s">
        <v>136</v>
      </c>
      <c r="F769" t="s">
        <v>452</v>
      </c>
    </row>
    <row r="770" spans="1:6" x14ac:dyDescent="0.25">
      <c r="A770">
        <v>22</v>
      </c>
      <c r="B770">
        <v>4</v>
      </c>
      <c r="C770" t="s">
        <v>1267</v>
      </c>
      <c r="D770" t="s">
        <v>901</v>
      </c>
      <c r="E770" t="s">
        <v>670</v>
      </c>
      <c r="F770" t="s">
        <v>452</v>
      </c>
    </row>
    <row r="771" spans="1:6" x14ac:dyDescent="0.25">
      <c r="A771">
        <v>22</v>
      </c>
      <c r="B771">
        <v>5</v>
      </c>
      <c r="C771" t="s">
        <v>1264</v>
      </c>
      <c r="D771" t="s">
        <v>899</v>
      </c>
      <c r="E771" t="s">
        <v>315</v>
      </c>
      <c r="F771" t="s">
        <v>452</v>
      </c>
    </row>
    <row r="772" spans="1:6" x14ac:dyDescent="0.25">
      <c r="A772">
        <v>22</v>
      </c>
      <c r="B772">
        <v>6</v>
      </c>
      <c r="C772" t="s">
        <v>1194</v>
      </c>
      <c r="D772" t="s">
        <v>961</v>
      </c>
      <c r="E772" t="s">
        <v>757</v>
      </c>
      <c r="F772" t="s">
        <v>452</v>
      </c>
    </row>
    <row r="773" spans="1:6" x14ac:dyDescent="0.25">
      <c r="A773">
        <v>22</v>
      </c>
      <c r="B773">
        <v>7</v>
      </c>
      <c r="C773" t="s">
        <v>1170</v>
      </c>
      <c r="D773" t="s">
        <v>961</v>
      </c>
      <c r="E773" t="s">
        <v>241</v>
      </c>
      <c r="F773" t="s">
        <v>452</v>
      </c>
    </row>
    <row r="774" spans="1:6" x14ac:dyDescent="0.25">
      <c r="A774">
        <v>22</v>
      </c>
      <c r="B774">
        <v>8</v>
      </c>
      <c r="C774" t="s">
        <v>1172</v>
      </c>
      <c r="D774" t="s">
        <v>901</v>
      </c>
      <c r="E774" t="s">
        <v>294</v>
      </c>
      <c r="F774" t="s">
        <v>452</v>
      </c>
    </row>
    <row r="775" spans="1:6" x14ac:dyDescent="0.25">
      <c r="A775">
        <v>22</v>
      </c>
      <c r="B775">
        <v>9</v>
      </c>
      <c r="C775" t="s">
        <v>1171</v>
      </c>
      <c r="D775" t="s">
        <v>961</v>
      </c>
      <c r="E775" t="s">
        <v>161</v>
      </c>
      <c r="F775" t="s">
        <v>452</v>
      </c>
    </row>
    <row r="776" spans="1:6" x14ac:dyDescent="0.25">
      <c r="A776">
        <v>22</v>
      </c>
      <c r="B776">
        <v>10</v>
      </c>
      <c r="C776" t="s">
        <v>1218</v>
      </c>
      <c r="D776" t="s">
        <v>901</v>
      </c>
      <c r="E776" t="s">
        <v>727</v>
      </c>
      <c r="F776" t="s">
        <v>452</v>
      </c>
    </row>
    <row r="777" spans="1:6" x14ac:dyDescent="0.25">
      <c r="A777">
        <v>22</v>
      </c>
      <c r="B777">
        <v>11</v>
      </c>
      <c r="C777" t="s">
        <v>1208</v>
      </c>
      <c r="D777" t="s">
        <v>899</v>
      </c>
      <c r="E777" t="s">
        <v>842</v>
      </c>
      <c r="F777" t="s">
        <v>452</v>
      </c>
    </row>
    <row r="778" spans="1:6" x14ac:dyDescent="0.25">
      <c r="A778">
        <v>22</v>
      </c>
      <c r="B778">
        <v>12</v>
      </c>
      <c r="C778" t="s">
        <v>1244</v>
      </c>
      <c r="D778" t="s">
        <v>961</v>
      </c>
      <c r="E778" t="s">
        <v>786</v>
      </c>
      <c r="F778" t="s">
        <v>452</v>
      </c>
    </row>
    <row r="779" spans="1:6" x14ac:dyDescent="0.25">
      <c r="A779">
        <v>22</v>
      </c>
      <c r="B779">
        <v>13</v>
      </c>
      <c r="C779" t="s">
        <v>1300</v>
      </c>
      <c r="D779" t="s">
        <v>901</v>
      </c>
      <c r="E779" t="s">
        <v>796</v>
      </c>
      <c r="F779" t="s">
        <v>452</v>
      </c>
    </row>
    <row r="780" spans="1:6" x14ac:dyDescent="0.25">
      <c r="A780">
        <v>22</v>
      </c>
      <c r="B780">
        <v>14</v>
      </c>
      <c r="C780" t="s">
        <v>1198</v>
      </c>
      <c r="D780" t="s">
        <v>901</v>
      </c>
      <c r="E780" t="s">
        <v>368</v>
      </c>
      <c r="F780" t="s">
        <v>452</v>
      </c>
    </row>
    <row r="781" spans="1:6" x14ac:dyDescent="0.25">
      <c r="A781">
        <v>22</v>
      </c>
      <c r="B781">
        <v>15</v>
      </c>
      <c r="C781" t="s">
        <v>1247</v>
      </c>
      <c r="D781" t="s">
        <v>901</v>
      </c>
      <c r="E781" t="s">
        <v>45</v>
      </c>
      <c r="F781" t="s">
        <v>452</v>
      </c>
    </row>
    <row r="782" spans="1:6" x14ac:dyDescent="0.25">
      <c r="A782">
        <v>23</v>
      </c>
      <c r="B782">
        <v>1</v>
      </c>
      <c r="C782" t="s">
        <v>1231</v>
      </c>
      <c r="D782" t="s">
        <v>901</v>
      </c>
      <c r="E782" t="s">
        <v>45</v>
      </c>
      <c r="F782" t="s">
        <v>452</v>
      </c>
    </row>
    <row r="783" spans="1:6" x14ac:dyDescent="0.25">
      <c r="A783">
        <v>23</v>
      </c>
      <c r="B783">
        <v>2</v>
      </c>
      <c r="C783" t="s">
        <v>1224</v>
      </c>
      <c r="D783" t="s">
        <v>961</v>
      </c>
      <c r="E783" t="s">
        <v>368</v>
      </c>
      <c r="F783" t="s">
        <v>452</v>
      </c>
    </row>
    <row r="784" spans="1:6" x14ac:dyDescent="0.25">
      <c r="A784">
        <v>23</v>
      </c>
      <c r="B784">
        <v>3</v>
      </c>
      <c r="C784" t="s">
        <v>1303</v>
      </c>
      <c r="D784" t="s">
        <v>899</v>
      </c>
      <c r="E784" t="s">
        <v>796</v>
      </c>
      <c r="F784" t="s">
        <v>452</v>
      </c>
    </row>
    <row r="785" spans="1:6" x14ac:dyDescent="0.25">
      <c r="A785">
        <v>23</v>
      </c>
      <c r="B785">
        <v>4</v>
      </c>
      <c r="C785" t="s">
        <v>1243</v>
      </c>
      <c r="D785" t="s">
        <v>901</v>
      </c>
      <c r="E785" t="s">
        <v>786</v>
      </c>
      <c r="F785" t="s">
        <v>452</v>
      </c>
    </row>
    <row r="786" spans="1:6" x14ac:dyDescent="0.25">
      <c r="A786">
        <v>23</v>
      </c>
      <c r="B786">
        <v>5</v>
      </c>
      <c r="C786" t="s">
        <v>1241</v>
      </c>
      <c r="D786" t="s">
        <v>961</v>
      </c>
      <c r="E786" t="s">
        <v>842</v>
      </c>
      <c r="F786" t="s">
        <v>452</v>
      </c>
    </row>
    <row r="787" spans="1:6" x14ac:dyDescent="0.25">
      <c r="A787">
        <v>23</v>
      </c>
      <c r="B787">
        <v>6</v>
      </c>
      <c r="C787" t="s">
        <v>1184</v>
      </c>
      <c r="D787" t="s">
        <v>901</v>
      </c>
      <c r="E787" t="s">
        <v>727</v>
      </c>
      <c r="F787" t="s">
        <v>452</v>
      </c>
    </row>
    <row r="788" spans="1:6" x14ac:dyDescent="0.25">
      <c r="A788">
        <v>23</v>
      </c>
      <c r="B788">
        <v>7</v>
      </c>
      <c r="C788" t="s">
        <v>1222</v>
      </c>
      <c r="D788" t="s">
        <v>901</v>
      </c>
      <c r="E788" t="s">
        <v>161</v>
      </c>
      <c r="F788" t="s">
        <v>452</v>
      </c>
    </row>
    <row r="789" spans="1:6" x14ac:dyDescent="0.25">
      <c r="A789">
        <v>23</v>
      </c>
      <c r="B789">
        <v>8</v>
      </c>
      <c r="C789" t="s">
        <v>1197</v>
      </c>
      <c r="D789" t="s">
        <v>961</v>
      </c>
      <c r="E789" t="s">
        <v>294</v>
      </c>
      <c r="F789" t="s">
        <v>452</v>
      </c>
    </row>
    <row r="790" spans="1:6" x14ac:dyDescent="0.25">
      <c r="A790">
        <v>23</v>
      </c>
      <c r="B790">
        <v>9</v>
      </c>
      <c r="C790" t="s">
        <v>1203</v>
      </c>
      <c r="D790" t="s">
        <v>903</v>
      </c>
      <c r="E790" t="s">
        <v>241</v>
      </c>
      <c r="F790" t="s">
        <v>452</v>
      </c>
    </row>
    <row r="791" spans="1:6" x14ac:dyDescent="0.25">
      <c r="A791">
        <v>23</v>
      </c>
      <c r="B791">
        <v>10</v>
      </c>
      <c r="C791" t="s">
        <v>1199</v>
      </c>
      <c r="D791" t="s">
        <v>903</v>
      </c>
      <c r="E791" t="s">
        <v>757</v>
      </c>
      <c r="F791" t="s">
        <v>452</v>
      </c>
    </row>
    <row r="792" spans="1:6" x14ac:dyDescent="0.25">
      <c r="A792">
        <v>23</v>
      </c>
      <c r="B792">
        <v>11</v>
      </c>
      <c r="C792" t="s">
        <v>1219</v>
      </c>
      <c r="D792" t="s">
        <v>899</v>
      </c>
      <c r="E792" t="s">
        <v>315</v>
      </c>
      <c r="F792" t="s">
        <v>452</v>
      </c>
    </row>
    <row r="793" spans="1:6" x14ac:dyDescent="0.25">
      <c r="A793">
        <v>23</v>
      </c>
      <c r="B793">
        <v>12</v>
      </c>
      <c r="C793" t="s">
        <v>1202</v>
      </c>
      <c r="D793" t="s">
        <v>899</v>
      </c>
      <c r="E793" t="s">
        <v>670</v>
      </c>
      <c r="F793" t="s">
        <v>452</v>
      </c>
    </row>
    <row r="794" spans="1:6" x14ac:dyDescent="0.25">
      <c r="A794">
        <v>23</v>
      </c>
      <c r="B794">
        <v>13</v>
      </c>
      <c r="C794" t="s">
        <v>1268</v>
      </c>
      <c r="D794" t="s">
        <v>901</v>
      </c>
      <c r="E794" t="s">
        <v>136</v>
      </c>
      <c r="F794" t="s">
        <v>452</v>
      </c>
    </row>
    <row r="795" spans="1:6" x14ac:dyDescent="0.25">
      <c r="A795">
        <v>23</v>
      </c>
      <c r="B795">
        <v>14</v>
      </c>
      <c r="C795" t="s">
        <v>1255</v>
      </c>
      <c r="D795" t="s">
        <v>901</v>
      </c>
      <c r="E795" t="s">
        <v>224</v>
      </c>
      <c r="F795" t="s">
        <v>452</v>
      </c>
    </row>
    <row r="796" spans="1:6" x14ac:dyDescent="0.25">
      <c r="A796">
        <v>23</v>
      </c>
      <c r="B796">
        <v>15</v>
      </c>
      <c r="C796" t="s">
        <v>1262</v>
      </c>
      <c r="D796" t="s">
        <v>903</v>
      </c>
      <c r="E796" t="s">
        <v>684</v>
      </c>
      <c r="F796" t="s">
        <v>452</v>
      </c>
    </row>
    <row r="797" spans="1:6" x14ac:dyDescent="0.25">
      <c r="A797">
        <v>24</v>
      </c>
      <c r="B797">
        <v>1</v>
      </c>
      <c r="C797" t="s">
        <v>1235</v>
      </c>
      <c r="D797" t="s">
        <v>899</v>
      </c>
      <c r="E797" t="s">
        <v>684</v>
      </c>
      <c r="F797" t="s">
        <v>452</v>
      </c>
    </row>
    <row r="798" spans="1:6" x14ac:dyDescent="0.25">
      <c r="A798">
        <v>24</v>
      </c>
      <c r="B798">
        <v>2</v>
      </c>
      <c r="C798" t="s">
        <v>1265</v>
      </c>
      <c r="D798" t="s">
        <v>899</v>
      </c>
      <c r="E798" t="s">
        <v>224</v>
      </c>
      <c r="F798" t="s">
        <v>452</v>
      </c>
    </row>
    <row r="799" spans="1:6" x14ac:dyDescent="0.25">
      <c r="A799">
        <v>24</v>
      </c>
      <c r="B799">
        <v>3</v>
      </c>
      <c r="C799" t="s">
        <v>1250</v>
      </c>
      <c r="D799" t="s">
        <v>899</v>
      </c>
      <c r="E799" t="s">
        <v>136</v>
      </c>
      <c r="F799" t="s">
        <v>452</v>
      </c>
    </row>
    <row r="800" spans="1:6" x14ac:dyDescent="0.25">
      <c r="A800">
        <v>24</v>
      </c>
      <c r="B800">
        <v>4</v>
      </c>
      <c r="C800" t="s">
        <v>1251</v>
      </c>
      <c r="D800" t="s">
        <v>901</v>
      </c>
      <c r="E800" t="s">
        <v>670</v>
      </c>
      <c r="F800" t="s">
        <v>452</v>
      </c>
    </row>
    <row r="801" spans="1:6" x14ac:dyDescent="0.25">
      <c r="A801">
        <v>24</v>
      </c>
      <c r="B801">
        <v>5</v>
      </c>
      <c r="C801" t="s">
        <v>1296</v>
      </c>
      <c r="D801" t="s">
        <v>901</v>
      </c>
      <c r="E801" t="s">
        <v>315</v>
      </c>
      <c r="F801" t="s">
        <v>452</v>
      </c>
    </row>
    <row r="802" spans="1:6" x14ac:dyDescent="0.25">
      <c r="A802">
        <v>24</v>
      </c>
      <c r="B802">
        <v>6</v>
      </c>
      <c r="C802" t="s">
        <v>1232</v>
      </c>
      <c r="D802" t="s">
        <v>901</v>
      </c>
      <c r="E802" t="s">
        <v>757</v>
      </c>
      <c r="F802" t="s">
        <v>452</v>
      </c>
    </row>
    <row r="803" spans="1:6" x14ac:dyDescent="0.25">
      <c r="A803">
        <v>24</v>
      </c>
      <c r="B803">
        <v>7</v>
      </c>
      <c r="C803" t="s">
        <v>1209</v>
      </c>
      <c r="D803" t="s">
        <v>961</v>
      </c>
      <c r="E803" t="s">
        <v>241</v>
      </c>
      <c r="F803" t="s">
        <v>452</v>
      </c>
    </row>
    <row r="804" spans="1:6" x14ac:dyDescent="0.25">
      <c r="A804">
        <v>24</v>
      </c>
      <c r="B804">
        <v>8</v>
      </c>
      <c r="C804" t="s">
        <v>1349</v>
      </c>
      <c r="D804" t="s">
        <v>901</v>
      </c>
      <c r="E804" t="s">
        <v>294</v>
      </c>
      <c r="F804" t="s">
        <v>452</v>
      </c>
    </row>
    <row r="805" spans="1:6" x14ac:dyDescent="0.25">
      <c r="A805">
        <v>24</v>
      </c>
      <c r="B805">
        <v>9</v>
      </c>
      <c r="C805" t="s">
        <v>1181</v>
      </c>
      <c r="D805" t="s">
        <v>899</v>
      </c>
      <c r="E805" t="s">
        <v>161</v>
      </c>
      <c r="F805" t="s">
        <v>452</v>
      </c>
    </row>
    <row r="806" spans="1:6" x14ac:dyDescent="0.25">
      <c r="A806">
        <v>24</v>
      </c>
      <c r="B806">
        <v>10</v>
      </c>
      <c r="C806" t="s">
        <v>1282</v>
      </c>
      <c r="D806" t="s">
        <v>901</v>
      </c>
      <c r="E806" t="s">
        <v>727</v>
      </c>
      <c r="F806" t="s">
        <v>452</v>
      </c>
    </row>
    <row r="807" spans="1:6" x14ac:dyDescent="0.25">
      <c r="A807">
        <v>24</v>
      </c>
      <c r="B807">
        <v>11</v>
      </c>
      <c r="C807" t="s">
        <v>1299</v>
      </c>
      <c r="D807" t="s">
        <v>961</v>
      </c>
      <c r="E807" t="s">
        <v>842</v>
      </c>
      <c r="F807" t="s">
        <v>452</v>
      </c>
    </row>
    <row r="808" spans="1:6" x14ac:dyDescent="0.25">
      <c r="A808">
        <v>24</v>
      </c>
      <c r="B808">
        <v>12</v>
      </c>
      <c r="C808" t="s">
        <v>1214</v>
      </c>
      <c r="D808" t="s">
        <v>901</v>
      </c>
      <c r="E808" t="s">
        <v>786</v>
      </c>
      <c r="F808" t="s">
        <v>452</v>
      </c>
    </row>
    <row r="809" spans="1:6" x14ac:dyDescent="0.25">
      <c r="A809">
        <v>24</v>
      </c>
      <c r="B809">
        <v>13</v>
      </c>
      <c r="C809" t="s">
        <v>1263</v>
      </c>
      <c r="D809" t="s">
        <v>922</v>
      </c>
      <c r="E809" t="s">
        <v>796</v>
      </c>
      <c r="F809" t="s">
        <v>452</v>
      </c>
    </row>
    <row r="810" spans="1:6" x14ac:dyDescent="0.25">
      <c r="A810">
        <v>24</v>
      </c>
      <c r="B810">
        <v>14</v>
      </c>
      <c r="C810" t="s">
        <v>1193</v>
      </c>
      <c r="D810" t="s">
        <v>908</v>
      </c>
      <c r="E810" t="s">
        <v>368</v>
      </c>
      <c r="F810" t="s">
        <v>452</v>
      </c>
    </row>
    <row r="811" spans="1:6" x14ac:dyDescent="0.25">
      <c r="A811">
        <v>24</v>
      </c>
      <c r="B811">
        <v>15</v>
      </c>
      <c r="C811" t="s">
        <v>1132</v>
      </c>
      <c r="D811" t="s">
        <v>903</v>
      </c>
      <c r="E811" t="s">
        <v>45</v>
      </c>
      <c r="F811" t="s">
        <v>452</v>
      </c>
    </row>
    <row r="812" spans="1:6" x14ac:dyDescent="0.25">
      <c r="A812">
        <v>25</v>
      </c>
      <c r="B812">
        <v>1</v>
      </c>
      <c r="C812" t="s">
        <v>1281</v>
      </c>
      <c r="D812" t="s">
        <v>901</v>
      </c>
      <c r="E812" t="s">
        <v>45</v>
      </c>
      <c r="F812" t="s">
        <v>452</v>
      </c>
    </row>
    <row r="813" spans="1:6" x14ac:dyDescent="0.25">
      <c r="A813">
        <v>25</v>
      </c>
      <c r="B813">
        <v>2</v>
      </c>
      <c r="C813" t="s">
        <v>1242</v>
      </c>
      <c r="D813" t="s">
        <v>901</v>
      </c>
      <c r="E813" t="s">
        <v>368</v>
      </c>
      <c r="F813" t="s">
        <v>452</v>
      </c>
    </row>
    <row r="814" spans="1:6" x14ac:dyDescent="0.25">
      <c r="A814">
        <v>25</v>
      </c>
      <c r="B814">
        <v>3</v>
      </c>
      <c r="C814" t="s">
        <v>1309</v>
      </c>
      <c r="D814" t="s">
        <v>899</v>
      </c>
      <c r="E814" t="s">
        <v>796</v>
      </c>
      <c r="F814" t="s">
        <v>452</v>
      </c>
    </row>
    <row r="815" spans="1:6" x14ac:dyDescent="0.25">
      <c r="A815">
        <v>25</v>
      </c>
      <c r="B815">
        <v>4</v>
      </c>
      <c r="C815" t="s">
        <v>1280</v>
      </c>
      <c r="D815" t="s">
        <v>905</v>
      </c>
      <c r="E815" t="s">
        <v>786</v>
      </c>
      <c r="F815" t="s">
        <v>452</v>
      </c>
    </row>
    <row r="816" spans="1:6" x14ac:dyDescent="0.25">
      <c r="A816">
        <v>25</v>
      </c>
      <c r="B816">
        <v>5</v>
      </c>
      <c r="C816" t="s">
        <v>1295</v>
      </c>
      <c r="D816" t="s">
        <v>908</v>
      </c>
      <c r="E816" t="s">
        <v>842</v>
      </c>
      <c r="F816" t="s">
        <v>452</v>
      </c>
    </row>
    <row r="817" spans="1:6" x14ac:dyDescent="0.25">
      <c r="A817">
        <v>25</v>
      </c>
      <c r="B817">
        <v>6</v>
      </c>
      <c r="C817" t="s">
        <v>1256</v>
      </c>
      <c r="D817" t="s">
        <v>899</v>
      </c>
      <c r="E817" t="s">
        <v>727</v>
      </c>
      <c r="F817" t="s">
        <v>452</v>
      </c>
    </row>
    <row r="818" spans="1:6" x14ac:dyDescent="0.25">
      <c r="A818">
        <v>25</v>
      </c>
      <c r="B818">
        <v>7</v>
      </c>
      <c r="C818" t="s">
        <v>1276</v>
      </c>
      <c r="D818" t="s">
        <v>922</v>
      </c>
      <c r="E818" t="s">
        <v>161</v>
      </c>
      <c r="F818" t="s">
        <v>452</v>
      </c>
    </row>
    <row r="819" spans="1:6" x14ac:dyDescent="0.25">
      <c r="A819">
        <v>25</v>
      </c>
      <c r="B819">
        <v>8</v>
      </c>
      <c r="C819" t="s">
        <v>1298</v>
      </c>
      <c r="D819" t="s">
        <v>922</v>
      </c>
      <c r="E819" t="s">
        <v>294</v>
      </c>
      <c r="F819" t="s">
        <v>452</v>
      </c>
    </row>
    <row r="820" spans="1:6" x14ac:dyDescent="0.25">
      <c r="A820">
        <v>25</v>
      </c>
      <c r="B820">
        <v>9</v>
      </c>
      <c r="C820" t="s">
        <v>1356</v>
      </c>
      <c r="D820" t="s">
        <v>901</v>
      </c>
      <c r="E820" t="s">
        <v>241</v>
      </c>
      <c r="F820" t="s">
        <v>452</v>
      </c>
    </row>
    <row r="821" spans="1:6" x14ac:dyDescent="0.25">
      <c r="A821">
        <v>25</v>
      </c>
      <c r="B821">
        <v>10</v>
      </c>
      <c r="C821" t="s">
        <v>1223</v>
      </c>
      <c r="D821" t="s">
        <v>908</v>
      </c>
      <c r="E821" t="s">
        <v>757</v>
      </c>
      <c r="F821" t="s">
        <v>452</v>
      </c>
    </row>
    <row r="822" spans="1:6" x14ac:dyDescent="0.25">
      <c r="A822">
        <v>25</v>
      </c>
      <c r="B822">
        <v>11</v>
      </c>
      <c r="C822" t="s">
        <v>1286</v>
      </c>
      <c r="D822" t="s">
        <v>899</v>
      </c>
      <c r="E822" t="s">
        <v>315</v>
      </c>
      <c r="F822" t="s">
        <v>452</v>
      </c>
    </row>
    <row r="823" spans="1:6" x14ac:dyDescent="0.25">
      <c r="A823">
        <v>25</v>
      </c>
      <c r="B823">
        <v>12</v>
      </c>
      <c r="C823" t="s">
        <v>1297</v>
      </c>
      <c r="D823" t="s">
        <v>922</v>
      </c>
      <c r="E823" t="s">
        <v>670</v>
      </c>
      <c r="F823" t="s">
        <v>452</v>
      </c>
    </row>
    <row r="824" spans="1:6" x14ac:dyDescent="0.25">
      <c r="A824">
        <v>25</v>
      </c>
      <c r="B824">
        <v>13</v>
      </c>
      <c r="C824" t="s">
        <v>1316</v>
      </c>
      <c r="D824" t="s">
        <v>901</v>
      </c>
      <c r="E824" t="s">
        <v>136</v>
      </c>
      <c r="F824" t="s">
        <v>452</v>
      </c>
    </row>
    <row r="825" spans="1:6" x14ac:dyDescent="0.25">
      <c r="A825">
        <v>25</v>
      </c>
      <c r="B825">
        <v>14</v>
      </c>
      <c r="C825" t="s">
        <v>1177</v>
      </c>
      <c r="D825" t="s">
        <v>901</v>
      </c>
      <c r="E825" t="s">
        <v>224</v>
      </c>
      <c r="F825" t="s">
        <v>452</v>
      </c>
    </row>
    <row r="826" spans="1:6" x14ac:dyDescent="0.25">
      <c r="A826">
        <v>25</v>
      </c>
      <c r="B826">
        <v>15</v>
      </c>
      <c r="C826" t="s">
        <v>1257</v>
      </c>
      <c r="D826" t="s">
        <v>901</v>
      </c>
      <c r="E826" t="s">
        <v>684</v>
      </c>
      <c r="F826" t="s">
        <v>452</v>
      </c>
    </row>
    <row r="827" spans="1:6" x14ac:dyDescent="0.25">
      <c r="A827">
        <v>26</v>
      </c>
      <c r="B827">
        <v>1</v>
      </c>
      <c r="C827" t="s">
        <v>1258</v>
      </c>
      <c r="D827" t="s">
        <v>901</v>
      </c>
      <c r="E827" t="s">
        <v>684</v>
      </c>
      <c r="F827" t="s">
        <v>452</v>
      </c>
    </row>
    <row r="828" spans="1:6" x14ac:dyDescent="0.25">
      <c r="A828">
        <v>26</v>
      </c>
      <c r="B828">
        <v>2</v>
      </c>
      <c r="C828" t="s">
        <v>1182</v>
      </c>
      <c r="D828" t="s">
        <v>901</v>
      </c>
      <c r="E828" t="s">
        <v>224</v>
      </c>
      <c r="F828" t="s">
        <v>452</v>
      </c>
    </row>
    <row r="829" spans="1:6" x14ac:dyDescent="0.25">
      <c r="A829">
        <v>26</v>
      </c>
      <c r="B829">
        <v>3</v>
      </c>
      <c r="C829" t="s">
        <v>1301</v>
      </c>
      <c r="D829" t="s">
        <v>961</v>
      </c>
      <c r="E829" t="s">
        <v>136</v>
      </c>
      <c r="F829" t="s">
        <v>452</v>
      </c>
    </row>
    <row r="830" spans="1:6" x14ac:dyDescent="0.25">
      <c r="A830">
        <v>26</v>
      </c>
      <c r="B830">
        <v>4</v>
      </c>
      <c r="C830" t="s">
        <v>1351</v>
      </c>
      <c r="D830" t="s">
        <v>901</v>
      </c>
      <c r="E830" t="s">
        <v>670</v>
      </c>
      <c r="F830" t="s">
        <v>452</v>
      </c>
    </row>
    <row r="831" spans="1:6" x14ac:dyDescent="0.25">
      <c r="A831">
        <v>26</v>
      </c>
      <c r="B831">
        <v>5</v>
      </c>
      <c r="C831" t="s">
        <v>1277</v>
      </c>
      <c r="D831" t="s">
        <v>901</v>
      </c>
      <c r="E831" t="s">
        <v>315</v>
      </c>
      <c r="F831" t="s">
        <v>452</v>
      </c>
    </row>
    <row r="832" spans="1:6" x14ac:dyDescent="0.25">
      <c r="A832">
        <v>26</v>
      </c>
      <c r="B832">
        <v>6</v>
      </c>
      <c r="C832" t="s">
        <v>1240</v>
      </c>
      <c r="D832" t="s">
        <v>901</v>
      </c>
      <c r="E832" t="s">
        <v>757</v>
      </c>
      <c r="F832" t="s">
        <v>452</v>
      </c>
    </row>
    <row r="833" spans="1:6" x14ac:dyDescent="0.25">
      <c r="A833">
        <v>26</v>
      </c>
      <c r="B833">
        <v>7</v>
      </c>
      <c r="C833" t="s">
        <v>1357</v>
      </c>
      <c r="D833" t="s">
        <v>901</v>
      </c>
      <c r="E833" t="s">
        <v>241</v>
      </c>
      <c r="F833" t="s">
        <v>452</v>
      </c>
    </row>
    <row r="834" spans="1:6" x14ac:dyDescent="0.25">
      <c r="A834">
        <v>26</v>
      </c>
      <c r="B834">
        <v>8</v>
      </c>
      <c r="C834" t="s">
        <v>1308</v>
      </c>
      <c r="D834" t="s">
        <v>901</v>
      </c>
      <c r="E834" t="s">
        <v>294</v>
      </c>
      <c r="F834" t="s">
        <v>452</v>
      </c>
    </row>
    <row r="835" spans="1:6" x14ac:dyDescent="0.25">
      <c r="A835">
        <v>26</v>
      </c>
      <c r="B835">
        <v>9</v>
      </c>
      <c r="C835" t="s">
        <v>1318</v>
      </c>
      <c r="D835" t="s">
        <v>905</v>
      </c>
      <c r="E835" t="s">
        <v>161</v>
      </c>
      <c r="F835" t="s">
        <v>452</v>
      </c>
    </row>
    <row r="836" spans="1:6" x14ac:dyDescent="0.25">
      <c r="A836">
        <v>26</v>
      </c>
      <c r="B836">
        <v>10</v>
      </c>
      <c r="C836" t="s">
        <v>1336</v>
      </c>
      <c r="D836" t="s">
        <v>901</v>
      </c>
      <c r="E836" t="s">
        <v>727</v>
      </c>
      <c r="F836" t="s">
        <v>452</v>
      </c>
    </row>
    <row r="837" spans="1:6" x14ac:dyDescent="0.25">
      <c r="A837">
        <v>26</v>
      </c>
      <c r="B837">
        <v>11</v>
      </c>
      <c r="C837" t="s">
        <v>1328</v>
      </c>
      <c r="D837" t="s">
        <v>901</v>
      </c>
      <c r="E837" t="s">
        <v>842</v>
      </c>
      <c r="F837" t="s">
        <v>452</v>
      </c>
    </row>
    <row r="838" spans="1:6" x14ac:dyDescent="0.25">
      <c r="A838">
        <v>26</v>
      </c>
      <c r="B838">
        <v>12</v>
      </c>
      <c r="C838" t="s">
        <v>1283</v>
      </c>
      <c r="D838" t="s">
        <v>901</v>
      </c>
      <c r="E838" t="s">
        <v>786</v>
      </c>
      <c r="F838" t="s">
        <v>452</v>
      </c>
    </row>
    <row r="839" spans="1:6" x14ac:dyDescent="0.25">
      <c r="A839">
        <v>26</v>
      </c>
      <c r="B839">
        <v>13</v>
      </c>
      <c r="C839" t="s">
        <v>1335</v>
      </c>
      <c r="D839" t="s">
        <v>901</v>
      </c>
      <c r="E839" t="s">
        <v>796</v>
      </c>
      <c r="F839" t="s">
        <v>452</v>
      </c>
    </row>
    <row r="840" spans="1:6" x14ac:dyDescent="0.25">
      <c r="A840">
        <v>26</v>
      </c>
      <c r="B840">
        <v>14</v>
      </c>
      <c r="C840" t="s">
        <v>1313</v>
      </c>
      <c r="D840" t="s">
        <v>905</v>
      </c>
      <c r="E840" t="s">
        <v>368</v>
      </c>
      <c r="F840" t="s">
        <v>452</v>
      </c>
    </row>
    <row r="841" spans="1:6" x14ac:dyDescent="0.25">
      <c r="A841">
        <v>26</v>
      </c>
      <c r="B841">
        <v>15</v>
      </c>
      <c r="C841" t="s">
        <v>1314</v>
      </c>
      <c r="D841" t="s">
        <v>926</v>
      </c>
      <c r="E841" t="s">
        <v>45</v>
      </c>
      <c r="F841" t="s">
        <v>452</v>
      </c>
    </row>
    <row r="842" spans="1:6" x14ac:dyDescent="0.25">
      <c r="A842">
        <v>27</v>
      </c>
      <c r="B842">
        <v>1</v>
      </c>
      <c r="C842" t="s">
        <v>1317</v>
      </c>
      <c r="D842" t="s">
        <v>961</v>
      </c>
      <c r="E842" t="s">
        <v>45</v>
      </c>
      <c r="F842" t="s">
        <v>452</v>
      </c>
    </row>
    <row r="843" spans="1:6" x14ac:dyDescent="0.25">
      <c r="A843">
        <v>27</v>
      </c>
      <c r="B843">
        <v>2</v>
      </c>
      <c r="C843" t="s">
        <v>1271</v>
      </c>
      <c r="D843" t="s">
        <v>899</v>
      </c>
      <c r="E843" t="s">
        <v>368</v>
      </c>
      <c r="F843" t="s">
        <v>452</v>
      </c>
    </row>
    <row r="844" spans="1:6" x14ac:dyDescent="0.25">
      <c r="A844">
        <v>27</v>
      </c>
      <c r="B844">
        <v>3</v>
      </c>
      <c r="C844" t="s">
        <v>1358</v>
      </c>
      <c r="D844" t="s">
        <v>899</v>
      </c>
      <c r="E844" t="s">
        <v>796</v>
      </c>
      <c r="F844" t="s">
        <v>452</v>
      </c>
    </row>
    <row r="845" spans="1:6" x14ac:dyDescent="0.25">
      <c r="A845">
        <v>27</v>
      </c>
      <c r="B845">
        <v>4</v>
      </c>
      <c r="C845" t="s">
        <v>1359</v>
      </c>
      <c r="D845" t="s">
        <v>922</v>
      </c>
      <c r="E845" t="s">
        <v>786</v>
      </c>
      <c r="F845" t="s">
        <v>452</v>
      </c>
    </row>
    <row r="846" spans="1:6" x14ac:dyDescent="0.25">
      <c r="A846">
        <v>27</v>
      </c>
      <c r="B846">
        <v>5</v>
      </c>
      <c r="C846" t="s">
        <v>1327</v>
      </c>
      <c r="D846" t="s">
        <v>899</v>
      </c>
      <c r="E846" t="s">
        <v>842</v>
      </c>
      <c r="F846" t="s">
        <v>452</v>
      </c>
    </row>
    <row r="847" spans="1:6" x14ac:dyDescent="0.25">
      <c r="A847">
        <v>27</v>
      </c>
      <c r="B847">
        <v>6</v>
      </c>
      <c r="C847" t="s">
        <v>1304</v>
      </c>
      <c r="D847" t="s">
        <v>908</v>
      </c>
      <c r="E847" t="s">
        <v>727</v>
      </c>
      <c r="F847" t="s">
        <v>452</v>
      </c>
    </row>
    <row r="848" spans="1:6" x14ac:dyDescent="0.25">
      <c r="A848">
        <v>27</v>
      </c>
      <c r="B848">
        <v>7</v>
      </c>
      <c r="C848" t="s">
        <v>1234</v>
      </c>
      <c r="D848" t="s">
        <v>908</v>
      </c>
      <c r="E848" t="s">
        <v>161</v>
      </c>
      <c r="F848" t="s">
        <v>452</v>
      </c>
    </row>
    <row r="849" spans="1:6" x14ac:dyDescent="0.25">
      <c r="A849">
        <v>27</v>
      </c>
      <c r="B849">
        <v>8</v>
      </c>
      <c r="C849" t="s">
        <v>1360</v>
      </c>
      <c r="D849" t="s">
        <v>899</v>
      </c>
      <c r="E849" t="s">
        <v>294</v>
      </c>
      <c r="F849" t="s">
        <v>452</v>
      </c>
    </row>
    <row r="850" spans="1:6" x14ac:dyDescent="0.25">
      <c r="A850">
        <v>27</v>
      </c>
      <c r="B850">
        <v>9</v>
      </c>
      <c r="C850" t="s">
        <v>1312</v>
      </c>
      <c r="D850" t="s">
        <v>922</v>
      </c>
      <c r="E850" t="s">
        <v>241</v>
      </c>
      <c r="F850" t="s">
        <v>452</v>
      </c>
    </row>
    <row r="851" spans="1:6" x14ac:dyDescent="0.25">
      <c r="A851">
        <v>27</v>
      </c>
      <c r="B851">
        <v>10</v>
      </c>
      <c r="C851" t="s">
        <v>1361</v>
      </c>
      <c r="D851" t="s">
        <v>901</v>
      </c>
      <c r="E851" t="s">
        <v>757</v>
      </c>
      <c r="F851" t="s">
        <v>452</v>
      </c>
    </row>
    <row r="852" spans="1:6" x14ac:dyDescent="0.25">
      <c r="A852">
        <v>27</v>
      </c>
      <c r="B852">
        <v>11</v>
      </c>
      <c r="C852" t="s">
        <v>1362</v>
      </c>
      <c r="D852" t="s">
        <v>922</v>
      </c>
      <c r="E852" t="s">
        <v>315</v>
      </c>
      <c r="F852" t="s">
        <v>452</v>
      </c>
    </row>
    <row r="853" spans="1:6" x14ac:dyDescent="0.25">
      <c r="A853">
        <v>27</v>
      </c>
      <c r="B853">
        <v>12</v>
      </c>
      <c r="C853" t="s">
        <v>1363</v>
      </c>
      <c r="D853" t="s">
        <v>908</v>
      </c>
      <c r="E853" t="s">
        <v>670</v>
      </c>
      <c r="F853" t="s">
        <v>452</v>
      </c>
    </row>
    <row r="854" spans="1:6" x14ac:dyDescent="0.25">
      <c r="A854">
        <v>27</v>
      </c>
      <c r="B854">
        <v>13</v>
      </c>
      <c r="C854" t="s">
        <v>1294</v>
      </c>
      <c r="D854" t="s">
        <v>901</v>
      </c>
      <c r="E854" t="s">
        <v>136</v>
      </c>
      <c r="F854" t="s">
        <v>452</v>
      </c>
    </row>
    <row r="855" spans="1:6" x14ac:dyDescent="0.25">
      <c r="A855">
        <v>27</v>
      </c>
      <c r="B855">
        <v>14</v>
      </c>
      <c r="C855" t="s">
        <v>1364</v>
      </c>
      <c r="D855" t="s">
        <v>922</v>
      </c>
      <c r="E855" t="s">
        <v>224</v>
      </c>
      <c r="F855" t="s">
        <v>452</v>
      </c>
    </row>
    <row r="856" spans="1:6" x14ac:dyDescent="0.25">
      <c r="A856">
        <v>27</v>
      </c>
      <c r="B856">
        <v>15</v>
      </c>
      <c r="C856" t="s">
        <v>1365</v>
      </c>
      <c r="D856" t="s">
        <v>901</v>
      </c>
      <c r="E856" t="s">
        <v>684</v>
      </c>
      <c r="F856" t="s">
        <v>452</v>
      </c>
    </row>
    <row r="857" spans="1:6" x14ac:dyDescent="0.25">
      <c r="A857">
        <v>28</v>
      </c>
      <c r="B857">
        <v>1</v>
      </c>
      <c r="C857" t="s">
        <v>1306</v>
      </c>
      <c r="D857" t="s">
        <v>901</v>
      </c>
      <c r="E857" t="s">
        <v>684</v>
      </c>
      <c r="F857" t="s">
        <v>452</v>
      </c>
    </row>
    <row r="858" spans="1:6" x14ac:dyDescent="0.25">
      <c r="A858">
        <v>28</v>
      </c>
      <c r="B858">
        <v>2</v>
      </c>
      <c r="C858" t="s">
        <v>1366</v>
      </c>
      <c r="D858" t="s">
        <v>901</v>
      </c>
      <c r="E858" t="s">
        <v>224</v>
      </c>
      <c r="F858" t="s">
        <v>452</v>
      </c>
    </row>
    <row r="859" spans="1:6" x14ac:dyDescent="0.25">
      <c r="A859">
        <v>28</v>
      </c>
      <c r="B859">
        <v>3</v>
      </c>
      <c r="C859" t="s">
        <v>1332</v>
      </c>
      <c r="D859" t="s">
        <v>961</v>
      </c>
      <c r="E859" t="s">
        <v>136</v>
      </c>
      <c r="F859" t="s">
        <v>452</v>
      </c>
    </row>
    <row r="860" spans="1:6" x14ac:dyDescent="0.25">
      <c r="A860">
        <v>28</v>
      </c>
      <c r="B860">
        <v>4</v>
      </c>
      <c r="C860" t="s">
        <v>1355</v>
      </c>
      <c r="D860" t="s">
        <v>899</v>
      </c>
      <c r="E860" t="s">
        <v>670</v>
      </c>
      <c r="F860" t="s">
        <v>452</v>
      </c>
    </row>
    <row r="861" spans="1:6" x14ac:dyDescent="0.25">
      <c r="A861">
        <v>28</v>
      </c>
      <c r="B861">
        <v>5</v>
      </c>
      <c r="C861" t="s">
        <v>1253</v>
      </c>
      <c r="D861" t="s">
        <v>899</v>
      </c>
      <c r="E861" t="s">
        <v>315</v>
      </c>
      <c r="F861" t="s">
        <v>452</v>
      </c>
    </row>
    <row r="862" spans="1:6" x14ac:dyDescent="0.25">
      <c r="A862">
        <v>28</v>
      </c>
      <c r="B862">
        <v>6</v>
      </c>
      <c r="C862" t="s">
        <v>1367</v>
      </c>
      <c r="D862" t="s">
        <v>901</v>
      </c>
      <c r="E862" t="s">
        <v>757</v>
      </c>
      <c r="F862" t="s">
        <v>452</v>
      </c>
    </row>
    <row r="863" spans="1:6" x14ac:dyDescent="0.25">
      <c r="A863">
        <v>28</v>
      </c>
      <c r="B863">
        <v>7</v>
      </c>
      <c r="C863" t="s">
        <v>1368</v>
      </c>
      <c r="D863" t="s">
        <v>899</v>
      </c>
      <c r="E863" t="s">
        <v>241</v>
      </c>
      <c r="F863" t="s">
        <v>452</v>
      </c>
    </row>
    <row r="864" spans="1:6" x14ac:dyDescent="0.25">
      <c r="A864">
        <v>28</v>
      </c>
      <c r="B864">
        <v>8</v>
      </c>
      <c r="C864" t="s">
        <v>1369</v>
      </c>
      <c r="D864" t="s">
        <v>901</v>
      </c>
      <c r="E864" t="s">
        <v>294</v>
      </c>
      <c r="F864" t="s">
        <v>452</v>
      </c>
    </row>
    <row r="865" spans="1:6" x14ac:dyDescent="0.25">
      <c r="A865">
        <v>28</v>
      </c>
      <c r="B865">
        <v>9</v>
      </c>
      <c r="C865" t="s">
        <v>1278</v>
      </c>
      <c r="D865" t="s">
        <v>901</v>
      </c>
      <c r="E865" t="s">
        <v>161</v>
      </c>
      <c r="F865" t="s">
        <v>452</v>
      </c>
    </row>
    <row r="866" spans="1:6" x14ac:dyDescent="0.25">
      <c r="A866">
        <v>28</v>
      </c>
      <c r="B866">
        <v>10</v>
      </c>
      <c r="C866" t="s">
        <v>1370</v>
      </c>
      <c r="D866" t="s">
        <v>901</v>
      </c>
      <c r="E866" t="s">
        <v>727</v>
      </c>
      <c r="F866" t="s">
        <v>452</v>
      </c>
    </row>
    <row r="867" spans="1:6" x14ac:dyDescent="0.25">
      <c r="A867">
        <v>28</v>
      </c>
      <c r="B867">
        <v>11</v>
      </c>
      <c r="C867" t="s">
        <v>1266</v>
      </c>
      <c r="D867" t="s">
        <v>901</v>
      </c>
      <c r="E867" t="s">
        <v>842</v>
      </c>
      <c r="F867" t="s">
        <v>452</v>
      </c>
    </row>
    <row r="868" spans="1:6" x14ac:dyDescent="0.25">
      <c r="A868">
        <v>28</v>
      </c>
      <c r="B868">
        <v>12</v>
      </c>
      <c r="C868" t="s">
        <v>1371</v>
      </c>
      <c r="D868" t="s">
        <v>901</v>
      </c>
      <c r="E868" t="s">
        <v>786</v>
      </c>
      <c r="F868" t="s">
        <v>452</v>
      </c>
    </row>
    <row r="869" spans="1:6" x14ac:dyDescent="0.25">
      <c r="A869">
        <v>28</v>
      </c>
      <c r="B869">
        <v>13</v>
      </c>
      <c r="C869" t="s">
        <v>1372</v>
      </c>
      <c r="D869" t="s">
        <v>899</v>
      </c>
      <c r="E869" t="s">
        <v>796</v>
      </c>
      <c r="F869" t="s">
        <v>452</v>
      </c>
    </row>
    <row r="870" spans="1:6" x14ac:dyDescent="0.25">
      <c r="A870">
        <v>28</v>
      </c>
      <c r="B870">
        <v>14</v>
      </c>
      <c r="C870" t="s">
        <v>1290</v>
      </c>
      <c r="D870" t="s">
        <v>922</v>
      </c>
      <c r="E870" t="s">
        <v>368</v>
      </c>
      <c r="F870" t="s">
        <v>452</v>
      </c>
    </row>
    <row r="871" spans="1:6" x14ac:dyDescent="0.25">
      <c r="A871">
        <v>28</v>
      </c>
      <c r="B871">
        <v>15</v>
      </c>
      <c r="C871" t="s">
        <v>1302</v>
      </c>
      <c r="D871" t="s">
        <v>901</v>
      </c>
      <c r="E871" t="s">
        <v>45</v>
      </c>
      <c r="F871" t="s">
        <v>452</v>
      </c>
    </row>
    <row r="872" spans="1:6" x14ac:dyDescent="0.25">
      <c r="A872">
        <v>29</v>
      </c>
      <c r="B872">
        <v>1</v>
      </c>
      <c r="C872" t="s">
        <v>1340</v>
      </c>
      <c r="D872" t="s">
        <v>901</v>
      </c>
      <c r="E872" t="s">
        <v>45</v>
      </c>
      <c r="F872" t="s">
        <v>452</v>
      </c>
    </row>
    <row r="873" spans="1:6" x14ac:dyDescent="0.25">
      <c r="A873">
        <v>29</v>
      </c>
      <c r="B873">
        <v>2</v>
      </c>
      <c r="C873" t="s">
        <v>1322</v>
      </c>
      <c r="D873" t="s">
        <v>901</v>
      </c>
      <c r="E873" t="s">
        <v>368</v>
      </c>
      <c r="F873" t="s">
        <v>452</v>
      </c>
    </row>
    <row r="874" spans="1:6" x14ac:dyDescent="0.25">
      <c r="A874">
        <v>29</v>
      </c>
      <c r="B874">
        <v>3</v>
      </c>
      <c r="C874" t="s">
        <v>1287</v>
      </c>
      <c r="D874" t="s">
        <v>903</v>
      </c>
      <c r="E874" t="s">
        <v>796</v>
      </c>
      <c r="F874" t="s">
        <v>452</v>
      </c>
    </row>
    <row r="875" spans="1:6" x14ac:dyDescent="0.25">
      <c r="A875">
        <v>29</v>
      </c>
      <c r="B875">
        <v>4</v>
      </c>
      <c r="C875" t="s">
        <v>1259</v>
      </c>
      <c r="D875" t="s">
        <v>901</v>
      </c>
      <c r="E875" t="s">
        <v>786</v>
      </c>
      <c r="F875" t="s">
        <v>452</v>
      </c>
    </row>
    <row r="876" spans="1:6" x14ac:dyDescent="0.25">
      <c r="A876">
        <v>29</v>
      </c>
      <c r="B876">
        <v>5</v>
      </c>
      <c r="C876" t="s">
        <v>1373</v>
      </c>
      <c r="D876" t="s">
        <v>901</v>
      </c>
      <c r="E876" t="s">
        <v>842</v>
      </c>
      <c r="F876" t="s">
        <v>452</v>
      </c>
    </row>
    <row r="877" spans="1:6" x14ac:dyDescent="0.25">
      <c r="A877">
        <v>29</v>
      </c>
      <c r="B877">
        <v>6</v>
      </c>
      <c r="C877" t="s">
        <v>1374</v>
      </c>
      <c r="D877" t="s">
        <v>901</v>
      </c>
      <c r="E877" t="s">
        <v>727</v>
      </c>
      <c r="F877" t="s">
        <v>452</v>
      </c>
    </row>
    <row r="878" spans="1:6" x14ac:dyDescent="0.25">
      <c r="A878">
        <v>29</v>
      </c>
      <c r="B878">
        <v>7</v>
      </c>
      <c r="C878" t="s">
        <v>1315</v>
      </c>
      <c r="D878" t="s">
        <v>901</v>
      </c>
      <c r="E878" t="s">
        <v>161</v>
      </c>
      <c r="F878" t="s">
        <v>452</v>
      </c>
    </row>
    <row r="879" spans="1:6" x14ac:dyDescent="0.25">
      <c r="A879">
        <v>29</v>
      </c>
      <c r="B879">
        <v>8</v>
      </c>
      <c r="C879" t="s">
        <v>1375</v>
      </c>
      <c r="D879" t="s">
        <v>901</v>
      </c>
      <c r="E879" t="s">
        <v>294</v>
      </c>
      <c r="F879" t="s">
        <v>452</v>
      </c>
    </row>
    <row r="880" spans="1:6" x14ac:dyDescent="0.25">
      <c r="A880">
        <v>29</v>
      </c>
      <c r="B880">
        <v>9</v>
      </c>
      <c r="C880" t="s">
        <v>1376</v>
      </c>
      <c r="D880" t="s">
        <v>901</v>
      </c>
      <c r="E880" t="s">
        <v>241</v>
      </c>
      <c r="F880" t="s">
        <v>452</v>
      </c>
    </row>
    <row r="881" spans="1:6" x14ac:dyDescent="0.25">
      <c r="A881">
        <v>29</v>
      </c>
      <c r="B881">
        <v>10</v>
      </c>
      <c r="C881" t="s">
        <v>1239</v>
      </c>
      <c r="D881" t="s">
        <v>901</v>
      </c>
      <c r="E881" t="s">
        <v>757</v>
      </c>
      <c r="F881" t="s">
        <v>452</v>
      </c>
    </row>
    <row r="882" spans="1:6" x14ac:dyDescent="0.25">
      <c r="A882">
        <v>29</v>
      </c>
      <c r="B882">
        <v>11</v>
      </c>
      <c r="C882" t="s">
        <v>1325</v>
      </c>
      <c r="D882" t="s">
        <v>901</v>
      </c>
      <c r="E882" t="s">
        <v>315</v>
      </c>
      <c r="F882" t="s">
        <v>452</v>
      </c>
    </row>
    <row r="883" spans="1:6" x14ac:dyDescent="0.25">
      <c r="A883">
        <v>29</v>
      </c>
      <c r="B883">
        <v>12</v>
      </c>
      <c r="C883" t="s">
        <v>1248</v>
      </c>
      <c r="D883" t="s">
        <v>901</v>
      </c>
      <c r="E883" t="s">
        <v>670</v>
      </c>
      <c r="F883" t="s">
        <v>452</v>
      </c>
    </row>
    <row r="884" spans="1:6" x14ac:dyDescent="0.25">
      <c r="A884">
        <v>29</v>
      </c>
      <c r="B884">
        <v>13</v>
      </c>
      <c r="C884" t="s">
        <v>1272</v>
      </c>
      <c r="D884" t="s">
        <v>899</v>
      </c>
      <c r="E884" t="s">
        <v>136</v>
      </c>
      <c r="F884" t="s">
        <v>452</v>
      </c>
    </row>
    <row r="885" spans="1:6" x14ac:dyDescent="0.25">
      <c r="A885">
        <v>29</v>
      </c>
      <c r="B885">
        <v>14</v>
      </c>
      <c r="C885" t="s">
        <v>1377</v>
      </c>
      <c r="D885" t="s">
        <v>901</v>
      </c>
      <c r="E885" t="s">
        <v>224</v>
      </c>
      <c r="F885" t="s">
        <v>452</v>
      </c>
    </row>
    <row r="886" spans="1:6" x14ac:dyDescent="0.25">
      <c r="A886">
        <v>29</v>
      </c>
      <c r="B886">
        <v>15</v>
      </c>
      <c r="C886" t="s">
        <v>1329</v>
      </c>
      <c r="D886" t="s">
        <v>899</v>
      </c>
      <c r="E886" t="s">
        <v>684</v>
      </c>
      <c r="F886" t="s">
        <v>452</v>
      </c>
    </row>
    <row r="887" spans="1:6" x14ac:dyDescent="0.25">
      <c r="A887">
        <v>30</v>
      </c>
      <c r="B887">
        <v>1</v>
      </c>
      <c r="C887" t="s">
        <v>1378</v>
      </c>
      <c r="D887" t="s">
        <v>901</v>
      </c>
      <c r="E887" t="s">
        <v>684</v>
      </c>
      <c r="F887" t="s">
        <v>452</v>
      </c>
    </row>
    <row r="888" spans="1:6" x14ac:dyDescent="0.25">
      <c r="A888">
        <v>30</v>
      </c>
      <c r="B888">
        <v>2</v>
      </c>
      <c r="C888" t="s">
        <v>1379</v>
      </c>
      <c r="D888" t="s">
        <v>901</v>
      </c>
      <c r="E888" t="s">
        <v>224</v>
      </c>
      <c r="F888" t="s">
        <v>452</v>
      </c>
    </row>
    <row r="889" spans="1:6" x14ac:dyDescent="0.25">
      <c r="A889">
        <v>30</v>
      </c>
      <c r="B889">
        <v>3</v>
      </c>
      <c r="C889" t="s">
        <v>1380</v>
      </c>
      <c r="D889" t="s">
        <v>899</v>
      </c>
      <c r="E889" t="s">
        <v>136</v>
      </c>
      <c r="F889" t="s">
        <v>452</v>
      </c>
    </row>
    <row r="890" spans="1:6" x14ac:dyDescent="0.25">
      <c r="A890">
        <v>30</v>
      </c>
      <c r="B890">
        <v>4</v>
      </c>
      <c r="C890" t="s">
        <v>1274</v>
      </c>
      <c r="D890" t="s">
        <v>901</v>
      </c>
      <c r="E890" t="s">
        <v>670</v>
      </c>
      <c r="F890" t="s">
        <v>452</v>
      </c>
    </row>
    <row r="891" spans="1:6" x14ac:dyDescent="0.25">
      <c r="A891">
        <v>30</v>
      </c>
      <c r="B891">
        <v>5</v>
      </c>
      <c r="C891" t="s">
        <v>1381</v>
      </c>
      <c r="D891" t="s">
        <v>901</v>
      </c>
      <c r="E891" t="s">
        <v>315</v>
      </c>
      <c r="F891" t="s">
        <v>452</v>
      </c>
    </row>
    <row r="892" spans="1:6" x14ac:dyDescent="0.25">
      <c r="A892">
        <v>30</v>
      </c>
      <c r="B892">
        <v>6</v>
      </c>
      <c r="C892" t="s">
        <v>1382</v>
      </c>
      <c r="D892" t="s">
        <v>908</v>
      </c>
      <c r="E892" t="s">
        <v>757</v>
      </c>
      <c r="F892" t="s">
        <v>452</v>
      </c>
    </row>
    <row r="893" spans="1:6" x14ac:dyDescent="0.25">
      <c r="A893">
        <v>30</v>
      </c>
      <c r="B893">
        <v>7</v>
      </c>
      <c r="C893" t="s">
        <v>1319</v>
      </c>
      <c r="D893" t="s">
        <v>901</v>
      </c>
      <c r="E893" t="s">
        <v>241</v>
      </c>
      <c r="F893" t="s">
        <v>452</v>
      </c>
    </row>
    <row r="894" spans="1:6" x14ac:dyDescent="0.25">
      <c r="A894">
        <v>30</v>
      </c>
      <c r="B894">
        <v>8</v>
      </c>
      <c r="C894" t="s">
        <v>1288</v>
      </c>
      <c r="D894" t="s">
        <v>905</v>
      </c>
      <c r="E894" t="s">
        <v>294</v>
      </c>
      <c r="F894" t="s">
        <v>452</v>
      </c>
    </row>
    <row r="895" spans="1:6" x14ac:dyDescent="0.25">
      <c r="A895">
        <v>30</v>
      </c>
      <c r="B895">
        <v>9</v>
      </c>
      <c r="C895" t="s">
        <v>1383</v>
      </c>
      <c r="D895" t="s">
        <v>901</v>
      </c>
      <c r="E895" t="s">
        <v>161</v>
      </c>
      <c r="F895" t="s">
        <v>452</v>
      </c>
    </row>
    <row r="896" spans="1:6" x14ac:dyDescent="0.25">
      <c r="A896">
        <v>30</v>
      </c>
      <c r="B896">
        <v>10</v>
      </c>
      <c r="C896" t="s">
        <v>1310</v>
      </c>
      <c r="D896" t="s">
        <v>899</v>
      </c>
      <c r="E896" t="s">
        <v>727</v>
      </c>
      <c r="F896" t="s">
        <v>452</v>
      </c>
    </row>
    <row r="897" spans="1:6" x14ac:dyDescent="0.25">
      <c r="A897">
        <v>30</v>
      </c>
      <c r="B897">
        <v>11</v>
      </c>
      <c r="C897" t="s">
        <v>1384</v>
      </c>
      <c r="D897" t="s">
        <v>901</v>
      </c>
      <c r="E897" t="s">
        <v>842</v>
      </c>
      <c r="F897" t="s">
        <v>452</v>
      </c>
    </row>
    <row r="898" spans="1:6" x14ac:dyDescent="0.25">
      <c r="A898">
        <v>30</v>
      </c>
      <c r="B898">
        <v>12</v>
      </c>
      <c r="C898" t="s">
        <v>1342</v>
      </c>
      <c r="D898" t="s">
        <v>961</v>
      </c>
      <c r="E898" t="s">
        <v>786</v>
      </c>
      <c r="F898" t="s">
        <v>452</v>
      </c>
    </row>
    <row r="899" spans="1:6" x14ac:dyDescent="0.25">
      <c r="A899">
        <v>30</v>
      </c>
      <c r="B899">
        <v>13</v>
      </c>
      <c r="C899" t="s">
        <v>1334</v>
      </c>
      <c r="D899" t="s">
        <v>908</v>
      </c>
      <c r="E899" t="s">
        <v>796</v>
      </c>
      <c r="F899" t="s">
        <v>452</v>
      </c>
    </row>
    <row r="900" spans="1:6" x14ac:dyDescent="0.25">
      <c r="A900">
        <v>30</v>
      </c>
      <c r="B900">
        <v>14</v>
      </c>
      <c r="C900" t="s">
        <v>1269</v>
      </c>
      <c r="D900" t="s">
        <v>905</v>
      </c>
      <c r="E900" t="s">
        <v>368</v>
      </c>
      <c r="F900" t="s">
        <v>452</v>
      </c>
    </row>
    <row r="901" spans="1:6" x14ac:dyDescent="0.25">
      <c r="A901">
        <v>30</v>
      </c>
      <c r="B901">
        <v>15</v>
      </c>
      <c r="C901" t="s">
        <v>1331</v>
      </c>
      <c r="D901" t="s">
        <v>901</v>
      </c>
      <c r="E901" t="s">
        <v>45</v>
      </c>
      <c r="F901" t="s">
        <v>452</v>
      </c>
    </row>
    <row r="902" spans="1:6" x14ac:dyDescent="0.25">
      <c r="A902">
        <v>1</v>
      </c>
      <c r="B902">
        <v>1</v>
      </c>
      <c r="C902" t="s">
        <v>898</v>
      </c>
      <c r="D902" t="s">
        <v>899</v>
      </c>
      <c r="E902" t="s">
        <v>753</v>
      </c>
      <c r="F902" t="s">
        <v>437</v>
      </c>
    </row>
    <row r="903" spans="1:6" x14ac:dyDescent="0.25">
      <c r="A903">
        <v>1</v>
      </c>
      <c r="B903">
        <v>2</v>
      </c>
      <c r="C903" t="s">
        <v>900</v>
      </c>
      <c r="D903" t="s">
        <v>901</v>
      </c>
      <c r="E903" t="s">
        <v>528</v>
      </c>
      <c r="F903" t="s">
        <v>437</v>
      </c>
    </row>
    <row r="904" spans="1:6" x14ac:dyDescent="0.25">
      <c r="A904">
        <v>1</v>
      </c>
      <c r="B904">
        <v>3</v>
      </c>
      <c r="C904" t="s">
        <v>906</v>
      </c>
      <c r="D904" t="s">
        <v>899</v>
      </c>
      <c r="E904" t="s">
        <v>782</v>
      </c>
      <c r="F904" t="s">
        <v>437</v>
      </c>
    </row>
    <row r="905" spans="1:6" x14ac:dyDescent="0.25">
      <c r="A905">
        <v>1</v>
      </c>
      <c r="B905">
        <v>4</v>
      </c>
      <c r="C905" t="s">
        <v>904</v>
      </c>
      <c r="D905" t="s">
        <v>905</v>
      </c>
      <c r="E905" t="s">
        <v>690</v>
      </c>
      <c r="F905" t="s">
        <v>437</v>
      </c>
    </row>
    <row r="906" spans="1:6" x14ac:dyDescent="0.25">
      <c r="A906">
        <v>1</v>
      </c>
      <c r="B906">
        <v>5</v>
      </c>
      <c r="C906" t="s">
        <v>909</v>
      </c>
      <c r="D906" t="s">
        <v>899</v>
      </c>
      <c r="E906" t="s">
        <v>228</v>
      </c>
      <c r="F906" t="s">
        <v>437</v>
      </c>
    </row>
    <row r="907" spans="1:6" x14ac:dyDescent="0.25">
      <c r="A907">
        <v>1</v>
      </c>
      <c r="B907">
        <v>6</v>
      </c>
      <c r="C907" t="s">
        <v>902</v>
      </c>
      <c r="D907" t="s">
        <v>903</v>
      </c>
      <c r="E907" t="s">
        <v>584</v>
      </c>
      <c r="F907" t="s">
        <v>437</v>
      </c>
    </row>
    <row r="908" spans="1:6" x14ac:dyDescent="0.25">
      <c r="A908">
        <v>1</v>
      </c>
      <c r="B908">
        <v>7</v>
      </c>
      <c r="C908" t="s">
        <v>911</v>
      </c>
      <c r="D908" t="s">
        <v>905</v>
      </c>
      <c r="E908" t="s">
        <v>436</v>
      </c>
      <c r="F908" t="s">
        <v>437</v>
      </c>
    </row>
    <row r="909" spans="1:6" x14ac:dyDescent="0.25">
      <c r="A909">
        <v>1</v>
      </c>
      <c r="B909">
        <v>8</v>
      </c>
      <c r="C909" t="s">
        <v>907</v>
      </c>
      <c r="D909" t="s">
        <v>908</v>
      </c>
      <c r="E909" t="s">
        <v>524</v>
      </c>
      <c r="F909" t="s">
        <v>437</v>
      </c>
    </row>
    <row r="910" spans="1:6" x14ac:dyDescent="0.25">
      <c r="A910">
        <v>1</v>
      </c>
      <c r="B910">
        <v>9</v>
      </c>
      <c r="C910" t="s">
        <v>912</v>
      </c>
      <c r="D910" t="s">
        <v>905</v>
      </c>
      <c r="E910" t="s">
        <v>795</v>
      </c>
      <c r="F910" t="s">
        <v>437</v>
      </c>
    </row>
    <row r="911" spans="1:6" x14ac:dyDescent="0.25">
      <c r="A911">
        <v>1</v>
      </c>
      <c r="B911">
        <v>10</v>
      </c>
      <c r="C911" t="s">
        <v>910</v>
      </c>
      <c r="D911" t="s">
        <v>901</v>
      </c>
      <c r="E911" t="s">
        <v>702</v>
      </c>
      <c r="F911" t="s">
        <v>437</v>
      </c>
    </row>
    <row r="912" spans="1:6" x14ac:dyDescent="0.25">
      <c r="A912">
        <v>1</v>
      </c>
      <c r="B912">
        <v>11</v>
      </c>
      <c r="C912" t="s">
        <v>915</v>
      </c>
      <c r="D912" t="s">
        <v>899</v>
      </c>
      <c r="E912" t="s">
        <v>483</v>
      </c>
      <c r="F912" t="s">
        <v>437</v>
      </c>
    </row>
    <row r="913" spans="1:6" x14ac:dyDescent="0.25">
      <c r="A913">
        <v>1</v>
      </c>
      <c r="B913">
        <v>12</v>
      </c>
      <c r="C913" t="s">
        <v>913</v>
      </c>
      <c r="D913" t="s">
        <v>899</v>
      </c>
      <c r="E913" t="s">
        <v>644</v>
      </c>
      <c r="F913" t="s">
        <v>437</v>
      </c>
    </row>
    <row r="914" spans="1:6" x14ac:dyDescent="0.25">
      <c r="A914">
        <v>1</v>
      </c>
      <c r="B914">
        <v>13</v>
      </c>
      <c r="C914" t="s">
        <v>914</v>
      </c>
      <c r="D914" t="s">
        <v>908</v>
      </c>
      <c r="E914" t="s">
        <v>818</v>
      </c>
      <c r="F914" t="s">
        <v>437</v>
      </c>
    </row>
    <row r="915" spans="1:6" x14ac:dyDescent="0.25">
      <c r="A915">
        <v>1</v>
      </c>
      <c r="B915">
        <v>14</v>
      </c>
      <c r="C915" t="s">
        <v>917</v>
      </c>
      <c r="D915" t="s">
        <v>901</v>
      </c>
      <c r="E915" t="s">
        <v>480</v>
      </c>
      <c r="F915" t="s">
        <v>437</v>
      </c>
    </row>
    <row r="916" spans="1:6" x14ac:dyDescent="0.25">
      <c r="A916">
        <v>1</v>
      </c>
      <c r="B916">
        <v>15</v>
      </c>
      <c r="C916" t="s">
        <v>918</v>
      </c>
      <c r="D916" t="s">
        <v>901</v>
      </c>
      <c r="E916" t="s">
        <v>744</v>
      </c>
      <c r="F916" t="s">
        <v>437</v>
      </c>
    </row>
    <row r="917" spans="1:6" x14ac:dyDescent="0.25">
      <c r="A917">
        <v>2</v>
      </c>
      <c r="B917">
        <v>1</v>
      </c>
      <c r="C917" t="s">
        <v>924</v>
      </c>
      <c r="D917" t="s">
        <v>922</v>
      </c>
      <c r="E917" t="s">
        <v>744</v>
      </c>
      <c r="F917" t="s">
        <v>437</v>
      </c>
    </row>
    <row r="918" spans="1:6" x14ac:dyDescent="0.25">
      <c r="A918">
        <v>2</v>
      </c>
      <c r="B918">
        <v>2</v>
      </c>
      <c r="C918" t="s">
        <v>920</v>
      </c>
      <c r="D918" t="s">
        <v>901</v>
      </c>
      <c r="E918" t="s">
        <v>480</v>
      </c>
      <c r="F918" t="s">
        <v>437</v>
      </c>
    </row>
    <row r="919" spans="1:6" x14ac:dyDescent="0.25">
      <c r="A919">
        <v>2</v>
      </c>
      <c r="B919">
        <v>3</v>
      </c>
      <c r="C919" t="s">
        <v>923</v>
      </c>
      <c r="D919" t="s">
        <v>905</v>
      </c>
      <c r="E919" t="s">
        <v>818</v>
      </c>
      <c r="F919" t="s">
        <v>437</v>
      </c>
    </row>
    <row r="920" spans="1:6" x14ac:dyDescent="0.25">
      <c r="A920">
        <v>2</v>
      </c>
      <c r="B920">
        <v>4</v>
      </c>
      <c r="C920" t="s">
        <v>916</v>
      </c>
      <c r="D920" t="s">
        <v>908</v>
      </c>
      <c r="E920" t="s">
        <v>644</v>
      </c>
      <c r="F920" t="s">
        <v>437</v>
      </c>
    </row>
    <row r="921" spans="1:6" x14ac:dyDescent="0.25">
      <c r="A921">
        <v>2</v>
      </c>
      <c r="B921">
        <v>5</v>
      </c>
      <c r="C921" t="s">
        <v>933</v>
      </c>
      <c r="D921" t="s">
        <v>922</v>
      </c>
      <c r="E921" t="s">
        <v>483</v>
      </c>
      <c r="F921" t="s">
        <v>437</v>
      </c>
    </row>
    <row r="922" spans="1:6" x14ac:dyDescent="0.25">
      <c r="A922">
        <v>2</v>
      </c>
      <c r="B922">
        <v>6</v>
      </c>
      <c r="C922" t="s">
        <v>921</v>
      </c>
      <c r="D922" t="s">
        <v>922</v>
      </c>
      <c r="E922" t="s">
        <v>702</v>
      </c>
      <c r="F922" t="s">
        <v>437</v>
      </c>
    </row>
    <row r="923" spans="1:6" x14ac:dyDescent="0.25">
      <c r="A923">
        <v>2</v>
      </c>
      <c r="B923">
        <v>7</v>
      </c>
      <c r="C923" t="s">
        <v>919</v>
      </c>
      <c r="D923" t="s">
        <v>908</v>
      </c>
      <c r="E923" t="s">
        <v>795</v>
      </c>
      <c r="F923" t="s">
        <v>437</v>
      </c>
    </row>
    <row r="924" spans="1:6" x14ac:dyDescent="0.25">
      <c r="A924">
        <v>2</v>
      </c>
      <c r="B924">
        <v>8</v>
      </c>
      <c r="C924" t="s">
        <v>929</v>
      </c>
      <c r="D924" t="s">
        <v>899</v>
      </c>
      <c r="E924" t="s">
        <v>524</v>
      </c>
      <c r="F924" t="s">
        <v>437</v>
      </c>
    </row>
    <row r="925" spans="1:6" x14ac:dyDescent="0.25">
      <c r="A925">
        <v>2</v>
      </c>
      <c r="B925">
        <v>9</v>
      </c>
      <c r="C925" t="s">
        <v>927</v>
      </c>
      <c r="D925" t="s">
        <v>901</v>
      </c>
      <c r="E925" t="s">
        <v>436</v>
      </c>
      <c r="F925" t="s">
        <v>437</v>
      </c>
    </row>
    <row r="926" spans="1:6" x14ac:dyDescent="0.25">
      <c r="A926">
        <v>2</v>
      </c>
      <c r="B926">
        <v>10</v>
      </c>
      <c r="C926" t="s">
        <v>934</v>
      </c>
      <c r="D926" t="s">
        <v>922</v>
      </c>
      <c r="E926" t="s">
        <v>584</v>
      </c>
      <c r="F926" t="s">
        <v>437</v>
      </c>
    </row>
    <row r="927" spans="1:6" x14ac:dyDescent="0.25">
      <c r="A927">
        <v>2</v>
      </c>
      <c r="B927">
        <v>11</v>
      </c>
      <c r="C927" t="s">
        <v>931</v>
      </c>
      <c r="D927" t="s">
        <v>908</v>
      </c>
      <c r="E927" t="s">
        <v>228</v>
      </c>
      <c r="F927" t="s">
        <v>437</v>
      </c>
    </row>
    <row r="928" spans="1:6" x14ac:dyDescent="0.25">
      <c r="A928">
        <v>2</v>
      </c>
      <c r="B928">
        <v>12</v>
      </c>
      <c r="C928" t="s">
        <v>952</v>
      </c>
      <c r="D928" t="s">
        <v>899</v>
      </c>
      <c r="E928" t="s">
        <v>690</v>
      </c>
      <c r="F928" t="s">
        <v>437</v>
      </c>
    </row>
    <row r="929" spans="1:6" x14ac:dyDescent="0.25">
      <c r="A929">
        <v>2</v>
      </c>
      <c r="B929">
        <v>13</v>
      </c>
      <c r="C929" t="s">
        <v>928</v>
      </c>
      <c r="D929" t="s">
        <v>901</v>
      </c>
      <c r="E929" t="s">
        <v>782</v>
      </c>
      <c r="F929" t="s">
        <v>437</v>
      </c>
    </row>
    <row r="930" spans="1:6" x14ac:dyDescent="0.25">
      <c r="A930">
        <v>2</v>
      </c>
      <c r="B930">
        <v>14</v>
      </c>
      <c r="C930" t="s">
        <v>941</v>
      </c>
      <c r="D930" t="s">
        <v>922</v>
      </c>
      <c r="E930" t="s">
        <v>528</v>
      </c>
      <c r="F930" t="s">
        <v>437</v>
      </c>
    </row>
    <row r="931" spans="1:6" x14ac:dyDescent="0.25">
      <c r="A931">
        <v>2</v>
      </c>
      <c r="B931">
        <v>15</v>
      </c>
      <c r="C931" t="s">
        <v>958</v>
      </c>
      <c r="D931" t="s">
        <v>899</v>
      </c>
      <c r="E931" t="s">
        <v>753</v>
      </c>
      <c r="F931" t="s">
        <v>437</v>
      </c>
    </row>
    <row r="932" spans="1:6" x14ac:dyDescent="0.25">
      <c r="A932">
        <v>3</v>
      </c>
      <c r="B932">
        <v>1</v>
      </c>
      <c r="C932" t="s">
        <v>959</v>
      </c>
      <c r="D932" t="s">
        <v>899</v>
      </c>
      <c r="E932" t="s">
        <v>753</v>
      </c>
      <c r="F932" t="s">
        <v>437</v>
      </c>
    </row>
    <row r="933" spans="1:6" x14ac:dyDescent="0.25">
      <c r="A933">
        <v>3</v>
      </c>
      <c r="B933">
        <v>2</v>
      </c>
      <c r="C933" t="s">
        <v>925</v>
      </c>
      <c r="D933" t="s">
        <v>926</v>
      </c>
      <c r="E933" t="s">
        <v>528</v>
      </c>
      <c r="F933" t="s">
        <v>437</v>
      </c>
    </row>
    <row r="934" spans="1:6" x14ac:dyDescent="0.25">
      <c r="A934">
        <v>3</v>
      </c>
      <c r="B934">
        <v>3</v>
      </c>
      <c r="C934" t="s">
        <v>936</v>
      </c>
      <c r="D934" t="s">
        <v>903</v>
      </c>
      <c r="E934" t="s">
        <v>782</v>
      </c>
      <c r="F934" t="s">
        <v>437</v>
      </c>
    </row>
    <row r="935" spans="1:6" x14ac:dyDescent="0.25">
      <c r="A935">
        <v>3</v>
      </c>
      <c r="B935">
        <v>4</v>
      </c>
      <c r="C935" t="s">
        <v>955</v>
      </c>
      <c r="D935" t="s">
        <v>908</v>
      </c>
      <c r="E935" t="s">
        <v>690</v>
      </c>
      <c r="F935" t="s">
        <v>437</v>
      </c>
    </row>
    <row r="936" spans="1:6" x14ac:dyDescent="0.25">
      <c r="A936">
        <v>3</v>
      </c>
      <c r="B936">
        <v>5</v>
      </c>
      <c r="C936" t="s">
        <v>949</v>
      </c>
      <c r="D936" t="s">
        <v>901</v>
      </c>
      <c r="E936" t="s">
        <v>228</v>
      </c>
      <c r="F936" t="s">
        <v>437</v>
      </c>
    </row>
    <row r="937" spans="1:6" x14ac:dyDescent="0.25">
      <c r="A937">
        <v>3</v>
      </c>
      <c r="B937">
        <v>6</v>
      </c>
      <c r="C937" t="s">
        <v>932</v>
      </c>
      <c r="D937" t="s">
        <v>901</v>
      </c>
      <c r="E937" t="s">
        <v>584</v>
      </c>
      <c r="F937" t="s">
        <v>437</v>
      </c>
    </row>
    <row r="938" spans="1:6" x14ac:dyDescent="0.25">
      <c r="A938">
        <v>3</v>
      </c>
      <c r="B938">
        <v>7</v>
      </c>
      <c r="C938" t="s">
        <v>957</v>
      </c>
      <c r="D938" t="s">
        <v>903</v>
      </c>
      <c r="E938" t="s">
        <v>436</v>
      </c>
      <c r="F938" t="s">
        <v>437</v>
      </c>
    </row>
    <row r="939" spans="1:6" x14ac:dyDescent="0.25">
      <c r="A939">
        <v>3</v>
      </c>
      <c r="B939">
        <v>8</v>
      </c>
      <c r="C939" t="s">
        <v>940</v>
      </c>
      <c r="D939" t="s">
        <v>901</v>
      </c>
      <c r="E939" t="s">
        <v>524</v>
      </c>
      <c r="F939" t="s">
        <v>437</v>
      </c>
    </row>
    <row r="940" spans="1:6" x14ac:dyDescent="0.25">
      <c r="A940">
        <v>3</v>
      </c>
      <c r="B940">
        <v>9</v>
      </c>
      <c r="C940" t="s">
        <v>951</v>
      </c>
      <c r="D940" t="s">
        <v>899</v>
      </c>
      <c r="E940" t="s">
        <v>795</v>
      </c>
      <c r="F940" t="s">
        <v>437</v>
      </c>
    </row>
    <row r="941" spans="1:6" x14ac:dyDescent="0.25">
      <c r="A941">
        <v>3</v>
      </c>
      <c r="B941">
        <v>10</v>
      </c>
      <c r="C941" t="s">
        <v>964</v>
      </c>
      <c r="D941" t="s">
        <v>961</v>
      </c>
      <c r="E941" t="s">
        <v>702</v>
      </c>
      <c r="F941" t="s">
        <v>437</v>
      </c>
    </row>
    <row r="942" spans="1:6" x14ac:dyDescent="0.25">
      <c r="A942">
        <v>3</v>
      </c>
      <c r="B942">
        <v>11</v>
      </c>
      <c r="C942" t="s">
        <v>943</v>
      </c>
      <c r="D942" t="s">
        <v>901</v>
      </c>
      <c r="E942" t="s">
        <v>483</v>
      </c>
      <c r="F942" t="s">
        <v>437</v>
      </c>
    </row>
    <row r="943" spans="1:6" x14ac:dyDescent="0.25">
      <c r="A943">
        <v>3</v>
      </c>
      <c r="B943">
        <v>12</v>
      </c>
      <c r="C943" t="s">
        <v>930</v>
      </c>
      <c r="D943" t="s">
        <v>901</v>
      </c>
      <c r="E943" t="s">
        <v>644</v>
      </c>
      <c r="F943" t="s">
        <v>437</v>
      </c>
    </row>
    <row r="944" spans="1:6" x14ac:dyDescent="0.25">
      <c r="A944">
        <v>3</v>
      </c>
      <c r="B944">
        <v>13</v>
      </c>
      <c r="C944" t="s">
        <v>947</v>
      </c>
      <c r="D944" t="s">
        <v>922</v>
      </c>
      <c r="E944" t="s">
        <v>818</v>
      </c>
      <c r="F944" t="s">
        <v>437</v>
      </c>
    </row>
    <row r="945" spans="1:6" x14ac:dyDescent="0.25">
      <c r="A945">
        <v>3</v>
      </c>
      <c r="B945">
        <v>14</v>
      </c>
      <c r="C945" t="s">
        <v>942</v>
      </c>
      <c r="D945" t="s">
        <v>899</v>
      </c>
      <c r="E945" t="s">
        <v>480</v>
      </c>
      <c r="F945" t="s">
        <v>437</v>
      </c>
    </row>
    <row r="946" spans="1:6" x14ac:dyDescent="0.25">
      <c r="A946">
        <v>3</v>
      </c>
      <c r="B946">
        <v>15</v>
      </c>
      <c r="C946" t="s">
        <v>950</v>
      </c>
      <c r="D946" t="s">
        <v>901</v>
      </c>
      <c r="E946" t="s">
        <v>744</v>
      </c>
      <c r="F946" t="s">
        <v>437</v>
      </c>
    </row>
    <row r="947" spans="1:6" x14ac:dyDescent="0.25">
      <c r="A947">
        <v>4</v>
      </c>
      <c r="B947">
        <v>1</v>
      </c>
      <c r="C947" t="s">
        <v>944</v>
      </c>
      <c r="D947" t="s">
        <v>901</v>
      </c>
      <c r="E947" t="s">
        <v>744</v>
      </c>
      <c r="F947" t="s">
        <v>437</v>
      </c>
    </row>
    <row r="948" spans="1:6" x14ac:dyDescent="0.25">
      <c r="A948">
        <v>4</v>
      </c>
      <c r="B948">
        <v>2</v>
      </c>
      <c r="C948" t="s">
        <v>946</v>
      </c>
      <c r="D948" t="s">
        <v>926</v>
      </c>
      <c r="E948" t="s">
        <v>480</v>
      </c>
      <c r="F948" t="s">
        <v>437</v>
      </c>
    </row>
    <row r="949" spans="1:6" x14ac:dyDescent="0.25">
      <c r="A949">
        <v>4</v>
      </c>
      <c r="B949">
        <v>3</v>
      </c>
      <c r="C949" t="s">
        <v>935</v>
      </c>
      <c r="D949" t="s">
        <v>901</v>
      </c>
      <c r="E949" t="s">
        <v>818</v>
      </c>
      <c r="F949" t="s">
        <v>437</v>
      </c>
    </row>
    <row r="950" spans="1:6" x14ac:dyDescent="0.25">
      <c r="A950">
        <v>4</v>
      </c>
      <c r="B950">
        <v>4</v>
      </c>
      <c r="C950" t="s">
        <v>939</v>
      </c>
      <c r="D950" t="s">
        <v>901</v>
      </c>
      <c r="E950" t="s">
        <v>644</v>
      </c>
      <c r="F950" t="s">
        <v>437</v>
      </c>
    </row>
    <row r="951" spans="1:6" x14ac:dyDescent="0.25">
      <c r="A951">
        <v>4</v>
      </c>
      <c r="B951">
        <v>5</v>
      </c>
      <c r="C951" t="s">
        <v>960</v>
      </c>
      <c r="D951" t="s">
        <v>961</v>
      </c>
      <c r="E951" t="s">
        <v>483</v>
      </c>
      <c r="F951" t="s">
        <v>437</v>
      </c>
    </row>
    <row r="952" spans="1:6" x14ac:dyDescent="0.25">
      <c r="A952">
        <v>4</v>
      </c>
      <c r="B952">
        <v>6</v>
      </c>
      <c r="C952" t="s">
        <v>938</v>
      </c>
      <c r="D952" t="s">
        <v>903</v>
      </c>
      <c r="E952" t="s">
        <v>702</v>
      </c>
      <c r="F952" t="s">
        <v>437</v>
      </c>
    </row>
    <row r="953" spans="1:6" x14ac:dyDescent="0.25">
      <c r="A953">
        <v>4</v>
      </c>
      <c r="B953">
        <v>7</v>
      </c>
      <c r="C953" t="s">
        <v>973</v>
      </c>
      <c r="D953" t="s">
        <v>901</v>
      </c>
      <c r="E953" t="s">
        <v>795</v>
      </c>
      <c r="F953" t="s">
        <v>437</v>
      </c>
    </row>
    <row r="954" spans="1:6" x14ac:dyDescent="0.25">
      <c r="A954">
        <v>4</v>
      </c>
      <c r="B954">
        <v>8</v>
      </c>
      <c r="C954" t="s">
        <v>954</v>
      </c>
      <c r="D954" t="s">
        <v>903</v>
      </c>
      <c r="E954" t="s">
        <v>524</v>
      </c>
      <c r="F954" t="s">
        <v>437</v>
      </c>
    </row>
    <row r="955" spans="1:6" x14ac:dyDescent="0.25">
      <c r="A955">
        <v>4</v>
      </c>
      <c r="B955">
        <v>9</v>
      </c>
      <c r="C955" t="s">
        <v>968</v>
      </c>
      <c r="D955" t="s">
        <v>899</v>
      </c>
      <c r="E955" t="s">
        <v>436</v>
      </c>
      <c r="F955" t="s">
        <v>437</v>
      </c>
    </row>
    <row r="956" spans="1:6" x14ac:dyDescent="0.25">
      <c r="A956">
        <v>4</v>
      </c>
      <c r="B956">
        <v>10</v>
      </c>
      <c r="C956" t="s">
        <v>937</v>
      </c>
      <c r="D956" t="s">
        <v>899</v>
      </c>
      <c r="E956" t="s">
        <v>584</v>
      </c>
      <c r="F956" t="s">
        <v>437</v>
      </c>
    </row>
    <row r="957" spans="1:6" x14ac:dyDescent="0.25">
      <c r="A957">
        <v>4</v>
      </c>
      <c r="B957">
        <v>11</v>
      </c>
      <c r="C957" t="s">
        <v>956</v>
      </c>
      <c r="D957" t="s">
        <v>901</v>
      </c>
      <c r="E957" t="s">
        <v>228</v>
      </c>
      <c r="F957" t="s">
        <v>437</v>
      </c>
    </row>
    <row r="958" spans="1:6" x14ac:dyDescent="0.25">
      <c r="A958">
        <v>4</v>
      </c>
      <c r="B958">
        <v>12</v>
      </c>
      <c r="C958" t="s">
        <v>967</v>
      </c>
      <c r="D958" t="s">
        <v>903</v>
      </c>
      <c r="E958" t="s">
        <v>690</v>
      </c>
      <c r="F958" t="s">
        <v>437</v>
      </c>
    </row>
    <row r="959" spans="1:6" x14ac:dyDescent="0.25">
      <c r="A959">
        <v>4</v>
      </c>
      <c r="B959">
        <v>13</v>
      </c>
      <c r="C959" t="s">
        <v>945</v>
      </c>
      <c r="D959" t="s">
        <v>901</v>
      </c>
      <c r="E959" t="s">
        <v>782</v>
      </c>
      <c r="F959" t="s">
        <v>437</v>
      </c>
    </row>
    <row r="960" spans="1:6" x14ac:dyDescent="0.25">
      <c r="A960">
        <v>4</v>
      </c>
      <c r="B960">
        <v>14</v>
      </c>
      <c r="C960" t="s">
        <v>965</v>
      </c>
      <c r="D960" t="s">
        <v>961</v>
      </c>
      <c r="E960" t="s">
        <v>528</v>
      </c>
      <c r="F960" t="s">
        <v>437</v>
      </c>
    </row>
    <row r="961" spans="1:6" x14ac:dyDescent="0.25">
      <c r="A961">
        <v>4</v>
      </c>
      <c r="B961">
        <v>15</v>
      </c>
      <c r="C961" t="s">
        <v>986</v>
      </c>
      <c r="D961" t="s">
        <v>901</v>
      </c>
      <c r="E961" t="s">
        <v>753</v>
      </c>
      <c r="F961" t="s">
        <v>437</v>
      </c>
    </row>
    <row r="962" spans="1:6" x14ac:dyDescent="0.25">
      <c r="A962">
        <v>5</v>
      </c>
      <c r="B962">
        <v>1</v>
      </c>
      <c r="C962" t="s">
        <v>971</v>
      </c>
      <c r="D962" t="s">
        <v>901</v>
      </c>
      <c r="E962" t="s">
        <v>753</v>
      </c>
      <c r="F962" t="s">
        <v>437</v>
      </c>
    </row>
    <row r="963" spans="1:6" x14ac:dyDescent="0.25">
      <c r="A963">
        <v>5</v>
      </c>
      <c r="B963">
        <v>2</v>
      </c>
      <c r="C963" t="s">
        <v>977</v>
      </c>
      <c r="D963" t="s">
        <v>901</v>
      </c>
      <c r="E963" t="s">
        <v>528</v>
      </c>
      <c r="F963" t="s">
        <v>437</v>
      </c>
    </row>
    <row r="964" spans="1:6" x14ac:dyDescent="0.25">
      <c r="A964">
        <v>5</v>
      </c>
      <c r="B964">
        <v>3</v>
      </c>
      <c r="C964" t="s">
        <v>969</v>
      </c>
      <c r="D964" t="s">
        <v>899</v>
      </c>
      <c r="E964" t="s">
        <v>782</v>
      </c>
      <c r="F964" t="s">
        <v>437</v>
      </c>
    </row>
    <row r="965" spans="1:6" x14ac:dyDescent="0.25">
      <c r="A965">
        <v>5</v>
      </c>
      <c r="B965">
        <v>4</v>
      </c>
      <c r="C965" t="s">
        <v>953</v>
      </c>
      <c r="D965" t="s">
        <v>903</v>
      </c>
      <c r="E965" t="s">
        <v>690</v>
      </c>
      <c r="F965" t="s">
        <v>437</v>
      </c>
    </row>
    <row r="966" spans="1:6" x14ac:dyDescent="0.25">
      <c r="A966">
        <v>5</v>
      </c>
      <c r="B966">
        <v>5</v>
      </c>
      <c r="C966" t="s">
        <v>976</v>
      </c>
      <c r="D966" t="s">
        <v>901</v>
      </c>
      <c r="E966" t="s">
        <v>228</v>
      </c>
      <c r="F966" t="s">
        <v>437</v>
      </c>
    </row>
    <row r="967" spans="1:6" x14ac:dyDescent="0.25">
      <c r="A967">
        <v>5</v>
      </c>
      <c r="B967">
        <v>6</v>
      </c>
      <c r="C967" t="s">
        <v>985</v>
      </c>
      <c r="D967" t="s">
        <v>901</v>
      </c>
      <c r="E967" t="s">
        <v>584</v>
      </c>
      <c r="F967" t="s">
        <v>437</v>
      </c>
    </row>
    <row r="968" spans="1:6" x14ac:dyDescent="0.25">
      <c r="A968">
        <v>5</v>
      </c>
      <c r="B968">
        <v>7</v>
      </c>
      <c r="C968" t="s">
        <v>948</v>
      </c>
      <c r="D968" t="s">
        <v>905</v>
      </c>
      <c r="E968" t="s">
        <v>436</v>
      </c>
      <c r="F968" t="s">
        <v>437</v>
      </c>
    </row>
    <row r="969" spans="1:6" x14ac:dyDescent="0.25">
      <c r="A969">
        <v>5</v>
      </c>
      <c r="B969">
        <v>8</v>
      </c>
      <c r="C969" t="s">
        <v>983</v>
      </c>
      <c r="D969" t="s">
        <v>901</v>
      </c>
      <c r="E969" t="s">
        <v>524</v>
      </c>
      <c r="F969" t="s">
        <v>437</v>
      </c>
    </row>
    <row r="970" spans="1:6" x14ac:dyDescent="0.25">
      <c r="A970">
        <v>5</v>
      </c>
      <c r="B970">
        <v>9</v>
      </c>
      <c r="C970" t="s">
        <v>989</v>
      </c>
      <c r="D970" t="s">
        <v>901</v>
      </c>
      <c r="E970" t="s">
        <v>795</v>
      </c>
      <c r="F970" t="s">
        <v>437</v>
      </c>
    </row>
    <row r="971" spans="1:6" x14ac:dyDescent="0.25">
      <c r="A971">
        <v>5</v>
      </c>
      <c r="B971">
        <v>10</v>
      </c>
      <c r="C971" t="s">
        <v>979</v>
      </c>
      <c r="D971" t="s">
        <v>903</v>
      </c>
      <c r="E971" t="s">
        <v>702</v>
      </c>
      <c r="F971" t="s">
        <v>437</v>
      </c>
    </row>
    <row r="972" spans="1:6" x14ac:dyDescent="0.25">
      <c r="A972">
        <v>5</v>
      </c>
      <c r="B972">
        <v>11</v>
      </c>
      <c r="C972" t="s">
        <v>962</v>
      </c>
      <c r="D972" t="s">
        <v>899</v>
      </c>
      <c r="E972" t="s">
        <v>483</v>
      </c>
      <c r="F972" t="s">
        <v>437</v>
      </c>
    </row>
    <row r="973" spans="1:6" x14ac:dyDescent="0.25">
      <c r="A973">
        <v>5</v>
      </c>
      <c r="B973">
        <v>12</v>
      </c>
      <c r="C973" t="s">
        <v>982</v>
      </c>
      <c r="D973" t="s">
        <v>901</v>
      </c>
      <c r="E973" t="s">
        <v>644</v>
      </c>
      <c r="F973" t="s">
        <v>437</v>
      </c>
    </row>
    <row r="974" spans="1:6" x14ac:dyDescent="0.25">
      <c r="A974">
        <v>5</v>
      </c>
      <c r="B974">
        <v>13</v>
      </c>
      <c r="C974" t="s">
        <v>974</v>
      </c>
      <c r="D974" t="s">
        <v>899</v>
      </c>
      <c r="E974" t="s">
        <v>818</v>
      </c>
      <c r="F974" t="s">
        <v>437</v>
      </c>
    </row>
    <row r="975" spans="1:6" x14ac:dyDescent="0.25">
      <c r="A975">
        <v>5</v>
      </c>
      <c r="B975">
        <v>14</v>
      </c>
      <c r="C975" t="s">
        <v>980</v>
      </c>
      <c r="D975" t="s">
        <v>905</v>
      </c>
      <c r="E975" t="s">
        <v>480</v>
      </c>
      <c r="F975" t="s">
        <v>437</v>
      </c>
    </row>
    <row r="976" spans="1:6" x14ac:dyDescent="0.25">
      <c r="A976">
        <v>5</v>
      </c>
      <c r="B976">
        <v>15</v>
      </c>
      <c r="C976" t="s">
        <v>963</v>
      </c>
      <c r="D976" t="s">
        <v>908</v>
      </c>
      <c r="E976" t="s">
        <v>744</v>
      </c>
      <c r="F976" t="s">
        <v>437</v>
      </c>
    </row>
    <row r="977" spans="1:6" x14ac:dyDescent="0.25">
      <c r="A977">
        <v>6</v>
      </c>
      <c r="B977">
        <v>1</v>
      </c>
      <c r="C977" t="s">
        <v>975</v>
      </c>
      <c r="D977" t="s">
        <v>899</v>
      </c>
      <c r="E977" t="s">
        <v>744</v>
      </c>
      <c r="F977" t="s">
        <v>437</v>
      </c>
    </row>
    <row r="978" spans="1:6" x14ac:dyDescent="0.25">
      <c r="A978">
        <v>6</v>
      </c>
      <c r="B978">
        <v>2</v>
      </c>
      <c r="C978" t="s">
        <v>1004</v>
      </c>
      <c r="D978" t="s">
        <v>905</v>
      </c>
      <c r="E978" t="s">
        <v>480</v>
      </c>
      <c r="F978" t="s">
        <v>437</v>
      </c>
    </row>
    <row r="979" spans="1:6" x14ac:dyDescent="0.25">
      <c r="A979">
        <v>6</v>
      </c>
      <c r="B979">
        <v>3</v>
      </c>
      <c r="C979" t="s">
        <v>998</v>
      </c>
      <c r="D979" t="s">
        <v>908</v>
      </c>
      <c r="E979" t="s">
        <v>818</v>
      </c>
      <c r="F979" t="s">
        <v>437</v>
      </c>
    </row>
    <row r="980" spans="1:6" x14ac:dyDescent="0.25">
      <c r="A980">
        <v>6</v>
      </c>
      <c r="B980">
        <v>4</v>
      </c>
      <c r="C980" t="s">
        <v>987</v>
      </c>
      <c r="D980" t="s">
        <v>899</v>
      </c>
      <c r="E980" t="s">
        <v>644</v>
      </c>
      <c r="F980" t="s">
        <v>437</v>
      </c>
    </row>
    <row r="981" spans="1:6" x14ac:dyDescent="0.25">
      <c r="A981">
        <v>6</v>
      </c>
      <c r="B981">
        <v>5</v>
      </c>
      <c r="C981" t="s">
        <v>994</v>
      </c>
      <c r="D981" t="s">
        <v>901</v>
      </c>
      <c r="E981" t="s">
        <v>483</v>
      </c>
      <c r="F981" t="s">
        <v>437</v>
      </c>
    </row>
    <row r="982" spans="1:6" x14ac:dyDescent="0.25">
      <c r="A982">
        <v>6</v>
      </c>
      <c r="B982">
        <v>6</v>
      </c>
      <c r="C982" t="s">
        <v>993</v>
      </c>
      <c r="D982" t="s">
        <v>901</v>
      </c>
      <c r="E982" t="s">
        <v>702</v>
      </c>
      <c r="F982" t="s">
        <v>437</v>
      </c>
    </row>
    <row r="983" spans="1:6" x14ac:dyDescent="0.25">
      <c r="A983">
        <v>6</v>
      </c>
      <c r="B983">
        <v>7</v>
      </c>
      <c r="C983" t="s">
        <v>997</v>
      </c>
      <c r="D983" t="s">
        <v>905</v>
      </c>
      <c r="E983" t="s">
        <v>795</v>
      </c>
      <c r="F983" t="s">
        <v>437</v>
      </c>
    </row>
    <row r="984" spans="1:6" x14ac:dyDescent="0.25">
      <c r="A984">
        <v>6</v>
      </c>
      <c r="B984">
        <v>8</v>
      </c>
      <c r="C984" t="s">
        <v>966</v>
      </c>
      <c r="D984" t="s">
        <v>961</v>
      </c>
      <c r="E984" t="s">
        <v>524</v>
      </c>
      <c r="F984" t="s">
        <v>437</v>
      </c>
    </row>
    <row r="985" spans="1:6" x14ac:dyDescent="0.25">
      <c r="A985">
        <v>6</v>
      </c>
      <c r="B985">
        <v>9</v>
      </c>
      <c r="C985" t="s">
        <v>988</v>
      </c>
      <c r="D985" t="s">
        <v>901</v>
      </c>
      <c r="E985" t="s">
        <v>436</v>
      </c>
      <c r="F985" t="s">
        <v>437</v>
      </c>
    </row>
    <row r="986" spans="1:6" x14ac:dyDescent="0.25">
      <c r="A986">
        <v>6</v>
      </c>
      <c r="B986">
        <v>10</v>
      </c>
      <c r="C986" t="s">
        <v>972</v>
      </c>
      <c r="D986" t="s">
        <v>901</v>
      </c>
      <c r="E986" t="s">
        <v>584</v>
      </c>
      <c r="F986" t="s">
        <v>437</v>
      </c>
    </row>
    <row r="987" spans="1:6" x14ac:dyDescent="0.25">
      <c r="A987">
        <v>6</v>
      </c>
      <c r="B987">
        <v>11</v>
      </c>
      <c r="C987" t="s">
        <v>1003</v>
      </c>
      <c r="D987" t="s">
        <v>901</v>
      </c>
      <c r="E987" t="s">
        <v>228</v>
      </c>
      <c r="F987" t="s">
        <v>437</v>
      </c>
    </row>
    <row r="988" spans="1:6" x14ac:dyDescent="0.25">
      <c r="A988">
        <v>6</v>
      </c>
      <c r="B988">
        <v>12</v>
      </c>
      <c r="C988" t="s">
        <v>990</v>
      </c>
      <c r="D988" t="s">
        <v>901</v>
      </c>
      <c r="E988" t="s">
        <v>690</v>
      </c>
      <c r="F988" t="s">
        <v>437</v>
      </c>
    </row>
    <row r="989" spans="1:6" x14ac:dyDescent="0.25">
      <c r="A989">
        <v>6</v>
      </c>
      <c r="B989">
        <v>13</v>
      </c>
      <c r="C989" t="s">
        <v>1006</v>
      </c>
      <c r="D989" t="s">
        <v>905</v>
      </c>
      <c r="E989" t="s">
        <v>782</v>
      </c>
      <c r="F989" t="s">
        <v>437</v>
      </c>
    </row>
    <row r="990" spans="1:6" x14ac:dyDescent="0.25">
      <c r="A990">
        <v>6</v>
      </c>
      <c r="B990">
        <v>14</v>
      </c>
      <c r="C990" t="s">
        <v>1002</v>
      </c>
      <c r="D990" t="s">
        <v>901</v>
      </c>
      <c r="E990" t="s">
        <v>528</v>
      </c>
      <c r="F990" t="s">
        <v>437</v>
      </c>
    </row>
    <row r="991" spans="1:6" x14ac:dyDescent="0.25">
      <c r="A991">
        <v>6</v>
      </c>
      <c r="B991">
        <v>15</v>
      </c>
      <c r="C991" t="s">
        <v>991</v>
      </c>
      <c r="D991" t="s">
        <v>901</v>
      </c>
      <c r="E991" t="s">
        <v>753</v>
      </c>
      <c r="F991" t="s">
        <v>437</v>
      </c>
    </row>
    <row r="992" spans="1:6" x14ac:dyDescent="0.25">
      <c r="A992">
        <v>7</v>
      </c>
      <c r="B992">
        <v>1</v>
      </c>
      <c r="C992" t="s">
        <v>995</v>
      </c>
      <c r="D992" t="s">
        <v>901</v>
      </c>
      <c r="E992" t="s">
        <v>753</v>
      </c>
      <c r="F992" t="s">
        <v>437</v>
      </c>
    </row>
    <row r="993" spans="1:6" x14ac:dyDescent="0.25">
      <c r="A993">
        <v>7</v>
      </c>
      <c r="B993">
        <v>2</v>
      </c>
      <c r="C993" t="s">
        <v>970</v>
      </c>
      <c r="D993" t="s">
        <v>903</v>
      </c>
      <c r="E993" t="s">
        <v>528</v>
      </c>
      <c r="F993" t="s">
        <v>437</v>
      </c>
    </row>
    <row r="994" spans="1:6" x14ac:dyDescent="0.25">
      <c r="A994">
        <v>7</v>
      </c>
      <c r="B994">
        <v>3</v>
      </c>
      <c r="C994" t="s">
        <v>981</v>
      </c>
      <c r="D994" t="s">
        <v>908</v>
      </c>
      <c r="E994" t="s">
        <v>782</v>
      </c>
      <c r="F994" t="s">
        <v>437</v>
      </c>
    </row>
    <row r="995" spans="1:6" x14ac:dyDescent="0.25">
      <c r="A995">
        <v>7</v>
      </c>
      <c r="B995">
        <v>4</v>
      </c>
      <c r="C995" t="s">
        <v>1011</v>
      </c>
      <c r="D995" t="s">
        <v>899</v>
      </c>
      <c r="E995" t="s">
        <v>690</v>
      </c>
      <c r="F995" t="s">
        <v>437</v>
      </c>
    </row>
    <row r="996" spans="1:6" x14ac:dyDescent="0.25">
      <c r="A996">
        <v>7</v>
      </c>
      <c r="B996">
        <v>5</v>
      </c>
      <c r="C996" t="s">
        <v>1013</v>
      </c>
      <c r="D996" t="s">
        <v>905</v>
      </c>
      <c r="E996" t="s">
        <v>228</v>
      </c>
      <c r="F996" t="s">
        <v>437</v>
      </c>
    </row>
    <row r="997" spans="1:6" x14ac:dyDescent="0.25">
      <c r="A997">
        <v>7</v>
      </c>
      <c r="B997">
        <v>6</v>
      </c>
      <c r="C997" t="s">
        <v>1021</v>
      </c>
      <c r="D997" t="s">
        <v>901</v>
      </c>
      <c r="E997" t="s">
        <v>584</v>
      </c>
      <c r="F997" t="s">
        <v>437</v>
      </c>
    </row>
    <row r="998" spans="1:6" x14ac:dyDescent="0.25">
      <c r="A998">
        <v>7</v>
      </c>
      <c r="B998">
        <v>7</v>
      </c>
      <c r="C998" t="s">
        <v>978</v>
      </c>
      <c r="D998" t="s">
        <v>899</v>
      </c>
      <c r="E998" t="s">
        <v>436</v>
      </c>
      <c r="F998" t="s">
        <v>437</v>
      </c>
    </row>
    <row r="999" spans="1:6" x14ac:dyDescent="0.25">
      <c r="A999">
        <v>7</v>
      </c>
      <c r="B999">
        <v>8</v>
      </c>
      <c r="C999" t="s">
        <v>999</v>
      </c>
      <c r="D999" t="s">
        <v>922</v>
      </c>
      <c r="E999" t="s">
        <v>524</v>
      </c>
      <c r="F999" t="s">
        <v>437</v>
      </c>
    </row>
    <row r="1000" spans="1:6" x14ac:dyDescent="0.25">
      <c r="A1000">
        <v>7</v>
      </c>
      <c r="B1000">
        <v>9</v>
      </c>
      <c r="C1000" t="s">
        <v>984</v>
      </c>
      <c r="D1000" t="s">
        <v>901</v>
      </c>
      <c r="E1000" t="s">
        <v>795</v>
      </c>
      <c r="F1000" t="s">
        <v>437</v>
      </c>
    </row>
    <row r="1001" spans="1:6" x14ac:dyDescent="0.25">
      <c r="A1001">
        <v>7</v>
      </c>
      <c r="B1001">
        <v>10</v>
      </c>
      <c r="C1001" t="s">
        <v>1016</v>
      </c>
      <c r="D1001" t="s">
        <v>961</v>
      </c>
      <c r="E1001" t="s">
        <v>702</v>
      </c>
      <c r="F1001" t="s">
        <v>437</v>
      </c>
    </row>
    <row r="1002" spans="1:6" x14ac:dyDescent="0.25">
      <c r="A1002">
        <v>7</v>
      </c>
      <c r="B1002">
        <v>11</v>
      </c>
      <c r="C1002" t="s">
        <v>1005</v>
      </c>
      <c r="D1002" t="s">
        <v>901</v>
      </c>
      <c r="E1002" t="s">
        <v>483</v>
      </c>
      <c r="F1002" t="s">
        <v>437</v>
      </c>
    </row>
    <row r="1003" spans="1:6" x14ac:dyDescent="0.25">
      <c r="A1003">
        <v>7</v>
      </c>
      <c r="B1003">
        <v>12</v>
      </c>
      <c r="C1003" t="s">
        <v>992</v>
      </c>
      <c r="D1003" t="s">
        <v>899</v>
      </c>
      <c r="E1003" t="s">
        <v>644</v>
      </c>
      <c r="F1003" t="s">
        <v>437</v>
      </c>
    </row>
    <row r="1004" spans="1:6" x14ac:dyDescent="0.25">
      <c r="A1004">
        <v>7</v>
      </c>
      <c r="B1004">
        <v>13</v>
      </c>
      <c r="C1004" t="s">
        <v>1028</v>
      </c>
      <c r="D1004" t="s">
        <v>899</v>
      </c>
      <c r="E1004" t="s">
        <v>818</v>
      </c>
      <c r="F1004" t="s">
        <v>437</v>
      </c>
    </row>
    <row r="1005" spans="1:6" x14ac:dyDescent="0.25">
      <c r="A1005">
        <v>7</v>
      </c>
      <c r="B1005">
        <v>14</v>
      </c>
      <c r="C1005" t="s">
        <v>1025</v>
      </c>
      <c r="D1005" t="s">
        <v>926</v>
      </c>
      <c r="E1005" t="s">
        <v>480</v>
      </c>
      <c r="F1005" t="s">
        <v>437</v>
      </c>
    </row>
    <row r="1006" spans="1:6" x14ac:dyDescent="0.25">
      <c r="A1006">
        <v>7</v>
      </c>
      <c r="B1006">
        <v>15</v>
      </c>
      <c r="C1006" t="s">
        <v>1000</v>
      </c>
      <c r="D1006" t="s">
        <v>899</v>
      </c>
      <c r="E1006" t="s">
        <v>744</v>
      </c>
      <c r="F1006" t="s">
        <v>437</v>
      </c>
    </row>
    <row r="1007" spans="1:6" x14ac:dyDescent="0.25">
      <c r="A1007">
        <v>8</v>
      </c>
      <c r="B1007">
        <v>1</v>
      </c>
      <c r="C1007" t="s">
        <v>1076</v>
      </c>
      <c r="D1007" t="s">
        <v>905</v>
      </c>
      <c r="E1007" t="s">
        <v>744</v>
      </c>
      <c r="F1007" t="s">
        <v>437</v>
      </c>
    </row>
    <row r="1008" spans="1:6" x14ac:dyDescent="0.25">
      <c r="A1008">
        <v>8</v>
      </c>
      <c r="B1008">
        <v>2</v>
      </c>
      <c r="C1008" t="s">
        <v>1023</v>
      </c>
      <c r="D1008" t="s">
        <v>905</v>
      </c>
      <c r="E1008" t="s">
        <v>480</v>
      </c>
      <c r="F1008" t="s">
        <v>437</v>
      </c>
    </row>
    <row r="1009" spans="1:6" x14ac:dyDescent="0.25">
      <c r="A1009">
        <v>8</v>
      </c>
      <c r="B1009">
        <v>3</v>
      </c>
      <c r="C1009" t="s">
        <v>1046</v>
      </c>
      <c r="D1009" t="s">
        <v>899</v>
      </c>
      <c r="E1009" t="s">
        <v>818</v>
      </c>
      <c r="F1009" t="s">
        <v>437</v>
      </c>
    </row>
    <row r="1010" spans="1:6" x14ac:dyDescent="0.25">
      <c r="A1010">
        <v>8</v>
      </c>
      <c r="B1010">
        <v>4</v>
      </c>
      <c r="C1010" t="s">
        <v>1009</v>
      </c>
      <c r="D1010" t="s">
        <v>926</v>
      </c>
      <c r="E1010" t="s">
        <v>644</v>
      </c>
      <c r="F1010" t="s">
        <v>437</v>
      </c>
    </row>
    <row r="1011" spans="1:6" x14ac:dyDescent="0.25">
      <c r="A1011">
        <v>8</v>
      </c>
      <c r="B1011">
        <v>5</v>
      </c>
      <c r="C1011" t="s">
        <v>1007</v>
      </c>
      <c r="D1011" t="s">
        <v>901</v>
      </c>
      <c r="E1011" t="s">
        <v>483</v>
      </c>
      <c r="F1011" t="s">
        <v>437</v>
      </c>
    </row>
    <row r="1012" spans="1:6" x14ac:dyDescent="0.25">
      <c r="A1012">
        <v>8</v>
      </c>
      <c r="B1012">
        <v>6</v>
      </c>
      <c r="C1012" t="s">
        <v>1066</v>
      </c>
      <c r="D1012" t="s">
        <v>901</v>
      </c>
      <c r="E1012" t="s">
        <v>702</v>
      </c>
      <c r="F1012" t="s">
        <v>437</v>
      </c>
    </row>
    <row r="1013" spans="1:6" x14ac:dyDescent="0.25">
      <c r="A1013">
        <v>8</v>
      </c>
      <c r="B1013">
        <v>7</v>
      </c>
      <c r="C1013" t="s">
        <v>1031</v>
      </c>
      <c r="D1013" t="s">
        <v>905</v>
      </c>
      <c r="E1013" t="s">
        <v>795</v>
      </c>
      <c r="F1013" t="s">
        <v>437</v>
      </c>
    </row>
    <row r="1014" spans="1:6" x14ac:dyDescent="0.25">
      <c r="A1014">
        <v>8</v>
      </c>
      <c r="B1014">
        <v>8</v>
      </c>
      <c r="C1014" t="s">
        <v>996</v>
      </c>
      <c r="D1014" t="s">
        <v>899</v>
      </c>
      <c r="E1014" t="s">
        <v>524</v>
      </c>
      <c r="F1014" t="s">
        <v>437</v>
      </c>
    </row>
    <row r="1015" spans="1:6" x14ac:dyDescent="0.25">
      <c r="A1015">
        <v>8</v>
      </c>
      <c r="B1015">
        <v>9</v>
      </c>
      <c r="C1015" t="s">
        <v>1048</v>
      </c>
      <c r="D1015" t="s">
        <v>901</v>
      </c>
      <c r="E1015" t="s">
        <v>436</v>
      </c>
      <c r="F1015" t="s">
        <v>437</v>
      </c>
    </row>
    <row r="1016" spans="1:6" x14ac:dyDescent="0.25">
      <c r="A1016">
        <v>8</v>
      </c>
      <c r="B1016">
        <v>10</v>
      </c>
      <c r="C1016" t="s">
        <v>1030</v>
      </c>
      <c r="D1016" t="s">
        <v>908</v>
      </c>
      <c r="E1016" t="s">
        <v>584</v>
      </c>
      <c r="F1016" t="s">
        <v>437</v>
      </c>
    </row>
    <row r="1017" spans="1:6" x14ac:dyDescent="0.25">
      <c r="A1017">
        <v>8</v>
      </c>
      <c r="B1017">
        <v>11</v>
      </c>
      <c r="C1017" t="s">
        <v>1062</v>
      </c>
      <c r="D1017" t="s">
        <v>899</v>
      </c>
      <c r="E1017" t="s">
        <v>228</v>
      </c>
      <c r="F1017" t="s">
        <v>437</v>
      </c>
    </row>
    <row r="1018" spans="1:6" x14ac:dyDescent="0.25">
      <c r="A1018">
        <v>8</v>
      </c>
      <c r="B1018">
        <v>12</v>
      </c>
      <c r="C1018" t="s">
        <v>1008</v>
      </c>
      <c r="D1018" t="s">
        <v>901</v>
      </c>
      <c r="E1018" t="s">
        <v>690</v>
      </c>
      <c r="F1018" t="s">
        <v>437</v>
      </c>
    </row>
    <row r="1019" spans="1:6" x14ac:dyDescent="0.25">
      <c r="A1019">
        <v>8</v>
      </c>
      <c r="B1019">
        <v>13</v>
      </c>
      <c r="C1019" t="s">
        <v>1027</v>
      </c>
      <c r="D1019" t="s">
        <v>901</v>
      </c>
      <c r="E1019" t="s">
        <v>782</v>
      </c>
      <c r="F1019" t="s">
        <v>437</v>
      </c>
    </row>
    <row r="1020" spans="1:6" x14ac:dyDescent="0.25">
      <c r="A1020">
        <v>8</v>
      </c>
      <c r="B1020">
        <v>14</v>
      </c>
      <c r="C1020" t="s">
        <v>1033</v>
      </c>
      <c r="D1020" t="s">
        <v>905</v>
      </c>
      <c r="E1020" t="s">
        <v>528</v>
      </c>
      <c r="F1020" t="s">
        <v>437</v>
      </c>
    </row>
    <row r="1021" spans="1:6" x14ac:dyDescent="0.25">
      <c r="A1021">
        <v>8</v>
      </c>
      <c r="B1021">
        <v>15</v>
      </c>
      <c r="C1021" t="s">
        <v>1001</v>
      </c>
      <c r="D1021" t="s">
        <v>908</v>
      </c>
      <c r="E1021" t="s">
        <v>753</v>
      </c>
      <c r="F1021" t="s">
        <v>437</v>
      </c>
    </row>
    <row r="1022" spans="1:6" x14ac:dyDescent="0.25">
      <c r="A1022">
        <v>9</v>
      </c>
      <c r="B1022">
        <v>1</v>
      </c>
      <c r="C1022" t="s">
        <v>1012</v>
      </c>
      <c r="D1022" t="s">
        <v>901</v>
      </c>
      <c r="E1022" t="s">
        <v>753</v>
      </c>
      <c r="F1022" t="s">
        <v>437</v>
      </c>
    </row>
    <row r="1023" spans="1:6" x14ac:dyDescent="0.25">
      <c r="A1023">
        <v>9</v>
      </c>
      <c r="B1023">
        <v>2</v>
      </c>
      <c r="C1023" t="s">
        <v>1049</v>
      </c>
      <c r="D1023" t="s">
        <v>905</v>
      </c>
      <c r="E1023" t="s">
        <v>528</v>
      </c>
      <c r="F1023" t="s">
        <v>437</v>
      </c>
    </row>
    <row r="1024" spans="1:6" x14ac:dyDescent="0.25">
      <c r="A1024">
        <v>9</v>
      </c>
      <c r="B1024">
        <v>3</v>
      </c>
      <c r="C1024" t="s">
        <v>1026</v>
      </c>
      <c r="D1024" t="s">
        <v>901</v>
      </c>
      <c r="E1024" t="s">
        <v>782</v>
      </c>
      <c r="F1024" t="s">
        <v>437</v>
      </c>
    </row>
    <row r="1025" spans="1:6" x14ac:dyDescent="0.25">
      <c r="A1025">
        <v>9</v>
      </c>
      <c r="B1025">
        <v>4</v>
      </c>
      <c r="C1025" t="s">
        <v>1059</v>
      </c>
      <c r="D1025" t="s">
        <v>901</v>
      </c>
      <c r="E1025" t="s">
        <v>690</v>
      </c>
      <c r="F1025" t="s">
        <v>437</v>
      </c>
    </row>
    <row r="1026" spans="1:6" x14ac:dyDescent="0.25">
      <c r="A1026">
        <v>9</v>
      </c>
      <c r="B1026">
        <v>5</v>
      </c>
      <c r="C1026" t="s">
        <v>1037</v>
      </c>
      <c r="D1026" t="s">
        <v>899</v>
      </c>
      <c r="E1026" t="s">
        <v>228</v>
      </c>
      <c r="F1026" t="s">
        <v>437</v>
      </c>
    </row>
    <row r="1027" spans="1:6" x14ac:dyDescent="0.25">
      <c r="A1027">
        <v>9</v>
      </c>
      <c r="B1027">
        <v>6</v>
      </c>
      <c r="C1027" t="s">
        <v>1018</v>
      </c>
      <c r="D1027" t="s">
        <v>926</v>
      </c>
      <c r="E1027" t="s">
        <v>584</v>
      </c>
      <c r="F1027" t="s">
        <v>437</v>
      </c>
    </row>
    <row r="1028" spans="1:6" x14ac:dyDescent="0.25">
      <c r="A1028">
        <v>9</v>
      </c>
      <c r="B1028">
        <v>7</v>
      </c>
      <c r="C1028" t="s">
        <v>1017</v>
      </c>
      <c r="D1028" t="s">
        <v>899</v>
      </c>
      <c r="E1028" t="s">
        <v>436</v>
      </c>
      <c r="F1028" t="s">
        <v>437</v>
      </c>
    </row>
    <row r="1029" spans="1:6" x14ac:dyDescent="0.25">
      <c r="A1029">
        <v>9</v>
      </c>
      <c r="B1029">
        <v>8</v>
      </c>
      <c r="C1029" t="s">
        <v>1052</v>
      </c>
      <c r="D1029" t="s">
        <v>901</v>
      </c>
      <c r="E1029" t="s">
        <v>524</v>
      </c>
      <c r="F1029" t="s">
        <v>437</v>
      </c>
    </row>
    <row r="1030" spans="1:6" x14ac:dyDescent="0.25">
      <c r="A1030">
        <v>9</v>
      </c>
      <c r="B1030">
        <v>9</v>
      </c>
      <c r="C1030" t="s">
        <v>1095</v>
      </c>
      <c r="D1030" t="s">
        <v>901</v>
      </c>
      <c r="E1030" t="s">
        <v>795</v>
      </c>
      <c r="F1030" t="s">
        <v>437</v>
      </c>
    </row>
    <row r="1031" spans="1:6" x14ac:dyDescent="0.25">
      <c r="A1031">
        <v>9</v>
      </c>
      <c r="B1031">
        <v>10</v>
      </c>
      <c r="C1031" t="s">
        <v>1040</v>
      </c>
      <c r="D1031" t="s">
        <v>926</v>
      </c>
      <c r="E1031" t="s">
        <v>702</v>
      </c>
      <c r="F1031" t="s">
        <v>437</v>
      </c>
    </row>
    <row r="1032" spans="1:6" x14ac:dyDescent="0.25">
      <c r="A1032">
        <v>9</v>
      </c>
      <c r="B1032">
        <v>11</v>
      </c>
      <c r="C1032" t="s">
        <v>1015</v>
      </c>
      <c r="D1032" t="s">
        <v>899</v>
      </c>
      <c r="E1032" t="s">
        <v>483</v>
      </c>
      <c r="F1032" t="s">
        <v>437</v>
      </c>
    </row>
    <row r="1033" spans="1:6" x14ac:dyDescent="0.25">
      <c r="A1033">
        <v>9</v>
      </c>
      <c r="B1033">
        <v>12</v>
      </c>
      <c r="C1033" t="s">
        <v>1045</v>
      </c>
      <c r="D1033" t="s">
        <v>961</v>
      </c>
      <c r="E1033" t="s">
        <v>644</v>
      </c>
      <c r="F1033" t="s">
        <v>437</v>
      </c>
    </row>
    <row r="1034" spans="1:6" x14ac:dyDescent="0.25">
      <c r="A1034">
        <v>9</v>
      </c>
      <c r="B1034">
        <v>13</v>
      </c>
      <c r="C1034" t="s">
        <v>1055</v>
      </c>
      <c r="D1034" t="s">
        <v>901</v>
      </c>
      <c r="E1034" t="s">
        <v>818</v>
      </c>
      <c r="F1034" t="s">
        <v>437</v>
      </c>
    </row>
    <row r="1035" spans="1:6" x14ac:dyDescent="0.25">
      <c r="A1035">
        <v>9</v>
      </c>
      <c r="B1035">
        <v>14</v>
      </c>
      <c r="C1035" t="s">
        <v>1029</v>
      </c>
      <c r="D1035" t="s">
        <v>901</v>
      </c>
      <c r="E1035" t="s">
        <v>480</v>
      </c>
      <c r="F1035" t="s">
        <v>437</v>
      </c>
    </row>
    <row r="1036" spans="1:6" x14ac:dyDescent="0.25">
      <c r="A1036">
        <v>9</v>
      </c>
      <c r="B1036">
        <v>15</v>
      </c>
      <c r="C1036" t="s">
        <v>1019</v>
      </c>
      <c r="D1036" t="s">
        <v>961</v>
      </c>
      <c r="E1036" t="s">
        <v>744</v>
      </c>
      <c r="F1036" t="s">
        <v>437</v>
      </c>
    </row>
    <row r="1037" spans="1:6" x14ac:dyDescent="0.25">
      <c r="A1037">
        <v>10</v>
      </c>
      <c r="B1037">
        <v>1</v>
      </c>
      <c r="C1037" t="s">
        <v>1036</v>
      </c>
      <c r="D1037" t="s">
        <v>901</v>
      </c>
      <c r="E1037" t="s">
        <v>744</v>
      </c>
      <c r="F1037" t="s">
        <v>437</v>
      </c>
    </row>
    <row r="1038" spans="1:6" x14ac:dyDescent="0.25">
      <c r="A1038">
        <v>10</v>
      </c>
      <c r="B1038">
        <v>2</v>
      </c>
      <c r="C1038" t="s">
        <v>1101</v>
      </c>
      <c r="D1038" t="s">
        <v>901</v>
      </c>
      <c r="E1038" t="s">
        <v>480</v>
      </c>
      <c r="F1038" t="s">
        <v>437</v>
      </c>
    </row>
    <row r="1039" spans="1:6" x14ac:dyDescent="0.25">
      <c r="A1039">
        <v>10</v>
      </c>
      <c r="B1039">
        <v>3</v>
      </c>
      <c r="C1039" t="s">
        <v>1038</v>
      </c>
      <c r="D1039" t="s">
        <v>922</v>
      </c>
      <c r="E1039" t="s">
        <v>818</v>
      </c>
      <c r="F1039" t="s">
        <v>437</v>
      </c>
    </row>
    <row r="1040" spans="1:6" x14ac:dyDescent="0.25">
      <c r="A1040">
        <v>10</v>
      </c>
      <c r="B1040">
        <v>4</v>
      </c>
      <c r="C1040" t="s">
        <v>1041</v>
      </c>
      <c r="D1040" t="s">
        <v>922</v>
      </c>
      <c r="E1040" t="s">
        <v>644</v>
      </c>
      <c r="F1040" t="s">
        <v>437</v>
      </c>
    </row>
    <row r="1041" spans="1:6" x14ac:dyDescent="0.25">
      <c r="A1041">
        <v>10</v>
      </c>
      <c r="B1041">
        <v>5</v>
      </c>
      <c r="C1041" t="s">
        <v>1039</v>
      </c>
      <c r="D1041" t="s">
        <v>922</v>
      </c>
      <c r="E1041" t="s">
        <v>483</v>
      </c>
      <c r="F1041" t="s">
        <v>437</v>
      </c>
    </row>
    <row r="1042" spans="1:6" x14ac:dyDescent="0.25">
      <c r="A1042">
        <v>10</v>
      </c>
      <c r="B1042">
        <v>6</v>
      </c>
      <c r="C1042" t="s">
        <v>1056</v>
      </c>
      <c r="D1042" t="s">
        <v>905</v>
      </c>
      <c r="E1042" t="s">
        <v>702</v>
      </c>
      <c r="F1042" t="s">
        <v>437</v>
      </c>
    </row>
    <row r="1043" spans="1:6" x14ac:dyDescent="0.25">
      <c r="A1043">
        <v>10</v>
      </c>
      <c r="B1043">
        <v>7</v>
      </c>
      <c r="C1043" t="s">
        <v>1047</v>
      </c>
      <c r="D1043" t="s">
        <v>899</v>
      </c>
      <c r="E1043" t="s">
        <v>795</v>
      </c>
      <c r="F1043" t="s">
        <v>437</v>
      </c>
    </row>
    <row r="1044" spans="1:6" x14ac:dyDescent="0.25">
      <c r="A1044">
        <v>10</v>
      </c>
      <c r="B1044">
        <v>8</v>
      </c>
      <c r="C1044" t="s">
        <v>1020</v>
      </c>
      <c r="D1044" t="s">
        <v>901</v>
      </c>
      <c r="E1044" t="s">
        <v>524</v>
      </c>
      <c r="F1044" t="s">
        <v>437</v>
      </c>
    </row>
    <row r="1045" spans="1:6" x14ac:dyDescent="0.25">
      <c r="A1045">
        <v>10</v>
      </c>
      <c r="B1045">
        <v>9</v>
      </c>
      <c r="C1045" t="s">
        <v>1035</v>
      </c>
      <c r="D1045" t="s">
        <v>905</v>
      </c>
      <c r="E1045" t="s">
        <v>436</v>
      </c>
      <c r="F1045" t="s">
        <v>437</v>
      </c>
    </row>
    <row r="1046" spans="1:6" x14ac:dyDescent="0.25">
      <c r="A1046">
        <v>10</v>
      </c>
      <c r="B1046">
        <v>10</v>
      </c>
      <c r="C1046" t="s">
        <v>1043</v>
      </c>
      <c r="D1046" t="s">
        <v>905</v>
      </c>
      <c r="E1046" t="s">
        <v>584</v>
      </c>
      <c r="F1046" t="s">
        <v>437</v>
      </c>
    </row>
    <row r="1047" spans="1:6" x14ac:dyDescent="0.25">
      <c r="A1047">
        <v>10</v>
      </c>
      <c r="B1047">
        <v>11</v>
      </c>
      <c r="C1047" t="s">
        <v>1022</v>
      </c>
      <c r="D1047" t="s">
        <v>901</v>
      </c>
      <c r="E1047" t="s">
        <v>228</v>
      </c>
      <c r="F1047" t="s">
        <v>437</v>
      </c>
    </row>
    <row r="1048" spans="1:6" x14ac:dyDescent="0.25">
      <c r="A1048">
        <v>10</v>
      </c>
      <c r="B1048">
        <v>12</v>
      </c>
      <c r="C1048" t="s">
        <v>1067</v>
      </c>
      <c r="D1048" t="s">
        <v>899</v>
      </c>
      <c r="E1048" t="s">
        <v>690</v>
      </c>
      <c r="F1048" t="s">
        <v>437</v>
      </c>
    </row>
    <row r="1049" spans="1:6" x14ac:dyDescent="0.25">
      <c r="A1049">
        <v>10</v>
      </c>
      <c r="B1049">
        <v>13</v>
      </c>
      <c r="C1049" t="s">
        <v>1065</v>
      </c>
      <c r="D1049" t="s">
        <v>901</v>
      </c>
      <c r="E1049" t="s">
        <v>782</v>
      </c>
      <c r="F1049" t="s">
        <v>437</v>
      </c>
    </row>
    <row r="1050" spans="1:6" x14ac:dyDescent="0.25">
      <c r="A1050">
        <v>10</v>
      </c>
      <c r="B1050">
        <v>14</v>
      </c>
      <c r="C1050" t="s">
        <v>1010</v>
      </c>
      <c r="D1050" t="s">
        <v>899</v>
      </c>
      <c r="E1050" t="s">
        <v>528</v>
      </c>
      <c r="F1050" t="s">
        <v>437</v>
      </c>
    </row>
    <row r="1051" spans="1:6" x14ac:dyDescent="0.25">
      <c r="A1051">
        <v>10</v>
      </c>
      <c r="B1051">
        <v>15</v>
      </c>
      <c r="C1051" t="s">
        <v>1081</v>
      </c>
      <c r="D1051" t="s">
        <v>905</v>
      </c>
      <c r="E1051" t="s">
        <v>753</v>
      </c>
      <c r="F1051" t="s">
        <v>437</v>
      </c>
    </row>
    <row r="1052" spans="1:6" x14ac:dyDescent="0.25">
      <c r="A1052">
        <v>11</v>
      </c>
      <c r="B1052">
        <v>1</v>
      </c>
      <c r="C1052" t="s">
        <v>1060</v>
      </c>
      <c r="D1052" t="s">
        <v>903</v>
      </c>
      <c r="E1052" t="s">
        <v>753</v>
      </c>
      <c r="F1052" t="s">
        <v>437</v>
      </c>
    </row>
    <row r="1053" spans="1:6" x14ac:dyDescent="0.25">
      <c r="A1053">
        <v>11</v>
      </c>
      <c r="B1053">
        <v>2</v>
      </c>
      <c r="C1053" t="s">
        <v>1053</v>
      </c>
      <c r="D1053" t="s">
        <v>901</v>
      </c>
      <c r="E1053" t="s">
        <v>528</v>
      </c>
      <c r="F1053" t="s">
        <v>437</v>
      </c>
    </row>
    <row r="1054" spans="1:6" x14ac:dyDescent="0.25">
      <c r="A1054">
        <v>11</v>
      </c>
      <c r="B1054">
        <v>3</v>
      </c>
      <c r="C1054" t="s">
        <v>1078</v>
      </c>
      <c r="D1054" t="s">
        <v>922</v>
      </c>
      <c r="E1054" t="s">
        <v>782</v>
      </c>
      <c r="F1054" t="s">
        <v>437</v>
      </c>
    </row>
    <row r="1055" spans="1:6" x14ac:dyDescent="0.25">
      <c r="A1055">
        <v>11</v>
      </c>
      <c r="B1055">
        <v>4</v>
      </c>
      <c r="C1055" t="s">
        <v>1082</v>
      </c>
      <c r="D1055" t="s">
        <v>901</v>
      </c>
      <c r="E1055" t="s">
        <v>690</v>
      </c>
      <c r="F1055" t="s">
        <v>437</v>
      </c>
    </row>
    <row r="1056" spans="1:6" x14ac:dyDescent="0.25">
      <c r="A1056">
        <v>11</v>
      </c>
      <c r="B1056">
        <v>5</v>
      </c>
      <c r="C1056" t="s">
        <v>1024</v>
      </c>
      <c r="D1056" t="s">
        <v>901</v>
      </c>
      <c r="E1056" t="s">
        <v>228</v>
      </c>
      <c r="F1056" t="s">
        <v>437</v>
      </c>
    </row>
    <row r="1057" spans="1:6" x14ac:dyDescent="0.25">
      <c r="A1057">
        <v>11</v>
      </c>
      <c r="B1057">
        <v>6</v>
      </c>
      <c r="C1057" t="s">
        <v>1072</v>
      </c>
      <c r="D1057" t="s">
        <v>901</v>
      </c>
      <c r="E1057" t="s">
        <v>584</v>
      </c>
      <c r="F1057" t="s">
        <v>437</v>
      </c>
    </row>
    <row r="1058" spans="1:6" x14ac:dyDescent="0.25">
      <c r="A1058">
        <v>11</v>
      </c>
      <c r="B1058">
        <v>7</v>
      </c>
      <c r="C1058" t="s">
        <v>1034</v>
      </c>
      <c r="D1058" t="s">
        <v>901</v>
      </c>
      <c r="E1058" t="s">
        <v>436</v>
      </c>
      <c r="F1058" t="s">
        <v>437</v>
      </c>
    </row>
    <row r="1059" spans="1:6" x14ac:dyDescent="0.25">
      <c r="A1059">
        <v>11</v>
      </c>
      <c r="B1059">
        <v>8</v>
      </c>
      <c r="C1059" t="s">
        <v>1061</v>
      </c>
      <c r="D1059" t="s">
        <v>901</v>
      </c>
      <c r="E1059" t="s">
        <v>524</v>
      </c>
      <c r="F1059" t="s">
        <v>437</v>
      </c>
    </row>
    <row r="1060" spans="1:6" x14ac:dyDescent="0.25">
      <c r="A1060">
        <v>11</v>
      </c>
      <c r="B1060">
        <v>9</v>
      </c>
      <c r="C1060" t="s">
        <v>1074</v>
      </c>
      <c r="D1060" t="s">
        <v>901</v>
      </c>
      <c r="E1060" t="s">
        <v>795</v>
      </c>
      <c r="F1060" t="s">
        <v>437</v>
      </c>
    </row>
    <row r="1061" spans="1:6" x14ac:dyDescent="0.25">
      <c r="A1061">
        <v>11</v>
      </c>
      <c r="B1061">
        <v>10</v>
      </c>
      <c r="C1061" t="s">
        <v>1057</v>
      </c>
      <c r="D1061" t="s">
        <v>899</v>
      </c>
      <c r="E1061" t="s">
        <v>702</v>
      </c>
      <c r="F1061" t="s">
        <v>437</v>
      </c>
    </row>
    <row r="1062" spans="1:6" x14ac:dyDescent="0.25">
      <c r="A1062">
        <v>11</v>
      </c>
      <c r="B1062">
        <v>11</v>
      </c>
      <c r="C1062" t="s">
        <v>1086</v>
      </c>
      <c r="D1062" t="s">
        <v>901</v>
      </c>
      <c r="E1062" t="s">
        <v>483</v>
      </c>
      <c r="F1062" t="s">
        <v>437</v>
      </c>
    </row>
    <row r="1063" spans="1:6" x14ac:dyDescent="0.25">
      <c r="A1063">
        <v>11</v>
      </c>
      <c r="B1063">
        <v>12</v>
      </c>
      <c r="C1063" t="s">
        <v>1124</v>
      </c>
      <c r="D1063" t="s">
        <v>901</v>
      </c>
      <c r="E1063" t="s">
        <v>644</v>
      </c>
      <c r="F1063" t="s">
        <v>437</v>
      </c>
    </row>
    <row r="1064" spans="1:6" x14ac:dyDescent="0.25">
      <c r="A1064">
        <v>11</v>
      </c>
      <c r="B1064">
        <v>13</v>
      </c>
      <c r="C1064" t="s">
        <v>1106</v>
      </c>
      <c r="D1064" t="s">
        <v>901</v>
      </c>
      <c r="E1064" t="s">
        <v>818</v>
      </c>
      <c r="F1064" t="s">
        <v>437</v>
      </c>
    </row>
    <row r="1065" spans="1:6" x14ac:dyDescent="0.25">
      <c r="A1065">
        <v>11</v>
      </c>
      <c r="B1065">
        <v>14</v>
      </c>
      <c r="C1065" t="s">
        <v>1051</v>
      </c>
      <c r="D1065" t="s">
        <v>901</v>
      </c>
      <c r="E1065" t="s">
        <v>480</v>
      </c>
      <c r="F1065" t="s">
        <v>437</v>
      </c>
    </row>
    <row r="1066" spans="1:6" x14ac:dyDescent="0.25">
      <c r="A1066">
        <v>11</v>
      </c>
      <c r="B1066">
        <v>15</v>
      </c>
      <c r="C1066" t="s">
        <v>1054</v>
      </c>
      <c r="D1066" t="s">
        <v>899</v>
      </c>
      <c r="E1066" t="s">
        <v>744</v>
      </c>
      <c r="F1066" t="s">
        <v>437</v>
      </c>
    </row>
    <row r="1067" spans="1:6" x14ac:dyDescent="0.25">
      <c r="A1067">
        <v>12</v>
      </c>
      <c r="B1067">
        <v>1</v>
      </c>
      <c r="C1067" t="s">
        <v>1096</v>
      </c>
      <c r="D1067" t="s">
        <v>901</v>
      </c>
      <c r="E1067" t="s">
        <v>744</v>
      </c>
      <c r="F1067" t="s">
        <v>437</v>
      </c>
    </row>
    <row r="1068" spans="1:6" x14ac:dyDescent="0.25">
      <c r="A1068">
        <v>12</v>
      </c>
      <c r="B1068">
        <v>2</v>
      </c>
      <c r="C1068" t="s">
        <v>1125</v>
      </c>
      <c r="D1068" t="s">
        <v>903</v>
      </c>
      <c r="E1068" t="s">
        <v>480</v>
      </c>
      <c r="F1068" t="s">
        <v>437</v>
      </c>
    </row>
    <row r="1069" spans="1:6" x14ac:dyDescent="0.25">
      <c r="A1069">
        <v>12</v>
      </c>
      <c r="B1069">
        <v>3</v>
      </c>
      <c r="C1069" t="s">
        <v>1064</v>
      </c>
      <c r="D1069" t="s">
        <v>901</v>
      </c>
      <c r="E1069" t="s">
        <v>818</v>
      </c>
      <c r="F1069" t="s">
        <v>437</v>
      </c>
    </row>
    <row r="1070" spans="1:6" x14ac:dyDescent="0.25">
      <c r="A1070">
        <v>12</v>
      </c>
      <c r="B1070">
        <v>4</v>
      </c>
      <c r="C1070" t="s">
        <v>1083</v>
      </c>
      <c r="D1070" t="s">
        <v>901</v>
      </c>
      <c r="E1070" t="s">
        <v>644</v>
      </c>
      <c r="F1070" t="s">
        <v>437</v>
      </c>
    </row>
    <row r="1071" spans="1:6" x14ac:dyDescent="0.25">
      <c r="A1071">
        <v>12</v>
      </c>
      <c r="B1071">
        <v>5</v>
      </c>
      <c r="C1071" t="s">
        <v>1077</v>
      </c>
      <c r="D1071" t="s">
        <v>901</v>
      </c>
      <c r="E1071" t="s">
        <v>483</v>
      </c>
      <c r="F1071" t="s">
        <v>437</v>
      </c>
    </row>
    <row r="1072" spans="1:6" x14ac:dyDescent="0.25">
      <c r="A1072">
        <v>12</v>
      </c>
      <c r="B1072">
        <v>6</v>
      </c>
      <c r="C1072" t="s">
        <v>1121</v>
      </c>
      <c r="D1072" t="s">
        <v>901</v>
      </c>
      <c r="E1072" t="s">
        <v>702</v>
      </c>
      <c r="F1072" t="s">
        <v>437</v>
      </c>
    </row>
    <row r="1073" spans="1:6" x14ac:dyDescent="0.25">
      <c r="A1073">
        <v>12</v>
      </c>
      <c r="B1073">
        <v>7</v>
      </c>
      <c r="C1073" t="s">
        <v>1087</v>
      </c>
      <c r="D1073" t="s">
        <v>901</v>
      </c>
      <c r="E1073" t="s">
        <v>795</v>
      </c>
      <c r="F1073" t="s">
        <v>437</v>
      </c>
    </row>
    <row r="1074" spans="1:6" x14ac:dyDescent="0.25">
      <c r="A1074">
        <v>12</v>
      </c>
      <c r="B1074">
        <v>8</v>
      </c>
      <c r="C1074" t="s">
        <v>1113</v>
      </c>
      <c r="D1074" t="s">
        <v>899</v>
      </c>
      <c r="E1074" t="s">
        <v>524</v>
      </c>
      <c r="F1074" t="s">
        <v>437</v>
      </c>
    </row>
    <row r="1075" spans="1:6" x14ac:dyDescent="0.25">
      <c r="A1075">
        <v>12</v>
      </c>
      <c r="B1075">
        <v>9</v>
      </c>
      <c r="C1075" t="s">
        <v>1116</v>
      </c>
      <c r="D1075" t="s">
        <v>901</v>
      </c>
      <c r="E1075" t="s">
        <v>436</v>
      </c>
      <c r="F1075" t="s">
        <v>437</v>
      </c>
    </row>
    <row r="1076" spans="1:6" x14ac:dyDescent="0.25">
      <c r="A1076">
        <v>12</v>
      </c>
      <c r="B1076">
        <v>10</v>
      </c>
      <c r="C1076" t="s">
        <v>1131</v>
      </c>
      <c r="D1076" t="s">
        <v>901</v>
      </c>
      <c r="E1076" t="s">
        <v>584</v>
      </c>
      <c r="F1076" t="s">
        <v>437</v>
      </c>
    </row>
    <row r="1077" spans="1:6" x14ac:dyDescent="0.25">
      <c r="A1077">
        <v>12</v>
      </c>
      <c r="B1077">
        <v>11</v>
      </c>
      <c r="C1077" t="s">
        <v>1122</v>
      </c>
      <c r="D1077" t="s">
        <v>901</v>
      </c>
      <c r="E1077" t="s">
        <v>228</v>
      </c>
      <c r="F1077" t="s">
        <v>437</v>
      </c>
    </row>
    <row r="1078" spans="1:6" x14ac:dyDescent="0.25">
      <c r="A1078">
        <v>12</v>
      </c>
      <c r="B1078">
        <v>12</v>
      </c>
      <c r="C1078" t="s">
        <v>1068</v>
      </c>
      <c r="D1078" t="s">
        <v>901</v>
      </c>
      <c r="E1078" t="s">
        <v>690</v>
      </c>
      <c r="F1078" t="s">
        <v>437</v>
      </c>
    </row>
    <row r="1079" spans="1:6" x14ac:dyDescent="0.25">
      <c r="A1079">
        <v>12</v>
      </c>
      <c r="B1079">
        <v>13</v>
      </c>
      <c r="C1079" t="s">
        <v>1098</v>
      </c>
      <c r="D1079" t="s">
        <v>899</v>
      </c>
      <c r="E1079" t="s">
        <v>782</v>
      </c>
      <c r="F1079" t="s">
        <v>437</v>
      </c>
    </row>
    <row r="1080" spans="1:6" x14ac:dyDescent="0.25">
      <c r="A1080">
        <v>12</v>
      </c>
      <c r="B1080">
        <v>14</v>
      </c>
      <c r="C1080" t="s">
        <v>1130</v>
      </c>
      <c r="D1080" t="s">
        <v>899</v>
      </c>
      <c r="E1080" t="s">
        <v>528</v>
      </c>
      <c r="F1080" t="s">
        <v>437</v>
      </c>
    </row>
    <row r="1081" spans="1:6" x14ac:dyDescent="0.25">
      <c r="A1081">
        <v>12</v>
      </c>
      <c r="B1081">
        <v>15</v>
      </c>
      <c r="C1081" t="s">
        <v>1014</v>
      </c>
      <c r="D1081" t="s">
        <v>899</v>
      </c>
      <c r="E1081" t="s">
        <v>753</v>
      </c>
      <c r="F1081" t="s">
        <v>437</v>
      </c>
    </row>
    <row r="1082" spans="1:6" x14ac:dyDescent="0.25">
      <c r="A1082">
        <v>13</v>
      </c>
      <c r="B1082">
        <v>1</v>
      </c>
      <c r="C1082" t="s">
        <v>1120</v>
      </c>
      <c r="D1082" t="s">
        <v>922</v>
      </c>
      <c r="E1082" t="s">
        <v>753</v>
      </c>
      <c r="F1082" t="s">
        <v>437</v>
      </c>
    </row>
    <row r="1083" spans="1:6" x14ac:dyDescent="0.25">
      <c r="A1083">
        <v>13</v>
      </c>
      <c r="B1083">
        <v>2</v>
      </c>
      <c r="C1083" t="s">
        <v>1044</v>
      </c>
      <c r="D1083" t="s">
        <v>922</v>
      </c>
      <c r="E1083" t="s">
        <v>528</v>
      </c>
      <c r="F1083" t="s">
        <v>437</v>
      </c>
    </row>
    <row r="1084" spans="1:6" x14ac:dyDescent="0.25">
      <c r="A1084">
        <v>13</v>
      </c>
      <c r="B1084">
        <v>3</v>
      </c>
      <c r="C1084" t="s">
        <v>1085</v>
      </c>
      <c r="D1084" t="s">
        <v>899</v>
      </c>
      <c r="E1084" t="s">
        <v>782</v>
      </c>
      <c r="F1084" t="s">
        <v>437</v>
      </c>
    </row>
    <row r="1085" spans="1:6" x14ac:dyDescent="0.25">
      <c r="A1085">
        <v>13</v>
      </c>
      <c r="B1085">
        <v>4</v>
      </c>
      <c r="C1085" t="s">
        <v>1080</v>
      </c>
      <c r="D1085" t="s">
        <v>899</v>
      </c>
      <c r="E1085" t="s">
        <v>690</v>
      </c>
      <c r="F1085" t="s">
        <v>437</v>
      </c>
    </row>
    <row r="1086" spans="1:6" x14ac:dyDescent="0.25">
      <c r="A1086">
        <v>13</v>
      </c>
      <c r="B1086">
        <v>5</v>
      </c>
      <c r="C1086" t="s">
        <v>1075</v>
      </c>
      <c r="D1086" t="s">
        <v>899</v>
      </c>
      <c r="E1086" t="s">
        <v>228</v>
      </c>
      <c r="F1086" t="s">
        <v>437</v>
      </c>
    </row>
    <row r="1087" spans="1:6" x14ac:dyDescent="0.25">
      <c r="A1087">
        <v>13</v>
      </c>
      <c r="B1087">
        <v>6</v>
      </c>
      <c r="C1087" t="s">
        <v>1107</v>
      </c>
      <c r="D1087" t="s">
        <v>905</v>
      </c>
      <c r="E1087" t="s">
        <v>584</v>
      </c>
      <c r="F1087" t="s">
        <v>437</v>
      </c>
    </row>
    <row r="1088" spans="1:6" x14ac:dyDescent="0.25">
      <c r="A1088">
        <v>13</v>
      </c>
      <c r="B1088">
        <v>7</v>
      </c>
      <c r="C1088" t="s">
        <v>1126</v>
      </c>
      <c r="D1088" t="s">
        <v>961</v>
      </c>
      <c r="E1088" t="s">
        <v>436</v>
      </c>
      <c r="F1088" t="s">
        <v>437</v>
      </c>
    </row>
    <row r="1089" spans="1:6" x14ac:dyDescent="0.25">
      <c r="A1089">
        <v>13</v>
      </c>
      <c r="B1089">
        <v>8</v>
      </c>
      <c r="C1089" t="s">
        <v>1089</v>
      </c>
      <c r="D1089" t="s">
        <v>905</v>
      </c>
      <c r="E1089" t="s">
        <v>524</v>
      </c>
      <c r="F1089" t="s">
        <v>437</v>
      </c>
    </row>
    <row r="1090" spans="1:6" x14ac:dyDescent="0.25">
      <c r="A1090">
        <v>13</v>
      </c>
      <c r="B1090">
        <v>9</v>
      </c>
      <c r="C1090" t="s">
        <v>1100</v>
      </c>
      <c r="D1090" t="s">
        <v>961</v>
      </c>
      <c r="E1090" t="s">
        <v>795</v>
      </c>
      <c r="F1090" t="s">
        <v>437</v>
      </c>
    </row>
    <row r="1091" spans="1:6" x14ac:dyDescent="0.25">
      <c r="A1091">
        <v>13</v>
      </c>
      <c r="B1091">
        <v>10</v>
      </c>
      <c r="C1091" t="s">
        <v>1071</v>
      </c>
      <c r="D1091" t="s">
        <v>903</v>
      </c>
      <c r="E1091" t="s">
        <v>702</v>
      </c>
      <c r="F1091" t="s">
        <v>437</v>
      </c>
    </row>
    <row r="1092" spans="1:6" x14ac:dyDescent="0.25">
      <c r="A1092">
        <v>13</v>
      </c>
      <c r="B1092">
        <v>11</v>
      </c>
      <c r="C1092" t="s">
        <v>1042</v>
      </c>
      <c r="D1092" t="s">
        <v>899</v>
      </c>
      <c r="E1092" t="s">
        <v>483</v>
      </c>
      <c r="F1092" t="s">
        <v>437</v>
      </c>
    </row>
    <row r="1093" spans="1:6" x14ac:dyDescent="0.25">
      <c r="A1093">
        <v>13</v>
      </c>
      <c r="B1093">
        <v>12</v>
      </c>
      <c r="C1093" t="s">
        <v>1073</v>
      </c>
      <c r="D1093" t="s">
        <v>899</v>
      </c>
      <c r="E1093" t="s">
        <v>644</v>
      </c>
      <c r="F1093" t="s">
        <v>437</v>
      </c>
    </row>
    <row r="1094" spans="1:6" x14ac:dyDescent="0.25">
      <c r="A1094">
        <v>13</v>
      </c>
      <c r="B1094">
        <v>13</v>
      </c>
      <c r="C1094" t="s">
        <v>1112</v>
      </c>
      <c r="D1094" t="s">
        <v>899</v>
      </c>
      <c r="E1094" t="s">
        <v>818</v>
      </c>
      <c r="F1094" t="s">
        <v>437</v>
      </c>
    </row>
    <row r="1095" spans="1:6" x14ac:dyDescent="0.25">
      <c r="A1095">
        <v>13</v>
      </c>
      <c r="B1095">
        <v>14</v>
      </c>
      <c r="C1095" t="s">
        <v>1063</v>
      </c>
      <c r="D1095" t="s">
        <v>961</v>
      </c>
      <c r="E1095" t="s">
        <v>480</v>
      </c>
      <c r="F1095" t="s">
        <v>437</v>
      </c>
    </row>
    <row r="1096" spans="1:6" x14ac:dyDescent="0.25">
      <c r="A1096">
        <v>13</v>
      </c>
      <c r="B1096">
        <v>15</v>
      </c>
      <c r="C1096" t="s">
        <v>1079</v>
      </c>
      <c r="D1096" t="s">
        <v>905</v>
      </c>
      <c r="E1096" t="s">
        <v>744</v>
      </c>
      <c r="F1096" t="s">
        <v>437</v>
      </c>
    </row>
    <row r="1097" spans="1:6" x14ac:dyDescent="0.25">
      <c r="A1097">
        <v>14</v>
      </c>
      <c r="B1097">
        <v>1</v>
      </c>
      <c r="C1097" t="s">
        <v>1105</v>
      </c>
      <c r="D1097" t="s">
        <v>901</v>
      </c>
      <c r="E1097" t="s">
        <v>744</v>
      </c>
      <c r="F1097" t="s">
        <v>437</v>
      </c>
    </row>
    <row r="1098" spans="1:6" x14ac:dyDescent="0.25">
      <c r="A1098">
        <v>14</v>
      </c>
      <c r="B1098">
        <v>2</v>
      </c>
      <c r="C1098" t="s">
        <v>1149</v>
      </c>
      <c r="D1098" t="s">
        <v>903</v>
      </c>
      <c r="E1098" t="s">
        <v>480</v>
      </c>
      <c r="F1098" t="s">
        <v>437</v>
      </c>
    </row>
    <row r="1099" spans="1:6" x14ac:dyDescent="0.25">
      <c r="A1099">
        <v>14</v>
      </c>
      <c r="B1099">
        <v>3</v>
      </c>
      <c r="C1099" t="s">
        <v>1128</v>
      </c>
      <c r="D1099" t="s">
        <v>901</v>
      </c>
      <c r="E1099" t="s">
        <v>818</v>
      </c>
      <c r="F1099" t="s">
        <v>437</v>
      </c>
    </row>
    <row r="1100" spans="1:6" x14ac:dyDescent="0.25">
      <c r="A1100">
        <v>14</v>
      </c>
      <c r="B1100">
        <v>4</v>
      </c>
      <c r="C1100" t="s">
        <v>1069</v>
      </c>
      <c r="D1100" t="s">
        <v>899</v>
      </c>
      <c r="E1100" t="s">
        <v>644</v>
      </c>
      <c r="F1100" t="s">
        <v>437</v>
      </c>
    </row>
    <row r="1101" spans="1:6" x14ac:dyDescent="0.25">
      <c r="A1101">
        <v>14</v>
      </c>
      <c r="B1101">
        <v>5</v>
      </c>
      <c r="C1101" t="s">
        <v>1152</v>
      </c>
      <c r="D1101" t="s">
        <v>903</v>
      </c>
      <c r="E1101" t="s">
        <v>483</v>
      </c>
      <c r="F1101" t="s">
        <v>437</v>
      </c>
    </row>
    <row r="1102" spans="1:6" x14ac:dyDescent="0.25">
      <c r="A1102">
        <v>14</v>
      </c>
      <c r="B1102">
        <v>6</v>
      </c>
      <c r="C1102" t="s">
        <v>1134</v>
      </c>
      <c r="D1102" t="s">
        <v>901</v>
      </c>
      <c r="E1102" t="s">
        <v>702</v>
      </c>
      <c r="F1102" t="s">
        <v>437</v>
      </c>
    </row>
    <row r="1103" spans="1:6" x14ac:dyDescent="0.25">
      <c r="A1103">
        <v>14</v>
      </c>
      <c r="B1103">
        <v>7</v>
      </c>
      <c r="C1103" t="s">
        <v>1091</v>
      </c>
      <c r="D1103" t="s">
        <v>901</v>
      </c>
      <c r="E1103" t="s">
        <v>795</v>
      </c>
      <c r="F1103" t="s">
        <v>437</v>
      </c>
    </row>
    <row r="1104" spans="1:6" x14ac:dyDescent="0.25">
      <c r="A1104">
        <v>14</v>
      </c>
      <c r="B1104">
        <v>8</v>
      </c>
      <c r="C1104" t="s">
        <v>1058</v>
      </c>
      <c r="D1104" t="s">
        <v>961</v>
      </c>
      <c r="E1104" t="s">
        <v>524</v>
      </c>
      <c r="F1104" t="s">
        <v>437</v>
      </c>
    </row>
    <row r="1105" spans="1:6" x14ac:dyDescent="0.25">
      <c r="A1105">
        <v>14</v>
      </c>
      <c r="B1105">
        <v>9</v>
      </c>
      <c r="C1105" t="s">
        <v>1119</v>
      </c>
      <c r="D1105" t="s">
        <v>901</v>
      </c>
      <c r="E1105" t="s">
        <v>436</v>
      </c>
      <c r="F1105" t="s">
        <v>437</v>
      </c>
    </row>
    <row r="1106" spans="1:6" x14ac:dyDescent="0.25">
      <c r="A1106">
        <v>14</v>
      </c>
      <c r="B1106">
        <v>10</v>
      </c>
      <c r="C1106" t="s">
        <v>1165</v>
      </c>
      <c r="D1106" t="s">
        <v>901</v>
      </c>
      <c r="E1106" t="s">
        <v>584</v>
      </c>
      <c r="F1106" t="s">
        <v>437</v>
      </c>
    </row>
    <row r="1107" spans="1:6" x14ac:dyDescent="0.25">
      <c r="A1107">
        <v>14</v>
      </c>
      <c r="B1107">
        <v>11</v>
      </c>
      <c r="C1107" t="s">
        <v>1090</v>
      </c>
      <c r="D1107" t="s">
        <v>899</v>
      </c>
      <c r="E1107" t="s">
        <v>228</v>
      </c>
      <c r="F1107" t="s">
        <v>437</v>
      </c>
    </row>
    <row r="1108" spans="1:6" x14ac:dyDescent="0.25">
      <c r="A1108">
        <v>14</v>
      </c>
      <c r="B1108">
        <v>12</v>
      </c>
      <c r="C1108" t="s">
        <v>1099</v>
      </c>
      <c r="D1108" t="s">
        <v>899</v>
      </c>
      <c r="E1108" t="s">
        <v>690</v>
      </c>
      <c r="F1108" t="s">
        <v>437</v>
      </c>
    </row>
    <row r="1109" spans="1:6" x14ac:dyDescent="0.25">
      <c r="A1109">
        <v>14</v>
      </c>
      <c r="B1109">
        <v>13</v>
      </c>
      <c r="C1109" t="s">
        <v>1145</v>
      </c>
      <c r="D1109" t="s">
        <v>899</v>
      </c>
      <c r="E1109" t="s">
        <v>782</v>
      </c>
      <c r="F1109" t="s">
        <v>437</v>
      </c>
    </row>
    <row r="1110" spans="1:6" x14ac:dyDescent="0.25">
      <c r="A1110">
        <v>14</v>
      </c>
      <c r="B1110">
        <v>14</v>
      </c>
      <c r="C1110" t="s">
        <v>1102</v>
      </c>
      <c r="D1110" t="s">
        <v>901</v>
      </c>
      <c r="E1110" t="s">
        <v>528</v>
      </c>
      <c r="F1110" t="s">
        <v>437</v>
      </c>
    </row>
    <row r="1111" spans="1:6" x14ac:dyDescent="0.25">
      <c r="A1111">
        <v>14</v>
      </c>
      <c r="B1111">
        <v>15</v>
      </c>
      <c r="C1111" t="s">
        <v>1093</v>
      </c>
      <c r="D1111" t="s">
        <v>922</v>
      </c>
      <c r="E1111" t="s">
        <v>753</v>
      </c>
      <c r="F1111" t="s">
        <v>437</v>
      </c>
    </row>
    <row r="1112" spans="1:6" x14ac:dyDescent="0.25">
      <c r="A1112">
        <v>15</v>
      </c>
      <c r="B1112">
        <v>1</v>
      </c>
      <c r="C1112" t="s">
        <v>1140</v>
      </c>
      <c r="D1112" t="s">
        <v>901</v>
      </c>
      <c r="E1112" t="s">
        <v>753</v>
      </c>
      <c r="F1112" t="s">
        <v>437</v>
      </c>
    </row>
    <row r="1113" spans="1:6" x14ac:dyDescent="0.25">
      <c r="A1113">
        <v>15</v>
      </c>
      <c r="B1113">
        <v>2</v>
      </c>
      <c r="C1113" t="s">
        <v>1179</v>
      </c>
      <c r="D1113" t="s">
        <v>901</v>
      </c>
      <c r="E1113" t="s">
        <v>528</v>
      </c>
      <c r="F1113" t="s">
        <v>437</v>
      </c>
    </row>
    <row r="1114" spans="1:6" x14ac:dyDescent="0.25">
      <c r="A1114">
        <v>15</v>
      </c>
      <c r="B1114">
        <v>3</v>
      </c>
      <c r="C1114" t="s">
        <v>1213</v>
      </c>
      <c r="D1114" t="s">
        <v>901</v>
      </c>
      <c r="E1114" t="s">
        <v>782</v>
      </c>
      <c r="F1114" t="s">
        <v>437</v>
      </c>
    </row>
    <row r="1115" spans="1:6" x14ac:dyDescent="0.25">
      <c r="A1115">
        <v>15</v>
      </c>
      <c r="B1115">
        <v>4</v>
      </c>
      <c r="C1115" t="s">
        <v>1050</v>
      </c>
      <c r="D1115" t="s">
        <v>922</v>
      </c>
      <c r="E1115" t="s">
        <v>690</v>
      </c>
      <c r="F1115" t="s">
        <v>437</v>
      </c>
    </row>
    <row r="1116" spans="1:6" x14ac:dyDescent="0.25">
      <c r="A1116">
        <v>15</v>
      </c>
      <c r="B1116">
        <v>5</v>
      </c>
      <c r="C1116" t="s">
        <v>1032</v>
      </c>
      <c r="D1116" t="s">
        <v>908</v>
      </c>
      <c r="E1116" t="s">
        <v>228</v>
      </c>
      <c r="F1116" t="s">
        <v>437</v>
      </c>
    </row>
    <row r="1117" spans="1:6" x14ac:dyDescent="0.25">
      <c r="A1117">
        <v>15</v>
      </c>
      <c r="B1117">
        <v>6</v>
      </c>
      <c r="C1117" t="s">
        <v>1110</v>
      </c>
      <c r="D1117" t="s">
        <v>899</v>
      </c>
      <c r="E1117" t="s">
        <v>584</v>
      </c>
      <c r="F1117" t="s">
        <v>437</v>
      </c>
    </row>
    <row r="1118" spans="1:6" x14ac:dyDescent="0.25">
      <c r="A1118">
        <v>15</v>
      </c>
      <c r="B1118">
        <v>7</v>
      </c>
      <c r="C1118" t="s">
        <v>1148</v>
      </c>
      <c r="D1118" t="s">
        <v>901</v>
      </c>
      <c r="E1118" t="s">
        <v>436</v>
      </c>
      <c r="F1118" t="s">
        <v>437</v>
      </c>
    </row>
    <row r="1119" spans="1:6" x14ac:dyDescent="0.25">
      <c r="A1119">
        <v>15</v>
      </c>
      <c r="B1119">
        <v>8</v>
      </c>
      <c r="C1119" t="s">
        <v>1237</v>
      </c>
      <c r="D1119" t="s">
        <v>901</v>
      </c>
      <c r="E1119" t="s">
        <v>524</v>
      </c>
      <c r="F1119" t="s">
        <v>437</v>
      </c>
    </row>
    <row r="1120" spans="1:6" x14ac:dyDescent="0.25">
      <c r="A1120">
        <v>15</v>
      </c>
      <c r="B1120">
        <v>9</v>
      </c>
      <c r="C1120" t="s">
        <v>1144</v>
      </c>
      <c r="D1120" t="s">
        <v>899</v>
      </c>
      <c r="E1120" t="s">
        <v>795</v>
      </c>
      <c r="F1120" t="s">
        <v>437</v>
      </c>
    </row>
    <row r="1121" spans="1:6" x14ac:dyDescent="0.25">
      <c r="A1121">
        <v>15</v>
      </c>
      <c r="B1121">
        <v>10</v>
      </c>
      <c r="C1121" t="s">
        <v>1156</v>
      </c>
      <c r="D1121" t="s">
        <v>899</v>
      </c>
      <c r="E1121" t="s">
        <v>702</v>
      </c>
      <c r="F1121" t="s">
        <v>437</v>
      </c>
    </row>
    <row r="1122" spans="1:6" x14ac:dyDescent="0.25">
      <c r="A1122">
        <v>15</v>
      </c>
      <c r="B1122">
        <v>11</v>
      </c>
      <c r="C1122" t="s">
        <v>1109</v>
      </c>
      <c r="D1122" t="s">
        <v>908</v>
      </c>
      <c r="E1122" t="s">
        <v>483</v>
      </c>
      <c r="F1122" t="s">
        <v>437</v>
      </c>
    </row>
    <row r="1123" spans="1:6" x14ac:dyDescent="0.25">
      <c r="A1123">
        <v>15</v>
      </c>
      <c r="B1123">
        <v>12</v>
      </c>
      <c r="C1123" t="s">
        <v>1118</v>
      </c>
      <c r="D1123" t="s">
        <v>901</v>
      </c>
      <c r="E1123" t="s">
        <v>644</v>
      </c>
      <c r="F1123" t="s">
        <v>437</v>
      </c>
    </row>
    <row r="1124" spans="1:6" x14ac:dyDescent="0.25">
      <c r="A1124">
        <v>15</v>
      </c>
      <c r="B1124">
        <v>13</v>
      </c>
      <c r="C1124" t="s">
        <v>1070</v>
      </c>
      <c r="D1124" t="s">
        <v>961</v>
      </c>
      <c r="E1124" t="s">
        <v>818</v>
      </c>
      <c r="F1124" t="s">
        <v>437</v>
      </c>
    </row>
    <row r="1125" spans="1:6" x14ac:dyDescent="0.25">
      <c r="A1125">
        <v>15</v>
      </c>
      <c r="B1125">
        <v>14</v>
      </c>
      <c r="C1125" t="s">
        <v>1115</v>
      </c>
      <c r="D1125" t="s">
        <v>901</v>
      </c>
      <c r="E1125" t="s">
        <v>480</v>
      </c>
      <c r="F1125" t="s">
        <v>437</v>
      </c>
    </row>
    <row r="1126" spans="1:6" x14ac:dyDescent="0.25">
      <c r="A1126">
        <v>15</v>
      </c>
      <c r="B1126">
        <v>15</v>
      </c>
      <c r="C1126" t="s">
        <v>1139</v>
      </c>
      <c r="D1126" t="s">
        <v>903</v>
      </c>
      <c r="E1126" t="s">
        <v>744</v>
      </c>
      <c r="F1126" t="s">
        <v>437</v>
      </c>
    </row>
    <row r="1127" spans="1:6" x14ac:dyDescent="0.25">
      <c r="A1127">
        <v>16</v>
      </c>
      <c r="B1127">
        <v>1</v>
      </c>
      <c r="C1127" t="s">
        <v>1117</v>
      </c>
      <c r="D1127" t="s">
        <v>899</v>
      </c>
      <c r="E1127" t="s">
        <v>744</v>
      </c>
      <c r="F1127" t="s">
        <v>437</v>
      </c>
    </row>
    <row r="1128" spans="1:6" x14ac:dyDescent="0.25">
      <c r="A1128">
        <v>16</v>
      </c>
      <c r="B1128">
        <v>2</v>
      </c>
      <c r="C1128" t="s">
        <v>1166</v>
      </c>
      <c r="D1128" t="s">
        <v>901</v>
      </c>
      <c r="E1128" t="s">
        <v>480</v>
      </c>
      <c r="F1128" t="s">
        <v>437</v>
      </c>
    </row>
    <row r="1129" spans="1:6" x14ac:dyDescent="0.25">
      <c r="A1129">
        <v>16</v>
      </c>
      <c r="B1129">
        <v>3</v>
      </c>
      <c r="C1129" t="s">
        <v>1092</v>
      </c>
      <c r="D1129" t="s">
        <v>901</v>
      </c>
      <c r="E1129" t="s">
        <v>818</v>
      </c>
      <c r="F1129" t="s">
        <v>437</v>
      </c>
    </row>
    <row r="1130" spans="1:6" x14ac:dyDescent="0.25">
      <c r="A1130">
        <v>16</v>
      </c>
      <c r="B1130">
        <v>4</v>
      </c>
      <c r="C1130" t="s">
        <v>1146</v>
      </c>
      <c r="D1130" t="s">
        <v>905</v>
      </c>
      <c r="E1130" t="s">
        <v>644</v>
      </c>
      <c r="F1130" t="s">
        <v>437</v>
      </c>
    </row>
    <row r="1131" spans="1:6" x14ac:dyDescent="0.25">
      <c r="A1131">
        <v>16</v>
      </c>
      <c r="B1131">
        <v>5</v>
      </c>
      <c r="C1131" t="s">
        <v>1088</v>
      </c>
      <c r="D1131" t="s">
        <v>901</v>
      </c>
      <c r="E1131" t="s">
        <v>483</v>
      </c>
      <c r="F1131" t="s">
        <v>437</v>
      </c>
    </row>
    <row r="1132" spans="1:6" x14ac:dyDescent="0.25">
      <c r="A1132">
        <v>16</v>
      </c>
      <c r="B1132">
        <v>6</v>
      </c>
      <c r="C1132" t="s">
        <v>1190</v>
      </c>
      <c r="D1132" t="s">
        <v>901</v>
      </c>
      <c r="E1132" t="s">
        <v>702</v>
      </c>
      <c r="F1132" t="s">
        <v>437</v>
      </c>
    </row>
    <row r="1133" spans="1:6" x14ac:dyDescent="0.25">
      <c r="A1133">
        <v>16</v>
      </c>
      <c r="B1133">
        <v>7</v>
      </c>
      <c r="C1133" t="s">
        <v>1142</v>
      </c>
      <c r="D1133" t="s">
        <v>899</v>
      </c>
      <c r="E1133" t="s">
        <v>795</v>
      </c>
      <c r="F1133" t="s">
        <v>437</v>
      </c>
    </row>
    <row r="1134" spans="1:6" x14ac:dyDescent="0.25">
      <c r="A1134">
        <v>16</v>
      </c>
      <c r="B1134">
        <v>8</v>
      </c>
      <c r="C1134" t="s">
        <v>1168</v>
      </c>
      <c r="D1134" t="s">
        <v>899</v>
      </c>
      <c r="E1134" t="s">
        <v>524</v>
      </c>
      <c r="F1134" t="s">
        <v>437</v>
      </c>
    </row>
    <row r="1135" spans="1:6" x14ac:dyDescent="0.25">
      <c r="A1135">
        <v>16</v>
      </c>
      <c r="B1135">
        <v>9</v>
      </c>
      <c r="C1135" t="s">
        <v>1114</v>
      </c>
      <c r="D1135" t="s">
        <v>961</v>
      </c>
      <c r="E1135" t="s">
        <v>436</v>
      </c>
      <c r="F1135" t="s">
        <v>437</v>
      </c>
    </row>
    <row r="1136" spans="1:6" x14ac:dyDescent="0.25">
      <c r="A1136">
        <v>16</v>
      </c>
      <c r="B1136">
        <v>10</v>
      </c>
      <c r="C1136" t="s">
        <v>1141</v>
      </c>
      <c r="D1136" t="s">
        <v>899</v>
      </c>
      <c r="E1136" t="s">
        <v>584</v>
      </c>
      <c r="F1136" t="s">
        <v>437</v>
      </c>
    </row>
    <row r="1137" spans="1:6" x14ac:dyDescent="0.25">
      <c r="A1137">
        <v>16</v>
      </c>
      <c r="B1137">
        <v>11</v>
      </c>
      <c r="C1137" t="s">
        <v>1103</v>
      </c>
      <c r="D1137" t="s">
        <v>901</v>
      </c>
      <c r="E1137" t="s">
        <v>228</v>
      </c>
      <c r="F1137" t="s">
        <v>437</v>
      </c>
    </row>
    <row r="1138" spans="1:6" x14ac:dyDescent="0.25">
      <c r="A1138">
        <v>16</v>
      </c>
      <c r="B1138">
        <v>12</v>
      </c>
      <c r="C1138" t="s">
        <v>1133</v>
      </c>
      <c r="D1138" t="s">
        <v>901</v>
      </c>
      <c r="E1138" t="s">
        <v>690</v>
      </c>
      <c r="F1138" t="s">
        <v>437</v>
      </c>
    </row>
    <row r="1139" spans="1:6" x14ac:dyDescent="0.25">
      <c r="A1139">
        <v>16</v>
      </c>
      <c r="B1139">
        <v>13</v>
      </c>
      <c r="C1139" t="s">
        <v>1137</v>
      </c>
      <c r="D1139" t="s">
        <v>922</v>
      </c>
      <c r="E1139" t="s">
        <v>782</v>
      </c>
      <c r="F1139" t="s">
        <v>437</v>
      </c>
    </row>
    <row r="1140" spans="1:6" x14ac:dyDescent="0.25">
      <c r="A1140">
        <v>16</v>
      </c>
      <c r="B1140">
        <v>14</v>
      </c>
      <c r="C1140" t="s">
        <v>1136</v>
      </c>
      <c r="D1140" t="s">
        <v>899</v>
      </c>
      <c r="E1140" t="s">
        <v>528</v>
      </c>
      <c r="F1140" t="s">
        <v>437</v>
      </c>
    </row>
    <row r="1141" spans="1:6" x14ac:dyDescent="0.25">
      <c r="A1141">
        <v>16</v>
      </c>
      <c r="B1141">
        <v>15</v>
      </c>
      <c r="C1141" t="s">
        <v>1150</v>
      </c>
      <c r="D1141" t="s">
        <v>905</v>
      </c>
      <c r="E1141" t="s">
        <v>753</v>
      </c>
      <c r="F1141" t="s">
        <v>437</v>
      </c>
    </row>
    <row r="1142" spans="1:6" x14ac:dyDescent="0.25">
      <c r="A1142">
        <v>17</v>
      </c>
      <c r="B1142">
        <v>1</v>
      </c>
      <c r="C1142" t="s">
        <v>1143</v>
      </c>
      <c r="D1142" t="s">
        <v>961</v>
      </c>
      <c r="E1142" t="s">
        <v>753</v>
      </c>
      <c r="F1142" t="s">
        <v>437</v>
      </c>
    </row>
    <row r="1143" spans="1:6" x14ac:dyDescent="0.25">
      <c r="A1143">
        <v>17</v>
      </c>
      <c r="B1143">
        <v>2</v>
      </c>
      <c r="C1143" t="s">
        <v>1184</v>
      </c>
      <c r="D1143" t="s">
        <v>901</v>
      </c>
      <c r="E1143" t="s">
        <v>528</v>
      </c>
      <c r="F1143" t="s">
        <v>437</v>
      </c>
    </row>
    <row r="1144" spans="1:6" x14ac:dyDescent="0.25">
      <c r="A1144">
        <v>17</v>
      </c>
      <c r="B1144">
        <v>3</v>
      </c>
      <c r="C1144" t="s">
        <v>1084</v>
      </c>
      <c r="D1144" t="s">
        <v>908</v>
      </c>
      <c r="E1144" t="s">
        <v>782</v>
      </c>
      <c r="F1144" t="s">
        <v>437</v>
      </c>
    </row>
    <row r="1145" spans="1:6" x14ac:dyDescent="0.25">
      <c r="A1145">
        <v>17</v>
      </c>
      <c r="B1145">
        <v>4</v>
      </c>
      <c r="C1145" t="s">
        <v>1169</v>
      </c>
      <c r="D1145" t="s">
        <v>901</v>
      </c>
      <c r="E1145" t="s">
        <v>690</v>
      </c>
      <c r="F1145" t="s">
        <v>437</v>
      </c>
    </row>
    <row r="1146" spans="1:6" x14ac:dyDescent="0.25">
      <c r="A1146">
        <v>17</v>
      </c>
      <c r="B1146">
        <v>5</v>
      </c>
      <c r="C1146" t="s">
        <v>1164</v>
      </c>
      <c r="D1146" t="s">
        <v>903</v>
      </c>
      <c r="E1146" t="s">
        <v>228</v>
      </c>
      <c r="F1146" t="s">
        <v>437</v>
      </c>
    </row>
    <row r="1147" spans="1:6" x14ac:dyDescent="0.25">
      <c r="A1147">
        <v>17</v>
      </c>
      <c r="B1147">
        <v>6</v>
      </c>
      <c r="C1147" t="s">
        <v>1157</v>
      </c>
      <c r="D1147" t="s">
        <v>899</v>
      </c>
      <c r="E1147" t="s">
        <v>584</v>
      </c>
      <c r="F1147" t="s">
        <v>437</v>
      </c>
    </row>
    <row r="1148" spans="1:6" x14ac:dyDescent="0.25">
      <c r="A1148">
        <v>17</v>
      </c>
      <c r="B1148">
        <v>7</v>
      </c>
      <c r="C1148" t="s">
        <v>1108</v>
      </c>
      <c r="D1148" t="s">
        <v>908</v>
      </c>
      <c r="E1148" t="s">
        <v>436</v>
      </c>
      <c r="F1148" t="s">
        <v>437</v>
      </c>
    </row>
    <row r="1149" spans="1:6" x14ac:dyDescent="0.25">
      <c r="A1149">
        <v>17</v>
      </c>
      <c r="B1149">
        <v>8</v>
      </c>
      <c r="C1149" t="s">
        <v>1160</v>
      </c>
      <c r="D1149" t="s">
        <v>899</v>
      </c>
      <c r="E1149" t="s">
        <v>524</v>
      </c>
      <c r="F1149" t="s">
        <v>437</v>
      </c>
    </row>
    <row r="1150" spans="1:6" x14ac:dyDescent="0.25">
      <c r="A1150">
        <v>17</v>
      </c>
      <c r="B1150">
        <v>9</v>
      </c>
      <c r="C1150" t="s">
        <v>1200</v>
      </c>
      <c r="D1150" t="s">
        <v>901</v>
      </c>
      <c r="E1150" t="s">
        <v>795</v>
      </c>
      <c r="F1150" t="s">
        <v>437</v>
      </c>
    </row>
    <row r="1151" spans="1:6" x14ac:dyDescent="0.25">
      <c r="A1151">
        <v>17</v>
      </c>
      <c r="B1151">
        <v>10</v>
      </c>
      <c r="C1151" t="s">
        <v>1123</v>
      </c>
      <c r="D1151" t="s">
        <v>926</v>
      </c>
      <c r="E1151" t="s">
        <v>702</v>
      </c>
      <c r="F1151" t="s">
        <v>437</v>
      </c>
    </row>
    <row r="1152" spans="1:6" x14ac:dyDescent="0.25">
      <c r="A1152">
        <v>17</v>
      </c>
      <c r="B1152">
        <v>11</v>
      </c>
      <c r="C1152" t="s">
        <v>1153</v>
      </c>
      <c r="D1152" t="s">
        <v>899</v>
      </c>
      <c r="E1152" t="s">
        <v>483</v>
      </c>
      <c r="F1152" t="s">
        <v>437</v>
      </c>
    </row>
    <row r="1153" spans="1:6" x14ac:dyDescent="0.25">
      <c r="A1153">
        <v>17</v>
      </c>
      <c r="B1153">
        <v>12</v>
      </c>
      <c r="C1153" t="s">
        <v>1135</v>
      </c>
      <c r="D1153" t="s">
        <v>908</v>
      </c>
      <c r="E1153" t="s">
        <v>644</v>
      </c>
      <c r="F1153" t="s">
        <v>437</v>
      </c>
    </row>
    <row r="1154" spans="1:6" x14ac:dyDescent="0.25">
      <c r="A1154">
        <v>17</v>
      </c>
      <c r="B1154">
        <v>13</v>
      </c>
      <c r="C1154" t="s">
        <v>1216</v>
      </c>
      <c r="D1154" t="s">
        <v>899</v>
      </c>
      <c r="E1154" t="s">
        <v>818</v>
      </c>
      <c r="F1154" t="s">
        <v>437</v>
      </c>
    </row>
    <row r="1155" spans="1:6" x14ac:dyDescent="0.25">
      <c r="A1155">
        <v>17</v>
      </c>
      <c r="B1155">
        <v>14</v>
      </c>
      <c r="C1155" t="s">
        <v>1129</v>
      </c>
      <c r="D1155" t="s">
        <v>899</v>
      </c>
      <c r="E1155" t="s">
        <v>480</v>
      </c>
      <c r="F1155" t="s">
        <v>437</v>
      </c>
    </row>
    <row r="1156" spans="1:6" x14ac:dyDescent="0.25">
      <c r="A1156">
        <v>17</v>
      </c>
      <c r="B1156">
        <v>15</v>
      </c>
      <c r="C1156" t="s">
        <v>1158</v>
      </c>
      <c r="D1156" t="s">
        <v>961</v>
      </c>
      <c r="E1156" t="s">
        <v>744</v>
      </c>
      <c r="F1156" t="s">
        <v>437</v>
      </c>
    </row>
    <row r="1157" spans="1:6" x14ac:dyDescent="0.25">
      <c r="A1157">
        <v>18</v>
      </c>
      <c r="B1157">
        <v>1</v>
      </c>
      <c r="C1157" t="s">
        <v>1104</v>
      </c>
      <c r="D1157" t="s">
        <v>901</v>
      </c>
      <c r="E1157" t="s">
        <v>744</v>
      </c>
      <c r="F1157" t="s">
        <v>437</v>
      </c>
    </row>
    <row r="1158" spans="1:6" x14ac:dyDescent="0.25">
      <c r="A1158">
        <v>18</v>
      </c>
      <c r="B1158">
        <v>2</v>
      </c>
      <c r="C1158" t="s">
        <v>1097</v>
      </c>
      <c r="D1158" t="s">
        <v>899</v>
      </c>
      <c r="E1158" t="s">
        <v>480</v>
      </c>
      <c r="F1158" t="s">
        <v>437</v>
      </c>
    </row>
    <row r="1159" spans="1:6" x14ac:dyDescent="0.25">
      <c r="A1159">
        <v>18</v>
      </c>
      <c r="B1159">
        <v>3</v>
      </c>
      <c r="C1159" t="s">
        <v>1094</v>
      </c>
      <c r="D1159" t="s">
        <v>903</v>
      </c>
      <c r="E1159" t="s">
        <v>818</v>
      </c>
      <c r="F1159" t="s">
        <v>437</v>
      </c>
    </row>
    <row r="1160" spans="1:6" x14ac:dyDescent="0.25">
      <c r="A1160">
        <v>18</v>
      </c>
      <c r="B1160">
        <v>4</v>
      </c>
      <c r="C1160" t="s">
        <v>1186</v>
      </c>
      <c r="D1160" t="s">
        <v>922</v>
      </c>
      <c r="E1160" t="s">
        <v>644</v>
      </c>
      <c r="F1160" t="s">
        <v>437</v>
      </c>
    </row>
    <row r="1161" spans="1:6" x14ac:dyDescent="0.25">
      <c r="A1161">
        <v>18</v>
      </c>
      <c r="B1161">
        <v>5</v>
      </c>
      <c r="C1161" t="s">
        <v>1205</v>
      </c>
      <c r="D1161" t="s">
        <v>905</v>
      </c>
      <c r="E1161" t="s">
        <v>483</v>
      </c>
      <c r="F1161" t="s">
        <v>437</v>
      </c>
    </row>
    <row r="1162" spans="1:6" x14ac:dyDescent="0.25">
      <c r="A1162">
        <v>18</v>
      </c>
      <c r="B1162">
        <v>6</v>
      </c>
      <c r="C1162" t="s">
        <v>1215</v>
      </c>
      <c r="D1162" t="s">
        <v>899</v>
      </c>
      <c r="E1162" t="s">
        <v>702</v>
      </c>
      <c r="F1162" t="s">
        <v>437</v>
      </c>
    </row>
    <row r="1163" spans="1:6" x14ac:dyDescent="0.25">
      <c r="A1163">
        <v>18</v>
      </c>
      <c r="B1163">
        <v>7</v>
      </c>
      <c r="C1163" t="s">
        <v>1173</v>
      </c>
      <c r="D1163" t="s">
        <v>899</v>
      </c>
      <c r="E1163" t="s">
        <v>795</v>
      </c>
      <c r="F1163" t="s">
        <v>437</v>
      </c>
    </row>
    <row r="1164" spans="1:6" x14ac:dyDescent="0.25">
      <c r="A1164">
        <v>18</v>
      </c>
      <c r="B1164">
        <v>8</v>
      </c>
      <c r="C1164" t="s">
        <v>1159</v>
      </c>
      <c r="D1164" t="s">
        <v>901</v>
      </c>
      <c r="E1164" t="s">
        <v>524</v>
      </c>
      <c r="F1164" t="s">
        <v>437</v>
      </c>
    </row>
    <row r="1165" spans="1:6" x14ac:dyDescent="0.25">
      <c r="A1165">
        <v>18</v>
      </c>
      <c r="B1165">
        <v>9</v>
      </c>
      <c r="C1165" t="s">
        <v>1151</v>
      </c>
      <c r="D1165" t="s">
        <v>903</v>
      </c>
      <c r="E1165" t="s">
        <v>436</v>
      </c>
      <c r="F1165" t="s">
        <v>437</v>
      </c>
    </row>
    <row r="1166" spans="1:6" x14ac:dyDescent="0.25">
      <c r="A1166">
        <v>18</v>
      </c>
      <c r="B1166">
        <v>10</v>
      </c>
      <c r="C1166" t="s">
        <v>1111</v>
      </c>
      <c r="D1166" t="s">
        <v>926</v>
      </c>
      <c r="E1166" t="s">
        <v>584</v>
      </c>
      <c r="F1166" t="s">
        <v>437</v>
      </c>
    </row>
    <row r="1167" spans="1:6" x14ac:dyDescent="0.25">
      <c r="A1167">
        <v>18</v>
      </c>
      <c r="B1167">
        <v>11</v>
      </c>
      <c r="C1167" t="s">
        <v>1188</v>
      </c>
      <c r="D1167" t="s">
        <v>961</v>
      </c>
      <c r="E1167" t="s">
        <v>228</v>
      </c>
      <c r="F1167" t="s">
        <v>437</v>
      </c>
    </row>
    <row r="1168" spans="1:6" x14ac:dyDescent="0.25">
      <c r="A1168">
        <v>18</v>
      </c>
      <c r="B1168">
        <v>12</v>
      </c>
      <c r="C1168" t="s">
        <v>1263</v>
      </c>
      <c r="D1168" t="s">
        <v>922</v>
      </c>
      <c r="E1168" t="s">
        <v>690</v>
      </c>
      <c r="F1168" t="s">
        <v>437</v>
      </c>
    </row>
    <row r="1169" spans="1:6" x14ac:dyDescent="0.25">
      <c r="A1169">
        <v>18</v>
      </c>
      <c r="B1169">
        <v>13</v>
      </c>
      <c r="C1169" t="s">
        <v>1155</v>
      </c>
      <c r="D1169" t="s">
        <v>961</v>
      </c>
      <c r="E1169" t="s">
        <v>782</v>
      </c>
      <c r="F1169" t="s">
        <v>437</v>
      </c>
    </row>
    <row r="1170" spans="1:6" x14ac:dyDescent="0.25">
      <c r="A1170">
        <v>18</v>
      </c>
      <c r="B1170">
        <v>14</v>
      </c>
      <c r="C1170" t="s">
        <v>1167</v>
      </c>
      <c r="D1170" t="s">
        <v>901</v>
      </c>
      <c r="E1170" t="s">
        <v>528</v>
      </c>
      <c r="F1170" t="s">
        <v>437</v>
      </c>
    </row>
    <row r="1171" spans="1:6" x14ac:dyDescent="0.25">
      <c r="A1171">
        <v>18</v>
      </c>
      <c r="B1171">
        <v>15</v>
      </c>
      <c r="C1171" t="s">
        <v>1247</v>
      </c>
      <c r="D1171" t="s">
        <v>901</v>
      </c>
      <c r="E1171" t="s">
        <v>753</v>
      </c>
      <c r="F1171" t="s">
        <v>437</v>
      </c>
    </row>
    <row r="1172" spans="1:6" x14ac:dyDescent="0.25">
      <c r="A1172">
        <v>19</v>
      </c>
      <c r="B1172">
        <v>1</v>
      </c>
      <c r="C1172" t="s">
        <v>1245</v>
      </c>
      <c r="D1172" t="s">
        <v>901</v>
      </c>
      <c r="E1172" t="s">
        <v>753</v>
      </c>
      <c r="F1172" t="s">
        <v>437</v>
      </c>
    </row>
    <row r="1173" spans="1:6" x14ac:dyDescent="0.25">
      <c r="A1173">
        <v>19</v>
      </c>
      <c r="B1173">
        <v>2</v>
      </c>
      <c r="C1173" t="s">
        <v>1132</v>
      </c>
      <c r="D1173" t="s">
        <v>903</v>
      </c>
      <c r="E1173" t="s">
        <v>528</v>
      </c>
      <c r="F1173" t="s">
        <v>437</v>
      </c>
    </row>
    <row r="1174" spans="1:6" x14ac:dyDescent="0.25">
      <c r="A1174">
        <v>19</v>
      </c>
      <c r="B1174">
        <v>3</v>
      </c>
      <c r="C1174" t="s">
        <v>1204</v>
      </c>
      <c r="D1174" t="s">
        <v>901</v>
      </c>
      <c r="E1174" t="s">
        <v>782</v>
      </c>
      <c r="F1174" t="s">
        <v>437</v>
      </c>
    </row>
    <row r="1175" spans="1:6" x14ac:dyDescent="0.25">
      <c r="A1175">
        <v>19</v>
      </c>
      <c r="B1175">
        <v>4</v>
      </c>
      <c r="C1175" t="s">
        <v>1195</v>
      </c>
      <c r="D1175" t="s">
        <v>899</v>
      </c>
      <c r="E1175" t="s">
        <v>690</v>
      </c>
      <c r="F1175" t="s">
        <v>437</v>
      </c>
    </row>
    <row r="1176" spans="1:6" x14ac:dyDescent="0.25">
      <c r="A1176">
        <v>19</v>
      </c>
      <c r="B1176">
        <v>5</v>
      </c>
      <c r="C1176" t="s">
        <v>1138</v>
      </c>
      <c r="D1176" t="s">
        <v>961</v>
      </c>
      <c r="E1176" t="s">
        <v>228</v>
      </c>
      <c r="F1176" t="s">
        <v>437</v>
      </c>
    </row>
    <row r="1177" spans="1:6" x14ac:dyDescent="0.25">
      <c r="A1177">
        <v>19</v>
      </c>
      <c r="B1177">
        <v>6</v>
      </c>
      <c r="C1177" t="s">
        <v>1199</v>
      </c>
      <c r="D1177" t="s">
        <v>903</v>
      </c>
      <c r="E1177" t="s">
        <v>584</v>
      </c>
      <c r="F1177" t="s">
        <v>437</v>
      </c>
    </row>
    <row r="1178" spans="1:6" x14ac:dyDescent="0.25">
      <c r="A1178">
        <v>19</v>
      </c>
      <c r="B1178">
        <v>7</v>
      </c>
      <c r="C1178" t="s">
        <v>1161</v>
      </c>
      <c r="D1178" t="s">
        <v>899</v>
      </c>
      <c r="E1178" t="s">
        <v>436</v>
      </c>
      <c r="F1178" t="s">
        <v>437</v>
      </c>
    </row>
    <row r="1179" spans="1:6" x14ac:dyDescent="0.25">
      <c r="A1179">
        <v>19</v>
      </c>
      <c r="B1179">
        <v>8</v>
      </c>
      <c r="C1179" t="s">
        <v>1147</v>
      </c>
      <c r="D1179" t="s">
        <v>901</v>
      </c>
      <c r="E1179" t="s">
        <v>524</v>
      </c>
      <c r="F1179" t="s">
        <v>437</v>
      </c>
    </row>
    <row r="1180" spans="1:6" x14ac:dyDescent="0.25">
      <c r="A1180">
        <v>19</v>
      </c>
      <c r="B1180">
        <v>9</v>
      </c>
      <c r="C1180" t="s">
        <v>1203</v>
      </c>
      <c r="D1180" t="s">
        <v>903</v>
      </c>
      <c r="E1180" t="s">
        <v>795</v>
      </c>
      <c r="F1180" t="s">
        <v>437</v>
      </c>
    </row>
    <row r="1181" spans="1:6" x14ac:dyDescent="0.25">
      <c r="A1181">
        <v>19</v>
      </c>
      <c r="B1181">
        <v>10</v>
      </c>
      <c r="C1181" t="s">
        <v>1180</v>
      </c>
      <c r="D1181" t="s">
        <v>899</v>
      </c>
      <c r="E1181" t="s">
        <v>702</v>
      </c>
      <c r="F1181" t="s">
        <v>437</v>
      </c>
    </row>
    <row r="1182" spans="1:6" x14ac:dyDescent="0.25">
      <c r="A1182">
        <v>19</v>
      </c>
      <c r="B1182">
        <v>11</v>
      </c>
      <c r="C1182" t="s">
        <v>1175</v>
      </c>
      <c r="D1182" t="s">
        <v>905</v>
      </c>
      <c r="E1182" t="s">
        <v>483</v>
      </c>
      <c r="F1182" t="s">
        <v>437</v>
      </c>
    </row>
    <row r="1183" spans="1:6" x14ac:dyDescent="0.25">
      <c r="A1183">
        <v>19</v>
      </c>
      <c r="B1183">
        <v>12</v>
      </c>
      <c r="C1183" t="s">
        <v>1211</v>
      </c>
      <c r="D1183" t="s">
        <v>899</v>
      </c>
      <c r="E1183" t="s">
        <v>644</v>
      </c>
      <c r="F1183" t="s">
        <v>437</v>
      </c>
    </row>
    <row r="1184" spans="1:6" x14ac:dyDescent="0.25">
      <c r="A1184">
        <v>19</v>
      </c>
      <c r="B1184">
        <v>13</v>
      </c>
      <c r="C1184" t="s">
        <v>1171</v>
      </c>
      <c r="D1184" t="s">
        <v>961</v>
      </c>
      <c r="E1184" t="s">
        <v>818</v>
      </c>
      <c r="F1184" t="s">
        <v>437</v>
      </c>
    </row>
    <row r="1185" spans="1:6" x14ac:dyDescent="0.25">
      <c r="A1185">
        <v>19</v>
      </c>
      <c r="B1185">
        <v>14</v>
      </c>
      <c r="C1185" t="s">
        <v>1226</v>
      </c>
      <c r="D1185" t="s">
        <v>901</v>
      </c>
      <c r="E1185" t="s">
        <v>480</v>
      </c>
      <c r="F1185" t="s">
        <v>437</v>
      </c>
    </row>
    <row r="1186" spans="1:6" x14ac:dyDescent="0.25">
      <c r="A1186">
        <v>19</v>
      </c>
      <c r="B1186">
        <v>15</v>
      </c>
      <c r="C1186" t="s">
        <v>1154</v>
      </c>
      <c r="D1186" t="s">
        <v>922</v>
      </c>
      <c r="E1186" t="s">
        <v>744</v>
      </c>
      <c r="F1186" t="s">
        <v>437</v>
      </c>
    </row>
    <row r="1187" spans="1:6" x14ac:dyDescent="0.25">
      <c r="A1187">
        <v>20</v>
      </c>
      <c r="B1187">
        <v>1</v>
      </c>
      <c r="C1187" t="s">
        <v>1174</v>
      </c>
      <c r="D1187" t="s">
        <v>899</v>
      </c>
      <c r="E1187" t="s">
        <v>744</v>
      </c>
      <c r="F1187" t="s">
        <v>437</v>
      </c>
    </row>
    <row r="1188" spans="1:6" x14ac:dyDescent="0.25">
      <c r="A1188">
        <v>20</v>
      </c>
      <c r="B1188">
        <v>2</v>
      </c>
      <c r="C1188" t="s">
        <v>1183</v>
      </c>
      <c r="D1188" t="s">
        <v>899</v>
      </c>
      <c r="E1188" t="s">
        <v>480</v>
      </c>
      <c r="F1188" t="s">
        <v>437</v>
      </c>
    </row>
    <row r="1189" spans="1:6" x14ac:dyDescent="0.25">
      <c r="A1189">
        <v>20</v>
      </c>
      <c r="B1189">
        <v>3</v>
      </c>
      <c r="C1189" t="s">
        <v>1189</v>
      </c>
      <c r="D1189" t="s">
        <v>901</v>
      </c>
      <c r="E1189" t="s">
        <v>818</v>
      </c>
      <c r="F1189" t="s">
        <v>437</v>
      </c>
    </row>
    <row r="1190" spans="1:6" x14ac:dyDescent="0.25">
      <c r="A1190">
        <v>20</v>
      </c>
      <c r="B1190">
        <v>4</v>
      </c>
      <c r="C1190" t="s">
        <v>1198</v>
      </c>
      <c r="D1190" t="s">
        <v>901</v>
      </c>
      <c r="E1190" t="s">
        <v>644</v>
      </c>
      <c r="F1190" t="s">
        <v>437</v>
      </c>
    </row>
    <row r="1191" spans="1:6" x14ac:dyDescent="0.25">
      <c r="A1191">
        <v>20</v>
      </c>
      <c r="B1191">
        <v>5</v>
      </c>
      <c r="C1191" t="s">
        <v>1187</v>
      </c>
      <c r="D1191" t="s">
        <v>905</v>
      </c>
      <c r="E1191" t="s">
        <v>483</v>
      </c>
      <c r="F1191" t="s">
        <v>437</v>
      </c>
    </row>
    <row r="1192" spans="1:6" x14ac:dyDescent="0.25">
      <c r="A1192">
        <v>20</v>
      </c>
      <c r="B1192">
        <v>6</v>
      </c>
      <c r="C1192" t="s">
        <v>1252</v>
      </c>
      <c r="D1192" t="s">
        <v>901</v>
      </c>
      <c r="E1192" t="s">
        <v>702</v>
      </c>
      <c r="F1192" t="s">
        <v>437</v>
      </c>
    </row>
    <row r="1193" spans="1:6" x14ac:dyDescent="0.25">
      <c r="A1193">
        <v>20</v>
      </c>
      <c r="B1193">
        <v>7</v>
      </c>
      <c r="C1193" t="s">
        <v>1225</v>
      </c>
      <c r="D1193" t="s">
        <v>901</v>
      </c>
      <c r="E1193" t="s">
        <v>795</v>
      </c>
      <c r="F1193" t="s">
        <v>437</v>
      </c>
    </row>
    <row r="1194" spans="1:6" x14ac:dyDescent="0.25">
      <c r="A1194">
        <v>20</v>
      </c>
      <c r="B1194">
        <v>8</v>
      </c>
      <c r="C1194" t="s">
        <v>1163</v>
      </c>
      <c r="D1194" t="s">
        <v>903</v>
      </c>
      <c r="E1194" t="s">
        <v>524</v>
      </c>
      <c r="F1194" t="s">
        <v>437</v>
      </c>
    </row>
    <row r="1195" spans="1:6" x14ac:dyDescent="0.25">
      <c r="A1195">
        <v>20</v>
      </c>
      <c r="B1195">
        <v>9</v>
      </c>
      <c r="C1195" t="s">
        <v>1222</v>
      </c>
      <c r="D1195" t="s">
        <v>901</v>
      </c>
      <c r="E1195" t="s">
        <v>436</v>
      </c>
      <c r="F1195" t="s">
        <v>437</v>
      </c>
    </row>
    <row r="1196" spans="1:6" x14ac:dyDescent="0.25">
      <c r="A1196">
        <v>20</v>
      </c>
      <c r="B1196">
        <v>10</v>
      </c>
      <c r="C1196" t="s">
        <v>1127</v>
      </c>
      <c r="D1196" t="s">
        <v>901</v>
      </c>
      <c r="E1196" t="s">
        <v>584</v>
      </c>
      <c r="F1196" t="s">
        <v>437</v>
      </c>
    </row>
    <row r="1197" spans="1:6" x14ac:dyDescent="0.25">
      <c r="A1197">
        <v>20</v>
      </c>
      <c r="B1197">
        <v>11</v>
      </c>
      <c r="C1197" t="s">
        <v>1176</v>
      </c>
      <c r="D1197" t="s">
        <v>922</v>
      </c>
      <c r="E1197" t="s">
        <v>228</v>
      </c>
      <c r="F1197" t="s">
        <v>437</v>
      </c>
    </row>
    <row r="1198" spans="1:6" x14ac:dyDescent="0.25">
      <c r="A1198">
        <v>20</v>
      </c>
      <c r="B1198">
        <v>12</v>
      </c>
      <c r="C1198" t="s">
        <v>1299</v>
      </c>
      <c r="D1198" t="s">
        <v>961</v>
      </c>
      <c r="E1198" t="s">
        <v>690</v>
      </c>
      <c r="F1198" t="s">
        <v>437</v>
      </c>
    </row>
    <row r="1199" spans="1:6" x14ac:dyDescent="0.25">
      <c r="A1199">
        <v>20</v>
      </c>
      <c r="B1199">
        <v>13</v>
      </c>
      <c r="C1199" t="s">
        <v>1185</v>
      </c>
      <c r="D1199" t="s">
        <v>901</v>
      </c>
      <c r="E1199" t="s">
        <v>782</v>
      </c>
      <c r="F1199" t="s">
        <v>437</v>
      </c>
    </row>
    <row r="1200" spans="1:6" x14ac:dyDescent="0.25">
      <c r="A1200">
        <v>20</v>
      </c>
      <c r="B1200">
        <v>14</v>
      </c>
      <c r="C1200" t="s">
        <v>1201</v>
      </c>
      <c r="D1200" t="s">
        <v>903</v>
      </c>
      <c r="E1200" t="s">
        <v>528</v>
      </c>
      <c r="F1200" t="s">
        <v>437</v>
      </c>
    </row>
    <row r="1201" spans="1:6" x14ac:dyDescent="0.25">
      <c r="A1201">
        <v>20</v>
      </c>
      <c r="B1201">
        <v>15</v>
      </c>
      <c r="C1201" t="s">
        <v>1162</v>
      </c>
      <c r="D1201" t="s">
        <v>961</v>
      </c>
      <c r="E1201" t="s">
        <v>753</v>
      </c>
      <c r="F1201" t="s">
        <v>437</v>
      </c>
    </row>
    <row r="1202" spans="1:6" x14ac:dyDescent="0.25">
      <c r="A1202">
        <v>21</v>
      </c>
      <c r="B1202">
        <v>1</v>
      </c>
      <c r="C1202" t="s">
        <v>1229</v>
      </c>
      <c r="D1202" t="s">
        <v>905</v>
      </c>
      <c r="E1202" t="s">
        <v>753</v>
      </c>
      <c r="F1202" t="s">
        <v>437</v>
      </c>
    </row>
    <row r="1203" spans="1:6" x14ac:dyDescent="0.25">
      <c r="A1203">
        <v>21</v>
      </c>
      <c r="B1203">
        <v>2</v>
      </c>
      <c r="C1203" t="s">
        <v>1241</v>
      </c>
      <c r="D1203" t="s">
        <v>961</v>
      </c>
      <c r="E1203" t="s">
        <v>528</v>
      </c>
      <c r="F1203" t="s">
        <v>437</v>
      </c>
    </row>
    <row r="1204" spans="1:6" x14ac:dyDescent="0.25">
      <c r="A1204">
        <v>21</v>
      </c>
      <c r="B1204">
        <v>3</v>
      </c>
      <c r="C1204" t="s">
        <v>1249</v>
      </c>
      <c r="D1204" t="s">
        <v>899</v>
      </c>
      <c r="E1204" t="s">
        <v>782</v>
      </c>
      <c r="F1204" t="s">
        <v>437</v>
      </c>
    </row>
    <row r="1205" spans="1:6" x14ac:dyDescent="0.25">
      <c r="A1205">
        <v>21</v>
      </c>
      <c r="B1205">
        <v>4</v>
      </c>
      <c r="C1205" t="s">
        <v>1197</v>
      </c>
      <c r="D1205" t="s">
        <v>961</v>
      </c>
      <c r="E1205" t="s">
        <v>690</v>
      </c>
      <c r="F1205" t="s">
        <v>437</v>
      </c>
    </row>
    <row r="1206" spans="1:6" x14ac:dyDescent="0.25">
      <c r="A1206">
        <v>21</v>
      </c>
      <c r="B1206">
        <v>5</v>
      </c>
      <c r="C1206" t="s">
        <v>1177</v>
      </c>
      <c r="D1206" t="s">
        <v>901</v>
      </c>
      <c r="E1206" t="s">
        <v>228</v>
      </c>
      <c r="F1206" t="s">
        <v>437</v>
      </c>
    </row>
    <row r="1207" spans="1:6" x14ac:dyDescent="0.25">
      <c r="A1207">
        <v>21</v>
      </c>
      <c r="B1207">
        <v>6</v>
      </c>
      <c r="C1207" t="s">
        <v>1192</v>
      </c>
      <c r="D1207" t="s">
        <v>901</v>
      </c>
      <c r="E1207" t="s">
        <v>584</v>
      </c>
      <c r="F1207" t="s">
        <v>437</v>
      </c>
    </row>
    <row r="1208" spans="1:6" x14ac:dyDescent="0.25">
      <c r="A1208">
        <v>21</v>
      </c>
      <c r="B1208">
        <v>7</v>
      </c>
      <c r="C1208" t="s">
        <v>1207</v>
      </c>
      <c r="D1208" t="s">
        <v>899</v>
      </c>
      <c r="E1208" t="s">
        <v>436</v>
      </c>
      <c r="F1208" t="s">
        <v>437</v>
      </c>
    </row>
    <row r="1209" spans="1:6" x14ac:dyDescent="0.25">
      <c r="A1209">
        <v>21</v>
      </c>
      <c r="B1209">
        <v>8</v>
      </c>
      <c r="C1209" t="s">
        <v>1221</v>
      </c>
      <c r="D1209" t="s">
        <v>908</v>
      </c>
      <c r="E1209" t="s">
        <v>524</v>
      </c>
      <c r="F1209" t="s">
        <v>437</v>
      </c>
    </row>
    <row r="1210" spans="1:6" x14ac:dyDescent="0.25">
      <c r="A1210">
        <v>21</v>
      </c>
      <c r="B1210">
        <v>9</v>
      </c>
      <c r="C1210" t="s">
        <v>1279</v>
      </c>
      <c r="D1210" t="s">
        <v>901</v>
      </c>
      <c r="E1210" t="s">
        <v>795</v>
      </c>
      <c r="F1210" t="s">
        <v>437</v>
      </c>
    </row>
    <row r="1211" spans="1:6" x14ac:dyDescent="0.25">
      <c r="A1211">
        <v>21</v>
      </c>
      <c r="B1211">
        <v>10</v>
      </c>
      <c r="C1211" t="s">
        <v>1220</v>
      </c>
      <c r="D1211" t="s">
        <v>903</v>
      </c>
      <c r="E1211" t="s">
        <v>702</v>
      </c>
      <c r="F1211" t="s">
        <v>437</v>
      </c>
    </row>
    <row r="1212" spans="1:6" x14ac:dyDescent="0.25">
      <c r="A1212">
        <v>21</v>
      </c>
      <c r="B1212">
        <v>11</v>
      </c>
      <c r="C1212" t="s">
        <v>1228</v>
      </c>
      <c r="D1212" t="s">
        <v>899</v>
      </c>
      <c r="E1212" t="s">
        <v>483</v>
      </c>
      <c r="F1212" t="s">
        <v>437</v>
      </c>
    </row>
    <row r="1213" spans="1:6" x14ac:dyDescent="0.25">
      <c r="A1213">
        <v>21</v>
      </c>
      <c r="B1213">
        <v>12</v>
      </c>
      <c r="C1213" t="s">
        <v>1208</v>
      </c>
      <c r="D1213" t="s">
        <v>899</v>
      </c>
      <c r="E1213" t="s">
        <v>644</v>
      </c>
      <c r="F1213" t="s">
        <v>437</v>
      </c>
    </row>
    <row r="1214" spans="1:6" x14ac:dyDescent="0.25">
      <c r="A1214">
        <v>21</v>
      </c>
      <c r="B1214">
        <v>13</v>
      </c>
      <c r="C1214" t="s">
        <v>1236</v>
      </c>
      <c r="D1214" t="s">
        <v>901</v>
      </c>
      <c r="E1214" t="s">
        <v>818</v>
      </c>
      <c r="F1214" t="s">
        <v>437</v>
      </c>
    </row>
    <row r="1215" spans="1:6" x14ac:dyDescent="0.25">
      <c r="A1215">
        <v>21</v>
      </c>
      <c r="B1215">
        <v>14</v>
      </c>
      <c r="C1215" t="s">
        <v>1317</v>
      </c>
      <c r="D1215" t="s">
        <v>961</v>
      </c>
      <c r="E1215" t="s">
        <v>480</v>
      </c>
      <c r="F1215" t="s">
        <v>437</v>
      </c>
    </row>
    <row r="1216" spans="1:6" x14ac:dyDescent="0.25">
      <c r="A1216">
        <v>21</v>
      </c>
      <c r="B1216">
        <v>15</v>
      </c>
      <c r="C1216" t="s">
        <v>1210</v>
      </c>
      <c r="D1216" t="s">
        <v>901</v>
      </c>
      <c r="E1216" t="s">
        <v>744</v>
      </c>
      <c r="F1216" t="s">
        <v>437</v>
      </c>
    </row>
    <row r="1217" spans="1:6" x14ac:dyDescent="0.25">
      <c r="A1217">
        <v>22</v>
      </c>
      <c r="B1217">
        <v>1</v>
      </c>
      <c r="C1217" t="s">
        <v>1178</v>
      </c>
      <c r="D1217" t="s">
        <v>901</v>
      </c>
      <c r="E1217" t="s">
        <v>744</v>
      </c>
      <c r="F1217" t="s">
        <v>437</v>
      </c>
    </row>
    <row r="1218" spans="1:6" x14ac:dyDescent="0.25">
      <c r="A1218">
        <v>22</v>
      </c>
      <c r="B1218">
        <v>2</v>
      </c>
      <c r="C1218" t="s">
        <v>1268</v>
      </c>
      <c r="D1218" t="s">
        <v>901</v>
      </c>
      <c r="E1218" t="s">
        <v>480</v>
      </c>
      <c r="F1218" t="s">
        <v>437</v>
      </c>
    </row>
    <row r="1219" spans="1:6" x14ac:dyDescent="0.25">
      <c r="A1219">
        <v>22</v>
      </c>
      <c r="B1219">
        <v>3</v>
      </c>
      <c r="C1219" t="s">
        <v>1231</v>
      </c>
      <c r="D1219" t="s">
        <v>901</v>
      </c>
      <c r="E1219" t="s">
        <v>818</v>
      </c>
      <c r="F1219" t="s">
        <v>437</v>
      </c>
    </row>
    <row r="1220" spans="1:6" x14ac:dyDescent="0.25">
      <c r="A1220">
        <v>22</v>
      </c>
      <c r="B1220">
        <v>4</v>
      </c>
      <c r="C1220" t="s">
        <v>1191</v>
      </c>
      <c r="D1220" t="s">
        <v>901</v>
      </c>
      <c r="E1220" t="s">
        <v>644</v>
      </c>
      <c r="F1220" t="s">
        <v>437</v>
      </c>
    </row>
    <row r="1221" spans="1:6" x14ac:dyDescent="0.25">
      <c r="A1221">
        <v>22</v>
      </c>
      <c r="B1221">
        <v>5</v>
      </c>
      <c r="C1221" t="s">
        <v>1212</v>
      </c>
      <c r="D1221" t="s">
        <v>901</v>
      </c>
      <c r="E1221" t="s">
        <v>483</v>
      </c>
      <c r="F1221" t="s">
        <v>437</v>
      </c>
    </row>
    <row r="1222" spans="1:6" x14ac:dyDescent="0.25">
      <c r="A1222">
        <v>22</v>
      </c>
      <c r="B1222">
        <v>6</v>
      </c>
      <c r="C1222" t="s">
        <v>1232</v>
      </c>
      <c r="D1222" t="s">
        <v>901</v>
      </c>
      <c r="E1222" t="s">
        <v>702</v>
      </c>
      <c r="F1222" t="s">
        <v>437</v>
      </c>
    </row>
    <row r="1223" spans="1:6" x14ac:dyDescent="0.25">
      <c r="A1223">
        <v>22</v>
      </c>
      <c r="B1223">
        <v>7</v>
      </c>
      <c r="C1223" t="s">
        <v>1244</v>
      </c>
      <c r="D1223" t="s">
        <v>961</v>
      </c>
      <c r="E1223" t="s">
        <v>795</v>
      </c>
      <c r="F1223" t="s">
        <v>437</v>
      </c>
    </row>
    <row r="1224" spans="1:6" x14ac:dyDescent="0.25">
      <c r="A1224">
        <v>22</v>
      </c>
      <c r="B1224">
        <v>8</v>
      </c>
      <c r="C1224" t="s">
        <v>1246</v>
      </c>
      <c r="D1224" t="s">
        <v>899</v>
      </c>
      <c r="E1224" t="s">
        <v>524</v>
      </c>
      <c r="F1224" t="s">
        <v>437</v>
      </c>
    </row>
    <row r="1225" spans="1:6" x14ac:dyDescent="0.25">
      <c r="A1225">
        <v>22</v>
      </c>
      <c r="B1225">
        <v>9</v>
      </c>
      <c r="C1225" t="s">
        <v>1243</v>
      </c>
      <c r="D1225" t="s">
        <v>901</v>
      </c>
      <c r="E1225" t="s">
        <v>436</v>
      </c>
      <c r="F1225" t="s">
        <v>437</v>
      </c>
    </row>
    <row r="1226" spans="1:6" x14ac:dyDescent="0.25">
      <c r="A1226">
        <v>22</v>
      </c>
      <c r="B1226">
        <v>10</v>
      </c>
      <c r="C1226" t="s">
        <v>1218</v>
      </c>
      <c r="D1226" t="s">
        <v>901</v>
      </c>
      <c r="E1226" t="s">
        <v>584</v>
      </c>
      <c r="F1226" t="s">
        <v>437</v>
      </c>
    </row>
    <row r="1227" spans="1:6" x14ac:dyDescent="0.25">
      <c r="A1227">
        <v>22</v>
      </c>
      <c r="B1227">
        <v>11</v>
      </c>
      <c r="C1227" t="s">
        <v>1196</v>
      </c>
      <c r="D1227" t="s">
        <v>903</v>
      </c>
      <c r="E1227" t="s">
        <v>228</v>
      </c>
      <c r="F1227" t="s">
        <v>437</v>
      </c>
    </row>
    <row r="1228" spans="1:6" x14ac:dyDescent="0.25">
      <c r="A1228">
        <v>22</v>
      </c>
      <c r="B1228">
        <v>12</v>
      </c>
      <c r="C1228" t="s">
        <v>1206</v>
      </c>
      <c r="D1228" t="s">
        <v>901</v>
      </c>
      <c r="E1228" t="s">
        <v>690</v>
      </c>
      <c r="F1228" t="s">
        <v>437</v>
      </c>
    </row>
    <row r="1229" spans="1:6" x14ac:dyDescent="0.25">
      <c r="A1229">
        <v>22</v>
      </c>
      <c r="B1229">
        <v>13</v>
      </c>
      <c r="C1229" t="s">
        <v>1271</v>
      </c>
      <c r="D1229" t="s">
        <v>899</v>
      </c>
      <c r="E1229" t="s">
        <v>782</v>
      </c>
      <c r="F1229" t="s">
        <v>437</v>
      </c>
    </row>
    <row r="1230" spans="1:6" x14ac:dyDescent="0.25">
      <c r="A1230">
        <v>22</v>
      </c>
      <c r="B1230">
        <v>14</v>
      </c>
      <c r="C1230" t="s">
        <v>1265</v>
      </c>
      <c r="D1230" t="s">
        <v>899</v>
      </c>
      <c r="E1230" t="s">
        <v>528</v>
      </c>
      <c r="F1230" t="s">
        <v>437</v>
      </c>
    </row>
    <row r="1231" spans="1:6" x14ac:dyDescent="0.25">
      <c r="A1231">
        <v>22</v>
      </c>
      <c r="B1231">
        <v>15</v>
      </c>
      <c r="C1231" t="s">
        <v>1311</v>
      </c>
      <c r="D1231" t="s">
        <v>899</v>
      </c>
      <c r="E1231" t="s">
        <v>753</v>
      </c>
      <c r="F1231" t="s">
        <v>437</v>
      </c>
    </row>
    <row r="1232" spans="1:6" x14ac:dyDescent="0.25">
      <c r="A1232">
        <v>23</v>
      </c>
      <c r="B1232">
        <v>1</v>
      </c>
      <c r="C1232" t="s">
        <v>1275</v>
      </c>
      <c r="D1232" t="s">
        <v>899</v>
      </c>
      <c r="E1232" t="s">
        <v>753</v>
      </c>
      <c r="F1232" t="s">
        <v>437</v>
      </c>
    </row>
    <row r="1233" spans="1:6" x14ac:dyDescent="0.25">
      <c r="A1233">
        <v>23</v>
      </c>
      <c r="B1233">
        <v>2</v>
      </c>
      <c r="C1233" t="s">
        <v>1309</v>
      </c>
      <c r="D1233" t="s">
        <v>899</v>
      </c>
      <c r="E1233" t="s">
        <v>528</v>
      </c>
      <c r="F1233" t="s">
        <v>437</v>
      </c>
    </row>
    <row r="1234" spans="1:6" x14ac:dyDescent="0.25">
      <c r="A1234">
        <v>23</v>
      </c>
      <c r="B1234">
        <v>3</v>
      </c>
      <c r="C1234" t="s">
        <v>1194</v>
      </c>
      <c r="D1234" t="s">
        <v>961</v>
      </c>
      <c r="E1234" t="s">
        <v>782</v>
      </c>
      <c r="F1234" t="s">
        <v>437</v>
      </c>
    </row>
    <row r="1235" spans="1:6" x14ac:dyDescent="0.25">
      <c r="A1235">
        <v>23</v>
      </c>
      <c r="B1235">
        <v>4</v>
      </c>
      <c r="C1235" t="s">
        <v>1251</v>
      </c>
      <c r="D1235" t="s">
        <v>901</v>
      </c>
      <c r="E1235" t="s">
        <v>690</v>
      </c>
      <c r="F1235" t="s">
        <v>437</v>
      </c>
    </row>
    <row r="1236" spans="1:6" x14ac:dyDescent="0.25">
      <c r="A1236">
        <v>23</v>
      </c>
      <c r="B1236">
        <v>5</v>
      </c>
      <c r="C1236" t="s">
        <v>1234</v>
      </c>
      <c r="D1236" t="s">
        <v>908</v>
      </c>
      <c r="E1236" t="s">
        <v>228</v>
      </c>
      <c r="F1236" t="s">
        <v>437</v>
      </c>
    </row>
    <row r="1237" spans="1:6" x14ac:dyDescent="0.25">
      <c r="A1237">
        <v>23</v>
      </c>
      <c r="B1237">
        <v>6</v>
      </c>
      <c r="C1237" t="s">
        <v>1342</v>
      </c>
      <c r="D1237" t="s">
        <v>961</v>
      </c>
      <c r="E1237" t="s">
        <v>584</v>
      </c>
      <c r="F1237" t="s">
        <v>437</v>
      </c>
    </row>
    <row r="1238" spans="1:6" x14ac:dyDescent="0.25">
      <c r="A1238">
        <v>23</v>
      </c>
      <c r="B1238">
        <v>7</v>
      </c>
      <c r="C1238" t="s">
        <v>1238</v>
      </c>
      <c r="D1238" t="s">
        <v>901</v>
      </c>
      <c r="E1238" t="s">
        <v>436</v>
      </c>
      <c r="F1238" t="s">
        <v>437</v>
      </c>
    </row>
    <row r="1239" spans="1:6" x14ac:dyDescent="0.25">
      <c r="A1239">
        <v>23</v>
      </c>
      <c r="B1239">
        <v>8</v>
      </c>
      <c r="C1239" t="s">
        <v>1305</v>
      </c>
      <c r="D1239" t="s">
        <v>901</v>
      </c>
      <c r="E1239" t="s">
        <v>524</v>
      </c>
      <c r="F1239" t="s">
        <v>437</v>
      </c>
    </row>
    <row r="1240" spans="1:6" x14ac:dyDescent="0.25">
      <c r="A1240">
        <v>23</v>
      </c>
      <c r="B1240">
        <v>9</v>
      </c>
      <c r="C1240" t="s">
        <v>1262</v>
      </c>
      <c r="D1240" t="s">
        <v>903</v>
      </c>
      <c r="E1240" t="s">
        <v>795</v>
      </c>
      <c r="F1240" t="s">
        <v>437</v>
      </c>
    </row>
    <row r="1241" spans="1:6" x14ac:dyDescent="0.25">
      <c r="A1241">
        <v>23</v>
      </c>
      <c r="B1241">
        <v>10</v>
      </c>
      <c r="C1241" t="s">
        <v>1296</v>
      </c>
      <c r="D1241" t="s">
        <v>901</v>
      </c>
      <c r="E1241" t="s">
        <v>702</v>
      </c>
      <c r="F1241" t="s">
        <v>437</v>
      </c>
    </row>
    <row r="1242" spans="1:6" x14ac:dyDescent="0.25">
      <c r="A1242">
        <v>23</v>
      </c>
      <c r="B1242">
        <v>11</v>
      </c>
      <c r="C1242" t="s">
        <v>1224</v>
      </c>
      <c r="D1242" t="s">
        <v>961</v>
      </c>
      <c r="E1242" t="s">
        <v>483</v>
      </c>
      <c r="F1242" t="s">
        <v>437</v>
      </c>
    </row>
    <row r="1243" spans="1:6" x14ac:dyDescent="0.25">
      <c r="A1243">
        <v>23</v>
      </c>
      <c r="B1243">
        <v>12</v>
      </c>
      <c r="C1243" t="s">
        <v>1240</v>
      </c>
      <c r="D1243" t="s">
        <v>901</v>
      </c>
      <c r="E1243" t="s">
        <v>644</v>
      </c>
      <c r="F1243" t="s">
        <v>437</v>
      </c>
    </row>
    <row r="1244" spans="1:6" x14ac:dyDescent="0.25">
      <c r="A1244">
        <v>23</v>
      </c>
      <c r="B1244">
        <v>13</v>
      </c>
      <c r="C1244" t="s">
        <v>1223</v>
      </c>
      <c r="D1244" t="s">
        <v>908</v>
      </c>
      <c r="E1244" t="s">
        <v>818</v>
      </c>
      <c r="F1244" t="s">
        <v>437</v>
      </c>
    </row>
    <row r="1245" spans="1:6" x14ac:dyDescent="0.25">
      <c r="A1245">
        <v>23</v>
      </c>
      <c r="B1245">
        <v>14</v>
      </c>
      <c r="C1245" t="s">
        <v>1217</v>
      </c>
      <c r="D1245" t="s">
        <v>901</v>
      </c>
      <c r="E1245" t="s">
        <v>480</v>
      </c>
      <c r="F1245" t="s">
        <v>437</v>
      </c>
    </row>
    <row r="1246" spans="1:6" x14ac:dyDescent="0.25">
      <c r="A1246">
        <v>23</v>
      </c>
      <c r="B1246">
        <v>15</v>
      </c>
      <c r="C1246" t="s">
        <v>1254</v>
      </c>
      <c r="D1246" t="s">
        <v>905</v>
      </c>
      <c r="E1246" t="s">
        <v>744</v>
      </c>
      <c r="F1246" t="s">
        <v>437</v>
      </c>
    </row>
    <row r="1247" spans="1:6" x14ac:dyDescent="0.25">
      <c r="A1247">
        <v>24</v>
      </c>
      <c r="B1247">
        <v>1</v>
      </c>
      <c r="C1247" t="s">
        <v>1233</v>
      </c>
      <c r="D1247" t="s">
        <v>901</v>
      </c>
      <c r="E1247" t="s">
        <v>744</v>
      </c>
      <c r="F1247" t="s">
        <v>437</v>
      </c>
    </row>
    <row r="1248" spans="1:6" x14ac:dyDescent="0.25">
      <c r="A1248">
        <v>24</v>
      </c>
      <c r="B1248">
        <v>2</v>
      </c>
      <c r="C1248" t="s">
        <v>1276</v>
      </c>
      <c r="D1248" t="s">
        <v>922</v>
      </c>
      <c r="E1248" t="s">
        <v>480</v>
      </c>
      <c r="F1248" t="s">
        <v>437</v>
      </c>
    </row>
    <row r="1249" spans="1:6" x14ac:dyDescent="0.25">
      <c r="A1249">
        <v>24</v>
      </c>
      <c r="B1249">
        <v>3</v>
      </c>
      <c r="C1249" t="s">
        <v>1255</v>
      </c>
      <c r="D1249" t="s">
        <v>901</v>
      </c>
      <c r="E1249" t="s">
        <v>818</v>
      </c>
      <c r="F1249" t="s">
        <v>437</v>
      </c>
    </row>
    <row r="1250" spans="1:6" x14ac:dyDescent="0.25">
      <c r="A1250">
        <v>24</v>
      </c>
      <c r="B1250">
        <v>4</v>
      </c>
      <c r="C1250" t="s">
        <v>1182</v>
      </c>
      <c r="D1250" t="s">
        <v>901</v>
      </c>
      <c r="E1250" t="s">
        <v>644</v>
      </c>
      <c r="F1250" t="s">
        <v>437</v>
      </c>
    </row>
    <row r="1251" spans="1:6" x14ac:dyDescent="0.25">
      <c r="A1251">
        <v>24</v>
      </c>
      <c r="B1251">
        <v>5</v>
      </c>
      <c r="C1251" t="s">
        <v>1250</v>
      </c>
      <c r="D1251" t="s">
        <v>899</v>
      </c>
      <c r="E1251" t="s">
        <v>483</v>
      </c>
      <c r="F1251" t="s">
        <v>437</v>
      </c>
    </row>
    <row r="1252" spans="1:6" x14ac:dyDescent="0.25">
      <c r="A1252">
        <v>24</v>
      </c>
      <c r="B1252">
        <v>6</v>
      </c>
      <c r="C1252" t="s">
        <v>1385</v>
      </c>
      <c r="D1252" t="s">
        <v>901</v>
      </c>
      <c r="E1252" t="s">
        <v>702</v>
      </c>
      <c r="F1252" t="s">
        <v>437</v>
      </c>
    </row>
    <row r="1253" spans="1:6" x14ac:dyDescent="0.25">
      <c r="A1253">
        <v>24</v>
      </c>
      <c r="B1253">
        <v>7</v>
      </c>
      <c r="C1253" t="s">
        <v>1289</v>
      </c>
      <c r="D1253" t="s">
        <v>901</v>
      </c>
      <c r="E1253" t="s">
        <v>795</v>
      </c>
      <c r="F1253" t="s">
        <v>437</v>
      </c>
    </row>
    <row r="1254" spans="1:6" x14ac:dyDescent="0.25">
      <c r="A1254">
        <v>24</v>
      </c>
      <c r="B1254">
        <v>8</v>
      </c>
      <c r="C1254" t="s">
        <v>1257</v>
      </c>
      <c r="D1254" t="s">
        <v>901</v>
      </c>
      <c r="E1254" t="s">
        <v>524</v>
      </c>
      <c r="F1254" t="s">
        <v>437</v>
      </c>
    </row>
    <row r="1255" spans="1:6" x14ac:dyDescent="0.25">
      <c r="A1255">
        <v>24</v>
      </c>
      <c r="B1255">
        <v>9</v>
      </c>
      <c r="C1255" t="s">
        <v>1314</v>
      </c>
      <c r="D1255" t="s">
        <v>926</v>
      </c>
      <c r="E1255" t="s">
        <v>436</v>
      </c>
      <c r="F1255" t="s">
        <v>437</v>
      </c>
    </row>
    <row r="1256" spans="1:6" x14ac:dyDescent="0.25">
      <c r="A1256">
        <v>24</v>
      </c>
      <c r="B1256">
        <v>10</v>
      </c>
      <c r="C1256" t="s">
        <v>1214</v>
      </c>
      <c r="D1256" t="s">
        <v>901</v>
      </c>
      <c r="E1256" t="s">
        <v>584</v>
      </c>
      <c r="F1256" t="s">
        <v>437</v>
      </c>
    </row>
    <row r="1257" spans="1:6" x14ac:dyDescent="0.25">
      <c r="A1257">
        <v>24</v>
      </c>
      <c r="B1257">
        <v>11</v>
      </c>
      <c r="C1257" t="s">
        <v>1258</v>
      </c>
      <c r="D1257" t="s">
        <v>901</v>
      </c>
      <c r="E1257" t="s">
        <v>228</v>
      </c>
      <c r="F1257" t="s">
        <v>437</v>
      </c>
    </row>
    <row r="1258" spans="1:6" x14ac:dyDescent="0.25">
      <c r="A1258">
        <v>24</v>
      </c>
      <c r="B1258">
        <v>12</v>
      </c>
      <c r="C1258" t="s">
        <v>1316</v>
      </c>
      <c r="D1258" t="s">
        <v>901</v>
      </c>
      <c r="E1258" t="s">
        <v>690</v>
      </c>
      <c r="F1258" t="s">
        <v>437</v>
      </c>
    </row>
    <row r="1259" spans="1:6" x14ac:dyDescent="0.25">
      <c r="A1259">
        <v>24</v>
      </c>
      <c r="B1259">
        <v>13</v>
      </c>
      <c r="C1259" t="s">
        <v>1193</v>
      </c>
      <c r="D1259" t="s">
        <v>908</v>
      </c>
      <c r="E1259" t="s">
        <v>782</v>
      </c>
      <c r="F1259" t="s">
        <v>437</v>
      </c>
    </row>
    <row r="1260" spans="1:6" x14ac:dyDescent="0.25">
      <c r="A1260">
        <v>24</v>
      </c>
      <c r="B1260">
        <v>14</v>
      </c>
      <c r="C1260" t="s">
        <v>1292</v>
      </c>
      <c r="D1260" t="s">
        <v>901</v>
      </c>
      <c r="E1260" t="s">
        <v>528</v>
      </c>
      <c r="F1260" t="s">
        <v>437</v>
      </c>
    </row>
    <row r="1261" spans="1:6" x14ac:dyDescent="0.25">
      <c r="A1261">
        <v>24</v>
      </c>
      <c r="B1261">
        <v>15</v>
      </c>
      <c r="C1261" t="s">
        <v>1287</v>
      </c>
      <c r="D1261" t="s">
        <v>903</v>
      </c>
      <c r="E1261" t="s">
        <v>753</v>
      </c>
      <c r="F1261" t="s">
        <v>437</v>
      </c>
    </row>
    <row r="1262" spans="1:6" x14ac:dyDescent="0.25">
      <c r="A1262">
        <v>25</v>
      </c>
      <c r="B1262">
        <v>1</v>
      </c>
      <c r="C1262" t="s">
        <v>1293</v>
      </c>
      <c r="D1262" t="s">
        <v>901</v>
      </c>
      <c r="E1262" t="s">
        <v>753</v>
      </c>
      <c r="F1262" t="s">
        <v>437</v>
      </c>
    </row>
    <row r="1263" spans="1:6" x14ac:dyDescent="0.25">
      <c r="A1263">
        <v>25</v>
      </c>
      <c r="B1263">
        <v>2</v>
      </c>
      <c r="C1263" t="s">
        <v>1360</v>
      </c>
      <c r="D1263" t="s">
        <v>899</v>
      </c>
      <c r="E1263" t="s">
        <v>528</v>
      </c>
      <c r="F1263" t="s">
        <v>437</v>
      </c>
    </row>
    <row r="1264" spans="1:6" x14ac:dyDescent="0.25">
      <c r="A1264">
        <v>25</v>
      </c>
      <c r="B1264">
        <v>3</v>
      </c>
      <c r="C1264" t="s">
        <v>1248</v>
      </c>
      <c r="D1264" t="s">
        <v>901</v>
      </c>
      <c r="E1264" t="s">
        <v>782</v>
      </c>
      <c r="F1264" t="s">
        <v>437</v>
      </c>
    </row>
    <row r="1265" spans="1:6" x14ac:dyDescent="0.25">
      <c r="A1265">
        <v>25</v>
      </c>
      <c r="B1265">
        <v>4</v>
      </c>
      <c r="C1265" t="s">
        <v>1260</v>
      </c>
      <c r="D1265" t="s">
        <v>901</v>
      </c>
      <c r="E1265" t="s">
        <v>690</v>
      </c>
      <c r="F1265" t="s">
        <v>437</v>
      </c>
    </row>
    <row r="1266" spans="1:6" x14ac:dyDescent="0.25">
      <c r="A1266">
        <v>25</v>
      </c>
      <c r="B1266">
        <v>5</v>
      </c>
      <c r="C1266" t="s">
        <v>1230</v>
      </c>
      <c r="D1266" t="s">
        <v>922</v>
      </c>
      <c r="E1266" t="s">
        <v>228</v>
      </c>
      <c r="F1266" t="s">
        <v>437</v>
      </c>
    </row>
    <row r="1267" spans="1:6" x14ac:dyDescent="0.25">
      <c r="A1267">
        <v>25</v>
      </c>
      <c r="B1267">
        <v>6</v>
      </c>
      <c r="C1267" t="s">
        <v>1209</v>
      </c>
      <c r="D1267" t="s">
        <v>961</v>
      </c>
      <c r="E1267" t="s">
        <v>584</v>
      </c>
      <c r="F1267" t="s">
        <v>437</v>
      </c>
    </row>
    <row r="1268" spans="1:6" x14ac:dyDescent="0.25">
      <c r="A1268">
        <v>25</v>
      </c>
      <c r="B1268">
        <v>7</v>
      </c>
      <c r="C1268" t="s">
        <v>1328</v>
      </c>
      <c r="D1268" t="s">
        <v>901</v>
      </c>
      <c r="E1268" t="s">
        <v>436</v>
      </c>
      <c r="F1268" t="s">
        <v>437</v>
      </c>
    </row>
    <row r="1269" spans="1:6" x14ac:dyDescent="0.25">
      <c r="A1269">
        <v>25</v>
      </c>
      <c r="B1269">
        <v>8</v>
      </c>
      <c r="C1269" t="s">
        <v>1181</v>
      </c>
      <c r="D1269" t="s">
        <v>899</v>
      </c>
      <c r="E1269" t="s">
        <v>524</v>
      </c>
      <c r="F1269" t="s">
        <v>437</v>
      </c>
    </row>
    <row r="1270" spans="1:6" x14ac:dyDescent="0.25">
      <c r="A1270">
        <v>25</v>
      </c>
      <c r="B1270">
        <v>9</v>
      </c>
      <c r="C1270" t="s">
        <v>1301</v>
      </c>
      <c r="D1270" t="s">
        <v>961</v>
      </c>
      <c r="E1270" t="s">
        <v>795</v>
      </c>
      <c r="F1270" t="s">
        <v>437</v>
      </c>
    </row>
    <row r="1271" spans="1:6" x14ac:dyDescent="0.25">
      <c r="A1271">
        <v>25</v>
      </c>
      <c r="B1271">
        <v>10</v>
      </c>
      <c r="C1271" t="s">
        <v>1290</v>
      </c>
      <c r="D1271" t="s">
        <v>922</v>
      </c>
      <c r="E1271" t="s">
        <v>702</v>
      </c>
      <c r="F1271" t="s">
        <v>437</v>
      </c>
    </row>
    <row r="1272" spans="1:6" x14ac:dyDescent="0.25">
      <c r="A1272">
        <v>25</v>
      </c>
      <c r="B1272">
        <v>11</v>
      </c>
      <c r="C1272" t="s">
        <v>1235</v>
      </c>
      <c r="D1272" t="s">
        <v>899</v>
      </c>
      <c r="E1272" t="s">
        <v>483</v>
      </c>
      <c r="F1272" t="s">
        <v>437</v>
      </c>
    </row>
    <row r="1273" spans="1:6" x14ac:dyDescent="0.25">
      <c r="A1273">
        <v>25</v>
      </c>
      <c r="B1273">
        <v>12</v>
      </c>
      <c r="C1273" t="s">
        <v>1261</v>
      </c>
      <c r="D1273" t="s">
        <v>899</v>
      </c>
      <c r="E1273" t="s">
        <v>644</v>
      </c>
      <c r="F1273" t="s">
        <v>437</v>
      </c>
    </row>
    <row r="1274" spans="1:6" x14ac:dyDescent="0.25">
      <c r="A1274">
        <v>25</v>
      </c>
      <c r="B1274">
        <v>13</v>
      </c>
      <c r="C1274" t="s">
        <v>1219</v>
      </c>
      <c r="D1274" t="s">
        <v>899</v>
      </c>
      <c r="E1274" t="s">
        <v>818</v>
      </c>
      <c r="F1274" t="s">
        <v>437</v>
      </c>
    </row>
    <row r="1275" spans="1:6" x14ac:dyDescent="0.25">
      <c r="A1275">
        <v>25</v>
      </c>
      <c r="B1275">
        <v>14</v>
      </c>
      <c r="C1275" t="s">
        <v>1300</v>
      </c>
      <c r="D1275" t="s">
        <v>901</v>
      </c>
      <c r="E1275" t="s">
        <v>480</v>
      </c>
      <c r="F1275" t="s">
        <v>437</v>
      </c>
    </row>
    <row r="1276" spans="1:6" x14ac:dyDescent="0.25">
      <c r="A1276">
        <v>25</v>
      </c>
      <c r="B1276">
        <v>15</v>
      </c>
      <c r="C1276" t="s">
        <v>1295</v>
      </c>
      <c r="D1276" t="s">
        <v>908</v>
      </c>
      <c r="E1276" t="s">
        <v>744</v>
      </c>
      <c r="F1276" t="s">
        <v>437</v>
      </c>
    </row>
    <row r="1277" spans="1:6" x14ac:dyDescent="0.25">
      <c r="A1277">
        <v>26</v>
      </c>
      <c r="B1277">
        <v>1</v>
      </c>
      <c r="C1277" t="s">
        <v>1386</v>
      </c>
      <c r="D1277" t="s">
        <v>926</v>
      </c>
      <c r="E1277" t="s">
        <v>744</v>
      </c>
      <c r="F1277" t="s">
        <v>437</v>
      </c>
    </row>
    <row r="1278" spans="1:6" x14ac:dyDescent="0.25">
      <c r="A1278">
        <v>26</v>
      </c>
      <c r="B1278">
        <v>2</v>
      </c>
      <c r="C1278" t="s">
        <v>1256</v>
      </c>
      <c r="D1278" t="s">
        <v>899</v>
      </c>
      <c r="E1278" t="s">
        <v>480</v>
      </c>
      <c r="F1278" t="s">
        <v>437</v>
      </c>
    </row>
    <row r="1279" spans="1:6" x14ac:dyDescent="0.25">
      <c r="A1279">
        <v>26</v>
      </c>
      <c r="B1279">
        <v>3</v>
      </c>
      <c r="C1279" t="s">
        <v>1281</v>
      </c>
      <c r="D1279" t="s">
        <v>901</v>
      </c>
      <c r="E1279" t="s">
        <v>818</v>
      </c>
      <c r="F1279" t="s">
        <v>437</v>
      </c>
    </row>
    <row r="1280" spans="1:6" x14ac:dyDescent="0.25">
      <c r="A1280">
        <v>26</v>
      </c>
      <c r="B1280">
        <v>4</v>
      </c>
      <c r="C1280" t="s">
        <v>1273</v>
      </c>
      <c r="D1280" t="s">
        <v>901</v>
      </c>
      <c r="E1280" t="s">
        <v>644</v>
      </c>
      <c r="F1280" t="s">
        <v>437</v>
      </c>
    </row>
    <row r="1281" spans="1:6" x14ac:dyDescent="0.25">
      <c r="A1281">
        <v>26</v>
      </c>
      <c r="B1281">
        <v>5</v>
      </c>
      <c r="C1281" t="s">
        <v>1172</v>
      </c>
      <c r="D1281" t="s">
        <v>901</v>
      </c>
      <c r="E1281" t="s">
        <v>483</v>
      </c>
      <c r="F1281" t="s">
        <v>437</v>
      </c>
    </row>
    <row r="1282" spans="1:6" x14ac:dyDescent="0.25">
      <c r="A1282">
        <v>26</v>
      </c>
      <c r="B1282">
        <v>6</v>
      </c>
      <c r="C1282" t="s">
        <v>1286</v>
      </c>
      <c r="D1282" t="s">
        <v>899</v>
      </c>
      <c r="E1282" t="s">
        <v>702</v>
      </c>
      <c r="F1282" t="s">
        <v>437</v>
      </c>
    </row>
    <row r="1283" spans="1:6" x14ac:dyDescent="0.25">
      <c r="A1283">
        <v>26</v>
      </c>
      <c r="B1283">
        <v>7</v>
      </c>
      <c r="C1283" t="s">
        <v>1272</v>
      </c>
      <c r="D1283" t="s">
        <v>899</v>
      </c>
      <c r="E1283" t="s">
        <v>795</v>
      </c>
      <c r="F1283" t="s">
        <v>437</v>
      </c>
    </row>
    <row r="1284" spans="1:6" x14ac:dyDescent="0.25">
      <c r="A1284">
        <v>26</v>
      </c>
      <c r="B1284">
        <v>8</v>
      </c>
      <c r="C1284" t="s">
        <v>1308</v>
      </c>
      <c r="D1284" t="s">
        <v>901</v>
      </c>
      <c r="E1284" t="s">
        <v>524</v>
      </c>
      <c r="F1284" t="s">
        <v>437</v>
      </c>
    </row>
    <row r="1285" spans="1:6" x14ac:dyDescent="0.25">
      <c r="A1285">
        <v>26</v>
      </c>
      <c r="B1285">
        <v>9</v>
      </c>
      <c r="C1285" t="s">
        <v>1312</v>
      </c>
      <c r="D1285" t="s">
        <v>922</v>
      </c>
      <c r="E1285" t="s">
        <v>436</v>
      </c>
      <c r="F1285" t="s">
        <v>437</v>
      </c>
    </row>
    <row r="1286" spans="1:6" x14ac:dyDescent="0.25">
      <c r="A1286">
        <v>26</v>
      </c>
      <c r="B1286">
        <v>10</v>
      </c>
      <c r="C1286" t="s">
        <v>1202</v>
      </c>
      <c r="D1286" t="s">
        <v>899</v>
      </c>
      <c r="E1286" t="s">
        <v>584</v>
      </c>
      <c r="F1286" t="s">
        <v>437</v>
      </c>
    </row>
    <row r="1287" spans="1:6" x14ac:dyDescent="0.25">
      <c r="A1287">
        <v>26</v>
      </c>
      <c r="B1287">
        <v>11</v>
      </c>
      <c r="C1287" t="s">
        <v>1387</v>
      </c>
      <c r="D1287" t="s">
        <v>905</v>
      </c>
      <c r="E1287" t="s">
        <v>228</v>
      </c>
      <c r="F1287" t="s">
        <v>437</v>
      </c>
    </row>
    <row r="1288" spans="1:6" x14ac:dyDescent="0.25">
      <c r="A1288">
        <v>26</v>
      </c>
      <c r="B1288">
        <v>12</v>
      </c>
      <c r="C1288" t="s">
        <v>1282</v>
      </c>
      <c r="D1288" t="s">
        <v>901</v>
      </c>
      <c r="E1288" t="s">
        <v>690</v>
      </c>
      <c r="F1288" t="s">
        <v>437</v>
      </c>
    </row>
    <row r="1289" spans="1:6" x14ac:dyDescent="0.25">
      <c r="A1289">
        <v>26</v>
      </c>
      <c r="B1289">
        <v>13</v>
      </c>
      <c r="C1289" t="s">
        <v>1356</v>
      </c>
      <c r="D1289" t="s">
        <v>901</v>
      </c>
      <c r="E1289" t="s">
        <v>782</v>
      </c>
      <c r="F1289" t="s">
        <v>437</v>
      </c>
    </row>
    <row r="1290" spans="1:6" x14ac:dyDescent="0.25">
      <c r="A1290">
        <v>26</v>
      </c>
      <c r="B1290">
        <v>14</v>
      </c>
      <c r="C1290" t="s">
        <v>1347</v>
      </c>
      <c r="D1290" t="s">
        <v>908</v>
      </c>
      <c r="E1290" t="s">
        <v>528</v>
      </c>
      <c r="F1290" t="s">
        <v>437</v>
      </c>
    </row>
    <row r="1291" spans="1:6" x14ac:dyDescent="0.25">
      <c r="A1291">
        <v>26</v>
      </c>
      <c r="B1291">
        <v>15</v>
      </c>
      <c r="C1291" t="s">
        <v>1280</v>
      </c>
      <c r="D1291" t="s">
        <v>905</v>
      </c>
      <c r="E1291" t="s">
        <v>753</v>
      </c>
      <c r="F1291" t="s">
        <v>437</v>
      </c>
    </row>
    <row r="1292" spans="1:6" x14ac:dyDescent="0.25">
      <c r="A1292">
        <v>27</v>
      </c>
      <c r="B1292">
        <v>1</v>
      </c>
      <c r="C1292" t="s">
        <v>1369</v>
      </c>
      <c r="D1292" t="s">
        <v>901</v>
      </c>
      <c r="E1292" t="s">
        <v>753</v>
      </c>
      <c r="F1292" t="s">
        <v>437</v>
      </c>
    </row>
    <row r="1293" spans="1:6" x14ac:dyDescent="0.25">
      <c r="A1293">
        <v>27</v>
      </c>
      <c r="B1293">
        <v>2</v>
      </c>
      <c r="C1293" t="s">
        <v>1294</v>
      </c>
      <c r="D1293" t="s">
        <v>901</v>
      </c>
      <c r="E1293" t="s">
        <v>528</v>
      </c>
      <c r="F1293" t="s">
        <v>437</v>
      </c>
    </row>
    <row r="1294" spans="1:6" x14ac:dyDescent="0.25">
      <c r="A1294">
        <v>27</v>
      </c>
      <c r="B1294">
        <v>3</v>
      </c>
      <c r="C1294" t="s">
        <v>1306</v>
      </c>
      <c r="D1294" t="s">
        <v>901</v>
      </c>
      <c r="E1294" t="s">
        <v>782</v>
      </c>
      <c r="F1294" t="s">
        <v>437</v>
      </c>
    </row>
    <row r="1295" spans="1:6" x14ac:dyDescent="0.25">
      <c r="A1295">
        <v>27</v>
      </c>
      <c r="B1295">
        <v>4</v>
      </c>
      <c r="C1295" t="s">
        <v>1388</v>
      </c>
      <c r="D1295" t="s">
        <v>901</v>
      </c>
      <c r="E1295" t="s">
        <v>690</v>
      </c>
      <c r="F1295" t="s">
        <v>437</v>
      </c>
    </row>
    <row r="1296" spans="1:6" x14ac:dyDescent="0.25">
      <c r="A1296">
        <v>27</v>
      </c>
      <c r="B1296">
        <v>5</v>
      </c>
      <c r="C1296" t="s">
        <v>1303</v>
      </c>
      <c r="D1296" t="s">
        <v>899</v>
      </c>
      <c r="E1296" t="s">
        <v>228</v>
      </c>
      <c r="F1296" t="s">
        <v>437</v>
      </c>
    </row>
    <row r="1297" spans="1:6" x14ac:dyDescent="0.25">
      <c r="A1297">
        <v>27</v>
      </c>
      <c r="B1297">
        <v>6</v>
      </c>
      <c r="C1297" t="s">
        <v>1374</v>
      </c>
      <c r="D1297" t="s">
        <v>901</v>
      </c>
      <c r="E1297" t="s">
        <v>584</v>
      </c>
      <c r="F1297" t="s">
        <v>437</v>
      </c>
    </row>
    <row r="1298" spans="1:6" x14ac:dyDescent="0.25">
      <c r="A1298">
        <v>27</v>
      </c>
      <c r="B1298">
        <v>7</v>
      </c>
      <c r="C1298" t="s">
        <v>1334</v>
      </c>
      <c r="D1298" t="s">
        <v>908</v>
      </c>
      <c r="E1298" t="s">
        <v>436</v>
      </c>
      <c r="F1298" t="s">
        <v>437</v>
      </c>
    </row>
    <row r="1299" spans="1:6" x14ac:dyDescent="0.25">
      <c r="A1299">
        <v>27</v>
      </c>
      <c r="B1299">
        <v>8</v>
      </c>
      <c r="C1299" t="s">
        <v>1288</v>
      </c>
      <c r="D1299" t="s">
        <v>905</v>
      </c>
      <c r="E1299" t="s">
        <v>524</v>
      </c>
      <c r="F1299" t="s">
        <v>437</v>
      </c>
    </row>
    <row r="1300" spans="1:6" x14ac:dyDescent="0.25">
      <c r="A1300">
        <v>27</v>
      </c>
      <c r="B1300">
        <v>9</v>
      </c>
      <c r="C1300" t="s">
        <v>1377</v>
      </c>
      <c r="D1300" t="s">
        <v>901</v>
      </c>
      <c r="E1300" t="s">
        <v>795</v>
      </c>
      <c r="F1300" t="s">
        <v>437</v>
      </c>
    </row>
    <row r="1301" spans="1:6" x14ac:dyDescent="0.25">
      <c r="A1301">
        <v>27</v>
      </c>
      <c r="B1301">
        <v>10</v>
      </c>
      <c r="C1301" t="s">
        <v>1372</v>
      </c>
      <c r="D1301" t="s">
        <v>899</v>
      </c>
      <c r="E1301" t="s">
        <v>702</v>
      </c>
      <c r="F1301" t="s">
        <v>437</v>
      </c>
    </row>
    <row r="1302" spans="1:6" x14ac:dyDescent="0.25">
      <c r="A1302">
        <v>27</v>
      </c>
      <c r="B1302">
        <v>11</v>
      </c>
      <c r="C1302" t="s">
        <v>1266</v>
      </c>
      <c r="D1302" t="s">
        <v>901</v>
      </c>
      <c r="E1302" t="s">
        <v>483</v>
      </c>
      <c r="F1302" t="s">
        <v>437</v>
      </c>
    </row>
    <row r="1303" spans="1:6" x14ac:dyDescent="0.25">
      <c r="A1303">
        <v>27</v>
      </c>
      <c r="B1303">
        <v>12</v>
      </c>
      <c r="C1303" t="s">
        <v>1373</v>
      </c>
      <c r="D1303" t="s">
        <v>901</v>
      </c>
      <c r="E1303" t="s">
        <v>644</v>
      </c>
      <c r="F1303" t="s">
        <v>437</v>
      </c>
    </row>
    <row r="1304" spans="1:6" x14ac:dyDescent="0.25">
      <c r="A1304">
        <v>27</v>
      </c>
      <c r="B1304">
        <v>13</v>
      </c>
      <c r="C1304" t="s">
        <v>1336</v>
      </c>
      <c r="D1304" t="s">
        <v>901</v>
      </c>
      <c r="E1304" t="s">
        <v>818</v>
      </c>
      <c r="F1304" t="s">
        <v>437</v>
      </c>
    </row>
    <row r="1305" spans="1:6" x14ac:dyDescent="0.25">
      <c r="A1305">
        <v>27</v>
      </c>
      <c r="B1305">
        <v>14</v>
      </c>
      <c r="C1305" t="s">
        <v>1381</v>
      </c>
      <c r="D1305" t="s">
        <v>901</v>
      </c>
      <c r="E1305" t="s">
        <v>480</v>
      </c>
      <c r="F1305" t="s">
        <v>437</v>
      </c>
    </row>
    <row r="1306" spans="1:6" x14ac:dyDescent="0.25">
      <c r="A1306">
        <v>27</v>
      </c>
      <c r="B1306">
        <v>15</v>
      </c>
      <c r="C1306" t="s">
        <v>1339</v>
      </c>
      <c r="D1306" t="s">
        <v>908</v>
      </c>
      <c r="E1306" t="s">
        <v>744</v>
      </c>
      <c r="F1306" t="s">
        <v>437</v>
      </c>
    </row>
    <row r="1307" spans="1:6" x14ac:dyDescent="0.25">
      <c r="A1307">
        <v>28</v>
      </c>
      <c r="B1307">
        <v>1</v>
      </c>
      <c r="C1307" t="s">
        <v>1267</v>
      </c>
      <c r="D1307" t="s">
        <v>901</v>
      </c>
      <c r="E1307" t="s">
        <v>744</v>
      </c>
      <c r="F1307" t="s">
        <v>437</v>
      </c>
    </row>
    <row r="1308" spans="1:6" x14ac:dyDescent="0.25">
      <c r="A1308">
        <v>28</v>
      </c>
      <c r="B1308">
        <v>2</v>
      </c>
      <c r="C1308" t="s">
        <v>1310</v>
      </c>
      <c r="D1308" t="s">
        <v>899</v>
      </c>
      <c r="E1308" t="s">
        <v>480</v>
      </c>
      <c r="F1308" t="s">
        <v>437</v>
      </c>
    </row>
    <row r="1309" spans="1:6" x14ac:dyDescent="0.25">
      <c r="A1309">
        <v>28</v>
      </c>
      <c r="B1309">
        <v>3</v>
      </c>
      <c r="C1309" t="s">
        <v>1389</v>
      </c>
      <c r="D1309" t="s">
        <v>899</v>
      </c>
      <c r="E1309" t="s">
        <v>818</v>
      </c>
      <c r="F1309" t="s">
        <v>437</v>
      </c>
    </row>
    <row r="1310" spans="1:6" x14ac:dyDescent="0.25">
      <c r="A1310">
        <v>28</v>
      </c>
      <c r="B1310">
        <v>4</v>
      </c>
      <c r="C1310" t="s">
        <v>1227</v>
      </c>
      <c r="D1310" t="s">
        <v>901</v>
      </c>
      <c r="E1310" t="s">
        <v>644</v>
      </c>
      <c r="F1310" t="s">
        <v>437</v>
      </c>
    </row>
    <row r="1311" spans="1:6" x14ac:dyDescent="0.25">
      <c r="A1311">
        <v>28</v>
      </c>
      <c r="B1311">
        <v>5</v>
      </c>
      <c r="C1311" t="s">
        <v>1322</v>
      </c>
      <c r="D1311" t="s">
        <v>901</v>
      </c>
      <c r="E1311" t="s">
        <v>483</v>
      </c>
      <c r="F1311" t="s">
        <v>437</v>
      </c>
    </row>
    <row r="1312" spans="1:6" x14ac:dyDescent="0.25">
      <c r="A1312">
        <v>28</v>
      </c>
      <c r="B1312">
        <v>6</v>
      </c>
      <c r="C1312" t="s">
        <v>1335</v>
      </c>
      <c r="D1312" t="s">
        <v>901</v>
      </c>
      <c r="E1312" t="s">
        <v>702</v>
      </c>
      <c r="F1312" t="s">
        <v>437</v>
      </c>
    </row>
    <row r="1313" spans="1:6" x14ac:dyDescent="0.25">
      <c r="A1313">
        <v>28</v>
      </c>
      <c r="B1313">
        <v>7</v>
      </c>
      <c r="C1313" t="s">
        <v>1297</v>
      </c>
      <c r="D1313" t="s">
        <v>922</v>
      </c>
      <c r="E1313" t="s">
        <v>795</v>
      </c>
      <c r="F1313" t="s">
        <v>437</v>
      </c>
    </row>
    <row r="1314" spans="1:6" x14ac:dyDescent="0.25">
      <c r="A1314">
        <v>28</v>
      </c>
      <c r="B1314">
        <v>8</v>
      </c>
      <c r="C1314" t="s">
        <v>1253</v>
      </c>
      <c r="D1314" t="s">
        <v>899</v>
      </c>
      <c r="E1314" t="s">
        <v>524</v>
      </c>
      <c r="F1314" t="s">
        <v>437</v>
      </c>
    </row>
    <row r="1315" spans="1:6" x14ac:dyDescent="0.25">
      <c r="A1315">
        <v>28</v>
      </c>
      <c r="B1315">
        <v>9</v>
      </c>
      <c r="C1315" t="s">
        <v>1274</v>
      </c>
      <c r="D1315" t="s">
        <v>901</v>
      </c>
      <c r="E1315" t="s">
        <v>436</v>
      </c>
      <c r="F1315" t="s">
        <v>437</v>
      </c>
    </row>
    <row r="1316" spans="1:6" x14ac:dyDescent="0.25">
      <c r="A1316">
        <v>28</v>
      </c>
      <c r="B1316">
        <v>10</v>
      </c>
      <c r="C1316" t="s">
        <v>1332</v>
      </c>
      <c r="D1316" t="s">
        <v>961</v>
      </c>
      <c r="E1316" t="s">
        <v>584</v>
      </c>
      <c r="F1316" t="s">
        <v>437</v>
      </c>
    </row>
    <row r="1317" spans="1:6" x14ac:dyDescent="0.25">
      <c r="A1317">
        <v>28</v>
      </c>
      <c r="B1317">
        <v>11</v>
      </c>
      <c r="C1317" t="s">
        <v>1283</v>
      </c>
      <c r="D1317" t="s">
        <v>901</v>
      </c>
      <c r="E1317" t="s">
        <v>228</v>
      </c>
      <c r="F1317" t="s">
        <v>437</v>
      </c>
    </row>
    <row r="1318" spans="1:6" x14ac:dyDescent="0.25">
      <c r="A1318">
        <v>28</v>
      </c>
      <c r="B1318">
        <v>12</v>
      </c>
      <c r="C1318" t="s">
        <v>1291</v>
      </c>
      <c r="D1318" t="s">
        <v>901</v>
      </c>
      <c r="E1318" t="s">
        <v>690</v>
      </c>
      <c r="F1318" t="s">
        <v>437</v>
      </c>
    </row>
    <row r="1319" spans="1:6" x14ac:dyDescent="0.25">
      <c r="A1319">
        <v>28</v>
      </c>
      <c r="B1319">
        <v>13</v>
      </c>
      <c r="C1319" t="s">
        <v>1383</v>
      </c>
      <c r="D1319" t="s">
        <v>901</v>
      </c>
      <c r="E1319" t="s">
        <v>782</v>
      </c>
      <c r="F1319" t="s">
        <v>437</v>
      </c>
    </row>
    <row r="1320" spans="1:6" x14ac:dyDescent="0.25">
      <c r="A1320">
        <v>28</v>
      </c>
      <c r="B1320">
        <v>14</v>
      </c>
      <c r="C1320" t="s">
        <v>1264</v>
      </c>
      <c r="D1320" t="s">
        <v>899</v>
      </c>
      <c r="E1320" t="s">
        <v>528</v>
      </c>
      <c r="F1320" t="s">
        <v>437</v>
      </c>
    </row>
    <row r="1321" spans="1:6" x14ac:dyDescent="0.25">
      <c r="A1321">
        <v>28</v>
      </c>
      <c r="B1321">
        <v>15</v>
      </c>
      <c r="C1321" t="s">
        <v>1315</v>
      </c>
      <c r="D1321" t="s">
        <v>901</v>
      </c>
      <c r="E1321" t="s">
        <v>753</v>
      </c>
      <c r="F1321" t="s">
        <v>437</v>
      </c>
    </row>
    <row r="1322" spans="1:6" x14ac:dyDescent="0.25">
      <c r="A1322">
        <v>29</v>
      </c>
      <c r="B1322">
        <v>1</v>
      </c>
      <c r="C1322" t="s">
        <v>1390</v>
      </c>
      <c r="D1322" t="s">
        <v>961</v>
      </c>
      <c r="E1322" t="s">
        <v>753</v>
      </c>
      <c r="F1322" t="s">
        <v>437</v>
      </c>
    </row>
    <row r="1323" spans="1:6" x14ac:dyDescent="0.25">
      <c r="A1323">
        <v>29</v>
      </c>
      <c r="B1323">
        <v>2</v>
      </c>
      <c r="C1323" t="s">
        <v>1324</v>
      </c>
      <c r="D1323" t="s">
        <v>905</v>
      </c>
      <c r="E1323" t="s">
        <v>528</v>
      </c>
      <c r="F1323" t="s">
        <v>437</v>
      </c>
    </row>
    <row r="1324" spans="1:6" x14ac:dyDescent="0.25">
      <c r="A1324">
        <v>29</v>
      </c>
      <c r="B1324">
        <v>3</v>
      </c>
      <c r="C1324" t="s">
        <v>1239</v>
      </c>
      <c r="D1324" t="s">
        <v>901</v>
      </c>
      <c r="E1324" t="s">
        <v>782</v>
      </c>
      <c r="F1324" t="s">
        <v>437</v>
      </c>
    </row>
    <row r="1325" spans="1:6" x14ac:dyDescent="0.25">
      <c r="A1325">
        <v>29</v>
      </c>
      <c r="B1325">
        <v>4</v>
      </c>
      <c r="C1325" t="s">
        <v>1391</v>
      </c>
      <c r="D1325" t="s">
        <v>901</v>
      </c>
      <c r="E1325" t="s">
        <v>690</v>
      </c>
      <c r="F1325" t="s">
        <v>437</v>
      </c>
    </row>
    <row r="1326" spans="1:6" x14ac:dyDescent="0.25">
      <c r="A1326">
        <v>29</v>
      </c>
      <c r="B1326">
        <v>5</v>
      </c>
      <c r="C1326" t="s">
        <v>1348</v>
      </c>
      <c r="D1326" t="s">
        <v>961</v>
      </c>
      <c r="E1326" t="s">
        <v>228</v>
      </c>
      <c r="F1326" t="s">
        <v>437</v>
      </c>
    </row>
    <row r="1327" spans="1:6" x14ac:dyDescent="0.25">
      <c r="A1327">
        <v>29</v>
      </c>
      <c r="B1327">
        <v>6</v>
      </c>
      <c r="C1327" t="s">
        <v>1392</v>
      </c>
      <c r="D1327" t="s">
        <v>901</v>
      </c>
      <c r="E1327" t="s">
        <v>584</v>
      </c>
      <c r="F1327" t="s">
        <v>437</v>
      </c>
    </row>
    <row r="1328" spans="1:6" x14ac:dyDescent="0.25">
      <c r="A1328">
        <v>29</v>
      </c>
      <c r="B1328">
        <v>7</v>
      </c>
      <c r="C1328" t="s">
        <v>1393</v>
      </c>
      <c r="D1328" t="s">
        <v>899</v>
      </c>
      <c r="E1328" t="s">
        <v>436</v>
      </c>
      <c r="F1328" t="s">
        <v>437</v>
      </c>
    </row>
    <row r="1329" spans="1:6" x14ac:dyDescent="0.25">
      <c r="A1329">
        <v>29</v>
      </c>
      <c r="B1329">
        <v>8</v>
      </c>
      <c r="C1329" t="s">
        <v>1170</v>
      </c>
      <c r="D1329" t="s">
        <v>961</v>
      </c>
      <c r="E1329" t="s">
        <v>524</v>
      </c>
      <c r="F1329" t="s">
        <v>437</v>
      </c>
    </row>
    <row r="1330" spans="1:6" x14ac:dyDescent="0.25">
      <c r="A1330">
        <v>29</v>
      </c>
      <c r="B1330">
        <v>9</v>
      </c>
      <c r="C1330" t="s">
        <v>1394</v>
      </c>
      <c r="D1330" t="s">
        <v>901</v>
      </c>
      <c r="E1330" t="s">
        <v>795</v>
      </c>
      <c r="F1330" t="s">
        <v>437</v>
      </c>
    </row>
    <row r="1331" spans="1:6" x14ac:dyDescent="0.25">
      <c r="A1331">
        <v>29</v>
      </c>
      <c r="B1331">
        <v>10</v>
      </c>
      <c r="C1331" t="s">
        <v>1395</v>
      </c>
      <c r="D1331" t="s">
        <v>899</v>
      </c>
      <c r="E1331" t="s">
        <v>702</v>
      </c>
      <c r="F1331" t="s">
        <v>437</v>
      </c>
    </row>
    <row r="1332" spans="1:6" x14ac:dyDescent="0.25">
      <c r="A1332">
        <v>29</v>
      </c>
      <c r="B1332">
        <v>11</v>
      </c>
      <c r="C1332" t="s">
        <v>1242</v>
      </c>
      <c r="D1332" t="s">
        <v>901</v>
      </c>
      <c r="E1332" t="s">
        <v>483</v>
      </c>
      <c r="F1332" t="s">
        <v>437</v>
      </c>
    </row>
    <row r="1333" spans="1:6" x14ac:dyDescent="0.25">
      <c r="A1333">
        <v>29</v>
      </c>
      <c r="B1333">
        <v>12</v>
      </c>
      <c r="C1333" t="s">
        <v>1278</v>
      </c>
      <c r="D1333" t="s">
        <v>901</v>
      </c>
      <c r="E1333" t="s">
        <v>644</v>
      </c>
      <c r="F1333" t="s">
        <v>437</v>
      </c>
    </row>
    <row r="1334" spans="1:6" x14ac:dyDescent="0.25">
      <c r="A1334">
        <v>29</v>
      </c>
      <c r="B1334">
        <v>13</v>
      </c>
      <c r="C1334" t="s">
        <v>1284</v>
      </c>
      <c r="D1334" t="s">
        <v>899</v>
      </c>
      <c r="E1334" t="s">
        <v>818</v>
      </c>
      <c r="F1334" t="s">
        <v>437</v>
      </c>
    </row>
    <row r="1335" spans="1:6" x14ac:dyDescent="0.25">
      <c r="A1335">
        <v>29</v>
      </c>
      <c r="B1335">
        <v>14</v>
      </c>
      <c r="C1335" t="s">
        <v>1364</v>
      </c>
      <c r="D1335" t="s">
        <v>922</v>
      </c>
      <c r="E1335" t="s">
        <v>480</v>
      </c>
      <c r="F1335" t="s">
        <v>437</v>
      </c>
    </row>
    <row r="1336" spans="1:6" x14ac:dyDescent="0.25">
      <c r="A1336">
        <v>29</v>
      </c>
      <c r="B1336">
        <v>15</v>
      </c>
      <c r="C1336" t="s">
        <v>1346</v>
      </c>
      <c r="D1336" t="s">
        <v>905</v>
      </c>
      <c r="E1336" t="s">
        <v>744</v>
      </c>
      <c r="F1336" t="s">
        <v>437</v>
      </c>
    </row>
    <row r="1337" spans="1:6" x14ac:dyDescent="0.25">
      <c r="A1337">
        <v>30</v>
      </c>
      <c r="B1337">
        <v>1</v>
      </c>
      <c r="C1337" t="s">
        <v>1396</v>
      </c>
      <c r="D1337" t="s">
        <v>901</v>
      </c>
      <c r="E1337" t="s">
        <v>744</v>
      </c>
      <c r="F1337" t="s">
        <v>437</v>
      </c>
    </row>
    <row r="1338" spans="1:6" x14ac:dyDescent="0.25">
      <c r="A1338">
        <v>30</v>
      </c>
      <c r="B1338">
        <v>2</v>
      </c>
      <c r="C1338" t="s">
        <v>1277</v>
      </c>
      <c r="D1338" t="s">
        <v>901</v>
      </c>
      <c r="E1338" t="s">
        <v>480</v>
      </c>
      <c r="F1338" t="s">
        <v>437</v>
      </c>
    </row>
    <row r="1339" spans="1:6" x14ac:dyDescent="0.25">
      <c r="A1339">
        <v>30</v>
      </c>
      <c r="B1339">
        <v>3</v>
      </c>
      <c r="C1339" t="s">
        <v>1397</v>
      </c>
      <c r="D1339" t="s">
        <v>901</v>
      </c>
      <c r="E1339" t="s">
        <v>818</v>
      </c>
      <c r="F1339" t="s">
        <v>437</v>
      </c>
    </row>
    <row r="1340" spans="1:6" x14ac:dyDescent="0.25">
      <c r="A1340">
        <v>30</v>
      </c>
      <c r="B1340">
        <v>4</v>
      </c>
      <c r="C1340" t="s">
        <v>1319</v>
      </c>
      <c r="D1340" t="s">
        <v>901</v>
      </c>
      <c r="E1340" t="s">
        <v>644</v>
      </c>
      <c r="F1340" t="s">
        <v>437</v>
      </c>
    </row>
    <row r="1341" spans="1:6" x14ac:dyDescent="0.25">
      <c r="A1341">
        <v>30</v>
      </c>
      <c r="B1341">
        <v>5</v>
      </c>
      <c r="C1341" t="s">
        <v>1361</v>
      </c>
      <c r="D1341" t="s">
        <v>901</v>
      </c>
      <c r="E1341" t="s">
        <v>483</v>
      </c>
      <c r="F1341" t="s">
        <v>437</v>
      </c>
    </row>
    <row r="1342" spans="1:6" x14ac:dyDescent="0.25">
      <c r="A1342">
        <v>30</v>
      </c>
      <c r="B1342">
        <v>6</v>
      </c>
      <c r="C1342" t="s">
        <v>1398</v>
      </c>
      <c r="D1342" t="s">
        <v>922</v>
      </c>
      <c r="E1342" t="s">
        <v>702</v>
      </c>
      <c r="F1342" t="s">
        <v>437</v>
      </c>
    </row>
    <row r="1343" spans="1:6" x14ac:dyDescent="0.25">
      <c r="A1343">
        <v>30</v>
      </c>
      <c r="B1343">
        <v>7</v>
      </c>
      <c r="C1343" t="s">
        <v>1318</v>
      </c>
      <c r="D1343" t="s">
        <v>905</v>
      </c>
      <c r="E1343" t="s">
        <v>795</v>
      </c>
      <c r="F1343" t="s">
        <v>437</v>
      </c>
    </row>
    <row r="1344" spans="1:6" x14ac:dyDescent="0.25">
      <c r="A1344">
        <v>30</v>
      </c>
      <c r="B1344">
        <v>8</v>
      </c>
      <c r="C1344" t="s">
        <v>1269</v>
      </c>
      <c r="D1344" t="s">
        <v>905</v>
      </c>
      <c r="E1344" t="s">
        <v>524</v>
      </c>
      <c r="F1344" t="s">
        <v>437</v>
      </c>
    </row>
    <row r="1345" spans="1:6" x14ac:dyDescent="0.25">
      <c r="A1345">
        <v>30</v>
      </c>
      <c r="B1345">
        <v>9</v>
      </c>
      <c r="C1345" t="s">
        <v>1399</v>
      </c>
      <c r="D1345" t="s">
        <v>901</v>
      </c>
      <c r="E1345" t="s">
        <v>436</v>
      </c>
      <c r="F1345" t="s">
        <v>437</v>
      </c>
    </row>
    <row r="1346" spans="1:6" x14ac:dyDescent="0.25">
      <c r="A1346">
        <v>30</v>
      </c>
      <c r="B1346">
        <v>10</v>
      </c>
      <c r="C1346" t="s">
        <v>1330</v>
      </c>
      <c r="D1346" t="s">
        <v>922</v>
      </c>
      <c r="E1346" t="s">
        <v>584</v>
      </c>
      <c r="F1346" t="s">
        <v>437</v>
      </c>
    </row>
    <row r="1347" spans="1:6" x14ac:dyDescent="0.25">
      <c r="A1347">
        <v>30</v>
      </c>
      <c r="B1347">
        <v>11</v>
      </c>
      <c r="C1347" t="s">
        <v>1400</v>
      </c>
      <c r="D1347" t="s">
        <v>899</v>
      </c>
      <c r="E1347" t="s">
        <v>228</v>
      </c>
      <c r="F1347" t="s">
        <v>437</v>
      </c>
    </row>
    <row r="1348" spans="1:6" x14ac:dyDescent="0.25">
      <c r="A1348">
        <v>30</v>
      </c>
      <c r="B1348">
        <v>12</v>
      </c>
      <c r="C1348" t="s">
        <v>1401</v>
      </c>
      <c r="D1348" t="s">
        <v>901</v>
      </c>
      <c r="E1348" t="s">
        <v>690</v>
      </c>
      <c r="F1348" t="s">
        <v>437</v>
      </c>
    </row>
    <row r="1349" spans="1:6" x14ac:dyDescent="0.25">
      <c r="A1349">
        <v>30</v>
      </c>
      <c r="B1349">
        <v>13</v>
      </c>
      <c r="C1349" t="s">
        <v>1402</v>
      </c>
      <c r="D1349" t="s">
        <v>901</v>
      </c>
      <c r="E1349" t="s">
        <v>782</v>
      </c>
      <c r="F1349" t="s">
        <v>437</v>
      </c>
    </row>
    <row r="1350" spans="1:6" x14ac:dyDescent="0.25">
      <c r="A1350">
        <v>30</v>
      </c>
      <c r="B1350">
        <v>14</v>
      </c>
      <c r="C1350" t="s">
        <v>1403</v>
      </c>
      <c r="D1350" t="s">
        <v>899</v>
      </c>
      <c r="E1350" t="s">
        <v>528</v>
      </c>
      <c r="F1350" t="s">
        <v>437</v>
      </c>
    </row>
    <row r="1351" spans="1:6" x14ac:dyDescent="0.25">
      <c r="A1351">
        <v>30</v>
      </c>
      <c r="B1351">
        <v>15</v>
      </c>
      <c r="C1351" t="s">
        <v>1285</v>
      </c>
      <c r="D1351" t="s">
        <v>899</v>
      </c>
      <c r="E1351" t="s">
        <v>753</v>
      </c>
      <c r="F1351" t="s">
        <v>437</v>
      </c>
    </row>
    <row r="1352" spans="1:6" x14ac:dyDescent="0.25">
      <c r="A1352">
        <v>1</v>
      </c>
      <c r="B1352">
        <v>1</v>
      </c>
      <c r="C1352" t="s">
        <v>898</v>
      </c>
      <c r="D1352" t="s">
        <v>899</v>
      </c>
      <c r="E1352" t="s">
        <v>363</v>
      </c>
      <c r="F1352" t="s">
        <v>407</v>
      </c>
    </row>
    <row r="1353" spans="1:6" x14ac:dyDescent="0.25">
      <c r="A1353">
        <v>1</v>
      </c>
      <c r="B1353">
        <v>2</v>
      </c>
      <c r="C1353" t="s">
        <v>906</v>
      </c>
      <c r="D1353" t="s">
        <v>899</v>
      </c>
      <c r="E1353" t="s">
        <v>85</v>
      </c>
      <c r="F1353" t="s">
        <v>407</v>
      </c>
    </row>
    <row r="1354" spans="1:6" x14ac:dyDescent="0.25">
      <c r="A1354">
        <v>1</v>
      </c>
      <c r="B1354">
        <v>3</v>
      </c>
      <c r="C1354" t="s">
        <v>911</v>
      </c>
      <c r="D1354" t="s">
        <v>905</v>
      </c>
      <c r="E1354" t="s">
        <v>788</v>
      </c>
      <c r="F1354" t="s">
        <v>407</v>
      </c>
    </row>
    <row r="1355" spans="1:6" x14ac:dyDescent="0.25">
      <c r="A1355">
        <v>1</v>
      </c>
      <c r="B1355">
        <v>4</v>
      </c>
      <c r="C1355" t="s">
        <v>904</v>
      </c>
      <c r="D1355" t="s">
        <v>905</v>
      </c>
      <c r="E1355" t="s">
        <v>701</v>
      </c>
      <c r="F1355" t="s">
        <v>407</v>
      </c>
    </row>
    <row r="1356" spans="1:6" x14ac:dyDescent="0.25">
      <c r="A1356">
        <v>1</v>
      </c>
      <c r="B1356">
        <v>5</v>
      </c>
      <c r="C1356" t="s">
        <v>909</v>
      </c>
      <c r="D1356" t="s">
        <v>899</v>
      </c>
      <c r="E1356" t="s">
        <v>832</v>
      </c>
      <c r="F1356" t="s">
        <v>407</v>
      </c>
    </row>
    <row r="1357" spans="1:6" x14ac:dyDescent="0.25">
      <c r="A1357">
        <v>1</v>
      </c>
      <c r="B1357">
        <v>6</v>
      </c>
      <c r="C1357" t="s">
        <v>900</v>
      </c>
      <c r="D1357" t="s">
        <v>901</v>
      </c>
      <c r="E1357" t="s">
        <v>159</v>
      </c>
      <c r="F1357" t="s">
        <v>407</v>
      </c>
    </row>
    <row r="1358" spans="1:6" x14ac:dyDescent="0.25">
      <c r="A1358">
        <v>1</v>
      </c>
      <c r="B1358">
        <v>7</v>
      </c>
      <c r="C1358" t="s">
        <v>902</v>
      </c>
      <c r="D1358" t="s">
        <v>903</v>
      </c>
      <c r="E1358" t="s">
        <v>21</v>
      </c>
      <c r="F1358" t="s">
        <v>407</v>
      </c>
    </row>
    <row r="1359" spans="1:6" x14ac:dyDescent="0.25">
      <c r="A1359">
        <v>1</v>
      </c>
      <c r="B1359">
        <v>8</v>
      </c>
      <c r="C1359" t="s">
        <v>907</v>
      </c>
      <c r="D1359" t="s">
        <v>908</v>
      </c>
      <c r="E1359" t="s">
        <v>98</v>
      </c>
      <c r="F1359" t="s">
        <v>407</v>
      </c>
    </row>
    <row r="1360" spans="1:6" x14ac:dyDescent="0.25">
      <c r="A1360">
        <v>1</v>
      </c>
      <c r="B1360">
        <v>9</v>
      </c>
      <c r="C1360" t="s">
        <v>910</v>
      </c>
      <c r="D1360" t="s">
        <v>901</v>
      </c>
      <c r="E1360" t="s">
        <v>189</v>
      </c>
      <c r="F1360" t="s">
        <v>407</v>
      </c>
    </row>
    <row r="1361" spans="1:6" x14ac:dyDescent="0.25">
      <c r="A1361">
        <v>1</v>
      </c>
      <c r="B1361">
        <v>10</v>
      </c>
      <c r="C1361" t="s">
        <v>912</v>
      </c>
      <c r="D1361" t="s">
        <v>905</v>
      </c>
      <c r="E1361" t="s">
        <v>367</v>
      </c>
      <c r="F1361" t="s">
        <v>407</v>
      </c>
    </row>
    <row r="1362" spans="1:6" x14ac:dyDescent="0.25">
      <c r="A1362">
        <v>1</v>
      </c>
      <c r="B1362">
        <v>11</v>
      </c>
      <c r="C1362" t="s">
        <v>923</v>
      </c>
      <c r="D1362" t="s">
        <v>905</v>
      </c>
      <c r="E1362" t="s">
        <v>699</v>
      </c>
      <c r="F1362" t="s">
        <v>407</v>
      </c>
    </row>
    <row r="1363" spans="1:6" x14ac:dyDescent="0.25">
      <c r="A1363">
        <v>1</v>
      </c>
      <c r="B1363">
        <v>12</v>
      </c>
      <c r="C1363" t="s">
        <v>917</v>
      </c>
      <c r="D1363" t="s">
        <v>901</v>
      </c>
      <c r="E1363" t="s">
        <v>264</v>
      </c>
      <c r="F1363" t="s">
        <v>407</v>
      </c>
    </row>
    <row r="1364" spans="1:6" x14ac:dyDescent="0.25">
      <c r="A1364">
        <v>1</v>
      </c>
      <c r="B1364">
        <v>13</v>
      </c>
      <c r="C1364" t="s">
        <v>914</v>
      </c>
      <c r="D1364" t="s">
        <v>908</v>
      </c>
      <c r="E1364" t="s">
        <v>785</v>
      </c>
      <c r="F1364" t="s">
        <v>407</v>
      </c>
    </row>
    <row r="1365" spans="1:6" x14ac:dyDescent="0.25">
      <c r="A1365">
        <v>1</v>
      </c>
      <c r="B1365">
        <v>14</v>
      </c>
      <c r="C1365" t="s">
        <v>918</v>
      </c>
      <c r="D1365" t="s">
        <v>901</v>
      </c>
      <c r="E1365" t="s">
        <v>742</v>
      </c>
      <c r="F1365" t="s">
        <v>407</v>
      </c>
    </row>
    <row r="1366" spans="1:6" x14ac:dyDescent="0.25">
      <c r="A1366">
        <v>1</v>
      </c>
      <c r="B1366">
        <v>15</v>
      </c>
      <c r="C1366" t="s">
        <v>916</v>
      </c>
      <c r="D1366" t="s">
        <v>908</v>
      </c>
      <c r="E1366" t="s">
        <v>332</v>
      </c>
      <c r="F1366" t="s">
        <v>407</v>
      </c>
    </row>
    <row r="1367" spans="1:6" x14ac:dyDescent="0.25">
      <c r="A1367">
        <v>2</v>
      </c>
      <c r="B1367">
        <v>1</v>
      </c>
      <c r="C1367" t="s">
        <v>913</v>
      </c>
      <c r="D1367" t="s">
        <v>899</v>
      </c>
      <c r="E1367" t="s">
        <v>332</v>
      </c>
      <c r="F1367" t="s">
        <v>407</v>
      </c>
    </row>
    <row r="1368" spans="1:6" x14ac:dyDescent="0.25">
      <c r="A1368">
        <v>2</v>
      </c>
      <c r="B1368">
        <v>2</v>
      </c>
      <c r="C1368" t="s">
        <v>915</v>
      </c>
      <c r="D1368" t="s">
        <v>899</v>
      </c>
      <c r="E1368" t="s">
        <v>742</v>
      </c>
      <c r="F1368" t="s">
        <v>407</v>
      </c>
    </row>
    <row r="1369" spans="1:6" x14ac:dyDescent="0.25">
      <c r="A1369">
        <v>2</v>
      </c>
      <c r="B1369">
        <v>3</v>
      </c>
      <c r="C1369" t="s">
        <v>931</v>
      </c>
      <c r="D1369" t="s">
        <v>908</v>
      </c>
      <c r="E1369" t="s">
        <v>785</v>
      </c>
      <c r="F1369" t="s">
        <v>407</v>
      </c>
    </row>
    <row r="1370" spans="1:6" x14ac:dyDescent="0.25">
      <c r="A1370">
        <v>2</v>
      </c>
      <c r="B1370">
        <v>4</v>
      </c>
      <c r="C1370" t="s">
        <v>920</v>
      </c>
      <c r="D1370" t="s">
        <v>901</v>
      </c>
      <c r="E1370" t="s">
        <v>264</v>
      </c>
      <c r="F1370" t="s">
        <v>407</v>
      </c>
    </row>
    <row r="1371" spans="1:6" x14ac:dyDescent="0.25">
      <c r="A1371">
        <v>2</v>
      </c>
      <c r="B1371">
        <v>5</v>
      </c>
      <c r="C1371" t="s">
        <v>928</v>
      </c>
      <c r="D1371" t="s">
        <v>901</v>
      </c>
      <c r="E1371" t="s">
        <v>699</v>
      </c>
      <c r="F1371" t="s">
        <v>407</v>
      </c>
    </row>
    <row r="1372" spans="1:6" x14ac:dyDescent="0.25">
      <c r="A1372">
        <v>2</v>
      </c>
      <c r="B1372">
        <v>6</v>
      </c>
      <c r="C1372" t="s">
        <v>929</v>
      </c>
      <c r="D1372" t="s">
        <v>899</v>
      </c>
      <c r="E1372" t="s">
        <v>367</v>
      </c>
      <c r="F1372" t="s">
        <v>407</v>
      </c>
    </row>
    <row r="1373" spans="1:6" x14ac:dyDescent="0.25">
      <c r="A1373">
        <v>2</v>
      </c>
      <c r="B1373">
        <v>7</v>
      </c>
      <c r="C1373" t="s">
        <v>924</v>
      </c>
      <c r="D1373" t="s">
        <v>922</v>
      </c>
      <c r="E1373" t="s">
        <v>189</v>
      </c>
      <c r="F1373" t="s">
        <v>407</v>
      </c>
    </row>
    <row r="1374" spans="1:6" x14ac:dyDescent="0.25">
      <c r="A1374">
        <v>2</v>
      </c>
      <c r="B1374">
        <v>8</v>
      </c>
      <c r="C1374" t="s">
        <v>921</v>
      </c>
      <c r="D1374" t="s">
        <v>922</v>
      </c>
      <c r="E1374" t="s">
        <v>98</v>
      </c>
      <c r="F1374" t="s">
        <v>407</v>
      </c>
    </row>
    <row r="1375" spans="1:6" x14ac:dyDescent="0.25">
      <c r="A1375">
        <v>2</v>
      </c>
      <c r="B1375">
        <v>9</v>
      </c>
      <c r="C1375" t="s">
        <v>927</v>
      </c>
      <c r="D1375" t="s">
        <v>901</v>
      </c>
      <c r="E1375" t="s">
        <v>21</v>
      </c>
      <c r="F1375" t="s">
        <v>407</v>
      </c>
    </row>
    <row r="1376" spans="1:6" x14ac:dyDescent="0.25">
      <c r="A1376">
        <v>2</v>
      </c>
      <c r="B1376">
        <v>10</v>
      </c>
      <c r="C1376" t="s">
        <v>919</v>
      </c>
      <c r="D1376" t="s">
        <v>908</v>
      </c>
      <c r="E1376" t="s">
        <v>159</v>
      </c>
      <c r="F1376" t="s">
        <v>407</v>
      </c>
    </row>
    <row r="1377" spans="1:6" x14ac:dyDescent="0.25">
      <c r="A1377">
        <v>2</v>
      </c>
      <c r="B1377">
        <v>11</v>
      </c>
      <c r="C1377" t="s">
        <v>933</v>
      </c>
      <c r="D1377" t="s">
        <v>922</v>
      </c>
      <c r="E1377" t="s">
        <v>832</v>
      </c>
      <c r="F1377" t="s">
        <v>407</v>
      </c>
    </row>
    <row r="1378" spans="1:6" x14ac:dyDescent="0.25">
      <c r="A1378">
        <v>2</v>
      </c>
      <c r="B1378">
        <v>12</v>
      </c>
      <c r="C1378" t="s">
        <v>934</v>
      </c>
      <c r="D1378" t="s">
        <v>922</v>
      </c>
      <c r="E1378" t="s">
        <v>701</v>
      </c>
      <c r="F1378" t="s">
        <v>407</v>
      </c>
    </row>
    <row r="1379" spans="1:6" x14ac:dyDescent="0.25">
      <c r="A1379">
        <v>2</v>
      </c>
      <c r="B1379">
        <v>13</v>
      </c>
      <c r="C1379" t="s">
        <v>940</v>
      </c>
      <c r="D1379" t="s">
        <v>901</v>
      </c>
      <c r="E1379" t="s">
        <v>788</v>
      </c>
      <c r="F1379" t="s">
        <v>407</v>
      </c>
    </row>
    <row r="1380" spans="1:6" x14ac:dyDescent="0.25">
      <c r="A1380">
        <v>2</v>
      </c>
      <c r="B1380">
        <v>14</v>
      </c>
      <c r="C1380" t="s">
        <v>947</v>
      </c>
      <c r="D1380" t="s">
        <v>922</v>
      </c>
      <c r="E1380" t="s">
        <v>85</v>
      </c>
      <c r="F1380" t="s">
        <v>407</v>
      </c>
    </row>
    <row r="1381" spans="1:6" x14ac:dyDescent="0.25">
      <c r="A1381">
        <v>2</v>
      </c>
      <c r="B1381">
        <v>15</v>
      </c>
      <c r="C1381" t="s">
        <v>944</v>
      </c>
      <c r="D1381" t="s">
        <v>901</v>
      </c>
      <c r="E1381" t="s">
        <v>363</v>
      </c>
      <c r="F1381" t="s">
        <v>407</v>
      </c>
    </row>
    <row r="1382" spans="1:6" x14ac:dyDescent="0.25">
      <c r="A1382">
        <v>3</v>
      </c>
      <c r="B1382">
        <v>1</v>
      </c>
      <c r="C1382" t="s">
        <v>925</v>
      </c>
      <c r="D1382" t="s">
        <v>926</v>
      </c>
      <c r="E1382" t="s">
        <v>363</v>
      </c>
      <c r="F1382" t="s">
        <v>407</v>
      </c>
    </row>
    <row r="1383" spans="1:6" x14ac:dyDescent="0.25">
      <c r="A1383">
        <v>3</v>
      </c>
      <c r="B1383">
        <v>2</v>
      </c>
      <c r="C1383" t="s">
        <v>955</v>
      </c>
      <c r="D1383" t="s">
        <v>908</v>
      </c>
      <c r="E1383" t="s">
        <v>85</v>
      </c>
      <c r="F1383" t="s">
        <v>407</v>
      </c>
    </row>
    <row r="1384" spans="1:6" x14ac:dyDescent="0.25">
      <c r="A1384">
        <v>3</v>
      </c>
      <c r="B1384">
        <v>3</v>
      </c>
      <c r="C1384" t="s">
        <v>967</v>
      </c>
      <c r="D1384" t="s">
        <v>903</v>
      </c>
      <c r="E1384" t="s">
        <v>788</v>
      </c>
      <c r="F1384" t="s">
        <v>407</v>
      </c>
    </row>
    <row r="1385" spans="1:6" x14ac:dyDescent="0.25">
      <c r="A1385">
        <v>3</v>
      </c>
      <c r="B1385">
        <v>4</v>
      </c>
      <c r="C1385" t="s">
        <v>935</v>
      </c>
      <c r="D1385" t="s">
        <v>901</v>
      </c>
      <c r="E1385" t="s">
        <v>701</v>
      </c>
      <c r="F1385" t="s">
        <v>407</v>
      </c>
    </row>
    <row r="1386" spans="1:6" x14ac:dyDescent="0.25">
      <c r="A1386">
        <v>3</v>
      </c>
      <c r="B1386">
        <v>5</v>
      </c>
      <c r="C1386" t="s">
        <v>959</v>
      </c>
      <c r="D1386" t="s">
        <v>899</v>
      </c>
      <c r="E1386" t="s">
        <v>832</v>
      </c>
      <c r="F1386" t="s">
        <v>407</v>
      </c>
    </row>
    <row r="1387" spans="1:6" x14ac:dyDescent="0.25">
      <c r="A1387">
        <v>3</v>
      </c>
      <c r="B1387">
        <v>6</v>
      </c>
      <c r="C1387" t="s">
        <v>958</v>
      </c>
      <c r="D1387" t="s">
        <v>899</v>
      </c>
      <c r="E1387" t="s">
        <v>159</v>
      </c>
      <c r="F1387" t="s">
        <v>407</v>
      </c>
    </row>
    <row r="1388" spans="1:6" x14ac:dyDescent="0.25">
      <c r="A1388">
        <v>3</v>
      </c>
      <c r="B1388">
        <v>7</v>
      </c>
      <c r="C1388" t="s">
        <v>932</v>
      </c>
      <c r="D1388" t="s">
        <v>901</v>
      </c>
      <c r="E1388" t="s">
        <v>21</v>
      </c>
      <c r="F1388" t="s">
        <v>407</v>
      </c>
    </row>
    <row r="1389" spans="1:6" x14ac:dyDescent="0.25">
      <c r="A1389">
        <v>3</v>
      </c>
      <c r="B1389">
        <v>8</v>
      </c>
      <c r="C1389" t="s">
        <v>930</v>
      </c>
      <c r="D1389" t="s">
        <v>901</v>
      </c>
      <c r="E1389" t="s">
        <v>98</v>
      </c>
      <c r="F1389" t="s">
        <v>407</v>
      </c>
    </row>
    <row r="1390" spans="1:6" x14ac:dyDescent="0.25">
      <c r="A1390">
        <v>3</v>
      </c>
      <c r="B1390">
        <v>9</v>
      </c>
      <c r="C1390" t="s">
        <v>938</v>
      </c>
      <c r="D1390" t="s">
        <v>903</v>
      </c>
      <c r="E1390" t="s">
        <v>189</v>
      </c>
      <c r="F1390" t="s">
        <v>407</v>
      </c>
    </row>
    <row r="1391" spans="1:6" x14ac:dyDescent="0.25">
      <c r="A1391">
        <v>3</v>
      </c>
      <c r="B1391">
        <v>10</v>
      </c>
      <c r="C1391" t="s">
        <v>939</v>
      </c>
      <c r="D1391" t="s">
        <v>901</v>
      </c>
      <c r="E1391" t="s">
        <v>367</v>
      </c>
      <c r="F1391" t="s">
        <v>407</v>
      </c>
    </row>
    <row r="1392" spans="1:6" x14ac:dyDescent="0.25">
      <c r="A1392">
        <v>3</v>
      </c>
      <c r="B1392">
        <v>11</v>
      </c>
      <c r="C1392" t="s">
        <v>946</v>
      </c>
      <c r="D1392" t="s">
        <v>926</v>
      </c>
      <c r="E1392" t="s">
        <v>699</v>
      </c>
      <c r="F1392" t="s">
        <v>407</v>
      </c>
    </row>
    <row r="1393" spans="1:6" x14ac:dyDescent="0.25">
      <c r="A1393">
        <v>3</v>
      </c>
      <c r="B1393">
        <v>12</v>
      </c>
      <c r="C1393" t="s">
        <v>941</v>
      </c>
      <c r="D1393" t="s">
        <v>922</v>
      </c>
      <c r="E1393" t="s">
        <v>264</v>
      </c>
      <c r="F1393" t="s">
        <v>407</v>
      </c>
    </row>
    <row r="1394" spans="1:6" x14ac:dyDescent="0.25">
      <c r="A1394">
        <v>3</v>
      </c>
      <c r="B1394">
        <v>13</v>
      </c>
      <c r="C1394" t="s">
        <v>949</v>
      </c>
      <c r="D1394" t="s">
        <v>901</v>
      </c>
      <c r="E1394" t="s">
        <v>785</v>
      </c>
      <c r="F1394" t="s">
        <v>407</v>
      </c>
    </row>
    <row r="1395" spans="1:6" x14ac:dyDescent="0.25">
      <c r="A1395">
        <v>3</v>
      </c>
      <c r="B1395">
        <v>14</v>
      </c>
      <c r="C1395" t="s">
        <v>945</v>
      </c>
      <c r="D1395" t="s">
        <v>901</v>
      </c>
      <c r="E1395" t="s">
        <v>742</v>
      </c>
      <c r="F1395" t="s">
        <v>407</v>
      </c>
    </row>
    <row r="1396" spans="1:6" x14ac:dyDescent="0.25">
      <c r="A1396">
        <v>3</v>
      </c>
      <c r="B1396">
        <v>15</v>
      </c>
      <c r="C1396" t="s">
        <v>950</v>
      </c>
      <c r="D1396" t="s">
        <v>901</v>
      </c>
      <c r="E1396" t="s">
        <v>332</v>
      </c>
      <c r="F1396" t="s">
        <v>407</v>
      </c>
    </row>
    <row r="1397" spans="1:6" x14ac:dyDescent="0.25">
      <c r="A1397">
        <v>4</v>
      </c>
      <c r="B1397">
        <v>1</v>
      </c>
      <c r="C1397" t="s">
        <v>937</v>
      </c>
      <c r="D1397" t="s">
        <v>899</v>
      </c>
      <c r="E1397" t="s">
        <v>332</v>
      </c>
      <c r="F1397" t="s">
        <v>407</v>
      </c>
    </row>
    <row r="1398" spans="1:6" x14ac:dyDescent="0.25">
      <c r="A1398">
        <v>4</v>
      </c>
      <c r="B1398">
        <v>2</v>
      </c>
      <c r="C1398" t="s">
        <v>936</v>
      </c>
      <c r="D1398" t="s">
        <v>903</v>
      </c>
      <c r="E1398" t="s">
        <v>742</v>
      </c>
      <c r="F1398" t="s">
        <v>407</v>
      </c>
    </row>
    <row r="1399" spans="1:6" x14ac:dyDescent="0.25">
      <c r="A1399">
        <v>4</v>
      </c>
      <c r="B1399">
        <v>3</v>
      </c>
      <c r="C1399" t="s">
        <v>962</v>
      </c>
      <c r="D1399" t="s">
        <v>899</v>
      </c>
      <c r="E1399" t="s">
        <v>785</v>
      </c>
      <c r="F1399" t="s">
        <v>407</v>
      </c>
    </row>
    <row r="1400" spans="1:6" x14ac:dyDescent="0.25">
      <c r="A1400">
        <v>4</v>
      </c>
      <c r="B1400">
        <v>4</v>
      </c>
      <c r="C1400" t="s">
        <v>977</v>
      </c>
      <c r="D1400" t="s">
        <v>901</v>
      </c>
      <c r="E1400" t="s">
        <v>264</v>
      </c>
      <c r="F1400" t="s">
        <v>407</v>
      </c>
    </row>
    <row r="1401" spans="1:6" x14ac:dyDescent="0.25">
      <c r="A1401">
        <v>4</v>
      </c>
      <c r="B1401">
        <v>5</v>
      </c>
      <c r="C1401" t="s">
        <v>1002</v>
      </c>
      <c r="D1401" t="s">
        <v>901</v>
      </c>
      <c r="E1401" t="s">
        <v>699</v>
      </c>
      <c r="F1401" t="s">
        <v>407</v>
      </c>
    </row>
    <row r="1402" spans="1:6" x14ac:dyDescent="0.25">
      <c r="A1402">
        <v>4</v>
      </c>
      <c r="B1402">
        <v>6</v>
      </c>
      <c r="C1402" t="s">
        <v>960</v>
      </c>
      <c r="D1402" t="s">
        <v>961</v>
      </c>
      <c r="E1402" t="s">
        <v>367</v>
      </c>
      <c r="F1402" t="s">
        <v>407</v>
      </c>
    </row>
    <row r="1403" spans="1:6" x14ac:dyDescent="0.25">
      <c r="A1403">
        <v>4</v>
      </c>
      <c r="B1403">
        <v>7</v>
      </c>
      <c r="C1403" t="s">
        <v>952</v>
      </c>
      <c r="D1403" t="s">
        <v>899</v>
      </c>
      <c r="E1403" t="s">
        <v>189</v>
      </c>
      <c r="F1403" t="s">
        <v>407</v>
      </c>
    </row>
    <row r="1404" spans="1:6" x14ac:dyDescent="0.25">
      <c r="A1404">
        <v>4</v>
      </c>
      <c r="B1404">
        <v>8</v>
      </c>
      <c r="C1404" t="s">
        <v>943</v>
      </c>
      <c r="D1404" t="s">
        <v>901</v>
      </c>
      <c r="E1404" t="s">
        <v>98</v>
      </c>
      <c r="F1404" t="s">
        <v>407</v>
      </c>
    </row>
    <row r="1405" spans="1:6" x14ac:dyDescent="0.25">
      <c r="A1405">
        <v>4</v>
      </c>
      <c r="B1405">
        <v>9</v>
      </c>
      <c r="C1405" t="s">
        <v>964</v>
      </c>
      <c r="D1405" t="s">
        <v>961</v>
      </c>
      <c r="E1405" t="s">
        <v>21</v>
      </c>
      <c r="F1405" t="s">
        <v>407</v>
      </c>
    </row>
    <row r="1406" spans="1:6" x14ac:dyDescent="0.25">
      <c r="A1406">
        <v>4</v>
      </c>
      <c r="B1406">
        <v>10</v>
      </c>
      <c r="C1406" t="s">
        <v>957</v>
      </c>
      <c r="D1406" t="s">
        <v>903</v>
      </c>
      <c r="E1406" t="s">
        <v>159</v>
      </c>
      <c r="F1406" t="s">
        <v>407</v>
      </c>
    </row>
    <row r="1407" spans="1:6" x14ac:dyDescent="0.25">
      <c r="A1407">
        <v>4</v>
      </c>
      <c r="B1407">
        <v>11</v>
      </c>
      <c r="C1407" t="s">
        <v>951</v>
      </c>
      <c r="D1407" t="s">
        <v>899</v>
      </c>
      <c r="E1407" t="s">
        <v>832</v>
      </c>
      <c r="F1407" t="s">
        <v>407</v>
      </c>
    </row>
    <row r="1408" spans="1:6" x14ac:dyDescent="0.25">
      <c r="A1408">
        <v>4</v>
      </c>
      <c r="B1408">
        <v>12</v>
      </c>
      <c r="C1408" t="s">
        <v>948</v>
      </c>
      <c r="D1408" t="s">
        <v>905</v>
      </c>
      <c r="E1408" t="s">
        <v>701</v>
      </c>
      <c r="F1408" t="s">
        <v>407</v>
      </c>
    </row>
    <row r="1409" spans="1:6" x14ac:dyDescent="0.25">
      <c r="A1409">
        <v>4</v>
      </c>
      <c r="B1409">
        <v>13</v>
      </c>
      <c r="C1409" t="s">
        <v>971</v>
      </c>
      <c r="D1409" t="s">
        <v>901</v>
      </c>
      <c r="E1409" t="s">
        <v>788</v>
      </c>
      <c r="F1409" t="s">
        <v>407</v>
      </c>
    </row>
    <row r="1410" spans="1:6" x14ac:dyDescent="0.25">
      <c r="A1410">
        <v>4</v>
      </c>
      <c r="B1410">
        <v>14</v>
      </c>
      <c r="C1410" t="s">
        <v>954</v>
      </c>
      <c r="D1410" t="s">
        <v>903</v>
      </c>
      <c r="E1410" t="s">
        <v>85</v>
      </c>
      <c r="F1410" t="s">
        <v>407</v>
      </c>
    </row>
    <row r="1411" spans="1:6" x14ac:dyDescent="0.25">
      <c r="A1411">
        <v>4</v>
      </c>
      <c r="B1411">
        <v>15</v>
      </c>
      <c r="C1411" t="s">
        <v>985</v>
      </c>
      <c r="D1411" t="s">
        <v>901</v>
      </c>
      <c r="E1411" t="s">
        <v>363</v>
      </c>
      <c r="F1411" t="s">
        <v>407</v>
      </c>
    </row>
    <row r="1412" spans="1:6" x14ac:dyDescent="0.25">
      <c r="A1412">
        <v>5</v>
      </c>
      <c r="B1412">
        <v>1</v>
      </c>
      <c r="C1412" t="s">
        <v>942</v>
      </c>
      <c r="D1412" t="s">
        <v>899</v>
      </c>
      <c r="E1412" t="s">
        <v>363</v>
      </c>
      <c r="F1412" t="s">
        <v>407</v>
      </c>
    </row>
    <row r="1413" spans="1:6" x14ac:dyDescent="0.25">
      <c r="A1413">
        <v>5</v>
      </c>
      <c r="B1413">
        <v>2</v>
      </c>
      <c r="C1413" t="s">
        <v>956</v>
      </c>
      <c r="D1413" t="s">
        <v>901</v>
      </c>
      <c r="E1413" t="s">
        <v>85</v>
      </c>
      <c r="F1413" t="s">
        <v>407</v>
      </c>
    </row>
    <row r="1414" spans="1:6" x14ac:dyDescent="0.25">
      <c r="A1414">
        <v>5</v>
      </c>
      <c r="B1414">
        <v>3</v>
      </c>
      <c r="C1414" t="s">
        <v>968</v>
      </c>
      <c r="D1414" t="s">
        <v>899</v>
      </c>
      <c r="E1414" t="s">
        <v>788</v>
      </c>
      <c r="F1414" t="s">
        <v>407</v>
      </c>
    </row>
    <row r="1415" spans="1:6" x14ac:dyDescent="0.25">
      <c r="A1415">
        <v>5</v>
      </c>
      <c r="B1415">
        <v>4</v>
      </c>
      <c r="C1415" t="s">
        <v>972</v>
      </c>
      <c r="D1415" t="s">
        <v>901</v>
      </c>
      <c r="E1415" t="s">
        <v>701</v>
      </c>
      <c r="F1415" t="s">
        <v>407</v>
      </c>
    </row>
    <row r="1416" spans="1:6" x14ac:dyDescent="0.25">
      <c r="A1416">
        <v>5</v>
      </c>
      <c r="B1416">
        <v>5</v>
      </c>
      <c r="C1416" t="s">
        <v>976</v>
      </c>
      <c r="D1416" t="s">
        <v>901</v>
      </c>
      <c r="E1416" t="s">
        <v>832</v>
      </c>
      <c r="F1416" t="s">
        <v>407</v>
      </c>
    </row>
    <row r="1417" spans="1:6" x14ac:dyDescent="0.25">
      <c r="A1417">
        <v>5</v>
      </c>
      <c r="B1417">
        <v>6</v>
      </c>
      <c r="C1417" t="s">
        <v>963</v>
      </c>
      <c r="D1417" t="s">
        <v>908</v>
      </c>
      <c r="E1417" t="s">
        <v>159</v>
      </c>
      <c r="F1417" t="s">
        <v>407</v>
      </c>
    </row>
    <row r="1418" spans="1:6" x14ac:dyDescent="0.25">
      <c r="A1418">
        <v>5</v>
      </c>
      <c r="B1418">
        <v>7</v>
      </c>
      <c r="C1418" t="s">
        <v>986</v>
      </c>
      <c r="D1418" t="s">
        <v>901</v>
      </c>
      <c r="E1418" t="s">
        <v>21</v>
      </c>
      <c r="F1418" t="s">
        <v>407</v>
      </c>
    </row>
    <row r="1419" spans="1:6" x14ac:dyDescent="0.25">
      <c r="A1419">
        <v>5</v>
      </c>
      <c r="B1419">
        <v>8</v>
      </c>
      <c r="C1419" t="s">
        <v>975</v>
      </c>
      <c r="D1419" t="s">
        <v>899</v>
      </c>
      <c r="E1419" t="s">
        <v>98</v>
      </c>
      <c r="F1419" t="s">
        <v>407</v>
      </c>
    </row>
    <row r="1420" spans="1:6" x14ac:dyDescent="0.25">
      <c r="A1420">
        <v>5</v>
      </c>
      <c r="B1420">
        <v>9</v>
      </c>
      <c r="C1420" t="s">
        <v>965</v>
      </c>
      <c r="D1420" t="s">
        <v>961</v>
      </c>
      <c r="E1420" t="s">
        <v>189</v>
      </c>
      <c r="F1420" t="s">
        <v>407</v>
      </c>
    </row>
    <row r="1421" spans="1:6" x14ac:dyDescent="0.25">
      <c r="A1421">
        <v>5</v>
      </c>
      <c r="B1421">
        <v>10</v>
      </c>
      <c r="C1421" t="s">
        <v>998</v>
      </c>
      <c r="D1421" t="s">
        <v>908</v>
      </c>
      <c r="E1421" t="s">
        <v>367</v>
      </c>
      <c r="F1421" t="s">
        <v>407</v>
      </c>
    </row>
    <row r="1422" spans="1:6" x14ac:dyDescent="0.25">
      <c r="A1422">
        <v>5</v>
      </c>
      <c r="B1422">
        <v>11</v>
      </c>
      <c r="C1422" t="s">
        <v>981</v>
      </c>
      <c r="D1422" t="s">
        <v>908</v>
      </c>
      <c r="E1422" t="s">
        <v>699</v>
      </c>
      <c r="F1422" t="s">
        <v>407</v>
      </c>
    </row>
    <row r="1423" spans="1:6" x14ac:dyDescent="0.25">
      <c r="A1423">
        <v>5</v>
      </c>
      <c r="B1423">
        <v>12</v>
      </c>
      <c r="C1423" t="s">
        <v>983</v>
      </c>
      <c r="D1423" t="s">
        <v>901</v>
      </c>
      <c r="E1423" t="s">
        <v>264</v>
      </c>
      <c r="F1423" t="s">
        <v>407</v>
      </c>
    </row>
    <row r="1424" spans="1:6" x14ac:dyDescent="0.25">
      <c r="A1424">
        <v>5</v>
      </c>
      <c r="B1424">
        <v>13</v>
      </c>
      <c r="C1424" t="s">
        <v>995</v>
      </c>
      <c r="D1424" t="s">
        <v>901</v>
      </c>
      <c r="E1424" t="s">
        <v>785</v>
      </c>
      <c r="F1424" t="s">
        <v>407</v>
      </c>
    </row>
    <row r="1425" spans="1:6" x14ac:dyDescent="0.25">
      <c r="A1425">
        <v>5</v>
      </c>
      <c r="B1425">
        <v>14</v>
      </c>
      <c r="C1425" t="s">
        <v>974</v>
      </c>
      <c r="D1425" t="s">
        <v>899</v>
      </c>
      <c r="E1425" t="s">
        <v>742</v>
      </c>
      <c r="F1425" t="s">
        <v>407</v>
      </c>
    </row>
    <row r="1426" spans="1:6" x14ac:dyDescent="0.25">
      <c r="A1426">
        <v>5</v>
      </c>
      <c r="B1426">
        <v>15</v>
      </c>
      <c r="C1426" t="s">
        <v>978</v>
      </c>
      <c r="D1426" t="s">
        <v>899</v>
      </c>
      <c r="E1426" t="s">
        <v>332</v>
      </c>
      <c r="F1426" t="s">
        <v>407</v>
      </c>
    </row>
    <row r="1427" spans="1:6" x14ac:dyDescent="0.25">
      <c r="A1427">
        <v>6</v>
      </c>
      <c r="B1427">
        <v>1</v>
      </c>
      <c r="C1427" t="s">
        <v>980</v>
      </c>
      <c r="D1427" t="s">
        <v>905</v>
      </c>
      <c r="E1427" t="s">
        <v>332</v>
      </c>
      <c r="F1427" t="s">
        <v>407</v>
      </c>
    </row>
    <row r="1428" spans="1:6" x14ac:dyDescent="0.25">
      <c r="A1428">
        <v>6</v>
      </c>
      <c r="B1428">
        <v>2</v>
      </c>
      <c r="C1428" t="s">
        <v>982</v>
      </c>
      <c r="D1428" t="s">
        <v>901</v>
      </c>
      <c r="E1428" t="s">
        <v>742</v>
      </c>
      <c r="F1428" t="s">
        <v>407</v>
      </c>
    </row>
    <row r="1429" spans="1:6" x14ac:dyDescent="0.25">
      <c r="A1429">
        <v>6</v>
      </c>
      <c r="B1429">
        <v>3</v>
      </c>
      <c r="C1429" t="s">
        <v>966</v>
      </c>
      <c r="D1429" t="s">
        <v>961</v>
      </c>
      <c r="E1429" t="s">
        <v>785</v>
      </c>
      <c r="F1429" t="s">
        <v>407</v>
      </c>
    </row>
    <row r="1430" spans="1:6" x14ac:dyDescent="0.25">
      <c r="A1430">
        <v>6</v>
      </c>
      <c r="B1430">
        <v>4</v>
      </c>
      <c r="C1430" t="s">
        <v>984</v>
      </c>
      <c r="D1430" t="s">
        <v>901</v>
      </c>
      <c r="E1430" t="s">
        <v>264</v>
      </c>
      <c r="F1430" t="s">
        <v>407</v>
      </c>
    </row>
    <row r="1431" spans="1:6" x14ac:dyDescent="0.25">
      <c r="A1431">
        <v>6</v>
      </c>
      <c r="B1431">
        <v>5</v>
      </c>
      <c r="C1431" t="s">
        <v>973</v>
      </c>
      <c r="D1431" t="s">
        <v>901</v>
      </c>
      <c r="E1431" t="s">
        <v>699</v>
      </c>
      <c r="F1431" t="s">
        <v>407</v>
      </c>
    </row>
    <row r="1432" spans="1:6" x14ac:dyDescent="0.25">
      <c r="A1432">
        <v>6</v>
      </c>
      <c r="B1432">
        <v>6</v>
      </c>
      <c r="C1432" t="s">
        <v>953</v>
      </c>
      <c r="D1432" t="s">
        <v>903</v>
      </c>
      <c r="E1432" t="s">
        <v>367</v>
      </c>
      <c r="F1432" t="s">
        <v>407</v>
      </c>
    </row>
    <row r="1433" spans="1:6" x14ac:dyDescent="0.25">
      <c r="A1433">
        <v>6</v>
      </c>
      <c r="B1433">
        <v>7</v>
      </c>
      <c r="C1433" t="s">
        <v>992</v>
      </c>
      <c r="D1433" t="s">
        <v>899</v>
      </c>
      <c r="E1433" t="s">
        <v>189</v>
      </c>
      <c r="F1433" t="s">
        <v>407</v>
      </c>
    </row>
    <row r="1434" spans="1:6" x14ac:dyDescent="0.25">
      <c r="A1434">
        <v>6</v>
      </c>
      <c r="B1434">
        <v>8</v>
      </c>
      <c r="C1434" t="s">
        <v>988</v>
      </c>
      <c r="D1434" t="s">
        <v>901</v>
      </c>
      <c r="E1434" t="s">
        <v>98</v>
      </c>
      <c r="F1434" t="s">
        <v>407</v>
      </c>
    </row>
    <row r="1435" spans="1:6" x14ac:dyDescent="0.25">
      <c r="A1435">
        <v>6</v>
      </c>
      <c r="B1435">
        <v>9</v>
      </c>
      <c r="C1435" t="s">
        <v>969</v>
      </c>
      <c r="D1435" t="s">
        <v>899</v>
      </c>
      <c r="E1435" t="s">
        <v>21</v>
      </c>
      <c r="F1435" t="s">
        <v>407</v>
      </c>
    </row>
    <row r="1436" spans="1:6" x14ac:dyDescent="0.25">
      <c r="A1436">
        <v>6</v>
      </c>
      <c r="B1436">
        <v>10</v>
      </c>
      <c r="C1436" t="s">
        <v>999</v>
      </c>
      <c r="D1436" t="s">
        <v>922</v>
      </c>
      <c r="E1436" t="s">
        <v>159</v>
      </c>
      <c r="F1436" t="s">
        <v>407</v>
      </c>
    </row>
    <row r="1437" spans="1:6" x14ac:dyDescent="0.25">
      <c r="A1437">
        <v>6</v>
      </c>
      <c r="B1437">
        <v>11</v>
      </c>
      <c r="C1437" t="s">
        <v>1005</v>
      </c>
      <c r="D1437" t="s">
        <v>901</v>
      </c>
      <c r="E1437" t="s">
        <v>832</v>
      </c>
      <c r="F1437" t="s">
        <v>407</v>
      </c>
    </row>
    <row r="1438" spans="1:6" x14ac:dyDescent="0.25">
      <c r="A1438">
        <v>6</v>
      </c>
      <c r="B1438">
        <v>12</v>
      </c>
      <c r="C1438" t="s">
        <v>987</v>
      </c>
      <c r="D1438" t="s">
        <v>899</v>
      </c>
      <c r="E1438" t="s">
        <v>701</v>
      </c>
      <c r="F1438" t="s">
        <v>407</v>
      </c>
    </row>
    <row r="1439" spans="1:6" x14ac:dyDescent="0.25">
      <c r="A1439">
        <v>6</v>
      </c>
      <c r="B1439">
        <v>13</v>
      </c>
      <c r="C1439" t="s">
        <v>1003</v>
      </c>
      <c r="D1439" t="s">
        <v>901</v>
      </c>
      <c r="E1439" t="s">
        <v>788</v>
      </c>
      <c r="F1439" t="s">
        <v>407</v>
      </c>
    </row>
    <row r="1440" spans="1:6" x14ac:dyDescent="0.25">
      <c r="A1440">
        <v>6</v>
      </c>
      <c r="B1440">
        <v>14</v>
      </c>
      <c r="C1440" t="s">
        <v>989</v>
      </c>
      <c r="D1440" t="s">
        <v>901</v>
      </c>
      <c r="E1440" t="s">
        <v>85</v>
      </c>
      <c r="F1440" t="s">
        <v>407</v>
      </c>
    </row>
    <row r="1441" spans="1:6" x14ac:dyDescent="0.25">
      <c r="A1441">
        <v>6</v>
      </c>
      <c r="B1441">
        <v>15</v>
      </c>
      <c r="C1441" t="s">
        <v>1036</v>
      </c>
      <c r="D1441" t="s">
        <v>901</v>
      </c>
      <c r="E1441" t="s">
        <v>363</v>
      </c>
      <c r="F1441" t="s">
        <v>407</v>
      </c>
    </row>
    <row r="1442" spans="1:6" x14ac:dyDescent="0.25">
      <c r="A1442">
        <v>7</v>
      </c>
      <c r="B1442">
        <v>1</v>
      </c>
      <c r="C1442" t="s">
        <v>1035</v>
      </c>
      <c r="D1442" t="s">
        <v>905</v>
      </c>
      <c r="E1442" t="s">
        <v>363</v>
      </c>
      <c r="F1442" t="s">
        <v>407</v>
      </c>
    </row>
    <row r="1443" spans="1:6" x14ac:dyDescent="0.25">
      <c r="A1443">
        <v>7</v>
      </c>
      <c r="B1443">
        <v>2</v>
      </c>
      <c r="C1443" t="s">
        <v>997</v>
      </c>
      <c r="D1443" t="s">
        <v>905</v>
      </c>
      <c r="E1443" t="s">
        <v>85</v>
      </c>
      <c r="F1443" t="s">
        <v>407</v>
      </c>
    </row>
    <row r="1444" spans="1:6" x14ac:dyDescent="0.25">
      <c r="A1444">
        <v>7</v>
      </c>
      <c r="B1444">
        <v>3</v>
      </c>
      <c r="C1444" t="s">
        <v>994</v>
      </c>
      <c r="D1444" t="s">
        <v>901</v>
      </c>
      <c r="E1444" t="s">
        <v>788</v>
      </c>
      <c r="F1444" t="s">
        <v>407</v>
      </c>
    </row>
    <row r="1445" spans="1:6" x14ac:dyDescent="0.25">
      <c r="A1445">
        <v>7</v>
      </c>
      <c r="B1445">
        <v>4</v>
      </c>
      <c r="C1445" t="s">
        <v>993</v>
      </c>
      <c r="D1445" t="s">
        <v>901</v>
      </c>
      <c r="E1445" t="s">
        <v>701</v>
      </c>
      <c r="F1445" t="s">
        <v>407</v>
      </c>
    </row>
    <row r="1446" spans="1:6" x14ac:dyDescent="0.25">
      <c r="A1446">
        <v>7</v>
      </c>
      <c r="B1446">
        <v>5</v>
      </c>
      <c r="C1446" t="s">
        <v>991</v>
      </c>
      <c r="D1446" t="s">
        <v>901</v>
      </c>
      <c r="E1446" t="s">
        <v>832</v>
      </c>
      <c r="F1446" t="s">
        <v>407</v>
      </c>
    </row>
    <row r="1447" spans="1:6" x14ac:dyDescent="0.25">
      <c r="A1447">
        <v>7</v>
      </c>
      <c r="B1447">
        <v>6</v>
      </c>
      <c r="C1447" t="s">
        <v>990</v>
      </c>
      <c r="D1447" t="s">
        <v>901</v>
      </c>
      <c r="E1447" t="s">
        <v>159</v>
      </c>
      <c r="F1447" t="s">
        <v>407</v>
      </c>
    </row>
    <row r="1448" spans="1:6" x14ac:dyDescent="0.25">
      <c r="A1448">
        <v>7</v>
      </c>
      <c r="B1448">
        <v>7</v>
      </c>
      <c r="C1448" t="s">
        <v>979</v>
      </c>
      <c r="D1448" t="s">
        <v>903</v>
      </c>
      <c r="E1448" t="s">
        <v>21</v>
      </c>
      <c r="F1448" t="s">
        <v>407</v>
      </c>
    </row>
    <row r="1449" spans="1:6" x14ac:dyDescent="0.25">
      <c r="A1449">
        <v>7</v>
      </c>
      <c r="B1449">
        <v>8</v>
      </c>
      <c r="C1449" t="s">
        <v>970</v>
      </c>
      <c r="D1449" t="s">
        <v>903</v>
      </c>
      <c r="E1449" t="s">
        <v>98</v>
      </c>
      <c r="F1449" t="s">
        <v>407</v>
      </c>
    </row>
    <row r="1450" spans="1:6" x14ac:dyDescent="0.25">
      <c r="A1450">
        <v>7</v>
      </c>
      <c r="B1450">
        <v>9</v>
      </c>
      <c r="C1450" t="s">
        <v>1010</v>
      </c>
      <c r="D1450" t="s">
        <v>899</v>
      </c>
      <c r="E1450" t="s">
        <v>189</v>
      </c>
      <c r="F1450" t="s">
        <v>407</v>
      </c>
    </row>
    <row r="1451" spans="1:6" x14ac:dyDescent="0.25">
      <c r="A1451">
        <v>7</v>
      </c>
      <c r="B1451">
        <v>10</v>
      </c>
      <c r="C1451" t="s">
        <v>1021</v>
      </c>
      <c r="D1451" t="s">
        <v>901</v>
      </c>
      <c r="E1451" t="s">
        <v>367</v>
      </c>
      <c r="F1451" t="s">
        <v>407</v>
      </c>
    </row>
    <row r="1452" spans="1:6" x14ac:dyDescent="0.25">
      <c r="A1452">
        <v>7</v>
      </c>
      <c r="B1452">
        <v>11</v>
      </c>
      <c r="C1452" t="s">
        <v>1061</v>
      </c>
      <c r="D1452" t="s">
        <v>901</v>
      </c>
      <c r="E1452" t="s">
        <v>699</v>
      </c>
      <c r="F1452" t="s">
        <v>407</v>
      </c>
    </row>
    <row r="1453" spans="1:6" x14ac:dyDescent="0.25">
      <c r="A1453">
        <v>7</v>
      </c>
      <c r="B1453">
        <v>12</v>
      </c>
      <c r="C1453" t="s">
        <v>1009</v>
      </c>
      <c r="D1453" t="s">
        <v>926</v>
      </c>
      <c r="E1453" t="s">
        <v>264</v>
      </c>
      <c r="F1453" t="s">
        <v>407</v>
      </c>
    </row>
    <row r="1454" spans="1:6" x14ac:dyDescent="0.25">
      <c r="A1454">
        <v>7</v>
      </c>
      <c r="B1454">
        <v>13</v>
      </c>
      <c r="C1454" t="s">
        <v>1022</v>
      </c>
      <c r="D1454" t="s">
        <v>901</v>
      </c>
      <c r="E1454" t="s">
        <v>785</v>
      </c>
      <c r="F1454" t="s">
        <v>407</v>
      </c>
    </row>
    <row r="1455" spans="1:6" x14ac:dyDescent="0.25">
      <c r="A1455">
        <v>7</v>
      </c>
      <c r="B1455">
        <v>14</v>
      </c>
      <c r="C1455" t="s">
        <v>1007</v>
      </c>
      <c r="D1455" t="s">
        <v>901</v>
      </c>
      <c r="E1455" t="s">
        <v>742</v>
      </c>
      <c r="F1455" t="s">
        <v>407</v>
      </c>
    </row>
    <row r="1456" spans="1:6" x14ac:dyDescent="0.25">
      <c r="A1456">
        <v>7</v>
      </c>
      <c r="B1456">
        <v>15</v>
      </c>
      <c r="C1456" t="s">
        <v>1006</v>
      </c>
      <c r="D1456" t="s">
        <v>905</v>
      </c>
      <c r="E1456" t="s">
        <v>332</v>
      </c>
      <c r="F1456" t="s">
        <v>407</v>
      </c>
    </row>
    <row r="1457" spans="1:6" x14ac:dyDescent="0.25">
      <c r="A1457">
        <v>8</v>
      </c>
      <c r="B1457">
        <v>1</v>
      </c>
      <c r="C1457" t="s">
        <v>1011</v>
      </c>
      <c r="D1457" t="s">
        <v>899</v>
      </c>
      <c r="E1457" t="s">
        <v>332</v>
      </c>
      <c r="F1457" t="s">
        <v>407</v>
      </c>
    </row>
    <row r="1458" spans="1:6" x14ac:dyDescent="0.25">
      <c r="A1458">
        <v>8</v>
      </c>
      <c r="B1458">
        <v>2</v>
      </c>
      <c r="C1458" t="s">
        <v>1033</v>
      </c>
      <c r="D1458" t="s">
        <v>905</v>
      </c>
      <c r="E1458" t="s">
        <v>742</v>
      </c>
      <c r="F1458" t="s">
        <v>407</v>
      </c>
    </row>
    <row r="1459" spans="1:6" x14ac:dyDescent="0.25">
      <c r="A1459">
        <v>8</v>
      </c>
      <c r="B1459">
        <v>3</v>
      </c>
      <c r="C1459" t="s">
        <v>1000</v>
      </c>
      <c r="D1459" t="s">
        <v>899</v>
      </c>
      <c r="E1459" t="s">
        <v>785</v>
      </c>
      <c r="F1459" t="s">
        <v>407</v>
      </c>
    </row>
    <row r="1460" spans="1:6" x14ac:dyDescent="0.25">
      <c r="A1460">
        <v>8</v>
      </c>
      <c r="B1460">
        <v>4</v>
      </c>
      <c r="C1460" t="s">
        <v>1060</v>
      </c>
      <c r="D1460" t="s">
        <v>903</v>
      </c>
      <c r="E1460" t="s">
        <v>264</v>
      </c>
      <c r="F1460" t="s">
        <v>407</v>
      </c>
    </row>
    <row r="1461" spans="1:6" x14ac:dyDescent="0.25">
      <c r="A1461">
        <v>8</v>
      </c>
      <c r="B1461">
        <v>5</v>
      </c>
      <c r="C1461" t="s">
        <v>996</v>
      </c>
      <c r="D1461" t="s">
        <v>899</v>
      </c>
      <c r="E1461" t="s">
        <v>699</v>
      </c>
      <c r="F1461" t="s">
        <v>407</v>
      </c>
    </row>
    <row r="1462" spans="1:6" x14ac:dyDescent="0.25">
      <c r="A1462">
        <v>8</v>
      </c>
      <c r="B1462">
        <v>6</v>
      </c>
      <c r="C1462" t="s">
        <v>1048</v>
      </c>
      <c r="D1462" t="s">
        <v>901</v>
      </c>
      <c r="E1462" t="s">
        <v>367</v>
      </c>
      <c r="F1462" t="s">
        <v>407</v>
      </c>
    </row>
    <row r="1463" spans="1:6" x14ac:dyDescent="0.25">
      <c r="A1463">
        <v>8</v>
      </c>
      <c r="B1463">
        <v>7</v>
      </c>
      <c r="C1463" t="s">
        <v>1016</v>
      </c>
      <c r="D1463" t="s">
        <v>961</v>
      </c>
      <c r="E1463" t="s">
        <v>189</v>
      </c>
      <c r="F1463" t="s">
        <v>407</v>
      </c>
    </row>
    <row r="1464" spans="1:6" x14ac:dyDescent="0.25">
      <c r="A1464">
        <v>8</v>
      </c>
      <c r="B1464">
        <v>8</v>
      </c>
      <c r="C1464" t="s">
        <v>1018</v>
      </c>
      <c r="D1464" t="s">
        <v>926</v>
      </c>
      <c r="E1464" t="s">
        <v>98</v>
      </c>
      <c r="F1464" t="s">
        <v>407</v>
      </c>
    </row>
    <row r="1465" spans="1:6" x14ac:dyDescent="0.25">
      <c r="A1465">
        <v>8</v>
      </c>
      <c r="B1465">
        <v>9</v>
      </c>
      <c r="C1465" t="s">
        <v>1001</v>
      </c>
      <c r="D1465" t="s">
        <v>908</v>
      </c>
      <c r="E1465" t="s">
        <v>21</v>
      </c>
      <c r="F1465" t="s">
        <v>407</v>
      </c>
    </row>
    <row r="1466" spans="1:6" x14ac:dyDescent="0.25">
      <c r="A1466">
        <v>8</v>
      </c>
      <c r="B1466">
        <v>10</v>
      </c>
      <c r="C1466" t="s">
        <v>1013</v>
      </c>
      <c r="D1466" t="s">
        <v>905</v>
      </c>
      <c r="E1466" t="s">
        <v>159</v>
      </c>
      <c r="F1466" t="s">
        <v>407</v>
      </c>
    </row>
    <row r="1467" spans="1:6" x14ac:dyDescent="0.25">
      <c r="A1467">
        <v>8</v>
      </c>
      <c r="B1467">
        <v>11</v>
      </c>
      <c r="C1467" t="s">
        <v>1055</v>
      </c>
      <c r="D1467" t="s">
        <v>901</v>
      </c>
      <c r="E1467" t="s">
        <v>832</v>
      </c>
      <c r="F1467" t="s">
        <v>407</v>
      </c>
    </row>
    <row r="1468" spans="1:6" x14ac:dyDescent="0.25">
      <c r="A1468">
        <v>8</v>
      </c>
      <c r="B1468">
        <v>12</v>
      </c>
      <c r="C1468" t="s">
        <v>1030</v>
      </c>
      <c r="D1468" t="s">
        <v>908</v>
      </c>
      <c r="E1468" t="s">
        <v>701</v>
      </c>
      <c r="F1468" t="s">
        <v>407</v>
      </c>
    </row>
    <row r="1469" spans="1:6" x14ac:dyDescent="0.25">
      <c r="A1469">
        <v>8</v>
      </c>
      <c r="B1469">
        <v>13</v>
      </c>
      <c r="C1469" t="s">
        <v>1043</v>
      </c>
      <c r="D1469" t="s">
        <v>905</v>
      </c>
      <c r="E1469" t="s">
        <v>788</v>
      </c>
      <c r="F1469" t="s">
        <v>407</v>
      </c>
    </row>
    <row r="1470" spans="1:6" x14ac:dyDescent="0.25">
      <c r="A1470">
        <v>8</v>
      </c>
      <c r="B1470">
        <v>14</v>
      </c>
      <c r="C1470" t="s">
        <v>1012</v>
      </c>
      <c r="D1470" t="s">
        <v>901</v>
      </c>
      <c r="E1470" t="s">
        <v>85</v>
      </c>
      <c r="F1470" t="s">
        <v>407</v>
      </c>
    </row>
    <row r="1471" spans="1:6" x14ac:dyDescent="0.25">
      <c r="A1471">
        <v>8</v>
      </c>
      <c r="B1471">
        <v>15</v>
      </c>
      <c r="C1471" t="s">
        <v>1029</v>
      </c>
      <c r="D1471" t="s">
        <v>901</v>
      </c>
      <c r="E1471" t="s">
        <v>363</v>
      </c>
      <c r="F1471" t="s">
        <v>407</v>
      </c>
    </row>
    <row r="1472" spans="1:6" x14ac:dyDescent="0.25">
      <c r="A1472">
        <v>9</v>
      </c>
      <c r="B1472">
        <v>1</v>
      </c>
      <c r="C1472" t="s">
        <v>1004</v>
      </c>
      <c r="D1472" t="s">
        <v>905</v>
      </c>
      <c r="E1472" t="s">
        <v>363</v>
      </c>
      <c r="F1472" t="s">
        <v>407</v>
      </c>
    </row>
    <row r="1473" spans="1:6" x14ac:dyDescent="0.25">
      <c r="A1473">
        <v>9</v>
      </c>
      <c r="B1473">
        <v>2</v>
      </c>
      <c r="C1473" t="s">
        <v>1008</v>
      </c>
      <c r="D1473" t="s">
        <v>901</v>
      </c>
      <c r="E1473" t="s">
        <v>85</v>
      </c>
      <c r="F1473" t="s">
        <v>407</v>
      </c>
    </row>
    <row r="1474" spans="1:6" x14ac:dyDescent="0.25">
      <c r="A1474">
        <v>9</v>
      </c>
      <c r="B1474">
        <v>3</v>
      </c>
      <c r="C1474" t="s">
        <v>1070</v>
      </c>
      <c r="D1474" t="s">
        <v>961</v>
      </c>
      <c r="E1474" t="s">
        <v>788</v>
      </c>
      <c r="F1474" t="s">
        <v>407</v>
      </c>
    </row>
    <row r="1475" spans="1:6" x14ac:dyDescent="0.25">
      <c r="A1475">
        <v>9</v>
      </c>
      <c r="B1475">
        <v>4</v>
      </c>
      <c r="C1475" t="s">
        <v>1028</v>
      </c>
      <c r="D1475" t="s">
        <v>899</v>
      </c>
      <c r="E1475" t="s">
        <v>701</v>
      </c>
      <c r="F1475" t="s">
        <v>407</v>
      </c>
    </row>
    <row r="1476" spans="1:6" x14ac:dyDescent="0.25">
      <c r="A1476">
        <v>9</v>
      </c>
      <c r="B1476">
        <v>5</v>
      </c>
      <c r="C1476" t="s">
        <v>1065</v>
      </c>
      <c r="D1476" t="s">
        <v>901</v>
      </c>
      <c r="E1476" t="s">
        <v>832</v>
      </c>
      <c r="F1476" t="s">
        <v>407</v>
      </c>
    </row>
    <row r="1477" spans="1:6" x14ac:dyDescent="0.25">
      <c r="A1477">
        <v>9</v>
      </c>
      <c r="B1477">
        <v>6</v>
      </c>
      <c r="C1477" t="s">
        <v>1026</v>
      </c>
      <c r="D1477" t="s">
        <v>901</v>
      </c>
      <c r="E1477" t="s">
        <v>159</v>
      </c>
      <c r="F1477" t="s">
        <v>407</v>
      </c>
    </row>
    <row r="1478" spans="1:6" x14ac:dyDescent="0.25">
      <c r="A1478">
        <v>9</v>
      </c>
      <c r="B1478">
        <v>7</v>
      </c>
      <c r="C1478" t="s">
        <v>1074</v>
      </c>
      <c r="D1478" t="s">
        <v>901</v>
      </c>
      <c r="E1478" t="s">
        <v>21</v>
      </c>
      <c r="F1478" t="s">
        <v>407</v>
      </c>
    </row>
    <row r="1479" spans="1:6" x14ac:dyDescent="0.25">
      <c r="A1479">
        <v>9</v>
      </c>
      <c r="B1479">
        <v>8</v>
      </c>
      <c r="C1479" t="s">
        <v>1101</v>
      </c>
      <c r="D1479" t="s">
        <v>901</v>
      </c>
      <c r="E1479" t="s">
        <v>98</v>
      </c>
      <c r="F1479" t="s">
        <v>407</v>
      </c>
    </row>
    <row r="1480" spans="1:6" x14ac:dyDescent="0.25">
      <c r="A1480">
        <v>9</v>
      </c>
      <c r="B1480">
        <v>9</v>
      </c>
      <c r="C1480" t="s">
        <v>1076</v>
      </c>
      <c r="D1480" t="s">
        <v>905</v>
      </c>
      <c r="E1480" t="s">
        <v>189</v>
      </c>
      <c r="F1480" t="s">
        <v>407</v>
      </c>
    </row>
    <row r="1481" spans="1:6" x14ac:dyDescent="0.25">
      <c r="A1481">
        <v>9</v>
      </c>
      <c r="B1481">
        <v>10</v>
      </c>
      <c r="C1481" t="s">
        <v>1037</v>
      </c>
      <c r="D1481" t="s">
        <v>899</v>
      </c>
      <c r="E1481" t="s">
        <v>367</v>
      </c>
      <c r="F1481" t="s">
        <v>407</v>
      </c>
    </row>
    <row r="1482" spans="1:6" x14ac:dyDescent="0.25">
      <c r="A1482">
        <v>9</v>
      </c>
      <c r="B1482">
        <v>11</v>
      </c>
      <c r="C1482" t="s">
        <v>1038</v>
      </c>
      <c r="D1482" t="s">
        <v>922</v>
      </c>
      <c r="E1482" t="s">
        <v>699</v>
      </c>
      <c r="F1482" t="s">
        <v>407</v>
      </c>
    </row>
    <row r="1483" spans="1:6" x14ac:dyDescent="0.25">
      <c r="A1483">
        <v>9</v>
      </c>
      <c r="B1483">
        <v>12</v>
      </c>
      <c r="C1483" t="s">
        <v>1023</v>
      </c>
      <c r="D1483" t="s">
        <v>905</v>
      </c>
      <c r="E1483" t="s">
        <v>264</v>
      </c>
      <c r="F1483" t="s">
        <v>407</v>
      </c>
    </row>
    <row r="1484" spans="1:6" x14ac:dyDescent="0.25">
      <c r="A1484">
        <v>9</v>
      </c>
      <c r="B1484">
        <v>13</v>
      </c>
      <c r="C1484" t="s">
        <v>1082</v>
      </c>
      <c r="D1484" t="s">
        <v>901</v>
      </c>
      <c r="E1484" t="s">
        <v>785</v>
      </c>
      <c r="F1484" t="s">
        <v>407</v>
      </c>
    </row>
    <row r="1485" spans="1:6" x14ac:dyDescent="0.25">
      <c r="A1485">
        <v>9</v>
      </c>
      <c r="B1485">
        <v>14</v>
      </c>
      <c r="C1485" t="s">
        <v>1025</v>
      </c>
      <c r="D1485" t="s">
        <v>926</v>
      </c>
      <c r="E1485" t="s">
        <v>742</v>
      </c>
      <c r="F1485" t="s">
        <v>407</v>
      </c>
    </row>
    <row r="1486" spans="1:6" x14ac:dyDescent="0.25">
      <c r="A1486">
        <v>9</v>
      </c>
      <c r="B1486">
        <v>15</v>
      </c>
      <c r="C1486" t="s">
        <v>1027</v>
      </c>
      <c r="D1486" t="s">
        <v>901</v>
      </c>
      <c r="E1486" t="s">
        <v>332</v>
      </c>
      <c r="F1486" t="s">
        <v>407</v>
      </c>
    </row>
    <row r="1487" spans="1:6" x14ac:dyDescent="0.25">
      <c r="A1487">
        <v>10</v>
      </c>
      <c r="B1487">
        <v>1</v>
      </c>
      <c r="C1487" t="s">
        <v>1024</v>
      </c>
      <c r="D1487" t="s">
        <v>901</v>
      </c>
      <c r="E1487" t="s">
        <v>332</v>
      </c>
      <c r="F1487" t="s">
        <v>407</v>
      </c>
    </row>
    <row r="1488" spans="1:6" x14ac:dyDescent="0.25">
      <c r="A1488">
        <v>10</v>
      </c>
      <c r="B1488">
        <v>2</v>
      </c>
      <c r="C1488" t="s">
        <v>1078</v>
      </c>
      <c r="D1488" t="s">
        <v>922</v>
      </c>
      <c r="E1488" t="s">
        <v>742</v>
      </c>
      <c r="F1488" t="s">
        <v>407</v>
      </c>
    </row>
    <row r="1489" spans="1:6" x14ac:dyDescent="0.25">
      <c r="A1489">
        <v>10</v>
      </c>
      <c r="B1489">
        <v>3</v>
      </c>
      <c r="C1489" t="s">
        <v>1046</v>
      </c>
      <c r="D1489" t="s">
        <v>899</v>
      </c>
      <c r="E1489" t="s">
        <v>785</v>
      </c>
      <c r="F1489" t="s">
        <v>407</v>
      </c>
    </row>
    <row r="1490" spans="1:6" x14ac:dyDescent="0.25">
      <c r="A1490">
        <v>10</v>
      </c>
      <c r="B1490">
        <v>4</v>
      </c>
      <c r="C1490" t="s">
        <v>1032</v>
      </c>
      <c r="D1490" t="s">
        <v>908</v>
      </c>
      <c r="E1490" t="s">
        <v>264</v>
      </c>
      <c r="F1490" t="s">
        <v>407</v>
      </c>
    </row>
    <row r="1491" spans="1:6" x14ac:dyDescent="0.25">
      <c r="A1491">
        <v>10</v>
      </c>
      <c r="B1491">
        <v>5</v>
      </c>
      <c r="C1491" t="s">
        <v>1014</v>
      </c>
      <c r="D1491" t="s">
        <v>899</v>
      </c>
      <c r="E1491" t="s">
        <v>699</v>
      </c>
      <c r="F1491" t="s">
        <v>407</v>
      </c>
    </row>
    <row r="1492" spans="1:6" x14ac:dyDescent="0.25">
      <c r="A1492">
        <v>10</v>
      </c>
      <c r="B1492">
        <v>6</v>
      </c>
      <c r="C1492" t="s">
        <v>1049</v>
      </c>
      <c r="D1492" t="s">
        <v>905</v>
      </c>
      <c r="E1492" t="s">
        <v>367</v>
      </c>
      <c r="F1492" t="s">
        <v>407</v>
      </c>
    </row>
    <row r="1493" spans="1:6" x14ac:dyDescent="0.25">
      <c r="A1493">
        <v>10</v>
      </c>
      <c r="B1493">
        <v>7</v>
      </c>
      <c r="C1493" t="s">
        <v>1052</v>
      </c>
      <c r="D1493" t="s">
        <v>901</v>
      </c>
      <c r="E1493" t="s">
        <v>189</v>
      </c>
      <c r="F1493" t="s">
        <v>407</v>
      </c>
    </row>
    <row r="1494" spans="1:6" x14ac:dyDescent="0.25">
      <c r="A1494">
        <v>10</v>
      </c>
      <c r="B1494">
        <v>8</v>
      </c>
      <c r="C1494" t="s">
        <v>1015</v>
      </c>
      <c r="D1494" t="s">
        <v>899</v>
      </c>
      <c r="E1494" t="s">
        <v>98</v>
      </c>
      <c r="F1494" t="s">
        <v>407</v>
      </c>
    </row>
    <row r="1495" spans="1:6" x14ac:dyDescent="0.25">
      <c r="A1495">
        <v>10</v>
      </c>
      <c r="B1495">
        <v>9</v>
      </c>
      <c r="C1495" t="s">
        <v>1031</v>
      </c>
      <c r="D1495" t="s">
        <v>905</v>
      </c>
      <c r="E1495" t="s">
        <v>21</v>
      </c>
      <c r="F1495" t="s">
        <v>407</v>
      </c>
    </row>
    <row r="1496" spans="1:6" x14ac:dyDescent="0.25">
      <c r="A1496">
        <v>10</v>
      </c>
      <c r="B1496">
        <v>10</v>
      </c>
      <c r="C1496" t="s">
        <v>1077</v>
      </c>
      <c r="D1496" t="s">
        <v>901</v>
      </c>
      <c r="E1496" t="s">
        <v>159</v>
      </c>
      <c r="F1496" t="s">
        <v>407</v>
      </c>
    </row>
    <row r="1497" spans="1:6" x14ac:dyDescent="0.25">
      <c r="A1497">
        <v>10</v>
      </c>
      <c r="B1497">
        <v>11</v>
      </c>
      <c r="C1497" t="s">
        <v>1081</v>
      </c>
      <c r="D1497" t="s">
        <v>905</v>
      </c>
      <c r="E1497" t="s">
        <v>832</v>
      </c>
      <c r="F1497" t="s">
        <v>407</v>
      </c>
    </row>
    <row r="1498" spans="1:6" x14ac:dyDescent="0.25">
      <c r="A1498">
        <v>10</v>
      </c>
      <c r="B1498">
        <v>12</v>
      </c>
      <c r="C1498" t="s">
        <v>1019</v>
      </c>
      <c r="D1498" t="s">
        <v>961</v>
      </c>
      <c r="E1498" t="s">
        <v>701</v>
      </c>
      <c r="F1498" t="s">
        <v>407</v>
      </c>
    </row>
    <row r="1499" spans="1:6" x14ac:dyDescent="0.25">
      <c r="A1499">
        <v>10</v>
      </c>
      <c r="B1499">
        <v>13</v>
      </c>
      <c r="C1499" t="s">
        <v>1084</v>
      </c>
      <c r="D1499" t="s">
        <v>908</v>
      </c>
      <c r="E1499" t="s">
        <v>788</v>
      </c>
      <c r="F1499" t="s">
        <v>407</v>
      </c>
    </row>
    <row r="1500" spans="1:6" x14ac:dyDescent="0.25">
      <c r="A1500">
        <v>10</v>
      </c>
      <c r="B1500">
        <v>14</v>
      </c>
      <c r="C1500" t="s">
        <v>1051</v>
      </c>
      <c r="D1500" t="s">
        <v>901</v>
      </c>
      <c r="E1500" t="s">
        <v>85</v>
      </c>
      <c r="F1500" t="s">
        <v>407</v>
      </c>
    </row>
    <row r="1501" spans="1:6" x14ac:dyDescent="0.25">
      <c r="A1501">
        <v>10</v>
      </c>
      <c r="B1501">
        <v>15</v>
      </c>
      <c r="C1501" t="s">
        <v>1093</v>
      </c>
      <c r="D1501" t="s">
        <v>922</v>
      </c>
      <c r="E1501" t="s">
        <v>363</v>
      </c>
      <c r="F1501" t="s">
        <v>407</v>
      </c>
    </row>
    <row r="1502" spans="1:6" x14ac:dyDescent="0.25">
      <c r="A1502">
        <v>11</v>
      </c>
      <c r="B1502">
        <v>1</v>
      </c>
      <c r="C1502" t="s">
        <v>1020</v>
      </c>
      <c r="D1502" t="s">
        <v>901</v>
      </c>
      <c r="E1502" t="s">
        <v>363</v>
      </c>
      <c r="F1502" t="s">
        <v>407</v>
      </c>
    </row>
    <row r="1503" spans="1:6" x14ac:dyDescent="0.25">
      <c r="A1503">
        <v>11</v>
      </c>
      <c r="B1503">
        <v>2</v>
      </c>
      <c r="C1503" t="s">
        <v>1040</v>
      </c>
      <c r="D1503" t="s">
        <v>926</v>
      </c>
      <c r="E1503" t="s">
        <v>85</v>
      </c>
      <c r="F1503" t="s">
        <v>407</v>
      </c>
    </row>
    <row r="1504" spans="1:6" x14ac:dyDescent="0.25">
      <c r="A1504">
        <v>11</v>
      </c>
      <c r="B1504">
        <v>3</v>
      </c>
      <c r="C1504" t="s">
        <v>1087</v>
      </c>
      <c r="D1504" t="s">
        <v>901</v>
      </c>
      <c r="E1504" t="s">
        <v>788</v>
      </c>
      <c r="F1504" t="s">
        <v>407</v>
      </c>
    </row>
    <row r="1505" spans="1:6" x14ac:dyDescent="0.25">
      <c r="A1505">
        <v>11</v>
      </c>
      <c r="B1505">
        <v>4</v>
      </c>
      <c r="C1505" t="s">
        <v>1106</v>
      </c>
      <c r="D1505" t="s">
        <v>901</v>
      </c>
      <c r="E1505" t="s">
        <v>701</v>
      </c>
      <c r="F1505" t="s">
        <v>407</v>
      </c>
    </row>
    <row r="1506" spans="1:6" x14ac:dyDescent="0.25">
      <c r="A1506">
        <v>11</v>
      </c>
      <c r="B1506">
        <v>5</v>
      </c>
      <c r="C1506" t="s">
        <v>1047</v>
      </c>
      <c r="D1506" t="s">
        <v>899</v>
      </c>
      <c r="E1506" t="s">
        <v>832</v>
      </c>
      <c r="F1506" t="s">
        <v>407</v>
      </c>
    </row>
    <row r="1507" spans="1:6" x14ac:dyDescent="0.25">
      <c r="A1507">
        <v>11</v>
      </c>
      <c r="B1507">
        <v>6</v>
      </c>
      <c r="C1507" t="s">
        <v>1056</v>
      </c>
      <c r="D1507" t="s">
        <v>905</v>
      </c>
      <c r="E1507" t="s">
        <v>159</v>
      </c>
      <c r="F1507" t="s">
        <v>407</v>
      </c>
    </row>
    <row r="1508" spans="1:6" x14ac:dyDescent="0.25">
      <c r="A1508">
        <v>11</v>
      </c>
      <c r="B1508">
        <v>7</v>
      </c>
      <c r="C1508" t="s">
        <v>1039</v>
      </c>
      <c r="D1508" t="s">
        <v>922</v>
      </c>
      <c r="E1508" t="s">
        <v>21</v>
      </c>
      <c r="F1508" t="s">
        <v>407</v>
      </c>
    </row>
    <row r="1509" spans="1:6" x14ac:dyDescent="0.25">
      <c r="A1509">
        <v>11</v>
      </c>
      <c r="B1509">
        <v>8</v>
      </c>
      <c r="C1509" t="s">
        <v>1054</v>
      </c>
      <c r="D1509" t="s">
        <v>899</v>
      </c>
      <c r="E1509" t="s">
        <v>98</v>
      </c>
      <c r="F1509" t="s">
        <v>407</v>
      </c>
    </row>
    <row r="1510" spans="1:6" x14ac:dyDescent="0.25">
      <c r="A1510">
        <v>11</v>
      </c>
      <c r="B1510">
        <v>9</v>
      </c>
      <c r="C1510" t="s">
        <v>1083</v>
      </c>
      <c r="D1510" t="s">
        <v>901</v>
      </c>
      <c r="E1510" t="s">
        <v>189</v>
      </c>
      <c r="F1510" t="s">
        <v>407</v>
      </c>
    </row>
    <row r="1511" spans="1:6" x14ac:dyDescent="0.25">
      <c r="A1511">
        <v>11</v>
      </c>
      <c r="B1511">
        <v>10</v>
      </c>
      <c r="C1511" t="s">
        <v>1034</v>
      </c>
      <c r="D1511" t="s">
        <v>901</v>
      </c>
      <c r="E1511" t="s">
        <v>367</v>
      </c>
      <c r="F1511" t="s">
        <v>407</v>
      </c>
    </row>
    <row r="1512" spans="1:6" x14ac:dyDescent="0.25">
      <c r="A1512">
        <v>11</v>
      </c>
      <c r="B1512">
        <v>11</v>
      </c>
      <c r="C1512" t="s">
        <v>1072</v>
      </c>
      <c r="D1512" t="s">
        <v>901</v>
      </c>
      <c r="E1512" t="s">
        <v>699</v>
      </c>
      <c r="F1512" t="s">
        <v>407</v>
      </c>
    </row>
    <row r="1513" spans="1:6" x14ac:dyDescent="0.25">
      <c r="A1513">
        <v>11</v>
      </c>
      <c r="B1513">
        <v>12</v>
      </c>
      <c r="C1513" t="s">
        <v>1067</v>
      </c>
      <c r="D1513" t="s">
        <v>899</v>
      </c>
      <c r="E1513" t="s">
        <v>264</v>
      </c>
      <c r="F1513" t="s">
        <v>407</v>
      </c>
    </row>
    <row r="1514" spans="1:6" x14ac:dyDescent="0.25">
      <c r="A1514">
        <v>11</v>
      </c>
      <c r="B1514">
        <v>13</v>
      </c>
      <c r="C1514" t="s">
        <v>1059</v>
      </c>
      <c r="D1514" t="s">
        <v>901</v>
      </c>
      <c r="E1514" t="s">
        <v>785</v>
      </c>
      <c r="F1514" t="s">
        <v>407</v>
      </c>
    </row>
    <row r="1515" spans="1:6" x14ac:dyDescent="0.25">
      <c r="A1515">
        <v>11</v>
      </c>
      <c r="B1515">
        <v>14</v>
      </c>
      <c r="C1515" t="s">
        <v>1045</v>
      </c>
      <c r="D1515" t="s">
        <v>961</v>
      </c>
      <c r="E1515" t="s">
        <v>742</v>
      </c>
      <c r="F1515" t="s">
        <v>407</v>
      </c>
    </row>
    <row r="1516" spans="1:6" x14ac:dyDescent="0.25">
      <c r="A1516">
        <v>11</v>
      </c>
      <c r="B1516">
        <v>15</v>
      </c>
      <c r="C1516" t="s">
        <v>1041</v>
      </c>
      <c r="D1516" t="s">
        <v>922</v>
      </c>
      <c r="E1516" t="s">
        <v>332</v>
      </c>
      <c r="F1516" t="s">
        <v>407</v>
      </c>
    </row>
    <row r="1517" spans="1:6" x14ac:dyDescent="0.25">
      <c r="A1517">
        <v>12</v>
      </c>
      <c r="B1517">
        <v>1</v>
      </c>
      <c r="C1517" t="s">
        <v>1134</v>
      </c>
      <c r="D1517" t="s">
        <v>901</v>
      </c>
      <c r="E1517" t="s">
        <v>332</v>
      </c>
      <c r="F1517" t="s">
        <v>407</v>
      </c>
    </row>
    <row r="1518" spans="1:6" x14ac:dyDescent="0.25">
      <c r="A1518">
        <v>12</v>
      </c>
      <c r="B1518">
        <v>2</v>
      </c>
      <c r="C1518" t="s">
        <v>1108</v>
      </c>
      <c r="D1518" t="s">
        <v>908</v>
      </c>
      <c r="E1518" t="s">
        <v>742</v>
      </c>
      <c r="F1518" t="s">
        <v>407</v>
      </c>
    </row>
    <row r="1519" spans="1:6" x14ac:dyDescent="0.25">
      <c r="A1519">
        <v>12</v>
      </c>
      <c r="B1519">
        <v>3</v>
      </c>
      <c r="C1519" t="s">
        <v>1095</v>
      </c>
      <c r="D1519" t="s">
        <v>901</v>
      </c>
      <c r="E1519" t="s">
        <v>785</v>
      </c>
      <c r="F1519" t="s">
        <v>407</v>
      </c>
    </row>
    <row r="1520" spans="1:6" x14ac:dyDescent="0.25">
      <c r="A1520">
        <v>12</v>
      </c>
      <c r="B1520">
        <v>4</v>
      </c>
      <c r="C1520" t="s">
        <v>1066</v>
      </c>
      <c r="D1520" t="s">
        <v>901</v>
      </c>
      <c r="E1520" t="s">
        <v>264</v>
      </c>
      <c r="F1520" t="s">
        <v>407</v>
      </c>
    </row>
    <row r="1521" spans="1:6" x14ac:dyDescent="0.25">
      <c r="A1521">
        <v>12</v>
      </c>
      <c r="B1521">
        <v>5</v>
      </c>
      <c r="C1521" t="s">
        <v>1113</v>
      </c>
      <c r="D1521" t="s">
        <v>899</v>
      </c>
      <c r="E1521" t="s">
        <v>699</v>
      </c>
      <c r="F1521" t="s">
        <v>407</v>
      </c>
    </row>
    <row r="1522" spans="1:6" x14ac:dyDescent="0.25">
      <c r="A1522">
        <v>12</v>
      </c>
      <c r="B1522">
        <v>6</v>
      </c>
      <c r="C1522" t="s">
        <v>1086</v>
      </c>
      <c r="D1522" t="s">
        <v>901</v>
      </c>
      <c r="E1522" t="s">
        <v>367</v>
      </c>
      <c r="F1522" t="s">
        <v>407</v>
      </c>
    </row>
    <row r="1523" spans="1:6" x14ac:dyDescent="0.25">
      <c r="A1523">
        <v>12</v>
      </c>
      <c r="B1523">
        <v>7</v>
      </c>
      <c r="C1523" t="s">
        <v>1124</v>
      </c>
      <c r="D1523" t="s">
        <v>901</v>
      </c>
      <c r="E1523" t="s">
        <v>189</v>
      </c>
      <c r="F1523" t="s">
        <v>407</v>
      </c>
    </row>
    <row r="1524" spans="1:6" x14ac:dyDescent="0.25">
      <c r="A1524">
        <v>12</v>
      </c>
      <c r="B1524">
        <v>8</v>
      </c>
      <c r="C1524" t="s">
        <v>1063</v>
      </c>
      <c r="D1524" t="s">
        <v>961</v>
      </c>
      <c r="E1524" t="s">
        <v>98</v>
      </c>
      <c r="F1524" t="s">
        <v>407</v>
      </c>
    </row>
    <row r="1525" spans="1:6" x14ac:dyDescent="0.25">
      <c r="A1525">
        <v>12</v>
      </c>
      <c r="B1525">
        <v>9</v>
      </c>
      <c r="C1525" t="s">
        <v>1073</v>
      </c>
      <c r="D1525" t="s">
        <v>899</v>
      </c>
      <c r="E1525" t="s">
        <v>21</v>
      </c>
      <c r="F1525" t="s">
        <v>407</v>
      </c>
    </row>
    <row r="1526" spans="1:6" x14ac:dyDescent="0.25">
      <c r="A1526">
        <v>12</v>
      </c>
      <c r="B1526">
        <v>10</v>
      </c>
      <c r="C1526" t="s">
        <v>1064</v>
      </c>
      <c r="D1526" t="s">
        <v>901</v>
      </c>
      <c r="E1526" t="s">
        <v>159</v>
      </c>
      <c r="F1526" t="s">
        <v>407</v>
      </c>
    </row>
    <row r="1527" spans="1:6" x14ac:dyDescent="0.25">
      <c r="A1527">
        <v>12</v>
      </c>
      <c r="B1527">
        <v>11</v>
      </c>
      <c r="C1527" t="s">
        <v>1109</v>
      </c>
      <c r="D1527" t="s">
        <v>908</v>
      </c>
      <c r="E1527" t="s">
        <v>832</v>
      </c>
      <c r="F1527" t="s">
        <v>407</v>
      </c>
    </row>
    <row r="1528" spans="1:6" x14ac:dyDescent="0.25">
      <c r="A1528">
        <v>12</v>
      </c>
      <c r="B1528">
        <v>12</v>
      </c>
      <c r="C1528" t="s">
        <v>1062</v>
      </c>
      <c r="D1528" t="s">
        <v>899</v>
      </c>
      <c r="E1528" t="s">
        <v>701</v>
      </c>
      <c r="F1528" t="s">
        <v>407</v>
      </c>
    </row>
    <row r="1529" spans="1:6" x14ac:dyDescent="0.25">
      <c r="A1529">
        <v>12</v>
      </c>
      <c r="B1529">
        <v>13</v>
      </c>
      <c r="C1529" t="s">
        <v>1075</v>
      </c>
      <c r="D1529" t="s">
        <v>899</v>
      </c>
      <c r="E1529" t="s">
        <v>788</v>
      </c>
      <c r="F1529" t="s">
        <v>407</v>
      </c>
    </row>
    <row r="1530" spans="1:6" x14ac:dyDescent="0.25">
      <c r="A1530">
        <v>12</v>
      </c>
      <c r="B1530">
        <v>14</v>
      </c>
      <c r="C1530" t="s">
        <v>1058</v>
      </c>
      <c r="D1530" t="s">
        <v>961</v>
      </c>
      <c r="E1530" t="s">
        <v>85</v>
      </c>
      <c r="F1530" t="s">
        <v>407</v>
      </c>
    </row>
    <row r="1531" spans="1:6" x14ac:dyDescent="0.25">
      <c r="A1531">
        <v>12</v>
      </c>
      <c r="B1531">
        <v>15</v>
      </c>
      <c r="C1531" t="s">
        <v>1090</v>
      </c>
      <c r="D1531" t="s">
        <v>899</v>
      </c>
      <c r="E1531" t="s">
        <v>363</v>
      </c>
      <c r="F1531" t="s">
        <v>407</v>
      </c>
    </row>
    <row r="1532" spans="1:6" x14ac:dyDescent="0.25">
      <c r="A1532">
        <v>13</v>
      </c>
      <c r="B1532">
        <v>1</v>
      </c>
      <c r="C1532" t="s">
        <v>1096</v>
      </c>
      <c r="D1532" t="s">
        <v>901</v>
      </c>
      <c r="E1532" t="s">
        <v>363</v>
      </c>
      <c r="F1532" t="s">
        <v>407</v>
      </c>
    </row>
    <row r="1533" spans="1:6" x14ac:dyDescent="0.25">
      <c r="A1533">
        <v>13</v>
      </c>
      <c r="B1533">
        <v>2</v>
      </c>
      <c r="C1533" t="s">
        <v>1131</v>
      </c>
      <c r="D1533" t="s">
        <v>901</v>
      </c>
      <c r="E1533" t="s">
        <v>85</v>
      </c>
      <c r="F1533" t="s">
        <v>407</v>
      </c>
    </row>
    <row r="1534" spans="1:6" x14ac:dyDescent="0.25">
      <c r="A1534">
        <v>13</v>
      </c>
      <c r="B1534">
        <v>3</v>
      </c>
      <c r="C1534" t="s">
        <v>1103</v>
      </c>
      <c r="D1534" t="s">
        <v>901</v>
      </c>
      <c r="E1534" t="s">
        <v>788</v>
      </c>
      <c r="F1534" t="s">
        <v>407</v>
      </c>
    </row>
    <row r="1535" spans="1:6" x14ac:dyDescent="0.25">
      <c r="A1535">
        <v>13</v>
      </c>
      <c r="B1535">
        <v>4</v>
      </c>
      <c r="C1535" t="s">
        <v>1133</v>
      </c>
      <c r="D1535" t="s">
        <v>901</v>
      </c>
      <c r="E1535" t="s">
        <v>701</v>
      </c>
      <c r="F1535" t="s">
        <v>407</v>
      </c>
    </row>
    <row r="1536" spans="1:6" x14ac:dyDescent="0.25">
      <c r="A1536">
        <v>13</v>
      </c>
      <c r="B1536">
        <v>5</v>
      </c>
      <c r="C1536" t="s">
        <v>1149</v>
      </c>
      <c r="D1536" t="s">
        <v>903</v>
      </c>
      <c r="E1536" t="s">
        <v>832</v>
      </c>
      <c r="F1536" t="s">
        <v>407</v>
      </c>
    </row>
    <row r="1537" spans="1:6" x14ac:dyDescent="0.25">
      <c r="A1537">
        <v>13</v>
      </c>
      <c r="B1537">
        <v>6</v>
      </c>
      <c r="C1537" t="s">
        <v>1119</v>
      </c>
      <c r="D1537" t="s">
        <v>901</v>
      </c>
      <c r="E1537" t="s">
        <v>159</v>
      </c>
      <c r="F1537" t="s">
        <v>407</v>
      </c>
    </row>
    <row r="1538" spans="1:6" x14ac:dyDescent="0.25">
      <c r="A1538">
        <v>13</v>
      </c>
      <c r="B1538">
        <v>7</v>
      </c>
      <c r="C1538" t="s">
        <v>1089</v>
      </c>
      <c r="D1538" t="s">
        <v>905</v>
      </c>
      <c r="E1538" t="s">
        <v>21</v>
      </c>
      <c r="F1538" t="s">
        <v>407</v>
      </c>
    </row>
    <row r="1539" spans="1:6" x14ac:dyDescent="0.25">
      <c r="A1539">
        <v>13</v>
      </c>
      <c r="B1539">
        <v>8</v>
      </c>
      <c r="C1539" t="s">
        <v>1057</v>
      </c>
      <c r="D1539" t="s">
        <v>899</v>
      </c>
      <c r="E1539" t="s">
        <v>98</v>
      </c>
      <c r="F1539" t="s">
        <v>407</v>
      </c>
    </row>
    <row r="1540" spans="1:6" x14ac:dyDescent="0.25">
      <c r="A1540">
        <v>13</v>
      </c>
      <c r="B1540">
        <v>9</v>
      </c>
      <c r="C1540" t="s">
        <v>1069</v>
      </c>
      <c r="D1540" t="s">
        <v>899</v>
      </c>
      <c r="E1540" t="s">
        <v>189</v>
      </c>
      <c r="F1540" t="s">
        <v>407</v>
      </c>
    </row>
    <row r="1541" spans="1:6" x14ac:dyDescent="0.25">
      <c r="A1541">
        <v>13</v>
      </c>
      <c r="B1541">
        <v>10</v>
      </c>
      <c r="C1541" t="s">
        <v>1053</v>
      </c>
      <c r="D1541" t="s">
        <v>901</v>
      </c>
      <c r="E1541" t="s">
        <v>367</v>
      </c>
      <c r="F1541" t="s">
        <v>407</v>
      </c>
    </row>
    <row r="1542" spans="1:6" x14ac:dyDescent="0.25">
      <c r="A1542">
        <v>13</v>
      </c>
      <c r="B1542">
        <v>11</v>
      </c>
      <c r="C1542" t="s">
        <v>1098</v>
      </c>
      <c r="D1542" t="s">
        <v>899</v>
      </c>
      <c r="E1542" t="s">
        <v>699</v>
      </c>
      <c r="F1542" t="s">
        <v>407</v>
      </c>
    </row>
    <row r="1543" spans="1:6" x14ac:dyDescent="0.25">
      <c r="A1543">
        <v>13</v>
      </c>
      <c r="B1543">
        <v>12</v>
      </c>
      <c r="C1543" t="s">
        <v>1107</v>
      </c>
      <c r="D1543" t="s">
        <v>905</v>
      </c>
      <c r="E1543" t="s">
        <v>264</v>
      </c>
      <c r="F1543" t="s">
        <v>407</v>
      </c>
    </row>
    <row r="1544" spans="1:6" x14ac:dyDescent="0.25">
      <c r="A1544">
        <v>13</v>
      </c>
      <c r="B1544">
        <v>13</v>
      </c>
      <c r="C1544" t="s">
        <v>1099</v>
      </c>
      <c r="D1544" t="s">
        <v>899</v>
      </c>
      <c r="E1544" t="s">
        <v>785</v>
      </c>
      <c r="F1544" t="s">
        <v>407</v>
      </c>
    </row>
    <row r="1545" spans="1:6" x14ac:dyDescent="0.25">
      <c r="A1545">
        <v>13</v>
      </c>
      <c r="B1545">
        <v>14</v>
      </c>
      <c r="C1545" t="s">
        <v>1121</v>
      </c>
      <c r="D1545" t="s">
        <v>901</v>
      </c>
      <c r="E1545" t="s">
        <v>742</v>
      </c>
      <c r="F1545" t="s">
        <v>407</v>
      </c>
    </row>
    <row r="1546" spans="1:6" x14ac:dyDescent="0.25">
      <c r="A1546">
        <v>13</v>
      </c>
      <c r="B1546">
        <v>15</v>
      </c>
      <c r="C1546" t="s">
        <v>1102</v>
      </c>
      <c r="D1546" t="s">
        <v>901</v>
      </c>
      <c r="E1546" t="s">
        <v>332</v>
      </c>
      <c r="F1546" t="s">
        <v>407</v>
      </c>
    </row>
    <row r="1547" spans="1:6" x14ac:dyDescent="0.25">
      <c r="A1547">
        <v>14</v>
      </c>
      <c r="B1547">
        <v>1</v>
      </c>
      <c r="C1547" t="s">
        <v>1115</v>
      </c>
      <c r="D1547" t="s">
        <v>901</v>
      </c>
      <c r="E1547" t="s">
        <v>332</v>
      </c>
      <c r="F1547" t="s">
        <v>407</v>
      </c>
    </row>
    <row r="1548" spans="1:6" x14ac:dyDescent="0.25">
      <c r="A1548">
        <v>14</v>
      </c>
      <c r="B1548">
        <v>2</v>
      </c>
      <c r="C1548" t="s">
        <v>1085</v>
      </c>
      <c r="D1548" t="s">
        <v>899</v>
      </c>
      <c r="E1548" t="s">
        <v>742</v>
      </c>
      <c r="F1548" t="s">
        <v>407</v>
      </c>
    </row>
    <row r="1549" spans="1:6" x14ac:dyDescent="0.25">
      <c r="A1549">
        <v>14</v>
      </c>
      <c r="B1549">
        <v>3</v>
      </c>
      <c r="C1549" t="s">
        <v>1130</v>
      </c>
      <c r="D1549" t="s">
        <v>899</v>
      </c>
      <c r="E1549" t="s">
        <v>785</v>
      </c>
      <c r="F1549" t="s">
        <v>407</v>
      </c>
    </row>
    <row r="1550" spans="1:6" x14ac:dyDescent="0.25">
      <c r="A1550">
        <v>14</v>
      </c>
      <c r="B1550">
        <v>4</v>
      </c>
      <c r="C1550" t="s">
        <v>1100</v>
      </c>
      <c r="D1550" t="s">
        <v>961</v>
      </c>
      <c r="E1550" t="s">
        <v>264</v>
      </c>
      <c r="F1550" t="s">
        <v>407</v>
      </c>
    </row>
    <row r="1551" spans="1:6" x14ac:dyDescent="0.25">
      <c r="A1551">
        <v>14</v>
      </c>
      <c r="B1551">
        <v>5</v>
      </c>
      <c r="C1551" t="s">
        <v>1105</v>
      </c>
      <c r="D1551" t="s">
        <v>901</v>
      </c>
      <c r="E1551" t="s">
        <v>699</v>
      </c>
      <c r="F1551" t="s">
        <v>407</v>
      </c>
    </row>
    <row r="1552" spans="1:6" x14ac:dyDescent="0.25">
      <c r="A1552">
        <v>14</v>
      </c>
      <c r="B1552">
        <v>6</v>
      </c>
      <c r="C1552" t="s">
        <v>1144</v>
      </c>
      <c r="D1552" t="s">
        <v>899</v>
      </c>
      <c r="E1552" t="s">
        <v>367</v>
      </c>
      <c r="F1552" t="s">
        <v>407</v>
      </c>
    </row>
    <row r="1553" spans="1:6" x14ac:dyDescent="0.25">
      <c r="A1553">
        <v>14</v>
      </c>
      <c r="B1553">
        <v>7</v>
      </c>
      <c r="C1553" t="s">
        <v>1044</v>
      </c>
      <c r="D1553" t="s">
        <v>922</v>
      </c>
      <c r="E1553" t="s">
        <v>189</v>
      </c>
      <c r="F1553" t="s">
        <v>407</v>
      </c>
    </row>
    <row r="1554" spans="1:6" x14ac:dyDescent="0.25">
      <c r="A1554">
        <v>14</v>
      </c>
      <c r="B1554">
        <v>8</v>
      </c>
      <c r="C1554" t="s">
        <v>1017</v>
      </c>
      <c r="D1554" t="s">
        <v>899</v>
      </c>
      <c r="E1554" t="s">
        <v>98</v>
      </c>
      <c r="F1554" t="s">
        <v>407</v>
      </c>
    </row>
    <row r="1555" spans="1:6" x14ac:dyDescent="0.25">
      <c r="A1555">
        <v>14</v>
      </c>
      <c r="B1555">
        <v>9</v>
      </c>
      <c r="C1555" t="s">
        <v>1116</v>
      </c>
      <c r="D1555" t="s">
        <v>901</v>
      </c>
      <c r="E1555" t="s">
        <v>21</v>
      </c>
      <c r="F1555" t="s">
        <v>407</v>
      </c>
    </row>
    <row r="1556" spans="1:6" x14ac:dyDescent="0.25">
      <c r="A1556">
        <v>14</v>
      </c>
      <c r="B1556">
        <v>10</v>
      </c>
      <c r="C1556" t="s">
        <v>1122</v>
      </c>
      <c r="D1556" t="s">
        <v>901</v>
      </c>
      <c r="E1556" t="s">
        <v>159</v>
      </c>
      <c r="F1556" t="s">
        <v>407</v>
      </c>
    </row>
    <row r="1557" spans="1:6" x14ac:dyDescent="0.25">
      <c r="A1557">
        <v>14</v>
      </c>
      <c r="B1557">
        <v>11</v>
      </c>
      <c r="C1557" t="s">
        <v>1165</v>
      </c>
      <c r="D1557" t="s">
        <v>901</v>
      </c>
      <c r="E1557" t="s">
        <v>832</v>
      </c>
      <c r="F1557" t="s">
        <v>407</v>
      </c>
    </row>
    <row r="1558" spans="1:6" x14ac:dyDescent="0.25">
      <c r="A1558">
        <v>14</v>
      </c>
      <c r="B1558">
        <v>12</v>
      </c>
      <c r="C1558" t="s">
        <v>1128</v>
      </c>
      <c r="D1558" t="s">
        <v>901</v>
      </c>
      <c r="E1558" t="s">
        <v>701</v>
      </c>
      <c r="F1558" t="s">
        <v>407</v>
      </c>
    </row>
    <row r="1559" spans="1:6" x14ac:dyDescent="0.25">
      <c r="A1559">
        <v>14</v>
      </c>
      <c r="B1559">
        <v>13</v>
      </c>
      <c r="C1559" t="s">
        <v>1137</v>
      </c>
      <c r="D1559" t="s">
        <v>922</v>
      </c>
      <c r="E1559" t="s">
        <v>788</v>
      </c>
      <c r="F1559" t="s">
        <v>407</v>
      </c>
    </row>
    <row r="1560" spans="1:6" x14ac:dyDescent="0.25">
      <c r="A1560">
        <v>14</v>
      </c>
      <c r="B1560">
        <v>14</v>
      </c>
      <c r="C1560" t="s">
        <v>1104</v>
      </c>
      <c r="D1560" t="s">
        <v>901</v>
      </c>
      <c r="E1560" t="s">
        <v>85</v>
      </c>
      <c r="F1560" t="s">
        <v>407</v>
      </c>
    </row>
    <row r="1561" spans="1:6" x14ac:dyDescent="0.25">
      <c r="A1561">
        <v>14</v>
      </c>
      <c r="B1561">
        <v>15</v>
      </c>
      <c r="C1561" t="s">
        <v>1050</v>
      </c>
      <c r="D1561" t="s">
        <v>922</v>
      </c>
      <c r="E1561" t="s">
        <v>363</v>
      </c>
      <c r="F1561" t="s">
        <v>407</v>
      </c>
    </row>
    <row r="1562" spans="1:6" x14ac:dyDescent="0.25">
      <c r="A1562">
        <v>15</v>
      </c>
      <c r="B1562">
        <v>1</v>
      </c>
      <c r="C1562" t="s">
        <v>1114</v>
      </c>
      <c r="D1562" t="s">
        <v>961</v>
      </c>
      <c r="E1562" t="s">
        <v>363</v>
      </c>
      <c r="F1562" t="s">
        <v>407</v>
      </c>
    </row>
    <row r="1563" spans="1:6" x14ac:dyDescent="0.25">
      <c r="A1563">
        <v>15</v>
      </c>
      <c r="B1563">
        <v>2</v>
      </c>
      <c r="C1563" t="s">
        <v>1111</v>
      </c>
      <c r="D1563" t="s">
        <v>926</v>
      </c>
      <c r="E1563" t="s">
        <v>85</v>
      </c>
      <c r="F1563" t="s">
        <v>407</v>
      </c>
    </row>
    <row r="1564" spans="1:6" x14ac:dyDescent="0.25">
      <c r="A1564">
        <v>15</v>
      </c>
      <c r="B1564">
        <v>3</v>
      </c>
      <c r="C1564" t="s">
        <v>1126</v>
      </c>
      <c r="D1564" t="s">
        <v>961</v>
      </c>
      <c r="E1564" t="s">
        <v>788</v>
      </c>
      <c r="F1564" t="s">
        <v>407</v>
      </c>
    </row>
    <row r="1565" spans="1:6" x14ac:dyDescent="0.25">
      <c r="A1565">
        <v>15</v>
      </c>
      <c r="B1565">
        <v>4</v>
      </c>
      <c r="C1565" t="s">
        <v>1120</v>
      </c>
      <c r="D1565" t="s">
        <v>922</v>
      </c>
      <c r="E1565" t="s">
        <v>701</v>
      </c>
      <c r="F1565" t="s">
        <v>407</v>
      </c>
    </row>
    <row r="1566" spans="1:6" x14ac:dyDescent="0.25">
      <c r="A1566">
        <v>15</v>
      </c>
      <c r="B1566">
        <v>5</v>
      </c>
      <c r="C1566" t="s">
        <v>1112</v>
      </c>
      <c r="D1566" t="s">
        <v>899</v>
      </c>
      <c r="E1566" t="s">
        <v>832</v>
      </c>
      <c r="F1566" t="s">
        <v>407</v>
      </c>
    </row>
    <row r="1567" spans="1:6" x14ac:dyDescent="0.25">
      <c r="A1567">
        <v>15</v>
      </c>
      <c r="B1567">
        <v>6</v>
      </c>
      <c r="C1567" t="s">
        <v>1136</v>
      </c>
      <c r="D1567" t="s">
        <v>899</v>
      </c>
      <c r="E1567" t="s">
        <v>159</v>
      </c>
      <c r="F1567" t="s">
        <v>407</v>
      </c>
    </row>
    <row r="1568" spans="1:6" x14ac:dyDescent="0.25">
      <c r="A1568">
        <v>15</v>
      </c>
      <c r="B1568">
        <v>7</v>
      </c>
      <c r="C1568" t="s">
        <v>1118</v>
      </c>
      <c r="D1568" t="s">
        <v>901</v>
      </c>
      <c r="E1568" t="s">
        <v>21</v>
      </c>
      <c r="F1568" t="s">
        <v>407</v>
      </c>
    </row>
    <row r="1569" spans="1:6" x14ac:dyDescent="0.25">
      <c r="A1569">
        <v>15</v>
      </c>
      <c r="B1569">
        <v>8</v>
      </c>
      <c r="C1569" t="s">
        <v>1148</v>
      </c>
      <c r="D1569" t="s">
        <v>901</v>
      </c>
      <c r="E1569" t="s">
        <v>98</v>
      </c>
      <c r="F1569" t="s">
        <v>407</v>
      </c>
    </row>
    <row r="1570" spans="1:6" x14ac:dyDescent="0.25">
      <c r="A1570">
        <v>15</v>
      </c>
      <c r="B1570">
        <v>9</v>
      </c>
      <c r="C1570" t="s">
        <v>1147</v>
      </c>
      <c r="D1570" t="s">
        <v>901</v>
      </c>
      <c r="E1570" t="s">
        <v>189</v>
      </c>
      <c r="F1570" t="s">
        <v>407</v>
      </c>
    </row>
    <row r="1571" spans="1:6" x14ac:dyDescent="0.25">
      <c r="A1571">
        <v>15</v>
      </c>
      <c r="B1571">
        <v>10</v>
      </c>
      <c r="C1571" t="s">
        <v>1125</v>
      </c>
      <c r="D1571" t="s">
        <v>903</v>
      </c>
      <c r="E1571" t="s">
        <v>367</v>
      </c>
      <c r="F1571" t="s">
        <v>407</v>
      </c>
    </row>
    <row r="1572" spans="1:6" x14ac:dyDescent="0.25">
      <c r="A1572">
        <v>15</v>
      </c>
      <c r="B1572">
        <v>11</v>
      </c>
      <c r="C1572" t="s">
        <v>1068</v>
      </c>
      <c r="D1572" t="s">
        <v>901</v>
      </c>
      <c r="E1572" t="s">
        <v>699</v>
      </c>
      <c r="F1572" t="s">
        <v>407</v>
      </c>
    </row>
    <row r="1573" spans="1:6" x14ac:dyDescent="0.25">
      <c r="A1573">
        <v>15</v>
      </c>
      <c r="B1573">
        <v>12</v>
      </c>
      <c r="C1573" t="s">
        <v>1160</v>
      </c>
      <c r="D1573" t="s">
        <v>899</v>
      </c>
      <c r="E1573" t="s">
        <v>264</v>
      </c>
      <c r="F1573" t="s">
        <v>407</v>
      </c>
    </row>
    <row r="1574" spans="1:6" x14ac:dyDescent="0.25">
      <c r="A1574">
        <v>15</v>
      </c>
      <c r="B1574">
        <v>13</v>
      </c>
      <c r="C1574" t="s">
        <v>1080</v>
      </c>
      <c r="D1574" t="s">
        <v>899</v>
      </c>
      <c r="E1574" t="s">
        <v>785</v>
      </c>
      <c r="F1574" t="s">
        <v>407</v>
      </c>
    </row>
    <row r="1575" spans="1:6" x14ac:dyDescent="0.25">
      <c r="A1575">
        <v>15</v>
      </c>
      <c r="B1575">
        <v>14</v>
      </c>
      <c r="C1575" t="s">
        <v>1123</v>
      </c>
      <c r="D1575" t="s">
        <v>926</v>
      </c>
      <c r="E1575" t="s">
        <v>742</v>
      </c>
      <c r="F1575" t="s">
        <v>407</v>
      </c>
    </row>
    <row r="1576" spans="1:6" x14ac:dyDescent="0.25">
      <c r="A1576">
        <v>15</v>
      </c>
      <c r="B1576">
        <v>15</v>
      </c>
      <c r="C1576" t="s">
        <v>1071</v>
      </c>
      <c r="D1576" t="s">
        <v>903</v>
      </c>
      <c r="E1576" t="s">
        <v>332</v>
      </c>
      <c r="F1576" t="s">
        <v>407</v>
      </c>
    </row>
    <row r="1577" spans="1:6" x14ac:dyDescent="0.25">
      <c r="A1577">
        <v>16</v>
      </c>
      <c r="B1577">
        <v>1</v>
      </c>
      <c r="C1577" t="s">
        <v>1157</v>
      </c>
      <c r="D1577" t="s">
        <v>899</v>
      </c>
      <c r="E1577" t="s">
        <v>332</v>
      </c>
      <c r="F1577" t="s">
        <v>407</v>
      </c>
    </row>
    <row r="1578" spans="1:6" x14ac:dyDescent="0.25">
      <c r="A1578">
        <v>16</v>
      </c>
      <c r="B1578">
        <v>2</v>
      </c>
      <c r="C1578" t="s">
        <v>1225</v>
      </c>
      <c r="D1578" t="s">
        <v>901</v>
      </c>
      <c r="E1578" t="s">
        <v>742</v>
      </c>
      <c r="F1578" t="s">
        <v>407</v>
      </c>
    </row>
    <row r="1579" spans="1:6" x14ac:dyDescent="0.25">
      <c r="A1579">
        <v>16</v>
      </c>
      <c r="B1579">
        <v>3</v>
      </c>
      <c r="C1579" t="s">
        <v>1205</v>
      </c>
      <c r="D1579" t="s">
        <v>905</v>
      </c>
      <c r="E1579" t="s">
        <v>785</v>
      </c>
      <c r="F1579" t="s">
        <v>407</v>
      </c>
    </row>
    <row r="1580" spans="1:6" x14ac:dyDescent="0.25">
      <c r="A1580">
        <v>16</v>
      </c>
      <c r="B1580">
        <v>4</v>
      </c>
      <c r="C1580" t="s">
        <v>1150</v>
      </c>
      <c r="D1580" t="s">
        <v>905</v>
      </c>
      <c r="E1580" t="s">
        <v>264</v>
      </c>
      <c r="F1580" t="s">
        <v>407</v>
      </c>
    </row>
    <row r="1581" spans="1:6" x14ac:dyDescent="0.25">
      <c r="A1581">
        <v>16</v>
      </c>
      <c r="B1581">
        <v>5</v>
      </c>
      <c r="C1581" t="s">
        <v>1146</v>
      </c>
      <c r="D1581" t="s">
        <v>905</v>
      </c>
      <c r="E1581" t="s">
        <v>699</v>
      </c>
      <c r="F1581" t="s">
        <v>407</v>
      </c>
    </row>
    <row r="1582" spans="1:6" x14ac:dyDescent="0.25">
      <c r="A1582">
        <v>16</v>
      </c>
      <c r="B1582">
        <v>6</v>
      </c>
      <c r="C1582" t="s">
        <v>1168</v>
      </c>
      <c r="D1582" t="s">
        <v>899</v>
      </c>
      <c r="E1582" t="s">
        <v>367</v>
      </c>
      <c r="F1582" t="s">
        <v>407</v>
      </c>
    </row>
    <row r="1583" spans="1:6" x14ac:dyDescent="0.25">
      <c r="A1583">
        <v>16</v>
      </c>
      <c r="B1583">
        <v>7</v>
      </c>
      <c r="C1583" t="s">
        <v>1135</v>
      </c>
      <c r="D1583" t="s">
        <v>908</v>
      </c>
      <c r="E1583" t="s">
        <v>189</v>
      </c>
      <c r="F1583" t="s">
        <v>407</v>
      </c>
    </row>
    <row r="1584" spans="1:6" x14ac:dyDescent="0.25">
      <c r="A1584">
        <v>16</v>
      </c>
      <c r="B1584">
        <v>8</v>
      </c>
      <c r="C1584" t="s">
        <v>1167</v>
      </c>
      <c r="D1584" t="s">
        <v>901</v>
      </c>
      <c r="E1584" t="s">
        <v>98</v>
      </c>
      <c r="F1584" t="s">
        <v>407</v>
      </c>
    </row>
    <row r="1585" spans="1:6" x14ac:dyDescent="0.25">
      <c r="A1585">
        <v>16</v>
      </c>
      <c r="B1585">
        <v>9</v>
      </c>
      <c r="C1585" t="s">
        <v>1142</v>
      </c>
      <c r="D1585" t="s">
        <v>899</v>
      </c>
      <c r="E1585" t="s">
        <v>21</v>
      </c>
      <c r="F1585" t="s">
        <v>407</v>
      </c>
    </row>
    <row r="1586" spans="1:6" x14ac:dyDescent="0.25">
      <c r="A1586">
        <v>16</v>
      </c>
      <c r="B1586">
        <v>10</v>
      </c>
      <c r="C1586" t="s">
        <v>1042</v>
      </c>
      <c r="D1586" t="s">
        <v>899</v>
      </c>
      <c r="E1586" t="s">
        <v>159</v>
      </c>
      <c r="F1586" t="s">
        <v>407</v>
      </c>
    </row>
    <row r="1587" spans="1:6" x14ac:dyDescent="0.25">
      <c r="A1587">
        <v>16</v>
      </c>
      <c r="B1587">
        <v>11</v>
      </c>
      <c r="C1587" t="s">
        <v>1201</v>
      </c>
      <c r="D1587" t="s">
        <v>903</v>
      </c>
      <c r="E1587" t="s">
        <v>832</v>
      </c>
      <c r="F1587" t="s">
        <v>407</v>
      </c>
    </row>
    <row r="1588" spans="1:6" x14ac:dyDescent="0.25">
      <c r="A1588">
        <v>16</v>
      </c>
      <c r="B1588">
        <v>12</v>
      </c>
      <c r="C1588" t="s">
        <v>1140</v>
      </c>
      <c r="D1588" t="s">
        <v>901</v>
      </c>
      <c r="E1588" t="s">
        <v>701</v>
      </c>
      <c r="F1588" t="s">
        <v>407</v>
      </c>
    </row>
    <row r="1589" spans="1:6" x14ac:dyDescent="0.25">
      <c r="A1589">
        <v>16</v>
      </c>
      <c r="B1589">
        <v>13</v>
      </c>
      <c r="C1589" t="s">
        <v>1278</v>
      </c>
      <c r="D1589" t="s">
        <v>901</v>
      </c>
      <c r="E1589" t="s">
        <v>788</v>
      </c>
      <c r="F1589" t="s">
        <v>407</v>
      </c>
    </row>
    <row r="1590" spans="1:6" x14ac:dyDescent="0.25">
      <c r="A1590">
        <v>16</v>
      </c>
      <c r="B1590">
        <v>14</v>
      </c>
      <c r="C1590" t="s">
        <v>1097</v>
      </c>
      <c r="D1590" t="s">
        <v>899</v>
      </c>
      <c r="E1590" t="s">
        <v>85</v>
      </c>
      <c r="F1590" t="s">
        <v>407</v>
      </c>
    </row>
    <row r="1591" spans="1:6" x14ac:dyDescent="0.25">
      <c r="A1591">
        <v>16</v>
      </c>
      <c r="B1591">
        <v>15</v>
      </c>
      <c r="C1591" t="s">
        <v>1226</v>
      </c>
      <c r="D1591" t="s">
        <v>901</v>
      </c>
      <c r="E1591" t="s">
        <v>363</v>
      </c>
      <c r="F1591" t="s">
        <v>407</v>
      </c>
    </row>
    <row r="1592" spans="1:6" x14ac:dyDescent="0.25">
      <c r="A1592">
        <v>17</v>
      </c>
      <c r="B1592">
        <v>1</v>
      </c>
      <c r="C1592" t="s">
        <v>1156</v>
      </c>
      <c r="D1592" t="s">
        <v>899</v>
      </c>
      <c r="E1592" t="s">
        <v>363</v>
      </c>
      <c r="F1592" t="s">
        <v>407</v>
      </c>
    </row>
    <row r="1593" spans="1:6" x14ac:dyDescent="0.25">
      <c r="A1593">
        <v>17</v>
      </c>
      <c r="B1593">
        <v>2</v>
      </c>
      <c r="C1593" t="s">
        <v>1132</v>
      </c>
      <c r="D1593" t="s">
        <v>903</v>
      </c>
      <c r="E1593" t="s">
        <v>85</v>
      </c>
      <c r="F1593" t="s">
        <v>407</v>
      </c>
    </row>
    <row r="1594" spans="1:6" x14ac:dyDescent="0.25">
      <c r="A1594">
        <v>17</v>
      </c>
      <c r="B1594">
        <v>3</v>
      </c>
      <c r="C1594" t="s">
        <v>1117</v>
      </c>
      <c r="D1594" t="s">
        <v>899</v>
      </c>
      <c r="E1594" t="s">
        <v>788</v>
      </c>
      <c r="F1594" t="s">
        <v>407</v>
      </c>
    </row>
    <row r="1595" spans="1:6" x14ac:dyDescent="0.25">
      <c r="A1595">
        <v>17</v>
      </c>
      <c r="B1595">
        <v>4</v>
      </c>
      <c r="C1595" t="s">
        <v>1145</v>
      </c>
      <c r="D1595" t="s">
        <v>899</v>
      </c>
      <c r="E1595" t="s">
        <v>701</v>
      </c>
      <c r="F1595" t="s">
        <v>407</v>
      </c>
    </row>
    <row r="1596" spans="1:6" x14ac:dyDescent="0.25">
      <c r="A1596">
        <v>17</v>
      </c>
      <c r="B1596">
        <v>5</v>
      </c>
      <c r="C1596" t="s">
        <v>1091</v>
      </c>
      <c r="D1596" t="s">
        <v>901</v>
      </c>
      <c r="E1596" t="s">
        <v>832</v>
      </c>
      <c r="F1596" t="s">
        <v>407</v>
      </c>
    </row>
    <row r="1597" spans="1:6" x14ac:dyDescent="0.25">
      <c r="A1597">
        <v>17</v>
      </c>
      <c r="B1597">
        <v>6</v>
      </c>
      <c r="C1597" t="s">
        <v>1092</v>
      </c>
      <c r="D1597" t="s">
        <v>901</v>
      </c>
      <c r="E1597" t="s">
        <v>159</v>
      </c>
      <c r="F1597" t="s">
        <v>407</v>
      </c>
    </row>
    <row r="1598" spans="1:6" x14ac:dyDescent="0.25">
      <c r="A1598">
        <v>17</v>
      </c>
      <c r="B1598">
        <v>7</v>
      </c>
      <c r="C1598" t="s">
        <v>1152</v>
      </c>
      <c r="D1598" t="s">
        <v>903</v>
      </c>
      <c r="E1598" t="s">
        <v>21</v>
      </c>
      <c r="F1598" t="s">
        <v>407</v>
      </c>
    </row>
    <row r="1599" spans="1:6" x14ac:dyDescent="0.25">
      <c r="A1599">
        <v>17</v>
      </c>
      <c r="B1599">
        <v>8</v>
      </c>
      <c r="C1599" t="s">
        <v>1169</v>
      </c>
      <c r="D1599" t="s">
        <v>901</v>
      </c>
      <c r="E1599" t="s">
        <v>98</v>
      </c>
      <c r="F1599" t="s">
        <v>407</v>
      </c>
    </row>
    <row r="1600" spans="1:6" x14ac:dyDescent="0.25">
      <c r="A1600">
        <v>17</v>
      </c>
      <c r="B1600">
        <v>9</v>
      </c>
      <c r="C1600" t="s">
        <v>1153</v>
      </c>
      <c r="D1600" t="s">
        <v>899</v>
      </c>
      <c r="E1600" t="s">
        <v>189</v>
      </c>
      <c r="F1600" t="s">
        <v>407</v>
      </c>
    </row>
    <row r="1601" spans="1:6" x14ac:dyDescent="0.25">
      <c r="A1601">
        <v>17</v>
      </c>
      <c r="B1601">
        <v>10</v>
      </c>
      <c r="C1601" t="s">
        <v>1155</v>
      </c>
      <c r="D1601" t="s">
        <v>961</v>
      </c>
      <c r="E1601" t="s">
        <v>367</v>
      </c>
      <c r="F1601" t="s">
        <v>407</v>
      </c>
    </row>
    <row r="1602" spans="1:6" x14ac:dyDescent="0.25">
      <c r="A1602">
        <v>17</v>
      </c>
      <c r="B1602">
        <v>11</v>
      </c>
      <c r="C1602" t="s">
        <v>1094</v>
      </c>
      <c r="D1602" t="s">
        <v>903</v>
      </c>
      <c r="E1602" t="s">
        <v>699</v>
      </c>
      <c r="F1602" t="s">
        <v>407</v>
      </c>
    </row>
    <row r="1603" spans="1:6" x14ac:dyDescent="0.25">
      <c r="A1603">
        <v>17</v>
      </c>
      <c r="B1603">
        <v>12</v>
      </c>
      <c r="C1603" t="s">
        <v>1164</v>
      </c>
      <c r="D1603" t="s">
        <v>903</v>
      </c>
      <c r="E1603" t="s">
        <v>264</v>
      </c>
      <c r="F1603" t="s">
        <v>407</v>
      </c>
    </row>
    <row r="1604" spans="1:6" x14ac:dyDescent="0.25">
      <c r="A1604">
        <v>17</v>
      </c>
      <c r="B1604">
        <v>13</v>
      </c>
      <c r="C1604" t="s">
        <v>1163</v>
      </c>
      <c r="D1604" t="s">
        <v>903</v>
      </c>
      <c r="E1604" t="s">
        <v>785</v>
      </c>
      <c r="F1604" t="s">
        <v>407</v>
      </c>
    </row>
    <row r="1605" spans="1:6" x14ac:dyDescent="0.25">
      <c r="A1605">
        <v>17</v>
      </c>
      <c r="B1605">
        <v>14</v>
      </c>
      <c r="C1605" t="s">
        <v>1079</v>
      </c>
      <c r="D1605" t="s">
        <v>905</v>
      </c>
      <c r="E1605" t="s">
        <v>742</v>
      </c>
      <c r="F1605" t="s">
        <v>407</v>
      </c>
    </row>
    <row r="1606" spans="1:6" x14ac:dyDescent="0.25">
      <c r="A1606">
        <v>17</v>
      </c>
      <c r="B1606">
        <v>15</v>
      </c>
      <c r="C1606" t="s">
        <v>1143</v>
      </c>
      <c r="D1606" t="s">
        <v>961</v>
      </c>
      <c r="E1606" t="s">
        <v>332</v>
      </c>
      <c r="F1606" t="s">
        <v>407</v>
      </c>
    </row>
    <row r="1607" spans="1:6" x14ac:dyDescent="0.25">
      <c r="A1607">
        <v>18</v>
      </c>
      <c r="B1607">
        <v>1</v>
      </c>
      <c r="C1607" t="s">
        <v>1166</v>
      </c>
      <c r="D1607" t="s">
        <v>901</v>
      </c>
      <c r="E1607" t="s">
        <v>332</v>
      </c>
      <c r="F1607" t="s">
        <v>407</v>
      </c>
    </row>
    <row r="1608" spans="1:6" x14ac:dyDescent="0.25">
      <c r="A1608">
        <v>18</v>
      </c>
      <c r="B1608">
        <v>2</v>
      </c>
      <c r="C1608" t="s">
        <v>1174</v>
      </c>
      <c r="D1608" t="s">
        <v>899</v>
      </c>
      <c r="E1608" t="s">
        <v>742</v>
      </c>
      <c r="F1608" t="s">
        <v>407</v>
      </c>
    </row>
    <row r="1609" spans="1:6" x14ac:dyDescent="0.25">
      <c r="A1609">
        <v>18</v>
      </c>
      <c r="B1609">
        <v>3</v>
      </c>
      <c r="C1609" t="s">
        <v>1190</v>
      </c>
      <c r="D1609" t="s">
        <v>901</v>
      </c>
      <c r="E1609" t="s">
        <v>785</v>
      </c>
      <c r="F1609" t="s">
        <v>407</v>
      </c>
    </row>
    <row r="1610" spans="1:6" x14ac:dyDescent="0.25">
      <c r="A1610">
        <v>18</v>
      </c>
      <c r="B1610">
        <v>4</v>
      </c>
      <c r="C1610" t="s">
        <v>1161</v>
      </c>
      <c r="D1610" t="s">
        <v>899</v>
      </c>
      <c r="E1610" t="s">
        <v>264</v>
      </c>
      <c r="F1610" t="s">
        <v>407</v>
      </c>
    </row>
    <row r="1611" spans="1:6" x14ac:dyDescent="0.25">
      <c r="A1611">
        <v>18</v>
      </c>
      <c r="B1611">
        <v>5</v>
      </c>
      <c r="C1611" t="s">
        <v>1194</v>
      </c>
      <c r="D1611" t="s">
        <v>961</v>
      </c>
      <c r="E1611" t="s">
        <v>699</v>
      </c>
      <c r="F1611" t="s">
        <v>407</v>
      </c>
    </row>
    <row r="1612" spans="1:6" x14ac:dyDescent="0.25">
      <c r="A1612">
        <v>18</v>
      </c>
      <c r="B1612">
        <v>6</v>
      </c>
      <c r="C1612" t="s">
        <v>1195</v>
      </c>
      <c r="D1612" t="s">
        <v>899</v>
      </c>
      <c r="E1612" t="s">
        <v>367</v>
      </c>
      <c r="F1612" t="s">
        <v>407</v>
      </c>
    </row>
    <row r="1613" spans="1:6" x14ac:dyDescent="0.25">
      <c r="A1613">
        <v>18</v>
      </c>
      <c r="B1613">
        <v>7</v>
      </c>
      <c r="C1613" t="s">
        <v>1159</v>
      </c>
      <c r="D1613" t="s">
        <v>901</v>
      </c>
      <c r="E1613" t="s">
        <v>189</v>
      </c>
      <c r="F1613" t="s">
        <v>407</v>
      </c>
    </row>
    <row r="1614" spans="1:6" x14ac:dyDescent="0.25">
      <c r="A1614">
        <v>18</v>
      </c>
      <c r="B1614">
        <v>8</v>
      </c>
      <c r="C1614" t="s">
        <v>1139</v>
      </c>
      <c r="D1614" t="s">
        <v>903</v>
      </c>
      <c r="E1614" t="s">
        <v>98</v>
      </c>
      <c r="F1614" t="s">
        <v>407</v>
      </c>
    </row>
    <row r="1615" spans="1:6" x14ac:dyDescent="0.25">
      <c r="A1615">
        <v>18</v>
      </c>
      <c r="B1615">
        <v>9</v>
      </c>
      <c r="C1615" t="s">
        <v>1158</v>
      </c>
      <c r="D1615" t="s">
        <v>961</v>
      </c>
      <c r="E1615" t="s">
        <v>21</v>
      </c>
      <c r="F1615" t="s">
        <v>407</v>
      </c>
    </row>
    <row r="1616" spans="1:6" x14ac:dyDescent="0.25">
      <c r="A1616">
        <v>18</v>
      </c>
      <c r="B1616">
        <v>10</v>
      </c>
      <c r="C1616" t="s">
        <v>1129</v>
      </c>
      <c r="D1616" t="s">
        <v>899</v>
      </c>
      <c r="E1616" t="s">
        <v>159</v>
      </c>
      <c r="F1616" t="s">
        <v>407</v>
      </c>
    </row>
    <row r="1617" spans="1:6" x14ac:dyDescent="0.25">
      <c r="A1617">
        <v>18</v>
      </c>
      <c r="B1617">
        <v>11</v>
      </c>
      <c r="C1617" t="s">
        <v>1185</v>
      </c>
      <c r="D1617" t="s">
        <v>901</v>
      </c>
      <c r="E1617" t="s">
        <v>832</v>
      </c>
      <c r="F1617" t="s">
        <v>407</v>
      </c>
    </row>
    <row r="1618" spans="1:6" x14ac:dyDescent="0.25">
      <c r="A1618">
        <v>18</v>
      </c>
      <c r="B1618">
        <v>12</v>
      </c>
      <c r="C1618" t="s">
        <v>1127</v>
      </c>
      <c r="D1618" t="s">
        <v>901</v>
      </c>
      <c r="E1618" t="s">
        <v>701</v>
      </c>
      <c r="F1618" t="s">
        <v>407</v>
      </c>
    </row>
    <row r="1619" spans="1:6" x14ac:dyDescent="0.25">
      <c r="A1619">
        <v>18</v>
      </c>
      <c r="B1619">
        <v>13</v>
      </c>
      <c r="C1619" t="s">
        <v>1219</v>
      </c>
      <c r="D1619" t="s">
        <v>899</v>
      </c>
      <c r="E1619" t="s">
        <v>788</v>
      </c>
      <c r="F1619" t="s">
        <v>407</v>
      </c>
    </row>
    <row r="1620" spans="1:6" x14ac:dyDescent="0.25">
      <c r="A1620">
        <v>18</v>
      </c>
      <c r="B1620">
        <v>14</v>
      </c>
      <c r="C1620" t="s">
        <v>1138</v>
      </c>
      <c r="D1620" t="s">
        <v>961</v>
      </c>
      <c r="E1620" t="s">
        <v>85</v>
      </c>
      <c r="F1620" t="s">
        <v>407</v>
      </c>
    </row>
    <row r="1621" spans="1:6" x14ac:dyDescent="0.25">
      <c r="A1621">
        <v>18</v>
      </c>
      <c r="B1621">
        <v>15</v>
      </c>
      <c r="C1621" t="s">
        <v>1151</v>
      </c>
      <c r="D1621" t="s">
        <v>903</v>
      </c>
      <c r="E1621" t="s">
        <v>363</v>
      </c>
      <c r="F1621" t="s">
        <v>407</v>
      </c>
    </row>
    <row r="1622" spans="1:6" x14ac:dyDescent="0.25">
      <c r="A1622">
        <v>19</v>
      </c>
      <c r="B1622">
        <v>1</v>
      </c>
      <c r="C1622" t="s">
        <v>1189</v>
      </c>
      <c r="D1622" t="s">
        <v>901</v>
      </c>
      <c r="E1622" t="s">
        <v>363</v>
      </c>
      <c r="F1622" t="s">
        <v>407</v>
      </c>
    </row>
    <row r="1623" spans="1:6" x14ac:dyDescent="0.25">
      <c r="A1623">
        <v>19</v>
      </c>
      <c r="B1623">
        <v>2</v>
      </c>
      <c r="C1623" t="s">
        <v>1141</v>
      </c>
      <c r="D1623" t="s">
        <v>899</v>
      </c>
      <c r="E1623" t="s">
        <v>85</v>
      </c>
      <c r="F1623" t="s">
        <v>407</v>
      </c>
    </row>
    <row r="1624" spans="1:6" x14ac:dyDescent="0.25">
      <c r="A1624">
        <v>19</v>
      </c>
      <c r="B1624">
        <v>3</v>
      </c>
      <c r="C1624" t="s">
        <v>1198</v>
      </c>
      <c r="D1624" t="s">
        <v>901</v>
      </c>
      <c r="E1624" t="s">
        <v>788</v>
      </c>
      <c r="F1624" t="s">
        <v>407</v>
      </c>
    </row>
    <row r="1625" spans="1:6" x14ac:dyDescent="0.25">
      <c r="A1625">
        <v>19</v>
      </c>
      <c r="B1625">
        <v>4</v>
      </c>
      <c r="C1625" t="s">
        <v>1176</v>
      </c>
      <c r="D1625" t="s">
        <v>922</v>
      </c>
      <c r="E1625" t="s">
        <v>701</v>
      </c>
      <c r="F1625" t="s">
        <v>407</v>
      </c>
    </row>
    <row r="1626" spans="1:6" x14ac:dyDescent="0.25">
      <c r="A1626">
        <v>19</v>
      </c>
      <c r="B1626">
        <v>5</v>
      </c>
      <c r="C1626" t="s">
        <v>1204</v>
      </c>
      <c r="D1626" t="s">
        <v>901</v>
      </c>
      <c r="E1626" t="s">
        <v>832</v>
      </c>
      <c r="F1626" t="s">
        <v>407</v>
      </c>
    </row>
    <row r="1627" spans="1:6" x14ac:dyDescent="0.25">
      <c r="A1627">
        <v>19</v>
      </c>
      <c r="B1627">
        <v>6</v>
      </c>
      <c r="C1627" t="s">
        <v>1179</v>
      </c>
      <c r="D1627" t="s">
        <v>901</v>
      </c>
      <c r="E1627" t="s">
        <v>159</v>
      </c>
      <c r="F1627" t="s">
        <v>407</v>
      </c>
    </row>
    <row r="1628" spans="1:6" x14ac:dyDescent="0.25">
      <c r="A1628">
        <v>19</v>
      </c>
      <c r="B1628">
        <v>7</v>
      </c>
      <c r="C1628" t="s">
        <v>1251</v>
      </c>
      <c r="D1628" t="s">
        <v>901</v>
      </c>
      <c r="E1628" t="s">
        <v>21</v>
      </c>
      <c r="F1628" t="s">
        <v>407</v>
      </c>
    </row>
    <row r="1629" spans="1:6" x14ac:dyDescent="0.25">
      <c r="A1629">
        <v>19</v>
      </c>
      <c r="B1629">
        <v>8</v>
      </c>
      <c r="C1629" t="s">
        <v>1110</v>
      </c>
      <c r="D1629" t="s">
        <v>899</v>
      </c>
      <c r="E1629" t="s">
        <v>98</v>
      </c>
      <c r="F1629" t="s">
        <v>407</v>
      </c>
    </row>
    <row r="1630" spans="1:6" x14ac:dyDescent="0.25">
      <c r="A1630">
        <v>19</v>
      </c>
      <c r="B1630">
        <v>9</v>
      </c>
      <c r="C1630" t="s">
        <v>1231</v>
      </c>
      <c r="D1630" t="s">
        <v>901</v>
      </c>
      <c r="E1630" t="s">
        <v>189</v>
      </c>
      <c r="F1630" t="s">
        <v>407</v>
      </c>
    </row>
    <row r="1631" spans="1:6" x14ac:dyDescent="0.25">
      <c r="A1631">
        <v>19</v>
      </c>
      <c r="B1631">
        <v>10</v>
      </c>
      <c r="C1631" t="s">
        <v>1233</v>
      </c>
      <c r="D1631" t="s">
        <v>901</v>
      </c>
      <c r="E1631" t="s">
        <v>367</v>
      </c>
      <c r="F1631" t="s">
        <v>407</v>
      </c>
    </row>
    <row r="1632" spans="1:6" x14ac:dyDescent="0.25">
      <c r="A1632">
        <v>19</v>
      </c>
      <c r="B1632">
        <v>11</v>
      </c>
      <c r="C1632" t="s">
        <v>1262</v>
      </c>
      <c r="D1632" t="s">
        <v>903</v>
      </c>
      <c r="E1632" t="s">
        <v>699</v>
      </c>
      <c r="F1632" t="s">
        <v>407</v>
      </c>
    </row>
    <row r="1633" spans="1:6" x14ac:dyDescent="0.25">
      <c r="A1633">
        <v>19</v>
      </c>
      <c r="B1633">
        <v>12</v>
      </c>
      <c r="C1633" t="s">
        <v>1211</v>
      </c>
      <c r="D1633" t="s">
        <v>899</v>
      </c>
      <c r="E1633" t="s">
        <v>264</v>
      </c>
      <c r="F1633" t="s">
        <v>407</v>
      </c>
    </row>
    <row r="1634" spans="1:6" x14ac:dyDescent="0.25">
      <c r="A1634">
        <v>19</v>
      </c>
      <c r="B1634">
        <v>13</v>
      </c>
      <c r="C1634" t="s">
        <v>1154</v>
      </c>
      <c r="D1634" t="s">
        <v>922</v>
      </c>
      <c r="E1634" t="s">
        <v>785</v>
      </c>
      <c r="F1634" t="s">
        <v>407</v>
      </c>
    </row>
    <row r="1635" spans="1:6" x14ac:dyDescent="0.25">
      <c r="A1635">
        <v>19</v>
      </c>
      <c r="B1635">
        <v>14</v>
      </c>
      <c r="C1635" t="s">
        <v>1088</v>
      </c>
      <c r="D1635" t="s">
        <v>901</v>
      </c>
      <c r="E1635" t="s">
        <v>742</v>
      </c>
      <c r="F1635" t="s">
        <v>407</v>
      </c>
    </row>
    <row r="1636" spans="1:6" x14ac:dyDescent="0.25">
      <c r="A1636">
        <v>19</v>
      </c>
      <c r="B1636">
        <v>15</v>
      </c>
      <c r="C1636" t="s">
        <v>1242</v>
      </c>
      <c r="D1636" t="s">
        <v>901</v>
      </c>
      <c r="E1636" t="s">
        <v>332</v>
      </c>
      <c r="F1636" t="s">
        <v>407</v>
      </c>
    </row>
    <row r="1637" spans="1:6" x14ac:dyDescent="0.25">
      <c r="A1637">
        <v>20</v>
      </c>
      <c r="B1637">
        <v>1</v>
      </c>
      <c r="C1637" t="s">
        <v>1180</v>
      </c>
      <c r="D1637" t="s">
        <v>899</v>
      </c>
      <c r="E1637" t="s">
        <v>332</v>
      </c>
      <c r="F1637" t="s">
        <v>407</v>
      </c>
    </row>
    <row r="1638" spans="1:6" x14ac:dyDescent="0.25">
      <c r="A1638">
        <v>20</v>
      </c>
      <c r="B1638">
        <v>2</v>
      </c>
      <c r="C1638" t="s">
        <v>1220</v>
      </c>
      <c r="D1638" t="s">
        <v>903</v>
      </c>
      <c r="E1638" t="s">
        <v>742</v>
      </c>
      <c r="F1638" t="s">
        <v>407</v>
      </c>
    </row>
    <row r="1639" spans="1:6" x14ac:dyDescent="0.25">
      <c r="A1639">
        <v>20</v>
      </c>
      <c r="B1639">
        <v>3</v>
      </c>
      <c r="C1639" t="s">
        <v>1241</v>
      </c>
      <c r="D1639" t="s">
        <v>961</v>
      </c>
      <c r="E1639" t="s">
        <v>785</v>
      </c>
      <c r="F1639" t="s">
        <v>407</v>
      </c>
    </row>
    <row r="1640" spans="1:6" x14ac:dyDescent="0.25">
      <c r="A1640">
        <v>20</v>
      </c>
      <c r="B1640">
        <v>4</v>
      </c>
      <c r="C1640" t="s">
        <v>1311</v>
      </c>
      <c r="D1640" t="s">
        <v>899</v>
      </c>
      <c r="E1640" t="s">
        <v>264</v>
      </c>
      <c r="F1640" t="s">
        <v>407</v>
      </c>
    </row>
    <row r="1641" spans="1:6" x14ac:dyDescent="0.25">
      <c r="A1641">
        <v>20</v>
      </c>
      <c r="B1641">
        <v>5</v>
      </c>
      <c r="C1641" t="s">
        <v>1245</v>
      </c>
      <c r="D1641" t="s">
        <v>901</v>
      </c>
      <c r="E1641" t="s">
        <v>699</v>
      </c>
      <c r="F1641" t="s">
        <v>407</v>
      </c>
    </row>
    <row r="1642" spans="1:6" x14ac:dyDescent="0.25">
      <c r="A1642">
        <v>20</v>
      </c>
      <c r="B1642">
        <v>6</v>
      </c>
      <c r="C1642" t="s">
        <v>1208</v>
      </c>
      <c r="D1642" t="s">
        <v>899</v>
      </c>
      <c r="E1642" t="s">
        <v>367</v>
      </c>
      <c r="F1642" t="s">
        <v>407</v>
      </c>
    </row>
    <row r="1643" spans="1:6" x14ac:dyDescent="0.25">
      <c r="A1643">
        <v>20</v>
      </c>
      <c r="B1643">
        <v>7</v>
      </c>
      <c r="C1643" t="s">
        <v>1183</v>
      </c>
      <c r="D1643" t="s">
        <v>899</v>
      </c>
      <c r="E1643" t="s">
        <v>189</v>
      </c>
      <c r="F1643" t="s">
        <v>407</v>
      </c>
    </row>
    <row r="1644" spans="1:6" x14ac:dyDescent="0.25">
      <c r="A1644">
        <v>20</v>
      </c>
      <c r="B1644">
        <v>8</v>
      </c>
      <c r="C1644" t="s">
        <v>1178</v>
      </c>
      <c r="D1644" t="s">
        <v>901</v>
      </c>
      <c r="E1644" t="s">
        <v>98</v>
      </c>
      <c r="F1644" t="s">
        <v>407</v>
      </c>
    </row>
    <row r="1645" spans="1:6" x14ac:dyDescent="0.25">
      <c r="A1645">
        <v>20</v>
      </c>
      <c r="B1645">
        <v>9</v>
      </c>
      <c r="C1645" t="s">
        <v>1192</v>
      </c>
      <c r="D1645" t="s">
        <v>901</v>
      </c>
      <c r="E1645" t="s">
        <v>21</v>
      </c>
      <c r="F1645" t="s">
        <v>407</v>
      </c>
    </row>
    <row r="1646" spans="1:6" x14ac:dyDescent="0.25">
      <c r="A1646">
        <v>20</v>
      </c>
      <c r="B1646">
        <v>10</v>
      </c>
      <c r="C1646" t="s">
        <v>1216</v>
      </c>
      <c r="D1646" t="s">
        <v>899</v>
      </c>
      <c r="E1646" t="s">
        <v>159</v>
      </c>
      <c r="F1646" t="s">
        <v>407</v>
      </c>
    </row>
    <row r="1647" spans="1:6" x14ac:dyDescent="0.25">
      <c r="A1647">
        <v>20</v>
      </c>
      <c r="B1647">
        <v>11</v>
      </c>
      <c r="C1647" t="s">
        <v>1186</v>
      </c>
      <c r="D1647" t="s">
        <v>922</v>
      </c>
      <c r="E1647" t="s">
        <v>832</v>
      </c>
      <c r="F1647" t="s">
        <v>407</v>
      </c>
    </row>
    <row r="1648" spans="1:6" x14ac:dyDescent="0.25">
      <c r="A1648">
        <v>20</v>
      </c>
      <c r="B1648">
        <v>12</v>
      </c>
      <c r="C1648" t="s">
        <v>1187</v>
      </c>
      <c r="D1648" t="s">
        <v>905</v>
      </c>
      <c r="E1648" t="s">
        <v>701</v>
      </c>
      <c r="F1648" t="s">
        <v>407</v>
      </c>
    </row>
    <row r="1649" spans="1:6" x14ac:dyDescent="0.25">
      <c r="A1649">
        <v>20</v>
      </c>
      <c r="B1649">
        <v>13</v>
      </c>
      <c r="C1649" t="s">
        <v>1172</v>
      </c>
      <c r="D1649" t="s">
        <v>901</v>
      </c>
      <c r="E1649" t="s">
        <v>788</v>
      </c>
      <c r="F1649" t="s">
        <v>407</v>
      </c>
    </row>
    <row r="1650" spans="1:6" x14ac:dyDescent="0.25">
      <c r="A1650">
        <v>20</v>
      </c>
      <c r="B1650">
        <v>14</v>
      </c>
      <c r="C1650" t="s">
        <v>1268</v>
      </c>
      <c r="D1650" t="s">
        <v>901</v>
      </c>
      <c r="E1650" t="s">
        <v>85</v>
      </c>
      <c r="F1650" t="s">
        <v>407</v>
      </c>
    </row>
    <row r="1651" spans="1:6" x14ac:dyDescent="0.25">
      <c r="A1651">
        <v>20</v>
      </c>
      <c r="B1651">
        <v>15</v>
      </c>
      <c r="C1651" t="s">
        <v>1207</v>
      </c>
      <c r="D1651" t="s">
        <v>899</v>
      </c>
      <c r="E1651" t="s">
        <v>363</v>
      </c>
      <c r="F1651" t="s">
        <v>407</v>
      </c>
    </row>
    <row r="1652" spans="1:6" x14ac:dyDescent="0.25">
      <c r="A1652">
        <v>21</v>
      </c>
      <c r="B1652">
        <v>1</v>
      </c>
      <c r="C1652" t="s">
        <v>1175</v>
      </c>
      <c r="D1652" t="s">
        <v>905</v>
      </c>
      <c r="E1652" t="s">
        <v>363</v>
      </c>
      <c r="F1652" t="s">
        <v>407</v>
      </c>
    </row>
    <row r="1653" spans="1:6" x14ac:dyDescent="0.25">
      <c r="A1653">
        <v>21</v>
      </c>
      <c r="B1653">
        <v>2</v>
      </c>
      <c r="C1653" t="s">
        <v>1215</v>
      </c>
      <c r="D1653" t="s">
        <v>899</v>
      </c>
      <c r="E1653" t="s">
        <v>85</v>
      </c>
      <c r="F1653" t="s">
        <v>407</v>
      </c>
    </row>
    <row r="1654" spans="1:6" x14ac:dyDescent="0.25">
      <c r="A1654">
        <v>21</v>
      </c>
      <c r="B1654">
        <v>3</v>
      </c>
      <c r="C1654" t="s">
        <v>1264</v>
      </c>
      <c r="D1654" t="s">
        <v>899</v>
      </c>
      <c r="E1654" t="s">
        <v>788</v>
      </c>
      <c r="F1654" t="s">
        <v>407</v>
      </c>
    </row>
    <row r="1655" spans="1:6" x14ac:dyDescent="0.25">
      <c r="A1655">
        <v>21</v>
      </c>
      <c r="B1655">
        <v>4</v>
      </c>
      <c r="C1655" t="s">
        <v>1188</v>
      </c>
      <c r="D1655" t="s">
        <v>961</v>
      </c>
      <c r="E1655" t="s">
        <v>701</v>
      </c>
      <c r="F1655" t="s">
        <v>407</v>
      </c>
    </row>
    <row r="1656" spans="1:6" x14ac:dyDescent="0.25">
      <c r="A1656">
        <v>21</v>
      </c>
      <c r="B1656">
        <v>5</v>
      </c>
      <c r="C1656" t="s">
        <v>1173</v>
      </c>
      <c r="D1656" t="s">
        <v>899</v>
      </c>
      <c r="E1656" t="s">
        <v>832</v>
      </c>
      <c r="F1656" t="s">
        <v>407</v>
      </c>
    </row>
    <row r="1657" spans="1:6" x14ac:dyDescent="0.25">
      <c r="A1657">
        <v>21</v>
      </c>
      <c r="B1657">
        <v>6</v>
      </c>
      <c r="C1657" t="s">
        <v>1244</v>
      </c>
      <c r="D1657" t="s">
        <v>961</v>
      </c>
      <c r="E1657" t="s">
        <v>159</v>
      </c>
      <c r="F1657" t="s">
        <v>407</v>
      </c>
    </row>
    <row r="1658" spans="1:6" x14ac:dyDescent="0.25">
      <c r="A1658">
        <v>21</v>
      </c>
      <c r="B1658">
        <v>7</v>
      </c>
      <c r="C1658" t="s">
        <v>1228</v>
      </c>
      <c r="D1658" t="s">
        <v>899</v>
      </c>
      <c r="E1658" t="s">
        <v>21</v>
      </c>
      <c r="F1658" t="s">
        <v>407</v>
      </c>
    </row>
    <row r="1659" spans="1:6" x14ac:dyDescent="0.25">
      <c r="A1659">
        <v>21</v>
      </c>
      <c r="B1659">
        <v>8</v>
      </c>
      <c r="C1659" t="s">
        <v>1279</v>
      </c>
      <c r="D1659" t="s">
        <v>901</v>
      </c>
      <c r="E1659" t="s">
        <v>98</v>
      </c>
      <c r="F1659" t="s">
        <v>407</v>
      </c>
    </row>
    <row r="1660" spans="1:6" x14ac:dyDescent="0.25">
      <c r="A1660">
        <v>21</v>
      </c>
      <c r="B1660">
        <v>9</v>
      </c>
      <c r="C1660" t="s">
        <v>1213</v>
      </c>
      <c r="D1660" t="s">
        <v>901</v>
      </c>
      <c r="E1660" t="s">
        <v>189</v>
      </c>
      <c r="F1660" t="s">
        <v>407</v>
      </c>
    </row>
    <row r="1661" spans="1:6" x14ac:dyDescent="0.25">
      <c r="A1661">
        <v>21</v>
      </c>
      <c r="B1661">
        <v>10</v>
      </c>
      <c r="C1661" t="s">
        <v>1203</v>
      </c>
      <c r="D1661" t="s">
        <v>903</v>
      </c>
      <c r="E1661" t="s">
        <v>367</v>
      </c>
      <c r="F1661" t="s">
        <v>407</v>
      </c>
    </row>
    <row r="1662" spans="1:6" x14ac:dyDescent="0.25">
      <c r="A1662">
        <v>21</v>
      </c>
      <c r="B1662">
        <v>11</v>
      </c>
      <c r="C1662" t="s">
        <v>1222</v>
      </c>
      <c r="D1662" t="s">
        <v>901</v>
      </c>
      <c r="E1662" t="s">
        <v>699</v>
      </c>
      <c r="F1662" t="s">
        <v>407</v>
      </c>
    </row>
    <row r="1663" spans="1:6" x14ac:dyDescent="0.25">
      <c r="A1663">
        <v>21</v>
      </c>
      <c r="B1663">
        <v>12</v>
      </c>
      <c r="C1663" t="s">
        <v>1237</v>
      </c>
      <c r="D1663" t="s">
        <v>901</v>
      </c>
      <c r="E1663" t="s">
        <v>264</v>
      </c>
      <c r="F1663" t="s">
        <v>407</v>
      </c>
    </row>
    <row r="1664" spans="1:6" x14ac:dyDescent="0.25">
      <c r="A1664">
        <v>21</v>
      </c>
      <c r="B1664">
        <v>13</v>
      </c>
      <c r="C1664" t="s">
        <v>1191</v>
      </c>
      <c r="D1664" t="s">
        <v>901</v>
      </c>
      <c r="E1664" t="s">
        <v>785</v>
      </c>
      <c r="F1664" t="s">
        <v>407</v>
      </c>
    </row>
    <row r="1665" spans="1:6" x14ac:dyDescent="0.25">
      <c r="A1665">
        <v>21</v>
      </c>
      <c r="B1665">
        <v>14</v>
      </c>
      <c r="C1665" t="s">
        <v>1281</v>
      </c>
      <c r="D1665" t="s">
        <v>901</v>
      </c>
      <c r="E1665" t="s">
        <v>742</v>
      </c>
      <c r="F1665" t="s">
        <v>407</v>
      </c>
    </row>
    <row r="1666" spans="1:6" x14ac:dyDescent="0.25">
      <c r="A1666">
        <v>21</v>
      </c>
      <c r="B1666">
        <v>15</v>
      </c>
      <c r="C1666" t="s">
        <v>1200</v>
      </c>
      <c r="D1666" t="s">
        <v>901</v>
      </c>
      <c r="E1666" t="s">
        <v>332</v>
      </c>
      <c r="F1666" t="s">
        <v>407</v>
      </c>
    </row>
    <row r="1667" spans="1:6" x14ac:dyDescent="0.25">
      <c r="A1667">
        <v>22</v>
      </c>
      <c r="B1667">
        <v>1</v>
      </c>
      <c r="C1667" t="s">
        <v>1199</v>
      </c>
      <c r="D1667" t="s">
        <v>903</v>
      </c>
      <c r="E1667" t="s">
        <v>332</v>
      </c>
      <c r="F1667" t="s">
        <v>407</v>
      </c>
    </row>
    <row r="1668" spans="1:6" x14ac:dyDescent="0.25">
      <c r="A1668">
        <v>22</v>
      </c>
      <c r="B1668">
        <v>2</v>
      </c>
      <c r="C1668" t="s">
        <v>1170</v>
      </c>
      <c r="D1668" t="s">
        <v>961</v>
      </c>
      <c r="E1668" t="s">
        <v>742</v>
      </c>
      <c r="F1668" t="s">
        <v>407</v>
      </c>
    </row>
    <row r="1669" spans="1:6" x14ac:dyDescent="0.25">
      <c r="A1669">
        <v>22</v>
      </c>
      <c r="B1669">
        <v>3</v>
      </c>
      <c r="C1669" t="s">
        <v>1276</v>
      </c>
      <c r="D1669" t="s">
        <v>922</v>
      </c>
      <c r="E1669" t="s">
        <v>785</v>
      </c>
      <c r="F1669" t="s">
        <v>407</v>
      </c>
    </row>
    <row r="1670" spans="1:6" x14ac:dyDescent="0.25">
      <c r="A1670">
        <v>22</v>
      </c>
      <c r="B1670">
        <v>4</v>
      </c>
      <c r="C1670" t="s">
        <v>1246</v>
      </c>
      <c r="D1670" t="s">
        <v>899</v>
      </c>
      <c r="E1670" t="s">
        <v>264</v>
      </c>
      <c r="F1670" t="s">
        <v>407</v>
      </c>
    </row>
    <row r="1671" spans="1:6" x14ac:dyDescent="0.25">
      <c r="A1671">
        <v>22</v>
      </c>
      <c r="B1671">
        <v>5</v>
      </c>
      <c r="C1671" t="s">
        <v>1259</v>
      </c>
      <c r="D1671" t="s">
        <v>901</v>
      </c>
      <c r="E1671" t="s">
        <v>699</v>
      </c>
      <c r="F1671" t="s">
        <v>407</v>
      </c>
    </row>
    <row r="1672" spans="1:6" x14ac:dyDescent="0.25">
      <c r="A1672">
        <v>22</v>
      </c>
      <c r="B1672">
        <v>6</v>
      </c>
      <c r="C1672" t="s">
        <v>1210</v>
      </c>
      <c r="D1672" t="s">
        <v>901</v>
      </c>
      <c r="E1672" t="s">
        <v>367</v>
      </c>
      <c r="F1672" t="s">
        <v>407</v>
      </c>
    </row>
    <row r="1673" spans="1:6" x14ac:dyDescent="0.25">
      <c r="A1673">
        <v>22</v>
      </c>
      <c r="B1673">
        <v>7</v>
      </c>
      <c r="C1673" t="s">
        <v>1196</v>
      </c>
      <c r="D1673" t="s">
        <v>903</v>
      </c>
      <c r="E1673" t="s">
        <v>189</v>
      </c>
      <c r="F1673" t="s">
        <v>407</v>
      </c>
    </row>
    <row r="1674" spans="1:6" x14ac:dyDescent="0.25">
      <c r="A1674">
        <v>22</v>
      </c>
      <c r="B1674">
        <v>8</v>
      </c>
      <c r="C1674" t="s">
        <v>1162</v>
      </c>
      <c r="D1674" t="s">
        <v>961</v>
      </c>
      <c r="E1674" t="s">
        <v>98</v>
      </c>
      <c r="F1674" t="s">
        <v>407</v>
      </c>
    </row>
    <row r="1675" spans="1:6" x14ac:dyDescent="0.25">
      <c r="A1675">
        <v>22</v>
      </c>
      <c r="B1675">
        <v>9</v>
      </c>
      <c r="C1675" t="s">
        <v>1181</v>
      </c>
      <c r="D1675" t="s">
        <v>899</v>
      </c>
      <c r="E1675" t="s">
        <v>21</v>
      </c>
      <c r="F1675" t="s">
        <v>407</v>
      </c>
    </row>
    <row r="1676" spans="1:6" x14ac:dyDescent="0.25">
      <c r="A1676">
        <v>22</v>
      </c>
      <c r="B1676">
        <v>10</v>
      </c>
      <c r="C1676" t="s">
        <v>1193</v>
      </c>
      <c r="D1676" t="s">
        <v>908</v>
      </c>
      <c r="E1676" t="s">
        <v>159</v>
      </c>
      <c r="F1676" t="s">
        <v>407</v>
      </c>
    </row>
    <row r="1677" spans="1:6" x14ac:dyDescent="0.25">
      <c r="A1677">
        <v>22</v>
      </c>
      <c r="B1677">
        <v>11</v>
      </c>
      <c r="C1677" t="s">
        <v>1209</v>
      </c>
      <c r="D1677" t="s">
        <v>961</v>
      </c>
      <c r="E1677" t="s">
        <v>832</v>
      </c>
      <c r="F1677" t="s">
        <v>407</v>
      </c>
    </row>
    <row r="1678" spans="1:6" x14ac:dyDescent="0.25">
      <c r="A1678">
        <v>22</v>
      </c>
      <c r="B1678">
        <v>12</v>
      </c>
      <c r="C1678" t="s">
        <v>1229</v>
      </c>
      <c r="D1678" t="s">
        <v>905</v>
      </c>
      <c r="E1678" t="s">
        <v>701</v>
      </c>
      <c r="F1678" t="s">
        <v>407</v>
      </c>
    </row>
    <row r="1679" spans="1:6" x14ac:dyDescent="0.25">
      <c r="A1679">
        <v>22</v>
      </c>
      <c r="B1679">
        <v>13</v>
      </c>
      <c r="C1679" t="s">
        <v>1303</v>
      </c>
      <c r="D1679" t="s">
        <v>899</v>
      </c>
      <c r="E1679" t="s">
        <v>788</v>
      </c>
      <c r="F1679" t="s">
        <v>407</v>
      </c>
    </row>
    <row r="1680" spans="1:6" x14ac:dyDescent="0.25">
      <c r="A1680">
        <v>22</v>
      </c>
      <c r="B1680">
        <v>14</v>
      </c>
      <c r="C1680" t="s">
        <v>1218</v>
      </c>
      <c r="D1680" t="s">
        <v>901</v>
      </c>
      <c r="E1680" t="s">
        <v>85</v>
      </c>
      <c r="F1680" t="s">
        <v>407</v>
      </c>
    </row>
    <row r="1681" spans="1:6" x14ac:dyDescent="0.25">
      <c r="A1681">
        <v>22</v>
      </c>
      <c r="B1681">
        <v>15</v>
      </c>
      <c r="C1681" t="s">
        <v>1224</v>
      </c>
      <c r="D1681" t="s">
        <v>961</v>
      </c>
      <c r="E1681" t="s">
        <v>363</v>
      </c>
      <c r="F1681" t="s">
        <v>407</v>
      </c>
    </row>
    <row r="1682" spans="1:6" x14ac:dyDescent="0.25">
      <c r="A1682">
        <v>23</v>
      </c>
      <c r="B1682">
        <v>1</v>
      </c>
      <c r="C1682" t="s">
        <v>1177</v>
      </c>
      <c r="D1682" t="s">
        <v>901</v>
      </c>
      <c r="E1682" t="s">
        <v>363</v>
      </c>
      <c r="F1682" t="s">
        <v>407</v>
      </c>
    </row>
    <row r="1683" spans="1:6" x14ac:dyDescent="0.25">
      <c r="A1683">
        <v>23</v>
      </c>
      <c r="B1683">
        <v>2</v>
      </c>
      <c r="C1683" t="s">
        <v>1254</v>
      </c>
      <c r="D1683" t="s">
        <v>905</v>
      </c>
      <c r="E1683" t="s">
        <v>85</v>
      </c>
      <c r="F1683" t="s">
        <v>407</v>
      </c>
    </row>
    <row r="1684" spans="1:6" x14ac:dyDescent="0.25">
      <c r="A1684">
        <v>23</v>
      </c>
      <c r="B1684">
        <v>3</v>
      </c>
      <c r="C1684" t="s">
        <v>1368</v>
      </c>
      <c r="D1684" t="s">
        <v>899</v>
      </c>
      <c r="E1684" t="s">
        <v>788</v>
      </c>
      <c r="F1684" t="s">
        <v>407</v>
      </c>
    </row>
    <row r="1685" spans="1:6" x14ac:dyDescent="0.25">
      <c r="A1685">
        <v>23</v>
      </c>
      <c r="B1685">
        <v>4</v>
      </c>
      <c r="C1685" t="s">
        <v>1305</v>
      </c>
      <c r="D1685" t="s">
        <v>901</v>
      </c>
      <c r="E1685" t="s">
        <v>701</v>
      </c>
      <c r="F1685" t="s">
        <v>407</v>
      </c>
    </row>
    <row r="1686" spans="1:6" x14ac:dyDescent="0.25">
      <c r="A1686">
        <v>23</v>
      </c>
      <c r="B1686">
        <v>5</v>
      </c>
      <c r="C1686" t="s">
        <v>1234</v>
      </c>
      <c r="D1686" t="s">
        <v>908</v>
      </c>
      <c r="E1686" t="s">
        <v>832</v>
      </c>
      <c r="F1686" t="s">
        <v>407</v>
      </c>
    </row>
    <row r="1687" spans="1:6" x14ac:dyDescent="0.25">
      <c r="A1687">
        <v>23</v>
      </c>
      <c r="B1687">
        <v>6</v>
      </c>
      <c r="C1687" t="s">
        <v>1299</v>
      </c>
      <c r="D1687" t="s">
        <v>961</v>
      </c>
      <c r="E1687" t="s">
        <v>159</v>
      </c>
      <c r="F1687" t="s">
        <v>407</v>
      </c>
    </row>
    <row r="1688" spans="1:6" x14ac:dyDescent="0.25">
      <c r="A1688">
        <v>23</v>
      </c>
      <c r="B1688">
        <v>7</v>
      </c>
      <c r="C1688" t="s">
        <v>1256</v>
      </c>
      <c r="D1688" t="s">
        <v>899</v>
      </c>
      <c r="E1688" t="s">
        <v>21</v>
      </c>
      <c r="F1688" t="s">
        <v>407</v>
      </c>
    </row>
    <row r="1689" spans="1:6" x14ac:dyDescent="0.25">
      <c r="A1689">
        <v>23</v>
      </c>
      <c r="B1689">
        <v>8</v>
      </c>
      <c r="C1689" t="s">
        <v>1212</v>
      </c>
      <c r="D1689" t="s">
        <v>901</v>
      </c>
      <c r="E1689" t="s">
        <v>98</v>
      </c>
      <c r="F1689" t="s">
        <v>407</v>
      </c>
    </row>
    <row r="1690" spans="1:6" x14ac:dyDescent="0.25">
      <c r="A1690">
        <v>23</v>
      </c>
      <c r="B1690">
        <v>9</v>
      </c>
      <c r="C1690" t="s">
        <v>1255</v>
      </c>
      <c r="D1690" t="s">
        <v>901</v>
      </c>
      <c r="E1690" t="s">
        <v>189</v>
      </c>
      <c r="F1690" t="s">
        <v>407</v>
      </c>
    </row>
    <row r="1691" spans="1:6" x14ac:dyDescent="0.25">
      <c r="A1691">
        <v>23</v>
      </c>
      <c r="B1691">
        <v>10</v>
      </c>
      <c r="C1691" t="s">
        <v>1221</v>
      </c>
      <c r="D1691" t="s">
        <v>908</v>
      </c>
      <c r="E1691" t="s">
        <v>367</v>
      </c>
      <c r="F1691" t="s">
        <v>407</v>
      </c>
    </row>
    <row r="1692" spans="1:6" x14ac:dyDescent="0.25">
      <c r="A1692">
        <v>23</v>
      </c>
      <c r="B1692">
        <v>11</v>
      </c>
      <c r="C1692" t="s">
        <v>1171</v>
      </c>
      <c r="D1692" t="s">
        <v>961</v>
      </c>
      <c r="E1692" t="s">
        <v>699</v>
      </c>
      <c r="F1692" t="s">
        <v>407</v>
      </c>
    </row>
    <row r="1693" spans="1:6" x14ac:dyDescent="0.25">
      <c r="A1693">
        <v>23</v>
      </c>
      <c r="B1693">
        <v>12</v>
      </c>
      <c r="C1693" t="s">
        <v>1252</v>
      </c>
      <c r="D1693" t="s">
        <v>901</v>
      </c>
      <c r="E1693" t="s">
        <v>264</v>
      </c>
      <c r="F1693" t="s">
        <v>407</v>
      </c>
    </row>
    <row r="1694" spans="1:6" x14ac:dyDescent="0.25">
      <c r="A1694">
        <v>23</v>
      </c>
      <c r="B1694">
        <v>13</v>
      </c>
      <c r="C1694" t="s">
        <v>1236</v>
      </c>
      <c r="D1694" t="s">
        <v>901</v>
      </c>
      <c r="E1694" t="s">
        <v>785</v>
      </c>
      <c r="F1694" t="s">
        <v>407</v>
      </c>
    </row>
    <row r="1695" spans="1:6" x14ac:dyDescent="0.25">
      <c r="A1695">
        <v>23</v>
      </c>
      <c r="B1695">
        <v>14</v>
      </c>
      <c r="C1695" t="s">
        <v>1217</v>
      </c>
      <c r="D1695" t="s">
        <v>901</v>
      </c>
      <c r="E1695" t="s">
        <v>742</v>
      </c>
      <c r="F1695" t="s">
        <v>407</v>
      </c>
    </row>
    <row r="1696" spans="1:6" x14ac:dyDescent="0.25">
      <c r="A1696">
        <v>23</v>
      </c>
      <c r="B1696">
        <v>15</v>
      </c>
      <c r="C1696" t="s">
        <v>1342</v>
      </c>
      <c r="D1696" t="s">
        <v>961</v>
      </c>
      <c r="E1696" t="s">
        <v>332</v>
      </c>
      <c r="F1696" t="s">
        <v>407</v>
      </c>
    </row>
    <row r="1697" spans="1:6" x14ac:dyDescent="0.25">
      <c r="A1697">
        <v>24</v>
      </c>
      <c r="B1697">
        <v>1</v>
      </c>
      <c r="C1697" t="s">
        <v>1267</v>
      </c>
      <c r="D1697" t="s">
        <v>901</v>
      </c>
      <c r="E1697" t="s">
        <v>332</v>
      </c>
      <c r="F1697" t="s">
        <v>407</v>
      </c>
    </row>
    <row r="1698" spans="1:6" x14ac:dyDescent="0.25">
      <c r="A1698">
        <v>24</v>
      </c>
      <c r="B1698">
        <v>2</v>
      </c>
      <c r="C1698" t="s">
        <v>1249</v>
      </c>
      <c r="D1698" t="s">
        <v>899</v>
      </c>
      <c r="E1698" t="s">
        <v>742</v>
      </c>
      <c r="F1698" t="s">
        <v>407</v>
      </c>
    </row>
    <row r="1699" spans="1:6" x14ac:dyDescent="0.25">
      <c r="A1699">
        <v>24</v>
      </c>
      <c r="B1699">
        <v>3</v>
      </c>
      <c r="C1699" t="s">
        <v>1206</v>
      </c>
      <c r="D1699" t="s">
        <v>901</v>
      </c>
      <c r="E1699" t="s">
        <v>785</v>
      </c>
      <c r="F1699" t="s">
        <v>407</v>
      </c>
    </row>
    <row r="1700" spans="1:6" x14ac:dyDescent="0.25">
      <c r="A1700">
        <v>24</v>
      </c>
      <c r="B1700">
        <v>4</v>
      </c>
      <c r="C1700" t="s">
        <v>1238</v>
      </c>
      <c r="D1700" t="s">
        <v>901</v>
      </c>
      <c r="E1700" t="s">
        <v>264</v>
      </c>
      <c r="F1700" t="s">
        <v>407</v>
      </c>
    </row>
    <row r="1701" spans="1:6" x14ac:dyDescent="0.25">
      <c r="A1701">
        <v>24</v>
      </c>
      <c r="B1701">
        <v>5</v>
      </c>
      <c r="C1701" t="s">
        <v>1309</v>
      </c>
      <c r="D1701" t="s">
        <v>899</v>
      </c>
      <c r="E1701" t="s">
        <v>699</v>
      </c>
      <c r="F1701" t="s">
        <v>407</v>
      </c>
    </row>
    <row r="1702" spans="1:6" x14ac:dyDescent="0.25">
      <c r="A1702">
        <v>24</v>
      </c>
      <c r="B1702">
        <v>6</v>
      </c>
      <c r="C1702" t="s">
        <v>1258</v>
      </c>
      <c r="D1702" t="s">
        <v>901</v>
      </c>
      <c r="E1702" t="s">
        <v>367</v>
      </c>
      <c r="F1702" t="s">
        <v>407</v>
      </c>
    </row>
    <row r="1703" spans="1:6" x14ac:dyDescent="0.25">
      <c r="A1703">
        <v>24</v>
      </c>
      <c r="B1703">
        <v>7</v>
      </c>
      <c r="C1703" t="s">
        <v>1182</v>
      </c>
      <c r="D1703" t="s">
        <v>901</v>
      </c>
      <c r="E1703" t="s">
        <v>189</v>
      </c>
      <c r="F1703" t="s">
        <v>407</v>
      </c>
    </row>
    <row r="1704" spans="1:6" x14ac:dyDescent="0.25">
      <c r="A1704">
        <v>24</v>
      </c>
      <c r="B1704">
        <v>8</v>
      </c>
      <c r="C1704" t="s">
        <v>1235</v>
      </c>
      <c r="D1704" t="s">
        <v>899</v>
      </c>
      <c r="E1704" t="s">
        <v>98</v>
      </c>
      <c r="F1704" t="s">
        <v>407</v>
      </c>
    </row>
    <row r="1705" spans="1:6" x14ac:dyDescent="0.25">
      <c r="A1705">
        <v>24</v>
      </c>
      <c r="B1705">
        <v>9</v>
      </c>
      <c r="C1705" t="s">
        <v>1247</v>
      </c>
      <c r="D1705" t="s">
        <v>901</v>
      </c>
      <c r="E1705" t="s">
        <v>21</v>
      </c>
      <c r="F1705" t="s">
        <v>407</v>
      </c>
    </row>
    <row r="1706" spans="1:6" x14ac:dyDescent="0.25">
      <c r="A1706">
        <v>24</v>
      </c>
      <c r="B1706">
        <v>10</v>
      </c>
      <c r="C1706" t="s">
        <v>1250</v>
      </c>
      <c r="D1706" t="s">
        <v>899</v>
      </c>
      <c r="E1706" t="s">
        <v>159</v>
      </c>
      <c r="F1706" t="s">
        <v>407</v>
      </c>
    </row>
    <row r="1707" spans="1:6" x14ac:dyDescent="0.25">
      <c r="A1707">
        <v>24</v>
      </c>
      <c r="B1707">
        <v>11</v>
      </c>
      <c r="C1707" t="s">
        <v>1287</v>
      </c>
      <c r="D1707" t="s">
        <v>903</v>
      </c>
      <c r="E1707" t="s">
        <v>832</v>
      </c>
      <c r="F1707" t="s">
        <v>407</v>
      </c>
    </row>
    <row r="1708" spans="1:6" x14ac:dyDescent="0.25">
      <c r="A1708">
        <v>24</v>
      </c>
      <c r="B1708">
        <v>12</v>
      </c>
      <c r="C1708" t="s">
        <v>1295</v>
      </c>
      <c r="D1708" t="s">
        <v>908</v>
      </c>
      <c r="E1708" t="s">
        <v>701</v>
      </c>
      <c r="F1708" t="s">
        <v>407</v>
      </c>
    </row>
    <row r="1709" spans="1:6" x14ac:dyDescent="0.25">
      <c r="A1709">
        <v>24</v>
      </c>
      <c r="B1709">
        <v>13</v>
      </c>
      <c r="C1709" t="s">
        <v>1404</v>
      </c>
      <c r="D1709" t="s">
        <v>901</v>
      </c>
      <c r="E1709" t="s">
        <v>788</v>
      </c>
      <c r="F1709" t="s">
        <v>407</v>
      </c>
    </row>
    <row r="1710" spans="1:6" x14ac:dyDescent="0.25">
      <c r="A1710">
        <v>24</v>
      </c>
      <c r="B1710">
        <v>14</v>
      </c>
      <c r="C1710" t="s">
        <v>1282</v>
      </c>
      <c r="D1710" t="s">
        <v>901</v>
      </c>
      <c r="E1710" t="s">
        <v>85</v>
      </c>
      <c r="F1710" t="s">
        <v>407</v>
      </c>
    </row>
    <row r="1711" spans="1:6" x14ac:dyDescent="0.25">
      <c r="A1711">
        <v>24</v>
      </c>
      <c r="B1711">
        <v>15</v>
      </c>
      <c r="C1711" t="s">
        <v>1214</v>
      </c>
      <c r="D1711" t="s">
        <v>901</v>
      </c>
      <c r="E1711" t="s">
        <v>363</v>
      </c>
      <c r="F1711" t="s">
        <v>407</v>
      </c>
    </row>
    <row r="1712" spans="1:6" x14ac:dyDescent="0.25">
      <c r="A1712">
        <v>25</v>
      </c>
      <c r="B1712">
        <v>1</v>
      </c>
      <c r="C1712" t="s">
        <v>1383</v>
      </c>
      <c r="D1712" t="s">
        <v>901</v>
      </c>
      <c r="E1712" t="s">
        <v>363</v>
      </c>
      <c r="F1712" t="s">
        <v>407</v>
      </c>
    </row>
    <row r="1713" spans="1:6" x14ac:dyDescent="0.25">
      <c r="A1713">
        <v>25</v>
      </c>
      <c r="B1713">
        <v>2</v>
      </c>
      <c r="C1713" t="s">
        <v>1298</v>
      </c>
      <c r="D1713" t="s">
        <v>922</v>
      </c>
      <c r="E1713" t="s">
        <v>85</v>
      </c>
      <c r="F1713" t="s">
        <v>407</v>
      </c>
    </row>
    <row r="1714" spans="1:6" x14ac:dyDescent="0.25">
      <c r="A1714">
        <v>25</v>
      </c>
      <c r="B1714">
        <v>3</v>
      </c>
      <c r="C1714" t="s">
        <v>1286</v>
      </c>
      <c r="D1714" t="s">
        <v>899</v>
      </c>
      <c r="E1714" t="s">
        <v>788</v>
      </c>
      <c r="F1714" t="s">
        <v>407</v>
      </c>
    </row>
    <row r="1715" spans="1:6" x14ac:dyDescent="0.25">
      <c r="A1715">
        <v>25</v>
      </c>
      <c r="B1715">
        <v>4</v>
      </c>
      <c r="C1715" t="s">
        <v>1202</v>
      </c>
      <c r="D1715" t="s">
        <v>899</v>
      </c>
      <c r="E1715" t="s">
        <v>701</v>
      </c>
      <c r="F1715" t="s">
        <v>407</v>
      </c>
    </row>
    <row r="1716" spans="1:6" x14ac:dyDescent="0.25">
      <c r="A1716">
        <v>25</v>
      </c>
      <c r="B1716">
        <v>5</v>
      </c>
      <c r="C1716" t="s">
        <v>1265</v>
      </c>
      <c r="D1716" t="s">
        <v>899</v>
      </c>
      <c r="E1716" t="s">
        <v>832</v>
      </c>
      <c r="F1716" t="s">
        <v>407</v>
      </c>
    </row>
    <row r="1717" spans="1:6" x14ac:dyDescent="0.25">
      <c r="A1717">
        <v>25</v>
      </c>
      <c r="B1717">
        <v>6</v>
      </c>
      <c r="C1717" t="s">
        <v>1248</v>
      </c>
      <c r="D1717" t="s">
        <v>901</v>
      </c>
      <c r="E1717" t="s">
        <v>159</v>
      </c>
      <c r="F1717" t="s">
        <v>407</v>
      </c>
    </row>
    <row r="1718" spans="1:6" x14ac:dyDescent="0.25">
      <c r="A1718">
        <v>25</v>
      </c>
      <c r="B1718">
        <v>7</v>
      </c>
      <c r="C1718" t="s">
        <v>1296</v>
      </c>
      <c r="D1718" t="s">
        <v>901</v>
      </c>
      <c r="E1718" t="s">
        <v>21</v>
      </c>
      <c r="F1718" t="s">
        <v>407</v>
      </c>
    </row>
    <row r="1719" spans="1:6" x14ac:dyDescent="0.25">
      <c r="A1719">
        <v>25</v>
      </c>
      <c r="B1719">
        <v>8</v>
      </c>
      <c r="C1719" t="s">
        <v>1197</v>
      </c>
      <c r="D1719" t="s">
        <v>961</v>
      </c>
      <c r="E1719" t="s">
        <v>98</v>
      </c>
      <c r="F1719" t="s">
        <v>407</v>
      </c>
    </row>
    <row r="1720" spans="1:6" x14ac:dyDescent="0.25">
      <c r="A1720">
        <v>25</v>
      </c>
      <c r="B1720">
        <v>9</v>
      </c>
      <c r="C1720" t="s">
        <v>1292</v>
      </c>
      <c r="D1720" t="s">
        <v>901</v>
      </c>
      <c r="E1720" t="s">
        <v>189</v>
      </c>
      <c r="F1720" t="s">
        <v>407</v>
      </c>
    </row>
    <row r="1721" spans="1:6" x14ac:dyDescent="0.25">
      <c r="A1721">
        <v>25</v>
      </c>
      <c r="B1721">
        <v>10</v>
      </c>
      <c r="C1721" t="s">
        <v>1240</v>
      </c>
      <c r="D1721" t="s">
        <v>901</v>
      </c>
      <c r="E1721" t="s">
        <v>367</v>
      </c>
      <c r="F1721" t="s">
        <v>407</v>
      </c>
    </row>
    <row r="1722" spans="1:6" x14ac:dyDescent="0.25">
      <c r="A1722">
        <v>25</v>
      </c>
      <c r="B1722">
        <v>11</v>
      </c>
      <c r="C1722" t="s">
        <v>1232</v>
      </c>
      <c r="D1722" t="s">
        <v>901</v>
      </c>
      <c r="E1722" t="s">
        <v>699</v>
      </c>
      <c r="F1722" t="s">
        <v>407</v>
      </c>
    </row>
    <row r="1723" spans="1:6" x14ac:dyDescent="0.25">
      <c r="A1723">
        <v>25</v>
      </c>
      <c r="B1723">
        <v>12</v>
      </c>
      <c r="C1723" t="s">
        <v>1290</v>
      </c>
      <c r="D1723" t="s">
        <v>922</v>
      </c>
      <c r="E1723" t="s">
        <v>264</v>
      </c>
      <c r="F1723" t="s">
        <v>407</v>
      </c>
    </row>
    <row r="1724" spans="1:6" x14ac:dyDescent="0.25">
      <c r="A1724">
        <v>25</v>
      </c>
      <c r="B1724">
        <v>13</v>
      </c>
      <c r="C1724" t="s">
        <v>1261</v>
      </c>
      <c r="D1724" t="s">
        <v>899</v>
      </c>
      <c r="E1724" t="s">
        <v>785</v>
      </c>
      <c r="F1724" t="s">
        <v>407</v>
      </c>
    </row>
    <row r="1725" spans="1:6" x14ac:dyDescent="0.25">
      <c r="A1725">
        <v>25</v>
      </c>
      <c r="B1725">
        <v>14</v>
      </c>
      <c r="C1725" t="s">
        <v>1376</v>
      </c>
      <c r="D1725" t="s">
        <v>901</v>
      </c>
      <c r="E1725" t="s">
        <v>742</v>
      </c>
      <c r="F1725" t="s">
        <v>407</v>
      </c>
    </row>
    <row r="1726" spans="1:6" x14ac:dyDescent="0.25">
      <c r="A1726">
        <v>25</v>
      </c>
      <c r="B1726">
        <v>15</v>
      </c>
      <c r="C1726" t="s">
        <v>1294</v>
      </c>
      <c r="D1726" t="s">
        <v>901</v>
      </c>
      <c r="E1726" t="s">
        <v>332</v>
      </c>
      <c r="F1726" t="s">
        <v>407</v>
      </c>
    </row>
    <row r="1727" spans="1:6" x14ac:dyDescent="0.25">
      <c r="A1727">
        <v>26</v>
      </c>
      <c r="B1727">
        <v>1</v>
      </c>
      <c r="C1727" t="s">
        <v>1230</v>
      </c>
      <c r="D1727" t="s">
        <v>922</v>
      </c>
      <c r="E1727" t="s">
        <v>332</v>
      </c>
      <c r="F1727" t="s">
        <v>407</v>
      </c>
    </row>
    <row r="1728" spans="1:6" x14ac:dyDescent="0.25">
      <c r="A1728">
        <v>26</v>
      </c>
      <c r="B1728">
        <v>2</v>
      </c>
      <c r="C1728" t="s">
        <v>1312</v>
      </c>
      <c r="D1728" t="s">
        <v>922</v>
      </c>
      <c r="E1728" t="s">
        <v>742</v>
      </c>
      <c r="F1728" t="s">
        <v>407</v>
      </c>
    </row>
    <row r="1729" spans="1:6" x14ac:dyDescent="0.25">
      <c r="A1729">
        <v>26</v>
      </c>
      <c r="B1729">
        <v>3</v>
      </c>
      <c r="C1729" t="s">
        <v>1239</v>
      </c>
      <c r="D1729" t="s">
        <v>901</v>
      </c>
      <c r="E1729" t="s">
        <v>785</v>
      </c>
      <c r="F1729" t="s">
        <v>407</v>
      </c>
    </row>
    <row r="1730" spans="1:6" x14ac:dyDescent="0.25">
      <c r="A1730">
        <v>26</v>
      </c>
      <c r="B1730">
        <v>4</v>
      </c>
      <c r="C1730" t="s">
        <v>1293</v>
      </c>
      <c r="D1730" t="s">
        <v>901</v>
      </c>
      <c r="E1730" t="s">
        <v>264</v>
      </c>
      <c r="F1730" t="s">
        <v>407</v>
      </c>
    </row>
    <row r="1731" spans="1:6" x14ac:dyDescent="0.25">
      <c r="A1731">
        <v>26</v>
      </c>
      <c r="B1731">
        <v>5</v>
      </c>
      <c r="C1731" t="s">
        <v>1387</v>
      </c>
      <c r="D1731" t="s">
        <v>905</v>
      </c>
      <c r="E1731" t="s">
        <v>699</v>
      </c>
      <c r="F1731" t="s">
        <v>407</v>
      </c>
    </row>
    <row r="1732" spans="1:6" x14ac:dyDescent="0.25">
      <c r="A1732">
        <v>26</v>
      </c>
      <c r="B1732">
        <v>6</v>
      </c>
      <c r="C1732" t="s">
        <v>1314</v>
      </c>
      <c r="D1732" t="s">
        <v>926</v>
      </c>
      <c r="E1732" t="s">
        <v>367</v>
      </c>
      <c r="F1732" t="s">
        <v>407</v>
      </c>
    </row>
    <row r="1733" spans="1:6" x14ac:dyDescent="0.25">
      <c r="A1733">
        <v>26</v>
      </c>
      <c r="B1733">
        <v>7</v>
      </c>
      <c r="C1733" t="s">
        <v>1313</v>
      </c>
      <c r="D1733" t="s">
        <v>905</v>
      </c>
      <c r="E1733" t="s">
        <v>189</v>
      </c>
      <c r="F1733" t="s">
        <v>407</v>
      </c>
    </row>
    <row r="1734" spans="1:6" x14ac:dyDescent="0.25">
      <c r="A1734">
        <v>26</v>
      </c>
      <c r="B1734">
        <v>8</v>
      </c>
      <c r="C1734" t="s">
        <v>1304</v>
      </c>
      <c r="D1734" t="s">
        <v>908</v>
      </c>
      <c r="E1734" t="s">
        <v>98</v>
      </c>
      <c r="F1734" t="s">
        <v>407</v>
      </c>
    </row>
    <row r="1735" spans="1:6" x14ac:dyDescent="0.25">
      <c r="A1735">
        <v>26</v>
      </c>
      <c r="B1735">
        <v>9</v>
      </c>
      <c r="C1735" t="s">
        <v>1308</v>
      </c>
      <c r="D1735" t="s">
        <v>901</v>
      </c>
      <c r="E1735" t="s">
        <v>21</v>
      </c>
      <c r="F1735" t="s">
        <v>407</v>
      </c>
    </row>
    <row r="1736" spans="1:6" x14ac:dyDescent="0.25">
      <c r="A1736">
        <v>26</v>
      </c>
      <c r="B1736">
        <v>10</v>
      </c>
      <c r="C1736" t="s">
        <v>1227</v>
      </c>
      <c r="D1736" t="s">
        <v>901</v>
      </c>
      <c r="E1736" t="s">
        <v>159</v>
      </c>
      <c r="F1736" t="s">
        <v>407</v>
      </c>
    </row>
    <row r="1737" spans="1:6" x14ac:dyDescent="0.25">
      <c r="A1737">
        <v>26</v>
      </c>
      <c r="B1737">
        <v>11</v>
      </c>
      <c r="C1737" t="s">
        <v>1300</v>
      </c>
      <c r="D1737" t="s">
        <v>901</v>
      </c>
      <c r="E1737" t="s">
        <v>832</v>
      </c>
      <c r="F1737" t="s">
        <v>407</v>
      </c>
    </row>
    <row r="1738" spans="1:6" x14ac:dyDescent="0.25">
      <c r="A1738">
        <v>26</v>
      </c>
      <c r="B1738">
        <v>12</v>
      </c>
      <c r="C1738" t="s">
        <v>1257</v>
      </c>
      <c r="D1738" t="s">
        <v>901</v>
      </c>
      <c r="E1738" t="s">
        <v>701</v>
      </c>
      <c r="F1738" t="s">
        <v>407</v>
      </c>
    </row>
    <row r="1739" spans="1:6" x14ac:dyDescent="0.25">
      <c r="A1739">
        <v>26</v>
      </c>
      <c r="B1739">
        <v>13</v>
      </c>
      <c r="C1739" t="s">
        <v>1349</v>
      </c>
      <c r="D1739" t="s">
        <v>901</v>
      </c>
      <c r="E1739" t="s">
        <v>788</v>
      </c>
      <c r="F1739" t="s">
        <v>407</v>
      </c>
    </row>
    <row r="1740" spans="1:6" x14ac:dyDescent="0.25">
      <c r="A1740">
        <v>26</v>
      </c>
      <c r="B1740">
        <v>14</v>
      </c>
      <c r="C1740" t="s">
        <v>1289</v>
      </c>
      <c r="D1740" t="s">
        <v>901</v>
      </c>
      <c r="E1740" t="s">
        <v>85</v>
      </c>
      <c r="F1740" t="s">
        <v>407</v>
      </c>
    </row>
    <row r="1741" spans="1:6" x14ac:dyDescent="0.25">
      <c r="A1741">
        <v>26</v>
      </c>
      <c r="B1741">
        <v>15</v>
      </c>
      <c r="C1741" t="s">
        <v>1223</v>
      </c>
      <c r="D1741" t="s">
        <v>908</v>
      </c>
      <c r="E1741" t="s">
        <v>363</v>
      </c>
      <c r="F1741" t="s">
        <v>407</v>
      </c>
    </row>
    <row r="1742" spans="1:6" x14ac:dyDescent="0.25">
      <c r="A1742">
        <v>27</v>
      </c>
      <c r="B1742">
        <v>1</v>
      </c>
      <c r="C1742" t="s">
        <v>1389</v>
      </c>
      <c r="D1742" t="s">
        <v>899</v>
      </c>
      <c r="E1742" t="s">
        <v>363</v>
      </c>
      <c r="F1742" t="s">
        <v>407</v>
      </c>
    </row>
    <row r="1743" spans="1:6" x14ac:dyDescent="0.25">
      <c r="A1743">
        <v>27</v>
      </c>
      <c r="B1743">
        <v>2</v>
      </c>
      <c r="C1743" t="s">
        <v>1310</v>
      </c>
      <c r="D1743" t="s">
        <v>899</v>
      </c>
      <c r="E1743" t="s">
        <v>85</v>
      </c>
      <c r="F1743" t="s">
        <v>407</v>
      </c>
    </row>
    <row r="1744" spans="1:6" x14ac:dyDescent="0.25">
      <c r="A1744">
        <v>27</v>
      </c>
      <c r="B1744">
        <v>3</v>
      </c>
      <c r="C1744" t="s">
        <v>1380</v>
      </c>
      <c r="D1744" t="s">
        <v>899</v>
      </c>
      <c r="E1744" t="s">
        <v>788</v>
      </c>
      <c r="F1744" t="s">
        <v>407</v>
      </c>
    </row>
    <row r="1745" spans="1:6" x14ac:dyDescent="0.25">
      <c r="A1745">
        <v>27</v>
      </c>
      <c r="B1745">
        <v>4</v>
      </c>
      <c r="C1745" t="s">
        <v>1340</v>
      </c>
      <c r="D1745" t="s">
        <v>901</v>
      </c>
      <c r="E1745" t="s">
        <v>701</v>
      </c>
      <c r="F1745" t="s">
        <v>407</v>
      </c>
    </row>
    <row r="1746" spans="1:6" x14ac:dyDescent="0.25">
      <c r="A1746">
        <v>27</v>
      </c>
      <c r="B1746">
        <v>5</v>
      </c>
      <c r="C1746" t="s">
        <v>1243</v>
      </c>
      <c r="D1746" t="s">
        <v>901</v>
      </c>
      <c r="E1746" t="s">
        <v>832</v>
      </c>
      <c r="F1746" t="s">
        <v>407</v>
      </c>
    </row>
    <row r="1747" spans="1:6" x14ac:dyDescent="0.25">
      <c r="A1747">
        <v>27</v>
      </c>
      <c r="B1747">
        <v>6</v>
      </c>
      <c r="C1747" t="s">
        <v>1306</v>
      </c>
      <c r="D1747" t="s">
        <v>901</v>
      </c>
      <c r="E1747" t="s">
        <v>159</v>
      </c>
      <c r="F1747" t="s">
        <v>407</v>
      </c>
    </row>
    <row r="1748" spans="1:6" x14ac:dyDescent="0.25">
      <c r="A1748">
        <v>27</v>
      </c>
      <c r="B1748">
        <v>7</v>
      </c>
      <c r="C1748" t="s">
        <v>1184</v>
      </c>
      <c r="D1748" t="s">
        <v>901</v>
      </c>
      <c r="E1748" t="s">
        <v>21</v>
      </c>
      <c r="F1748" t="s">
        <v>407</v>
      </c>
    </row>
    <row r="1749" spans="1:6" x14ac:dyDescent="0.25">
      <c r="A1749">
        <v>27</v>
      </c>
      <c r="B1749">
        <v>8</v>
      </c>
      <c r="C1749" t="s">
        <v>1346</v>
      </c>
      <c r="D1749" t="s">
        <v>905</v>
      </c>
      <c r="E1749" t="s">
        <v>98</v>
      </c>
      <c r="F1749" t="s">
        <v>407</v>
      </c>
    </row>
    <row r="1750" spans="1:6" x14ac:dyDescent="0.25">
      <c r="A1750">
        <v>27</v>
      </c>
      <c r="B1750">
        <v>9</v>
      </c>
      <c r="C1750" t="s">
        <v>1302</v>
      </c>
      <c r="D1750" t="s">
        <v>901</v>
      </c>
      <c r="E1750" t="s">
        <v>189</v>
      </c>
      <c r="F1750" t="s">
        <v>407</v>
      </c>
    </row>
    <row r="1751" spans="1:6" x14ac:dyDescent="0.25">
      <c r="A1751">
        <v>27</v>
      </c>
      <c r="B1751">
        <v>10</v>
      </c>
      <c r="C1751" t="s">
        <v>1297</v>
      </c>
      <c r="D1751" t="s">
        <v>922</v>
      </c>
      <c r="E1751" t="s">
        <v>367</v>
      </c>
      <c r="F1751" t="s">
        <v>407</v>
      </c>
    </row>
    <row r="1752" spans="1:6" x14ac:dyDescent="0.25">
      <c r="A1752">
        <v>27</v>
      </c>
      <c r="B1752">
        <v>11</v>
      </c>
      <c r="C1752" t="s">
        <v>1336</v>
      </c>
      <c r="D1752" t="s">
        <v>901</v>
      </c>
      <c r="E1752" t="s">
        <v>699</v>
      </c>
      <c r="F1752" t="s">
        <v>407</v>
      </c>
    </row>
    <row r="1753" spans="1:6" x14ac:dyDescent="0.25">
      <c r="A1753">
        <v>27</v>
      </c>
      <c r="B1753">
        <v>12</v>
      </c>
      <c r="C1753" t="s">
        <v>1280</v>
      </c>
      <c r="D1753" t="s">
        <v>905</v>
      </c>
      <c r="E1753" t="s">
        <v>264</v>
      </c>
      <c r="F1753" t="s">
        <v>407</v>
      </c>
    </row>
    <row r="1754" spans="1:6" x14ac:dyDescent="0.25">
      <c r="A1754">
        <v>27</v>
      </c>
      <c r="B1754">
        <v>13</v>
      </c>
      <c r="C1754" t="s">
        <v>1317</v>
      </c>
      <c r="D1754" t="s">
        <v>961</v>
      </c>
      <c r="E1754" t="s">
        <v>785</v>
      </c>
      <c r="F1754" t="s">
        <v>407</v>
      </c>
    </row>
    <row r="1755" spans="1:6" x14ac:dyDescent="0.25">
      <c r="A1755">
        <v>27</v>
      </c>
      <c r="B1755">
        <v>14</v>
      </c>
      <c r="C1755" t="s">
        <v>1405</v>
      </c>
      <c r="D1755" t="s">
        <v>901</v>
      </c>
      <c r="E1755" t="s">
        <v>742</v>
      </c>
      <c r="F1755" t="s">
        <v>407</v>
      </c>
    </row>
    <row r="1756" spans="1:6" x14ac:dyDescent="0.25">
      <c r="A1756">
        <v>27</v>
      </c>
      <c r="B1756">
        <v>15</v>
      </c>
      <c r="C1756" t="s">
        <v>1315</v>
      </c>
      <c r="D1756" t="s">
        <v>901</v>
      </c>
      <c r="E1756" t="s">
        <v>332</v>
      </c>
      <c r="F1756" t="s">
        <v>407</v>
      </c>
    </row>
    <row r="1757" spans="1:6" x14ac:dyDescent="0.25">
      <c r="A1757">
        <v>28</v>
      </c>
      <c r="B1757">
        <v>1</v>
      </c>
      <c r="C1757" t="s">
        <v>1344</v>
      </c>
      <c r="D1757" t="s">
        <v>899</v>
      </c>
      <c r="E1757" t="s">
        <v>332</v>
      </c>
      <c r="F1757" t="s">
        <v>407</v>
      </c>
    </row>
    <row r="1758" spans="1:6" x14ac:dyDescent="0.25">
      <c r="A1758">
        <v>28</v>
      </c>
      <c r="B1758">
        <v>2</v>
      </c>
      <c r="C1758" t="s">
        <v>1275</v>
      </c>
      <c r="D1758" t="s">
        <v>899</v>
      </c>
      <c r="E1758" t="s">
        <v>742</v>
      </c>
      <c r="F1758" t="s">
        <v>407</v>
      </c>
    </row>
    <row r="1759" spans="1:6" x14ac:dyDescent="0.25">
      <c r="A1759">
        <v>28</v>
      </c>
      <c r="B1759">
        <v>3</v>
      </c>
      <c r="C1759" t="s">
        <v>1360</v>
      </c>
      <c r="D1759" t="s">
        <v>899</v>
      </c>
      <c r="E1759" t="s">
        <v>785</v>
      </c>
      <c r="F1759" t="s">
        <v>407</v>
      </c>
    </row>
    <row r="1760" spans="1:6" x14ac:dyDescent="0.25">
      <c r="A1760">
        <v>28</v>
      </c>
      <c r="B1760">
        <v>4</v>
      </c>
      <c r="C1760" t="s">
        <v>1377</v>
      </c>
      <c r="D1760" t="s">
        <v>901</v>
      </c>
      <c r="E1760" t="s">
        <v>264</v>
      </c>
      <c r="F1760" t="s">
        <v>407</v>
      </c>
    </row>
    <row r="1761" spans="1:6" x14ac:dyDescent="0.25">
      <c r="A1761">
        <v>28</v>
      </c>
      <c r="B1761">
        <v>5</v>
      </c>
      <c r="C1761" t="s">
        <v>1273</v>
      </c>
      <c r="D1761" t="s">
        <v>901</v>
      </c>
      <c r="E1761" t="s">
        <v>699</v>
      </c>
      <c r="F1761" t="s">
        <v>407</v>
      </c>
    </row>
    <row r="1762" spans="1:6" x14ac:dyDescent="0.25">
      <c r="A1762">
        <v>28</v>
      </c>
      <c r="B1762">
        <v>6</v>
      </c>
      <c r="C1762" t="s">
        <v>1331</v>
      </c>
      <c r="D1762" t="s">
        <v>901</v>
      </c>
      <c r="E1762" t="s">
        <v>367</v>
      </c>
      <c r="F1762" t="s">
        <v>407</v>
      </c>
    </row>
    <row r="1763" spans="1:6" x14ac:dyDescent="0.25">
      <c r="A1763">
        <v>28</v>
      </c>
      <c r="B1763">
        <v>7</v>
      </c>
      <c r="C1763" t="s">
        <v>1316</v>
      </c>
      <c r="D1763" t="s">
        <v>901</v>
      </c>
      <c r="E1763" t="s">
        <v>189</v>
      </c>
      <c r="F1763" t="s">
        <v>407</v>
      </c>
    </row>
    <row r="1764" spans="1:6" x14ac:dyDescent="0.25">
      <c r="A1764">
        <v>28</v>
      </c>
      <c r="B1764">
        <v>8</v>
      </c>
      <c r="C1764" t="s">
        <v>1319</v>
      </c>
      <c r="D1764" t="s">
        <v>901</v>
      </c>
      <c r="E1764" t="s">
        <v>98</v>
      </c>
      <c r="F1764" t="s">
        <v>407</v>
      </c>
    </row>
    <row r="1765" spans="1:6" x14ac:dyDescent="0.25">
      <c r="A1765">
        <v>28</v>
      </c>
      <c r="B1765">
        <v>9</v>
      </c>
      <c r="C1765" t="s">
        <v>1263</v>
      </c>
      <c r="D1765" t="s">
        <v>922</v>
      </c>
      <c r="E1765" t="s">
        <v>21</v>
      </c>
      <c r="F1765" t="s">
        <v>407</v>
      </c>
    </row>
    <row r="1766" spans="1:6" x14ac:dyDescent="0.25">
      <c r="A1766">
        <v>28</v>
      </c>
      <c r="B1766">
        <v>10</v>
      </c>
      <c r="C1766" t="s">
        <v>1335</v>
      </c>
      <c r="D1766" t="s">
        <v>901</v>
      </c>
      <c r="E1766" t="s">
        <v>159</v>
      </c>
      <c r="F1766" t="s">
        <v>407</v>
      </c>
    </row>
    <row r="1767" spans="1:6" x14ac:dyDescent="0.25">
      <c r="A1767">
        <v>28</v>
      </c>
      <c r="B1767">
        <v>11</v>
      </c>
      <c r="C1767" t="s">
        <v>1318</v>
      </c>
      <c r="D1767" t="s">
        <v>905</v>
      </c>
      <c r="E1767" t="s">
        <v>832</v>
      </c>
      <c r="F1767" t="s">
        <v>407</v>
      </c>
    </row>
    <row r="1768" spans="1:6" x14ac:dyDescent="0.25">
      <c r="A1768">
        <v>28</v>
      </c>
      <c r="B1768">
        <v>12</v>
      </c>
      <c r="C1768" t="s">
        <v>1284</v>
      </c>
      <c r="D1768" t="s">
        <v>899</v>
      </c>
      <c r="E1768" t="s">
        <v>701</v>
      </c>
      <c r="F1768" t="s">
        <v>407</v>
      </c>
    </row>
    <row r="1769" spans="1:6" x14ac:dyDescent="0.25">
      <c r="A1769">
        <v>28</v>
      </c>
      <c r="B1769">
        <v>13</v>
      </c>
      <c r="C1769" t="s">
        <v>1406</v>
      </c>
      <c r="D1769" t="s">
        <v>926</v>
      </c>
      <c r="E1769" t="s">
        <v>788</v>
      </c>
      <c r="F1769" t="s">
        <v>407</v>
      </c>
    </row>
    <row r="1770" spans="1:6" x14ac:dyDescent="0.25">
      <c r="A1770">
        <v>28</v>
      </c>
      <c r="B1770">
        <v>14</v>
      </c>
      <c r="C1770" t="s">
        <v>1260</v>
      </c>
      <c r="D1770" t="s">
        <v>901</v>
      </c>
      <c r="E1770" t="s">
        <v>85</v>
      </c>
      <c r="F1770" t="s">
        <v>407</v>
      </c>
    </row>
    <row r="1771" spans="1:6" x14ac:dyDescent="0.25">
      <c r="A1771">
        <v>28</v>
      </c>
      <c r="B1771">
        <v>15</v>
      </c>
      <c r="C1771" t="s">
        <v>1363</v>
      </c>
      <c r="D1771" t="s">
        <v>908</v>
      </c>
      <c r="E1771" t="s">
        <v>363</v>
      </c>
      <c r="F1771" t="s">
        <v>407</v>
      </c>
    </row>
    <row r="1772" spans="1:6" x14ac:dyDescent="0.25">
      <c r="A1772">
        <v>29</v>
      </c>
      <c r="B1772">
        <v>1</v>
      </c>
      <c r="C1772" t="s">
        <v>1365</v>
      </c>
      <c r="D1772" t="s">
        <v>901</v>
      </c>
      <c r="E1772" t="s">
        <v>363</v>
      </c>
      <c r="F1772" t="s">
        <v>407</v>
      </c>
    </row>
    <row r="1773" spans="1:6" x14ac:dyDescent="0.25">
      <c r="A1773">
        <v>29</v>
      </c>
      <c r="B1773">
        <v>2</v>
      </c>
      <c r="C1773" t="s">
        <v>1326</v>
      </c>
      <c r="D1773" t="s">
        <v>908</v>
      </c>
      <c r="E1773" t="s">
        <v>85</v>
      </c>
      <c r="F1773" t="s">
        <v>407</v>
      </c>
    </row>
    <row r="1774" spans="1:6" x14ac:dyDescent="0.25">
      <c r="A1774">
        <v>29</v>
      </c>
      <c r="B1774">
        <v>3</v>
      </c>
      <c r="C1774" t="s">
        <v>1407</v>
      </c>
      <c r="D1774" t="s">
        <v>922</v>
      </c>
      <c r="E1774" t="s">
        <v>788</v>
      </c>
      <c r="F1774" t="s">
        <v>407</v>
      </c>
    </row>
    <row r="1775" spans="1:6" x14ac:dyDescent="0.25">
      <c r="A1775">
        <v>29</v>
      </c>
      <c r="B1775">
        <v>4</v>
      </c>
      <c r="C1775" t="s">
        <v>1408</v>
      </c>
      <c r="D1775" t="s">
        <v>901</v>
      </c>
      <c r="E1775" t="s">
        <v>701</v>
      </c>
      <c r="F1775" t="s">
        <v>407</v>
      </c>
    </row>
    <row r="1776" spans="1:6" x14ac:dyDescent="0.25">
      <c r="A1776">
        <v>29</v>
      </c>
      <c r="B1776">
        <v>5</v>
      </c>
      <c r="C1776" t="s">
        <v>1354</v>
      </c>
      <c r="D1776" t="s">
        <v>901</v>
      </c>
      <c r="E1776" t="s">
        <v>832</v>
      </c>
      <c r="F1776" t="s">
        <v>407</v>
      </c>
    </row>
    <row r="1777" spans="1:6" x14ac:dyDescent="0.25">
      <c r="A1777">
        <v>29</v>
      </c>
      <c r="B1777">
        <v>6</v>
      </c>
      <c r="C1777" t="s">
        <v>1301</v>
      </c>
      <c r="D1777" t="s">
        <v>961</v>
      </c>
      <c r="E1777" t="s">
        <v>159</v>
      </c>
      <c r="F1777" t="s">
        <v>407</v>
      </c>
    </row>
    <row r="1778" spans="1:6" x14ac:dyDescent="0.25">
      <c r="A1778">
        <v>29</v>
      </c>
      <c r="B1778">
        <v>7</v>
      </c>
      <c r="C1778" t="s">
        <v>1334</v>
      </c>
      <c r="D1778" t="s">
        <v>908</v>
      </c>
      <c r="E1778" t="s">
        <v>21</v>
      </c>
      <c r="F1778" t="s">
        <v>407</v>
      </c>
    </row>
    <row r="1779" spans="1:6" x14ac:dyDescent="0.25">
      <c r="A1779">
        <v>29</v>
      </c>
      <c r="B1779">
        <v>8</v>
      </c>
      <c r="C1779" t="s">
        <v>1325</v>
      </c>
      <c r="D1779" t="s">
        <v>901</v>
      </c>
      <c r="E1779" t="s">
        <v>98</v>
      </c>
      <c r="F1779" t="s">
        <v>407</v>
      </c>
    </row>
    <row r="1780" spans="1:6" x14ac:dyDescent="0.25">
      <c r="A1780">
        <v>29</v>
      </c>
      <c r="B1780">
        <v>9</v>
      </c>
      <c r="C1780" t="s">
        <v>1337</v>
      </c>
      <c r="D1780" t="s">
        <v>901</v>
      </c>
      <c r="E1780" t="s">
        <v>189</v>
      </c>
      <c r="F1780" t="s">
        <v>407</v>
      </c>
    </row>
    <row r="1781" spans="1:6" x14ac:dyDescent="0.25">
      <c r="A1781">
        <v>29</v>
      </c>
      <c r="B1781">
        <v>10</v>
      </c>
      <c r="C1781" t="s">
        <v>1409</v>
      </c>
      <c r="D1781" t="s">
        <v>901</v>
      </c>
      <c r="E1781" t="s">
        <v>367</v>
      </c>
      <c r="F1781" t="s">
        <v>407</v>
      </c>
    </row>
    <row r="1782" spans="1:6" x14ac:dyDescent="0.25">
      <c r="A1782">
        <v>29</v>
      </c>
      <c r="B1782">
        <v>11</v>
      </c>
      <c r="C1782" t="s">
        <v>1410</v>
      </c>
      <c r="D1782" t="s">
        <v>922</v>
      </c>
      <c r="E1782" t="s">
        <v>699</v>
      </c>
      <c r="F1782" t="s">
        <v>407</v>
      </c>
    </row>
    <row r="1783" spans="1:6" x14ac:dyDescent="0.25">
      <c r="A1783">
        <v>29</v>
      </c>
      <c r="B1783">
        <v>12</v>
      </c>
      <c r="C1783" t="s">
        <v>1348</v>
      </c>
      <c r="D1783" t="s">
        <v>961</v>
      </c>
      <c r="E1783" t="s">
        <v>264</v>
      </c>
      <c r="F1783" t="s">
        <v>407</v>
      </c>
    </row>
    <row r="1784" spans="1:6" x14ac:dyDescent="0.25">
      <c r="A1784">
        <v>29</v>
      </c>
      <c r="B1784">
        <v>13</v>
      </c>
      <c r="C1784" t="s">
        <v>1347</v>
      </c>
      <c r="D1784" t="s">
        <v>908</v>
      </c>
      <c r="E1784" t="s">
        <v>785</v>
      </c>
      <c r="F1784" t="s">
        <v>407</v>
      </c>
    </row>
    <row r="1785" spans="1:6" x14ac:dyDescent="0.25">
      <c r="A1785">
        <v>29</v>
      </c>
      <c r="B1785">
        <v>14</v>
      </c>
      <c r="C1785" t="s">
        <v>1411</v>
      </c>
      <c r="D1785" t="s">
        <v>901</v>
      </c>
      <c r="E1785" t="s">
        <v>742</v>
      </c>
      <c r="F1785" t="s">
        <v>407</v>
      </c>
    </row>
    <row r="1786" spans="1:6" x14ac:dyDescent="0.25">
      <c r="A1786">
        <v>29</v>
      </c>
      <c r="B1786">
        <v>15</v>
      </c>
      <c r="C1786" t="s">
        <v>1382</v>
      </c>
      <c r="D1786" t="s">
        <v>908</v>
      </c>
      <c r="E1786" t="s">
        <v>332</v>
      </c>
      <c r="F1786" t="s">
        <v>407</v>
      </c>
    </row>
    <row r="1787" spans="1:6" x14ac:dyDescent="0.25">
      <c r="A1787">
        <v>30</v>
      </c>
      <c r="B1787">
        <v>1</v>
      </c>
      <c r="C1787" t="s">
        <v>1274</v>
      </c>
      <c r="D1787" t="s">
        <v>901</v>
      </c>
      <c r="E1787" t="s">
        <v>332</v>
      </c>
      <c r="F1787" t="s">
        <v>407</v>
      </c>
    </row>
    <row r="1788" spans="1:6" x14ac:dyDescent="0.25">
      <c r="A1788">
        <v>30</v>
      </c>
      <c r="B1788">
        <v>2</v>
      </c>
      <c r="C1788" t="s">
        <v>1412</v>
      </c>
      <c r="D1788" t="s">
        <v>901</v>
      </c>
      <c r="E1788" t="s">
        <v>742</v>
      </c>
      <c r="F1788" t="s">
        <v>407</v>
      </c>
    </row>
    <row r="1789" spans="1:6" x14ac:dyDescent="0.25">
      <c r="A1789">
        <v>30</v>
      </c>
      <c r="B1789">
        <v>3</v>
      </c>
      <c r="C1789" t="s">
        <v>1413</v>
      </c>
      <c r="D1789" t="s">
        <v>901</v>
      </c>
      <c r="E1789" t="s">
        <v>785</v>
      </c>
      <c r="F1789" t="s">
        <v>407</v>
      </c>
    </row>
    <row r="1790" spans="1:6" x14ac:dyDescent="0.25">
      <c r="A1790">
        <v>30</v>
      </c>
      <c r="B1790">
        <v>4</v>
      </c>
      <c r="C1790" t="s">
        <v>1414</v>
      </c>
      <c r="D1790" t="s">
        <v>901</v>
      </c>
      <c r="E1790" t="s">
        <v>264</v>
      </c>
      <c r="F1790" t="s">
        <v>407</v>
      </c>
    </row>
    <row r="1791" spans="1:6" x14ac:dyDescent="0.25">
      <c r="A1791">
        <v>30</v>
      </c>
      <c r="B1791">
        <v>5</v>
      </c>
      <c r="C1791" t="s">
        <v>1370</v>
      </c>
      <c r="D1791" t="s">
        <v>901</v>
      </c>
      <c r="E1791" t="s">
        <v>699</v>
      </c>
      <c r="F1791" t="s">
        <v>407</v>
      </c>
    </row>
    <row r="1792" spans="1:6" x14ac:dyDescent="0.25">
      <c r="A1792">
        <v>30</v>
      </c>
      <c r="B1792">
        <v>6</v>
      </c>
      <c r="C1792" t="s">
        <v>1415</v>
      </c>
      <c r="D1792" t="s">
        <v>899</v>
      </c>
      <c r="E1792" t="s">
        <v>367</v>
      </c>
      <c r="F1792" t="s">
        <v>407</v>
      </c>
    </row>
    <row r="1793" spans="1:6" x14ac:dyDescent="0.25">
      <c r="A1793">
        <v>30</v>
      </c>
      <c r="B1793">
        <v>7</v>
      </c>
      <c r="C1793" t="s">
        <v>1373</v>
      </c>
      <c r="D1793" t="s">
        <v>901</v>
      </c>
      <c r="E1793" t="s">
        <v>189</v>
      </c>
      <c r="F1793" t="s">
        <v>407</v>
      </c>
    </row>
    <row r="1794" spans="1:6" x14ac:dyDescent="0.25">
      <c r="A1794">
        <v>30</v>
      </c>
      <c r="B1794">
        <v>8</v>
      </c>
      <c r="C1794" t="s">
        <v>1364</v>
      </c>
      <c r="D1794" t="s">
        <v>922</v>
      </c>
      <c r="E1794" t="s">
        <v>98</v>
      </c>
      <c r="F1794" t="s">
        <v>407</v>
      </c>
    </row>
    <row r="1795" spans="1:6" x14ac:dyDescent="0.25">
      <c r="A1795">
        <v>30</v>
      </c>
      <c r="B1795">
        <v>9</v>
      </c>
      <c r="C1795" t="s">
        <v>1321</v>
      </c>
      <c r="D1795" t="s">
        <v>899</v>
      </c>
      <c r="E1795" t="s">
        <v>21</v>
      </c>
      <c r="F1795" t="s">
        <v>407</v>
      </c>
    </row>
    <row r="1796" spans="1:6" x14ac:dyDescent="0.25">
      <c r="A1796">
        <v>30</v>
      </c>
      <c r="B1796">
        <v>10</v>
      </c>
      <c r="C1796" t="s">
        <v>1416</v>
      </c>
      <c r="D1796" t="s">
        <v>908</v>
      </c>
      <c r="E1796" t="s">
        <v>159</v>
      </c>
      <c r="F1796" t="s">
        <v>407</v>
      </c>
    </row>
    <row r="1797" spans="1:6" x14ac:dyDescent="0.25">
      <c r="A1797">
        <v>30</v>
      </c>
      <c r="B1797">
        <v>11</v>
      </c>
      <c r="C1797" t="s">
        <v>1417</v>
      </c>
      <c r="D1797" t="s">
        <v>961</v>
      </c>
      <c r="E1797" t="s">
        <v>832</v>
      </c>
      <c r="F1797" t="s">
        <v>407</v>
      </c>
    </row>
    <row r="1798" spans="1:6" x14ac:dyDescent="0.25">
      <c r="A1798">
        <v>30</v>
      </c>
      <c r="B1798">
        <v>12</v>
      </c>
      <c r="C1798" t="s">
        <v>1418</v>
      </c>
      <c r="D1798" t="s">
        <v>901</v>
      </c>
      <c r="E1798" t="s">
        <v>701</v>
      </c>
      <c r="F1798" t="s">
        <v>407</v>
      </c>
    </row>
    <row r="1799" spans="1:6" x14ac:dyDescent="0.25">
      <c r="A1799">
        <v>30</v>
      </c>
      <c r="B1799">
        <v>13</v>
      </c>
      <c r="C1799" t="s">
        <v>1419</v>
      </c>
      <c r="D1799" t="s">
        <v>899</v>
      </c>
      <c r="E1799" t="s">
        <v>788</v>
      </c>
      <c r="F1799" t="s">
        <v>407</v>
      </c>
    </row>
    <row r="1800" spans="1:6" x14ac:dyDescent="0.25">
      <c r="A1800">
        <v>30</v>
      </c>
      <c r="B1800">
        <v>14</v>
      </c>
      <c r="C1800" t="s">
        <v>1361</v>
      </c>
      <c r="D1800" t="s">
        <v>901</v>
      </c>
      <c r="E1800" t="s">
        <v>85</v>
      </c>
      <c r="F1800" t="s">
        <v>407</v>
      </c>
    </row>
    <row r="1801" spans="1:6" x14ac:dyDescent="0.25">
      <c r="A1801">
        <v>30</v>
      </c>
      <c r="B1801">
        <v>15</v>
      </c>
      <c r="C1801" t="s">
        <v>1358</v>
      </c>
      <c r="D1801" t="s">
        <v>899</v>
      </c>
      <c r="E1801" t="s">
        <v>363</v>
      </c>
      <c r="F1801" t="s">
        <v>407</v>
      </c>
    </row>
    <row r="1802" spans="1:6" x14ac:dyDescent="0.25">
      <c r="A1802">
        <v>1</v>
      </c>
      <c r="B1802">
        <v>1</v>
      </c>
      <c r="C1802" t="s">
        <v>898</v>
      </c>
      <c r="D1802" t="s">
        <v>899</v>
      </c>
      <c r="E1802" t="s">
        <v>209</v>
      </c>
      <c r="F1802" t="s">
        <v>459</v>
      </c>
    </row>
    <row r="1803" spans="1:6" x14ac:dyDescent="0.25">
      <c r="A1803">
        <v>1</v>
      </c>
      <c r="B1803">
        <v>2</v>
      </c>
      <c r="C1803" t="s">
        <v>906</v>
      </c>
      <c r="D1803" t="s">
        <v>899</v>
      </c>
      <c r="E1803" t="s">
        <v>790</v>
      </c>
      <c r="F1803" t="s">
        <v>459</v>
      </c>
    </row>
    <row r="1804" spans="1:6" x14ac:dyDescent="0.25">
      <c r="A1804">
        <v>1</v>
      </c>
      <c r="B1804">
        <v>3</v>
      </c>
      <c r="C1804" t="s">
        <v>904</v>
      </c>
      <c r="D1804" t="s">
        <v>905</v>
      </c>
      <c r="E1804" t="s">
        <v>397</v>
      </c>
      <c r="F1804" t="s">
        <v>459</v>
      </c>
    </row>
    <row r="1805" spans="1:6" x14ac:dyDescent="0.25">
      <c r="A1805">
        <v>1</v>
      </c>
      <c r="B1805">
        <v>4</v>
      </c>
      <c r="C1805" t="s">
        <v>900</v>
      </c>
      <c r="D1805" t="s">
        <v>901</v>
      </c>
      <c r="E1805" t="s">
        <v>80</v>
      </c>
      <c r="F1805" t="s">
        <v>459</v>
      </c>
    </row>
    <row r="1806" spans="1:6" x14ac:dyDescent="0.25">
      <c r="A1806">
        <v>1</v>
      </c>
      <c r="B1806">
        <v>5</v>
      </c>
      <c r="C1806" t="s">
        <v>902</v>
      </c>
      <c r="D1806" t="s">
        <v>903</v>
      </c>
      <c r="E1806" t="s">
        <v>308</v>
      </c>
      <c r="F1806" t="s">
        <v>459</v>
      </c>
    </row>
    <row r="1807" spans="1:6" x14ac:dyDescent="0.25">
      <c r="A1807">
        <v>1</v>
      </c>
      <c r="B1807">
        <v>6</v>
      </c>
      <c r="C1807" t="s">
        <v>907</v>
      </c>
      <c r="D1807" t="s">
        <v>908</v>
      </c>
      <c r="E1807" t="s">
        <v>532</v>
      </c>
      <c r="F1807" t="s">
        <v>459</v>
      </c>
    </row>
    <row r="1808" spans="1:6" x14ac:dyDescent="0.25">
      <c r="A1808">
        <v>1</v>
      </c>
      <c r="B1808">
        <v>7</v>
      </c>
      <c r="C1808" t="s">
        <v>911</v>
      </c>
      <c r="D1808" t="s">
        <v>905</v>
      </c>
      <c r="E1808" t="s">
        <v>512</v>
      </c>
      <c r="F1808" t="s">
        <v>459</v>
      </c>
    </row>
    <row r="1809" spans="1:6" x14ac:dyDescent="0.25">
      <c r="A1809">
        <v>1</v>
      </c>
      <c r="B1809">
        <v>8</v>
      </c>
      <c r="C1809" t="s">
        <v>909</v>
      </c>
      <c r="D1809" t="s">
        <v>899</v>
      </c>
      <c r="E1809" t="s">
        <v>105</v>
      </c>
      <c r="F1809" t="s">
        <v>459</v>
      </c>
    </row>
    <row r="1810" spans="1:6" x14ac:dyDescent="0.25">
      <c r="A1810">
        <v>1</v>
      </c>
      <c r="B1810">
        <v>9</v>
      </c>
      <c r="C1810" t="s">
        <v>924</v>
      </c>
      <c r="D1810" t="s">
        <v>922</v>
      </c>
      <c r="E1810" t="s">
        <v>157</v>
      </c>
      <c r="F1810" t="s">
        <v>459</v>
      </c>
    </row>
    <row r="1811" spans="1:6" x14ac:dyDescent="0.25">
      <c r="A1811">
        <v>1</v>
      </c>
      <c r="B1811">
        <v>10</v>
      </c>
      <c r="C1811" t="s">
        <v>912</v>
      </c>
      <c r="D1811" t="s">
        <v>905</v>
      </c>
      <c r="E1811" t="s">
        <v>683</v>
      </c>
      <c r="F1811" t="s">
        <v>459</v>
      </c>
    </row>
    <row r="1812" spans="1:6" x14ac:dyDescent="0.25">
      <c r="A1812">
        <v>1</v>
      </c>
      <c r="B1812">
        <v>11</v>
      </c>
      <c r="C1812" t="s">
        <v>913</v>
      </c>
      <c r="D1812" t="s">
        <v>899</v>
      </c>
      <c r="E1812" t="s">
        <v>267</v>
      </c>
      <c r="F1812" t="s">
        <v>459</v>
      </c>
    </row>
    <row r="1813" spans="1:6" x14ac:dyDescent="0.25">
      <c r="A1813">
        <v>1</v>
      </c>
      <c r="B1813">
        <v>12</v>
      </c>
      <c r="C1813" t="s">
        <v>915</v>
      </c>
      <c r="D1813" t="s">
        <v>899</v>
      </c>
      <c r="E1813" t="s">
        <v>732</v>
      </c>
      <c r="F1813" t="s">
        <v>459</v>
      </c>
    </row>
    <row r="1814" spans="1:6" x14ac:dyDescent="0.25">
      <c r="A1814">
        <v>1</v>
      </c>
      <c r="B1814">
        <v>13</v>
      </c>
      <c r="C1814" t="s">
        <v>910</v>
      </c>
      <c r="D1814" t="s">
        <v>901</v>
      </c>
      <c r="E1814" t="s">
        <v>621</v>
      </c>
      <c r="F1814" t="s">
        <v>459</v>
      </c>
    </row>
    <row r="1815" spans="1:6" x14ac:dyDescent="0.25">
      <c r="A1815">
        <v>1</v>
      </c>
      <c r="B1815">
        <v>14</v>
      </c>
      <c r="C1815" t="s">
        <v>917</v>
      </c>
      <c r="D1815" t="s">
        <v>901</v>
      </c>
      <c r="E1815" t="s">
        <v>530</v>
      </c>
      <c r="F1815" t="s">
        <v>459</v>
      </c>
    </row>
    <row r="1816" spans="1:6" x14ac:dyDescent="0.25">
      <c r="A1816">
        <v>1</v>
      </c>
      <c r="B1816">
        <v>15</v>
      </c>
      <c r="C1816" t="s">
        <v>918</v>
      </c>
      <c r="D1816" t="s">
        <v>901</v>
      </c>
      <c r="E1816" t="s">
        <v>593</v>
      </c>
      <c r="F1816" t="s">
        <v>459</v>
      </c>
    </row>
    <row r="1817" spans="1:6" x14ac:dyDescent="0.25">
      <c r="A1817">
        <v>2</v>
      </c>
      <c r="B1817">
        <v>1</v>
      </c>
      <c r="C1817" t="s">
        <v>931</v>
      </c>
      <c r="D1817" t="s">
        <v>908</v>
      </c>
      <c r="E1817" t="s">
        <v>593</v>
      </c>
      <c r="F1817" t="s">
        <v>459</v>
      </c>
    </row>
    <row r="1818" spans="1:6" x14ac:dyDescent="0.25">
      <c r="A1818">
        <v>2</v>
      </c>
      <c r="B1818">
        <v>2</v>
      </c>
      <c r="C1818" t="s">
        <v>914</v>
      </c>
      <c r="D1818" t="s">
        <v>908</v>
      </c>
      <c r="E1818" t="s">
        <v>530</v>
      </c>
      <c r="F1818" t="s">
        <v>459</v>
      </c>
    </row>
    <row r="1819" spans="1:6" x14ac:dyDescent="0.25">
      <c r="A1819">
        <v>2</v>
      </c>
      <c r="B1819">
        <v>3</v>
      </c>
      <c r="C1819" t="s">
        <v>923</v>
      </c>
      <c r="D1819" t="s">
        <v>905</v>
      </c>
      <c r="E1819" t="s">
        <v>621</v>
      </c>
      <c r="F1819" t="s">
        <v>459</v>
      </c>
    </row>
    <row r="1820" spans="1:6" x14ac:dyDescent="0.25">
      <c r="A1820">
        <v>2</v>
      </c>
      <c r="B1820">
        <v>4</v>
      </c>
      <c r="C1820" t="s">
        <v>916</v>
      </c>
      <c r="D1820" t="s">
        <v>908</v>
      </c>
      <c r="E1820" t="s">
        <v>732</v>
      </c>
      <c r="F1820" t="s">
        <v>459</v>
      </c>
    </row>
    <row r="1821" spans="1:6" x14ac:dyDescent="0.25">
      <c r="A1821">
        <v>2</v>
      </c>
      <c r="B1821">
        <v>5</v>
      </c>
      <c r="C1821" t="s">
        <v>920</v>
      </c>
      <c r="D1821" t="s">
        <v>901</v>
      </c>
      <c r="E1821" t="s">
        <v>267</v>
      </c>
      <c r="F1821" t="s">
        <v>459</v>
      </c>
    </row>
    <row r="1822" spans="1:6" x14ac:dyDescent="0.25">
      <c r="A1822">
        <v>2</v>
      </c>
      <c r="B1822">
        <v>6</v>
      </c>
      <c r="C1822" t="s">
        <v>921</v>
      </c>
      <c r="D1822" t="s">
        <v>922</v>
      </c>
      <c r="E1822" t="s">
        <v>683</v>
      </c>
      <c r="F1822" t="s">
        <v>459</v>
      </c>
    </row>
    <row r="1823" spans="1:6" x14ac:dyDescent="0.25">
      <c r="A1823">
        <v>2</v>
      </c>
      <c r="B1823">
        <v>7</v>
      </c>
      <c r="C1823" t="s">
        <v>928</v>
      </c>
      <c r="D1823" t="s">
        <v>901</v>
      </c>
      <c r="E1823" t="s">
        <v>157</v>
      </c>
      <c r="F1823" t="s">
        <v>459</v>
      </c>
    </row>
    <row r="1824" spans="1:6" x14ac:dyDescent="0.25">
      <c r="A1824">
        <v>2</v>
      </c>
      <c r="B1824">
        <v>8</v>
      </c>
      <c r="C1824" t="s">
        <v>934</v>
      </c>
      <c r="D1824" t="s">
        <v>922</v>
      </c>
      <c r="E1824" t="s">
        <v>105</v>
      </c>
      <c r="F1824" t="s">
        <v>459</v>
      </c>
    </row>
    <row r="1825" spans="1:6" x14ac:dyDescent="0.25">
      <c r="A1825">
        <v>2</v>
      </c>
      <c r="B1825">
        <v>9</v>
      </c>
      <c r="C1825" t="s">
        <v>927</v>
      </c>
      <c r="D1825" t="s">
        <v>901</v>
      </c>
      <c r="E1825" t="s">
        <v>512</v>
      </c>
      <c r="F1825" t="s">
        <v>459</v>
      </c>
    </row>
    <row r="1826" spans="1:6" x14ac:dyDescent="0.25">
      <c r="A1826">
        <v>2</v>
      </c>
      <c r="B1826">
        <v>10</v>
      </c>
      <c r="C1826" t="s">
        <v>929</v>
      </c>
      <c r="D1826" t="s">
        <v>899</v>
      </c>
      <c r="E1826" t="s">
        <v>532</v>
      </c>
      <c r="F1826" t="s">
        <v>459</v>
      </c>
    </row>
    <row r="1827" spans="1:6" x14ac:dyDescent="0.25">
      <c r="A1827">
        <v>2</v>
      </c>
      <c r="B1827">
        <v>11</v>
      </c>
      <c r="C1827" t="s">
        <v>932</v>
      </c>
      <c r="D1827" t="s">
        <v>901</v>
      </c>
      <c r="E1827" t="s">
        <v>308</v>
      </c>
      <c r="F1827" t="s">
        <v>459</v>
      </c>
    </row>
    <row r="1828" spans="1:6" x14ac:dyDescent="0.25">
      <c r="A1828">
        <v>2</v>
      </c>
      <c r="B1828">
        <v>12</v>
      </c>
      <c r="C1828" t="s">
        <v>939</v>
      </c>
      <c r="D1828" t="s">
        <v>901</v>
      </c>
      <c r="E1828" t="s">
        <v>80</v>
      </c>
      <c r="F1828" t="s">
        <v>459</v>
      </c>
    </row>
    <row r="1829" spans="1:6" x14ac:dyDescent="0.25">
      <c r="A1829">
        <v>2</v>
      </c>
      <c r="B1829">
        <v>13</v>
      </c>
      <c r="C1829" t="s">
        <v>919</v>
      </c>
      <c r="D1829" t="s">
        <v>908</v>
      </c>
      <c r="E1829" t="s">
        <v>397</v>
      </c>
      <c r="F1829" t="s">
        <v>459</v>
      </c>
    </row>
    <row r="1830" spans="1:6" x14ac:dyDescent="0.25">
      <c r="A1830">
        <v>2</v>
      </c>
      <c r="B1830">
        <v>14</v>
      </c>
      <c r="C1830" t="s">
        <v>946</v>
      </c>
      <c r="D1830" t="s">
        <v>926</v>
      </c>
      <c r="E1830" t="s">
        <v>790</v>
      </c>
      <c r="F1830" t="s">
        <v>459</v>
      </c>
    </row>
    <row r="1831" spans="1:6" x14ac:dyDescent="0.25">
      <c r="A1831">
        <v>2</v>
      </c>
      <c r="B1831">
        <v>15</v>
      </c>
      <c r="C1831" t="s">
        <v>940</v>
      </c>
      <c r="D1831" t="s">
        <v>901</v>
      </c>
      <c r="E1831" t="s">
        <v>209</v>
      </c>
      <c r="F1831" t="s">
        <v>459</v>
      </c>
    </row>
    <row r="1832" spans="1:6" x14ac:dyDescent="0.25">
      <c r="A1832">
        <v>3</v>
      </c>
      <c r="B1832">
        <v>1</v>
      </c>
      <c r="C1832" t="s">
        <v>936</v>
      </c>
      <c r="D1832" t="s">
        <v>903</v>
      </c>
      <c r="E1832" t="s">
        <v>209</v>
      </c>
      <c r="F1832" t="s">
        <v>459</v>
      </c>
    </row>
    <row r="1833" spans="1:6" x14ac:dyDescent="0.25">
      <c r="A1833">
        <v>3</v>
      </c>
      <c r="B1833">
        <v>2</v>
      </c>
      <c r="C1833" t="s">
        <v>943</v>
      </c>
      <c r="D1833" t="s">
        <v>901</v>
      </c>
      <c r="E1833" t="s">
        <v>790</v>
      </c>
      <c r="F1833" t="s">
        <v>459</v>
      </c>
    </row>
    <row r="1834" spans="1:6" x14ac:dyDescent="0.25">
      <c r="A1834">
        <v>3</v>
      </c>
      <c r="B1834">
        <v>3</v>
      </c>
      <c r="C1834" t="s">
        <v>941</v>
      </c>
      <c r="D1834" t="s">
        <v>922</v>
      </c>
      <c r="E1834" t="s">
        <v>397</v>
      </c>
      <c r="F1834" t="s">
        <v>459</v>
      </c>
    </row>
    <row r="1835" spans="1:6" x14ac:dyDescent="0.25">
      <c r="A1835">
        <v>3</v>
      </c>
      <c r="B1835">
        <v>4</v>
      </c>
      <c r="C1835" t="s">
        <v>947</v>
      </c>
      <c r="D1835" t="s">
        <v>922</v>
      </c>
      <c r="E1835" t="s">
        <v>80</v>
      </c>
      <c r="F1835" t="s">
        <v>459</v>
      </c>
    </row>
    <row r="1836" spans="1:6" x14ac:dyDescent="0.25">
      <c r="A1836">
        <v>3</v>
      </c>
      <c r="B1836">
        <v>5</v>
      </c>
      <c r="C1836" t="s">
        <v>935</v>
      </c>
      <c r="D1836" t="s">
        <v>901</v>
      </c>
      <c r="E1836" t="s">
        <v>308</v>
      </c>
      <c r="F1836" t="s">
        <v>459</v>
      </c>
    </row>
    <row r="1837" spans="1:6" x14ac:dyDescent="0.25">
      <c r="A1837">
        <v>3</v>
      </c>
      <c r="B1837">
        <v>6</v>
      </c>
      <c r="C1837" t="s">
        <v>933</v>
      </c>
      <c r="D1837" t="s">
        <v>922</v>
      </c>
      <c r="E1837" t="s">
        <v>532</v>
      </c>
      <c r="F1837" t="s">
        <v>459</v>
      </c>
    </row>
    <row r="1838" spans="1:6" x14ac:dyDescent="0.25">
      <c r="A1838">
        <v>3</v>
      </c>
      <c r="B1838">
        <v>7</v>
      </c>
      <c r="C1838" t="s">
        <v>930</v>
      </c>
      <c r="D1838" t="s">
        <v>901</v>
      </c>
      <c r="E1838" t="s">
        <v>512</v>
      </c>
      <c r="F1838" t="s">
        <v>459</v>
      </c>
    </row>
    <row r="1839" spans="1:6" x14ac:dyDescent="0.25">
      <c r="A1839">
        <v>3</v>
      </c>
      <c r="B1839">
        <v>8</v>
      </c>
      <c r="C1839" t="s">
        <v>944</v>
      </c>
      <c r="D1839" t="s">
        <v>901</v>
      </c>
      <c r="E1839" t="s">
        <v>105</v>
      </c>
      <c r="F1839" t="s">
        <v>459</v>
      </c>
    </row>
    <row r="1840" spans="1:6" x14ac:dyDescent="0.25">
      <c r="A1840">
        <v>3</v>
      </c>
      <c r="B1840">
        <v>9</v>
      </c>
      <c r="C1840" t="s">
        <v>925</v>
      </c>
      <c r="D1840" t="s">
        <v>926</v>
      </c>
      <c r="E1840" t="s">
        <v>157</v>
      </c>
      <c r="F1840" t="s">
        <v>459</v>
      </c>
    </row>
    <row r="1841" spans="1:6" x14ac:dyDescent="0.25">
      <c r="A1841">
        <v>3</v>
      </c>
      <c r="B1841">
        <v>10</v>
      </c>
      <c r="C1841" t="s">
        <v>951</v>
      </c>
      <c r="D1841" t="s">
        <v>899</v>
      </c>
      <c r="E1841" t="s">
        <v>683</v>
      </c>
      <c r="F1841" t="s">
        <v>459</v>
      </c>
    </row>
    <row r="1842" spans="1:6" x14ac:dyDescent="0.25">
      <c r="A1842">
        <v>3</v>
      </c>
      <c r="B1842">
        <v>11</v>
      </c>
      <c r="C1842" t="s">
        <v>954</v>
      </c>
      <c r="D1842" t="s">
        <v>903</v>
      </c>
      <c r="E1842" t="s">
        <v>267</v>
      </c>
      <c r="F1842" t="s">
        <v>459</v>
      </c>
    </row>
    <row r="1843" spans="1:6" x14ac:dyDescent="0.25">
      <c r="A1843">
        <v>3</v>
      </c>
      <c r="B1843">
        <v>12</v>
      </c>
      <c r="C1843" t="s">
        <v>958</v>
      </c>
      <c r="D1843" t="s">
        <v>899</v>
      </c>
      <c r="E1843" t="s">
        <v>732</v>
      </c>
      <c r="F1843" t="s">
        <v>459</v>
      </c>
    </row>
    <row r="1844" spans="1:6" x14ac:dyDescent="0.25">
      <c r="A1844">
        <v>3</v>
      </c>
      <c r="B1844">
        <v>13</v>
      </c>
      <c r="C1844" t="s">
        <v>952</v>
      </c>
      <c r="D1844" t="s">
        <v>899</v>
      </c>
      <c r="E1844" t="s">
        <v>621</v>
      </c>
      <c r="F1844" t="s">
        <v>459</v>
      </c>
    </row>
    <row r="1845" spans="1:6" x14ac:dyDescent="0.25">
      <c r="A1845">
        <v>3</v>
      </c>
      <c r="B1845">
        <v>14</v>
      </c>
      <c r="C1845" t="s">
        <v>959</v>
      </c>
      <c r="D1845" t="s">
        <v>899</v>
      </c>
      <c r="E1845" t="s">
        <v>530</v>
      </c>
      <c r="F1845" t="s">
        <v>459</v>
      </c>
    </row>
    <row r="1846" spans="1:6" x14ac:dyDescent="0.25">
      <c r="A1846">
        <v>3</v>
      </c>
      <c r="B1846">
        <v>15</v>
      </c>
      <c r="C1846" t="s">
        <v>938</v>
      </c>
      <c r="D1846" t="s">
        <v>903</v>
      </c>
      <c r="E1846" t="s">
        <v>593</v>
      </c>
      <c r="F1846" t="s">
        <v>459</v>
      </c>
    </row>
    <row r="1847" spans="1:6" x14ac:dyDescent="0.25">
      <c r="A1847">
        <v>4</v>
      </c>
      <c r="B1847">
        <v>1</v>
      </c>
      <c r="C1847" t="s">
        <v>945</v>
      </c>
      <c r="D1847" t="s">
        <v>901</v>
      </c>
      <c r="E1847" t="s">
        <v>593</v>
      </c>
      <c r="F1847" t="s">
        <v>459</v>
      </c>
    </row>
    <row r="1848" spans="1:6" x14ac:dyDescent="0.25">
      <c r="A1848">
        <v>4</v>
      </c>
      <c r="B1848">
        <v>2</v>
      </c>
      <c r="C1848" t="s">
        <v>950</v>
      </c>
      <c r="D1848" t="s">
        <v>901</v>
      </c>
      <c r="E1848" t="s">
        <v>530</v>
      </c>
      <c r="F1848" t="s">
        <v>459</v>
      </c>
    </row>
    <row r="1849" spans="1:6" x14ac:dyDescent="0.25">
      <c r="A1849">
        <v>4</v>
      </c>
      <c r="B1849">
        <v>3</v>
      </c>
      <c r="C1849" t="s">
        <v>949</v>
      </c>
      <c r="D1849" t="s">
        <v>901</v>
      </c>
      <c r="E1849" t="s">
        <v>621</v>
      </c>
      <c r="F1849" t="s">
        <v>459</v>
      </c>
    </row>
    <row r="1850" spans="1:6" x14ac:dyDescent="0.25">
      <c r="A1850">
        <v>4</v>
      </c>
      <c r="B1850">
        <v>4</v>
      </c>
      <c r="C1850" t="s">
        <v>967</v>
      </c>
      <c r="D1850" t="s">
        <v>903</v>
      </c>
      <c r="E1850" t="s">
        <v>732</v>
      </c>
      <c r="F1850" t="s">
        <v>459</v>
      </c>
    </row>
    <row r="1851" spans="1:6" x14ac:dyDescent="0.25">
      <c r="A1851">
        <v>4</v>
      </c>
      <c r="B1851">
        <v>5</v>
      </c>
      <c r="C1851" t="s">
        <v>974</v>
      </c>
      <c r="D1851" t="s">
        <v>899</v>
      </c>
      <c r="E1851" t="s">
        <v>267</v>
      </c>
      <c r="F1851" t="s">
        <v>459</v>
      </c>
    </row>
    <row r="1852" spans="1:6" x14ac:dyDescent="0.25">
      <c r="A1852">
        <v>4</v>
      </c>
      <c r="B1852">
        <v>6</v>
      </c>
      <c r="C1852" t="s">
        <v>937</v>
      </c>
      <c r="D1852" t="s">
        <v>899</v>
      </c>
      <c r="E1852" t="s">
        <v>683</v>
      </c>
      <c r="F1852" t="s">
        <v>459</v>
      </c>
    </row>
    <row r="1853" spans="1:6" x14ac:dyDescent="0.25">
      <c r="A1853">
        <v>4</v>
      </c>
      <c r="B1853">
        <v>7</v>
      </c>
      <c r="C1853" t="s">
        <v>962</v>
      </c>
      <c r="D1853" t="s">
        <v>899</v>
      </c>
      <c r="E1853" t="s">
        <v>157</v>
      </c>
      <c r="F1853" t="s">
        <v>459</v>
      </c>
    </row>
    <row r="1854" spans="1:6" x14ac:dyDescent="0.25">
      <c r="A1854">
        <v>4</v>
      </c>
      <c r="B1854">
        <v>8</v>
      </c>
      <c r="C1854" t="s">
        <v>960</v>
      </c>
      <c r="D1854" t="s">
        <v>961</v>
      </c>
      <c r="E1854" t="s">
        <v>105</v>
      </c>
      <c r="F1854" t="s">
        <v>459</v>
      </c>
    </row>
    <row r="1855" spans="1:6" x14ac:dyDescent="0.25">
      <c r="A1855">
        <v>4</v>
      </c>
      <c r="B1855">
        <v>9</v>
      </c>
      <c r="C1855" t="s">
        <v>948</v>
      </c>
      <c r="D1855" t="s">
        <v>905</v>
      </c>
      <c r="E1855" t="s">
        <v>512</v>
      </c>
      <c r="F1855" t="s">
        <v>459</v>
      </c>
    </row>
    <row r="1856" spans="1:6" x14ac:dyDescent="0.25">
      <c r="A1856">
        <v>4</v>
      </c>
      <c r="B1856">
        <v>10</v>
      </c>
      <c r="C1856" t="s">
        <v>956</v>
      </c>
      <c r="D1856" t="s">
        <v>901</v>
      </c>
      <c r="E1856" t="s">
        <v>532</v>
      </c>
      <c r="F1856" t="s">
        <v>459</v>
      </c>
    </row>
    <row r="1857" spans="1:6" x14ac:dyDescent="0.25">
      <c r="A1857">
        <v>4</v>
      </c>
      <c r="B1857">
        <v>11</v>
      </c>
      <c r="C1857" t="s">
        <v>957</v>
      </c>
      <c r="D1857" t="s">
        <v>903</v>
      </c>
      <c r="E1857" t="s">
        <v>308</v>
      </c>
      <c r="F1857" t="s">
        <v>459</v>
      </c>
    </row>
    <row r="1858" spans="1:6" x14ac:dyDescent="0.25">
      <c r="A1858">
        <v>4</v>
      </c>
      <c r="B1858">
        <v>12</v>
      </c>
      <c r="C1858" t="s">
        <v>955</v>
      </c>
      <c r="D1858" t="s">
        <v>908</v>
      </c>
      <c r="E1858" t="s">
        <v>80</v>
      </c>
      <c r="F1858" t="s">
        <v>459</v>
      </c>
    </row>
    <row r="1859" spans="1:6" x14ac:dyDescent="0.25">
      <c r="A1859">
        <v>4</v>
      </c>
      <c r="B1859">
        <v>13</v>
      </c>
      <c r="C1859" t="s">
        <v>971</v>
      </c>
      <c r="D1859" t="s">
        <v>901</v>
      </c>
      <c r="E1859" t="s">
        <v>397</v>
      </c>
      <c r="F1859" t="s">
        <v>459</v>
      </c>
    </row>
    <row r="1860" spans="1:6" x14ac:dyDescent="0.25">
      <c r="A1860">
        <v>4</v>
      </c>
      <c r="B1860">
        <v>14</v>
      </c>
      <c r="C1860" t="s">
        <v>981</v>
      </c>
      <c r="D1860" t="s">
        <v>908</v>
      </c>
      <c r="E1860" t="s">
        <v>790</v>
      </c>
      <c r="F1860" t="s">
        <v>459</v>
      </c>
    </row>
    <row r="1861" spans="1:6" x14ac:dyDescent="0.25">
      <c r="A1861">
        <v>4</v>
      </c>
      <c r="B1861">
        <v>15</v>
      </c>
      <c r="C1861" t="s">
        <v>985</v>
      </c>
      <c r="D1861" t="s">
        <v>901</v>
      </c>
      <c r="E1861" t="s">
        <v>209</v>
      </c>
      <c r="F1861" t="s">
        <v>459</v>
      </c>
    </row>
    <row r="1862" spans="1:6" x14ac:dyDescent="0.25">
      <c r="A1862">
        <v>5</v>
      </c>
      <c r="B1862">
        <v>1</v>
      </c>
      <c r="C1862" t="s">
        <v>963</v>
      </c>
      <c r="D1862" t="s">
        <v>908</v>
      </c>
      <c r="E1862" t="s">
        <v>209</v>
      </c>
      <c r="F1862" t="s">
        <v>459</v>
      </c>
    </row>
    <row r="1863" spans="1:6" x14ac:dyDescent="0.25">
      <c r="A1863">
        <v>5</v>
      </c>
      <c r="B1863">
        <v>2</v>
      </c>
      <c r="C1863" t="s">
        <v>973</v>
      </c>
      <c r="D1863" t="s">
        <v>901</v>
      </c>
      <c r="E1863" t="s">
        <v>790</v>
      </c>
      <c r="F1863" t="s">
        <v>459</v>
      </c>
    </row>
    <row r="1864" spans="1:6" x14ac:dyDescent="0.25">
      <c r="A1864">
        <v>5</v>
      </c>
      <c r="B1864">
        <v>3</v>
      </c>
      <c r="C1864" t="s">
        <v>953</v>
      </c>
      <c r="D1864" t="s">
        <v>903</v>
      </c>
      <c r="E1864" t="s">
        <v>397</v>
      </c>
      <c r="F1864" t="s">
        <v>459</v>
      </c>
    </row>
    <row r="1865" spans="1:6" x14ac:dyDescent="0.25">
      <c r="A1865">
        <v>5</v>
      </c>
      <c r="B1865">
        <v>4</v>
      </c>
      <c r="C1865" t="s">
        <v>964</v>
      </c>
      <c r="D1865" t="s">
        <v>961</v>
      </c>
      <c r="E1865" t="s">
        <v>80</v>
      </c>
      <c r="F1865" t="s">
        <v>459</v>
      </c>
    </row>
    <row r="1866" spans="1:6" x14ac:dyDescent="0.25">
      <c r="A1866">
        <v>5</v>
      </c>
      <c r="B1866">
        <v>5</v>
      </c>
      <c r="C1866" t="s">
        <v>968</v>
      </c>
      <c r="D1866" t="s">
        <v>899</v>
      </c>
      <c r="E1866" t="s">
        <v>308</v>
      </c>
      <c r="F1866" t="s">
        <v>459</v>
      </c>
    </row>
    <row r="1867" spans="1:6" x14ac:dyDescent="0.25">
      <c r="A1867">
        <v>5</v>
      </c>
      <c r="B1867">
        <v>6</v>
      </c>
      <c r="C1867" t="s">
        <v>977</v>
      </c>
      <c r="D1867" t="s">
        <v>901</v>
      </c>
      <c r="E1867" t="s">
        <v>532</v>
      </c>
      <c r="F1867" t="s">
        <v>459</v>
      </c>
    </row>
    <row r="1868" spans="1:6" x14ac:dyDescent="0.25">
      <c r="A1868">
        <v>5</v>
      </c>
      <c r="B1868">
        <v>7</v>
      </c>
      <c r="C1868" t="s">
        <v>983</v>
      </c>
      <c r="D1868" t="s">
        <v>901</v>
      </c>
      <c r="E1868" t="s">
        <v>512</v>
      </c>
      <c r="F1868" t="s">
        <v>459</v>
      </c>
    </row>
    <row r="1869" spans="1:6" x14ac:dyDescent="0.25">
      <c r="A1869">
        <v>5</v>
      </c>
      <c r="B1869">
        <v>8</v>
      </c>
      <c r="C1869" t="s">
        <v>986</v>
      </c>
      <c r="D1869" t="s">
        <v>901</v>
      </c>
      <c r="E1869" t="s">
        <v>105</v>
      </c>
      <c r="F1869" t="s">
        <v>459</v>
      </c>
    </row>
    <row r="1870" spans="1:6" x14ac:dyDescent="0.25">
      <c r="A1870">
        <v>5</v>
      </c>
      <c r="B1870">
        <v>9</v>
      </c>
      <c r="C1870" t="s">
        <v>942</v>
      </c>
      <c r="D1870" t="s">
        <v>899</v>
      </c>
      <c r="E1870" t="s">
        <v>157</v>
      </c>
      <c r="F1870" t="s">
        <v>459</v>
      </c>
    </row>
    <row r="1871" spans="1:6" x14ac:dyDescent="0.25">
      <c r="A1871">
        <v>5</v>
      </c>
      <c r="B1871">
        <v>10</v>
      </c>
      <c r="C1871" t="s">
        <v>975</v>
      </c>
      <c r="D1871" t="s">
        <v>899</v>
      </c>
      <c r="E1871" t="s">
        <v>683</v>
      </c>
      <c r="F1871" t="s">
        <v>459</v>
      </c>
    </row>
    <row r="1872" spans="1:6" x14ac:dyDescent="0.25">
      <c r="A1872">
        <v>5</v>
      </c>
      <c r="B1872">
        <v>11</v>
      </c>
      <c r="C1872" t="s">
        <v>982</v>
      </c>
      <c r="D1872" t="s">
        <v>901</v>
      </c>
      <c r="E1872" t="s">
        <v>267</v>
      </c>
      <c r="F1872" t="s">
        <v>459</v>
      </c>
    </row>
    <row r="1873" spans="1:6" x14ac:dyDescent="0.25">
      <c r="A1873">
        <v>5</v>
      </c>
      <c r="B1873">
        <v>12</v>
      </c>
      <c r="C1873" t="s">
        <v>969</v>
      </c>
      <c r="D1873" t="s">
        <v>899</v>
      </c>
      <c r="E1873" t="s">
        <v>732</v>
      </c>
      <c r="F1873" t="s">
        <v>459</v>
      </c>
    </row>
    <row r="1874" spans="1:6" x14ac:dyDescent="0.25">
      <c r="A1874">
        <v>5</v>
      </c>
      <c r="B1874">
        <v>13</v>
      </c>
      <c r="C1874" t="s">
        <v>999</v>
      </c>
      <c r="D1874" t="s">
        <v>922</v>
      </c>
      <c r="E1874" t="s">
        <v>621</v>
      </c>
      <c r="F1874" t="s">
        <v>459</v>
      </c>
    </row>
    <row r="1875" spans="1:6" x14ac:dyDescent="0.25">
      <c r="A1875">
        <v>5</v>
      </c>
      <c r="B1875">
        <v>14</v>
      </c>
      <c r="C1875" t="s">
        <v>979</v>
      </c>
      <c r="D1875" t="s">
        <v>903</v>
      </c>
      <c r="E1875" t="s">
        <v>530</v>
      </c>
      <c r="F1875" t="s">
        <v>459</v>
      </c>
    </row>
    <row r="1876" spans="1:6" x14ac:dyDescent="0.25">
      <c r="A1876">
        <v>5</v>
      </c>
      <c r="B1876">
        <v>15</v>
      </c>
      <c r="C1876" t="s">
        <v>989</v>
      </c>
      <c r="D1876" t="s">
        <v>901</v>
      </c>
      <c r="E1876" t="s">
        <v>593</v>
      </c>
      <c r="F1876" t="s">
        <v>459</v>
      </c>
    </row>
    <row r="1877" spans="1:6" x14ac:dyDescent="0.25">
      <c r="A1877">
        <v>6</v>
      </c>
      <c r="B1877">
        <v>1</v>
      </c>
      <c r="C1877" t="s">
        <v>965</v>
      </c>
      <c r="D1877" t="s">
        <v>961</v>
      </c>
      <c r="E1877" t="s">
        <v>593</v>
      </c>
      <c r="F1877" t="s">
        <v>459</v>
      </c>
    </row>
    <row r="1878" spans="1:6" x14ac:dyDescent="0.25">
      <c r="A1878">
        <v>6</v>
      </c>
      <c r="B1878">
        <v>2</v>
      </c>
      <c r="C1878" t="s">
        <v>980</v>
      </c>
      <c r="D1878" t="s">
        <v>905</v>
      </c>
      <c r="E1878" t="s">
        <v>530</v>
      </c>
      <c r="F1878" t="s">
        <v>459</v>
      </c>
    </row>
    <row r="1879" spans="1:6" x14ac:dyDescent="0.25">
      <c r="A1879">
        <v>6</v>
      </c>
      <c r="B1879">
        <v>3</v>
      </c>
      <c r="C1879" t="s">
        <v>1002</v>
      </c>
      <c r="D1879" t="s">
        <v>901</v>
      </c>
      <c r="E1879" t="s">
        <v>621</v>
      </c>
      <c r="F1879" t="s">
        <v>459</v>
      </c>
    </row>
    <row r="1880" spans="1:6" x14ac:dyDescent="0.25">
      <c r="A1880">
        <v>6</v>
      </c>
      <c r="B1880">
        <v>4</v>
      </c>
      <c r="C1880" t="s">
        <v>993</v>
      </c>
      <c r="D1880" t="s">
        <v>901</v>
      </c>
      <c r="E1880" t="s">
        <v>732</v>
      </c>
      <c r="F1880" t="s">
        <v>459</v>
      </c>
    </row>
    <row r="1881" spans="1:6" x14ac:dyDescent="0.25">
      <c r="A1881">
        <v>6</v>
      </c>
      <c r="B1881">
        <v>5</v>
      </c>
      <c r="C1881" t="s">
        <v>987</v>
      </c>
      <c r="D1881" t="s">
        <v>899</v>
      </c>
      <c r="E1881" t="s">
        <v>267</v>
      </c>
      <c r="F1881" t="s">
        <v>459</v>
      </c>
    </row>
    <row r="1882" spans="1:6" x14ac:dyDescent="0.25">
      <c r="A1882">
        <v>6</v>
      </c>
      <c r="B1882">
        <v>6</v>
      </c>
      <c r="C1882" t="s">
        <v>988</v>
      </c>
      <c r="D1882" t="s">
        <v>901</v>
      </c>
      <c r="E1882" t="s">
        <v>683</v>
      </c>
      <c r="F1882" t="s">
        <v>459</v>
      </c>
    </row>
    <row r="1883" spans="1:6" x14ac:dyDescent="0.25">
      <c r="A1883">
        <v>6</v>
      </c>
      <c r="B1883">
        <v>7</v>
      </c>
      <c r="C1883" t="s">
        <v>970</v>
      </c>
      <c r="D1883" t="s">
        <v>903</v>
      </c>
      <c r="E1883" t="s">
        <v>157</v>
      </c>
      <c r="F1883" t="s">
        <v>459</v>
      </c>
    </row>
    <row r="1884" spans="1:6" x14ac:dyDescent="0.25">
      <c r="A1884">
        <v>6</v>
      </c>
      <c r="B1884">
        <v>8</v>
      </c>
      <c r="C1884" t="s">
        <v>1006</v>
      </c>
      <c r="D1884" t="s">
        <v>905</v>
      </c>
      <c r="E1884" t="s">
        <v>105</v>
      </c>
      <c r="F1884" t="s">
        <v>459</v>
      </c>
    </row>
    <row r="1885" spans="1:6" x14ac:dyDescent="0.25">
      <c r="A1885">
        <v>6</v>
      </c>
      <c r="B1885">
        <v>9</v>
      </c>
      <c r="C1885" t="s">
        <v>991</v>
      </c>
      <c r="D1885" t="s">
        <v>901</v>
      </c>
      <c r="E1885" t="s">
        <v>512</v>
      </c>
      <c r="F1885" t="s">
        <v>459</v>
      </c>
    </row>
    <row r="1886" spans="1:6" x14ac:dyDescent="0.25">
      <c r="A1886">
        <v>6</v>
      </c>
      <c r="B1886">
        <v>10</v>
      </c>
      <c r="C1886" t="s">
        <v>976</v>
      </c>
      <c r="D1886" t="s">
        <v>901</v>
      </c>
      <c r="E1886" t="s">
        <v>532</v>
      </c>
      <c r="F1886" t="s">
        <v>459</v>
      </c>
    </row>
    <row r="1887" spans="1:6" x14ac:dyDescent="0.25">
      <c r="A1887">
        <v>6</v>
      </c>
      <c r="B1887">
        <v>11</v>
      </c>
      <c r="C1887" t="s">
        <v>998</v>
      </c>
      <c r="D1887" t="s">
        <v>908</v>
      </c>
      <c r="E1887" t="s">
        <v>308</v>
      </c>
      <c r="F1887" t="s">
        <v>459</v>
      </c>
    </row>
    <row r="1888" spans="1:6" x14ac:dyDescent="0.25">
      <c r="A1888">
        <v>6</v>
      </c>
      <c r="B1888">
        <v>12</v>
      </c>
      <c r="C1888" t="s">
        <v>966</v>
      </c>
      <c r="D1888" t="s">
        <v>961</v>
      </c>
      <c r="E1888" t="s">
        <v>80</v>
      </c>
      <c r="F1888" t="s">
        <v>459</v>
      </c>
    </row>
    <row r="1889" spans="1:6" x14ac:dyDescent="0.25">
      <c r="A1889">
        <v>6</v>
      </c>
      <c r="B1889">
        <v>13</v>
      </c>
      <c r="C1889" t="s">
        <v>972</v>
      </c>
      <c r="D1889" t="s">
        <v>901</v>
      </c>
      <c r="E1889" t="s">
        <v>397</v>
      </c>
      <c r="F1889" t="s">
        <v>459</v>
      </c>
    </row>
    <row r="1890" spans="1:6" x14ac:dyDescent="0.25">
      <c r="A1890">
        <v>6</v>
      </c>
      <c r="B1890">
        <v>14</v>
      </c>
      <c r="C1890" t="s">
        <v>994</v>
      </c>
      <c r="D1890" t="s">
        <v>901</v>
      </c>
      <c r="E1890" t="s">
        <v>790</v>
      </c>
      <c r="F1890" t="s">
        <v>459</v>
      </c>
    </row>
    <row r="1891" spans="1:6" x14ac:dyDescent="0.25">
      <c r="A1891">
        <v>6</v>
      </c>
      <c r="B1891">
        <v>15</v>
      </c>
      <c r="C1891" t="s">
        <v>1005</v>
      </c>
      <c r="D1891" t="s">
        <v>901</v>
      </c>
      <c r="E1891" t="s">
        <v>209</v>
      </c>
      <c r="F1891" t="s">
        <v>459</v>
      </c>
    </row>
    <row r="1892" spans="1:6" x14ac:dyDescent="0.25">
      <c r="A1892">
        <v>7</v>
      </c>
      <c r="B1892">
        <v>1</v>
      </c>
      <c r="C1892" t="s">
        <v>984</v>
      </c>
      <c r="D1892" t="s">
        <v>901</v>
      </c>
      <c r="E1892" t="s">
        <v>209</v>
      </c>
      <c r="F1892" t="s">
        <v>459</v>
      </c>
    </row>
    <row r="1893" spans="1:6" x14ac:dyDescent="0.25">
      <c r="A1893">
        <v>7</v>
      </c>
      <c r="B1893">
        <v>2</v>
      </c>
      <c r="C1893" t="s">
        <v>1039</v>
      </c>
      <c r="D1893" t="s">
        <v>922</v>
      </c>
      <c r="E1893" t="s">
        <v>790</v>
      </c>
      <c r="F1893" t="s">
        <v>459</v>
      </c>
    </row>
    <row r="1894" spans="1:6" x14ac:dyDescent="0.25">
      <c r="A1894">
        <v>7</v>
      </c>
      <c r="B1894">
        <v>3</v>
      </c>
      <c r="C1894" t="s">
        <v>990</v>
      </c>
      <c r="D1894" t="s">
        <v>901</v>
      </c>
      <c r="E1894" t="s">
        <v>397</v>
      </c>
      <c r="F1894" t="s">
        <v>459</v>
      </c>
    </row>
    <row r="1895" spans="1:6" x14ac:dyDescent="0.25">
      <c r="A1895">
        <v>7</v>
      </c>
      <c r="B1895">
        <v>4</v>
      </c>
      <c r="C1895" t="s">
        <v>1030</v>
      </c>
      <c r="D1895" t="s">
        <v>908</v>
      </c>
      <c r="E1895" t="s">
        <v>80</v>
      </c>
      <c r="F1895" t="s">
        <v>459</v>
      </c>
    </row>
    <row r="1896" spans="1:6" x14ac:dyDescent="0.25">
      <c r="A1896">
        <v>7</v>
      </c>
      <c r="B1896">
        <v>5</v>
      </c>
      <c r="C1896" t="s">
        <v>1010</v>
      </c>
      <c r="D1896" t="s">
        <v>899</v>
      </c>
      <c r="E1896" t="s">
        <v>308</v>
      </c>
      <c r="F1896" t="s">
        <v>459</v>
      </c>
    </row>
    <row r="1897" spans="1:6" x14ac:dyDescent="0.25">
      <c r="A1897">
        <v>7</v>
      </c>
      <c r="B1897">
        <v>6</v>
      </c>
      <c r="C1897" t="s">
        <v>997</v>
      </c>
      <c r="D1897" t="s">
        <v>905</v>
      </c>
      <c r="E1897" t="s">
        <v>532</v>
      </c>
      <c r="F1897" t="s">
        <v>459</v>
      </c>
    </row>
    <row r="1898" spans="1:6" x14ac:dyDescent="0.25">
      <c r="A1898">
        <v>7</v>
      </c>
      <c r="B1898">
        <v>7</v>
      </c>
      <c r="C1898" t="s">
        <v>978</v>
      </c>
      <c r="D1898" t="s">
        <v>899</v>
      </c>
      <c r="E1898" t="s">
        <v>512</v>
      </c>
      <c r="F1898" t="s">
        <v>459</v>
      </c>
    </row>
    <row r="1899" spans="1:6" x14ac:dyDescent="0.25">
      <c r="A1899">
        <v>7</v>
      </c>
      <c r="B1899">
        <v>8</v>
      </c>
      <c r="C1899" t="s">
        <v>1021</v>
      </c>
      <c r="D1899" t="s">
        <v>901</v>
      </c>
      <c r="E1899" t="s">
        <v>105</v>
      </c>
      <c r="F1899" t="s">
        <v>459</v>
      </c>
    </row>
    <row r="1900" spans="1:6" x14ac:dyDescent="0.25">
      <c r="A1900">
        <v>7</v>
      </c>
      <c r="B1900">
        <v>9</v>
      </c>
      <c r="C1900" t="s">
        <v>1013</v>
      </c>
      <c r="D1900" t="s">
        <v>905</v>
      </c>
      <c r="E1900" t="s">
        <v>157</v>
      </c>
      <c r="F1900" t="s">
        <v>459</v>
      </c>
    </row>
    <row r="1901" spans="1:6" x14ac:dyDescent="0.25">
      <c r="A1901">
        <v>7</v>
      </c>
      <c r="B1901">
        <v>10</v>
      </c>
      <c r="C1901" t="s">
        <v>995</v>
      </c>
      <c r="D1901" t="s">
        <v>901</v>
      </c>
      <c r="E1901" t="s">
        <v>683</v>
      </c>
      <c r="F1901" t="s">
        <v>459</v>
      </c>
    </row>
    <row r="1902" spans="1:6" x14ac:dyDescent="0.25">
      <c r="A1902">
        <v>7</v>
      </c>
      <c r="B1902">
        <v>11</v>
      </c>
      <c r="C1902" t="s">
        <v>1023</v>
      </c>
      <c r="D1902" t="s">
        <v>905</v>
      </c>
      <c r="E1902" t="s">
        <v>267</v>
      </c>
      <c r="F1902" t="s">
        <v>459</v>
      </c>
    </row>
    <row r="1903" spans="1:6" x14ac:dyDescent="0.25">
      <c r="A1903">
        <v>7</v>
      </c>
      <c r="B1903">
        <v>12</v>
      </c>
      <c r="C1903" t="s">
        <v>1052</v>
      </c>
      <c r="D1903" t="s">
        <v>901</v>
      </c>
      <c r="E1903" t="s">
        <v>732</v>
      </c>
      <c r="F1903" t="s">
        <v>459</v>
      </c>
    </row>
    <row r="1904" spans="1:6" x14ac:dyDescent="0.25">
      <c r="A1904">
        <v>7</v>
      </c>
      <c r="B1904">
        <v>13</v>
      </c>
      <c r="C1904" t="s">
        <v>1003</v>
      </c>
      <c r="D1904" t="s">
        <v>901</v>
      </c>
      <c r="E1904" t="s">
        <v>621</v>
      </c>
      <c r="F1904" t="s">
        <v>459</v>
      </c>
    </row>
    <row r="1905" spans="1:6" x14ac:dyDescent="0.25">
      <c r="A1905">
        <v>7</v>
      </c>
      <c r="B1905">
        <v>14</v>
      </c>
      <c r="C1905" t="s">
        <v>1046</v>
      </c>
      <c r="D1905" t="s">
        <v>899</v>
      </c>
      <c r="E1905" t="s">
        <v>530</v>
      </c>
      <c r="F1905" t="s">
        <v>459</v>
      </c>
    </row>
    <row r="1906" spans="1:6" x14ac:dyDescent="0.25">
      <c r="A1906">
        <v>7</v>
      </c>
      <c r="B1906">
        <v>15</v>
      </c>
      <c r="C1906" t="s">
        <v>992</v>
      </c>
      <c r="D1906" t="s">
        <v>899</v>
      </c>
      <c r="E1906" t="s">
        <v>593</v>
      </c>
      <c r="F1906" t="s">
        <v>459</v>
      </c>
    </row>
    <row r="1907" spans="1:6" x14ac:dyDescent="0.25">
      <c r="A1907">
        <v>8</v>
      </c>
      <c r="B1907">
        <v>1</v>
      </c>
      <c r="C1907" t="s">
        <v>1004</v>
      </c>
      <c r="D1907" t="s">
        <v>905</v>
      </c>
      <c r="E1907" t="s">
        <v>593</v>
      </c>
      <c r="F1907" t="s">
        <v>459</v>
      </c>
    </row>
    <row r="1908" spans="1:6" x14ac:dyDescent="0.25">
      <c r="A1908">
        <v>8</v>
      </c>
      <c r="B1908">
        <v>2</v>
      </c>
      <c r="C1908" t="s">
        <v>1026</v>
      </c>
      <c r="D1908" t="s">
        <v>901</v>
      </c>
      <c r="E1908" t="s">
        <v>530</v>
      </c>
      <c r="F1908" t="s">
        <v>459</v>
      </c>
    </row>
    <row r="1909" spans="1:6" x14ac:dyDescent="0.25">
      <c r="A1909">
        <v>8</v>
      </c>
      <c r="B1909">
        <v>3</v>
      </c>
      <c r="C1909" t="s">
        <v>1001</v>
      </c>
      <c r="D1909" t="s">
        <v>908</v>
      </c>
      <c r="E1909" t="s">
        <v>621</v>
      </c>
      <c r="F1909" t="s">
        <v>459</v>
      </c>
    </row>
    <row r="1910" spans="1:6" x14ac:dyDescent="0.25">
      <c r="A1910">
        <v>8</v>
      </c>
      <c r="B1910">
        <v>4</v>
      </c>
      <c r="C1910" t="s">
        <v>1066</v>
      </c>
      <c r="D1910" t="s">
        <v>901</v>
      </c>
      <c r="E1910" t="s">
        <v>732</v>
      </c>
      <c r="F1910" t="s">
        <v>459</v>
      </c>
    </row>
    <row r="1911" spans="1:6" x14ac:dyDescent="0.25">
      <c r="A1911">
        <v>8</v>
      </c>
      <c r="B1911">
        <v>5</v>
      </c>
      <c r="C1911" t="s">
        <v>1027</v>
      </c>
      <c r="D1911" t="s">
        <v>901</v>
      </c>
      <c r="E1911" t="s">
        <v>267</v>
      </c>
      <c r="F1911" t="s">
        <v>459</v>
      </c>
    </row>
    <row r="1912" spans="1:6" x14ac:dyDescent="0.25">
      <c r="A1912">
        <v>8</v>
      </c>
      <c r="B1912">
        <v>6</v>
      </c>
      <c r="C1912" t="s">
        <v>1007</v>
      </c>
      <c r="D1912" t="s">
        <v>901</v>
      </c>
      <c r="E1912" t="s">
        <v>683</v>
      </c>
      <c r="F1912" t="s">
        <v>459</v>
      </c>
    </row>
    <row r="1913" spans="1:6" x14ac:dyDescent="0.25">
      <c r="A1913">
        <v>8</v>
      </c>
      <c r="B1913">
        <v>7</v>
      </c>
      <c r="C1913" t="s">
        <v>1000</v>
      </c>
      <c r="D1913" t="s">
        <v>899</v>
      </c>
      <c r="E1913" t="s">
        <v>157</v>
      </c>
      <c r="F1913" t="s">
        <v>459</v>
      </c>
    </row>
    <row r="1914" spans="1:6" x14ac:dyDescent="0.25">
      <c r="A1914">
        <v>8</v>
      </c>
      <c r="B1914">
        <v>8</v>
      </c>
      <c r="C1914" t="s">
        <v>1062</v>
      </c>
      <c r="D1914" t="s">
        <v>899</v>
      </c>
      <c r="E1914" t="s">
        <v>105</v>
      </c>
      <c r="F1914" t="s">
        <v>459</v>
      </c>
    </row>
    <row r="1915" spans="1:6" x14ac:dyDescent="0.25">
      <c r="A1915">
        <v>8</v>
      </c>
      <c r="B1915">
        <v>9</v>
      </c>
      <c r="C1915" t="s">
        <v>1031</v>
      </c>
      <c r="D1915" t="s">
        <v>905</v>
      </c>
      <c r="E1915" t="s">
        <v>512</v>
      </c>
      <c r="F1915" t="s">
        <v>459</v>
      </c>
    </row>
    <row r="1916" spans="1:6" x14ac:dyDescent="0.25">
      <c r="A1916">
        <v>8</v>
      </c>
      <c r="B1916">
        <v>10</v>
      </c>
      <c r="C1916" t="s">
        <v>1011</v>
      </c>
      <c r="D1916" t="s">
        <v>899</v>
      </c>
      <c r="E1916" t="s">
        <v>532</v>
      </c>
      <c r="F1916" t="s">
        <v>459</v>
      </c>
    </row>
    <row r="1917" spans="1:6" x14ac:dyDescent="0.25">
      <c r="A1917">
        <v>8</v>
      </c>
      <c r="B1917">
        <v>11</v>
      </c>
      <c r="C1917" t="s">
        <v>1036</v>
      </c>
      <c r="D1917" t="s">
        <v>901</v>
      </c>
      <c r="E1917" t="s">
        <v>308</v>
      </c>
      <c r="F1917" t="s">
        <v>459</v>
      </c>
    </row>
    <row r="1918" spans="1:6" x14ac:dyDescent="0.25">
      <c r="A1918">
        <v>8</v>
      </c>
      <c r="B1918">
        <v>12</v>
      </c>
      <c r="C1918" t="s">
        <v>1037</v>
      </c>
      <c r="D1918" t="s">
        <v>899</v>
      </c>
      <c r="E1918" t="s">
        <v>80</v>
      </c>
      <c r="F1918" t="s">
        <v>459</v>
      </c>
    </row>
    <row r="1919" spans="1:6" x14ac:dyDescent="0.25">
      <c r="A1919">
        <v>8</v>
      </c>
      <c r="B1919">
        <v>13</v>
      </c>
      <c r="C1919" t="s">
        <v>1033</v>
      </c>
      <c r="D1919" t="s">
        <v>905</v>
      </c>
      <c r="E1919" t="s">
        <v>397</v>
      </c>
      <c r="F1919" t="s">
        <v>459</v>
      </c>
    </row>
    <row r="1920" spans="1:6" x14ac:dyDescent="0.25">
      <c r="A1920">
        <v>8</v>
      </c>
      <c r="B1920">
        <v>14</v>
      </c>
      <c r="C1920" t="s">
        <v>1060</v>
      </c>
      <c r="D1920" t="s">
        <v>903</v>
      </c>
      <c r="E1920" t="s">
        <v>790</v>
      </c>
      <c r="F1920" t="s">
        <v>459</v>
      </c>
    </row>
    <row r="1921" spans="1:6" x14ac:dyDescent="0.25">
      <c r="A1921">
        <v>8</v>
      </c>
      <c r="B1921">
        <v>15</v>
      </c>
      <c r="C1921" t="s">
        <v>1076</v>
      </c>
      <c r="D1921" t="s">
        <v>905</v>
      </c>
      <c r="E1921" t="s">
        <v>209</v>
      </c>
      <c r="F1921" t="s">
        <v>459</v>
      </c>
    </row>
    <row r="1922" spans="1:6" x14ac:dyDescent="0.25">
      <c r="A1922">
        <v>9</v>
      </c>
      <c r="B1922">
        <v>1</v>
      </c>
      <c r="C1922" t="s">
        <v>1028</v>
      </c>
      <c r="D1922" t="s">
        <v>899</v>
      </c>
      <c r="E1922" t="s">
        <v>209</v>
      </c>
      <c r="F1922" t="s">
        <v>459</v>
      </c>
    </row>
    <row r="1923" spans="1:6" x14ac:dyDescent="0.25">
      <c r="A1923">
        <v>9</v>
      </c>
      <c r="B1923">
        <v>2</v>
      </c>
      <c r="C1923" t="s">
        <v>1043</v>
      </c>
      <c r="D1923" t="s">
        <v>905</v>
      </c>
      <c r="E1923" t="s">
        <v>790</v>
      </c>
      <c r="F1923" t="s">
        <v>459</v>
      </c>
    </row>
    <row r="1924" spans="1:6" x14ac:dyDescent="0.25">
      <c r="A1924">
        <v>9</v>
      </c>
      <c r="B1924">
        <v>3</v>
      </c>
      <c r="C1924" t="s">
        <v>1054</v>
      </c>
      <c r="D1924" t="s">
        <v>899</v>
      </c>
      <c r="E1924" t="s">
        <v>397</v>
      </c>
      <c r="F1924" t="s">
        <v>459</v>
      </c>
    </row>
    <row r="1925" spans="1:6" x14ac:dyDescent="0.25">
      <c r="A1925">
        <v>9</v>
      </c>
      <c r="B1925">
        <v>4</v>
      </c>
      <c r="C1925" t="s">
        <v>1038</v>
      </c>
      <c r="D1925" t="s">
        <v>922</v>
      </c>
      <c r="E1925" t="s">
        <v>80</v>
      </c>
      <c r="F1925" t="s">
        <v>459</v>
      </c>
    </row>
    <row r="1926" spans="1:6" x14ac:dyDescent="0.25">
      <c r="A1926">
        <v>9</v>
      </c>
      <c r="B1926">
        <v>5</v>
      </c>
      <c r="C1926" t="s">
        <v>1065</v>
      </c>
      <c r="D1926" t="s">
        <v>901</v>
      </c>
      <c r="E1926" t="s">
        <v>308</v>
      </c>
      <c r="F1926" t="s">
        <v>459</v>
      </c>
    </row>
    <row r="1927" spans="1:6" x14ac:dyDescent="0.25">
      <c r="A1927">
        <v>9</v>
      </c>
      <c r="B1927">
        <v>6</v>
      </c>
      <c r="C1927" t="s">
        <v>1101</v>
      </c>
      <c r="D1927" t="s">
        <v>901</v>
      </c>
      <c r="E1927" t="s">
        <v>532</v>
      </c>
      <c r="F1927" t="s">
        <v>459</v>
      </c>
    </row>
    <row r="1928" spans="1:6" x14ac:dyDescent="0.25">
      <c r="A1928">
        <v>9</v>
      </c>
      <c r="B1928">
        <v>7</v>
      </c>
      <c r="C1928" t="s">
        <v>996</v>
      </c>
      <c r="D1928" t="s">
        <v>899</v>
      </c>
      <c r="E1928" t="s">
        <v>512</v>
      </c>
      <c r="F1928" t="s">
        <v>459</v>
      </c>
    </row>
    <row r="1929" spans="1:6" x14ac:dyDescent="0.25">
      <c r="A1929">
        <v>9</v>
      </c>
      <c r="B1929">
        <v>8</v>
      </c>
      <c r="C1929" t="s">
        <v>1018</v>
      </c>
      <c r="D1929" t="s">
        <v>926</v>
      </c>
      <c r="E1929" t="s">
        <v>105</v>
      </c>
      <c r="F1929" t="s">
        <v>459</v>
      </c>
    </row>
    <row r="1930" spans="1:6" x14ac:dyDescent="0.25">
      <c r="A1930">
        <v>9</v>
      </c>
      <c r="B1930">
        <v>9</v>
      </c>
      <c r="C1930" t="s">
        <v>1034</v>
      </c>
      <c r="D1930" t="s">
        <v>901</v>
      </c>
      <c r="E1930" t="s">
        <v>157</v>
      </c>
      <c r="F1930" t="s">
        <v>459</v>
      </c>
    </row>
    <row r="1931" spans="1:6" x14ac:dyDescent="0.25">
      <c r="A1931">
        <v>9</v>
      </c>
      <c r="B1931">
        <v>10</v>
      </c>
      <c r="C1931" t="s">
        <v>1025</v>
      </c>
      <c r="D1931" t="s">
        <v>926</v>
      </c>
      <c r="E1931" t="s">
        <v>683</v>
      </c>
      <c r="F1931" t="s">
        <v>459</v>
      </c>
    </row>
    <row r="1932" spans="1:6" x14ac:dyDescent="0.25">
      <c r="A1932">
        <v>9</v>
      </c>
      <c r="B1932">
        <v>11</v>
      </c>
      <c r="C1932" t="s">
        <v>1049</v>
      </c>
      <c r="D1932" t="s">
        <v>905</v>
      </c>
      <c r="E1932" t="s">
        <v>267</v>
      </c>
      <c r="F1932" t="s">
        <v>459</v>
      </c>
    </row>
    <row r="1933" spans="1:6" x14ac:dyDescent="0.25">
      <c r="A1933">
        <v>9</v>
      </c>
      <c r="B1933">
        <v>12</v>
      </c>
      <c r="C1933" t="s">
        <v>1074</v>
      </c>
      <c r="D1933" t="s">
        <v>901</v>
      </c>
      <c r="E1933" t="s">
        <v>732</v>
      </c>
      <c r="F1933" t="s">
        <v>459</v>
      </c>
    </row>
    <row r="1934" spans="1:6" x14ac:dyDescent="0.25">
      <c r="A1934">
        <v>9</v>
      </c>
      <c r="B1934">
        <v>13</v>
      </c>
      <c r="C1934" t="s">
        <v>1029</v>
      </c>
      <c r="D1934" t="s">
        <v>901</v>
      </c>
      <c r="E1934" t="s">
        <v>621</v>
      </c>
      <c r="F1934" t="s">
        <v>459</v>
      </c>
    </row>
    <row r="1935" spans="1:6" x14ac:dyDescent="0.25">
      <c r="A1935">
        <v>9</v>
      </c>
      <c r="B1935">
        <v>14</v>
      </c>
      <c r="C1935" t="s">
        <v>1055</v>
      </c>
      <c r="D1935" t="s">
        <v>901</v>
      </c>
      <c r="E1935" t="s">
        <v>530</v>
      </c>
      <c r="F1935" t="s">
        <v>459</v>
      </c>
    </row>
    <row r="1936" spans="1:6" x14ac:dyDescent="0.25">
      <c r="A1936">
        <v>9</v>
      </c>
      <c r="B1936">
        <v>15</v>
      </c>
      <c r="C1936" t="s">
        <v>1035</v>
      </c>
      <c r="D1936" t="s">
        <v>905</v>
      </c>
      <c r="E1936" t="s">
        <v>593</v>
      </c>
      <c r="F1936" t="s">
        <v>459</v>
      </c>
    </row>
    <row r="1937" spans="1:6" x14ac:dyDescent="0.25">
      <c r="A1937">
        <v>10</v>
      </c>
      <c r="B1937">
        <v>1</v>
      </c>
      <c r="C1937" t="s">
        <v>1020</v>
      </c>
      <c r="D1937" t="s">
        <v>901</v>
      </c>
      <c r="E1937" t="s">
        <v>593</v>
      </c>
      <c r="F1937" t="s">
        <v>459</v>
      </c>
    </row>
    <row r="1938" spans="1:6" x14ac:dyDescent="0.25">
      <c r="A1938">
        <v>10</v>
      </c>
      <c r="B1938">
        <v>2</v>
      </c>
      <c r="C1938" t="s">
        <v>1078</v>
      </c>
      <c r="D1938" t="s">
        <v>922</v>
      </c>
      <c r="E1938" t="s">
        <v>530</v>
      </c>
      <c r="F1938" t="s">
        <v>459</v>
      </c>
    </row>
    <row r="1939" spans="1:6" x14ac:dyDescent="0.25">
      <c r="A1939">
        <v>10</v>
      </c>
      <c r="B1939">
        <v>3</v>
      </c>
      <c r="C1939" t="s">
        <v>1016</v>
      </c>
      <c r="D1939" t="s">
        <v>961</v>
      </c>
      <c r="E1939" t="s">
        <v>621</v>
      </c>
      <c r="F1939" t="s">
        <v>459</v>
      </c>
    </row>
    <row r="1940" spans="1:6" x14ac:dyDescent="0.25">
      <c r="A1940">
        <v>10</v>
      </c>
      <c r="B1940">
        <v>4</v>
      </c>
      <c r="C1940" t="s">
        <v>1017</v>
      </c>
      <c r="D1940" t="s">
        <v>899</v>
      </c>
      <c r="E1940" t="s">
        <v>732</v>
      </c>
      <c r="F1940" t="s">
        <v>459</v>
      </c>
    </row>
    <row r="1941" spans="1:6" x14ac:dyDescent="0.25">
      <c r="A1941">
        <v>10</v>
      </c>
      <c r="B1941">
        <v>5</v>
      </c>
      <c r="C1941" t="s">
        <v>1019</v>
      </c>
      <c r="D1941" t="s">
        <v>961</v>
      </c>
      <c r="E1941" t="s">
        <v>267</v>
      </c>
      <c r="F1941" t="s">
        <v>459</v>
      </c>
    </row>
    <row r="1942" spans="1:6" x14ac:dyDescent="0.25">
      <c r="A1942">
        <v>10</v>
      </c>
      <c r="B1942">
        <v>6</v>
      </c>
      <c r="C1942" t="s">
        <v>1056</v>
      </c>
      <c r="D1942" t="s">
        <v>905</v>
      </c>
      <c r="E1942" t="s">
        <v>683</v>
      </c>
      <c r="F1942" t="s">
        <v>459</v>
      </c>
    </row>
    <row r="1943" spans="1:6" x14ac:dyDescent="0.25">
      <c r="A1943">
        <v>10</v>
      </c>
      <c r="B1943">
        <v>7</v>
      </c>
      <c r="C1943" t="s">
        <v>1008</v>
      </c>
      <c r="D1943" t="s">
        <v>901</v>
      </c>
      <c r="E1943" t="s">
        <v>157</v>
      </c>
      <c r="F1943" t="s">
        <v>459</v>
      </c>
    </row>
    <row r="1944" spans="1:6" x14ac:dyDescent="0.25">
      <c r="A1944">
        <v>10</v>
      </c>
      <c r="B1944">
        <v>8</v>
      </c>
      <c r="C1944" t="s">
        <v>1095</v>
      </c>
      <c r="D1944" t="s">
        <v>901</v>
      </c>
      <c r="E1944" t="s">
        <v>105</v>
      </c>
      <c r="F1944" t="s">
        <v>459</v>
      </c>
    </row>
    <row r="1945" spans="1:6" x14ac:dyDescent="0.25">
      <c r="A1945">
        <v>10</v>
      </c>
      <c r="B1945">
        <v>9</v>
      </c>
      <c r="C1945" t="s">
        <v>1047</v>
      </c>
      <c r="D1945" t="s">
        <v>899</v>
      </c>
      <c r="E1945" t="s">
        <v>512</v>
      </c>
      <c r="F1945" t="s">
        <v>459</v>
      </c>
    </row>
    <row r="1946" spans="1:6" x14ac:dyDescent="0.25">
      <c r="A1946">
        <v>10</v>
      </c>
      <c r="B1946">
        <v>10</v>
      </c>
      <c r="C1946" t="s">
        <v>1124</v>
      </c>
      <c r="D1946" t="s">
        <v>901</v>
      </c>
      <c r="E1946" t="s">
        <v>532</v>
      </c>
      <c r="F1946" t="s">
        <v>459</v>
      </c>
    </row>
    <row r="1947" spans="1:6" x14ac:dyDescent="0.25">
      <c r="A1947">
        <v>10</v>
      </c>
      <c r="B1947">
        <v>11</v>
      </c>
      <c r="C1947" t="s">
        <v>1040</v>
      </c>
      <c r="D1947" t="s">
        <v>926</v>
      </c>
      <c r="E1947" t="s">
        <v>308</v>
      </c>
      <c r="F1947" t="s">
        <v>459</v>
      </c>
    </row>
    <row r="1948" spans="1:6" x14ac:dyDescent="0.25">
      <c r="A1948">
        <v>10</v>
      </c>
      <c r="B1948">
        <v>12</v>
      </c>
      <c r="C1948" t="s">
        <v>1014</v>
      </c>
      <c r="D1948" t="s">
        <v>899</v>
      </c>
      <c r="E1948" t="s">
        <v>80</v>
      </c>
      <c r="F1948" t="s">
        <v>459</v>
      </c>
    </row>
    <row r="1949" spans="1:6" x14ac:dyDescent="0.25">
      <c r="A1949">
        <v>10</v>
      </c>
      <c r="B1949">
        <v>13</v>
      </c>
      <c r="C1949" t="s">
        <v>1024</v>
      </c>
      <c r="D1949" t="s">
        <v>901</v>
      </c>
      <c r="E1949" t="s">
        <v>397</v>
      </c>
      <c r="F1949" t="s">
        <v>459</v>
      </c>
    </row>
    <row r="1950" spans="1:6" x14ac:dyDescent="0.25">
      <c r="A1950">
        <v>10</v>
      </c>
      <c r="B1950">
        <v>14</v>
      </c>
      <c r="C1950" t="s">
        <v>1053</v>
      </c>
      <c r="D1950" t="s">
        <v>901</v>
      </c>
      <c r="E1950" t="s">
        <v>790</v>
      </c>
      <c r="F1950" t="s">
        <v>459</v>
      </c>
    </row>
    <row r="1951" spans="1:6" x14ac:dyDescent="0.25">
      <c r="A1951">
        <v>10</v>
      </c>
      <c r="B1951">
        <v>15</v>
      </c>
      <c r="C1951" t="s">
        <v>1022</v>
      </c>
      <c r="D1951" t="s">
        <v>901</v>
      </c>
      <c r="E1951" t="s">
        <v>209</v>
      </c>
      <c r="F1951" t="s">
        <v>459</v>
      </c>
    </row>
    <row r="1952" spans="1:6" x14ac:dyDescent="0.25">
      <c r="A1952">
        <v>11</v>
      </c>
      <c r="B1952">
        <v>1</v>
      </c>
      <c r="C1952" t="s">
        <v>1059</v>
      </c>
      <c r="D1952" t="s">
        <v>901</v>
      </c>
      <c r="E1952" t="s">
        <v>209</v>
      </c>
      <c r="F1952" t="s">
        <v>459</v>
      </c>
    </row>
    <row r="1953" spans="1:6" x14ac:dyDescent="0.25">
      <c r="A1953">
        <v>11</v>
      </c>
      <c r="B1953">
        <v>2</v>
      </c>
      <c r="C1953" t="s">
        <v>1009</v>
      </c>
      <c r="D1953" t="s">
        <v>926</v>
      </c>
      <c r="E1953" t="s">
        <v>790</v>
      </c>
      <c r="F1953" t="s">
        <v>459</v>
      </c>
    </row>
    <row r="1954" spans="1:6" x14ac:dyDescent="0.25">
      <c r="A1954">
        <v>11</v>
      </c>
      <c r="B1954">
        <v>3</v>
      </c>
      <c r="C1954" t="s">
        <v>1082</v>
      </c>
      <c r="D1954" t="s">
        <v>901</v>
      </c>
      <c r="E1954" t="s">
        <v>397</v>
      </c>
      <c r="F1954" t="s">
        <v>459</v>
      </c>
    </row>
    <row r="1955" spans="1:6" x14ac:dyDescent="0.25">
      <c r="A1955">
        <v>11</v>
      </c>
      <c r="B1955">
        <v>4</v>
      </c>
      <c r="C1955" t="s">
        <v>1086</v>
      </c>
      <c r="D1955" t="s">
        <v>901</v>
      </c>
      <c r="E1955" t="s">
        <v>80</v>
      </c>
      <c r="F1955" t="s">
        <v>459</v>
      </c>
    </row>
    <row r="1956" spans="1:6" x14ac:dyDescent="0.25">
      <c r="A1956">
        <v>11</v>
      </c>
      <c r="B1956">
        <v>5</v>
      </c>
      <c r="C1956" t="s">
        <v>1048</v>
      </c>
      <c r="D1956" t="s">
        <v>901</v>
      </c>
      <c r="E1956" t="s">
        <v>308</v>
      </c>
      <c r="F1956" t="s">
        <v>459</v>
      </c>
    </row>
    <row r="1957" spans="1:6" x14ac:dyDescent="0.25">
      <c r="A1957">
        <v>11</v>
      </c>
      <c r="B1957">
        <v>6</v>
      </c>
      <c r="C1957" t="s">
        <v>1012</v>
      </c>
      <c r="D1957" t="s">
        <v>901</v>
      </c>
      <c r="E1957" t="s">
        <v>532</v>
      </c>
      <c r="F1957" t="s">
        <v>459</v>
      </c>
    </row>
    <row r="1958" spans="1:6" x14ac:dyDescent="0.25">
      <c r="A1958">
        <v>11</v>
      </c>
      <c r="B1958">
        <v>7</v>
      </c>
      <c r="C1958" t="s">
        <v>1112</v>
      </c>
      <c r="D1958" t="s">
        <v>899</v>
      </c>
      <c r="E1958" t="s">
        <v>512</v>
      </c>
      <c r="F1958" t="s">
        <v>459</v>
      </c>
    </row>
    <row r="1959" spans="1:6" x14ac:dyDescent="0.25">
      <c r="A1959">
        <v>11</v>
      </c>
      <c r="B1959">
        <v>8</v>
      </c>
      <c r="C1959" t="s">
        <v>1072</v>
      </c>
      <c r="D1959" t="s">
        <v>901</v>
      </c>
      <c r="E1959" t="s">
        <v>105</v>
      </c>
      <c r="F1959" t="s">
        <v>459</v>
      </c>
    </row>
    <row r="1960" spans="1:6" x14ac:dyDescent="0.25">
      <c r="A1960">
        <v>11</v>
      </c>
      <c r="B1960">
        <v>9</v>
      </c>
      <c r="C1960" t="s">
        <v>1015</v>
      </c>
      <c r="D1960" t="s">
        <v>899</v>
      </c>
      <c r="E1960" t="s">
        <v>157</v>
      </c>
      <c r="F1960" t="s">
        <v>459</v>
      </c>
    </row>
    <row r="1961" spans="1:6" x14ac:dyDescent="0.25">
      <c r="A1961">
        <v>11</v>
      </c>
      <c r="B1961">
        <v>10</v>
      </c>
      <c r="C1961" t="s">
        <v>1061</v>
      </c>
      <c r="D1961" t="s">
        <v>901</v>
      </c>
      <c r="E1961" t="s">
        <v>683</v>
      </c>
      <c r="F1961" t="s">
        <v>459</v>
      </c>
    </row>
    <row r="1962" spans="1:6" x14ac:dyDescent="0.25">
      <c r="A1962">
        <v>11</v>
      </c>
      <c r="B1962">
        <v>11</v>
      </c>
      <c r="C1962" t="s">
        <v>1041</v>
      </c>
      <c r="D1962" t="s">
        <v>922</v>
      </c>
      <c r="E1962" t="s">
        <v>267</v>
      </c>
      <c r="F1962" t="s">
        <v>459</v>
      </c>
    </row>
    <row r="1963" spans="1:6" x14ac:dyDescent="0.25">
      <c r="A1963">
        <v>11</v>
      </c>
      <c r="B1963">
        <v>12</v>
      </c>
      <c r="C1963" t="s">
        <v>1070</v>
      </c>
      <c r="D1963" t="s">
        <v>961</v>
      </c>
      <c r="E1963" t="s">
        <v>732</v>
      </c>
      <c r="F1963" t="s">
        <v>459</v>
      </c>
    </row>
    <row r="1964" spans="1:6" x14ac:dyDescent="0.25">
      <c r="A1964">
        <v>11</v>
      </c>
      <c r="B1964">
        <v>13</v>
      </c>
      <c r="C1964" t="s">
        <v>1042</v>
      </c>
      <c r="D1964" t="s">
        <v>899</v>
      </c>
      <c r="E1964" t="s">
        <v>621</v>
      </c>
      <c r="F1964" t="s">
        <v>459</v>
      </c>
    </row>
    <row r="1965" spans="1:6" x14ac:dyDescent="0.25">
      <c r="A1965">
        <v>11</v>
      </c>
      <c r="B1965">
        <v>14</v>
      </c>
      <c r="C1965" t="s">
        <v>1045</v>
      </c>
      <c r="D1965" t="s">
        <v>961</v>
      </c>
      <c r="E1965" t="s">
        <v>530</v>
      </c>
      <c r="F1965" t="s">
        <v>459</v>
      </c>
    </row>
    <row r="1966" spans="1:6" x14ac:dyDescent="0.25">
      <c r="A1966">
        <v>11</v>
      </c>
      <c r="B1966">
        <v>15</v>
      </c>
      <c r="C1966" t="s">
        <v>1051</v>
      </c>
      <c r="D1966" t="s">
        <v>901</v>
      </c>
      <c r="E1966" t="s">
        <v>593</v>
      </c>
      <c r="F1966" t="s">
        <v>459</v>
      </c>
    </row>
    <row r="1967" spans="1:6" x14ac:dyDescent="0.25">
      <c r="A1967">
        <v>12</v>
      </c>
      <c r="B1967">
        <v>1</v>
      </c>
      <c r="C1967" t="s">
        <v>1126</v>
      </c>
      <c r="D1967" t="s">
        <v>961</v>
      </c>
      <c r="E1967" t="s">
        <v>593</v>
      </c>
      <c r="F1967" t="s">
        <v>459</v>
      </c>
    </row>
    <row r="1968" spans="1:6" x14ac:dyDescent="0.25">
      <c r="A1968">
        <v>12</v>
      </c>
      <c r="B1968">
        <v>2</v>
      </c>
      <c r="C1968" t="s">
        <v>1080</v>
      </c>
      <c r="D1968" t="s">
        <v>899</v>
      </c>
      <c r="E1968" t="s">
        <v>530</v>
      </c>
      <c r="F1968" t="s">
        <v>459</v>
      </c>
    </row>
    <row r="1969" spans="1:6" x14ac:dyDescent="0.25">
      <c r="A1969">
        <v>12</v>
      </c>
      <c r="B1969">
        <v>3</v>
      </c>
      <c r="C1969" t="s">
        <v>1121</v>
      </c>
      <c r="D1969" t="s">
        <v>901</v>
      </c>
      <c r="E1969" t="s">
        <v>621</v>
      </c>
      <c r="F1969" t="s">
        <v>459</v>
      </c>
    </row>
    <row r="1970" spans="1:6" x14ac:dyDescent="0.25">
      <c r="A1970">
        <v>12</v>
      </c>
      <c r="B1970">
        <v>4</v>
      </c>
      <c r="C1970" t="s">
        <v>1128</v>
      </c>
      <c r="D1970" t="s">
        <v>901</v>
      </c>
      <c r="E1970" t="s">
        <v>732</v>
      </c>
      <c r="F1970" t="s">
        <v>459</v>
      </c>
    </row>
    <row r="1971" spans="1:6" x14ac:dyDescent="0.25">
      <c r="A1971">
        <v>12</v>
      </c>
      <c r="B1971">
        <v>5</v>
      </c>
      <c r="C1971" t="s">
        <v>1064</v>
      </c>
      <c r="D1971" t="s">
        <v>901</v>
      </c>
      <c r="E1971" t="s">
        <v>267</v>
      </c>
      <c r="F1971" t="s">
        <v>459</v>
      </c>
    </row>
    <row r="1972" spans="1:6" x14ac:dyDescent="0.25">
      <c r="A1972">
        <v>12</v>
      </c>
      <c r="B1972">
        <v>6</v>
      </c>
      <c r="C1972" t="s">
        <v>1081</v>
      </c>
      <c r="D1972" t="s">
        <v>905</v>
      </c>
      <c r="E1972" t="s">
        <v>683</v>
      </c>
      <c r="F1972" t="s">
        <v>459</v>
      </c>
    </row>
    <row r="1973" spans="1:6" x14ac:dyDescent="0.25">
      <c r="A1973">
        <v>12</v>
      </c>
      <c r="B1973">
        <v>7</v>
      </c>
      <c r="C1973" t="s">
        <v>1096</v>
      </c>
      <c r="D1973" t="s">
        <v>901</v>
      </c>
      <c r="E1973" t="s">
        <v>157</v>
      </c>
      <c r="F1973" t="s">
        <v>459</v>
      </c>
    </row>
    <row r="1974" spans="1:6" x14ac:dyDescent="0.25">
      <c r="A1974">
        <v>12</v>
      </c>
      <c r="B1974">
        <v>8</v>
      </c>
      <c r="C1974" t="s">
        <v>1079</v>
      </c>
      <c r="D1974" t="s">
        <v>905</v>
      </c>
      <c r="E1974" t="s">
        <v>105</v>
      </c>
      <c r="F1974" t="s">
        <v>459</v>
      </c>
    </row>
    <row r="1975" spans="1:6" x14ac:dyDescent="0.25">
      <c r="A1975">
        <v>12</v>
      </c>
      <c r="B1975">
        <v>9</v>
      </c>
      <c r="C1975" t="s">
        <v>1057</v>
      </c>
      <c r="D1975" t="s">
        <v>899</v>
      </c>
      <c r="E1975" t="s">
        <v>512</v>
      </c>
      <c r="F1975" t="s">
        <v>459</v>
      </c>
    </row>
    <row r="1976" spans="1:6" x14ac:dyDescent="0.25">
      <c r="A1976">
        <v>12</v>
      </c>
      <c r="B1976">
        <v>10</v>
      </c>
      <c r="C1976" t="s">
        <v>1063</v>
      </c>
      <c r="D1976" t="s">
        <v>961</v>
      </c>
      <c r="E1976" t="s">
        <v>532</v>
      </c>
      <c r="F1976" t="s">
        <v>459</v>
      </c>
    </row>
    <row r="1977" spans="1:6" x14ac:dyDescent="0.25">
      <c r="A1977">
        <v>12</v>
      </c>
      <c r="B1977">
        <v>11</v>
      </c>
      <c r="C1977" t="s">
        <v>1113</v>
      </c>
      <c r="D1977" t="s">
        <v>899</v>
      </c>
      <c r="E1977" t="s">
        <v>308</v>
      </c>
      <c r="F1977" t="s">
        <v>459</v>
      </c>
    </row>
    <row r="1978" spans="1:6" x14ac:dyDescent="0.25">
      <c r="A1978">
        <v>12</v>
      </c>
      <c r="B1978">
        <v>12</v>
      </c>
      <c r="C1978" t="s">
        <v>1089</v>
      </c>
      <c r="D1978" t="s">
        <v>905</v>
      </c>
      <c r="E1978" t="s">
        <v>80</v>
      </c>
      <c r="F1978" t="s">
        <v>459</v>
      </c>
    </row>
    <row r="1979" spans="1:6" x14ac:dyDescent="0.25">
      <c r="A1979">
        <v>12</v>
      </c>
      <c r="B1979">
        <v>13</v>
      </c>
      <c r="C1979" t="s">
        <v>1071</v>
      </c>
      <c r="D1979" t="s">
        <v>903</v>
      </c>
      <c r="E1979" t="s">
        <v>397</v>
      </c>
      <c r="F1979" t="s">
        <v>459</v>
      </c>
    </row>
    <row r="1980" spans="1:6" x14ac:dyDescent="0.25">
      <c r="A1980">
        <v>12</v>
      </c>
      <c r="B1980">
        <v>14</v>
      </c>
      <c r="C1980" t="s">
        <v>1069</v>
      </c>
      <c r="D1980" t="s">
        <v>899</v>
      </c>
      <c r="E1980" t="s">
        <v>790</v>
      </c>
      <c r="F1980" t="s">
        <v>459</v>
      </c>
    </row>
    <row r="1981" spans="1:6" x14ac:dyDescent="0.25">
      <c r="A1981">
        <v>12</v>
      </c>
      <c r="B1981">
        <v>15</v>
      </c>
      <c r="C1981" t="s">
        <v>1075</v>
      </c>
      <c r="D1981" t="s">
        <v>899</v>
      </c>
      <c r="E1981" t="s">
        <v>209</v>
      </c>
      <c r="F1981" t="s">
        <v>459</v>
      </c>
    </row>
    <row r="1982" spans="1:6" x14ac:dyDescent="0.25">
      <c r="A1982">
        <v>13</v>
      </c>
      <c r="B1982">
        <v>1</v>
      </c>
      <c r="C1982" t="s">
        <v>1109</v>
      </c>
      <c r="D1982" t="s">
        <v>908</v>
      </c>
      <c r="E1982" t="s">
        <v>209</v>
      </c>
      <c r="F1982" t="s">
        <v>459</v>
      </c>
    </row>
    <row r="1983" spans="1:6" x14ac:dyDescent="0.25">
      <c r="A1983">
        <v>13</v>
      </c>
      <c r="B1983">
        <v>2</v>
      </c>
      <c r="C1983" t="s">
        <v>1103</v>
      </c>
      <c r="D1983" t="s">
        <v>901</v>
      </c>
      <c r="E1983" t="s">
        <v>790</v>
      </c>
      <c r="F1983" t="s">
        <v>459</v>
      </c>
    </row>
    <row r="1984" spans="1:6" x14ac:dyDescent="0.25">
      <c r="A1984">
        <v>13</v>
      </c>
      <c r="B1984">
        <v>3</v>
      </c>
      <c r="C1984" t="s">
        <v>1099</v>
      </c>
      <c r="D1984" t="s">
        <v>899</v>
      </c>
      <c r="E1984" t="s">
        <v>397</v>
      </c>
      <c r="F1984" t="s">
        <v>459</v>
      </c>
    </row>
    <row r="1985" spans="1:6" x14ac:dyDescent="0.25">
      <c r="A1985">
        <v>13</v>
      </c>
      <c r="B1985">
        <v>4</v>
      </c>
      <c r="C1985" t="s">
        <v>1133</v>
      </c>
      <c r="D1985" t="s">
        <v>901</v>
      </c>
      <c r="E1985" t="s">
        <v>80</v>
      </c>
      <c r="F1985" t="s">
        <v>459</v>
      </c>
    </row>
    <row r="1986" spans="1:6" x14ac:dyDescent="0.25">
      <c r="A1986">
        <v>13</v>
      </c>
      <c r="B1986">
        <v>5</v>
      </c>
      <c r="C1986" t="s">
        <v>1105</v>
      </c>
      <c r="D1986" t="s">
        <v>901</v>
      </c>
      <c r="E1986" t="s">
        <v>308</v>
      </c>
      <c r="F1986" t="s">
        <v>459</v>
      </c>
    </row>
    <row r="1987" spans="1:6" x14ac:dyDescent="0.25">
      <c r="A1987">
        <v>13</v>
      </c>
      <c r="B1987">
        <v>6</v>
      </c>
      <c r="C1987" t="s">
        <v>1094</v>
      </c>
      <c r="D1987" t="s">
        <v>903</v>
      </c>
      <c r="E1987" t="s">
        <v>532</v>
      </c>
      <c r="F1987" t="s">
        <v>459</v>
      </c>
    </row>
    <row r="1988" spans="1:6" x14ac:dyDescent="0.25">
      <c r="A1988">
        <v>13</v>
      </c>
      <c r="B1988">
        <v>7</v>
      </c>
      <c r="C1988" t="s">
        <v>1077</v>
      </c>
      <c r="D1988" t="s">
        <v>901</v>
      </c>
      <c r="E1988" t="s">
        <v>512</v>
      </c>
      <c r="F1988" t="s">
        <v>459</v>
      </c>
    </row>
    <row r="1989" spans="1:6" x14ac:dyDescent="0.25">
      <c r="A1989">
        <v>13</v>
      </c>
      <c r="B1989">
        <v>8</v>
      </c>
      <c r="C1989" t="s">
        <v>1087</v>
      </c>
      <c r="D1989" t="s">
        <v>901</v>
      </c>
      <c r="E1989" t="s">
        <v>105</v>
      </c>
      <c r="F1989" t="s">
        <v>459</v>
      </c>
    </row>
    <row r="1990" spans="1:6" x14ac:dyDescent="0.25">
      <c r="A1990">
        <v>13</v>
      </c>
      <c r="B1990">
        <v>9</v>
      </c>
      <c r="C1990" t="s">
        <v>1032</v>
      </c>
      <c r="D1990" t="s">
        <v>908</v>
      </c>
      <c r="E1990" t="s">
        <v>157</v>
      </c>
      <c r="F1990" t="s">
        <v>459</v>
      </c>
    </row>
    <row r="1991" spans="1:6" x14ac:dyDescent="0.25">
      <c r="A1991">
        <v>13</v>
      </c>
      <c r="B1991">
        <v>10</v>
      </c>
      <c r="C1991" t="s">
        <v>1125</v>
      </c>
      <c r="D1991" t="s">
        <v>903</v>
      </c>
      <c r="E1991" t="s">
        <v>683</v>
      </c>
      <c r="F1991" t="s">
        <v>459</v>
      </c>
    </row>
    <row r="1992" spans="1:6" x14ac:dyDescent="0.25">
      <c r="A1992">
        <v>13</v>
      </c>
      <c r="B1992">
        <v>11</v>
      </c>
      <c r="C1992" t="s">
        <v>1122</v>
      </c>
      <c r="D1992" t="s">
        <v>901</v>
      </c>
      <c r="E1992" t="s">
        <v>267</v>
      </c>
      <c r="F1992" t="s">
        <v>459</v>
      </c>
    </row>
    <row r="1993" spans="1:6" x14ac:dyDescent="0.25">
      <c r="A1993">
        <v>13</v>
      </c>
      <c r="B1993">
        <v>12</v>
      </c>
      <c r="C1993" t="s">
        <v>1084</v>
      </c>
      <c r="D1993" t="s">
        <v>908</v>
      </c>
      <c r="E1993" t="s">
        <v>732</v>
      </c>
      <c r="F1993" t="s">
        <v>459</v>
      </c>
    </row>
    <row r="1994" spans="1:6" x14ac:dyDescent="0.25">
      <c r="A1994">
        <v>13</v>
      </c>
      <c r="B1994">
        <v>13</v>
      </c>
      <c r="C1994" t="s">
        <v>1073</v>
      </c>
      <c r="D1994" t="s">
        <v>899</v>
      </c>
      <c r="E1994" t="s">
        <v>621</v>
      </c>
      <c r="F1994" t="s">
        <v>459</v>
      </c>
    </row>
    <row r="1995" spans="1:6" x14ac:dyDescent="0.25">
      <c r="A1995">
        <v>13</v>
      </c>
      <c r="B1995">
        <v>14</v>
      </c>
      <c r="C1995" t="s">
        <v>1068</v>
      </c>
      <c r="D1995" t="s">
        <v>901</v>
      </c>
      <c r="E1995" t="s">
        <v>530</v>
      </c>
      <c r="F1995" t="s">
        <v>459</v>
      </c>
    </row>
    <row r="1996" spans="1:6" x14ac:dyDescent="0.25">
      <c r="A1996">
        <v>13</v>
      </c>
      <c r="B1996">
        <v>15</v>
      </c>
      <c r="C1996" t="s">
        <v>1119</v>
      </c>
      <c r="D1996" t="s">
        <v>901</v>
      </c>
      <c r="E1996" t="s">
        <v>593</v>
      </c>
      <c r="F1996" t="s">
        <v>459</v>
      </c>
    </row>
    <row r="1997" spans="1:6" x14ac:dyDescent="0.25">
      <c r="A1997">
        <v>14</v>
      </c>
      <c r="B1997">
        <v>1</v>
      </c>
      <c r="C1997" t="s">
        <v>1106</v>
      </c>
      <c r="D1997" t="s">
        <v>901</v>
      </c>
      <c r="E1997" t="s">
        <v>593</v>
      </c>
      <c r="F1997" t="s">
        <v>459</v>
      </c>
    </row>
    <row r="1998" spans="1:6" x14ac:dyDescent="0.25">
      <c r="A1998">
        <v>14</v>
      </c>
      <c r="B1998">
        <v>2</v>
      </c>
      <c r="C1998" t="s">
        <v>1116</v>
      </c>
      <c r="D1998" t="s">
        <v>901</v>
      </c>
      <c r="E1998" t="s">
        <v>530</v>
      </c>
      <c r="F1998" t="s">
        <v>459</v>
      </c>
    </row>
    <row r="1999" spans="1:6" x14ac:dyDescent="0.25">
      <c r="A1999">
        <v>14</v>
      </c>
      <c r="B1999">
        <v>3</v>
      </c>
      <c r="C1999" t="s">
        <v>1145</v>
      </c>
      <c r="D1999" t="s">
        <v>899</v>
      </c>
      <c r="E1999" t="s">
        <v>621</v>
      </c>
      <c r="F1999" t="s">
        <v>459</v>
      </c>
    </row>
    <row r="2000" spans="1:6" x14ac:dyDescent="0.25">
      <c r="A2000">
        <v>14</v>
      </c>
      <c r="B2000">
        <v>4</v>
      </c>
      <c r="C2000" t="s">
        <v>1083</v>
      </c>
      <c r="D2000" t="s">
        <v>901</v>
      </c>
      <c r="E2000" t="s">
        <v>732</v>
      </c>
      <c r="F2000" t="s">
        <v>459</v>
      </c>
    </row>
    <row r="2001" spans="1:6" x14ac:dyDescent="0.25">
      <c r="A2001">
        <v>14</v>
      </c>
      <c r="B2001">
        <v>5</v>
      </c>
      <c r="C2001" t="s">
        <v>1131</v>
      </c>
      <c r="D2001" t="s">
        <v>901</v>
      </c>
      <c r="E2001" t="s">
        <v>267</v>
      </c>
      <c r="F2001" t="s">
        <v>459</v>
      </c>
    </row>
    <row r="2002" spans="1:6" x14ac:dyDescent="0.25">
      <c r="A2002">
        <v>14</v>
      </c>
      <c r="B2002">
        <v>6</v>
      </c>
      <c r="C2002" t="s">
        <v>1179</v>
      </c>
      <c r="D2002" t="s">
        <v>901</v>
      </c>
      <c r="E2002" t="s">
        <v>683</v>
      </c>
      <c r="F2002" t="s">
        <v>459</v>
      </c>
    </row>
    <row r="2003" spans="1:6" x14ac:dyDescent="0.25">
      <c r="A2003">
        <v>14</v>
      </c>
      <c r="B2003">
        <v>7</v>
      </c>
      <c r="C2003" t="s">
        <v>1044</v>
      </c>
      <c r="D2003" t="s">
        <v>922</v>
      </c>
      <c r="E2003" t="s">
        <v>157</v>
      </c>
      <c r="F2003" t="s">
        <v>459</v>
      </c>
    </row>
    <row r="2004" spans="1:6" x14ac:dyDescent="0.25">
      <c r="A2004">
        <v>14</v>
      </c>
      <c r="B2004">
        <v>8</v>
      </c>
      <c r="C2004" t="s">
        <v>1102</v>
      </c>
      <c r="D2004" t="s">
        <v>901</v>
      </c>
      <c r="E2004" t="s">
        <v>105</v>
      </c>
      <c r="F2004" t="s">
        <v>459</v>
      </c>
    </row>
    <row r="2005" spans="1:6" x14ac:dyDescent="0.25">
      <c r="A2005">
        <v>14</v>
      </c>
      <c r="B2005">
        <v>9</v>
      </c>
      <c r="C2005" t="s">
        <v>1134</v>
      </c>
      <c r="D2005" t="s">
        <v>901</v>
      </c>
      <c r="E2005" t="s">
        <v>512</v>
      </c>
      <c r="F2005" t="s">
        <v>459</v>
      </c>
    </row>
    <row r="2006" spans="1:6" x14ac:dyDescent="0.25">
      <c r="A2006">
        <v>14</v>
      </c>
      <c r="B2006">
        <v>10</v>
      </c>
      <c r="C2006" t="s">
        <v>1067</v>
      </c>
      <c r="D2006" t="s">
        <v>899</v>
      </c>
      <c r="E2006" t="s">
        <v>532</v>
      </c>
      <c r="F2006" t="s">
        <v>459</v>
      </c>
    </row>
    <row r="2007" spans="1:6" x14ac:dyDescent="0.25">
      <c r="A2007">
        <v>14</v>
      </c>
      <c r="B2007">
        <v>11</v>
      </c>
      <c r="C2007" t="s">
        <v>1104</v>
      </c>
      <c r="D2007" t="s">
        <v>901</v>
      </c>
      <c r="E2007" t="s">
        <v>308</v>
      </c>
      <c r="F2007" t="s">
        <v>459</v>
      </c>
    </row>
    <row r="2008" spans="1:6" x14ac:dyDescent="0.25">
      <c r="A2008">
        <v>14</v>
      </c>
      <c r="B2008">
        <v>12</v>
      </c>
      <c r="C2008" t="s">
        <v>1169</v>
      </c>
      <c r="D2008" t="s">
        <v>901</v>
      </c>
      <c r="E2008" t="s">
        <v>80</v>
      </c>
      <c r="F2008" t="s">
        <v>459</v>
      </c>
    </row>
    <row r="2009" spans="1:6" x14ac:dyDescent="0.25">
      <c r="A2009">
        <v>14</v>
      </c>
      <c r="B2009">
        <v>13</v>
      </c>
      <c r="C2009" t="s">
        <v>1085</v>
      </c>
      <c r="D2009" t="s">
        <v>899</v>
      </c>
      <c r="E2009" t="s">
        <v>397</v>
      </c>
      <c r="F2009" t="s">
        <v>459</v>
      </c>
    </row>
    <row r="2010" spans="1:6" x14ac:dyDescent="0.25">
      <c r="A2010">
        <v>14</v>
      </c>
      <c r="B2010">
        <v>14</v>
      </c>
      <c r="C2010" t="s">
        <v>1107</v>
      </c>
      <c r="D2010" t="s">
        <v>905</v>
      </c>
      <c r="E2010" t="s">
        <v>790</v>
      </c>
      <c r="F2010" t="s">
        <v>459</v>
      </c>
    </row>
    <row r="2011" spans="1:6" x14ac:dyDescent="0.25">
      <c r="A2011">
        <v>14</v>
      </c>
      <c r="B2011">
        <v>15</v>
      </c>
      <c r="C2011" t="s">
        <v>1118</v>
      </c>
      <c r="D2011" t="s">
        <v>901</v>
      </c>
      <c r="E2011" t="s">
        <v>209</v>
      </c>
      <c r="F2011" t="s">
        <v>459</v>
      </c>
    </row>
    <row r="2012" spans="1:6" x14ac:dyDescent="0.25">
      <c r="A2012">
        <v>15</v>
      </c>
      <c r="B2012">
        <v>1</v>
      </c>
      <c r="C2012" t="s">
        <v>1147</v>
      </c>
      <c r="D2012" t="s">
        <v>901</v>
      </c>
      <c r="E2012" t="s">
        <v>209</v>
      </c>
      <c r="F2012" t="s">
        <v>459</v>
      </c>
    </row>
    <row r="2013" spans="1:6" x14ac:dyDescent="0.25">
      <c r="A2013">
        <v>15</v>
      </c>
      <c r="B2013">
        <v>2</v>
      </c>
      <c r="C2013" t="s">
        <v>1091</v>
      </c>
      <c r="D2013" t="s">
        <v>901</v>
      </c>
      <c r="E2013" t="s">
        <v>790</v>
      </c>
      <c r="F2013" t="s">
        <v>459</v>
      </c>
    </row>
    <row r="2014" spans="1:6" x14ac:dyDescent="0.25">
      <c r="A2014">
        <v>15</v>
      </c>
      <c r="B2014">
        <v>3</v>
      </c>
      <c r="C2014" t="s">
        <v>1168</v>
      </c>
      <c r="D2014" t="s">
        <v>899</v>
      </c>
      <c r="E2014" t="s">
        <v>397</v>
      </c>
      <c r="F2014" t="s">
        <v>459</v>
      </c>
    </row>
    <row r="2015" spans="1:6" x14ac:dyDescent="0.25">
      <c r="A2015">
        <v>15</v>
      </c>
      <c r="B2015">
        <v>4</v>
      </c>
      <c r="C2015" t="s">
        <v>1140</v>
      </c>
      <c r="D2015" t="s">
        <v>901</v>
      </c>
      <c r="E2015" t="s">
        <v>80</v>
      </c>
      <c r="F2015" t="s">
        <v>459</v>
      </c>
    </row>
    <row r="2016" spans="1:6" x14ac:dyDescent="0.25">
      <c r="A2016">
        <v>15</v>
      </c>
      <c r="B2016">
        <v>5</v>
      </c>
      <c r="C2016" t="s">
        <v>1141</v>
      </c>
      <c r="D2016" t="s">
        <v>899</v>
      </c>
      <c r="E2016" t="s">
        <v>308</v>
      </c>
      <c r="F2016" t="s">
        <v>459</v>
      </c>
    </row>
    <row r="2017" spans="1:6" x14ac:dyDescent="0.25">
      <c r="A2017">
        <v>15</v>
      </c>
      <c r="B2017">
        <v>6</v>
      </c>
      <c r="C2017" t="s">
        <v>1092</v>
      </c>
      <c r="D2017" t="s">
        <v>901</v>
      </c>
      <c r="E2017" t="s">
        <v>532</v>
      </c>
      <c r="F2017" t="s">
        <v>459</v>
      </c>
    </row>
    <row r="2018" spans="1:6" x14ac:dyDescent="0.25">
      <c r="A2018">
        <v>15</v>
      </c>
      <c r="B2018">
        <v>7</v>
      </c>
      <c r="C2018" t="s">
        <v>1149</v>
      </c>
      <c r="D2018" t="s">
        <v>903</v>
      </c>
      <c r="E2018" t="s">
        <v>512</v>
      </c>
      <c r="F2018" t="s">
        <v>459</v>
      </c>
    </row>
    <row r="2019" spans="1:6" x14ac:dyDescent="0.25">
      <c r="A2019">
        <v>15</v>
      </c>
      <c r="B2019">
        <v>8</v>
      </c>
      <c r="C2019" t="s">
        <v>1090</v>
      </c>
      <c r="D2019" t="s">
        <v>899</v>
      </c>
      <c r="E2019" t="s">
        <v>105</v>
      </c>
      <c r="F2019" t="s">
        <v>459</v>
      </c>
    </row>
    <row r="2020" spans="1:6" x14ac:dyDescent="0.25">
      <c r="A2020">
        <v>15</v>
      </c>
      <c r="B2020">
        <v>9</v>
      </c>
      <c r="C2020" t="s">
        <v>1148</v>
      </c>
      <c r="D2020" t="s">
        <v>901</v>
      </c>
      <c r="E2020" t="s">
        <v>157</v>
      </c>
      <c r="F2020" t="s">
        <v>459</v>
      </c>
    </row>
    <row r="2021" spans="1:6" x14ac:dyDescent="0.25">
      <c r="A2021">
        <v>15</v>
      </c>
      <c r="B2021">
        <v>10</v>
      </c>
      <c r="C2021" t="s">
        <v>1165</v>
      </c>
      <c r="D2021" t="s">
        <v>901</v>
      </c>
      <c r="E2021" t="s">
        <v>683</v>
      </c>
      <c r="F2021" t="s">
        <v>459</v>
      </c>
    </row>
    <row r="2022" spans="1:6" x14ac:dyDescent="0.25">
      <c r="A2022">
        <v>15</v>
      </c>
      <c r="B2022">
        <v>11</v>
      </c>
      <c r="C2022" t="s">
        <v>1120</v>
      </c>
      <c r="D2022" t="s">
        <v>922</v>
      </c>
      <c r="E2022" t="s">
        <v>267</v>
      </c>
      <c r="F2022" t="s">
        <v>459</v>
      </c>
    </row>
    <row r="2023" spans="1:6" x14ac:dyDescent="0.25">
      <c r="A2023">
        <v>15</v>
      </c>
      <c r="B2023">
        <v>12</v>
      </c>
      <c r="C2023" t="s">
        <v>1130</v>
      </c>
      <c r="D2023" t="s">
        <v>899</v>
      </c>
      <c r="E2023" t="s">
        <v>732</v>
      </c>
      <c r="F2023" t="s">
        <v>459</v>
      </c>
    </row>
    <row r="2024" spans="1:6" x14ac:dyDescent="0.25">
      <c r="A2024">
        <v>15</v>
      </c>
      <c r="B2024">
        <v>13</v>
      </c>
      <c r="C2024" t="s">
        <v>1093</v>
      </c>
      <c r="D2024" t="s">
        <v>922</v>
      </c>
      <c r="E2024" t="s">
        <v>621</v>
      </c>
      <c r="F2024" t="s">
        <v>459</v>
      </c>
    </row>
    <row r="2025" spans="1:6" x14ac:dyDescent="0.25">
      <c r="A2025">
        <v>15</v>
      </c>
      <c r="B2025">
        <v>14</v>
      </c>
      <c r="C2025" t="s">
        <v>1157</v>
      </c>
      <c r="D2025" t="s">
        <v>899</v>
      </c>
      <c r="E2025" t="s">
        <v>530</v>
      </c>
      <c r="F2025" t="s">
        <v>459</v>
      </c>
    </row>
    <row r="2026" spans="1:6" x14ac:dyDescent="0.25">
      <c r="A2026">
        <v>15</v>
      </c>
      <c r="B2026">
        <v>15</v>
      </c>
      <c r="C2026" t="s">
        <v>1098</v>
      </c>
      <c r="D2026" t="s">
        <v>899</v>
      </c>
      <c r="E2026" t="s">
        <v>593</v>
      </c>
      <c r="F2026" t="s">
        <v>459</v>
      </c>
    </row>
    <row r="2027" spans="1:6" x14ac:dyDescent="0.25">
      <c r="A2027">
        <v>16</v>
      </c>
      <c r="B2027">
        <v>1</v>
      </c>
      <c r="C2027" t="s">
        <v>1050</v>
      </c>
      <c r="D2027" t="s">
        <v>922</v>
      </c>
      <c r="E2027" t="s">
        <v>593</v>
      </c>
      <c r="F2027" t="s">
        <v>459</v>
      </c>
    </row>
    <row r="2028" spans="1:6" x14ac:dyDescent="0.25">
      <c r="A2028">
        <v>16</v>
      </c>
      <c r="B2028">
        <v>2</v>
      </c>
      <c r="C2028" t="s">
        <v>1201</v>
      </c>
      <c r="D2028" t="s">
        <v>903</v>
      </c>
      <c r="E2028" t="s">
        <v>530</v>
      </c>
      <c r="F2028" t="s">
        <v>459</v>
      </c>
    </row>
    <row r="2029" spans="1:6" x14ac:dyDescent="0.25">
      <c r="A2029">
        <v>16</v>
      </c>
      <c r="B2029">
        <v>3</v>
      </c>
      <c r="C2029" t="s">
        <v>1088</v>
      </c>
      <c r="D2029" t="s">
        <v>901</v>
      </c>
      <c r="E2029" t="s">
        <v>621</v>
      </c>
      <c r="F2029" t="s">
        <v>459</v>
      </c>
    </row>
    <row r="2030" spans="1:6" x14ac:dyDescent="0.25">
      <c r="A2030">
        <v>16</v>
      </c>
      <c r="B2030">
        <v>4</v>
      </c>
      <c r="C2030" t="s">
        <v>1175</v>
      </c>
      <c r="D2030" t="s">
        <v>905</v>
      </c>
      <c r="E2030" t="s">
        <v>732</v>
      </c>
      <c r="F2030" t="s">
        <v>459</v>
      </c>
    </row>
    <row r="2031" spans="1:6" x14ac:dyDescent="0.25">
      <c r="A2031">
        <v>16</v>
      </c>
      <c r="B2031">
        <v>5</v>
      </c>
      <c r="C2031" t="s">
        <v>1144</v>
      </c>
      <c r="D2031" t="s">
        <v>899</v>
      </c>
      <c r="E2031" t="s">
        <v>267</v>
      </c>
      <c r="F2031" t="s">
        <v>459</v>
      </c>
    </row>
    <row r="2032" spans="1:6" x14ac:dyDescent="0.25">
      <c r="A2032">
        <v>16</v>
      </c>
      <c r="B2032">
        <v>6</v>
      </c>
      <c r="C2032" t="s">
        <v>1159</v>
      </c>
      <c r="D2032" t="s">
        <v>901</v>
      </c>
      <c r="E2032" t="s">
        <v>683</v>
      </c>
      <c r="F2032" t="s">
        <v>459</v>
      </c>
    </row>
    <row r="2033" spans="1:6" x14ac:dyDescent="0.25">
      <c r="A2033">
        <v>16</v>
      </c>
      <c r="B2033">
        <v>7</v>
      </c>
      <c r="C2033" t="s">
        <v>1114</v>
      </c>
      <c r="D2033" t="s">
        <v>961</v>
      </c>
      <c r="E2033" t="s">
        <v>157</v>
      </c>
      <c r="F2033" t="s">
        <v>459</v>
      </c>
    </row>
    <row r="2034" spans="1:6" x14ac:dyDescent="0.25">
      <c r="A2034">
        <v>16</v>
      </c>
      <c r="B2034">
        <v>8</v>
      </c>
      <c r="C2034" t="s">
        <v>1110</v>
      </c>
      <c r="D2034" t="s">
        <v>899</v>
      </c>
      <c r="E2034" t="s">
        <v>105</v>
      </c>
      <c r="F2034" t="s">
        <v>459</v>
      </c>
    </row>
    <row r="2035" spans="1:6" x14ac:dyDescent="0.25">
      <c r="A2035">
        <v>16</v>
      </c>
      <c r="B2035">
        <v>9</v>
      </c>
      <c r="C2035" t="s">
        <v>1097</v>
      </c>
      <c r="D2035" t="s">
        <v>899</v>
      </c>
      <c r="E2035" t="s">
        <v>512</v>
      </c>
      <c r="F2035" t="s">
        <v>459</v>
      </c>
    </row>
    <row r="2036" spans="1:6" x14ac:dyDescent="0.25">
      <c r="A2036">
        <v>16</v>
      </c>
      <c r="B2036">
        <v>10</v>
      </c>
      <c r="C2036" t="s">
        <v>1058</v>
      </c>
      <c r="D2036" t="s">
        <v>961</v>
      </c>
      <c r="E2036" t="s">
        <v>532</v>
      </c>
      <c r="F2036" t="s">
        <v>459</v>
      </c>
    </row>
    <row r="2037" spans="1:6" x14ac:dyDescent="0.25">
      <c r="A2037">
        <v>16</v>
      </c>
      <c r="B2037">
        <v>11</v>
      </c>
      <c r="C2037" t="s">
        <v>1115</v>
      </c>
      <c r="D2037" t="s">
        <v>901</v>
      </c>
      <c r="E2037" t="s">
        <v>308</v>
      </c>
      <c r="F2037" t="s">
        <v>459</v>
      </c>
    </row>
    <row r="2038" spans="1:6" x14ac:dyDescent="0.25">
      <c r="A2038">
        <v>16</v>
      </c>
      <c r="B2038">
        <v>12</v>
      </c>
      <c r="C2038" t="s">
        <v>1200</v>
      </c>
      <c r="D2038" t="s">
        <v>901</v>
      </c>
      <c r="E2038" t="s">
        <v>80</v>
      </c>
      <c r="F2038" t="s">
        <v>459</v>
      </c>
    </row>
    <row r="2039" spans="1:6" x14ac:dyDescent="0.25">
      <c r="A2039">
        <v>16</v>
      </c>
      <c r="B2039">
        <v>13</v>
      </c>
      <c r="C2039" t="s">
        <v>1155</v>
      </c>
      <c r="D2039" t="s">
        <v>961</v>
      </c>
      <c r="E2039" t="s">
        <v>397</v>
      </c>
      <c r="F2039" t="s">
        <v>459</v>
      </c>
    </row>
    <row r="2040" spans="1:6" x14ac:dyDescent="0.25">
      <c r="A2040">
        <v>16</v>
      </c>
      <c r="B2040">
        <v>14</v>
      </c>
      <c r="C2040" t="s">
        <v>1211</v>
      </c>
      <c r="D2040" t="s">
        <v>899</v>
      </c>
      <c r="E2040" t="s">
        <v>790</v>
      </c>
      <c r="F2040" t="s">
        <v>459</v>
      </c>
    </row>
    <row r="2041" spans="1:6" x14ac:dyDescent="0.25">
      <c r="A2041">
        <v>16</v>
      </c>
      <c r="B2041">
        <v>15</v>
      </c>
      <c r="C2041" t="s">
        <v>1152</v>
      </c>
      <c r="D2041" t="s">
        <v>903</v>
      </c>
      <c r="E2041" t="s">
        <v>209</v>
      </c>
      <c r="F2041" t="s">
        <v>459</v>
      </c>
    </row>
    <row r="2042" spans="1:6" x14ac:dyDescent="0.25">
      <c r="A2042">
        <v>17</v>
      </c>
      <c r="B2042">
        <v>1</v>
      </c>
      <c r="C2042" t="s">
        <v>1150</v>
      </c>
      <c r="D2042" t="s">
        <v>905</v>
      </c>
      <c r="E2042" t="s">
        <v>209</v>
      </c>
      <c r="F2042" t="s">
        <v>459</v>
      </c>
    </row>
    <row r="2043" spans="1:6" x14ac:dyDescent="0.25">
      <c r="A2043">
        <v>17</v>
      </c>
      <c r="B2043">
        <v>2</v>
      </c>
      <c r="C2043" t="s">
        <v>1123</v>
      </c>
      <c r="D2043" t="s">
        <v>926</v>
      </c>
      <c r="E2043" t="s">
        <v>790</v>
      </c>
      <c r="F2043" t="s">
        <v>459</v>
      </c>
    </row>
    <row r="2044" spans="1:6" x14ac:dyDescent="0.25">
      <c r="A2044">
        <v>17</v>
      </c>
      <c r="B2044">
        <v>3</v>
      </c>
      <c r="C2044" t="s">
        <v>1190</v>
      </c>
      <c r="D2044" t="s">
        <v>901</v>
      </c>
      <c r="E2044" t="s">
        <v>397</v>
      </c>
      <c r="F2044" t="s">
        <v>459</v>
      </c>
    </row>
    <row r="2045" spans="1:6" x14ac:dyDescent="0.25">
      <c r="A2045">
        <v>17</v>
      </c>
      <c r="B2045">
        <v>4</v>
      </c>
      <c r="C2045" t="s">
        <v>1111</v>
      </c>
      <c r="D2045" t="s">
        <v>926</v>
      </c>
      <c r="E2045" t="s">
        <v>80</v>
      </c>
      <c r="F2045" t="s">
        <v>459</v>
      </c>
    </row>
    <row r="2046" spans="1:6" x14ac:dyDescent="0.25">
      <c r="A2046">
        <v>17</v>
      </c>
      <c r="B2046">
        <v>5</v>
      </c>
      <c r="C2046" t="s">
        <v>1154</v>
      </c>
      <c r="D2046" t="s">
        <v>922</v>
      </c>
      <c r="E2046" t="s">
        <v>308</v>
      </c>
      <c r="F2046" t="s">
        <v>459</v>
      </c>
    </row>
    <row r="2047" spans="1:6" x14ac:dyDescent="0.25">
      <c r="A2047">
        <v>17</v>
      </c>
      <c r="B2047">
        <v>6</v>
      </c>
      <c r="C2047" t="s">
        <v>1161</v>
      </c>
      <c r="D2047" t="s">
        <v>899</v>
      </c>
      <c r="E2047" t="s">
        <v>532</v>
      </c>
      <c r="F2047" t="s">
        <v>459</v>
      </c>
    </row>
    <row r="2048" spans="1:6" x14ac:dyDescent="0.25">
      <c r="A2048">
        <v>17</v>
      </c>
      <c r="B2048">
        <v>7</v>
      </c>
      <c r="C2048" t="s">
        <v>1100</v>
      </c>
      <c r="D2048" t="s">
        <v>961</v>
      </c>
      <c r="E2048" t="s">
        <v>512</v>
      </c>
      <c r="F2048" t="s">
        <v>459</v>
      </c>
    </row>
    <row r="2049" spans="1:6" x14ac:dyDescent="0.25">
      <c r="A2049">
        <v>17</v>
      </c>
      <c r="B2049">
        <v>8</v>
      </c>
      <c r="C2049" t="s">
        <v>1189</v>
      </c>
      <c r="D2049" t="s">
        <v>901</v>
      </c>
      <c r="E2049" t="s">
        <v>105</v>
      </c>
      <c r="F2049" t="s">
        <v>459</v>
      </c>
    </row>
    <row r="2050" spans="1:6" x14ac:dyDescent="0.25">
      <c r="A2050">
        <v>17</v>
      </c>
      <c r="B2050">
        <v>9</v>
      </c>
      <c r="C2050" t="s">
        <v>1167</v>
      </c>
      <c r="D2050" t="s">
        <v>901</v>
      </c>
      <c r="E2050" t="s">
        <v>157</v>
      </c>
      <c r="F2050" t="s">
        <v>459</v>
      </c>
    </row>
    <row r="2051" spans="1:6" x14ac:dyDescent="0.25">
      <c r="A2051">
        <v>17</v>
      </c>
      <c r="B2051">
        <v>10</v>
      </c>
      <c r="C2051" t="s">
        <v>1166</v>
      </c>
      <c r="D2051" t="s">
        <v>901</v>
      </c>
      <c r="E2051" t="s">
        <v>683</v>
      </c>
      <c r="F2051" t="s">
        <v>459</v>
      </c>
    </row>
    <row r="2052" spans="1:6" x14ac:dyDescent="0.25">
      <c r="A2052">
        <v>17</v>
      </c>
      <c r="B2052">
        <v>11</v>
      </c>
      <c r="C2052" t="s">
        <v>1237</v>
      </c>
      <c r="D2052" t="s">
        <v>901</v>
      </c>
      <c r="E2052" t="s">
        <v>267</v>
      </c>
      <c r="F2052" t="s">
        <v>459</v>
      </c>
    </row>
    <row r="2053" spans="1:6" x14ac:dyDescent="0.25">
      <c r="A2053">
        <v>17</v>
      </c>
      <c r="B2053">
        <v>12</v>
      </c>
      <c r="C2053" t="s">
        <v>1188</v>
      </c>
      <c r="D2053" t="s">
        <v>961</v>
      </c>
      <c r="E2053" t="s">
        <v>732</v>
      </c>
      <c r="F2053" t="s">
        <v>459</v>
      </c>
    </row>
    <row r="2054" spans="1:6" x14ac:dyDescent="0.25">
      <c r="A2054">
        <v>17</v>
      </c>
      <c r="B2054">
        <v>13</v>
      </c>
      <c r="C2054" t="s">
        <v>1158</v>
      </c>
      <c r="D2054" t="s">
        <v>961</v>
      </c>
      <c r="E2054" t="s">
        <v>621</v>
      </c>
      <c r="F2054" t="s">
        <v>459</v>
      </c>
    </row>
    <row r="2055" spans="1:6" x14ac:dyDescent="0.25">
      <c r="A2055">
        <v>17</v>
      </c>
      <c r="B2055">
        <v>14</v>
      </c>
      <c r="C2055" t="s">
        <v>1181</v>
      </c>
      <c r="D2055" t="s">
        <v>899</v>
      </c>
      <c r="E2055" t="s">
        <v>530</v>
      </c>
      <c r="F2055" t="s">
        <v>459</v>
      </c>
    </row>
    <row r="2056" spans="1:6" x14ac:dyDescent="0.25">
      <c r="A2056">
        <v>17</v>
      </c>
      <c r="B2056">
        <v>15</v>
      </c>
      <c r="C2056" t="s">
        <v>1117</v>
      </c>
      <c r="D2056" t="s">
        <v>899</v>
      </c>
      <c r="E2056" t="s">
        <v>593</v>
      </c>
      <c r="F2056" t="s">
        <v>459</v>
      </c>
    </row>
    <row r="2057" spans="1:6" x14ac:dyDescent="0.25">
      <c r="A2057">
        <v>18</v>
      </c>
      <c r="B2057">
        <v>1</v>
      </c>
      <c r="C2057" t="s">
        <v>1135</v>
      </c>
      <c r="D2057" t="s">
        <v>908</v>
      </c>
      <c r="E2057" t="s">
        <v>593</v>
      </c>
      <c r="F2057" t="s">
        <v>459</v>
      </c>
    </row>
    <row r="2058" spans="1:6" x14ac:dyDescent="0.25">
      <c r="A2058">
        <v>18</v>
      </c>
      <c r="B2058">
        <v>2</v>
      </c>
      <c r="C2058" t="s">
        <v>1143</v>
      </c>
      <c r="D2058" t="s">
        <v>961</v>
      </c>
      <c r="E2058" t="s">
        <v>530</v>
      </c>
      <c r="F2058" t="s">
        <v>459</v>
      </c>
    </row>
    <row r="2059" spans="1:6" x14ac:dyDescent="0.25">
      <c r="A2059">
        <v>18</v>
      </c>
      <c r="B2059">
        <v>3</v>
      </c>
      <c r="C2059" t="s">
        <v>1178</v>
      </c>
      <c r="D2059" t="s">
        <v>901</v>
      </c>
      <c r="E2059" t="s">
        <v>621</v>
      </c>
      <c r="F2059" t="s">
        <v>459</v>
      </c>
    </row>
    <row r="2060" spans="1:6" x14ac:dyDescent="0.25">
      <c r="A2060">
        <v>18</v>
      </c>
      <c r="B2060">
        <v>4</v>
      </c>
      <c r="C2060" t="s">
        <v>1139</v>
      </c>
      <c r="D2060" t="s">
        <v>903</v>
      </c>
      <c r="E2060" t="s">
        <v>732</v>
      </c>
      <c r="F2060" t="s">
        <v>459</v>
      </c>
    </row>
    <row r="2061" spans="1:6" x14ac:dyDescent="0.25">
      <c r="A2061">
        <v>18</v>
      </c>
      <c r="B2061">
        <v>5</v>
      </c>
      <c r="C2061" t="s">
        <v>1142</v>
      </c>
      <c r="D2061" t="s">
        <v>899</v>
      </c>
      <c r="E2061" t="s">
        <v>267</v>
      </c>
      <c r="F2061" t="s">
        <v>459</v>
      </c>
    </row>
    <row r="2062" spans="1:6" x14ac:dyDescent="0.25">
      <c r="A2062">
        <v>18</v>
      </c>
      <c r="B2062">
        <v>6</v>
      </c>
      <c r="C2062" t="s">
        <v>1108</v>
      </c>
      <c r="D2062" t="s">
        <v>908</v>
      </c>
      <c r="E2062" t="s">
        <v>683</v>
      </c>
      <c r="F2062" t="s">
        <v>459</v>
      </c>
    </row>
    <row r="2063" spans="1:6" x14ac:dyDescent="0.25">
      <c r="A2063">
        <v>18</v>
      </c>
      <c r="B2063">
        <v>7</v>
      </c>
      <c r="C2063" t="s">
        <v>1153</v>
      </c>
      <c r="D2063" t="s">
        <v>899</v>
      </c>
      <c r="E2063" t="s">
        <v>157</v>
      </c>
      <c r="F2063" t="s">
        <v>459</v>
      </c>
    </row>
    <row r="2064" spans="1:6" x14ac:dyDescent="0.25">
      <c r="A2064">
        <v>18</v>
      </c>
      <c r="B2064">
        <v>8</v>
      </c>
      <c r="C2064" t="s">
        <v>1132</v>
      </c>
      <c r="D2064" t="s">
        <v>903</v>
      </c>
      <c r="E2064" t="s">
        <v>105</v>
      </c>
      <c r="F2064" t="s">
        <v>459</v>
      </c>
    </row>
    <row r="2065" spans="1:6" x14ac:dyDescent="0.25">
      <c r="A2065">
        <v>18</v>
      </c>
      <c r="B2065">
        <v>9</v>
      </c>
      <c r="C2065" t="s">
        <v>1137</v>
      </c>
      <c r="D2065" t="s">
        <v>922</v>
      </c>
      <c r="E2065" t="s">
        <v>512</v>
      </c>
      <c r="F2065" t="s">
        <v>459</v>
      </c>
    </row>
    <row r="2066" spans="1:6" x14ac:dyDescent="0.25">
      <c r="A2066">
        <v>18</v>
      </c>
      <c r="B2066">
        <v>10</v>
      </c>
      <c r="C2066" t="s">
        <v>1173</v>
      </c>
      <c r="D2066" t="s">
        <v>899</v>
      </c>
      <c r="E2066" t="s">
        <v>532</v>
      </c>
      <c r="F2066" t="s">
        <v>459</v>
      </c>
    </row>
    <row r="2067" spans="1:6" x14ac:dyDescent="0.25">
      <c r="A2067">
        <v>18</v>
      </c>
      <c r="B2067">
        <v>11</v>
      </c>
      <c r="C2067" t="s">
        <v>1138</v>
      </c>
      <c r="D2067" t="s">
        <v>961</v>
      </c>
      <c r="E2067" t="s">
        <v>308</v>
      </c>
      <c r="F2067" t="s">
        <v>459</v>
      </c>
    </row>
    <row r="2068" spans="1:6" x14ac:dyDescent="0.25">
      <c r="A2068">
        <v>18</v>
      </c>
      <c r="B2068">
        <v>12</v>
      </c>
      <c r="C2068" t="s">
        <v>1129</v>
      </c>
      <c r="D2068" t="s">
        <v>899</v>
      </c>
      <c r="E2068" t="s">
        <v>80</v>
      </c>
      <c r="F2068" t="s">
        <v>459</v>
      </c>
    </row>
    <row r="2069" spans="1:6" x14ac:dyDescent="0.25">
      <c r="A2069">
        <v>18</v>
      </c>
      <c r="B2069">
        <v>13</v>
      </c>
      <c r="C2069" t="s">
        <v>1204</v>
      </c>
      <c r="D2069" t="s">
        <v>901</v>
      </c>
      <c r="E2069" t="s">
        <v>397</v>
      </c>
      <c r="F2069" t="s">
        <v>459</v>
      </c>
    </row>
    <row r="2070" spans="1:6" x14ac:dyDescent="0.25">
      <c r="A2070">
        <v>18</v>
      </c>
      <c r="B2070">
        <v>14</v>
      </c>
      <c r="C2070" t="s">
        <v>1136</v>
      </c>
      <c r="D2070" t="s">
        <v>899</v>
      </c>
      <c r="E2070" t="s">
        <v>790</v>
      </c>
      <c r="F2070" t="s">
        <v>459</v>
      </c>
    </row>
    <row r="2071" spans="1:6" x14ac:dyDescent="0.25">
      <c r="A2071">
        <v>18</v>
      </c>
      <c r="B2071">
        <v>15</v>
      </c>
      <c r="C2071" t="s">
        <v>1194</v>
      </c>
      <c r="D2071" t="s">
        <v>961</v>
      </c>
      <c r="E2071" t="s">
        <v>209</v>
      </c>
      <c r="F2071" t="s">
        <v>459</v>
      </c>
    </row>
    <row r="2072" spans="1:6" x14ac:dyDescent="0.25">
      <c r="A2072">
        <v>19</v>
      </c>
      <c r="B2072">
        <v>1</v>
      </c>
      <c r="C2072" t="s">
        <v>1162</v>
      </c>
      <c r="D2072" t="s">
        <v>961</v>
      </c>
      <c r="E2072" t="s">
        <v>209</v>
      </c>
      <c r="F2072" t="s">
        <v>459</v>
      </c>
    </row>
    <row r="2073" spans="1:6" x14ac:dyDescent="0.25">
      <c r="A2073">
        <v>19</v>
      </c>
      <c r="B2073">
        <v>2</v>
      </c>
      <c r="C2073" t="s">
        <v>1299</v>
      </c>
      <c r="D2073" t="s">
        <v>961</v>
      </c>
      <c r="E2073" t="s">
        <v>790</v>
      </c>
      <c r="F2073" t="s">
        <v>459</v>
      </c>
    </row>
    <row r="2074" spans="1:6" x14ac:dyDescent="0.25">
      <c r="A2074">
        <v>19</v>
      </c>
      <c r="B2074">
        <v>3</v>
      </c>
      <c r="C2074" t="s">
        <v>1156</v>
      </c>
      <c r="D2074" t="s">
        <v>899</v>
      </c>
      <c r="E2074" t="s">
        <v>397</v>
      </c>
      <c r="F2074" t="s">
        <v>459</v>
      </c>
    </row>
    <row r="2075" spans="1:6" x14ac:dyDescent="0.25">
      <c r="A2075">
        <v>19</v>
      </c>
      <c r="B2075">
        <v>4</v>
      </c>
      <c r="C2075" t="s">
        <v>1242</v>
      </c>
      <c r="D2075" t="s">
        <v>901</v>
      </c>
      <c r="E2075" t="s">
        <v>80</v>
      </c>
      <c r="F2075" t="s">
        <v>459</v>
      </c>
    </row>
    <row r="2076" spans="1:6" x14ac:dyDescent="0.25">
      <c r="A2076">
        <v>19</v>
      </c>
      <c r="B2076">
        <v>5</v>
      </c>
      <c r="C2076" t="s">
        <v>1171</v>
      </c>
      <c r="D2076" t="s">
        <v>961</v>
      </c>
      <c r="E2076" t="s">
        <v>308</v>
      </c>
      <c r="F2076" t="s">
        <v>459</v>
      </c>
    </row>
    <row r="2077" spans="1:6" x14ac:dyDescent="0.25">
      <c r="A2077">
        <v>19</v>
      </c>
      <c r="B2077">
        <v>6</v>
      </c>
      <c r="C2077" t="s">
        <v>1174</v>
      </c>
      <c r="D2077" t="s">
        <v>899</v>
      </c>
      <c r="E2077" t="s">
        <v>532</v>
      </c>
      <c r="F2077" t="s">
        <v>459</v>
      </c>
    </row>
    <row r="2078" spans="1:6" x14ac:dyDescent="0.25">
      <c r="A2078">
        <v>19</v>
      </c>
      <c r="B2078">
        <v>7</v>
      </c>
      <c r="C2078" t="s">
        <v>1164</v>
      </c>
      <c r="D2078" t="s">
        <v>903</v>
      </c>
      <c r="E2078" t="s">
        <v>512</v>
      </c>
      <c r="F2078" t="s">
        <v>459</v>
      </c>
    </row>
    <row r="2079" spans="1:6" x14ac:dyDescent="0.25">
      <c r="A2079">
        <v>19</v>
      </c>
      <c r="B2079">
        <v>8</v>
      </c>
      <c r="C2079" t="s">
        <v>1186</v>
      </c>
      <c r="D2079" t="s">
        <v>922</v>
      </c>
      <c r="E2079" t="s">
        <v>105</v>
      </c>
      <c r="F2079" t="s">
        <v>459</v>
      </c>
    </row>
    <row r="2080" spans="1:6" x14ac:dyDescent="0.25">
      <c r="A2080">
        <v>19</v>
      </c>
      <c r="B2080">
        <v>9</v>
      </c>
      <c r="C2080" t="s">
        <v>1127</v>
      </c>
      <c r="D2080" t="s">
        <v>901</v>
      </c>
      <c r="E2080" t="s">
        <v>157</v>
      </c>
      <c r="F2080" t="s">
        <v>459</v>
      </c>
    </row>
    <row r="2081" spans="1:6" x14ac:dyDescent="0.25">
      <c r="A2081">
        <v>19</v>
      </c>
      <c r="B2081">
        <v>10</v>
      </c>
      <c r="C2081" t="s">
        <v>1185</v>
      </c>
      <c r="D2081" t="s">
        <v>901</v>
      </c>
      <c r="E2081" t="s">
        <v>683</v>
      </c>
      <c r="F2081" t="s">
        <v>459</v>
      </c>
    </row>
    <row r="2082" spans="1:6" x14ac:dyDescent="0.25">
      <c r="A2082">
        <v>19</v>
      </c>
      <c r="B2082">
        <v>11</v>
      </c>
      <c r="C2082" t="s">
        <v>1187</v>
      </c>
      <c r="D2082" t="s">
        <v>905</v>
      </c>
      <c r="E2082" t="s">
        <v>267</v>
      </c>
      <c r="F2082" t="s">
        <v>459</v>
      </c>
    </row>
    <row r="2083" spans="1:6" x14ac:dyDescent="0.25">
      <c r="A2083">
        <v>19</v>
      </c>
      <c r="B2083">
        <v>12</v>
      </c>
      <c r="C2083" t="s">
        <v>1160</v>
      </c>
      <c r="D2083" t="s">
        <v>899</v>
      </c>
      <c r="E2083" t="s">
        <v>732</v>
      </c>
      <c r="F2083" t="s">
        <v>459</v>
      </c>
    </row>
    <row r="2084" spans="1:6" x14ac:dyDescent="0.25">
      <c r="A2084">
        <v>19</v>
      </c>
      <c r="B2084">
        <v>13</v>
      </c>
      <c r="C2084" t="s">
        <v>1251</v>
      </c>
      <c r="D2084" t="s">
        <v>901</v>
      </c>
      <c r="E2084" t="s">
        <v>621</v>
      </c>
      <c r="F2084" t="s">
        <v>459</v>
      </c>
    </row>
    <row r="2085" spans="1:6" x14ac:dyDescent="0.25">
      <c r="A2085">
        <v>19</v>
      </c>
      <c r="B2085">
        <v>14</v>
      </c>
      <c r="C2085" t="s">
        <v>1146</v>
      </c>
      <c r="D2085" t="s">
        <v>905</v>
      </c>
      <c r="E2085" t="s">
        <v>530</v>
      </c>
      <c r="F2085" t="s">
        <v>459</v>
      </c>
    </row>
    <row r="2086" spans="1:6" x14ac:dyDescent="0.25">
      <c r="A2086">
        <v>19</v>
      </c>
      <c r="B2086">
        <v>15</v>
      </c>
      <c r="C2086" t="s">
        <v>1205</v>
      </c>
      <c r="D2086" t="s">
        <v>905</v>
      </c>
      <c r="E2086" t="s">
        <v>593</v>
      </c>
      <c r="F2086" t="s">
        <v>459</v>
      </c>
    </row>
    <row r="2087" spans="1:6" x14ac:dyDescent="0.25">
      <c r="A2087">
        <v>20</v>
      </c>
      <c r="B2087">
        <v>1</v>
      </c>
      <c r="C2087" t="s">
        <v>1184</v>
      </c>
      <c r="D2087" t="s">
        <v>901</v>
      </c>
      <c r="E2087" t="s">
        <v>593</v>
      </c>
      <c r="F2087" t="s">
        <v>459</v>
      </c>
    </row>
    <row r="2088" spans="1:6" x14ac:dyDescent="0.25">
      <c r="A2088">
        <v>20</v>
      </c>
      <c r="B2088">
        <v>2</v>
      </c>
      <c r="C2088" t="s">
        <v>1208</v>
      </c>
      <c r="D2088" t="s">
        <v>899</v>
      </c>
      <c r="E2088" t="s">
        <v>530</v>
      </c>
      <c r="F2088" t="s">
        <v>459</v>
      </c>
    </row>
    <row r="2089" spans="1:6" x14ac:dyDescent="0.25">
      <c r="A2089">
        <v>20</v>
      </c>
      <c r="B2089">
        <v>3</v>
      </c>
      <c r="C2089" t="s">
        <v>1221</v>
      </c>
      <c r="D2089" t="s">
        <v>908</v>
      </c>
      <c r="E2089" t="s">
        <v>621</v>
      </c>
      <c r="F2089" t="s">
        <v>459</v>
      </c>
    </row>
    <row r="2090" spans="1:6" x14ac:dyDescent="0.25">
      <c r="A2090">
        <v>20</v>
      </c>
      <c r="B2090">
        <v>4</v>
      </c>
      <c r="C2090" t="s">
        <v>1276</v>
      </c>
      <c r="D2090" t="s">
        <v>922</v>
      </c>
      <c r="E2090" t="s">
        <v>732</v>
      </c>
      <c r="F2090" t="s">
        <v>459</v>
      </c>
    </row>
    <row r="2091" spans="1:6" x14ac:dyDescent="0.25">
      <c r="A2091">
        <v>20</v>
      </c>
      <c r="B2091">
        <v>5</v>
      </c>
      <c r="C2091" t="s">
        <v>1225</v>
      </c>
      <c r="D2091" t="s">
        <v>901</v>
      </c>
      <c r="E2091" t="s">
        <v>267</v>
      </c>
      <c r="F2091" t="s">
        <v>459</v>
      </c>
    </row>
    <row r="2092" spans="1:6" x14ac:dyDescent="0.25">
      <c r="A2092">
        <v>20</v>
      </c>
      <c r="B2092">
        <v>6</v>
      </c>
      <c r="C2092" t="s">
        <v>1216</v>
      </c>
      <c r="D2092" t="s">
        <v>899</v>
      </c>
      <c r="E2092" t="s">
        <v>683</v>
      </c>
      <c r="F2092" t="s">
        <v>459</v>
      </c>
    </row>
    <row r="2093" spans="1:6" x14ac:dyDescent="0.25">
      <c r="A2093">
        <v>20</v>
      </c>
      <c r="B2093">
        <v>7</v>
      </c>
      <c r="C2093" t="s">
        <v>1195</v>
      </c>
      <c r="D2093" t="s">
        <v>899</v>
      </c>
      <c r="E2093" t="s">
        <v>157</v>
      </c>
      <c r="F2093" t="s">
        <v>459</v>
      </c>
    </row>
    <row r="2094" spans="1:6" x14ac:dyDescent="0.25">
      <c r="A2094">
        <v>20</v>
      </c>
      <c r="B2094">
        <v>8</v>
      </c>
      <c r="C2094" t="s">
        <v>1245</v>
      </c>
      <c r="D2094" t="s">
        <v>901</v>
      </c>
      <c r="E2094" t="s">
        <v>105</v>
      </c>
      <c r="F2094" t="s">
        <v>459</v>
      </c>
    </row>
    <row r="2095" spans="1:6" x14ac:dyDescent="0.25">
      <c r="A2095">
        <v>20</v>
      </c>
      <c r="B2095">
        <v>9</v>
      </c>
      <c r="C2095" t="s">
        <v>1172</v>
      </c>
      <c r="D2095" t="s">
        <v>901</v>
      </c>
      <c r="E2095" t="s">
        <v>512</v>
      </c>
      <c r="F2095" t="s">
        <v>459</v>
      </c>
    </row>
    <row r="2096" spans="1:6" x14ac:dyDescent="0.25">
      <c r="A2096">
        <v>20</v>
      </c>
      <c r="B2096">
        <v>10</v>
      </c>
      <c r="C2096" t="s">
        <v>1163</v>
      </c>
      <c r="D2096" t="s">
        <v>903</v>
      </c>
      <c r="E2096" t="s">
        <v>532</v>
      </c>
      <c r="F2096" t="s">
        <v>459</v>
      </c>
    </row>
    <row r="2097" spans="1:6" x14ac:dyDescent="0.25">
      <c r="A2097">
        <v>20</v>
      </c>
      <c r="B2097">
        <v>11</v>
      </c>
      <c r="C2097" t="s">
        <v>1254</v>
      </c>
      <c r="D2097" t="s">
        <v>905</v>
      </c>
      <c r="E2097" t="s">
        <v>308</v>
      </c>
      <c r="F2097" t="s">
        <v>459</v>
      </c>
    </row>
    <row r="2098" spans="1:6" x14ac:dyDescent="0.25">
      <c r="A2098">
        <v>20</v>
      </c>
      <c r="B2098">
        <v>12</v>
      </c>
      <c r="C2098" t="s">
        <v>1176</v>
      </c>
      <c r="D2098" t="s">
        <v>922</v>
      </c>
      <c r="E2098" t="s">
        <v>80</v>
      </c>
      <c r="F2098" t="s">
        <v>459</v>
      </c>
    </row>
    <row r="2099" spans="1:6" x14ac:dyDescent="0.25">
      <c r="A2099">
        <v>20</v>
      </c>
      <c r="B2099">
        <v>13</v>
      </c>
      <c r="C2099" t="s">
        <v>1177</v>
      </c>
      <c r="D2099" t="s">
        <v>901</v>
      </c>
      <c r="E2099" t="s">
        <v>397</v>
      </c>
      <c r="F2099" t="s">
        <v>459</v>
      </c>
    </row>
    <row r="2100" spans="1:6" x14ac:dyDescent="0.25">
      <c r="A2100">
        <v>20</v>
      </c>
      <c r="B2100">
        <v>14</v>
      </c>
      <c r="C2100" t="s">
        <v>1203</v>
      </c>
      <c r="D2100" t="s">
        <v>903</v>
      </c>
      <c r="E2100" t="s">
        <v>790</v>
      </c>
      <c r="F2100" t="s">
        <v>459</v>
      </c>
    </row>
    <row r="2101" spans="1:6" x14ac:dyDescent="0.25">
      <c r="A2101">
        <v>20</v>
      </c>
      <c r="B2101">
        <v>15</v>
      </c>
      <c r="C2101" t="s">
        <v>1222</v>
      </c>
      <c r="D2101" t="s">
        <v>901</v>
      </c>
      <c r="E2101" t="s">
        <v>209</v>
      </c>
      <c r="F2101" t="s">
        <v>459</v>
      </c>
    </row>
    <row r="2102" spans="1:6" x14ac:dyDescent="0.25">
      <c r="A2102">
        <v>21</v>
      </c>
      <c r="B2102">
        <v>1</v>
      </c>
      <c r="C2102" t="s">
        <v>1183</v>
      </c>
      <c r="D2102" t="s">
        <v>899</v>
      </c>
      <c r="E2102" t="s">
        <v>209</v>
      </c>
      <c r="F2102" t="s">
        <v>459</v>
      </c>
    </row>
    <row r="2103" spans="1:6" x14ac:dyDescent="0.25">
      <c r="A2103">
        <v>21</v>
      </c>
      <c r="B2103">
        <v>2</v>
      </c>
      <c r="C2103" t="s">
        <v>1213</v>
      </c>
      <c r="D2103" t="s">
        <v>901</v>
      </c>
      <c r="E2103" t="s">
        <v>790</v>
      </c>
      <c r="F2103" t="s">
        <v>459</v>
      </c>
    </row>
    <row r="2104" spans="1:6" x14ac:dyDescent="0.25">
      <c r="A2104">
        <v>21</v>
      </c>
      <c r="B2104">
        <v>3</v>
      </c>
      <c r="C2104" t="s">
        <v>1226</v>
      </c>
      <c r="D2104" t="s">
        <v>901</v>
      </c>
      <c r="E2104" t="s">
        <v>397</v>
      </c>
      <c r="F2104" t="s">
        <v>459</v>
      </c>
    </row>
    <row r="2105" spans="1:6" x14ac:dyDescent="0.25">
      <c r="A2105">
        <v>21</v>
      </c>
      <c r="B2105">
        <v>4</v>
      </c>
      <c r="C2105" t="s">
        <v>1196</v>
      </c>
      <c r="D2105" t="s">
        <v>903</v>
      </c>
      <c r="E2105" t="s">
        <v>80</v>
      </c>
      <c r="F2105" t="s">
        <v>459</v>
      </c>
    </row>
    <row r="2106" spans="1:6" x14ac:dyDescent="0.25">
      <c r="A2106">
        <v>21</v>
      </c>
      <c r="B2106">
        <v>5</v>
      </c>
      <c r="C2106" t="s">
        <v>1199</v>
      </c>
      <c r="D2106" t="s">
        <v>903</v>
      </c>
      <c r="E2106" t="s">
        <v>308</v>
      </c>
      <c r="F2106" t="s">
        <v>459</v>
      </c>
    </row>
    <row r="2107" spans="1:6" x14ac:dyDescent="0.25">
      <c r="A2107">
        <v>21</v>
      </c>
      <c r="B2107">
        <v>6</v>
      </c>
      <c r="C2107" t="s">
        <v>1229</v>
      </c>
      <c r="D2107" t="s">
        <v>905</v>
      </c>
      <c r="E2107" t="s">
        <v>532</v>
      </c>
      <c r="F2107" t="s">
        <v>459</v>
      </c>
    </row>
    <row r="2108" spans="1:6" x14ac:dyDescent="0.25">
      <c r="A2108">
        <v>21</v>
      </c>
      <c r="B2108">
        <v>7</v>
      </c>
      <c r="C2108" t="s">
        <v>1224</v>
      </c>
      <c r="D2108" t="s">
        <v>961</v>
      </c>
      <c r="E2108" t="s">
        <v>512</v>
      </c>
      <c r="F2108" t="s">
        <v>459</v>
      </c>
    </row>
    <row r="2109" spans="1:6" x14ac:dyDescent="0.25">
      <c r="A2109">
        <v>21</v>
      </c>
      <c r="B2109">
        <v>8</v>
      </c>
      <c r="C2109" t="s">
        <v>1151</v>
      </c>
      <c r="D2109" t="s">
        <v>903</v>
      </c>
      <c r="E2109" t="s">
        <v>105</v>
      </c>
      <c r="F2109" t="s">
        <v>459</v>
      </c>
    </row>
    <row r="2110" spans="1:6" x14ac:dyDescent="0.25">
      <c r="A2110">
        <v>21</v>
      </c>
      <c r="B2110">
        <v>9</v>
      </c>
      <c r="C2110" t="s">
        <v>1180</v>
      </c>
      <c r="D2110" t="s">
        <v>899</v>
      </c>
      <c r="E2110" t="s">
        <v>157</v>
      </c>
      <c r="F2110" t="s">
        <v>459</v>
      </c>
    </row>
    <row r="2111" spans="1:6" x14ac:dyDescent="0.25">
      <c r="A2111">
        <v>21</v>
      </c>
      <c r="B2111">
        <v>10</v>
      </c>
      <c r="C2111" t="s">
        <v>1250</v>
      </c>
      <c r="D2111" t="s">
        <v>899</v>
      </c>
      <c r="E2111" t="s">
        <v>683</v>
      </c>
      <c r="F2111" t="s">
        <v>459</v>
      </c>
    </row>
    <row r="2112" spans="1:6" x14ac:dyDescent="0.25">
      <c r="A2112">
        <v>21</v>
      </c>
      <c r="B2112">
        <v>11</v>
      </c>
      <c r="C2112" t="s">
        <v>1247</v>
      </c>
      <c r="D2112" t="s">
        <v>901</v>
      </c>
      <c r="E2112" t="s">
        <v>267</v>
      </c>
      <c r="F2112" t="s">
        <v>459</v>
      </c>
    </row>
    <row r="2113" spans="1:6" x14ac:dyDescent="0.25">
      <c r="A2113">
        <v>21</v>
      </c>
      <c r="B2113">
        <v>12</v>
      </c>
      <c r="C2113" t="s">
        <v>1210</v>
      </c>
      <c r="D2113" t="s">
        <v>901</v>
      </c>
      <c r="E2113" t="s">
        <v>732</v>
      </c>
      <c r="F2113" t="s">
        <v>459</v>
      </c>
    </row>
    <row r="2114" spans="1:6" x14ac:dyDescent="0.25">
      <c r="A2114">
        <v>21</v>
      </c>
      <c r="B2114">
        <v>13</v>
      </c>
      <c r="C2114" t="s">
        <v>1311</v>
      </c>
      <c r="D2114" t="s">
        <v>899</v>
      </c>
      <c r="E2114" t="s">
        <v>621</v>
      </c>
      <c r="F2114" t="s">
        <v>459</v>
      </c>
    </row>
    <row r="2115" spans="1:6" x14ac:dyDescent="0.25">
      <c r="A2115">
        <v>21</v>
      </c>
      <c r="B2115">
        <v>14</v>
      </c>
      <c r="C2115" t="s">
        <v>1249</v>
      </c>
      <c r="D2115" t="s">
        <v>899</v>
      </c>
      <c r="E2115" t="s">
        <v>530</v>
      </c>
      <c r="F2115" t="s">
        <v>459</v>
      </c>
    </row>
    <row r="2116" spans="1:6" x14ac:dyDescent="0.25">
      <c r="A2116">
        <v>21</v>
      </c>
      <c r="B2116">
        <v>15</v>
      </c>
      <c r="C2116" t="s">
        <v>1207</v>
      </c>
      <c r="D2116" t="s">
        <v>899</v>
      </c>
      <c r="E2116" t="s">
        <v>593</v>
      </c>
      <c r="F2116" t="s">
        <v>459</v>
      </c>
    </row>
    <row r="2117" spans="1:6" x14ac:dyDescent="0.25">
      <c r="A2117">
        <v>22</v>
      </c>
      <c r="B2117">
        <v>1</v>
      </c>
      <c r="C2117" t="s">
        <v>1231</v>
      </c>
      <c r="D2117" t="s">
        <v>901</v>
      </c>
      <c r="E2117" t="s">
        <v>593</v>
      </c>
      <c r="F2117" t="s">
        <v>459</v>
      </c>
    </row>
    <row r="2118" spans="1:6" x14ac:dyDescent="0.25">
      <c r="A2118">
        <v>22</v>
      </c>
      <c r="B2118">
        <v>2</v>
      </c>
      <c r="C2118" t="s">
        <v>1246</v>
      </c>
      <c r="D2118" t="s">
        <v>899</v>
      </c>
      <c r="E2118" t="s">
        <v>530</v>
      </c>
      <c r="F2118" t="s">
        <v>459</v>
      </c>
    </row>
    <row r="2119" spans="1:6" x14ac:dyDescent="0.25">
      <c r="A2119">
        <v>22</v>
      </c>
      <c r="B2119">
        <v>3</v>
      </c>
      <c r="C2119" t="s">
        <v>1215</v>
      </c>
      <c r="D2119" t="s">
        <v>899</v>
      </c>
      <c r="E2119" t="s">
        <v>621</v>
      </c>
      <c r="F2119" t="s">
        <v>459</v>
      </c>
    </row>
    <row r="2120" spans="1:6" x14ac:dyDescent="0.25">
      <c r="A2120">
        <v>22</v>
      </c>
      <c r="B2120">
        <v>4</v>
      </c>
      <c r="C2120" t="s">
        <v>1238</v>
      </c>
      <c r="D2120" t="s">
        <v>901</v>
      </c>
      <c r="E2120" t="s">
        <v>732</v>
      </c>
      <c r="F2120" t="s">
        <v>459</v>
      </c>
    </row>
    <row r="2121" spans="1:6" x14ac:dyDescent="0.25">
      <c r="A2121">
        <v>22</v>
      </c>
      <c r="B2121">
        <v>5</v>
      </c>
      <c r="C2121" t="s">
        <v>1281</v>
      </c>
      <c r="D2121" t="s">
        <v>901</v>
      </c>
      <c r="E2121" t="s">
        <v>267</v>
      </c>
      <c r="F2121" t="s">
        <v>459</v>
      </c>
    </row>
    <row r="2122" spans="1:6" x14ac:dyDescent="0.25">
      <c r="A2122">
        <v>22</v>
      </c>
      <c r="B2122">
        <v>6</v>
      </c>
      <c r="C2122" t="s">
        <v>1217</v>
      </c>
      <c r="D2122" t="s">
        <v>901</v>
      </c>
      <c r="E2122" t="s">
        <v>683</v>
      </c>
      <c r="F2122" t="s">
        <v>459</v>
      </c>
    </row>
    <row r="2123" spans="1:6" x14ac:dyDescent="0.25">
      <c r="A2123">
        <v>22</v>
      </c>
      <c r="B2123">
        <v>7</v>
      </c>
      <c r="C2123" t="s">
        <v>1240</v>
      </c>
      <c r="D2123" t="s">
        <v>901</v>
      </c>
      <c r="E2123" t="s">
        <v>157</v>
      </c>
      <c r="F2123" t="s">
        <v>459</v>
      </c>
    </row>
    <row r="2124" spans="1:6" x14ac:dyDescent="0.25">
      <c r="A2124">
        <v>22</v>
      </c>
      <c r="B2124">
        <v>8</v>
      </c>
      <c r="C2124" t="s">
        <v>1256</v>
      </c>
      <c r="D2124" t="s">
        <v>899</v>
      </c>
      <c r="E2124" t="s">
        <v>105</v>
      </c>
      <c r="F2124" t="s">
        <v>459</v>
      </c>
    </row>
    <row r="2125" spans="1:6" x14ac:dyDescent="0.25">
      <c r="A2125">
        <v>22</v>
      </c>
      <c r="B2125">
        <v>9</v>
      </c>
      <c r="C2125" t="s">
        <v>1255</v>
      </c>
      <c r="D2125" t="s">
        <v>901</v>
      </c>
      <c r="E2125" t="s">
        <v>512</v>
      </c>
      <c r="F2125" t="s">
        <v>459</v>
      </c>
    </row>
    <row r="2126" spans="1:6" x14ac:dyDescent="0.25">
      <c r="A2126">
        <v>22</v>
      </c>
      <c r="B2126">
        <v>10</v>
      </c>
      <c r="C2126" t="s">
        <v>1227</v>
      </c>
      <c r="D2126" t="s">
        <v>901</v>
      </c>
      <c r="E2126" t="s">
        <v>532</v>
      </c>
      <c r="F2126" t="s">
        <v>459</v>
      </c>
    </row>
    <row r="2127" spans="1:6" x14ac:dyDescent="0.25">
      <c r="A2127">
        <v>22</v>
      </c>
      <c r="B2127">
        <v>11</v>
      </c>
      <c r="C2127" t="s">
        <v>1206</v>
      </c>
      <c r="D2127" t="s">
        <v>901</v>
      </c>
      <c r="E2127" t="s">
        <v>308</v>
      </c>
      <c r="F2127" t="s">
        <v>459</v>
      </c>
    </row>
    <row r="2128" spans="1:6" x14ac:dyDescent="0.25">
      <c r="A2128">
        <v>22</v>
      </c>
      <c r="B2128">
        <v>12</v>
      </c>
      <c r="C2128" t="s">
        <v>1267</v>
      </c>
      <c r="D2128" t="s">
        <v>901</v>
      </c>
      <c r="E2128" t="s">
        <v>80</v>
      </c>
      <c r="F2128" t="s">
        <v>459</v>
      </c>
    </row>
    <row r="2129" spans="1:6" x14ac:dyDescent="0.25">
      <c r="A2129">
        <v>22</v>
      </c>
      <c r="B2129">
        <v>13</v>
      </c>
      <c r="C2129" t="s">
        <v>1275</v>
      </c>
      <c r="D2129" t="s">
        <v>899</v>
      </c>
      <c r="E2129" t="s">
        <v>397</v>
      </c>
      <c r="F2129" t="s">
        <v>459</v>
      </c>
    </row>
    <row r="2130" spans="1:6" x14ac:dyDescent="0.25">
      <c r="A2130">
        <v>22</v>
      </c>
      <c r="B2130">
        <v>14</v>
      </c>
      <c r="C2130" t="s">
        <v>1198</v>
      </c>
      <c r="D2130" t="s">
        <v>901</v>
      </c>
      <c r="E2130" t="s">
        <v>790</v>
      </c>
      <c r="F2130" t="s">
        <v>459</v>
      </c>
    </row>
    <row r="2131" spans="1:6" x14ac:dyDescent="0.25">
      <c r="A2131">
        <v>22</v>
      </c>
      <c r="B2131">
        <v>15</v>
      </c>
      <c r="C2131" t="s">
        <v>1261</v>
      </c>
      <c r="D2131" t="s">
        <v>899</v>
      </c>
      <c r="E2131" t="s">
        <v>209</v>
      </c>
      <c r="F2131" t="s">
        <v>459</v>
      </c>
    </row>
    <row r="2132" spans="1:6" x14ac:dyDescent="0.25">
      <c r="A2132">
        <v>23</v>
      </c>
      <c r="B2132">
        <v>1</v>
      </c>
      <c r="C2132" t="s">
        <v>1264</v>
      </c>
      <c r="D2132" t="s">
        <v>899</v>
      </c>
      <c r="E2132" t="s">
        <v>209</v>
      </c>
      <c r="F2132" t="s">
        <v>459</v>
      </c>
    </row>
    <row r="2133" spans="1:6" x14ac:dyDescent="0.25">
      <c r="A2133">
        <v>23</v>
      </c>
      <c r="B2133">
        <v>2</v>
      </c>
      <c r="C2133" t="s">
        <v>1243</v>
      </c>
      <c r="D2133" t="s">
        <v>901</v>
      </c>
      <c r="E2133" t="s">
        <v>790</v>
      </c>
      <c r="F2133" t="s">
        <v>459</v>
      </c>
    </row>
    <row r="2134" spans="1:6" x14ac:dyDescent="0.25">
      <c r="A2134">
        <v>23</v>
      </c>
      <c r="B2134">
        <v>3</v>
      </c>
      <c r="C2134" t="s">
        <v>1279</v>
      </c>
      <c r="D2134" t="s">
        <v>901</v>
      </c>
      <c r="E2134" t="s">
        <v>397</v>
      </c>
      <c r="F2134" t="s">
        <v>459</v>
      </c>
    </row>
    <row r="2135" spans="1:6" x14ac:dyDescent="0.25">
      <c r="A2135">
        <v>23</v>
      </c>
      <c r="B2135">
        <v>4</v>
      </c>
      <c r="C2135" t="s">
        <v>1202</v>
      </c>
      <c r="D2135" t="s">
        <v>899</v>
      </c>
      <c r="E2135" t="s">
        <v>80</v>
      </c>
      <c r="F2135" t="s">
        <v>459</v>
      </c>
    </row>
    <row r="2136" spans="1:6" x14ac:dyDescent="0.25">
      <c r="A2136">
        <v>23</v>
      </c>
      <c r="B2136">
        <v>5</v>
      </c>
      <c r="C2136" t="s">
        <v>1268</v>
      </c>
      <c r="D2136" t="s">
        <v>901</v>
      </c>
      <c r="E2136" t="s">
        <v>308</v>
      </c>
      <c r="F2136" t="s">
        <v>459</v>
      </c>
    </row>
    <row r="2137" spans="1:6" x14ac:dyDescent="0.25">
      <c r="A2137">
        <v>23</v>
      </c>
      <c r="B2137">
        <v>6</v>
      </c>
      <c r="C2137" t="s">
        <v>1263</v>
      </c>
      <c r="D2137" t="s">
        <v>922</v>
      </c>
      <c r="E2137" t="s">
        <v>532</v>
      </c>
      <c r="F2137" t="s">
        <v>459</v>
      </c>
    </row>
    <row r="2138" spans="1:6" x14ac:dyDescent="0.25">
      <c r="A2138">
        <v>23</v>
      </c>
      <c r="B2138">
        <v>7</v>
      </c>
      <c r="C2138" t="s">
        <v>1191</v>
      </c>
      <c r="D2138" t="s">
        <v>901</v>
      </c>
      <c r="E2138" t="s">
        <v>512</v>
      </c>
      <c r="F2138" t="s">
        <v>459</v>
      </c>
    </row>
    <row r="2139" spans="1:6" x14ac:dyDescent="0.25">
      <c r="A2139">
        <v>23</v>
      </c>
      <c r="B2139">
        <v>8</v>
      </c>
      <c r="C2139" t="s">
        <v>1228</v>
      </c>
      <c r="D2139" t="s">
        <v>899</v>
      </c>
      <c r="E2139" t="s">
        <v>105</v>
      </c>
      <c r="F2139" t="s">
        <v>459</v>
      </c>
    </row>
    <row r="2140" spans="1:6" x14ac:dyDescent="0.25">
      <c r="A2140">
        <v>23</v>
      </c>
      <c r="B2140">
        <v>9</v>
      </c>
      <c r="C2140" t="s">
        <v>1258</v>
      </c>
      <c r="D2140" t="s">
        <v>901</v>
      </c>
      <c r="E2140" t="s">
        <v>157</v>
      </c>
      <c r="F2140" t="s">
        <v>459</v>
      </c>
    </row>
    <row r="2141" spans="1:6" x14ac:dyDescent="0.25">
      <c r="A2141">
        <v>23</v>
      </c>
      <c r="B2141">
        <v>10</v>
      </c>
      <c r="C2141" t="s">
        <v>1233</v>
      </c>
      <c r="D2141" t="s">
        <v>901</v>
      </c>
      <c r="E2141" t="s">
        <v>683</v>
      </c>
      <c r="F2141" t="s">
        <v>459</v>
      </c>
    </row>
    <row r="2142" spans="1:6" x14ac:dyDescent="0.25">
      <c r="A2142">
        <v>23</v>
      </c>
      <c r="B2142">
        <v>11</v>
      </c>
      <c r="C2142" t="s">
        <v>1266</v>
      </c>
      <c r="D2142" t="s">
        <v>901</v>
      </c>
      <c r="E2142" t="s">
        <v>267</v>
      </c>
      <c r="F2142" t="s">
        <v>459</v>
      </c>
    </row>
    <row r="2143" spans="1:6" x14ac:dyDescent="0.25">
      <c r="A2143">
        <v>23</v>
      </c>
      <c r="B2143">
        <v>12</v>
      </c>
      <c r="C2143" t="s">
        <v>1212</v>
      </c>
      <c r="D2143" t="s">
        <v>901</v>
      </c>
      <c r="E2143" t="s">
        <v>732</v>
      </c>
      <c r="F2143" t="s">
        <v>459</v>
      </c>
    </row>
    <row r="2144" spans="1:6" x14ac:dyDescent="0.25">
      <c r="A2144">
        <v>23</v>
      </c>
      <c r="B2144">
        <v>13</v>
      </c>
      <c r="C2144" t="s">
        <v>1223</v>
      </c>
      <c r="D2144" t="s">
        <v>908</v>
      </c>
      <c r="E2144" t="s">
        <v>621</v>
      </c>
      <c r="F2144" t="s">
        <v>459</v>
      </c>
    </row>
    <row r="2145" spans="1:6" x14ac:dyDescent="0.25">
      <c r="A2145">
        <v>23</v>
      </c>
      <c r="B2145">
        <v>14</v>
      </c>
      <c r="C2145" t="s">
        <v>1297</v>
      </c>
      <c r="D2145" t="s">
        <v>922</v>
      </c>
      <c r="E2145" t="s">
        <v>530</v>
      </c>
      <c r="F2145" t="s">
        <v>459</v>
      </c>
    </row>
    <row r="2146" spans="1:6" x14ac:dyDescent="0.25">
      <c r="A2146">
        <v>23</v>
      </c>
      <c r="B2146">
        <v>15</v>
      </c>
      <c r="C2146" t="s">
        <v>1309</v>
      </c>
      <c r="D2146" t="s">
        <v>899</v>
      </c>
      <c r="E2146" t="s">
        <v>593</v>
      </c>
      <c r="F2146" t="s">
        <v>459</v>
      </c>
    </row>
    <row r="2147" spans="1:6" x14ac:dyDescent="0.25">
      <c r="A2147">
        <v>24</v>
      </c>
      <c r="B2147">
        <v>1</v>
      </c>
      <c r="C2147" t="s">
        <v>1305</v>
      </c>
      <c r="D2147" t="s">
        <v>901</v>
      </c>
      <c r="E2147" t="s">
        <v>593</v>
      </c>
      <c r="F2147" t="s">
        <v>459</v>
      </c>
    </row>
    <row r="2148" spans="1:6" x14ac:dyDescent="0.25">
      <c r="A2148">
        <v>24</v>
      </c>
      <c r="B2148">
        <v>2</v>
      </c>
      <c r="C2148" t="s">
        <v>1192</v>
      </c>
      <c r="D2148" t="s">
        <v>901</v>
      </c>
      <c r="E2148" t="s">
        <v>530</v>
      </c>
      <c r="F2148" t="s">
        <v>459</v>
      </c>
    </row>
    <row r="2149" spans="1:6" x14ac:dyDescent="0.25">
      <c r="A2149">
        <v>24</v>
      </c>
      <c r="B2149">
        <v>3</v>
      </c>
      <c r="C2149" t="s">
        <v>1257</v>
      </c>
      <c r="D2149" t="s">
        <v>901</v>
      </c>
      <c r="E2149" t="s">
        <v>621</v>
      </c>
      <c r="F2149" t="s">
        <v>459</v>
      </c>
    </row>
    <row r="2150" spans="1:6" x14ac:dyDescent="0.25">
      <c r="A2150">
        <v>24</v>
      </c>
      <c r="B2150">
        <v>4</v>
      </c>
      <c r="C2150" t="s">
        <v>1313</v>
      </c>
      <c r="D2150" t="s">
        <v>905</v>
      </c>
      <c r="E2150" t="s">
        <v>732</v>
      </c>
      <c r="F2150" t="s">
        <v>459</v>
      </c>
    </row>
    <row r="2151" spans="1:6" x14ac:dyDescent="0.25">
      <c r="A2151">
        <v>24</v>
      </c>
      <c r="B2151">
        <v>5</v>
      </c>
      <c r="C2151" t="s">
        <v>1241</v>
      </c>
      <c r="D2151" t="s">
        <v>961</v>
      </c>
      <c r="E2151" t="s">
        <v>267</v>
      </c>
      <c r="F2151" t="s">
        <v>459</v>
      </c>
    </row>
    <row r="2152" spans="1:6" x14ac:dyDescent="0.25">
      <c r="A2152">
        <v>24</v>
      </c>
      <c r="B2152">
        <v>6</v>
      </c>
      <c r="C2152" t="s">
        <v>1209</v>
      </c>
      <c r="D2152" t="s">
        <v>961</v>
      </c>
      <c r="E2152" t="s">
        <v>683</v>
      </c>
      <c r="F2152" t="s">
        <v>459</v>
      </c>
    </row>
    <row r="2153" spans="1:6" x14ac:dyDescent="0.25">
      <c r="A2153">
        <v>24</v>
      </c>
      <c r="B2153">
        <v>7</v>
      </c>
      <c r="C2153" t="s">
        <v>1259</v>
      </c>
      <c r="D2153" t="s">
        <v>901</v>
      </c>
      <c r="E2153" t="s">
        <v>157</v>
      </c>
      <c r="F2153" t="s">
        <v>459</v>
      </c>
    </row>
    <row r="2154" spans="1:6" x14ac:dyDescent="0.25">
      <c r="A2154">
        <v>24</v>
      </c>
      <c r="B2154">
        <v>8</v>
      </c>
      <c r="C2154" t="s">
        <v>1218</v>
      </c>
      <c r="D2154" t="s">
        <v>901</v>
      </c>
      <c r="E2154" t="s">
        <v>105</v>
      </c>
      <c r="F2154" t="s">
        <v>459</v>
      </c>
    </row>
    <row r="2155" spans="1:6" x14ac:dyDescent="0.25">
      <c r="A2155">
        <v>24</v>
      </c>
      <c r="B2155">
        <v>9</v>
      </c>
      <c r="C2155" t="s">
        <v>1252</v>
      </c>
      <c r="D2155" t="s">
        <v>901</v>
      </c>
      <c r="E2155" t="s">
        <v>512</v>
      </c>
      <c r="F2155" t="s">
        <v>459</v>
      </c>
    </row>
    <row r="2156" spans="1:6" x14ac:dyDescent="0.25">
      <c r="A2156">
        <v>24</v>
      </c>
      <c r="B2156">
        <v>10</v>
      </c>
      <c r="C2156" t="s">
        <v>1214</v>
      </c>
      <c r="D2156" t="s">
        <v>901</v>
      </c>
      <c r="E2156" t="s">
        <v>532</v>
      </c>
      <c r="F2156" t="s">
        <v>459</v>
      </c>
    </row>
    <row r="2157" spans="1:6" x14ac:dyDescent="0.25">
      <c r="A2157">
        <v>24</v>
      </c>
      <c r="B2157">
        <v>11</v>
      </c>
      <c r="C2157" t="s">
        <v>1235</v>
      </c>
      <c r="D2157" t="s">
        <v>899</v>
      </c>
      <c r="E2157" t="s">
        <v>308</v>
      </c>
      <c r="F2157" t="s">
        <v>459</v>
      </c>
    </row>
    <row r="2158" spans="1:6" x14ac:dyDescent="0.25">
      <c r="A2158">
        <v>24</v>
      </c>
      <c r="B2158">
        <v>12</v>
      </c>
      <c r="C2158" t="s">
        <v>1232</v>
      </c>
      <c r="D2158" t="s">
        <v>901</v>
      </c>
      <c r="E2158" t="s">
        <v>80</v>
      </c>
      <c r="F2158" t="s">
        <v>459</v>
      </c>
    </row>
    <row r="2159" spans="1:6" x14ac:dyDescent="0.25">
      <c r="A2159">
        <v>24</v>
      </c>
      <c r="B2159">
        <v>13</v>
      </c>
      <c r="C2159" t="s">
        <v>1306</v>
      </c>
      <c r="D2159" t="s">
        <v>901</v>
      </c>
      <c r="E2159" t="s">
        <v>397</v>
      </c>
      <c r="F2159" t="s">
        <v>459</v>
      </c>
    </row>
    <row r="2160" spans="1:6" x14ac:dyDescent="0.25">
      <c r="A2160">
        <v>24</v>
      </c>
      <c r="B2160">
        <v>14</v>
      </c>
      <c r="C2160" t="s">
        <v>1295</v>
      </c>
      <c r="D2160" t="s">
        <v>908</v>
      </c>
      <c r="E2160" t="s">
        <v>790</v>
      </c>
      <c r="F2160" t="s">
        <v>459</v>
      </c>
    </row>
    <row r="2161" spans="1:6" x14ac:dyDescent="0.25">
      <c r="A2161">
        <v>24</v>
      </c>
      <c r="B2161">
        <v>15</v>
      </c>
      <c r="C2161" t="s">
        <v>1308</v>
      </c>
      <c r="D2161" t="s">
        <v>901</v>
      </c>
      <c r="E2161" t="s">
        <v>209</v>
      </c>
      <c r="F2161" t="s">
        <v>459</v>
      </c>
    </row>
    <row r="2162" spans="1:6" x14ac:dyDescent="0.25">
      <c r="A2162">
        <v>25</v>
      </c>
      <c r="B2162">
        <v>1</v>
      </c>
      <c r="C2162" t="s">
        <v>1182</v>
      </c>
      <c r="D2162" t="s">
        <v>901</v>
      </c>
      <c r="E2162" t="s">
        <v>209</v>
      </c>
      <c r="F2162" t="s">
        <v>459</v>
      </c>
    </row>
    <row r="2163" spans="1:6" x14ac:dyDescent="0.25">
      <c r="A2163">
        <v>25</v>
      </c>
      <c r="B2163">
        <v>2</v>
      </c>
      <c r="C2163" t="s">
        <v>1363</v>
      </c>
      <c r="D2163" t="s">
        <v>908</v>
      </c>
      <c r="E2163" t="s">
        <v>790</v>
      </c>
      <c r="F2163" t="s">
        <v>459</v>
      </c>
    </row>
    <row r="2164" spans="1:6" x14ac:dyDescent="0.25">
      <c r="A2164">
        <v>25</v>
      </c>
      <c r="B2164">
        <v>3</v>
      </c>
      <c r="C2164" t="s">
        <v>1292</v>
      </c>
      <c r="D2164" t="s">
        <v>901</v>
      </c>
      <c r="E2164" t="s">
        <v>397</v>
      </c>
      <c r="F2164" t="s">
        <v>459</v>
      </c>
    </row>
    <row r="2165" spans="1:6" x14ac:dyDescent="0.25">
      <c r="A2165">
        <v>25</v>
      </c>
      <c r="B2165">
        <v>4</v>
      </c>
      <c r="C2165" t="s">
        <v>1349</v>
      </c>
      <c r="D2165" t="s">
        <v>901</v>
      </c>
      <c r="E2165" t="s">
        <v>80</v>
      </c>
      <c r="F2165" t="s">
        <v>459</v>
      </c>
    </row>
    <row r="2166" spans="1:6" x14ac:dyDescent="0.25">
      <c r="A2166">
        <v>25</v>
      </c>
      <c r="B2166">
        <v>5</v>
      </c>
      <c r="C2166" t="s">
        <v>1304</v>
      </c>
      <c r="D2166" t="s">
        <v>908</v>
      </c>
      <c r="E2166" t="s">
        <v>308</v>
      </c>
      <c r="F2166" t="s">
        <v>459</v>
      </c>
    </row>
    <row r="2167" spans="1:6" x14ac:dyDescent="0.25">
      <c r="A2167">
        <v>25</v>
      </c>
      <c r="B2167">
        <v>6</v>
      </c>
      <c r="C2167" t="s">
        <v>1296</v>
      </c>
      <c r="D2167" t="s">
        <v>901</v>
      </c>
      <c r="E2167" t="s">
        <v>532</v>
      </c>
      <c r="F2167" t="s">
        <v>459</v>
      </c>
    </row>
    <row r="2168" spans="1:6" x14ac:dyDescent="0.25">
      <c r="A2168">
        <v>25</v>
      </c>
      <c r="B2168">
        <v>7</v>
      </c>
      <c r="C2168" t="s">
        <v>1220</v>
      </c>
      <c r="D2168" t="s">
        <v>903</v>
      </c>
      <c r="E2168" t="s">
        <v>512</v>
      </c>
      <c r="F2168" t="s">
        <v>459</v>
      </c>
    </row>
    <row r="2169" spans="1:6" x14ac:dyDescent="0.25">
      <c r="A2169">
        <v>25</v>
      </c>
      <c r="B2169">
        <v>8</v>
      </c>
      <c r="C2169" t="s">
        <v>1342</v>
      </c>
      <c r="D2169" t="s">
        <v>961</v>
      </c>
      <c r="E2169" t="s">
        <v>105</v>
      </c>
      <c r="F2169" t="s">
        <v>459</v>
      </c>
    </row>
    <row r="2170" spans="1:6" x14ac:dyDescent="0.25">
      <c r="A2170">
        <v>25</v>
      </c>
      <c r="B2170">
        <v>9</v>
      </c>
      <c r="C2170" t="s">
        <v>1282</v>
      </c>
      <c r="D2170" t="s">
        <v>901</v>
      </c>
      <c r="E2170" t="s">
        <v>157</v>
      </c>
      <c r="F2170" t="s">
        <v>459</v>
      </c>
    </row>
    <row r="2171" spans="1:6" x14ac:dyDescent="0.25">
      <c r="A2171">
        <v>25</v>
      </c>
      <c r="B2171">
        <v>10</v>
      </c>
      <c r="C2171" t="s">
        <v>1294</v>
      </c>
      <c r="D2171" t="s">
        <v>901</v>
      </c>
      <c r="E2171" t="s">
        <v>683</v>
      </c>
      <c r="F2171" t="s">
        <v>459</v>
      </c>
    </row>
    <row r="2172" spans="1:6" x14ac:dyDescent="0.25">
      <c r="A2172">
        <v>25</v>
      </c>
      <c r="B2172">
        <v>11</v>
      </c>
      <c r="C2172" t="s">
        <v>1193</v>
      </c>
      <c r="D2172" t="s">
        <v>908</v>
      </c>
      <c r="E2172" t="s">
        <v>267</v>
      </c>
      <c r="F2172" t="s">
        <v>459</v>
      </c>
    </row>
    <row r="2173" spans="1:6" x14ac:dyDescent="0.25">
      <c r="A2173">
        <v>25</v>
      </c>
      <c r="B2173">
        <v>12</v>
      </c>
      <c r="C2173" t="s">
        <v>1262</v>
      </c>
      <c r="D2173" t="s">
        <v>903</v>
      </c>
      <c r="E2173" t="s">
        <v>732</v>
      </c>
      <c r="F2173" t="s">
        <v>459</v>
      </c>
    </row>
    <row r="2174" spans="1:6" x14ac:dyDescent="0.25">
      <c r="A2174">
        <v>25</v>
      </c>
      <c r="B2174">
        <v>13</v>
      </c>
      <c r="C2174" t="s">
        <v>1219</v>
      </c>
      <c r="D2174" t="s">
        <v>899</v>
      </c>
      <c r="E2174" t="s">
        <v>621</v>
      </c>
      <c r="F2174" t="s">
        <v>459</v>
      </c>
    </row>
    <row r="2175" spans="1:6" x14ac:dyDescent="0.25">
      <c r="A2175">
        <v>25</v>
      </c>
      <c r="B2175">
        <v>14</v>
      </c>
      <c r="C2175" t="s">
        <v>1248</v>
      </c>
      <c r="D2175" t="s">
        <v>901</v>
      </c>
      <c r="E2175" t="s">
        <v>530</v>
      </c>
      <c r="F2175" t="s">
        <v>459</v>
      </c>
    </row>
    <row r="2176" spans="1:6" x14ac:dyDescent="0.25">
      <c r="A2176">
        <v>25</v>
      </c>
      <c r="B2176">
        <v>15</v>
      </c>
      <c r="C2176" t="s">
        <v>1386</v>
      </c>
      <c r="D2176" t="s">
        <v>926</v>
      </c>
      <c r="E2176" t="s">
        <v>593</v>
      </c>
      <c r="F2176" t="s">
        <v>459</v>
      </c>
    </row>
    <row r="2177" spans="1:6" x14ac:dyDescent="0.25">
      <c r="A2177">
        <v>26</v>
      </c>
      <c r="B2177">
        <v>1</v>
      </c>
      <c r="C2177" t="s">
        <v>1287</v>
      </c>
      <c r="D2177" t="s">
        <v>903</v>
      </c>
      <c r="E2177" t="s">
        <v>593</v>
      </c>
      <c r="F2177" t="s">
        <v>459</v>
      </c>
    </row>
    <row r="2178" spans="1:6" x14ac:dyDescent="0.25">
      <c r="A2178">
        <v>26</v>
      </c>
      <c r="B2178">
        <v>2</v>
      </c>
      <c r="C2178" t="s">
        <v>1300</v>
      </c>
      <c r="D2178" t="s">
        <v>901</v>
      </c>
      <c r="E2178" t="s">
        <v>530</v>
      </c>
      <c r="F2178" t="s">
        <v>459</v>
      </c>
    </row>
    <row r="2179" spans="1:6" x14ac:dyDescent="0.25">
      <c r="A2179">
        <v>26</v>
      </c>
      <c r="B2179">
        <v>3</v>
      </c>
      <c r="C2179" t="s">
        <v>1271</v>
      </c>
      <c r="D2179" t="s">
        <v>899</v>
      </c>
      <c r="E2179" t="s">
        <v>621</v>
      </c>
      <c r="F2179" t="s">
        <v>459</v>
      </c>
    </row>
    <row r="2180" spans="1:6" x14ac:dyDescent="0.25">
      <c r="A2180">
        <v>26</v>
      </c>
      <c r="B2180">
        <v>4</v>
      </c>
      <c r="C2180" t="s">
        <v>1283</v>
      </c>
      <c r="D2180" t="s">
        <v>901</v>
      </c>
      <c r="E2180" t="s">
        <v>732</v>
      </c>
      <c r="F2180" t="s">
        <v>459</v>
      </c>
    </row>
    <row r="2181" spans="1:6" x14ac:dyDescent="0.25">
      <c r="A2181">
        <v>26</v>
      </c>
      <c r="B2181">
        <v>5</v>
      </c>
      <c r="C2181" t="s">
        <v>1317</v>
      </c>
      <c r="D2181" t="s">
        <v>961</v>
      </c>
      <c r="E2181" t="s">
        <v>267</v>
      </c>
      <c r="F2181" t="s">
        <v>459</v>
      </c>
    </row>
    <row r="2182" spans="1:6" x14ac:dyDescent="0.25">
      <c r="A2182">
        <v>26</v>
      </c>
      <c r="B2182">
        <v>6</v>
      </c>
      <c r="C2182" t="s">
        <v>1253</v>
      </c>
      <c r="D2182" t="s">
        <v>899</v>
      </c>
      <c r="E2182" t="s">
        <v>683</v>
      </c>
      <c r="F2182" t="s">
        <v>459</v>
      </c>
    </row>
    <row r="2183" spans="1:6" x14ac:dyDescent="0.25">
      <c r="A2183">
        <v>26</v>
      </c>
      <c r="B2183">
        <v>7</v>
      </c>
      <c r="C2183" t="s">
        <v>1376</v>
      </c>
      <c r="D2183" t="s">
        <v>901</v>
      </c>
      <c r="E2183" t="s">
        <v>157</v>
      </c>
      <c r="F2183" t="s">
        <v>459</v>
      </c>
    </row>
    <row r="2184" spans="1:6" x14ac:dyDescent="0.25">
      <c r="A2184">
        <v>26</v>
      </c>
      <c r="B2184">
        <v>8</v>
      </c>
      <c r="C2184" t="s">
        <v>1265</v>
      </c>
      <c r="D2184" t="s">
        <v>899</v>
      </c>
      <c r="E2184" t="s">
        <v>105</v>
      </c>
      <c r="F2184" t="s">
        <v>459</v>
      </c>
    </row>
    <row r="2185" spans="1:6" x14ac:dyDescent="0.25">
      <c r="A2185">
        <v>26</v>
      </c>
      <c r="B2185">
        <v>9</v>
      </c>
      <c r="C2185" t="s">
        <v>1236</v>
      </c>
      <c r="D2185" t="s">
        <v>901</v>
      </c>
      <c r="E2185" t="s">
        <v>512</v>
      </c>
      <c r="F2185" t="s">
        <v>459</v>
      </c>
    </row>
    <row r="2186" spans="1:6" x14ac:dyDescent="0.25">
      <c r="A2186">
        <v>26</v>
      </c>
      <c r="B2186">
        <v>10</v>
      </c>
      <c r="C2186" t="s">
        <v>1234</v>
      </c>
      <c r="D2186" t="s">
        <v>908</v>
      </c>
      <c r="E2186" t="s">
        <v>532</v>
      </c>
      <c r="F2186" t="s">
        <v>459</v>
      </c>
    </row>
    <row r="2187" spans="1:6" x14ac:dyDescent="0.25">
      <c r="A2187">
        <v>26</v>
      </c>
      <c r="B2187">
        <v>11</v>
      </c>
      <c r="C2187" t="s">
        <v>1340</v>
      </c>
      <c r="D2187" t="s">
        <v>901</v>
      </c>
      <c r="E2187" t="s">
        <v>308</v>
      </c>
      <c r="F2187" t="s">
        <v>459</v>
      </c>
    </row>
    <row r="2188" spans="1:6" x14ac:dyDescent="0.25">
      <c r="A2188">
        <v>26</v>
      </c>
      <c r="B2188">
        <v>12</v>
      </c>
      <c r="C2188" t="s">
        <v>1355</v>
      </c>
      <c r="D2188" t="s">
        <v>899</v>
      </c>
      <c r="E2188" t="s">
        <v>80</v>
      </c>
      <c r="F2188" t="s">
        <v>459</v>
      </c>
    </row>
    <row r="2189" spans="1:6" x14ac:dyDescent="0.25">
      <c r="A2189">
        <v>26</v>
      </c>
      <c r="B2189">
        <v>13</v>
      </c>
      <c r="C2189" t="s">
        <v>1289</v>
      </c>
      <c r="D2189" t="s">
        <v>901</v>
      </c>
      <c r="E2189" t="s">
        <v>397</v>
      </c>
      <c r="F2189" t="s">
        <v>459</v>
      </c>
    </row>
    <row r="2190" spans="1:6" x14ac:dyDescent="0.25">
      <c r="A2190">
        <v>26</v>
      </c>
      <c r="B2190">
        <v>14</v>
      </c>
      <c r="C2190" t="s">
        <v>1312</v>
      </c>
      <c r="D2190" t="s">
        <v>922</v>
      </c>
      <c r="E2190" t="s">
        <v>790</v>
      </c>
      <c r="F2190" t="s">
        <v>459</v>
      </c>
    </row>
    <row r="2191" spans="1:6" x14ac:dyDescent="0.25">
      <c r="A2191">
        <v>26</v>
      </c>
      <c r="B2191">
        <v>15</v>
      </c>
      <c r="C2191" t="s">
        <v>1244</v>
      </c>
      <c r="D2191" t="s">
        <v>961</v>
      </c>
      <c r="E2191" t="s">
        <v>209</v>
      </c>
      <c r="F2191" t="s">
        <v>459</v>
      </c>
    </row>
    <row r="2192" spans="1:6" x14ac:dyDescent="0.25">
      <c r="A2192">
        <v>27</v>
      </c>
      <c r="B2192">
        <v>1</v>
      </c>
      <c r="C2192" t="s">
        <v>1290</v>
      </c>
      <c r="D2192" t="s">
        <v>922</v>
      </c>
      <c r="E2192" t="s">
        <v>209</v>
      </c>
      <c r="F2192" t="s">
        <v>459</v>
      </c>
    </row>
    <row r="2193" spans="1:6" x14ac:dyDescent="0.25">
      <c r="A2193">
        <v>27</v>
      </c>
      <c r="B2193">
        <v>2</v>
      </c>
      <c r="C2193" t="s">
        <v>1274</v>
      </c>
      <c r="D2193" t="s">
        <v>901</v>
      </c>
      <c r="E2193" t="s">
        <v>790</v>
      </c>
      <c r="F2193" t="s">
        <v>459</v>
      </c>
    </row>
    <row r="2194" spans="1:6" x14ac:dyDescent="0.25">
      <c r="A2194">
        <v>27</v>
      </c>
      <c r="B2194">
        <v>3</v>
      </c>
      <c r="C2194" t="s">
        <v>1170</v>
      </c>
      <c r="D2194" t="s">
        <v>961</v>
      </c>
      <c r="E2194" t="s">
        <v>397</v>
      </c>
      <c r="F2194" t="s">
        <v>459</v>
      </c>
    </row>
    <row r="2195" spans="1:6" x14ac:dyDescent="0.25">
      <c r="A2195">
        <v>27</v>
      </c>
      <c r="B2195">
        <v>4</v>
      </c>
      <c r="C2195" t="s">
        <v>1369</v>
      </c>
      <c r="D2195" t="s">
        <v>901</v>
      </c>
      <c r="E2195" t="s">
        <v>80</v>
      </c>
      <c r="F2195" t="s">
        <v>459</v>
      </c>
    </row>
    <row r="2196" spans="1:6" x14ac:dyDescent="0.25">
      <c r="A2196">
        <v>27</v>
      </c>
      <c r="B2196">
        <v>5</v>
      </c>
      <c r="C2196" t="s">
        <v>1336</v>
      </c>
      <c r="D2196" t="s">
        <v>901</v>
      </c>
      <c r="E2196" t="s">
        <v>308</v>
      </c>
      <c r="F2196" t="s">
        <v>459</v>
      </c>
    </row>
    <row r="2197" spans="1:6" x14ac:dyDescent="0.25">
      <c r="A2197">
        <v>27</v>
      </c>
      <c r="B2197">
        <v>6</v>
      </c>
      <c r="C2197" t="s">
        <v>1385</v>
      </c>
      <c r="D2197" t="s">
        <v>901</v>
      </c>
      <c r="E2197" t="s">
        <v>532</v>
      </c>
      <c r="F2197" t="s">
        <v>459</v>
      </c>
    </row>
    <row r="2198" spans="1:6" x14ac:dyDescent="0.25">
      <c r="A2198">
        <v>27</v>
      </c>
      <c r="B2198">
        <v>7</v>
      </c>
      <c r="C2198" t="s">
        <v>1381</v>
      </c>
      <c r="D2198" t="s">
        <v>901</v>
      </c>
      <c r="E2198" t="s">
        <v>512</v>
      </c>
      <c r="F2198" t="s">
        <v>459</v>
      </c>
    </row>
    <row r="2199" spans="1:6" x14ac:dyDescent="0.25">
      <c r="A2199">
        <v>27</v>
      </c>
      <c r="B2199">
        <v>8</v>
      </c>
      <c r="C2199" t="s">
        <v>1316</v>
      </c>
      <c r="D2199" t="s">
        <v>901</v>
      </c>
      <c r="E2199" t="s">
        <v>105</v>
      </c>
      <c r="F2199" t="s">
        <v>459</v>
      </c>
    </row>
    <row r="2200" spans="1:6" x14ac:dyDescent="0.25">
      <c r="A2200">
        <v>27</v>
      </c>
      <c r="B2200">
        <v>9</v>
      </c>
      <c r="C2200" t="s">
        <v>1273</v>
      </c>
      <c r="D2200" t="s">
        <v>901</v>
      </c>
      <c r="E2200" t="s">
        <v>157</v>
      </c>
      <c r="F2200" t="s">
        <v>459</v>
      </c>
    </row>
    <row r="2201" spans="1:6" x14ac:dyDescent="0.25">
      <c r="A2201">
        <v>27</v>
      </c>
      <c r="B2201">
        <v>10</v>
      </c>
      <c r="C2201" t="s">
        <v>1303</v>
      </c>
      <c r="D2201" t="s">
        <v>899</v>
      </c>
      <c r="E2201" t="s">
        <v>683</v>
      </c>
      <c r="F2201" t="s">
        <v>459</v>
      </c>
    </row>
    <row r="2202" spans="1:6" x14ac:dyDescent="0.25">
      <c r="A2202">
        <v>27</v>
      </c>
      <c r="B2202">
        <v>11</v>
      </c>
      <c r="C2202" t="s">
        <v>1319</v>
      </c>
      <c r="D2202" t="s">
        <v>901</v>
      </c>
      <c r="E2202" t="s">
        <v>267</v>
      </c>
      <c r="F2202" t="s">
        <v>459</v>
      </c>
    </row>
    <row r="2203" spans="1:6" x14ac:dyDescent="0.25">
      <c r="A2203">
        <v>27</v>
      </c>
      <c r="B2203">
        <v>12</v>
      </c>
      <c r="C2203" t="s">
        <v>1298</v>
      </c>
      <c r="D2203" t="s">
        <v>922</v>
      </c>
      <c r="E2203" t="s">
        <v>732</v>
      </c>
      <c r="F2203" t="s">
        <v>459</v>
      </c>
    </row>
    <row r="2204" spans="1:6" x14ac:dyDescent="0.25">
      <c r="A2204">
        <v>27</v>
      </c>
      <c r="B2204">
        <v>13</v>
      </c>
      <c r="C2204" t="s">
        <v>1401</v>
      </c>
      <c r="D2204" t="s">
        <v>901</v>
      </c>
      <c r="E2204" t="s">
        <v>621</v>
      </c>
      <c r="F2204" t="s">
        <v>459</v>
      </c>
    </row>
    <row r="2205" spans="1:6" x14ac:dyDescent="0.25">
      <c r="A2205">
        <v>27</v>
      </c>
      <c r="B2205">
        <v>14</v>
      </c>
      <c r="C2205" t="s">
        <v>1387</v>
      </c>
      <c r="D2205" t="s">
        <v>905</v>
      </c>
      <c r="E2205" t="s">
        <v>530</v>
      </c>
      <c r="F2205" t="s">
        <v>459</v>
      </c>
    </row>
    <row r="2206" spans="1:6" x14ac:dyDescent="0.25">
      <c r="A2206">
        <v>27</v>
      </c>
      <c r="B2206">
        <v>15</v>
      </c>
      <c r="C2206" t="s">
        <v>1364</v>
      </c>
      <c r="D2206" t="s">
        <v>922</v>
      </c>
      <c r="E2206" t="s">
        <v>593</v>
      </c>
      <c r="F2206" t="s">
        <v>459</v>
      </c>
    </row>
    <row r="2207" spans="1:6" x14ac:dyDescent="0.25">
      <c r="A2207">
        <v>28</v>
      </c>
      <c r="B2207">
        <v>1</v>
      </c>
      <c r="C2207" t="s">
        <v>1315</v>
      </c>
      <c r="D2207" t="s">
        <v>901</v>
      </c>
      <c r="E2207" t="s">
        <v>593</v>
      </c>
      <c r="F2207" t="s">
        <v>459</v>
      </c>
    </row>
    <row r="2208" spans="1:6" x14ac:dyDescent="0.25">
      <c r="A2208">
        <v>28</v>
      </c>
      <c r="B2208">
        <v>2</v>
      </c>
      <c r="C2208" t="s">
        <v>1260</v>
      </c>
      <c r="D2208" t="s">
        <v>901</v>
      </c>
      <c r="E2208" t="s">
        <v>530</v>
      </c>
      <c r="F2208" t="s">
        <v>459</v>
      </c>
    </row>
    <row r="2209" spans="1:6" x14ac:dyDescent="0.25">
      <c r="A2209">
        <v>28</v>
      </c>
      <c r="B2209">
        <v>3</v>
      </c>
      <c r="C2209" t="s">
        <v>1230</v>
      </c>
      <c r="D2209" t="s">
        <v>922</v>
      </c>
      <c r="E2209" t="s">
        <v>621</v>
      </c>
      <c r="F2209" t="s">
        <v>459</v>
      </c>
    </row>
    <row r="2210" spans="1:6" x14ac:dyDescent="0.25">
      <c r="A2210">
        <v>28</v>
      </c>
      <c r="B2210">
        <v>4</v>
      </c>
      <c r="C2210" t="s">
        <v>1280</v>
      </c>
      <c r="D2210" t="s">
        <v>905</v>
      </c>
      <c r="E2210" t="s">
        <v>732</v>
      </c>
      <c r="F2210" t="s">
        <v>459</v>
      </c>
    </row>
    <row r="2211" spans="1:6" x14ac:dyDescent="0.25">
      <c r="A2211">
        <v>28</v>
      </c>
      <c r="B2211">
        <v>5</v>
      </c>
      <c r="C2211" t="s">
        <v>1326</v>
      </c>
      <c r="D2211" t="s">
        <v>908</v>
      </c>
      <c r="E2211" t="s">
        <v>267</v>
      </c>
      <c r="F2211" t="s">
        <v>459</v>
      </c>
    </row>
    <row r="2212" spans="1:6" x14ac:dyDescent="0.25">
      <c r="A2212">
        <v>28</v>
      </c>
      <c r="B2212">
        <v>6</v>
      </c>
      <c r="C2212" t="s">
        <v>1286</v>
      </c>
      <c r="D2212" t="s">
        <v>899</v>
      </c>
      <c r="E2212" t="s">
        <v>683</v>
      </c>
      <c r="F2212" t="s">
        <v>459</v>
      </c>
    </row>
    <row r="2213" spans="1:6" x14ac:dyDescent="0.25">
      <c r="A2213">
        <v>28</v>
      </c>
      <c r="B2213">
        <v>7</v>
      </c>
      <c r="C2213" t="s">
        <v>1370</v>
      </c>
      <c r="D2213" t="s">
        <v>901</v>
      </c>
      <c r="E2213" t="s">
        <v>157</v>
      </c>
      <c r="F2213" t="s">
        <v>459</v>
      </c>
    </row>
    <row r="2214" spans="1:6" x14ac:dyDescent="0.25">
      <c r="A2214">
        <v>28</v>
      </c>
      <c r="B2214">
        <v>8</v>
      </c>
      <c r="C2214" t="s">
        <v>1339</v>
      </c>
      <c r="D2214" t="s">
        <v>908</v>
      </c>
      <c r="E2214" t="s">
        <v>105</v>
      </c>
      <c r="F2214" t="s">
        <v>459</v>
      </c>
    </row>
    <row r="2215" spans="1:6" x14ac:dyDescent="0.25">
      <c r="A2215">
        <v>28</v>
      </c>
      <c r="B2215">
        <v>9</v>
      </c>
      <c r="C2215" t="s">
        <v>1379</v>
      </c>
      <c r="D2215" t="s">
        <v>901</v>
      </c>
      <c r="E2215" t="s">
        <v>512</v>
      </c>
      <c r="F2215" t="s">
        <v>459</v>
      </c>
    </row>
    <row r="2216" spans="1:6" x14ac:dyDescent="0.25">
      <c r="A2216">
        <v>28</v>
      </c>
      <c r="B2216">
        <v>10</v>
      </c>
      <c r="C2216" t="s">
        <v>1314</v>
      </c>
      <c r="D2216" t="s">
        <v>926</v>
      </c>
      <c r="E2216" t="s">
        <v>532</v>
      </c>
      <c r="F2216" t="s">
        <v>459</v>
      </c>
    </row>
    <row r="2217" spans="1:6" x14ac:dyDescent="0.25">
      <c r="A2217">
        <v>28</v>
      </c>
      <c r="B2217">
        <v>11</v>
      </c>
      <c r="C2217" t="s">
        <v>1310</v>
      </c>
      <c r="D2217" t="s">
        <v>899</v>
      </c>
      <c r="E2217" t="s">
        <v>308</v>
      </c>
      <c r="F2217" t="s">
        <v>459</v>
      </c>
    </row>
    <row r="2218" spans="1:6" x14ac:dyDescent="0.25">
      <c r="A2218">
        <v>28</v>
      </c>
      <c r="B2218">
        <v>12</v>
      </c>
      <c r="C2218" t="s">
        <v>1291</v>
      </c>
      <c r="D2218" t="s">
        <v>901</v>
      </c>
      <c r="E2218" t="s">
        <v>80</v>
      </c>
      <c r="F2218" t="s">
        <v>459</v>
      </c>
    </row>
    <row r="2219" spans="1:6" x14ac:dyDescent="0.25">
      <c r="A2219">
        <v>28</v>
      </c>
      <c r="B2219">
        <v>13</v>
      </c>
      <c r="C2219" t="s">
        <v>1269</v>
      </c>
      <c r="D2219" t="s">
        <v>905</v>
      </c>
      <c r="E2219" t="s">
        <v>397</v>
      </c>
      <c r="F2219" t="s">
        <v>459</v>
      </c>
    </row>
    <row r="2220" spans="1:6" x14ac:dyDescent="0.25">
      <c r="A2220">
        <v>28</v>
      </c>
      <c r="B2220">
        <v>14</v>
      </c>
      <c r="C2220" t="s">
        <v>1377</v>
      </c>
      <c r="D2220" t="s">
        <v>901</v>
      </c>
      <c r="E2220" t="s">
        <v>790</v>
      </c>
      <c r="F2220" t="s">
        <v>459</v>
      </c>
    </row>
    <row r="2221" spans="1:6" x14ac:dyDescent="0.25">
      <c r="A2221">
        <v>28</v>
      </c>
      <c r="B2221">
        <v>15</v>
      </c>
      <c r="C2221" t="s">
        <v>1288</v>
      </c>
      <c r="D2221" t="s">
        <v>905</v>
      </c>
      <c r="E2221" t="s">
        <v>209</v>
      </c>
      <c r="F2221" t="s">
        <v>459</v>
      </c>
    </row>
    <row r="2222" spans="1:6" x14ac:dyDescent="0.25">
      <c r="A2222">
        <v>29</v>
      </c>
      <c r="B2222">
        <v>1</v>
      </c>
      <c r="C2222" t="s">
        <v>1325</v>
      </c>
      <c r="D2222" t="s">
        <v>901</v>
      </c>
      <c r="E2222" t="s">
        <v>209</v>
      </c>
      <c r="F2222" t="s">
        <v>459</v>
      </c>
    </row>
    <row r="2223" spans="1:6" x14ac:dyDescent="0.25">
      <c r="A2223">
        <v>29</v>
      </c>
      <c r="B2223">
        <v>2</v>
      </c>
      <c r="C2223" t="s">
        <v>1335</v>
      </c>
      <c r="D2223" t="s">
        <v>901</v>
      </c>
      <c r="E2223" t="s">
        <v>790</v>
      </c>
      <c r="F2223" t="s">
        <v>459</v>
      </c>
    </row>
    <row r="2224" spans="1:6" x14ac:dyDescent="0.25">
      <c r="A2224">
        <v>29</v>
      </c>
      <c r="B2224">
        <v>3</v>
      </c>
      <c r="C2224" t="s">
        <v>1420</v>
      </c>
      <c r="D2224" t="s">
        <v>899</v>
      </c>
      <c r="E2224" t="s">
        <v>397</v>
      </c>
      <c r="F2224" t="s">
        <v>459</v>
      </c>
    </row>
    <row r="2225" spans="1:6" x14ac:dyDescent="0.25">
      <c r="A2225">
        <v>29</v>
      </c>
      <c r="B2225">
        <v>4</v>
      </c>
      <c r="C2225" t="s">
        <v>1284</v>
      </c>
      <c r="D2225" t="s">
        <v>899</v>
      </c>
      <c r="E2225" t="s">
        <v>80</v>
      </c>
      <c r="F2225" t="s">
        <v>459</v>
      </c>
    </row>
    <row r="2226" spans="1:6" x14ac:dyDescent="0.25">
      <c r="A2226">
        <v>29</v>
      </c>
      <c r="B2226">
        <v>5</v>
      </c>
      <c r="C2226" t="s">
        <v>1347</v>
      </c>
      <c r="D2226" t="s">
        <v>908</v>
      </c>
      <c r="E2226" t="s">
        <v>308</v>
      </c>
      <c r="F2226" t="s">
        <v>459</v>
      </c>
    </row>
    <row r="2227" spans="1:6" x14ac:dyDescent="0.25">
      <c r="A2227">
        <v>29</v>
      </c>
      <c r="B2227">
        <v>6</v>
      </c>
      <c r="C2227" t="s">
        <v>1351</v>
      </c>
      <c r="D2227" t="s">
        <v>901</v>
      </c>
      <c r="E2227" t="s">
        <v>532</v>
      </c>
      <c r="F2227" t="s">
        <v>459</v>
      </c>
    </row>
    <row r="2228" spans="1:6" x14ac:dyDescent="0.25">
      <c r="A2228">
        <v>29</v>
      </c>
      <c r="B2228">
        <v>7</v>
      </c>
      <c r="C2228" t="s">
        <v>1352</v>
      </c>
      <c r="D2228" t="s">
        <v>908</v>
      </c>
      <c r="E2228" t="s">
        <v>512</v>
      </c>
      <c r="F2228" t="s">
        <v>459</v>
      </c>
    </row>
    <row r="2229" spans="1:6" x14ac:dyDescent="0.25">
      <c r="A2229">
        <v>29</v>
      </c>
      <c r="B2229">
        <v>8</v>
      </c>
      <c r="C2229" t="s">
        <v>1374</v>
      </c>
      <c r="D2229" t="s">
        <v>901</v>
      </c>
      <c r="E2229" t="s">
        <v>105</v>
      </c>
      <c r="F2229" t="s">
        <v>459</v>
      </c>
    </row>
    <row r="2230" spans="1:6" x14ac:dyDescent="0.25">
      <c r="A2230">
        <v>29</v>
      </c>
      <c r="B2230">
        <v>9</v>
      </c>
      <c r="C2230" t="s">
        <v>1421</v>
      </c>
      <c r="D2230" t="s">
        <v>899</v>
      </c>
      <c r="E2230" t="s">
        <v>157</v>
      </c>
      <c r="F2230" t="s">
        <v>459</v>
      </c>
    </row>
    <row r="2231" spans="1:6" x14ac:dyDescent="0.25">
      <c r="A2231">
        <v>29</v>
      </c>
      <c r="B2231">
        <v>10</v>
      </c>
      <c r="C2231" t="s">
        <v>1356</v>
      </c>
      <c r="D2231" t="s">
        <v>901</v>
      </c>
      <c r="E2231" t="s">
        <v>683</v>
      </c>
      <c r="F2231" t="s">
        <v>459</v>
      </c>
    </row>
    <row r="2232" spans="1:6" x14ac:dyDescent="0.25">
      <c r="A2232">
        <v>29</v>
      </c>
      <c r="B2232">
        <v>11</v>
      </c>
      <c r="C2232" t="s">
        <v>1422</v>
      </c>
      <c r="D2232" t="s">
        <v>908</v>
      </c>
      <c r="E2232" t="s">
        <v>267</v>
      </c>
      <c r="F2232" t="s">
        <v>459</v>
      </c>
    </row>
    <row r="2233" spans="1:6" x14ac:dyDescent="0.25">
      <c r="A2233">
        <v>29</v>
      </c>
      <c r="B2233">
        <v>12</v>
      </c>
      <c r="C2233" t="s">
        <v>1393</v>
      </c>
      <c r="D2233" t="s">
        <v>899</v>
      </c>
      <c r="E2233" t="s">
        <v>732</v>
      </c>
      <c r="F2233" t="s">
        <v>459</v>
      </c>
    </row>
    <row r="2234" spans="1:6" x14ac:dyDescent="0.25">
      <c r="A2234">
        <v>29</v>
      </c>
      <c r="B2234">
        <v>13</v>
      </c>
      <c r="C2234" t="s">
        <v>1318</v>
      </c>
      <c r="D2234" t="s">
        <v>905</v>
      </c>
      <c r="E2234" t="s">
        <v>621</v>
      </c>
      <c r="F2234" t="s">
        <v>459</v>
      </c>
    </row>
    <row r="2235" spans="1:6" x14ac:dyDescent="0.25">
      <c r="A2235">
        <v>29</v>
      </c>
      <c r="B2235">
        <v>14</v>
      </c>
      <c r="C2235" t="s">
        <v>1239</v>
      </c>
      <c r="D2235" t="s">
        <v>901</v>
      </c>
      <c r="E2235" t="s">
        <v>530</v>
      </c>
      <c r="F2235" t="s">
        <v>459</v>
      </c>
    </row>
    <row r="2236" spans="1:6" x14ac:dyDescent="0.25">
      <c r="A2236">
        <v>29</v>
      </c>
      <c r="B2236">
        <v>15</v>
      </c>
      <c r="C2236" t="s">
        <v>1322</v>
      </c>
      <c r="D2236" t="s">
        <v>901</v>
      </c>
      <c r="E2236" t="s">
        <v>593</v>
      </c>
      <c r="F2236" t="s">
        <v>459</v>
      </c>
    </row>
    <row r="2237" spans="1:6" x14ac:dyDescent="0.25">
      <c r="A2237">
        <v>30</v>
      </c>
      <c r="B2237">
        <v>1</v>
      </c>
      <c r="C2237" t="s">
        <v>1321</v>
      </c>
      <c r="D2237" t="s">
        <v>899</v>
      </c>
      <c r="E2237" t="s">
        <v>593</v>
      </c>
      <c r="F2237" t="s">
        <v>459</v>
      </c>
    </row>
    <row r="2238" spans="1:6" x14ac:dyDescent="0.25">
      <c r="A2238">
        <v>30</v>
      </c>
      <c r="B2238">
        <v>2</v>
      </c>
      <c r="C2238" t="s">
        <v>1396</v>
      </c>
      <c r="D2238" t="s">
        <v>901</v>
      </c>
      <c r="E2238" t="s">
        <v>530</v>
      </c>
      <c r="F2238" t="s">
        <v>459</v>
      </c>
    </row>
    <row r="2239" spans="1:6" x14ac:dyDescent="0.25">
      <c r="A2239">
        <v>30</v>
      </c>
      <c r="B2239">
        <v>3</v>
      </c>
      <c r="C2239" t="s">
        <v>1277</v>
      </c>
      <c r="D2239" t="s">
        <v>901</v>
      </c>
      <c r="E2239" t="s">
        <v>621</v>
      </c>
      <c r="F2239" t="s">
        <v>459</v>
      </c>
    </row>
    <row r="2240" spans="1:6" x14ac:dyDescent="0.25">
      <c r="A2240">
        <v>30</v>
      </c>
      <c r="B2240">
        <v>4</v>
      </c>
      <c r="C2240" t="s">
        <v>1278</v>
      </c>
      <c r="D2240" t="s">
        <v>901</v>
      </c>
      <c r="E2240" t="s">
        <v>732</v>
      </c>
      <c r="F2240" t="s">
        <v>459</v>
      </c>
    </row>
    <row r="2241" spans="1:6" x14ac:dyDescent="0.25">
      <c r="A2241">
        <v>30</v>
      </c>
      <c r="B2241">
        <v>5</v>
      </c>
      <c r="C2241" t="s">
        <v>1400</v>
      </c>
      <c r="D2241" t="s">
        <v>899</v>
      </c>
      <c r="E2241" t="s">
        <v>267</v>
      </c>
      <c r="F2241" t="s">
        <v>459</v>
      </c>
    </row>
    <row r="2242" spans="1:6" x14ac:dyDescent="0.25">
      <c r="A2242">
        <v>30</v>
      </c>
      <c r="B2242">
        <v>6</v>
      </c>
      <c r="C2242" t="s">
        <v>1197</v>
      </c>
      <c r="D2242" t="s">
        <v>961</v>
      </c>
      <c r="E2242" t="s">
        <v>683</v>
      </c>
      <c r="F2242" t="s">
        <v>459</v>
      </c>
    </row>
    <row r="2243" spans="1:6" x14ac:dyDescent="0.25">
      <c r="A2243">
        <v>30</v>
      </c>
      <c r="B2243">
        <v>7</v>
      </c>
      <c r="C2243" t="s">
        <v>1423</v>
      </c>
      <c r="D2243" t="s">
        <v>961</v>
      </c>
      <c r="E2243" t="s">
        <v>157</v>
      </c>
      <c r="F2243" t="s">
        <v>459</v>
      </c>
    </row>
    <row r="2244" spans="1:6" x14ac:dyDescent="0.25">
      <c r="A2244">
        <v>30</v>
      </c>
      <c r="B2244">
        <v>8</v>
      </c>
      <c r="C2244" t="s">
        <v>1389</v>
      </c>
      <c r="D2244" t="s">
        <v>899</v>
      </c>
      <c r="E2244" t="s">
        <v>105</v>
      </c>
      <c r="F2244" t="s">
        <v>459</v>
      </c>
    </row>
    <row r="2245" spans="1:6" x14ac:dyDescent="0.25">
      <c r="A2245">
        <v>30</v>
      </c>
      <c r="B2245">
        <v>9</v>
      </c>
      <c r="C2245" t="s">
        <v>1424</v>
      </c>
      <c r="D2245" t="s">
        <v>901</v>
      </c>
      <c r="E2245" t="s">
        <v>512</v>
      </c>
      <c r="F2245" t="s">
        <v>459</v>
      </c>
    </row>
    <row r="2246" spans="1:6" x14ac:dyDescent="0.25">
      <c r="A2246">
        <v>30</v>
      </c>
      <c r="B2246">
        <v>10</v>
      </c>
      <c r="C2246" t="s">
        <v>1425</v>
      </c>
      <c r="D2246" t="s">
        <v>901</v>
      </c>
      <c r="E2246" t="s">
        <v>532</v>
      </c>
      <c r="F2246" t="s">
        <v>459</v>
      </c>
    </row>
    <row r="2247" spans="1:6" x14ac:dyDescent="0.25">
      <c r="A2247">
        <v>30</v>
      </c>
      <c r="B2247">
        <v>11</v>
      </c>
      <c r="C2247" t="s">
        <v>1328</v>
      </c>
      <c r="D2247" t="s">
        <v>901</v>
      </c>
      <c r="E2247" t="s">
        <v>308</v>
      </c>
      <c r="F2247" t="s">
        <v>459</v>
      </c>
    </row>
    <row r="2248" spans="1:6" x14ac:dyDescent="0.25">
      <c r="A2248">
        <v>30</v>
      </c>
      <c r="B2248">
        <v>12</v>
      </c>
      <c r="C2248" t="s">
        <v>1426</v>
      </c>
      <c r="D2248" t="s">
        <v>899</v>
      </c>
      <c r="E2248" t="s">
        <v>80</v>
      </c>
      <c r="F2248" t="s">
        <v>459</v>
      </c>
    </row>
    <row r="2249" spans="1:6" x14ac:dyDescent="0.25">
      <c r="A2249">
        <v>30</v>
      </c>
      <c r="B2249">
        <v>13</v>
      </c>
      <c r="C2249" t="s">
        <v>1272</v>
      </c>
      <c r="D2249" t="s">
        <v>899</v>
      </c>
      <c r="E2249" t="s">
        <v>397</v>
      </c>
      <c r="F2249" t="s">
        <v>459</v>
      </c>
    </row>
    <row r="2250" spans="1:6" x14ac:dyDescent="0.25">
      <c r="A2250">
        <v>30</v>
      </c>
      <c r="B2250">
        <v>14</v>
      </c>
      <c r="C2250" t="s">
        <v>1323</v>
      </c>
      <c r="D2250" t="s">
        <v>905</v>
      </c>
      <c r="E2250" t="s">
        <v>790</v>
      </c>
      <c r="F2250" t="s">
        <v>459</v>
      </c>
    </row>
    <row r="2251" spans="1:6" x14ac:dyDescent="0.25">
      <c r="A2251">
        <v>30</v>
      </c>
      <c r="B2251">
        <v>15</v>
      </c>
      <c r="C2251" t="s">
        <v>1361</v>
      </c>
      <c r="D2251" t="s">
        <v>901</v>
      </c>
      <c r="E2251" t="s">
        <v>209</v>
      </c>
      <c r="F2251" t="s">
        <v>459</v>
      </c>
    </row>
    <row r="2252" spans="1:6" x14ac:dyDescent="0.25">
      <c r="A2252">
        <v>1</v>
      </c>
      <c r="B2252">
        <v>1</v>
      </c>
      <c r="C2252" t="s">
        <v>900</v>
      </c>
      <c r="D2252" t="s">
        <v>901</v>
      </c>
      <c r="E2252" t="s">
        <v>518</v>
      </c>
      <c r="F2252" t="s">
        <v>434</v>
      </c>
    </row>
    <row r="2253" spans="1:6" x14ac:dyDescent="0.25">
      <c r="A2253">
        <v>1</v>
      </c>
      <c r="B2253">
        <v>2</v>
      </c>
      <c r="C2253" t="s">
        <v>898</v>
      </c>
      <c r="D2253" t="s">
        <v>899</v>
      </c>
      <c r="E2253" t="s">
        <v>552</v>
      </c>
      <c r="F2253" t="s">
        <v>434</v>
      </c>
    </row>
    <row r="2254" spans="1:6" x14ac:dyDescent="0.25">
      <c r="A2254">
        <v>1</v>
      </c>
      <c r="B2254">
        <v>3</v>
      </c>
      <c r="C2254" t="s">
        <v>909</v>
      </c>
      <c r="D2254" t="s">
        <v>899</v>
      </c>
      <c r="E2254" t="s">
        <v>864</v>
      </c>
      <c r="F2254" t="s">
        <v>434</v>
      </c>
    </row>
    <row r="2255" spans="1:6" x14ac:dyDescent="0.25">
      <c r="A2255">
        <v>1</v>
      </c>
      <c r="B2255">
        <v>4</v>
      </c>
      <c r="C2255" t="s">
        <v>906</v>
      </c>
      <c r="D2255" t="s">
        <v>899</v>
      </c>
      <c r="E2255" t="s">
        <v>813</v>
      </c>
      <c r="F2255" t="s">
        <v>434</v>
      </c>
    </row>
    <row r="2256" spans="1:6" x14ac:dyDescent="0.25">
      <c r="A2256">
        <v>1</v>
      </c>
      <c r="B2256">
        <v>5</v>
      </c>
      <c r="C2256" t="s">
        <v>904</v>
      </c>
      <c r="D2256" t="s">
        <v>905</v>
      </c>
      <c r="E2256" t="s">
        <v>165</v>
      </c>
      <c r="F2256" t="s">
        <v>434</v>
      </c>
    </row>
    <row r="2257" spans="1:6" x14ac:dyDescent="0.25">
      <c r="A2257">
        <v>1</v>
      </c>
      <c r="B2257">
        <v>6</v>
      </c>
      <c r="C2257" t="s">
        <v>902</v>
      </c>
      <c r="D2257" t="s">
        <v>903</v>
      </c>
      <c r="E2257" t="s">
        <v>772</v>
      </c>
      <c r="F2257" t="s">
        <v>434</v>
      </c>
    </row>
    <row r="2258" spans="1:6" x14ac:dyDescent="0.25">
      <c r="A2258">
        <v>1</v>
      </c>
      <c r="B2258">
        <v>7</v>
      </c>
      <c r="C2258" t="s">
        <v>911</v>
      </c>
      <c r="D2258" t="s">
        <v>905</v>
      </c>
      <c r="E2258" t="s">
        <v>59</v>
      </c>
      <c r="F2258" t="s">
        <v>434</v>
      </c>
    </row>
    <row r="2259" spans="1:6" x14ac:dyDescent="0.25">
      <c r="A2259">
        <v>1</v>
      </c>
      <c r="B2259">
        <v>8</v>
      </c>
      <c r="C2259" t="s">
        <v>913</v>
      </c>
      <c r="D2259" t="s">
        <v>899</v>
      </c>
      <c r="E2259" t="s">
        <v>557</v>
      </c>
      <c r="F2259" t="s">
        <v>434</v>
      </c>
    </row>
    <row r="2260" spans="1:6" x14ac:dyDescent="0.25">
      <c r="A2260">
        <v>1</v>
      </c>
      <c r="B2260">
        <v>9</v>
      </c>
      <c r="C2260" t="s">
        <v>924</v>
      </c>
      <c r="D2260" t="s">
        <v>922</v>
      </c>
      <c r="E2260" t="s">
        <v>147</v>
      </c>
      <c r="F2260" t="s">
        <v>434</v>
      </c>
    </row>
    <row r="2261" spans="1:6" x14ac:dyDescent="0.25">
      <c r="A2261">
        <v>1</v>
      </c>
      <c r="B2261">
        <v>10</v>
      </c>
      <c r="C2261" t="s">
        <v>907</v>
      </c>
      <c r="D2261" t="s">
        <v>908</v>
      </c>
      <c r="E2261" t="s">
        <v>143</v>
      </c>
      <c r="F2261" t="s">
        <v>434</v>
      </c>
    </row>
    <row r="2262" spans="1:6" x14ac:dyDescent="0.25">
      <c r="A2262">
        <v>1</v>
      </c>
      <c r="B2262">
        <v>11</v>
      </c>
      <c r="C2262" t="s">
        <v>910</v>
      </c>
      <c r="D2262" t="s">
        <v>901</v>
      </c>
      <c r="E2262" t="s">
        <v>514</v>
      </c>
      <c r="F2262" t="s">
        <v>434</v>
      </c>
    </row>
    <row r="2263" spans="1:6" x14ac:dyDescent="0.25">
      <c r="A2263">
        <v>1</v>
      </c>
      <c r="B2263">
        <v>12</v>
      </c>
      <c r="C2263" t="s">
        <v>915</v>
      </c>
      <c r="D2263" t="s">
        <v>899</v>
      </c>
      <c r="E2263" t="s">
        <v>585</v>
      </c>
      <c r="F2263" t="s">
        <v>434</v>
      </c>
    </row>
    <row r="2264" spans="1:6" x14ac:dyDescent="0.25">
      <c r="A2264">
        <v>1</v>
      </c>
      <c r="B2264">
        <v>13</v>
      </c>
      <c r="C2264" t="s">
        <v>912</v>
      </c>
      <c r="D2264" t="s">
        <v>905</v>
      </c>
      <c r="E2264" t="s">
        <v>433</v>
      </c>
      <c r="F2264" t="s">
        <v>434</v>
      </c>
    </row>
    <row r="2265" spans="1:6" x14ac:dyDescent="0.25">
      <c r="A2265">
        <v>1</v>
      </c>
      <c r="B2265">
        <v>14</v>
      </c>
      <c r="C2265" t="s">
        <v>917</v>
      </c>
      <c r="D2265" t="s">
        <v>901</v>
      </c>
      <c r="E2265" t="s">
        <v>801</v>
      </c>
      <c r="F2265" t="s">
        <v>434</v>
      </c>
    </row>
    <row r="2266" spans="1:6" x14ac:dyDescent="0.25">
      <c r="A2266">
        <v>1</v>
      </c>
      <c r="B2266">
        <v>15</v>
      </c>
      <c r="C2266" t="s">
        <v>918</v>
      </c>
      <c r="D2266" t="s">
        <v>901</v>
      </c>
      <c r="E2266" t="s">
        <v>133</v>
      </c>
      <c r="F2266" t="s">
        <v>434</v>
      </c>
    </row>
    <row r="2267" spans="1:6" x14ac:dyDescent="0.25">
      <c r="A2267">
        <v>2</v>
      </c>
      <c r="B2267">
        <v>1</v>
      </c>
      <c r="C2267" t="s">
        <v>923</v>
      </c>
      <c r="D2267" t="s">
        <v>905</v>
      </c>
      <c r="E2267" t="s">
        <v>133</v>
      </c>
      <c r="F2267" t="s">
        <v>434</v>
      </c>
    </row>
    <row r="2268" spans="1:6" x14ac:dyDescent="0.25">
      <c r="A2268">
        <v>2</v>
      </c>
      <c r="B2268">
        <v>2</v>
      </c>
      <c r="C2268" t="s">
        <v>916</v>
      </c>
      <c r="D2268" t="s">
        <v>908</v>
      </c>
      <c r="E2268" t="s">
        <v>801</v>
      </c>
      <c r="F2268" t="s">
        <v>434</v>
      </c>
    </row>
    <row r="2269" spans="1:6" x14ac:dyDescent="0.25">
      <c r="A2269">
        <v>2</v>
      </c>
      <c r="B2269">
        <v>3</v>
      </c>
      <c r="C2269" t="s">
        <v>920</v>
      </c>
      <c r="D2269" t="s">
        <v>901</v>
      </c>
      <c r="E2269" t="s">
        <v>433</v>
      </c>
      <c r="F2269" t="s">
        <v>434</v>
      </c>
    </row>
    <row r="2270" spans="1:6" x14ac:dyDescent="0.25">
      <c r="A2270">
        <v>2</v>
      </c>
      <c r="B2270">
        <v>4</v>
      </c>
      <c r="C2270" t="s">
        <v>919</v>
      </c>
      <c r="D2270" t="s">
        <v>908</v>
      </c>
      <c r="E2270" t="s">
        <v>585</v>
      </c>
      <c r="F2270" t="s">
        <v>434</v>
      </c>
    </row>
    <row r="2271" spans="1:6" x14ac:dyDescent="0.25">
      <c r="A2271">
        <v>2</v>
      </c>
      <c r="B2271">
        <v>5</v>
      </c>
      <c r="C2271" t="s">
        <v>931</v>
      </c>
      <c r="D2271" t="s">
        <v>908</v>
      </c>
      <c r="E2271" t="s">
        <v>514</v>
      </c>
      <c r="F2271" t="s">
        <v>434</v>
      </c>
    </row>
    <row r="2272" spans="1:6" x14ac:dyDescent="0.25">
      <c r="A2272">
        <v>2</v>
      </c>
      <c r="B2272">
        <v>6</v>
      </c>
      <c r="C2272" t="s">
        <v>914</v>
      </c>
      <c r="D2272" t="s">
        <v>908</v>
      </c>
      <c r="E2272" t="s">
        <v>143</v>
      </c>
      <c r="F2272" t="s">
        <v>434</v>
      </c>
    </row>
    <row r="2273" spans="1:6" x14ac:dyDescent="0.25">
      <c r="A2273">
        <v>2</v>
      </c>
      <c r="B2273">
        <v>7</v>
      </c>
      <c r="C2273" t="s">
        <v>952</v>
      </c>
      <c r="D2273" t="s">
        <v>899</v>
      </c>
      <c r="E2273" t="s">
        <v>147</v>
      </c>
      <c r="F2273" t="s">
        <v>434</v>
      </c>
    </row>
    <row r="2274" spans="1:6" x14ac:dyDescent="0.25">
      <c r="A2274">
        <v>2</v>
      </c>
      <c r="B2274">
        <v>8</v>
      </c>
      <c r="C2274" t="s">
        <v>928</v>
      </c>
      <c r="D2274" t="s">
        <v>901</v>
      </c>
      <c r="E2274" t="s">
        <v>557</v>
      </c>
      <c r="F2274" t="s">
        <v>434</v>
      </c>
    </row>
    <row r="2275" spans="1:6" x14ac:dyDescent="0.25">
      <c r="A2275">
        <v>2</v>
      </c>
      <c r="B2275">
        <v>9</v>
      </c>
      <c r="C2275" t="s">
        <v>934</v>
      </c>
      <c r="D2275" t="s">
        <v>922</v>
      </c>
      <c r="E2275" t="s">
        <v>59</v>
      </c>
      <c r="F2275" t="s">
        <v>434</v>
      </c>
    </row>
    <row r="2276" spans="1:6" x14ac:dyDescent="0.25">
      <c r="A2276">
        <v>2</v>
      </c>
      <c r="B2276">
        <v>10</v>
      </c>
      <c r="C2276" t="s">
        <v>927</v>
      </c>
      <c r="D2276" t="s">
        <v>901</v>
      </c>
      <c r="E2276" t="s">
        <v>772</v>
      </c>
      <c r="F2276" t="s">
        <v>434</v>
      </c>
    </row>
    <row r="2277" spans="1:6" x14ac:dyDescent="0.25">
      <c r="A2277">
        <v>2</v>
      </c>
      <c r="B2277">
        <v>11</v>
      </c>
      <c r="C2277" t="s">
        <v>929</v>
      </c>
      <c r="D2277" t="s">
        <v>899</v>
      </c>
      <c r="E2277" t="s">
        <v>165</v>
      </c>
      <c r="F2277" t="s">
        <v>434</v>
      </c>
    </row>
    <row r="2278" spans="1:6" x14ac:dyDescent="0.25">
      <c r="A2278">
        <v>2</v>
      </c>
      <c r="B2278">
        <v>12</v>
      </c>
      <c r="C2278" t="s">
        <v>933</v>
      </c>
      <c r="D2278" t="s">
        <v>922</v>
      </c>
      <c r="E2278" t="s">
        <v>813</v>
      </c>
      <c r="F2278" t="s">
        <v>434</v>
      </c>
    </row>
    <row r="2279" spans="1:6" x14ac:dyDescent="0.25">
      <c r="A2279">
        <v>2</v>
      </c>
      <c r="B2279">
        <v>13</v>
      </c>
      <c r="C2279" t="s">
        <v>932</v>
      </c>
      <c r="D2279" t="s">
        <v>901</v>
      </c>
      <c r="E2279" t="s">
        <v>864</v>
      </c>
      <c r="F2279" t="s">
        <v>434</v>
      </c>
    </row>
    <row r="2280" spans="1:6" x14ac:dyDescent="0.25">
      <c r="A2280">
        <v>2</v>
      </c>
      <c r="B2280">
        <v>14</v>
      </c>
      <c r="C2280" t="s">
        <v>921</v>
      </c>
      <c r="D2280" t="s">
        <v>922</v>
      </c>
      <c r="E2280" t="s">
        <v>552</v>
      </c>
      <c r="F2280" t="s">
        <v>434</v>
      </c>
    </row>
    <row r="2281" spans="1:6" x14ac:dyDescent="0.25">
      <c r="A2281">
        <v>2</v>
      </c>
      <c r="B2281">
        <v>15</v>
      </c>
      <c r="C2281" t="s">
        <v>941</v>
      </c>
      <c r="D2281" t="s">
        <v>922</v>
      </c>
      <c r="E2281" t="s">
        <v>518</v>
      </c>
      <c r="F2281" t="s">
        <v>434</v>
      </c>
    </row>
    <row r="2282" spans="1:6" x14ac:dyDescent="0.25">
      <c r="A2282">
        <v>3</v>
      </c>
      <c r="B2282">
        <v>1</v>
      </c>
      <c r="C2282" t="s">
        <v>946</v>
      </c>
      <c r="D2282" t="s">
        <v>926</v>
      </c>
      <c r="E2282" t="s">
        <v>518</v>
      </c>
      <c r="F2282" t="s">
        <v>434</v>
      </c>
    </row>
    <row r="2283" spans="1:6" x14ac:dyDescent="0.25">
      <c r="A2283">
        <v>3</v>
      </c>
      <c r="B2283">
        <v>2</v>
      </c>
      <c r="C2283" t="s">
        <v>925</v>
      </c>
      <c r="D2283" t="s">
        <v>926</v>
      </c>
      <c r="E2283" t="s">
        <v>552</v>
      </c>
      <c r="F2283" t="s">
        <v>434</v>
      </c>
    </row>
    <row r="2284" spans="1:6" x14ac:dyDescent="0.25">
      <c r="A2284">
        <v>3</v>
      </c>
      <c r="B2284">
        <v>3</v>
      </c>
      <c r="C2284" t="s">
        <v>936</v>
      </c>
      <c r="D2284" t="s">
        <v>903</v>
      </c>
      <c r="E2284" t="s">
        <v>864</v>
      </c>
      <c r="F2284" t="s">
        <v>434</v>
      </c>
    </row>
    <row r="2285" spans="1:6" x14ac:dyDescent="0.25">
      <c r="A2285">
        <v>3</v>
      </c>
      <c r="B2285">
        <v>4</v>
      </c>
      <c r="C2285" t="s">
        <v>943</v>
      </c>
      <c r="D2285" t="s">
        <v>901</v>
      </c>
      <c r="E2285" t="s">
        <v>813</v>
      </c>
      <c r="F2285" t="s">
        <v>434</v>
      </c>
    </row>
    <row r="2286" spans="1:6" x14ac:dyDescent="0.25">
      <c r="A2286">
        <v>3</v>
      </c>
      <c r="B2286">
        <v>5</v>
      </c>
      <c r="C2286" t="s">
        <v>940</v>
      </c>
      <c r="D2286" t="s">
        <v>901</v>
      </c>
      <c r="E2286" t="s">
        <v>165</v>
      </c>
      <c r="F2286" t="s">
        <v>434</v>
      </c>
    </row>
    <row r="2287" spans="1:6" x14ac:dyDescent="0.25">
      <c r="A2287">
        <v>3</v>
      </c>
      <c r="B2287">
        <v>6</v>
      </c>
      <c r="C2287" t="s">
        <v>937</v>
      </c>
      <c r="D2287" t="s">
        <v>899</v>
      </c>
      <c r="E2287" t="s">
        <v>772</v>
      </c>
      <c r="F2287" t="s">
        <v>434</v>
      </c>
    </row>
    <row r="2288" spans="1:6" x14ac:dyDescent="0.25">
      <c r="A2288">
        <v>3</v>
      </c>
      <c r="B2288">
        <v>7</v>
      </c>
      <c r="C2288" t="s">
        <v>939</v>
      </c>
      <c r="D2288" t="s">
        <v>901</v>
      </c>
      <c r="E2288" t="s">
        <v>59</v>
      </c>
      <c r="F2288" t="s">
        <v>434</v>
      </c>
    </row>
    <row r="2289" spans="1:6" x14ac:dyDescent="0.25">
      <c r="A2289">
        <v>3</v>
      </c>
      <c r="B2289">
        <v>8</v>
      </c>
      <c r="C2289" t="s">
        <v>958</v>
      </c>
      <c r="D2289" t="s">
        <v>899</v>
      </c>
      <c r="E2289" t="s">
        <v>557</v>
      </c>
      <c r="F2289" t="s">
        <v>434</v>
      </c>
    </row>
    <row r="2290" spans="1:6" x14ac:dyDescent="0.25">
      <c r="A2290">
        <v>3</v>
      </c>
      <c r="B2290">
        <v>9</v>
      </c>
      <c r="C2290" t="s">
        <v>967</v>
      </c>
      <c r="D2290" t="s">
        <v>903</v>
      </c>
      <c r="E2290" t="s">
        <v>147</v>
      </c>
      <c r="F2290" t="s">
        <v>434</v>
      </c>
    </row>
    <row r="2291" spans="1:6" x14ac:dyDescent="0.25">
      <c r="A2291">
        <v>3</v>
      </c>
      <c r="B2291">
        <v>10</v>
      </c>
      <c r="C2291" t="s">
        <v>930</v>
      </c>
      <c r="D2291" t="s">
        <v>901</v>
      </c>
      <c r="E2291" t="s">
        <v>143</v>
      </c>
      <c r="F2291" t="s">
        <v>434</v>
      </c>
    </row>
    <row r="2292" spans="1:6" x14ac:dyDescent="0.25">
      <c r="A2292">
        <v>3</v>
      </c>
      <c r="B2292">
        <v>11</v>
      </c>
      <c r="C2292" t="s">
        <v>959</v>
      </c>
      <c r="D2292" t="s">
        <v>899</v>
      </c>
      <c r="E2292" t="s">
        <v>514</v>
      </c>
      <c r="F2292" t="s">
        <v>434</v>
      </c>
    </row>
    <row r="2293" spans="1:6" x14ac:dyDescent="0.25">
      <c r="A2293">
        <v>3</v>
      </c>
      <c r="B2293">
        <v>12</v>
      </c>
      <c r="C2293" t="s">
        <v>935</v>
      </c>
      <c r="D2293" t="s">
        <v>901</v>
      </c>
      <c r="E2293" t="s">
        <v>585</v>
      </c>
      <c r="F2293" t="s">
        <v>434</v>
      </c>
    </row>
    <row r="2294" spans="1:6" x14ac:dyDescent="0.25">
      <c r="A2294">
        <v>3</v>
      </c>
      <c r="B2294">
        <v>13</v>
      </c>
      <c r="C2294" t="s">
        <v>947</v>
      </c>
      <c r="D2294" t="s">
        <v>922</v>
      </c>
      <c r="E2294" t="s">
        <v>433</v>
      </c>
      <c r="F2294" t="s">
        <v>434</v>
      </c>
    </row>
    <row r="2295" spans="1:6" x14ac:dyDescent="0.25">
      <c r="A2295">
        <v>3</v>
      </c>
      <c r="B2295">
        <v>14</v>
      </c>
      <c r="C2295" t="s">
        <v>951</v>
      </c>
      <c r="D2295" t="s">
        <v>899</v>
      </c>
      <c r="E2295" t="s">
        <v>801</v>
      </c>
      <c r="F2295" t="s">
        <v>434</v>
      </c>
    </row>
    <row r="2296" spans="1:6" x14ac:dyDescent="0.25">
      <c r="A2296">
        <v>3</v>
      </c>
      <c r="B2296">
        <v>15</v>
      </c>
      <c r="C2296" t="s">
        <v>944</v>
      </c>
      <c r="D2296" t="s">
        <v>901</v>
      </c>
      <c r="E2296" t="s">
        <v>133</v>
      </c>
      <c r="F2296" t="s">
        <v>434</v>
      </c>
    </row>
    <row r="2297" spans="1:6" x14ac:dyDescent="0.25">
      <c r="A2297">
        <v>4</v>
      </c>
      <c r="B2297">
        <v>1</v>
      </c>
      <c r="C2297" t="s">
        <v>938</v>
      </c>
      <c r="D2297" t="s">
        <v>903</v>
      </c>
      <c r="E2297" t="s">
        <v>133</v>
      </c>
      <c r="F2297" t="s">
        <v>434</v>
      </c>
    </row>
    <row r="2298" spans="1:6" x14ac:dyDescent="0.25">
      <c r="A2298">
        <v>4</v>
      </c>
      <c r="B2298">
        <v>2</v>
      </c>
      <c r="C2298" t="s">
        <v>945</v>
      </c>
      <c r="D2298" t="s">
        <v>901</v>
      </c>
      <c r="E2298" t="s">
        <v>801</v>
      </c>
      <c r="F2298" t="s">
        <v>434</v>
      </c>
    </row>
    <row r="2299" spans="1:6" x14ac:dyDescent="0.25">
      <c r="A2299">
        <v>4</v>
      </c>
      <c r="B2299">
        <v>3</v>
      </c>
      <c r="C2299" t="s">
        <v>954</v>
      </c>
      <c r="D2299" t="s">
        <v>903</v>
      </c>
      <c r="E2299" t="s">
        <v>433</v>
      </c>
      <c r="F2299" t="s">
        <v>434</v>
      </c>
    </row>
    <row r="2300" spans="1:6" x14ac:dyDescent="0.25">
      <c r="A2300">
        <v>4</v>
      </c>
      <c r="B2300">
        <v>4</v>
      </c>
      <c r="C2300" t="s">
        <v>964</v>
      </c>
      <c r="D2300" t="s">
        <v>961</v>
      </c>
      <c r="E2300" t="s">
        <v>585</v>
      </c>
      <c r="F2300" t="s">
        <v>434</v>
      </c>
    </row>
    <row r="2301" spans="1:6" x14ac:dyDescent="0.25">
      <c r="A2301">
        <v>4</v>
      </c>
      <c r="B2301">
        <v>5</v>
      </c>
      <c r="C2301" t="s">
        <v>962</v>
      </c>
      <c r="D2301" t="s">
        <v>899</v>
      </c>
      <c r="E2301" t="s">
        <v>514</v>
      </c>
      <c r="F2301" t="s">
        <v>434</v>
      </c>
    </row>
    <row r="2302" spans="1:6" x14ac:dyDescent="0.25">
      <c r="A2302">
        <v>4</v>
      </c>
      <c r="B2302">
        <v>6</v>
      </c>
      <c r="C2302" t="s">
        <v>953</v>
      </c>
      <c r="D2302" t="s">
        <v>903</v>
      </c>
      <c r="E2302" t="s">
        <v>143</v>
      </c>
      <c r="F2302" t="s">
        <v>434</v>
      </c>
    </row>
    <row r="2303" spans="1:6" x14ac:dyDescent="0.25">
      <c r="A2303">
        <v>4</v>
      </c>
      <c r="B2303">
        <v>7</v>
      </c>
      <c r="C2303" t="s">
        <v>955</v>
      </c>
      <c r="D2303" t="s">
        <v>908</v>
      </c>
      <c r="E2303" t="s">
        <v>147</v>
      </c>
      <c r="F2303" t="s">
        <v>434</v>
      </c>
    </row>
    <row r="2304" spans="1:6" x14ac:dyDescent="0.25">
      <c r="A2304">
        <v>4</v>
      </c>
      <c r="B2304">
        <v>8</v>
      </c>
      <c r="C2304" t="s">
        <v>963</v>
      </c>
      <c r="D2304" t="s">
        <v>908</v>
      </c>
      <c r="E2304" t="s">
        <v>557</v>
      </c>
      <c r="F2304" t="s">
        <v>434</v>
      </c>
    </row>
    <row r="2305" spans="1:6" x14ac:dyDescent="0.25">
      <c r="A2305">
        <v>4</v>
      </c>
      <c r="B2305">
        <v>9</v>
      </c>
      <c r="C2305" t="s">
        <v>949</v>
      </c>
      <c r="D2305" t="s">
        <v>901</v>
      </c>
      <c r="E2305" t="s">
        <v>59</v>
      </c>
      <c r="F2305" t="s">
        <v>434</v>
      </c>
    </row>
    <row r="2306" spans="1:6" x14ac:dyDescent="0.25">
      <c r="A2306">
        <v>4</v>
      </c>
      <c r="B2306">
        <v>10</v>
      </c>
      <c r="C2306" t="s">
        <v>971</v>
      </c>
      <c r="D2306" t="s">
        <v>901</v>
      </c>
      <c r="E2306" t="s">
        <v>772</v>
      </c>
      <c r="F2306" t="s">
        <v>434</v>
      </c>
    </row>
    <row r="2307" spans="1:6" x14ac:dyDescent="0.25">
      <c r="A2307">
        <v>4</v>
      </c>
      <c r="B2307">
        <v>11</v>
      </c>
      <c r="C2307" t="s">
        <v>950</v>
      </c>
      <c r="D2307" t="s">
        <v>901</v>
      </c>
      <c r="E2307" t="s">
        <v>165</v>
      </c>
      <c r="F2307" t="s">
        <v>434</v>
      </c>
    </row>
    <row r="2308" spans="1:6" x14ac:dyDescent="0.25">
      <c r="A2308">
        <v>4</v>
      </c>
      <c r="B2308">
        <v>12</v>
      </c>
      <c r="C2308" t="s">
        <v>975</v>
      </c>
      <c r="D2308" t="s">
        <v>899</v>
      </c>
      <c r="E2308" t="s">
        <v>813</v>
      </c>
      <c r="F2308" t="s">
        <v>434</v>
      </c>
    </row>
    <row r="2309" spans="1:6" x14ac:dyDescent="0.25">
      <c r="A2309">
        <v>4</v>
      </c>
      <c r="B2309">
        <v>13</v>
      </c>
      <c r="C2309" t="s">
        <v>981</v>
      </c>
      <c r="D2309" t="s">
        <v>908</v>
      </c>
      <c r="E2309" t="s">
        <v>864</v>
      </c>
      <c r="F2309" t="s">
        <v>434</v>
      </c>
    </row>
    <row r="2310" spans="1:6" x14ac:dyDescent="0.25">
      <c r="A2310">
        <v>4</v>
      </c>
      <c r="B2310">
        <v>14</v>
      </c>
      <c r="C2310" t="s">
        <v>956</v>
      </c>
      <c r="D2310" t="s">
        <v>901</v>
      </c>
      <c r="E2310" t="s">
        <v>552</v>
      </c>
      <c r="F2310" t="s">
        <v>434</v>
      </c>
    </row>
    <row r="2311" spans="1:6" x14ac:dyDescent="0.25">
      <c r="A2311">
        <v>4</v>
      </c>
      <c r="B2311">
        <v>15</v>
      </c>
      <c r="C2311" t="s">
        <v>977</v>
      </c>
      <c r="D2311" t="s">
        <v>901</v>
      </c>
      <c r="E2311" t="s">
        <v>518</v>
      </c>
      <c r="F2311" t="s">
        <v>434</v>
      </c>
    </row>
    <row r="2312" spans="1:6" x14ac:dyDescent="0.25">
      <c r="A2312">
        <v>5</v>
      </c>
      <c r="B2312">
        <v>1</v>
      </c>
      <c r="C2312" t="s">
        <v>970</v>
      </c>
      <c r="D2312" t="s">
        <v>903</v>
      </c>
      <c r="E2312" t="s">
        <v>518</v>
      </c>
      <c r="F2312" t="s">
        <v>434</v>
      </c>
    </row>
    <row r="2313" spans="1:6" x14ac:dyDescent="0.25">
      <c r="A2313">
        <v>5</v>
      </c>
      <c r="B2313">
        <v>2</v>
      </c>
      <c r="C2313" t="s">
        <v>973</v>
      </c>
      <c r="D2313" t="s">
        <v>901</v>
      </c>
      <c r="E2313" t="s">
        <v>552</v>
      </c>
      <c r="F2313" t="s">
        <v>434</v>
      </c>
    </row>
    <row r="2314" spans="1:6" x14ac:dyDescent="0.25">
      <c r="A2314">
        <v>5</v>
      </c>
      <c r="B2314">
        <v>3</v>
      </c>
      <c r="C2314" t="s">
        <v>942</v>
      </c>
      <c r="D2314" t="s">
        <v>899</v>
      </c>
      <c r="E2314" t="s">
        <v>864</v>
      </c>
      <c r="F2314" t="s">
        <v>434</v>
      </c>
    </row>
    <row r="2315" spans="1:6" x14ac:dyDescent="0.25">
      <c r="A2315">
        <v>5</v>
      </c>
      <c r="B2315">
        <v>4</v>
      </c>
      <c r="C2315" t="s">
        <v>983</v>
      </c>
      <c r="D2315" t="s">
        <v>901</v>
      </c>
      <c r="E2315" t="s">
        <v>813</v>
      </c>
      <c r="F2315" t="s">
        <v>434</v>
      </c>
    </row>
    <row r="2316" spans="1:6" x14ac:dyDescent="0.25">
      <c r="A2316">
        <v>5</v>
      </c>
      <c r="B2316">
        <v>5</v>
      </c>
      <c r="C2316" t="s">
        <v>960</v>
      </c>
      <c r="D2316" t="s">
        <v>961</v>
      </c>
      <c r="E2316" t="s">
        <v>165</v>
      </c>
      <c r="F2316" t="s">
        <v>434</v>
      </c>
    </row>
    <row r="2317" spans="1:6" x14ac:dyDescent="0.25">
      <c r="A2317">
        <v>5</v>
      </c>
      <c r="B2317">
        <v>6</v>
      </c>
      <c r="C2317" t="s">
        <v>985</v>
      </c>
      <c r="D2317" t="s">
        <v>901</v>
      </c>
      <c r="E2317" t="s">
        <v>772</v>
      </c>
      <c r="F2317" t="s">
        <v>434</v>
      </c>
    </row>
    <row r="2318" spans="1:6" x14ac:dyDescent="0.25">
      <c r="A2318">
        <v>5</v>
      </c>
      <c r="B2318">
        <v>7</v>
      </c>
      <c r="C2318" t="s">
        <v>965</v>
      </c>
      <c r="D2318" t="s">
        <v>961</v>
      </c>
      <c r="E2318" t="s">
        <v>59</v>
      </c>
      <c r="F2318" t="s">
        <v>434</v>
      </c>
    </row>
    <row r="2319" spans="1:6" x14ac:dyDescent="0.25">
      <c r="A2319">
        <v>5</v>
      </c>
      <c r="B2319">
        <v>8</v>
      </c>
      <c r="C2319" t="s">
        <v>974</v>
      </c>
      <c r="D2319" t="s">
        <v>899</v>
      </c>
      <c r="E2319" t="s">
        <v>557</v>
      </c>
      <c r="F2319" t="s">
        <v>434</v>
      </c>
    </row>
    <row r="2320" spans="1:6" x14ac:dyDescent="0.25">
      <c r="A2320">
        <v>5</v>
      </c>
      <c r="B2320">
        <v>9</v>
      </c>
      <c r="C2320" t="s">
        <v>998</v>
      </c>
      <c r="D2320" t="s">
        <v>908</v>
      </c>
      <c r="E2320" t="s">
        <v>147</v>
      </c>
      <c r="F2320" t="s">
        <v>434</v>
      </c>
    </row>
    <row r="2321" spans="1:6" x14ac:dyDescent="0.25">
      <c r="A2321">
        <v>5</v>
      </c>
      <c r="B2321">
        <v>10</v>
      </c>
      <c r="C2321" t="s">
        <v>986</v>
      </c>
      <c r="D2321" t="s">
        <v>901</v>
      </c>
      <c r="E2321" t="s">
        <v>143</v>
      </c>
      <c r="F2321" t="s">
        <v>434</v>
      </c>
    </row>
    <row r="2322" spans="1:6" x14ac:dyDescent="0.25">
      <c r="A2322">
        <v>5</v>
      </c>
      <c r="B2322">
        <v>11</v>
      </c>
      <c r="C2322" t="s">
        <v>972</v>
      </c>
      <c r="D2322" t="s">
        <v>901</v>
      </c>
      <c r="E2322" t="s">
        <v>514</v>
      </c>
      <c r="F2322" t="s">
        <v>434</v>
      </c>
    </row>
    <row r="2323" spans="1:6" x14ac:dyDescent="0.25">
      <c r="A2323">
        <v>5</v>
      </c>
      <c r="B2323">
        <v>12</v>
      </c>
      <c r="C2323" t="s">
        <v>999</v>
      </c>
      <c r="D2323" t="s">
        <v>922</v>
      </c>
      <c r="E2323" t="s">
        <v>585</v>
      </c>
      <c r="F2323" t="s">
        <v>434</v>
      </c>
    </row>
    <row r="2324" spans="1:6" x14ac:dyDescent="0.25">
      <c r="A2324">
        <v>5</v>
      </c>
      <c r="B2324">
        <v>13</v>
      </c>
      <c r="C2324" t="s">
        <v>988</v>
      </c>
      <c r="D2324" t="s">
        <v>901</v>
      </c>
      <c r="E2324" t="s">
        <v>433</v>
      </c>
      <c r="F2324" t="s">
        <v>434</v>
      </c>
    </row>
    <row r="2325" spans="1:6" x14ac:dyDescent="0.25">
      <c r="A2325">
        <v>5</v>
      </c>
      <c r="B2325">
        <v>14</v>
      </c>
      <c r="C2325" t="s">
        <v>982</v>
      </c>
      <c r="D2325" t="s">
        <v>901</v>
      </c>
      <c r="E2325" t="s">
        <v>801</v>
      </c>
      <c r="F2325" t="s">
        <v>434</v>
      </c>
    </row>
    <row r="2326" spans="1:6" x14ac:dyDescent="0.25">
      <c r="A2326">
        <v>5</v>
      </c>
      <c r="B2326">
        <v>15</v>
      </c>
      <c r="C2326" t="s">
        <v>957</v>
      </c>
      <c r="D2326" t="s">
        <v>903</v>
      </c>
      <c r="E2326" t="s">
        <v>133</v>
      </c>
      <c r="F2326" t="s">
        <v>434</v>
      </c>
    </row>
    <row r="2327" spans="1:6" x14ac:dyDescent="0.25">
      <c r="A2327">
        <v>6</v>
      </c>
      <c r="B2327">
        <v>1</v>
      </c>
      <c r="C2327" t="s">
        <v>993</v>
      </c>
      <c r="D2327" t="s">
        <v>901</v>
      </c>
      <c r="E2327" t="s">
        <v>133</v>
      </c>
      <c r="F2327" t="s">
        <v>434</v>
      </c>
    </row>
    <row r="2328" spans="1:6" x14ac:dyDescent="0.25">
      <c r="A2328">
        <v>6</v>
      </c>
      <c r="B2328">
        <v>2</v>
      </c>
      <c r="C2328" t="s">
        <v>948</v>
      </c>
      <c r="D2328" t="s">
        <v>905</v>
      </c>
      <c r="E2328" t="s">
        <v>801</v>
      </c>
      <c r="F2328" t="s">
        <v>434</v>
      </c>
    </row>
    <row r="2329" spans="1:6" x14ac:dyDescent="0.25">
      <c r="A2329">
        <v>6</v>
      </c>
      <c r="B2329">
        <v>3</v>
      </c>
      <c r="C2329" t="s">
        <v>966</v>
      </c>
      <c r="D2329" t="s">
        <v>961</v>
      </c>
      <c r="E2329" t="s">
        <v>433</v>
      </c>
      <c r="F2329" t="s">
        <v>434</v>
      </c>
    </row>
    <row r="2330" spans="1:6" x14ac:dyDescent="0.25">
      <c r="A2330">
        <v>6</v>
      </c>
      <c r="B2330">
        <v>4</v>
      </c>
      <c r="C2330" t="s">
        <v>987</v>
      </c>
      <c r="D2330" t="s">
        <v>899</v>
      </c>
      <c r="E2330" t="s">
        <v>585</v>
      </c>
      <c r="F2330" t="s">
        <v>434</v>
      </c>
    </row>
    <row r="2331" spans="1:6" x14ac:dyDescent="0.25">
      <c r="A2331">
        <v>6</v>
      </c>
      <c r="B2331">
        <v>5</v>
      </c>
      <c r="C2331" t="s">
        <v>989</v>
      </c>
      <c r="D2331" t="s">
        <v>901</v>
      </c>
      <c r="E2331" t="s">
        <v>514</v>
      </c>
      <c r="F2331" t="s">
        <v>434</v>
      </c>
    </row>
    <row r="2332" spans="1:6" x14ac:dyDescent="0.25">
      <c r="A2332">
        <v>6</v>
      </c>
      <c r="B2332">
        <v>6</v>
      </c>
      <c r="C2332" t="s">
        <v>980</v>
      </c>
      <c r="D2332" t="s">
        <v>905</v>
      </c>
      <c r="E2332" t="s">
        <v>143</v>
      </c>
      <c r="F2332" t="s">
        <v>434</v>
      </c>
    </row>
    <row r="2333" spans="1:6" x14ac:dyDescent="0.25">
      <c r="A2333">
        <v>6</v>
      </c>
      <c r="B2333">
        <v>7</v>
      </c>
      <c r="C2333" t="s">
        <v>1006</v>
      </c>
      <c r="D2333" t="s">
        <v>905</v>
      </c>
      <c r="E2333" t="s">
        <v>147</v>
      </c>
      <c r="F2333" t="s">
        <v>434</v>
      </c>
    </row>
    <row r="2334" spans="1:6" x14ac:dyDescent="0.25">
      <c r="A2334">
        <v>6</v>
      </c>
      <c r="B2334">
        <v>8</v>
      </c>
      <c r="C2334" t="s">
        <v>990</v>
      </c>
      <c r="D2334" t="s">
        <v>901</v>
      </c>
      <c r="E2334" t="s">
        <v>557</v>
      </c>
      <c r="F2334" t="s">
        <v>434</v>
      </c>
    </row>
    <row r="2335" spans="1:6" x14ac:dyDescent="0.25">
      <c r="A2335">
        <v>6</v>
      </c>
      <c r="B2335">
        <v>9</v>
      </c>
      <c r="C2335" t="s">
        <v>984</v>
      </c>
      <c r="D2335" t="s">
        <v>901</v>
      </c>
      <c r="E2335" t="s">
        <v>59</v>
      </c>
      <c r="F2335" t="s">
        <v>434</v>
      </c>
    </row>
    <row r="2336" spans="1:6" x14ac:dyDescent="0.25">
      <c r="A2336">
        <v>6</v>
      </c>
      <c r="B2336">
        <v>10</v>
      </c>
      <c r="C2336" t="s">
        <v>968</v>
      </c>
      <c r="D2336" t="s">
        <v>899</v>
      </c>
      <c r="E2336" t="s">
        <v>772</v>
      </c>
      <c r="F2336" t="s">
        <v>434</v>
      </c>
    </row>
    <row r="2337" spans="1:6" x14ac:dyDescent="0.25">
      <c r="A2337">
        <v>6</v>
      </c>
      <c r="B2337">
        <v>11</v>
      </c>
      <c r="C2337" t="s">
        <v>969</v>
      </c>
      <c r="D2337" t="s">
        <v>899</v>
      </c>
      <c r="E2337" t="s">
        <v>165</v>
      </c>
      <c r="F2337" t="s">
        <v>434</v>
      </c>
    </row>
    <row r="2338" spans="1:6" x14ac:dyDescent="0.25">
      <c r="A2338">
        <v>6</v>
      </c>
      <c r="B2338">
        <v>12</v>
      </c>
      <c r="C2338" t="s">
        <v>979</v>
      </c>
      <c r="D2338" t="s">
        <v>903</v>
      </c>
      <c r="E2338" t="s">
        <v>813</v>
      </c>
      <c r="F2338" t="s">
        <v>434</v>
      </c>
    </row>
    <row r="2339" spans="1:6" x14ac:dyDescent="0.25">
      <c r="A2339">
        <v>6</v>
      </c>
      <c r="B2339">
        <v>13</v>
      </c>
      <c r="C2339" t="s">
        <v>976</v>
      </c>
      <c r="D2339" t="s">
        <v>901</v>
      </c>
      <c r="E2339" t="s">
        <v>864</v>
      </c>
      <c r="F2339" t="s">
        <v>434</v>
      </c>
    </row>
    <row r="2340" spans="1:6" x14ac:dyDescent="0.25">
      <c r="A2340">
        <v>6</v>
      </c>
      <c r="B2340">
        <v>14</v>
      </c>
      <c r="C2340" t="s">
        <v>1003</v>
      </c>
      <c r="D2340" t="s">
        <v>901</v>
      </c>
      <c r="E2340" t="s">
        <v>552</v>
      </c>
      <c r="F2340" t="s">
        <v>434</v>
      </c>
    </row>
    <row r="2341" spans="1:6" x14ac:dyDescent="0.25">
      <c r="A2341">
        <v>6</v>
      </c>
      <c r="B2341">
        <v>15</v>
      </c>
      <c r="C2341" t="s">
        <v>994</v>
      </c>
      <c r="D2341" t="s">
        <v>901</v>
      </c>
      <c r="E2341" t="s">
        <v>518</v>
      </c>
      <c r="F2341" t="s">
        <v>434</v>
      </c>
    </row>
    <row r="2342" spans="1:6" x14ac:dyDescent="0.25">
      <c r="A2342">
        <v>7</v>
      </c>
      <c r="B2342">
        <v>1</v>
      </c>
      <c r="C2342" t="s">
        <v>1004</v>
      </c>
      <c r="D2342" t="s">
        <v>905</v>
      </c>
      <c r="E2342" t="s">
        <v>518</v>
      </c>
      <c r="F2342" t="s">
        <v>434</v>
      </c>
    </row>
    <row r="2343" spans="1:6" x14ac:dyDescent="0.25">
      <c r="A2343">
        <v>7</v>
      </c>
      <c r="B2343">
        <v>2</v>
      </c>
      <c r="C2343" t="s">
        <v>997</v>
      </c>
      <c r="D2343" t="s">
        <v>905</v>
      </c>
      <c r="E2343" t="s">
        <v>552</v>
      </c>
      <c r="F2343" t="s">
        <v>434</v>
      </c>
    </row>
    <row r="2344" spans="1:6" x14ac:dyDescent="0.25">
      <c r="A2344">
        <v>7</v>
      </c>
      <c r="B2344">
        <v>3</v>
      </c>
      <c r="C2344" t="s">
        <v>996</v>
      </c>
      <c r="D2344" t="s">
        <v>899</v>
      </c>
      <c r="E2344" t="s">
        <v>864</v>
      </c>
      <c r="F2344" t="s">
        <v>434</v>
      </c>
    </row>
    <row r="2345" spans="1:6" x14ac:dyDescent="0.25">
      <c r="A2345">
        <v>7</v>
      </c>
      <c r="B2345">
        <v>4</v>
      </c>
      <c r="C2345" t="s">
        <v>1008</v>
      </c>
      <c r="D2345" t="s">
        <v>901</v>
      </c>
      <c r="E2345" t="s">
        <v>813</v>
      </c>
      <c r="F2345" t="s">
        <v>434</v>
      </c>
    </row>
    <row r="2346" spans="1:6" x14ac:dyDescent="0.25">
      <c r="A2346">
        <v>7</v>
      </c>
      <c r="B2346">
        <v>5</v>
      </c>
      <c r="C2346" t="s">
        <v>991</v>
      </c>
      <c r="D2346" t="s">
        <v>901</v>
      </c>
      <c r="E2346" t="s">
        <v>165</v>
      </c>
      <c r="F2346" t="s">
        <v>434</v>
      </c>
    </row>
    <row r="2347" spans="1:6" x14ac:dyDescent="0.25">
      <c r="A2347">
        <v>7</v>
      </c>
      <c r="B2347">
        <v>6</v>
      </c>
      <c r="C2347" t="s">
        <v>1002</v>
      </c>
      <c r="D2347" t="s">
        <v>901</v>
      </c>
      <c r="E2347" t="s">
        <v>772</v>
      </c>
      <c r="F2347" t="s">
        <v>434</v>
      </c>
    </row>
    <row r="2348" spans="1:6" x14ac:dyDescent="0.25">
      <c r="A2348">
        <v>7</v>
      </c>
      <c r="B2348">
        <v>7</v>
      </c>
      <c r="C2348" t="s">
        <v>992</v>
      </c>
      <c r="D2348" t="s">
        <v>899</v>
      </c>
      <c r="E2348" t="s">
        <v>59</v>
      </c>
      <c r="F2348" t="s">
        <v>434</v>
      </c>
    </row>
    <row r="2349" spans="1:6" x14ac:dyDescent="0.25">
      <c r="A2349">
        <v>7</v>
      </c>
      <c r="B2349">
        <v>8</v>
      </c>
      <c r="C2349" t="s">
        <v>995</v>
      </c>
      <c r="D2349" t="s">
        <v>901</v>
      </c>
      <c r="E2349" t="s">
        <v>557</v>
      </c>
      <c r="F2349" t="s">
        <v>434</v>
      </c>
    </row>
    <row r="2350" spans="1:6" x14ac:dyDescent="0.25">
      <c r="A2350">
        <v>7</v>
      </c>
      <c r="B2350">
        <v>9</v>
      </c>
      <c r="C2350" t="s">
        <v>1036</v>
      </c>
      <c r="D2350" t="s">
        <v>901</v>
      </c>
      <c r="E2350" t="s">
        <v>147</v>
      </c>
      <c r="F2350" t="s">
        <v>434</v>
      </c>
    </row>
    <row r="2351" spans="1:6" x14ac:dyDescent="0.25">
      <c r="A2351">
        <v>7</v>
      </c>
      <c r="B2351">
        <v>10</v>
      </c>
      <c r="C2351" t="s">
        <v>978</v>
      </c>
      <c r="D2351" t="s">
        <v>899</v>
      </c>
      <c r="E2351" t="s">
        <v>143</v>
      </c>
      <c r="F2351" t="s">
        <v>434</v>
      </c>
    </row>
    <row r="2352" spans="1:6" x14ac:dyDescent="0.25">
      <c r="A2352">
        <v>7</v>
      </c>
      <c r="B2352">
        <v>11</v>
      </c>
      <c r="C2352" t="s">
        <v>1021</v>
      </c>
      <c r="D2352" t="s">
        <v>901</v>
      </c>
      <c r="E2352" t="s">
        <v>514</v>
      </c>
      <c r="F2352" t="s">
        <v>434</v>
      </c>
    </row>
    <row r="2353" spans="1:6" x14ac:dyDescent="0.25">
      <c r="A2353">
        <v>7</v>
      </c>
      <c r="B2353">
        <v>12</v>
      </c>
      <c r="C2353" t="s">
        <v>1013</v>
      </c>
      <c r="D2353" t="s">
        <v>905</v>
      </c>
      <c r="E2353" t="s">
        <v>585</v>
      </c>
      <c r="F2353" t="s">
        <v>434</v>
      </c>
    </row>
    <row r="2354" spans="1:6" x14ac:dyDescent="0.25">
      <c r="A2354">
        <v>7</v>
      </c>
      <c r="B2354">
        <v>13</v>
      </c>
      <c r="C2354" t="s">
        <v>1005</v>
      </c>
      <c r="D2354" t="s">
        <v>901</v>
      </c>
      <c r="E2354" t="s">
        <v>433</v>
      </c>
      <c r="F2354" t="s">
        <v>434</v>
      </c>
    </row>
    <row r="2355" spans="1:6" x14ac:dyDescent="0.25">
      <c r="A2355">
        <v>7</v>
      </c>
      <c r="B2355">
        <v>14</v>
      </c>
      <c r="C2355" t="s">
        <v>1035</v>
      </c>
      <c r="D2355" t="s">
        <v>905</v>
      </c>
      <c r="E2355" t="s">
        <v>801</v>
      </c>
      <c r="F2355" t="s">
        <v>434</v>
      </c>
    </row>
    <row r="2356" spans="1:6" x14ac:dyDescent="0.25">
      <c r="A2356">
        <v>7</v>
      </c>
      <c r="B2356">
        <v>15</v>
      </c>
      <c r="C2356" t="s">
        <v>1011</v>
      </c>
      <c r="D2356" t="s">
        <v>899</v>
      </c>
      <c r="E2356" t="s">
        <v>133</v>
      </c>
      <c r="F2356" t="s">
        <v>434</v>
      </c>
    </row>
    <row r="2357" spans="1:6" x14ac:dyDescent="0.25">
      <c r="A2357">
        <v>8</v>
      </c>
      <c r="B2357">
        <v>1</v>
      </c>
      <c r="C2357" t="s">
        <v>1033</v>
      </c>
      <c r="D2357" t="s">
        <v>905</v>
      </c>
      <c r="E2357" t="s">
        <v>133</v>
      </c>
      <c r="F2357" t="s">
        <v>434</v>
      </c>
    </row>
    <row r="2358" spans="1:6" x14ac:dyDescent="0.25">
      <c r="A2358">
        <v>8</v>
      </c>
      <c r="B2358">
        <v>2</v>
      </c>
      <c r="C2358" t="s">
        <v>1028</v>
      </c>
      <c r="D2358" t="s">
        <v>899</v>
      </c>
      <c r="E2358" t="s">
        <v>801</v>
      </c>
      <c r="F2358" t="s">
        <v>434</v>
      </c>
    </row>
    <row r="2359" spans="1:6" x14ac:dyDescent="0.25">
      <c r="A2359">
        <v>8</v>
      </c>
      <c r="B2359">
        <v>3</v>
      </c>
      <c r="C2359" t="s">
        <v>1001</v>
      </c>
      <c r="D2359" t="s">
        <v>908</v>
      </c>
      <c r="E2359" t="s">
        <v>433</v>
      </c>
      <c r="F2359" t="s">
        <v>434</v>
      </c>
    </row>
    <row r="2360" spans="1:6" x14ac:dyDescent="0.25">
      <c r="A2360">
        <v>8</v>
      </c>
      <c r="B2360">
        <v>4</v>
      </c>
      <c r="C2360" t="s">
        <v>1043</v>
      </c>
      <c r="D2360" t="s">
        <v>905</v>
      </c>
      <c r="E2360" t="s">
        <v>585</v>
      </c>
      <c r="F2360" t="s">
        <v>434</v>
      </c>
    </row>
    <row r="2361" spans="1:6" x14ac:dyDescent="0.25">
      <c r="A2361">
        <v>8</v>
      </c>
      <c r="B2361">
        <v>5</v>
      </c>
      <c r="C2361" t="s">
        <v>1078</v>
      </c>
      <c r="D2361" t="s">
        <v>922</v>
      </c>
      <c r="E2361" t="s">
        <v>514</v>
      </c>
      <c r="F2361" t="s">
        <v>434</v>
      </c>
    </row>
    <row r="2362" spans="1:6" x14ac:dyDescent="0.25">
      <c r="A2362">
        <v>8</v>
      </c>
      <c r="B2362">
        <v>6</v>
      </c>
      <c r="C2362" t="s">
        <v>1012</v>
      </c>
      <c r="D2362" t="s">
        <v>901</v>
      </c>
      <c r="E2362" t="s">
        <v>143</v>
      </c>
      <c r="F2362" t="s">
        <v>434</v>
      </c>
    </row>
    <row r="2363" spans="1:6" x14ac:dyDescent="0.25">
      <c r="A2363">
        <v>8</v>
      </c>
      <c r="B2363">
        <v>7</v>
      </c>
      <c r="C2363" t="s">
        <v>1048</v>
      </c>
      <c r="D2363" t="s">
        <v>901</v>
      </c>
      <c r="E2363" t="s">
        <v>147</v>
      </c>
      <c r="F2363" t="s">
        <v>434</v>
      </c>
    </row>
    <row r="2364" spans="1:6" x14ac:dyDescent="0.25">
      <c r="A2364">
        <v>8</v>
      </c>
      <c r="B2364">
        <v>8</v>
      </c>
      <c r="C2364" t="s">
        <v>1016</v>
      </c>
      <c r="D2364" t="s">
        <v>961</v>
      </c>
      <c r="E2364" t="s">
        <v>557</v>
      </c>
      <c r="F2364" t="s">
        <v>434</v>
      </c>
    </row>
    <row r="2365" spans="1:6" x14ac:dyDescent="0.25">
      <c r="A2365">
        <v>8</v>
      </c>
      <c r="B2365">
        <v>9</v>
      </c>
      <c r="C2365" t="s">
        <v>1010</v>
      </c>
      <c r="D2365" t="s">
        <v>899</v>
      </c>
      <c r="E2365" t="s">
        <v>59</v>
      </c>
      <c r="F2365" t="s">
        <v>434</v>
      </c>
    </row>
    <row r="2366" spans="1:6" x14ac:dyDescent="0.25">
      <c r="A2366">
        <v>8</v>
      </c>
      <c r="B2366">
        <v>10</v>
      </c>
      <c r="C2366" t="s">
        <v>1062</v>
      </c>
      <c r="D2366" t="s">
        <v>899</v>
      </c>
      <c r="E2366" t="s">
        <v>772</v>
      </c>
      <c r="F2366" t="s">
        <v>434</v>
      </c>
    </row>
    <row r="2367" spans="1:6" x14ac:dyDescent="0.25">
      <c r="A2367">
        <v>8</v>
      </c>
      <c r="B2367">
        <v>11</v>
      </c>
      <c r="C2367" t="s">
        <v>1076</v>
      </c>
      <c r="D2367" t="s">
        <v>905</v>
      </c>
      <c r="E2367" t="s">
        <v>165</v>
      </c>
      <c r="F2367" t="s">
        <v>434</v>
      </c>
    </row>
    <row r="2368" spans="1:6" x14ac:dyDescent="0.25">
      <c r="A2368">
        <v>8</v>
      </c>
      <c r="B2368">
        <v>12</v>
      </c>
      <c r="C2368" t="s">
        <v>1054</v>
      </c>
      <c r="D2368" t="s">
        <v>899</v>
      </c>
      <c r="E2368" t="s">
        <v>813</v>
      </c>
      <c r="F2368" t="s">
        <v>434</v>
      </c>
    </row>
    <row r="2369" spans="1:6" x14ac:dyDescent="0.25">
      <c r="A2369">
        <v>8</v>
      </c>
      <c r="B2369">
        <v>13</v>
      </c>
      <c r="C2369" t="s">
        <v>1065</v>
      </c>
      <c r="D2369" t="s">
        <v>901</v>
      </c>
      <c r="E2369" t="s">
        <v>864</v>
      </c>
      <c r="F2369" t="s">
        <v>434</v>
      </c>
    </row>
    <row r="2370" spans="1:6" x14ac:dyDescent="0.25">
      <c r="A2370">
        <v>8</v>
      </c>
      <c r="B2370">
        <v>14</v>
      </c>
      <c r="C2370" t="s">
        <v>1023</v>
      </c>
      <c r="D2370" t="s">
        <v>905</v>
      </c>
      <c r="E2370" t="s">
        <v>552</v>
      </c>
      <c r="F2370" t="s">
        <v>434</v>
      </c>
    </row>
    <row r="2371" spans="1:6" x14ac:dyDescent="0.25">
      <c r="A2371">
        <v>8</v>
      </c>
      <c r="B2371">
        <v>15</v>
      </c>
      <c r="C2371" t="s">
        <v>1018</v>
      </c>
      <c r="D2371" t="s">
        <v>926</v>
      </c>
      <c r="E2371" t="s">
        <v>518</v>
      </c>
      <c r="F2371" t="s">
        <v>434</v>
      </c>
    </row>
    <row r="2372" spans="1:6" x14ac:dyDescent="0.25">
      <c r="A2372">
        <v>9</v>
      </c>
      <c r="B2372">
        <v>1</v>
      </c>
      <c r="C2372" t="s">
        <v>1015</v>
      </c>
      <c r="D2372" t="s">
        <v>899</v>
      </c>
      <c r="E2372" t="s">
        <v>518</v>
      </c>
      <c r="F2372" t="s">
        <v>434</v>
      </c>
    </row>
    <row r="2373" spans="1:6" x14ac:dyDescent="0.25">
      <c r="A2373">
        <v>9</v>
      </c>
      <c r="B2373">
        <v>2</v>
      </c>
      <c r="C2373" t="s">
        <v>1031</v>
      </c>
      <c r="D2373" t="s">
        <v>905</v>
      </c>
      <c r="E2373" t="s">
        <v>552</v>
      </c>
      <c r="F2373" t="s">
        <v>434</v>
      </c>
    </row>
    <row r="2374" spans="1:6" x14ac:dyDescent="0.25">
      <c r="A2374">
        <v>9</v>
      </c>
      <c r="B2374">
        <v>3</v>
      </c>
      <c r="C2374" t="s">
        <v>1000</v>
      </c>
      <c r="D2374" t="s">
        <v>899</v>
      </c>
      <c r="E2374" t="s">
        <v>864</v>
      </c>
      <c r="F2374" t="s">
        <v>434</v>
      </c>
    </row>
    <row r="2375" spans="1:6" x14ac:dyDescent="0.25">
      <c r="A2375">
        <v>9</v>
      </c>
      <c r="B2375">
        <v>4</v>
      </c>
      <c r="C2375" t="s">
        <v>1025</v>
      </c>
      <c r="D2375" t="s">
        <v>926</v>
      </c>
      <c r="E2375" t="s">
        <v>813</v>
      </c>
      <c r="F2375" t="s">
        <v>434</v>
      </c>
    </row>
    <row r="2376" spans="1:6" x14ac:dyDescent="0.25">
      <c r="A2376">
        <v>9</v>
      </c>
      <c r="B2376">
        <v>5</v>
      </c>
      <c r="C2376" t="s">
        <v>1029</v>
      </c>
      <c r="D2376" t="s">
        <v>901</v>
      </c>
      <c r="E2376" t="s">
        <v>165</v>
      </c>
      <c r="F2376" t="s">
        <v>434</v>
      </c>
    </row>
    <row r="2377" spans="1:6" x14ac:dyDescent="0.25">
      <c r="A2377">
        <v>9</v>
      </c>
      <c r="B2377">
        <v>6</v>
      </c>
      <c r="C2377" t="s">
        <v>1030</v>
      </c>
      <c r="D2377" t="s">
        <v>908</v>
      </c>
      <c r="E2377" t="s">
        <v>772</v>
      </c>
      <c r="F2377" t="s">
        <v>434</v>
      </c>
    </row>
    <row r="2378" spans="1:6" x14ac:dyDescent="0.25">
      <c r="A2378">
        <v>9</v>
      </c>
      <c r="B2378">
        <v>7</v>
      </c>
      <c r="C2378" t="s">
        <v>1061</v>
      </c>
      <c r="D2378" t="s">
        <v>901</v>
      </c>
      <c r="E2378" t="s">
        <v>59</v>
      </c>
      <c r="F2378" t="s">
        <v>434</v>
      </c>
    </row>
    <row r="2379" spans="1:6" x14ac:dyDescent="0.25">
      <c r="A2379">
        <v>9</v>
      </c>
      <c r="B2379">
        <v>8</v>
      </c>
      <c r="C2379" t="s">
        <v>1046</v>
      </c>
      <c r="D2379" t="s">
        <v>899</v>
      </c>
      <c r="E2379" t="s">
        <v>557</v>
      </c>
      <c r="F2379" t="s">
        <v>434</v>
      </c>
    </row>
    <row r="2380" spans="1:6" x14ac:dyDescent="0.25">
      <c r="A2380">
        <v>9</v>
      </c>
      <c r="B2380">
        <v>9</v>
      </c>
      <c r="C2380" t="s">
        <v>1066</v>
      </c>
      <c r="D2380" t="s">
        <v>901</v>
      </c>
      <c r="E2380" t="s">
        <v>147</v>
      </c>
      <c r="F2380" t="s">
        <v>434</v>
      </c>
    </row>
    <row r="2381" spans="1:6" x14ac:dyDescent="0.25">
      <c r="A2381">
        <v>9</v>
      </c>
      <c r="B2381">
        <v>10</v>
      </c>
      <c r="C2381" t="s">
        <v>1052</v>
      </c>
      <c r="D2381" t="s">
        <v>901</v>
      </c>
      <c r="E2381" t="s">
        <v>143</v>
      </c>
      <c r="F2381" t="s">
        <v>434</v>
      </c>
    </row>
    <row r="2382" spans="1:6" x14ac:dyDescent="0.25">
      <c r="A2382">
        <v>9</v>
      </c>
      <c r="B2382">
        <v>11</v>
      </c>
      <c r="C2382" t="s">
        <v>1055</v>
      </c>
      <c r="D2382" t="s">
        <v>901</v>
      </c>
      <c r="E2382" t="s">
        <v>514</v>
      </c>
      <c r="F2382" t="s">
        <v>434</v>
      </c>
    </row>
    <row r="2383" spans="1:6" x14ac:dyDescent="0.25">
      <c r="A2383">
        <v>9</v>
      </c>
      <c r="B2383">
        <v>12</v>
      </c>
      <c r="C2383" t="s">
        <v>1014</v>
      </c>
      <c r="D2383" t="s">
        <v>899</v>
      </c>
      <c r="E2383" t="s">
        <v>585</v>
      </c>
      <c r="F2383" t="s">
        <v>434</v>
      </c>
    </row>
    <row r="2384" spans="1:6" x14ac:dyDescent="0.25">
      <c r="A2384">
        <v>9</v>
      </c>
      <c r="B2384">
        <v>13</v>
      </c>
      <c r="C2384" t="s">
        <v>1056</v>
      </c>
      <c r="D2384" t="s">
        <v>905</v>
      </c>
      <c r="E2384" t="s">
        <v>433</v>
      </c>
      <c r="F2384" t="s">
        <v>434</v>
      </c>
    </row>
    <row r="2385" spans="1:6" x14ac:dyDescent="0.25">
      <c r="A2385">
        <v>9</v>
      </c>
      <c r="B2385">
        <v>14</v>
      </c>
      <c r="C2385" t="s">
        <v>1074</v>
      </c>
      <c r="D2385" t="s">
        <v>901</v>
      </c>
      <c r="E2385" t="s">
        <v>801</v>
      </c>
      <c r="F2385" t="s">
        <v>434</v>
      </c>
    </row>
    <row r="2386" spans="1:6" x14ac:dyDescent="0.25">
      <c r="A2386">
        <v>9</v>
      </c>
      <c r="B2386">
        <v>15</v>
      </c>
      <c r="C2386" t="s">
        <v>1040</v>
      </c>
      <c r="D2386" t="s">
        <v>926</v>
      </c>
      <c r="E2386" t="s">
        <v>133</v>
      </c>
      <c r="F2386" t="s">
        <v>434</v>
      </c>
    </row>
    <row r="2387" spans="1:6" x14ac:dyDescent="0.25">
      <c r="A2387">
        <v>10</v>
      </c>
      <c r="B2387">
        <v>1</v>
      </c>
      <c r="C2387" t="s">
        <v>1101</v>
      </c>
      <c r="D2387" t="s">
        <v>901</v>
      </c>
      <c r="E2387" t="s">
        <v>133</v>
      </c>
      <c r="F2387" t="s">
        <v>434</v>
      </c>
    </row>
    <row r="2388" spans="1:6" x14ac:dyDescent="0.25">
      <c r="A2388">
        <v>10</v>
      </c>
      <c r="B2388">
        <v>2</v>
      </c>
      <c r="C2388" t="s">
        <v>1038</v>
      </c>
      <c r="D2388" t="s">
        <v>922</v>
      </c>
      <c r="E2388" t="s">
        <v>801</v>
      </c>
      <c r="F2388" t="s">
        <v>434</v>
      </c>
    </row>
    <row r="2389" spans="1:6" x14ac:dyDescent="0.25">
      <c r="A2389">
        <v>10</v>
      </c>
      <c r="B2389">
        <v>3</v>
      </c>
      <c r="C2389" t="s">
        <v>1037</v>
      </c>
      <c r="D2389" t="s">
        <v>899</v>
      </c>
      <c r="E2389" t="s">
        <v>433</v>
      </c>
      <c r="F2389" t="s">
        <v>434</v>
      </c>
    </row>
    <row r="2390" spans="1:6" x14ac:dyDescent="0.25">
      <c r="A2390">
        <v>10</v>
      </c>
      <c r="B2390">
        <v>4</v>
      </c>
      <c r="C2390" t="s">
        <v>1125</v>
      </c>
      <c r="D2390" t="s">
        <v>903</v>
      </c>
      <c r="E2390" t="s">
        <v>585</v>
      </c>
      <c r="F2390" t="s">
        <v>434</v>
      </c>
    </row>
    <row r="2391" spans="1:6" x14ac:dyDescent="0.25">
      <c r="A2391">
        <v>10</v>
      </c>
      <c r="B2391">
        <v>5</v>
      </c>
      <c r="C2391" t="s">
        <v>1049</v>
      </c>
      <c r="D2391" t="s">
        <v>905</v>
      </c>
      <c r="E2391" t="s">
        <v>514</v>
      </c>
      <c r="F2391" t="s">
        <v>434</v>
      </c>
    </row>
    <row r="2392" spans="1:6" x14ac:dyDescent="0.25">
      <c r="A2392">
        <v>10</v>
      </c>
      <c r="B2392">
        <v>6</v>
      </c>
      <c r="C2392" t="s">
        <v>1060</v>
      </c>
      <c r="D2392" t="s">
        <v>903</v>
      </c>
      <c r="E2392" t="s">
        <v>143</v>
      </c>
      <c r="F2392" t="s">
        <v>434</v>
      </c>
    </row>
    <row r="2393" spans="1:6" x14ac:dyDescent="0.25">
      <c r="A2393">
        <v>10</v>
      </c>
      <c r="B2393">
        <v>7</v>
      </c>
      <c r="C2393" t="s">
        <v>1026</v>
      </c>
      <c r="D2393" t="s">
        <v>901</v>
      </c>
      <c r="E2393" t="s">
        <v>147</v>
      </c>
      <c r="F2393" t="s">
        <v>434</v>
      </c>
    </row>
    <row r="2394" spans="1:6" x14ac:dyDescent="0.25">
      <c r="A2394">
        <v>10</v>
      </c>
      <c r="B2394">
        <v>8</v>
      </c>
      <c r="C2394" t="s">
        <v>1027</v>
      </c>
      <c r="D2394" t="s">
        <v>901</v>
      </c>
      <c r="E2394" t="s">
        <v>557</v>
      </c>
      <c r="F2394" t="s">
        <v>434</v>
      </c>
    </row>
    <row r="2395" spans="1:6" x14ac:dyDescent="0.25">
      <c r="A2395">
        <v>10</v>
      </c>
      <c r="B2395">
        <v>9</v>
      </c>
      <c r="C2395" t="s">
        <v>1022</v>
      </c>
      <c r="D2395" t="s">
        <v>901</v>
      </c>
      <c r="E2395" t="s">
        <v>59</v>
      </c>
      <c r="F2395" t="s">
        <v>434</v>
      </c>
    </row>
    <row r="2396" spans="1:6" x14ac:dyDescent="0.25">
      <c r="A2396">
        <v>10</v>
      </c>
      <c r="B2396">
        <v>10</v>
      </c>
      <c r="C2396" t="s">
        <v>1034</v>
      </c>
      <c r="D2396" t="s">
        <v>901</v>
      </c>
      <c r="E2396" t="s">
        <v>772</v>
      </c>
      <c r="F2396" t="s">
        <v>434</v>
      </c>
    </row>
    <row r="2397" spans="1:6" x14ac:dyDescent="0.25">
      <c r="A2397">
        <v>10</v>
      </c>
      <c r="B2397">
        <v>11</v>
      </c>
      <c r="C2397" t="s">
        <v>1020</v>
      </c>
      <c r="D2397" t="s">
        <v>901</v>
      </c>
      <c r="E2397" t="s">
        <v>165</v>
      </c>
      <c r="F2397" t="s">
        <v>434</v>
      </c>
    </row>
    <row r="2398" spans="1:6" x14ac:dyDescent="0.25">
      <c r="A2398">
        <v>10</v>
      </c>
      <c r="B2398">
        <v>12</v>
      </c>
      <c r="C2398" t="s">
        <v>1007</v>
      </c>
      <c r="D2398" t="s">
        <v>901</v>
      </c>
      <c r="E2398" t="s">
        <v>813</v>
      </c>
      <c r="F2398" t="s">
        <v>434</v>
      </c>
    </row>
    <row r="2399" spans="1:6" x14ac:dyDescent="0.25">
      <c r="A2399">
        <v>10</v>
      </c>
      <c r="B2399">
        <v>13</v>
      </c>
      <c r="C2399" t="s">
        <v>1019</v>
      </c>
      <c r="D2399" t="s">
        <v>961</v>
      </c>
      <c r="E2399" t="s">
        <v>864</v>
      </c>
      <c r="F2399" t="s">
        <v>434</v>
      </c>
    </row>
    <row r="2400" spans="1:6" x14ac:dyDescent="0.25">
      <c r="A2400">
        <v>10</v>
      </c>
      <c r="B2400">
        <v>14</v>
      </c>
      <c r="C2400" t="s">
        <v>1039</v>
      </c>
      <c r="D2400" t="s">
        <v>922</v>
      </c>
      <c r="E2400" t="s">
        <v>552</v>
      </c>
      <c r="F2400" t="s">
        <v>434</v>
      </c>
    </row>
    <row r="2401" spans="1:6" x14ac:dyDescent="0.25">
      <c r="A2401">
        <v>10</v>
      </c>
      <c r="B2401">
        <v>15</v>
      </c>
      <c r="C2401" t="s">
        <v>1106</v>
      </c>
      <c r="D2401" t="s">
        <v>901</v>
      </c>
      <c r="E2401" t="s">
        <v>518</v>
      </c>
      <c r="F2401" t="s">
        <v>434</v>
      </c>
    </row>
    <row r="2402" spans="1:6" x14ac:dyDescent="0.25">
      <c r="A2402">
        <v>11</v>
      </c>
      <c r="B2402">
        <v>1</v>
      </c>
      <c r="C2402" t="s">
        <v>1067</v>
      </c>
      <c r="D2402" t="s">
        <v>899</v>
      </c>
      <c r="E2402" t="s">
        <v>518</v>
      </c>
      <c r="F2402" t="s">
        <v>434</v>
      </c>
    </row>
    <row r="2403" spans="1:6" x14ac:dyDescent="0.25">
      <c r="A2403">
        <v>11</v>
      </c>
      <c r="B2403">
        <v>2</v>
      </c>
      <c r="C2403" t="s">
        <v>1017</v>
      </c>
      <c r="D2403" t="s">
        <v>899</v>
      </c>
      <c r="E2403" t="s">
        <v>552</v>
      </c>
      <c r="F2403" t="s">
        <v>434</v>
      </c>
    </row>
    <row r="2404" spans="1:6" x14ac:dyDescent="0.25">
      <c r="A2404">
        <v>11</v>
      </c>
      <c r="B2404">
        <v>3</v>
      </c>
      <c r="C2404" t="s">
        <v>1072</v>
      </c>
      <c r="D2404" t="s">
        <v>901</v>
      </c>
      <c r="E2404" t="s">
        <v>864</v>
      </c>
      <c r="F2404" t="s">
        <v>434</v>
      </c>
    </row>
    <row r="2405" spans="1:6" x14ac:dyDescent="0.25">
      <c r="A2405">
        <v>11</v>
      </c>
      <c r="B2405">
        <v>4</v>
      </c>
      <c r="C2405" t="s">
        <v>1032</v>
      </c>
      <c r="D2405" t="s">
        <v>908</v>
      </c>
      <c r="E2405" t="s">
        <v>813</v>
      </c>
      <c r="F2405" t="s">
        <v>434</v>
      </c>
    </row>
    <row r="2406" spans="1:6" x14ac:dyDescent="0.25">
      <c r="A2406">
        <v>11</v>
      </c>
      <c r="B2406">
        <v>5</v>
      </c>
      <c r="C2406" t="s">
        <v>1080</v>
      </c>
      <c r="D2406" t="s">
        <v>899</v>
      </c>
      <c r="E2406" t="s">
        <v>165</v>
      </c>
      <c r="F2406" t="s">
        <v>434</v>
      </c>
    </row>
    <row r="2407" spans="1:6" x14ac:dyDescent="0.25">
      <c r="A2407">
        <v>11</v>
      </c>
      <c r="B2407">
        <v>6</v>
      </c>
      <c r="C2407" t="s">
        <v>1059</v>
      </c>
      <c r="D2407" t="s">
        <v>901</v>
      </c>
      <c r="E2407" t="s">
        <v>772</v>
      </c>
      <c r="F2407" t="s">
        <v>434</v>
      </c>
    </row>
    <row r="2408" spans="1:6" x14ac:dyDescent="0.25">
      <c r="A2408">
        <v>11</v>
      </c>
      <c r="B2408">
        <v>7</v>
      </c>
      <c r="C2408" t="s">
        <v>1098</v>
      </c>
      <c r="D2408" t="s">
        <v>899</v>
      </c>
      <c r="E2408" t="s">
        <v>59</v>
      </c>
      <c r="F2408" t="s">
        <v>434</v>
      </c>
    </row>
    <row r="2409" spans="1:6" x14ac:dyDescent="0.25">
      <c r="A2409">
        <v>11</v>
      </c>
      <c r="B2409">
        <v>8</v>
      </c>
      <c r="C2409" t="s">
        <v>1053</v>
      </c>
      <c r="D2409" t="s">
        <v>901</v>
      </c>
      <c r="E2409" t="s">
        <v>557</v>
      </c>
      <c r="F2409" t="s">
        <v>434</v>
      </c>
    </row>
    <row r="2410" spans="1:6" x14ac:dyDescent="0.25">
      <c r="A2410">
        <v>11</v>
      </c>
      <c r="B2410">
        <v>9</v>
      </c>
      <c r="C2410" t="s">
        <v>1124</v>
      </c>
      <c r="D2410" t="s">
        <v>901</v>
      </c>
      <c r="E2410" t="s">
        <v>147</v>
      </c>
      <c r="F2410" t="s">
        <v>434</v>
      </c>
    </row>
    <row r="2411" spans="1:6" x14ac:dyDescent="0.25">
      <c r="A2411">
        <v>11</v>
      </c>
      <c r="B2411">
        <v>10</v>
      </c>
      <c r="C2411" t="s">
        <v>1081</v>
      </c>
      <c r="D2411" t="s">
        <v>905</v>
      </c>
      <c r="E2411" t="s">
        <v>143</v>
      </c>
      <c r="F2411" t="s">
        <v>434</v>
      </c>
    </row>
    <row r="2412" spans="1:6" x14ac:dyDescent="0.25">
      <c r="A2412">
        <v>11</v>
      </c>
      <c r="B2412">
        <v>11</v>
      </c>
      <c r="C2412" t="s">
        <v>1045</v>
      </c>
      <c r="D2412" t="s">
        <v>961</v>
      </c>
      <c r="E2412" t="s">
        <v>514</v>
      </c>
      <c r="F2412" t="s">
        <v>434</v>
      </c>
    </row>
    <row r="2413" spans="1:6" x14ac:dyDescent="0.25">
      <c r="A2413">
        <v>11</v>
      </c>
      <c r="B2413">
        <v>12</v>
      </c>
      <c r="C2413" t="s">
        <v>1077</v>
      </c>
      <c r="D2413" t="s">
        <v>901</v>
      </c>
      <c r="E2413" t="s">
        <v>585</v>
      </c>
      <c r="F2413" t="s">
        <v>434</v>
      </c>
    </row>
    <row r="2414" spans="1:6" x14ac:dyDescent="0.25">
      <c r="A2414">
        <v>11</v>
      </c>
      <c r="B2414">
        <v>13</v>
      </c>
      <c r="C2414" t="s">
        <v>1089</v>
      </c>
      <c r="D2414" t="s">
        <v>905</v>
      </c>
      <c r="E2414" t="s">
        <v>433</v>
      </c>
      <c r="F2414" t="s">
        <v>434</v>
      </c>
    </row>
    <row r="2415" spans="1:6" x14ac:dyDescent="0.25">
      <c r="A2415">
        <v>11</v>
      </c>
      <c r="B2415">
        <v>14</v>
      </c>
      <c r="C2415" t="s">
        <v>1073</v>
      </c>
      <c r="D2415" t="s">
        <v>899</v>
      </c>
      <c r="E2415" t="s">
        <v>801</v>
      </c>
      <c r="F2415" t="s">
        <v>434</v>
      </c>
    </row>
    <row r="2416" spans="1:6" x14ac:dyDescent="0.25">
      <c r="A2416">
        <v>11</v>
      </c>
      <c r="B2416">
        <v>15</v>
      </c>
      <c r="C2416" t="s">
        <v>1113</v>
      </c>
      <c r="D2416" t="s">
        <v>899</v>
      </c>
      <c r="E2416" t="s">
        <v>133</v>
      </c>
      <c r="F2416" t="s">
        <v>434</v>
      </c>
    </row>
    <row r="2417" spans="1:6" x14ac:dyDescent="0.25">
      <c r="A2417">
        <v>12</v>
      </c>
      <c r="B2417">
        <v>1</v>
      </c>
      <c r="C2417" t="s">
        <v>1122</v>
      </c>
      <c r="D2417" t="s">
        <v>901</v>
      </c>
      <c r="E2417" t="s">
        <v>133</v>
      </c>
      <c r="F2417" t="s">
        <v>434</v>
      </c>
    </row>
    <row r="2418" spans="1:6" x14ac:dyDescent="0.25">
      <c r="A2418">
        <v>12</v>
      </c>
      <c r="B2418">
        <v>2</v>
      </c>
      <c r="C2418" t="s">
        <v>1024</v>
      </c>
      <c r="D2418" t="s">
        <v>901</v>
      </c>
      <c r="E2418" t="s">
        <v>801</v>
      </c>
      <c r="F2418" t="s">
        <v>434</v>
      </c>
    </row>
    <row r="2419" spans="1:6" x14ac:dyDescent="0.25">
      <c r="A2419">
        <v>12</v>
      </c>
      <c r="B2419">
        <v>3</v>
      </c>
      <c r="C2419" t="s">
        <v>1082</v>
      </c>
      <c r="D2419" t="s">
        <v>901</v>
      </c>
      <c r="E2419" t="s">
        <v>433</v>
      </c>
      <c r="F2419" t="s">
        <v>434</v>
      </c>
    </row>
    <row r="2420" spans="1:6" x14ac:dyDescent="0.25">
      <c r="A2420">
        <v>12</v>
      </c>
      <c r="B2420">
        <v>4</v>
      </c>
      <c r="C2420" t="s">
        <v>1095</v>
      </c>
      <c r="D2420" t="s">
        <v>901</v>
      </c>
      <c r="E2420" t="s">
        <v>585</v>
      </c>
      <c r="F2420" t="s">
        <v>434</v>
      </c>
    </row>
    <row r="2421" spans="1:6" x14ac:dyDescent="0.25">
      <c r="A2421">
        <v>12</v>
      </c>
      <c r="B2421">
        <v>5</v>
      </c>
      <c r="C2421" t="s">
        <v>1068</v>
      </c>
      <c r="D2421" t="s">
        <v>901</v>
      </c>
      <c r="E2421" t="s">
        <v>514</v>
      </c>
      <c r="F2421" t="s">
        <v>434</v>
      </c>
    </row>
    <row r="2422" spans="1:6" x14ac:dyDescent="0.25">
      <c r="A2422">
        <v>12</v>
      </c>
      <c r="B2422">
        <v>6</v>
      </c>
      <c r="C2422" t="s">
        <v>1047</v>
      </c>
      <c r="D2422" t="s">
        <v>899</v>
      </c>
      <c r="E2422" t="s">
        <v>143</v>
      </c>
      <c r="F2422" t="s">
        <v>434</v>
      </c>
    </row>
    <row r="2423" spans="1:6" x14ac:dyDescent="0.25">
      <c r="A2423">
        <v>12</v>
      </c>
      <c r="B2423">
        <v>7</v>
      </c>
      <c r="C2423" t="s">
        <v>1069</v>
      </c>
      <c r="D2423" t="s">
        <v>899</v>
      </c>
      <c r="E2423" t="s">
        <v>147</v>
      </c>
      <c r="F2423" t="s">
        <v>434</v>
      </c>
    </row>
    <row r="2424" spans="1:6" x14ac:dyDescent="0.25">
      <c r="A2424">
        <v>12</v>
      </c>
      <c r="B2424">
        <v>8</v>
      </c>
      <c r="C2424" t="s">
        <v>1064</v>
      </c>
      <c r="D2424" t="s">
        <v>901</v>
      </c>
      <c r="E2424" t="s">
        <v>557</v>
      </c>
      <c r="F2424" t="s">
        <v>434</v>
      </c>
    </row>
    <row r="2425" spans="1:6" x14ac:dyDescent="0.25">
      <c r="A2425">
        <v>12</v>
      </c>
      <c r="B2425">
        <v>9</v>
      </c>
      <c r="C2425" t="s">
        <v>1126</v>
      </c>
      <c r="D2425" t="s">
        <v>961</v>
      </c>
      <c r="E2425" t="s">
        <v>59</v>
      </c>
      <c r="F2425" t="s">
        <v>434</v>
      </c>
    </row>
    <row r="2426" spans="1:6" x14ac:dyDescent="0.25">
      <c r="A2426">
        <v>12</v>
      </c>
      <c r="B2426">
        <v>10</v>
      </c>
      <c r="C2426" t="s">
        <v>1093</v>
      </c>
      <c r="D2426" t="s">
        <v>922</v>
      </c>
      <c r="E2426" t="s">
        <v>772</v>
      </c>
      <c r="F2426" t="s">
        <v>434</v>
      </c>
    </row>
    <row r="2427" spans="1:6" x14ac:dyDescent="0.25">
      <c r="A2427">
        <v>12</v>
      </c>
      <c r="B2427">
        <v>11</v>
      </c>
      <c r="C2427" t="s">
        <v>1041</v>
      </c>
      <c r="D2427" t="s">
        <v>922</v>
      </c>
      <c r="E2427" t="s">
        <v>165</v>
      </c>
      <c r="F2427" t="s">
        <v>434</v>
      </c>
    </row>
    <row r="2428" spans="1:6" x14ac:dyDescent="0.25">
      <c r="A2428">
        <v>12</v>
      </c>
      <c r="B2428">
        <v>12</v>
      </c>
      <c r="C2428" t="s">
        <v>1051</v>
      </c>
      <c r="D2428" t="s">
        <v>901</v>
      </c>
      <c r="E2428" t="s">
        <v>813</v>
      </c>
      <c r="F2428" t="s">
        <v>434</v>
      </c>
    </row>
    <row r="2429" spans="1:6" x14ac:dyDescent="0.25">
      <c r="A2429">
        <v>12</v>
      </c>
      <c r="B2429">
        <v>13</v>
      </c>
      <c r="C2429" t="s">
        <v>1120</v>
      </c>
      <c r="D2429" t="s">
        <v>922</v>
      </c>
      <c r="E2429" t="s">
        <v>864</v>
      </c>
      <c r="F2429" t="s">
        <v>434</v>
      </c>
    </row>
    <row r="2430" spans="1:6" x14ac:dyDescent="0.25">
      <c r="A2430">
        <v>12</v>
      </c>
      <c r="B2430">
        <v>14</v>
      </c>
      <c r="C2430" t="s">
        <v>1105</v>
      </c>
      <c r="D2430" t="s">
        <v>901</v>
      </c>
      <c r="E2430" t="s">
        <v>552</v>
      </c>
      <c r="F2430" t="s">
        <v>434</v>
      </c>
    </row>
    <row r="2431" spans="1:6" x14ac:dyDescent="0.25">
      <c r="A2431">
        <v>12</v>
      </c>
      <c r="B2431">
        <v>15</v>
      </c>
      <c r="C2431" t="s">
        <v>1131</v>
      </c>
      <c r="D2431" t="s">
        <v>901</v>
      </c>
      <c r="E2431" t="s">
        <v>518</v>
      </c>
      <c r="F2431" t="s">
        <v>434</v>
      </c>
    </row>
    <row r="2432" spans="1:6" x14ac:dyDescent="0.25">
      <c r="A2432">
        <v>13</v>
      </c>
      <c r="B2432">
        <v>1</v>
      </c>
      <c r="C2432" t="s">
        <v>1063</v>
      </c>
      <c r="D2432" t="s">
        <v>961</v>
      </c>
      <c r="E2432" t="s">
        <v>518</v>
      </c>
      <c r="F2432" t="s">
        <v>434</v>
      </c>
    </row>
    <row r="2433" spans="1:6" x14ac:dyDescent="0.25">
      <c r="A2433">
        <v>13</v>
      </c>
      <c r="B2433">
        <v>2</v>
      </c>
      <c r="C2433" t="s">
        <v>1096</v>
      </c>
      <c r="D2433" t="s">
        <v>901</v>
      </c>
      <c r="E2433" t="s">
        <v>552</v>
      </c>
      <c r="F2433" t="s">
        <v>434</v>
      </c>
    </row>
    <row r="2434" spans="1:6" x14ac:dyDescent="0.25">
      <c r="A2434">
        <v>13</v>
      </c>
      <c r="B2434">
        <v>3</v>
      </c>
      <c r="C2434" t="s">
        <v>1087</v>
      </c>
      <c r="D2434" t="s">
        <v>901</v>
      </c>
      <c r="E2434" t="s">
        <v>864</v>
      </c>
      <c r="F2434" t="s">
        <v>434</v>
      </c>
    </row>
    <row r="2435" spans="1:6" x14ac:dyDescent="0.25">
      <c r="A2435">
        <v>13</v>
      </c>
      <c r="B2435">
        <v>4</v>
      </c>
      <c r="C2435" t="s">
        <v>1100</v>
      </c>
      <c r="D2435" t="s">
        <v>961</v>
      </c>
      <c r="E2435" t="s">
        <v>813</v>
      </c>
      <c r="F2435" t="s">
        <v>434</v>
      </c>
    </row>
    <row r="2436" spans="1:6" x14ac:dyDescent="0.25">
      <c r="A2436">
        <v>13</v>
      </c>
      <c r="B2436">
        <v>5</v>
      </c>
      <c r="C2436" t="s">
        <v>1044</v>
      </c>
      <c r="D2436" t="s">
        <v>922</v>
      </c>
      <c r="E2436" t="s">
        <v>165</v>
      </c>
      <c r="F2436" t="s">
        <v>434</v>
      </c>
    </row>
    <row r="2437" spans="1:6" x14ac:dyDescent="0.25">
      <c r="A2437">
        <v>13</v>
      </c>
      <c r="B2437">
        <v>6</v>
      </c>
      <c r="C2437" t="s">
        <v>1009</v>
      </c>
      <c r="D2437" t="s">
        <v>926</v>
      </c>
      <c r="E2437" t="s">
        <v>772</v>
      </c>
      <c r="F2437" t="s">
        <v>434</v>
      </c>
    </row>
    <row r="2438" spans="1:6" x14ac:dyDescent="0.25">
      <c r="A2438">
        <v>13</v>
      </c>
      <c r="B2438">
        <v>7</v>
      </c>
      <c r="C2438" t="s">
        <v>1057</v>
      </c>
      <c r="D2438" t="s">
        <v>899</v>
      </c>
      <c r="E2438" t="s">
        <v>59</v>
      </c>
      <c r="F2438" t="s">
        <v>434</v>
      </c>
    </row>
    <row r="2439" spans="1:6" x14ac:dyDescent="0.25">
      <c r="A2439">
        <v>13</v>
      </c>
      <c r="B2439">
        <v>8</v>
      </c>
      <c r="C2439" t="s">
        <v>1112</v>
      </c>
      <c r="D2439" t="s">
        <v>899</v>
      </c>
      <c r="E2439" t="s">
        <v>557</v>
      </c>
      <c r="F2439" t="s">
        <v>434</v>
      </c>
    </row>
    <row r="2440" spans="1:6" x14ac:dyDescent="0.25">
      <c r="A2440">
        <v>13</v>
      </c>
      <c r="B2440">
        <v>9</v>
      </c>
      <c r="C2440" t="s">
        <v>1083</v>
      </c>
      <c r="D2440" t="s">
        <v>901</v>
      </c>
      <c r="E2440" t="s">
        <v>147</v>
      </c>
      <c r="F2440" t="s">
        <v>434</v>
      </c>
    </row>
    <row r="2441" spans="1:6" x14ac:dyDescent="0.25">
      <c r="A2441">
        <v>13</v>
      </c>
      <c r="B2441">
        <v>10</v>
      </c>
      <c r="C2441" t="s">
        <v>1086</v>
      </c>
      <c r="D2441" t="s">
        <v>901</v>
      </c>
      <c r="E2441" t="s">
        <v>143</v>
      </c>
      <c r="F2441" t="s">
        <v>434</v>
      </c>
    </row>
    <row r="2442" spans="1:6" x14ac:dyDescent="0.25">
      <c r="A2442">
        <v>13</v>
      </c>
      <c r="B2442">
        <v>11</v>
      </c>
      <c r="C2442" t="s">
        <v>1085</v>
      </c>
      <c r="D2442" t="s">
        <v>899</v>
      </c>
      <c r="E2442" t="s">
        <v>514</v>
      </c>
      <c r="F2442" t="s">
        <v>434</v>
      </c>
    </row>
    <row r="2443" spans="1:6" x14ac:dyDescent="0.25">
      <c r="A2443">
        <v>13</v>
      </c>
      <c r="B2443">
        <v>12</v>
      </c>
      <c r="C2443" t="s">
        <v>1104</v>
      </c>
      <c r="D2443" t="s">
        <v>901</v>
      </c>
      <c r="E2443" t="s">
        <v>585</v>
      </c>
      <c r="F2443" t="s">
        <v>434</v>
      </c>
    </row>
    <row r="2444" spans="1:6" x14ac:dyDescent="0.25">
      <c r="A2444">
        <v>13</v>
      </c>
      <c r="B2444">
        <v>13</v>
      </c>
      <c r="C2444" t="s">
        <v>1145</v>
      </c>
      <c r="D2444" t="s">
        <v>899</v>
      </c>
      <c r="E2444" t="s">
        <v>433</v>
      </c>
      <c r="F2444" t="s">
        <v>434</v>
      </c>
    </row>
    <row r="2445" spans="1:6" x14ac:dyDescent="0.25">
      <c r="A2445">
        <v>13</v>
      </c>
      <c r="B2445">
        <v>14</v>
      </c>
      <c r="C2445" t="s">
        <v>1075</v>
      </c>
      <c r="D2445" t="s">
        <v>899</v>
      </c>
      <c r="E2445" t="s">
        <v>801</v>
      </c>
      <c r="F2445" t="s">
        <v>434</v>
      </c>
    </row>
    <row r="2446" spans="1:6" x14ac:dyDescent="0.25">
      <c r="A2446">
        <v>13</v>
      </c>
      <c r="B2446">
        <v>15</v>
      </c>
      <c r="C2446" t="s">
        <v>1042</v>
      </c>
      <c r="D2446" t="s">
        <v>899</v>
      </c>
      <c r="E2446" t="s">
        <v>133</v>
      </c>
      <c r="F2446" t="s">
        <v>434</v>
      </c>
    </row>
    <row r="2447" spans="1:6" x14ac:dyDescent="0.25">
      <c r="A2447">
        <v>14</v>
      </c>
      <c r="B2447">
        <v>1</v>
      </c>
      <c r="C2447" t="s">
        <v>1058</v>
      </c>
      <c r="D2447" t="s">
        <v>961</v>
      </c>
      <c r="E2447" t="s">
        <v>133</v>
      </c>
      <c r="F2447" t="s">
        <v>434</v>
      </c>
    </row>
    <row r="2448" spans="1:6" x14ac:dyDescent="0.25">
      <c r="A2448">
        <v>14</v>
      </c>
      <c r="B2448">
        <v>2</v>
      </c>
      <c r="C2448" t="s">
        <v>1070</v>
      </c>
      <c r="D2448" t="s">
        <v>961</v>
      </c>
      <c r="E2448" t="s">
        <v>801</v>
      </c>
      <c r="F2448" t="s">
        <v>434</v>
      </c>
    </row>
    <row r="2449" spans="1:6" x14ac:dyDescent="0.25">
      <c r="A2449">
        <v>14</v>
      </c>
      <c r="B2449">
        <v>3</v>
      </c>
      <c r="C2449" t="s">
        <v>1134</v>
      </c>
      <c r="D2449" t="s">
        <v>901</v>
      </c>
      <c r="E2449" t="s">
        <v>433</v>
      </c>
      <c r="F2449" t="s">
        <v>434</v>
      </c>
    </row>
    <row r="2450" spans="1:6" x14ac:dyDescent="0.25">
      <c r="A2450">
        <v>14</v>
      </c>
      <c r="B2450">
        <v>4</v>
      </c>
      <c r="C2450" t="s">
        <v>1119</v>
      </c>
      <c r="D2450" t="s">
        <v>901</v>
      </c>
      <c r="E2450" t="s">
        <v>585</v>
      </c>
      <c r="F2450" t="s">
        <v>434</v>
      </c>
    </row>
    <row r="2451" spans="1:6" x14ac:dyDescent="0.25">
      <c r="A2451">
        <v>14</v>
      </c>
      <c r="B2451">
        <v>5</v>
      </c>
      <c r="C2451" t="s">
        <v>1160</v>
      </c>
      <c r="D2451" t="s">
        <v>899</v>
      </c>
      <c r="E2451" t="s">
        <v>514</v>
      </c>
      <c r="F2451" t="s">
        <v>434</v>
      </c>
    </row>
    <row r="2452" spans="1:6" x14ac:dyDescent="0.25">
      <c r="A2452">
        <v>14</v>
      </c>
      <c r="B2452">
        <v>6</v>
      </c>
      <c r="C2452" t="s">
        <v>1090</v>
      </c>
      <c r="D2452" t="s">
        <v>899</v>
      </c>
      <c r="E2452" t="s">
        <v>143</v>
      </c>
      <c r="F2452" t="s">
        <v>434</v>
      </c>
    </row>
    <row r="2453" spans="1:6" x14ac:dyDescent="0.25">
      <c r="A2453">
        <v>14</v>
      </c>
      <c r="B2453">
        <v>7</v>
      </c>
      <c r="C2453" t="s">
        <v>1140</v>
      </c>
      <c r="D2453" t="s">
        <v>901</v>
      </c>
      <c r="E2453" t="s">
        <v>147</v>
      </c>
      <c r="F2453" t="s">
        <v>434</v>
      </c>
    </row>
    <row r="2454" spans="1:6" x14ac:dyDescent="0.25">
      <c r="A2454">
        <v>14</v>
      </c>
      <c r="B2454">
        <v>8</v>
      </c>
      <c r="C2454" t="s">
        <v>1084</v>
      </c>
      <c r="D2454" t="s">
        <v>908</v>
      </c>
      <c r="E2454" t="s">
        <v>557</v>
      </c>
      <c r="F2454" t="s">
        <v>434</v>
      </c>
    </row>
    <row r="2455" spans="1:6" x14ac:dyDescent="0.25">
      <c r="A2455">
        <v>14</v>
      </c>
      <c r="B2455">
        <v>9</v>
      </c>
      <c r="C2455" t="s">
        <v>1071</v>
      </c>
      <c r="D2455" t="s">
        <v>903</v>
      </c>
      <c r="E2455" t="s">
        <v>59</v>
      </c>
      <c r="F2455" t="s">
        <v>434</v>
      </c>
    </row>
    <row r="2456" spans="1:6" x14ac:dyDescent="0.25">
      <c r="A2456">
        <v>14</v>
      </c>
      <c r="B2456">
        <v>10</v>
      </c>
      <c r="C2456" t="s">
        <v>1102</v>
      </c>
      <c r="D2456" t="s">
        <v>901</v>
      </c>
      <c r="E2456" t="s">
        <v>772</v>
      </c>
      <c r="F2456" t="s">
        <v>434</v>
      </c>
    </row>
    <row r="2457" spans="1:6" x14ac:dyDescent="0.25">
      <c r="A2457">
        <v>14</v>
      </c>
      <c r="B2457">
        <v>11</v>
      </c>
      <c r="C2457" t="s">
        <v>1116</v>
      </c>
      <c r="D2457" t="s">
        <v>901</v>
      </c>
      <c r="E2457" t="s">
        <v>165</v>
      </c>
      <c r="F2457" t="s">
        <v>434</v>
      </c>
    </row>
    <row r="2458" spans="1:6" x14ac:dyDescent="0.25">
      <c r="A2458">
        <v>14</v>
      </c>
      <c r="B2458">
        <v>12</v>
      </c>
      <c r="C2458" t="s">
        <v>1237</v>
      </c>
      <c r="D2458" t="s">
        <v>901</v>
      </c>
      <c r="E2458" t="s">
        <v>813</v>
      </c>
      <c r="F2458" t="s">
        <v>434</v>
      </c>
    </row>
    <row r="2459" spans="1:6" x14ac:dyDescent="0.25">
      <c r="A2459">
        <v>14</v>
      </c>
      <c r="B2459">
        <v>13</v>
      </c>
      <c r="C2459" t="s">
        <v>1091</v>
      </c>
      <c r="D2459" t="s">
        <v>901</v>
      </c>
      <c r="E2459" t="s">
        <v>864</v>
      </c>
      <c r="F2459" t="s">
        <v>434</v>
      </c>
    </row>
    <row r="2460" spans="1:6" x14ac:dyDescent="0.25">
      <c r="A2460">
        <v>14</v>
      </c>
      <c r="B2460">
        <v>14</v>
      </c>
      <c r="C2460" t="s">
        <v>1121</v>
      </c>
      <c r="D2460" t="s">
        <v>901</v>
      </c>
      <c r="E2460" t="s">
        <v>552</v>
      </c>
      <c r="F2460" t="s">
        <v>434</v>
      </c>
    </row>
    <row r="2461" spans="1:6" x14ac:dyDescent="0.25">
      <c r="A2461">
        <v>14</v>
      </c>
      <c r="B2461">
        <v>15</v>
      </c>
      <c r="C2461" t="s">
        <v>1097</v>
      </c>
      <c r="D2461" t="s">
        <v>899</v>
      </c>
      <c r="E2461" t="s">
        <v>518</v>
      </c>
      <c r="F2461" t="s">
        <v>434</v>
      </c>
    </row>
    <row r="2462" spans="1:6" x14ac:dyDescent="0.25">
      <c r="A2462">
        <v>15</v>
      </c>
      <c r="B2462">
        <v>1</v>
      </c>
      <c r="C2462" t="s">
        <v>1109</v>
      </c>
      <c r="D2462" t="s">
        <v>908</v>
      </c>
      <c r="E2462" t="s">
        <v>518</v>
      </c>
      <c r="F2462" t="s">
        <v>434</v>
      </c>
    </row>
    <row r="2463" spans="1:6" x14ac:dyDescent="0.25">
      <c r="A2463">
        <v>15</v>
      </c>
      <c r="B2463">
        <v>2</v>
      </c>
      <c r="C2463" t="s">
        <v>1128</v>
      </c>
      <c r="D2463" t="s">
        <v>901</v>
      </c>
      <c r="E2463" t="s">
        <v>552</v>
      </c>
      <c r="F2463" t="s">
        <v>434</v>
      </c>
    </row>
    <row r="2464" spans="1:6" x14ac:dyDescent="0.25">
      <c r="A2464">
        <v>15</v>
      </c>
      <c r="B2464">
        <v>3</v>
      </c>
      <c r="C2464" t="s">
        <v>1152</v>
      </c>
      <c r="D2464" t="s">
        <v>903</v>
      </c>
      <c r="E2464" t="s">
        <v>864</v>
      </c>
      <c r="F2464" t="s">
        <v>434</v>
      </c>
    </row>
    <row r="2465" spans="1:6" x14ac:dyDescent="0.25">
      <c r="A2465">
        <v>15</v>
      </c>
      <c r="B2465">
        <v>4</v>
      </c>
      <c r="C2465" t="s">
        <v>1144</v>
      </c>
      <c r="D2465" t="s">
        <v>899</v>
      </c>
      <c r="E2465" t="s">
        <v>813</v>
      </c>
      <c r="F2465" t="s">
        <v>434</v>
      </c>
    </row>
    <row r="2466" spans="1:6" x14ac:dyDescent="0.25">
      <c r="A2466">
        <v>15</v>
      </c>
      <c r="B2466">
        <v>5</v>
      </c>
      <c r="C2466" t="s">
        <v>1099</v>
      </c>
      <c r="D2466" t="s">
        <v>899</v>
      </c>
      <c r="E2466" t="s">
        <v>165</v>
      </c>
      <c r="F2466" t="s">
        <v>434</v>
      </c>
    </row>
    <row r="2467" spans="1:6" x14ac:dyDescent="0.25">
      <c r="A2467">
        <v>15</v>
      </c>
      <c r="B2467">
        <v>6</v>
      </c>
      <c r="C2467" t="s">
        <v>1156</v>
      </c>
      <c r="D2467" t="s">
        <v>899</v>
      </c>
      <c r="E2467" t="s">
        <v>772</v>
      </c>
      <c r="F2467" t="s">
        <v>434</v>
      </c>
    </row>
    <row r="2468" spans="1:6" x14ac:dyDescent="0.25">
      <c r="A2468">
        <v>15</v>
      </c>
      <c r="B2468">
        <v>7</v>
      </c>
      <c r="C2468" t="s">
        <v>1142</v>
      </c>
      <c r="D2468" t="s">
        <v>899</v>
      </c>
      <c r="E2468" t="s">
        <v>59</v>
      </c>
      <c r="F2468" t="s">
        <v>434</v>
      </c>
    </row>
    <row r="2469" spans="1:6" x14ac:dyDescent="0.25">
      <c r="A2469">
        <v>15</v>
      </c>
      <c r="B2469">
        <v>8</v>
      </c>
      <c r="C2469" t="s">
        <v>1092</v>
      </c>
      <c r="D2469" t="s">
        <v>901</v>
      </c>
      <c r="E2469" t="s">
        <v>557</v>
      </c>
      <c r="F2469" t="s">
        <v>434</v>
      </c>
    </row>
    <row r="2470" spans="1:6" x14ac:dyDescent="0.25">
      <c r="A2470">
        <v>15</v>
      </c>
      <c r="B2470">
        <v>9</v>
      </c>
      <c r="C2470" t="s">
        <v>1050</v>
      </c>
      <c r="D2470" t="s">
        <v>922</v>
      </c>
      <c r="E2470" t="s">
        <v>147</v>
      </c>
      <c r="F2470" t="s">
        <v>434</v>
      </c>
    </row>
    <row r="2471" spans="1:6" x14ac:dyDescent="0.25">
      <c r="A2471">
        <v>15</v>
      </c>
      <c r="B2471">
        <v>10</v>
      </c>
      <c r="C2471" t="s">
        <v>1130</v>
      </c>
      <c r="D2471" t="s">
        <v>899</v>
      </c>
      <c r="E2471" t="s">
        <v>143</v>
      </c>
      <c r="F2471" t="s">
        <v>434</v>
      </c>
    </row>
    <row r="2472" spans="1:6" x14ac:dyDescent="0.25">
      <c r="A2472">
        <v>15</v>
      </c>
      <c r="B2472">
        <v>11</v>
      </c>
      <c r="C2472" t="s">
        <v>1094</v>
      </c>
      <c r="D2472" t="s">
        <v>903</v>
      </c>
      <c r="E2472" t="s">
        <v>514</v>
      </c>
      <c r="F2472" t="s">
        <v>434</v>
      </c>
    </row>
    <row r="2473" spans="1:6" x14ac:dyDescent="0.25">
      <c r="A2473">
        <v>15</v>
      </c>
      <c r="B2473">
        <v>12</v>
      </c>
      <c r="C2473" t="s">
        <v>1129</v>
      </c>
      <c r="D2473" t="s">
        <v>899</v>
      </c>
      <c r="E2473" t="s">
        <v>585</v>
      </c>
      <c r="F2473" t="s">
        <v>434</v>
      </c>
    </row>
    <row r="2474" spans="1:6" x14ac:dyDescent="0.25">
      <c r="A2474">
        <v>15</v>
      </c>
      <c r="B2474">
        <v>13</v>
      </c>
      <c r="C2474" t="s">
        <v>1110</v>
      </c>
      <c r="D2474" t="s">
        <v>899</v>
      </c>
      <c r="E2474" t="s">
        <v>433</v>
      </c>
      <c r="F2474" t="s">
        <v>434</v>
      </c>
    </row>
    <row r="2475" spans="1:6" x14ac:dyDescent="0.25">
      <c r="A2475">
        <v>15</v>
      </c>
      <c r="B2475">
        <v>14</v>
      </c>
      <c r="C2475" t="s">
        <v>1135</v>
      </c>
      <c r="D2475" t="s">
        <v>908</v>
      </c>
      <c r="E2475" t="s">
        <v>801</v>
      </c>
      <c r="F2475" t="s">
        <v>434</v>
      </c>
    </row>
    <row r="2476" spans="1:6" x14ac:dyDescent="0.25">
      <c r="A2476">
        <v>15</v>
      </c>
      <c r="B2476">
        <v>15</v>
      </c>
      <c r="C2476" t="s">
        <v>1118</v>
      </c>
      <c r="D2476" t="s">
        <v>901</v>
      </c>
      <c r="E2476" t="s">
        <v>133</v>
      </c>
      <c r="F2476" t="s">
        <v>434</v>
      </c>
    </row>
    <row r="2477" spans="1:6" x14ac:dyDescent="0.25">
      <c r="A2477">
        <v>16</v>
      </c>
      <c r="B2477">
        <v>1</v>
      </c>
      <c r="C2477" t="s">
        <v>1115</v>
      </c>
      <c r="D2477" t="s">
        <v>901</v>
      </c>
      <c r="E2477" t="s">
        <v>133</v>
      </c>
      <c r="F2477" t="s">
        <v>434</v>
      </c>
    </row>
    <row r="2478" spans="1:6" x14ac:dyDescent="0.25">
      <c r="A2478">
        <v>16</v>
      </c>
      <c r="B2478">
        <v>2</v>
      </c>
      <c r="C2478" t="s">
        <v>1088</v>
      </c>
      <c r="D2478" t="s">
        <v>901</v>
      </c>
      <c r="E2478" t="s">
        <v>801</v>
      </c>
      <c r="F2478" t="s">
        <v>434</v>
      </c>
    </row>
    <row r="2479" spans="1:6" x14ac:dyDescent="0.25">
      <c r="A2479">
        <v>16</v>
      </c>
      <c r="B2479">
        <v>3</v>
      </c>
      <c r="C2479" t="s">
        <v>1157</v>
      </c>
      <c r="D2479" t="s">
        <v>899</v>
      </c>
      <c r="E2479" t="s">
        <v>433</v>
      </c>
      <c r="F2479" t="s">
        <v>434</v>
      </c>
    </row>
    <row r="2480" spans="1:6" x14ac:dyDescent="0.25">
      <c r="A2480">
        <v>16</v>
      </c>
      <c r="B2480">
        <v>4</v>
      </c>
      <c r="C2480" t="s">
        <v>1173</v>
      </c>
      <c r="D2480" t="s">
        <v>899</v>
      </c>
      <c r="E2480" t="s">
        <v>585</v>
      </c>
      <c r="F2480" t="s">
        <v>434</v>
      </c>
    </row>
    <row r="2481" spans="1:6" x14ac:dyDescent="0.25">
      <c r="A2481">
        <v>16</v>
      </c>
      <c r="B2481">
        <v>5</v>
      </c>
      <c r="C2481" t="s">
        <v>1149</v>
      </c>
      <c r="D2481" t="s">
        <v>903</v>
      </c>
      <c r="E2481" t="s">
        <v>514</v>
      </c>
      <c r="F2481" t="s">
        <v>434</v>
      </c>
    </row>
    <row r="2482" spans="1:6" x14ac:dyDescent="0.25">
      <c r="A2482">
        <v>16</v>
      </c>
      <c r="B2482">
        <v>6</v>
      </c>
      <c r="C2482" t="s">
        <v>1164</v>
      </c>
      <c r="D2482" t="s">
        <v>903</v>
      </c>
      <c r="E2482" t="s">
        <v>143</v>
      </c>
      <c r="F2482" t="s">
        <v>434</v>
      </c>
    </row>
    <row r="2483" spans="1:6" x14ac:dyDescent="0.25">
      <c r="A2483">
        <v>16</v>
      </c>
      <c r="B2483">
        <v>7</v>
      </c>
      <c r="C2483" t="s">
        <v>1137</v>
      </c>
      <c r="D2483" t="s">
        <v>922</v>
      </c>
      <c r="E2483" t="s">
        <v>147</v>
      </c>
      <c r="F2483" t="s">
        <v>434</v>
      </c>
    </row>
    <row r="2484" spans="1:6" x14ac:dyDescent="0.25">
      <c r="A2484">
        <v>16</v>
      </c>
      <c r="B2484">
        <v>8</v>
      </c>
      <c r="C2484" t="s">
        <v>1107</v>
      </c>
      <c r="D2484" t="s">
        <v>905</v>
      </c>
      <c r="E2484" t="s">
        <v>557</v>
      </c>
      <c r="F2484" t="s">
        <v>434</v>
      </c>
    </row>
    <row r="2485" spans="1:6" x14ac:dyDescent="0.25">
      <c r="A2485">
        <v>16</v>
      </c>
      <c r="B2485">
        <v>9</v>
      </c>
      <c r="C2485" t="s">
        <v>1103</v>
      </c>
      <c r="D2485" t="s">
        <v>901</v>
      </c>
      <c r="E2485" t="s">
        <v>59</v>
      </c>
      <c r="F2485" t="s">
        <v>434</v>
      </c>
    </row>
    <row r="2486" spans="1:6" x14ac:dyDescent="0.25">
      <c r="A2486">
        <v>16</v>
      </c>
      <c r="B2486">
        <v>10</v>
      </c>
      <c r="C2486" t="s">
        <v>1108</v>
      </c>
      <c r="D2486" t="s">
        <v>908</v>
      </c>
      <c r="E2486" t="s">
        <v>772</v>
      </c>
      <c r="F2486" t="s">
        <v>434</v>
      </c>
    </row>
    <row r="2487" spans="1:6" x14ac:dyDescent="0.25">
      <c r="A2487">
        <v>16</v>
      </c>
      <c r="B2487">
        <v>11</v>
      </c>
      <c r="C2487" t="s">
        <v>1136</v>
      </c>
      <c r="D2487" t="s">
        <v>899</v>
      </c>
      <c r="E2487" t="s">
        <v>165</v>
      </c>
      <c r="F2487" t="s">
        <v>434</v>
      </c>
    </row>
    <row r="2488" spans="1:6" x14ac:dyDescent="0.25">
      <c r="A2488">
        <v>16</v>
      </c>
      <c r="B2488">
        <v>12</v>
      </c>
      <c r="C2488" t="s">
        <v>1203</v>
      </c>
      <c r="D2488" t="s">
        <v>903</v>
      </c>
      <c r="E2488" t="s">
        <v>813</v>
      </c>
      <c r="F2488" t="s">
        <v>434</v>
      </c>
    </row>
    <row r="2489" spans="1:6" x14ac:dyDescent="0.25">
      <c r="A2489">
        <v>16</v>
      </c>
      <c r="B2489">
        <v>13</v>
      </c>
      <c r="C2489" t="s">
        <v>1111</v>
      </c>
      <c r="D2489" t="s">
        <v>926</v>
      </c>
      <c r="E2489" t="s">
        <v>864</v>
      </c>
      <c r="F2489" t="s">
        <v>434</v>
      </c>
    </row>
    <row r="2490" spans="1:6" x14ac:dyDescent="0.25">
      <c r="A2490">
        <v>16</v>
      </c>
      <c r="B2490">
        <v>14</v>
      </c>
      <c r="C2490" t="s">
        <v>1114</v>
      </c>
      <c r="D2490" t="s">
        <v>961</v>
      </c>
      <c r="E2490" t="s">
        <v>552</v>
      </c>
      <c r="F2490" t="s">
        <v>434</v>
      </c>
    </row>
    <row r="2491" spans="1:6" x14ac:dyDescent="0.25">
      <c r="A2491">
        <v>16</v>
      </c>
      <c r="B2491">
        <v>15</v>
      </c>
      <c r="C2491" t="s">
        <v>1188</v>
      </c>
      <c r="D2491" t="s">
        <v>961</v>
      </c>
      <c r="E2491" t="s">
        <v>518</v>
      </c>
      <c r="F2491" t="s">
        <v>434</v>
      </c>
    </row>
    <row r="2492" spans="1:6" x14ac:dyDescent="0.25">
      <c r="A2492">
        <v>17</v>
      </c>
      <c r="B2492">
        <v>1</v>
      </c>
      <c r="C2492" t="s">
        <v>1168</v>
      </c>
      <c r="D2492" t="s">
        <v>899</v>
      </c>
      <c r="E2492" t="s">
        <v>518</v>
      </c>
      <c r="F2492" t="s">
        <v>434</v>
      </c>
    </row>
    <row r="2493" spans="1:6" x14ac:dyDescent="0.25">
      <c r="A2493">
        <v>17</v>
      </c>
      <c r="B2493">
        <v>2</v>
      </c>
      <c r="C2493" t="s">
        <v>1117</v>
      </c>
      <c r="D2493" t="s">
        <v>899</v>
      </c>
      <c r="E2493" t="s">
        <v>552</v>
      </c>
      <c r="F2493" t="s">
        <v>434</v>
      </c>
    </row>
    <row r="2494" spans="1:6" x14ac:dyDescent="0.25">
      <c r="A2494">
        <v>17</v>
      </c>
      <c r="B2494">
        <v>3</v>
      </c>
      <c r="C2494" t="s">
        <v>1179</v>
      </c>
      <c r="D2494" t="s">
        <v>901</v>
      </c>
      <c r="E2494" t="s">
        <v>864</v>
      </c>
      <c r="F2494" t="s">
        <v>434</v>
      </c>
    </row>
    <row r="2495" spans="1:6" x14ac:dyDescent="0.25">
      <c r="A2495">
        <v>17</v>
      </c>
      <c r="B2495">
        <v>4</v>
      </c>
      <c r="C2495" t="s">
        <v>1167</v>
      </c>
      <c r="D2495" t="s">
        <v>901</v>
      </c>
      <c r="E2495" t="s">
        <v>813</v>
      </c>
      <c r="F2495" t="s">
        <v>434</v>
      </c>
    </row>
    <row r="2496" spans="1:6" x14ac:dyDescent="0.25">
      <c r="A2496">
        <v>17</v>
      </c>
      <c r="B2496">
        <v>5</v>
      </c>
      <c r="C2496" t="s">
        <v>1165</v>
      </c>
      <c r="D2496" t="s">
        <v>901</v>
      </c>
      <c r="E2496" t="s">
        <v>165</v>
      </c>
      <c r="F2496" t="s">
        <v>434</v>
      </c>
    </row>
    <row r="2497" spans="1:6" x14ac:dyDescent="0.25">
      <c r="A2497">
        <v>17</v>
      </c>
      <c r="B2497">
        <v>6</v>
      </c>
      <c r="C2497" t="s">
        <v>1190</v>
      </c>
      <c r="D2497" t="s">
        <v>901</v>
      </c>
      <c r="E2497" t="s">
        <v>772</v>
      </c>
      <c r="F2497" t="s">
        <v>434</v>
      </c>
    </row>
    <row r="2498" spans="1:6" x14ac:dyDescent="0.25">
      <c r="A2498">
        <v>17</v>
      </c>
      <c r="B2498">
        <v>7</v>
      </c>
      <c r="C2498" t="s">
        <v>1153</v>
      </c>
      <c r="D2498" t="s">
        <v>899</v>
      </c>
      <c r="E2498" t="s">
        <v>59</v>
      </c>
      <c r="F2498" t="s">
        <v>434</v>
      </c>
    </row>
    <row r="2499" spans="1:6" x14ac:dyDescent="0.25">
      <c r="A2499">
        <v>17</v>
      </c>
      <c r="B2499">
        <v>8</v>
      </c>
      <c r="C2499" t="s">
        <v>1123</v>
      </c>
      <c r="D2499" t="s">
        <v>926</v>
      </c>
      <c r="E2499" t="s">
        <v>557</v>
      </c>
      <c r="F2499" t="s">
        <v>434</v>
      </c>
    </row>
    <row r="2500" spans="1:6" x14ac:dyDescent="0.25">
      <c r="A2500">
        <v>17</v>
      </c>
      <c r="B2500">
        <v>9</v>
      </c>
      <c r="C2500" t="s">
        <v>1227</v>
      </c>
      <c r="D2500" t="s">
        <v>901</v>
      </c>
      <c r="E2500" t="s">
        <v>147</v>
      </c>
      <c r="F2500" t="s">
        <v>434</v>
      </c>
    </row>
    <row r="2501" spans="1:6" x14ac:dyDescent="0.25">
      <c r="A2501">
        <v>17</v>
      </c>
      <c r="B2501">
        <v>10</v>
      </c>
      <c r="C2501" t="s">
        <v>1166</v>
      </c>
      <c r="D2501" t="s">
        <v>901</v>
      </c>
      <c r="E2501" t="s">
        <v>143</v>
      </c>
      <c r="F2501" t="s">
        <v>434</v>
      </c>
    </row>
    <row r="2502" spans="1:6" x14ac:dyDescent="0.25">
      <c r="A2502">
        <v>17</v>
      </c>
      <c r="B2502">
        <v>11</v>
      </c>
      <c r="C2502" t="s">
        <v>1141</v>
      </c>
      <c r="D2502" t="s">
        <v>899</v>
      </c>
      <c r="E2502" t="s">
        <v>514</v>
      </c>
      <c r="F2502" t="s">
        <v>434</v>
      </c>
    </row>
    <row r="2503" spans="1:6" x14ac:dyDescent="0.25">
      <c r="A2503">
        <v>17</v>
      </c>
      <c r="B2503">
        <v>12</v>
      </c>
      <c r="C2503" t="s">
        <v>1178</v>
      </c>
      <c r="D2503" t="s">
        <v>901</v>
      </c>
      <c r="E2503" t="s">
        <v>585</v>
      </c>
      <c r="F2503" t="s">
        <v>434</v>
      </c>
    </row>
    <row r="2504" spans="1:6" x14ac:dyDescent="0.25">
      <c r="A2504">
        <v>17</v>
      </c>
      <c r="B2504">
        <v>13</v>
      </c>
      <c r="C2504" t="s">
        <v>1187</v>
      </c>
      <c r="D2504" t="s">
        <v>905</v>
      </c>
      <c r="E2504" t="s">
        <v>433</v>
      </c>
      <c r="F2504" t="s">
        <v>434</v>
      </c>
    </row>
    <row r="2505" spans="1:6" x14ac:dyDescent="0.25">
      <c r="A2505">
        <v>17</v>
      </c>
      <c r="B2505">
        <v>14</v>
      </c>
      <c r="C2505" t="s">
        <v>1127</v>
      </c>
      <c r="D2505" t="s">
        <v>901</v>
      </c>
      <c r="E2505" t="s">
        <v>801</v>
      </c>
      <c r="F2505" t="s">
        <v>434</v>
      </c>
    </row>
    <row r="2506" spans="1:6" x14ac:dyDescent="0.25">
      <c r="A2506">
        <v>17</v>
      </c>
      <c r="B2506">
        <v>15</v>
      </c>
      <c r="C2506" t="s">
        <v>1186</v>
      </c>
      <c r="D2506" t="s">
        <v>922</v>
      </c>
      <c r="E2506" t="s">
        <v>133</v>
      </c>
      <c r="F2506" t="s">
        <v>434</v>
      </c>
    </row>
    <row r="2507" spans="1:6" x14ac:dyDescent="0.25">
      <c r="A2507">
        <v>18</v>
      </c>
      <c r="B2507">
        <v>1</v>
      </c>
      <c r="C2507" t="s">
        <v>1189</v>
      </c>
      <c r="D2507" t="s">
        <v>901</v>
      </c>
      <c r="E2507" t="s">
        <v>133</v>
      </c>
      <c r="F2507" t="s">
        <v>434</v>
      </c>
    </row>
    <row r="2508" spans="1:6" x14ac:dyDescent="0.25">
      <c r="A2508">
        <v>18</v>
      </c>
      <c r="B2508">
        <v>2</v>
      </c>
      <c r="C2508" t="s">
        <v>1161</v>
      </c>
      <c r="D2508" t="s">
        <v>899</v>
      </c>
      <c r="E2508" t="s">
        <v>801</v>
      </c>
      <c r="F2508" t="s">
        <v>434</v>
      </c>
    </row>
    <row r="2509" spans="1:6" x14ac:dyDescent="0.25">
      <c r="A2509">
        <v>18</v>
      </c>
      <c r="B2509">
        <v>3</v>
      </c>
      <c r="C2509" t="s">
        <v>1133</v>
      </c>
      <c r="D2509" t="s">
        <v>901</v>
      </c>
      <c r="E2509" t="s">
        <v>433</v>
      </c>
      <c r="F2509" t="s">
        <v>434</v>
      </c>
    </row>
    <row r="2510" spans="1:6" x14ac:dyDescent="0.25">
      <c r="A2510">
        <v>18</v>
      </c>
      <c r="B2510">
        <v>4</v>
      </c>
      <c r="C2510" t="s">
        <v>1268</v>
      </c>
      <c r="D2510" t="s">
        <v>901</v>
      </c>
      <c r="E2510" t="s">
        <v>585</v>
      </c>
      <c r="F2510" t="s">
        <v>434</v>
      </c>
    </row>
    <row r="2511" spans="1:6" x14ac:dyDescent="0.25">
      <c r="A2511">
        <v>18</v>
      </c>
      <c r="B2511">
        <v>5</v>
      </c>
      <c r="C2511" t="s">
        <v>1192</v>
      </c>
      <c r="D2511" t="s">
        <v>901</v>
      </c>
      <c r="E2511" t="s">
        <v>514</v>
      </c>
      <c r="F2511" t="s">
        <v>434</v>
      </c>
    </row>
    <row r="2512" spans="1:6" x14ac:dyDescent="0.25">
      <c r="A2512">
        <v>18</v>
      </c>
      <c r="B2512">
        <v>6</v>
      </c>
      <c r="C2512" t="s">
        <v>1200</v>
      </c>
      <c r="D2512" t="s">
        <v>901</v>
      </c>
      <c r="E2512" t="s">
        <v>143</v>
      </c>
      <c r="F2512" t="s">
        <v>434</v>
      </c>
    </row>
    <row r="2513" spans="1:6" x14ac:dyDescent="0.25">
      <c r="A2513">
        <v>18</v>
      </c>
      <c r="B2513">
        <v>7</v>
      </c>
      <c r="C2513" t="s">
        <v>1184</v>
      </c>
      <c r="D2513" t="s">
        <v>901</v>
      </c>
      <c r="E2513" t="s">
        <v>147</v>
      </c>
      <c r="F2513" t="s">
        <v>434</v>
      </c>
    </row>
    <row r="2514" spans="1:6" x14ac:dyDescent="0.25">
      <c r="A2514">
        <v>18</v>
      </c>
      <c r="B2514">
        <v>8</v>
      </c>
      <c r="C2514" t="s">
        <v>1213</v>
      </c>
      <c r="D2514" t="s">
        <v>901</v>
      </c>
      <c r="E2514" t="s">
        <v>557</v>
      </c>
      <c r="F2514" t="s">
        <v>434</v>
      </c>
    </row>
    <row r="2515" spans="1:6" x14ac:dyDescent="0.25">
      <c r="A2515">
        <v>18</v>
      </c>
      <c r="B2515">
        <v>9</v>
      </c>
      <c r="C2515" t="s">
        <v>1175</v>
      </c>
      <c r="D2515" t="s">
        <v>905</v>
      </c>
      <c r="E2515" t="s">
        <v>59</v>
      </c>
      <c r="F2515" t="s">
        <v>434</v>
      </c>
    </row>
    <row r="2516" spans="1:6" x14ac:dyDescent="0.25">
      <c r="A2516">
        <v>18</v>
      </c>
      <c r="B2516">
        <v>10</v>
      </c>
      <c r="C2516" t="s">
        <v>1143</v>
      </c>
      <c r="D2516" t="s">
        <v>961</v>
      </c>
      <c r="E2516" t="s">
        <v>772</v>
      </c>
      <c r="F2516" t="s">
        <v>434</v>
      </c>
    </row>
    <row r="2517" spans="1:6" x14ac:dyDescent="0.25">
      <c r="A2517">
        <v>18</v>
      </c>
      <c r="B2517">
        <v>11</v>
      </c>
      <c r="C2517" t="s">
        <v>1079</v>
      </c>
      <c r="D2517" t="s">
        <v>905</v>
      </c>
      <c r="E2517" t="s">
        <v>165</v>
      </c>
      <c r="F2517" t="s">
        <v>434</v>
      </c>
    </row>
    <row r="2518" spans="1:6" x14ac:dyDescent="0.25">
      <c r="A2518">
        <v>18</v>
      </c>
      <c r="B2518">
        <v>12</v>
      </c>
      <c r="C2518" t="s">
        <v>1201</v>
      </c>
      <c r="D2518" t="s">
        <v>903</v>
      </c>
      <c r="E2518" t="s">
        <v>813</v>
      </c>
      <c r="F2518" t="s">
        <v>434</v>
      </c>
    </row>
    <row r="2519" spans="1:6" x14ac:dyDescent="0.25">
      <c r="A2519">
        <v>18</v>
      </c>
      <c r="B2519">
        <v>13</v>
      </c>
      <c r="C2519" t="s">
        <v>1254</v>
      </c>
      <c r="D2519" t="s">
        <v>905</v>
      </c>
      <c r="E2519" t="s">
        <v>864</v>
      </c>
      <c r="F2519" t="s">
        <v>434</v>
      </c>
    </row>
    <row r="2520" spans="1:6" x14ac:dyDescent="0.25">
      <c r="A2520">
        <v>18</v>
      </c>
      <c r="B2520">
        <v>14</v>
      </c>
      <c r="C2520" t="s">
        <v>1159</v>
      </c>
      <c r="D2520" t="s">
        <v>901</v>
      </c>
      <c r="E2520" t="s">
        <v>552</v>
      </c>
      <c r="F2520" t="s">
        <v>434</v>
      </c>
    </row>
    <row r="2521" spans="1:6" x14ac:dyDescent="0.25">
      <c r="A2521">
        <v>18</v>
      </c>
      <c r="B2521">
        <v>15</v>
      </c>
      <c r="C2521" t="s">
        <v>1163</v>
      </c>
      <c r="D2521" t="s">
        <v>903</v>
      </c>
      <c r="E2521" t="s">
        <v>518</v>
      </c>
      <c r="F2521" t="s">
        <v>434</v>
      </c>
    </row>
    <row r="2522" spans="1:6" x14ac:dyDescent="0.25">
      <c r="A2522">
        <v>19</v>
      </c>
      <c r="B2522">
        <v>1</v>
      </c>
      <c r="C2522" t="s">
        <v>1172</v>
      </c>
      <c r="D2522" t="s">
        <v>901</v>
      </c>
      <c r="E2522" t="s">
        <v>518</v>
      </c>
      <c r="F2522" t="s">
        <v>434</v>
      </c>
    </row>
    <row r="2523" spans="1:6" x14ac:dyDescent="0.25">
      <c r="A2523">
        <v>19</v>
      </c>
      <c r="B2523">
        <v>2</v>
      </c>
      <c r="C2523" t="s">
        <v>1139</v>
      </c>
      <c r="D2523" t="s">
        <v>903</v>
      </c>
      <c r="E2523" t="s">
        <v>552</v>
      </c>
      <c r="F2523" t="s">
        <v>434</v>
      </c>
    </row>
    <row r="2524" spans="1:6" x14ac:dyDescent="0.25">
      <c r="A2524">
        <v>19</v>
      </c>
      <c r="B2524">
        <v>3</v>
      </c>
      <c r="C2524" t="s">
        <v>1146</v>
      </c>
      <c r="D2524" t="s">
        <v>905</v>
      </c>
      <c r="E2524" t="s">
        <v>864</v>
      </c>
      <c r="F2524" t="s">
        <v>434</v>
      </c>
    </row>
    <row r="2525" spans="1:6" x14ac:dyDescent="0.25">
      <c r="A2525">
        <v>19</v>
      </c>
      <c r="B2525">
        <v>4</v>
      </c>
      <c r="C2525" t="s">
        <v>1151</v>
      </c>
      <c r="D2525" t="s">
        <v>903</v>
      </c>
      <c r="E2525" t="s">
        <v>813</v>
      </c>
      <c r="F2525" t="s">
        <v>434</v>
      </c>
    </row>
    <row r="2526" spans="1:6" x14ac:dyDescent="0.25">
      <c r="A2526">
        <v>19</v>
      </c>
      <c r="B2526">
        <v>5</v>
      </c>
      <c r="C2526" t="s">
        <v>1147</v>
      </c>
      <c r="D2526" t="s">
        <v>901</v>
      </c>
      <c r="E2526" t="s">
        <v>165</v>
      </c>
      <c r="F2526" t="s">
        <v>434</v>
      </c>
    </row>
    <row r="2527" spans="1:6" x14ac:dyDescent="0.25">
      <c r="A2527">
        <v>19</v>
      </c>
      <c r="B2527">
        <v>6</v>
      </c>
      <c r="C2527" t="s">
        <v>1150</v>
      </c>
      <c r="D2527" t="s">
        <v>905</v>
      </c>
      <c r="E2527" t="s">
        <v>772</v>
      </c>
      <c r="F2527" t="s">
        <v>434</v>
      </c>
    </row>
    <row r="2528" spans="1:6" x14ac:dyDescent="0.25">
      <c r="A2528">
        <v>19</v>
      </c>
      <c r="B2528">
        <v>7</v>
      </c>
      <c r="C2528" t="s">
        <v>1176</v>
      </c>
      <c r="D2528" t="s">
        <v>922</v>
      </c>
      <c r="E2528" t="s">
        <v>59</v>
      </c>
      <c r="F2528" t="s">
        <v>434</v>
      </c>
    </row>
    <row r="2529" spans="1:6" x14ac:dyDescent="0.25">
      <c r="A2529">
        <v>19</v>
      </c>
      <c r="B2529">
        <v>8</v>
      </c>
      <c r="C2529" t="s">
        <v>1132</v>
      </c>
      <c r="D2529" t="s">
        <v>903</v>
      </c>
      <c r="E2529" t="s">
        <v>557</v>
      </c>
      <c r="F2529" t="s">
        <v>434</v>
      </c>
    </row>
    <row r="2530" spans="1:6" x14ac:dyDescent="0.25">
      <c r="A2530">
        <v>19</v>
      </c>
      <c r="B2530">
        <v>9</v>
      </c>
      <c r="C2530" t="s">
        <v>1211</v>
      </c>
      <c r="D2530" t="s">
        <v>899</v>
      </c>
      <c r="E2530" t="s">
        <v>147</v>
      </c>
      <c r="F2530" t="s">
        <v>434</v>
      </c>
    </row>
    <row r="2531" spans="1:6" x14ac:dyDescent="0.25">
      <c r="A2531">
        <v>19</v>
      </c>
      <c r="B2531">
        <v>10</v>
      </c>
      <c r="C2531" t="s">
        <v>1158</v>
      </c>
      <c r="D2531" t="s">
        <v>961</v>
      </c>
      <c r="E2531" t="s">
        <v>143</v>
      </c>
      <c r="F2531" t="s">
        <v>434</v>
      </c>
    </row>
    <row r="2532" spans="1:6" x14ac:dyDescent="0.25">
      <c r="A2532">
        <v>19</v>
      </c>
      <c r="B2532">
        <v>11</v>
      </c>
      <c r="C2532" t="s">
        <v>1174</v>
      </c>
      <c r="D2532" t="s">
        <v>899</v>
      </c>
      <c r="E2532" t="s">
        <v>514</v>
      </c>
      <c r="F2532" t="s">
        <v>434</v>
      </c>
    </row>
    <row r="2533" spans="1:6" x14ac:dyDescent="0.25">
      <c r="A2533">
        <v>19</v>
      </c>
      <c r="B2533">
        <v>12</v>
      </c>
      <c r="C2533" t="s">
        <v>1258</v>
      </c>
      <c r="D2533" t="s">
        <v>901</v>
      </c>
      <c r="E2533" t="s">
        <v>585</v>
      </c>
      <c r="F2533" t="s">
        <v>434</v>
      </c>
    </row>
    <row r="2534" spans="1:6" x14ac:dyDescent="0.25">
      <c r="A2534">
        <v>19</v>
      </c>
      <c r="B2534">
        <v>13</v>
      </c>
      <c r="C2534" t="s">
        <v>1155</v>
      </c>
      <c r="D2534" t="s">
        <v>961</v>
      </c>
      <c r="E2534" t="s">
        <v>433</v>
      </c>
      <c r="F2534" t="s">
        <v>434</v>
      </c>
    </row>
    <row r="2535" spans="1:6" x14ac:dyDescent="0.25">
      <c r="A2535">
        <v>19</v>
      </c>
      <c r="B2535">
        <v>14</v>
      </c>
      <c r="C2535" t="s">
        <v>1208</v>
      </c>
      <c r="D2535" t="s">
        <v>899</v>
      </c>
      <c r="E2535" t="s">
        <v>801</v>
      </c>
      <c r="F2535" t="s">
        <v>434</v>
      </c>
    </row>
    <row r="2536" spans="1:6" x14ac:dyDescent="0.25">
      <c r="A2536">
        <v>19</v>
      </c>
      <c r="B2536">
        <v>15</v>
      </c>
      <c r="C2536" t="s">
        <v>1204</v>
      </c>
      <c r="D2536" t="s">
        <v>901</v>
      </c>
      <c r="E2536" t="s">
        <v>133</v>
      </c>
      <c r="F2536" t="s">
        <v>434</v>
      </c>
    </row>
    <row r="2537" spans="1:6" x14ac:dyDescent="0.25">
      <c r="A2537">
        <v>20</v>
      </c>
      <c r="B2537">
        <v>1</v>
      </c>
      <c r="C2537" t="s">
        <v>1221</v>
      </c>
      <c r="D2537" t="s">
        <v>908</v>
      </c>
      <c r="E2537" t="s">
        <v>133</v>
      </c>
      <c r="F2537" t="s">
        <v>434</v>
      </c>
    </row>
    <row r="2538" spans="1:6" x14ac:dyDescent="0.25">
      <c r="A2538">
        <v>20</v>
      </c>
      <c r="B2538">
        <v>2</v>
      </c>
      <c r="C2538" t="s">
        <v>1169</v>
      </c>
      <c r="D2538" t="s">
        <v>901</v>
      </c>
      <c r="E2538" t="s">
        <v>801</v>
      </c>
      <c r="F2538" t="s">
        <v>434</v>
      </c>
    </row>
    <row r="2539" spans="1:6" x14ac:dyDescent="0.25">
      <c r="A2539">
        <v>20</v>
      </c>
      <c r="B2539">
        <v>3</v>
      </c>
      <c r="C2539" t="s">
        <v>1279</v>
      </c>
      <c r="D2539" t="s">
        <v>901</v>
      </c>
      <c r="E2539" t="s">
        <v>433</v>
      </c>
      <c r="F2539" t="s">
        <v>434</v>
      </c>
    </row>
    <row r="2540" spans="1:6" x14ac:dyDescent="0.25">
      <c r="A2540">
        <v>20</v>
      </c>
      <c r="B2540">
        <v>4</v>
      </c>
      <c r="C2540" t="s">
        <v>1263</v>
      </c>
      <c r="D2540" t="s">
        <v>922</v>
      </c>
      <c r="E2540" t="s">
        <v>585</v>
      </c>
      <c r="F2540" t="s">
        <v>434</v>
      </c>
    </row>
    <row r="2541" spans="1:6" x14ac:dyDescent="0.25">
      <c r="A2541">
        <v>20</v>
      </c>
      <c r="B2541">
        <v>5</v>
      </c>
      <c r="C2541" t="s">
        <v>1226</v>
      </c>
      <c r="D2541" t="s">
        <v>901</v>
      </c>
      <c r="E2541" t="s">
        <v>514</v>
      </c>
      <c r="F2541" t="s">
        <v>434</v>
      </c>
    </row>
    <row r="2542" spans="1:6" x14ac:dyDescent="0.25">
      <c r="A2542">
        <v>20</v>
      </c>
      <c r="B2542">
        <v>6</v>
      </c>
      <c r="C2542" t="s">
        <v>1247</v>
      </c>
      <c r="D2542" t="s">
        <v>901</v>
      </c>
      <c r="E2542" t="s">
        <v>143</v>
      </c>
      <c r="F2542" t="s">
        <v>434</v>
      </c>
    </row>
    <row r="2543" spans="1:6" x14ac:dyDescent="0.25">
      <c r="A2543">
        <v>20</v>
      </c>
      <c r="B2543">
        <v>7</v>
      </c>
      <c r="C2543" t="s">
        <v>1216</v>
      </c>
      <c r="D2543" t="s">
        <v>899</v>
      </c>
      <c r="E2543" t="s">
        <v>147</v>
      </c>
      <c r="F2543" t="s">
        <v>434</v>
      </c>
    </row>
    <row r="2544" spans="1:6" x14ac:dyDescent="0.25">
      <c r="A2544">
        <v>20</v>
      </c>
      <c r="B2544">
        <v>8</v>
      </c>
      <c r="C2544" t="s">
        <v>1148</v>
      </c>
      <c r="D2544" t="s">
        <v>901</v>
      </c>
      <c r="E2544" t="s">
        <v>557</v>
      </c>
      <c r="F2544" t="s">
        <v>434</v>
      </c>
    </row>
    <row r="2545" spans="1:6" x14ac:dyDescent="0.25">
      <c r="A2545">
        <v>20</v>
      </c>
      <c r="B2545">
        <v>9</v>
      </c>
      <c r="C2545" t="s">
        <v>1154</v>
      </c>
      <c r="D2545" t="s">
        <v>922</v>
      </c>
      <c r="E2545" t="s">
        <v>59</v>
      </c>
      <c r="F2545" t="s">
        <v>434</v>
      </c>
    </row>
    <row r="2546" spans="1:6" x14ac:dyDescent="0.25">
      <c r="A2546">
        <v>20</v>
      </c>
      <c r="B2546">
        <v>10</v>
      </c>
      <c r="C2546" t="s">
        <v>1196</v>
      </c>
      <c r="D2546" t="s">
        <v>903</v>
      </c>
      <c r="E2546" t="s">
        <v>772</v>
      </c>
      <c r="F2546" t="s">
        <v>434</v>
      </c>
    </row>
    <row r="2547" spans="1:6" x14ac:dyDescent="0.25">
      <c r="A2547">
        <v>20</v>
      </c>
      <c r="B2547">
        <v>11</v>
      </c>
      <c r="C2547" t="s">
        <v>1183</v>
      </c>
      <c r="D2547" t="s">
        <v>899</v>
      </c>
      <c r="E2547" t="s">
        <v>165</v>
      </c>
      <c r="F2547" t="s">
        <v>434</v>
      </c>
    </row>
    <row r="2548" spans="1:6" x14ac:dyDescent="0.25">
      <c r="A2548">
        <v>20</v>
      </c>
      <c r="B2548">
        <v>12</v>
      </c>
      <c r="C2548" t="s">
        <v>1198</v>
      </c>
      <c r="D2548" t="s">
        <v>901</v>
      </c>
      <c r="E2548" t="s">
        <v>813</v>
      </c>
      <c r="F2548" t="s">
        <v>434</v>
      </c>
    </row>
    <row r="2549" spans="1:6" x14ac:dyDescent="0.25">
      <c r="A2549">
        <v>20</v>
      </c>
      <c r="B2549">
        <v>13</v>
      </c>
      <c r="C2549" t="s">
        <v>1245</v>
      </c>
      <c r="D2549" t="s">
        <v>901</v>
      </c>
      <c r="E2549" t="s">
        <v>864</v>
      </c>
      <c r="F2549" t="s">
        <v>434</v>
      </c>
    </row>
    <row r="2550" spans="1:6" x14ac:dyDescent="0.25">
      <c r="A2550">
        <v>20</v>
      </c>
      <c r="B2550">
        <v>14</v>
      </c>
      <c r="C2550" t="s">
        <v>1185</v>
      </c>
      <c r="D2550" t="s">
        <v>901</v>
      </c>
      <c r="E2550" t="s">
        <v>552</v>
      </c>
      <c r="F2550" t="s">
        <v>434</v>
      </c>
    </row>
    <row r="2551" spans="1:6" x14ac:dyDescent="0.25">
      <c r="A2551">
        <v>20</v>
      </c>
      <c r="B2551">
        <v>15</v>
      </c>
      <c r="C2551" t="s">
        <v>1217</v>
      </c>
      <c r="D2551" t="s">
        <v>901</v>
      </c>
      <c r="E2551" t="s">
        <v>518</v>
      </c>
      <c r="F2551" t="s">
        <v>434</v>
      </c>
    </row>
    <row r="2552" spans="1:6" x14ac:dyDescent="0.25">
      <c r="A2552">
        <v>21</v>
      </c>
      <c r="B2552">
        <v>1</v>
      </c>
      <c r="C2552" t="s">
        <v>1238</v>
      </c>
      <c r="D2552" t="s">
        <v>901</v>
      </c>
      <c r="E2552" t="s">
        <v>518</v>
      </c>
      <c r="F2552" t="s">
        <v>434</v>
      </c>
    </row>
    <row r="2553" spans="1:6" x14ac:dyDescent="0.25">
      <c r="A2553">
        <v>21</v>
      </c>
      <c r="B2553">
        <v>2</v>
      </c>
      <c r="C2553" t="s">
        <v>1229</v>
      </c>
      <c r="D2553" t="s">
        <v>905</v>
      </c>
      <c r="E2553" t="s">
        <v>552</v>
      </c>
      <c r="F2553" t="s">
        <v>434</v>
      </c>
    </row>
    <row r="2554" spans="1:6" x14ac:dyDescent="0.25">
      <c r="A2554">
        <v>21</v>
      </c>
      <c r="B2554">
        <v>3</v>
      </c>
      <c r="C2554" t="s">
        <v>1222</v>
      </c>
      <c r="D2554" t="s">
        <v>901</v>
      </c>
      <c r="E2554" t="s">
        <v>864</v>
      </c>
      <c r="F2554" t="s">
        <v>434</v>
      </c>
    </row>
    <row r="2555" spans="1:6" x14ac:dyDescent="0.25">
      <c r="A2555">
        <v>21</v>
      </c>
      <c r="B2555">
        <v>4</v>
      </c>
      <c r="C2555" t="s">
        <v>1180</v>
      </c>
      <c r="D2555" t="s">
        <v>899</v>
      </c>
      <c r="E2555" t="s">
        <v>813</v>
      </c>
      <c r="F2555" t="s">
        <v>434</v>
      </c>
    </row>
    <row r="2556" spans="1:6" x14ac:dyDescent="0.25">
      <c r="A2556">
        <v>21</v>
      </c>
      <c r="B2556">
        <v>5</v>
      </c>
      <c r="C2556" t="s">
        <v>1194</v>
      </c>
      <c r="D2556" t="s">
        <v>961</v>
      </c>
      <c r="E2556" t="s">
        <v>165</v>
      </c>
      <c r="F2556" t="s">
        <v>434</v>
      </c>
    </row>
    <row r="2557" spans="1:6" x14ac:dyDescent="0.25">
      <c r="A2557">
        <v>21</v>
      </c>
      <c r="B2557">
        <v>6</v>
      </c>
      <c r="C2557" t="s">
        <v>1207</v>
      </c>
      <c r="D2557" t="s">
        <v>899</v>
      </c>
      <c r="E2557" t="s">
        <v>772</v>
      </c>
      <c r="F2557" t="s">
        <v>434</v>
      </c>
    </row>
    <row r="2558" spans="1:6" x14ac:dyDescent="0.25">
      <c r="A2558">
        <v>21</v>
      </c>
      <c r="B2558">
        <v>7</v>
      </c>
      <c r="C2558" t="s">
        <v>1195</v>
      </c>
      <c r="D2558" t="s">
        <v>899</v>
      </c>
      <c r="E2558" t="s">
        <v>59</v>
      </c>
      <c r="F2558" t="s">
        <v>434</v>
      </c>
    </row>
    <row r="2559" spans="1:6" x14ac:dyDescent="0.25">
      <c r="A2559">
        <v>21</v>
      </c>
      <c r="B2559">
        <v>8</v>
      </c>
      <c r="C2559" t="s">
        <v>1138</v>
      </c>
      <c r="D2559" t="s">
        <v>961</v>
      </c>
      <c r="E2559" t="s">
        <v>557</v>
      </c>
      <c r="F2559" t="s">
        <v>434</v>
      </c>
    </row>
    <row r="2560" spans="1:6" x14ac:dyDescent="0.25">
      <c r="A2560">
        <v>21</v>
      </c>
      <c r="B2560">
        <v>9</v>
      </c>
      <c r="C2560" t="s">
        <v>1224</v>
      </c>
      <c r="D2560" t="s">
        <v>961</v>
      </c>
      <c r="E2560" t="s">
        <v>147</v>
      </c>
      <c r="F2560" t="s">
        <v>434</v>
      </c>
    </row>
    <row r="2561" spans="1:6" x14ac:dyDescent="0.25">
      <c r="A2561">
        <v>21</v>
      </c>
      <c r="B2561">
        <v>10</v>
      </c>
      <c r="C2561" t="s">
        <v>1212</v>
      </c>
      <c r="D2561" t="s">
        <v>901</v>
      </c>
      <c r="E2561" t="s">
        <v>143</v>
      </c>
      <c r="F2561" t="s">
        <v>434</v>
      </c>
    </row>
    <row r="2562" spans="1:6" x14ac:dyDescent="0.25">
      <c r="A2562">
        <v>21</v>
      </c>
      <c r="B2562">
        <v>11</v>
      </c>
      <c r="C2562" t="s">
        <v>1171</v>
      </c>
      <c r="D2562" t="s">
        <v>961</v>
      </c>
      <c r="E2562" t="s">
        <v>514</v>
      </c>
      <c r="F2562" t="s">
        <v>434</v>
      </c>
    </row>
    <row r="2563" spans="1:6" x14ac:dyDescent="0.25">
      <c r="A2563">
        <v>21</v>
      </c>
      <c r="B2563">
        <v>12</v>
      </c>
      <c r="C2563" t="s">
        <v>1228</v>
      </c>
      <c r="D2563" t="s">
        <v>899</v>
      </c>
      <c r="E2563" t="s">
        <v>585</v>
      </c>
      <c r="F2563" t="s">
        <v>434</v>
      </c>
    </row>
    <row r="2564" spans="1:6" x14ac:dyDescent="0.25">
      <c r="A2564">
        <v>21</v>
      </c>
      <c r="B2564">
        <v>13</v>
      </c>
      <c r="C2564" t="s">
        <v>1181</v>
      </c>
      <c r="D2564" t="s">
        <v>899</v>
      </c>
      <c r="E2564" t="s">
        <v>433</v>
      </c>
      <c r="F2564" t="s">
        <v>434</v>
      </c>
    </row>
    <row r="2565" spans="1:6" x14ac:dyDescent="0.25">
      <c r="A2565">
        <v>21</v>
      </c>
      <c r="B2565">
        <v>14</v>
      </c>
      <c r="C2565" t="s">
        <v>1249</v>
      </c>
      <c r="D2565" t="s">
        <v>899</v>
      </c>
      <c r="E2565" t="s">
        <v>801</v>
      </c>
      <c r="F2565" t="s">
        <v>434</v>
      </c>
    </row>
    <row r="2566" spans="1:6" x14ac:dyDescent="0.25">
      <c r="A2566">
        <v>21</v>
      </c>
      <c r="B2566">
        <v>15</v>
      </c>
      <c r="C2566" t="s">
        <v>1250</v>
      </c>
      <c r="D2566" t="s">
        <v>899</v>
      </c>
      <c r="E2566" t="s">
        <v>133</v>
      </c>
      <c r="F2566" t="s">
        <v>434</v>
      </c>
    </row>
    <row r="2567" spans="1:6" x14ac:dyDescent="0.25">
      <c r="A2567">
        <v>22</v>
      </c>
      <c r="B2567">
        <v>1</v>
      </c>
      <c r="C2567" t="s">
        <v>1246</v>
      </c>
      <c r="D2567" t="s">
        <v>899</v>
      </c>
      <c r="E2567" t="s">
        <v>133</v>
      </c>
      <c r="F2567" t="s">
        <v>434</v>
      </c>
    </row>
    <row r="2568" spans="1:6" x14ac:dyDescent="0.25">
      <c r="A2568">
        <v>22</v>
      </c>
      <c r="B2568">
        <v>2</v>
      </c>
      <c r="C2568" t="s">
        <v>1220</v>
      </c>
      <c r="D2568" t="s">
        <v>903</v>
      </c>
      <c r="E2568" t="s">
        <v>801</v>
      </c>
      <c r="F2568" t="s">
        <v>434</v>
      </c>
    </row>
    <row r="2569" spans="1:6" x14ac:dyDescent="0.25">
      <c r="A2569">
        <v>22</v>
      </c>
      <c r="B2569">
        <v>3</v>
      </c>
      <c r="C2569" t="s">
        <v>1233</v>
      </c>
      <c r="D2569" t="s">
        <v>901</v>
      </c>
      <c r="E2569" t="s">
        <v>433</v>
      </c>
      <c r="F2569" t="s">
        <v>434</v>
      </c>
    </row>
    <row r="2570" spans="1:6" x14ac:dyDescent="0.25">
      <c r="A2570">
        <v>22</v>
      </c>
      <c r="B2570">
        <v>4</v>
      </c>
      <c r="C2570" t="s">
        <v>1299</v>
      </c>
      <c r="D2570" t="s">
        <v>961</v>
      </c>
      <c r="E2570" t="s">
        <v>585</v>
      </c>
      <c r="F2570" t="s">
        <v>434</v>
      </c>
    </row>
    <row r="2571" spans="1:6" x14ac:dyDescent="0.25">
      <c r="A2571">
        <v>22</v>
      </c>
      <c r="B2571">
        <v>5</v>
      </c>
      <c r="C2571" t="s">
        <v>1193</v>
      </c>
      <c r="D2571" t="s">
        <v>908</v>
      </c>
      <c r="E2571" t="s">
        <v>514</v>
      </c>
      <c r="F2571" t="s">
        <v>434</v>
      </c>
    </row>
    <row r="2572" spans="1:6" x14ac:dyDescent="0.25">
      <c r="A2572">
        <v>22</v>
      </c>
      <c r="B2572">
        <v>6</v>
      </c>
      <c r="C2572" t="s">
        <v>1215</v>
      </c>
      <c r="D2572" t="s">
        <v>899</v>
      </c>
      <c r="E2572" t="s">
        <v>143</v>
      </c>
      <c r="F2572" t="s">
        <v>434</v>
      </c>
    </row>
    <row r="2573" spans="1:6" x14ac:dyDescent="0.25">
      <c r="A2573">
        <v>22</v>
      </c>
      <c r="B2573">
        <v>7</v>
      </c>
      <c r="C2573" t="s">
        <v>1342</v>
      </c>
      <c r="D2573" t="s">
        <v>961</v>
      </c>
      <c r="E2573" t="s">
        <v>147</v>
      </c>
      <c r="F2573" t="s">
        <v>434</v>
      </c>
    </row>
    <row r="2574" spans="1:6" x14ac:dyDescent="0.25">
      <c r="A2574">
        <v>22</v>
      </c>
      <c r="B2574">
        <v>8</v>
      </c>
      <c r="C2574" t="s">
        <v>1177</v>
      </c>
      <c r="D2574" t="s">
        <v>901</v>
      </c>
      <c r="E2574" t="s">
        <v>557</v>
      </c>
      <c r="F2574" t="s">
        <v>434</v>
      </c>
    </row>
    <row r="2575" spans="1:6" x14ac:dyDescent="0.25">
      <c r="A2575">
        <v>22</v>
      </c>
      <c r="B2575">
        <v>9</v>
      </c>
      <c r="C2575" t="s">
        <v>1223</v>
      </c>
      <c r="D2575" t="s">
        <v>908</v>
      </c>
      <c r="E2575" t="s">
        <v>59</v>
      </c>
      <c r="F2575" t="s">
        <v>434</v>
      </c>
    </row>
    <row r="2576" spans="1:6" x14ac:dyDescent="0.25">
      <c r="A2576">
        <v>22</v>
      </c>
      <c r="B2576">
        <v>10</v>
      </c>
      <c r="C2576" t="s">
        <v>1252</v>
      </c>
      <c r="D2576" t="s">
        <v>901</v>
      </c>
      <c r="E2576" t="s">
        <v>772</v>
      </c>
      <c r="F2576" t="s">
        <v>434</v>
      </c>
    </row>
    <row r="2577" spans="1:6" x14ac:dyDescent="0.25">
      <c r="A2577">
        <v>22</v>
      </c>
      <c r="B2577">
        <v>11</v>
      </c>
      <c r="C2577" t="s">
        <v>1231</v>
      </c>
      <c r="D2577" t="s">
        <v>901</v>
      </c>
      <c r="E2577" t="s">
        <v>165</v>
      </c>
      <c r="F2577" t="s">
        <v>434</v>
      </c>
    </row>
    <row r="2578" spans="1:6" x14ac:dyDescent="0.25">
      <c r="A2578">
        <v>22</v>
      </c>
      <c r="B2578">
        <v>12</v>
      </c>
      <c r="C2578" t="s">
        <v>1191</v>
      </c>
      <c r="D2578" t="s">
        <v>901</v>
      </c>
      <c r="E2578" t="s">
        <v>813</v>
      </c>
      <c r="F2578" t="s">
        <v>434</v>
      </c>
    </row>
    <row r="2579" spans="1:6" x14ac:dyDescent="0.25">
      <c r="A2579">
        <v>22</v>
      </c>
      <c r="B2579">
        <v>13</v>
      </c>
      <c r="C2579" t="s">
        <v>1256</v>
      </c>
      <c r="D2579" t="s">
        <v>899</v>
      </c>
      <c r="E2579" t="s">
        <v>864</v>
      </c>
      <c r="F2579" t="s">
        <v>434</v>
      </c>
    </row>
    <row r="2580" spans="1:6" x14ac:dyDescent="0.25">
      <c r="A2580">
        <v>22</v>
      </c>
      <c r="B2580">
        <v>14</v>
      </c>
      <c r="C2580" t="s">
        <v>1236</v>
      </c>
      <c r="D2580" t="s">
        <v>901</v>
      </c>
      <c r="E2580" t="s">
        <v>552</v>
      </c>
      <c r="F2580" t="s">
        <v>434</v>
      </c>
    </row>
    <row r="2581" spans="1:6" x14ac:dyDescent="0.25">
      <c r="A2581">
        <v>22</v>
      </c>
      <c r="B2581">
        <v>15</v>
      </c>
      <c r="C2581" t="s">
        <v>1275</v>
      </c>
      <c r="D2581" t="s">
        <v>899</v>
      </c>
      <c r="E2581" t="s">
        <v>518</v>
      </c>
      <c r="F2581" t="s">
        <v>434</v>
      </c>
    </row>
    <row r="2582" spans="1:6" x14ac:dyDescent="0.25">
      <c r="A2582">
        <v>23</v>
      </c>
      <c r="B2582">
        <v>1</v>
      </c>
      <c r="C2582" t="s">
        <v>1281</v>
      </c>
      <c r="D2582" t="s">
        <v>901</v>
      </c>
      <c r="E2582" t="s">
        <v>518</v>
      </c>
      <c r="F2582" t="s">
        <v>434</v>
      </c>
    </row>
    <row r="2583" spans="1:6" x14ac:dyDescent="0.25">
      <c r="A2583">
        <v>23</v>
      </c>
      <c r="B2583">
        <v>2</v>
      </c>
      <c r="C2583" t="s">
        <v>1210</v>
      </c>
      <c r="D2583" t="s">
        <v>901</v>
      </c>
      <c r="E2583" t="s">
        <v>552</v>
      </c>
      <c r="F2583" t="s">
        <v>434</v>
      </c>
    </row>
    <row r="2584" spans="1:6" x14ac:dyDescent="0.25">
      <c r="A2584">
        <v>23</v>
      </c>
      <c r="B2584">
        <v>3</v>
      </c>
      <c r="C2584" t="s">
        <v>1387</v>
      </c>
      <c r="D2584" t="s">
        <v>905</v>
      </c>
      <c r="E2584" t="s">
        <v>864</v>
      </c>
      <c r="F2584" t="s">
        <v>434</v>
      </c>
    </row>
    <row r="2585" spans="1:6" x14ac:dyDescent="0.25">
      <c r="A2585">
        <v>23</v>
      </c>
      <c r="B2585">
        <v>4</v>
      </c>
      <c r="C2585" t="s">
        <v>1225</v>
      </c>
      <c r="D2585" t="s">
        <v>901</v>
      </c>
      <c r="E2585" t="s">
        <v>813</v>
      </c>
      <c r="F2585" t="s">
        <v>434</v>
      </c>
    </row>
    <row r="2586" spans="1:6" x14ac:dyDescent="0.25">
      <c r="A2586">
        <v>23</v>
      </c>
      <c r="B2586">
        <v>5</v>
      </c>
      <c r="C2586" t="s">
        <v>1199</v>
      </c>
      <c r="D2586" t="s">
        <v>903</v>
      </c>
      <c r="E2586" t="s">
        <v>165</v>
      </c>
      <c r="F2586" t="s">
        <v>434</v>
      </c>
    </row>
    <row r="2587" spans="1:6" x14ac:dyDescent="0.25">
      <c r="A2587">
        <v>23</v>
      </c>
      <c r="B2587">
        <v>6</v>
      </c>
      <c r="C2587" t="s">
        <v>1240</v>
      </c>
      <c r="D2587" t="s">
        <v>901</v>
      </c>
      <c r="E2587" t="s">
        <v>772</v>
      </c>
      <c r="F2587" t="s">
        <v>434</v>
      </c>
    </row>
    <row r="2588" spans="1:6" x14ac:dyDescent="0.25">
      <c r="A2588">
        <v>23</v>
      </c>
      <c r="B2588">
        <v>7</v>
      </c>
      <c r="C2588" t="s">
        <v>1255</v>
      </c>
      <c r="D2588" t="s">
        <v>901</v>
      </c>
      <c r="E2588" t="s">
        <v>59</v>
      </c>
      <c r="F2588" t="s">
        <v>434</v>
      </c>
    </row>
    <row r="2589" spans="1:6" x14ac:dyDescent="0.25">
      <c r="A2589">
        <v>23</v>
      </c>
      <c r="B2589">
        <v>8</v>
      </c>
      <c r="C2589" t="s">
        <v>1290</v>
      </c>
      <c r="D2589" t="s">
        <v>922</v>
      </c>
      <c r="E2589" t="s">
        <v>557</v>
      </c>
      <c r="F2589" t="s">
        <v>434</v>
      </c>
    </row>
    <row r="2590" spans="1:6" x14ac:dyDescent="0.25">
      <c r="A2590">
        <v>23</v>
      </c>
      <c r="B2590">
        <v>9</v>
      </c>
      <c r="C2590" t="s">
        <v>1296</v>
      </c>
      <c r="D2590" t="s">
        <v>901</v>
      </c>
      <c r="E2590" t="s">
        <v>147</v>
      </c>
      <c r="F2590" t="s">
        <v>434</v>
      </c>
    </row>
    <row r="2591" spans="1:6" x14ac:dyDescent="0.25">
      <c r="A2591">
        <v>23</v>
      </c>
      <c r="B2591">
        <v>10</v>
      </c>
      <c r="C2591" t="s">
        <v>1162</v>
      </c>
      <c r="D2591" t="s">
        <v>961</v>
      </c>
      <c r="E2591" t="s">
        <v>143</v>
      </c>
      <c r="F2591" t="s">
        <v>434</v>
      </c>
    </row>
    <row r="2592" spans="1:6" x14ac:dyDescent="0.25">
      <c r="A2592">
        <v>23</v>
      </c>
      <c r="B2592">
        <v>11</v>
      </c>
      <c r="C2592" t="s">
        <v>1276</v>
      </c>
      <c r="D2592" t="s">
        <v>922</v>
      </c>
      <c r="E2592" t="s">
        <v>514</v>
      </c>
      <c r="F2592" t="s">
        <v>434</v>
      </c>
    </row>
    <row r="2593" spans="1:6" x14ac:dyDescent="0.25">
      <c r="A2593">
        <v>23</v>
      </c>
      <c r="B2593">
        <v>12</v>
      </c>
      <c r="C2593" t="s">
        <v>1305</v>
      </c>
      <c r="D2593" t="s">
        <v>901</v>
      </c>
      <c r="E2593" t="s">
        <v>585</v>
      </c>
      <c r="F2593" t="s">
        <v>434</v>
      </c>
    </row>
    <row r="2594" spans="1:6" x14ac:dyDescent="0.25">
      <c r="A2594">
        <v>23</v>
      </c>
      <c r="B2594">
        <v>13</v>
      </c>
      <c r="C2594" t="s">
        <v>1282</v>
      </c>
      <c r="D2594" t="s">
        <v>901</v>
      </c>
      <c r="E2594" t="s">
        <v>433</v>
      </c>
      <c r="F2594" t="s">
        <v>434</v>
      </c>
    </row>
    <row r="2595" spans="1:6" x14ac:dyDescent="0.25">
      <c r="A2595">
        <v>23</v>
      </c>
      <c r="B2595">
        <v>14</v>
      </c>
      <c r="C2595" t="s">
        <v>1243</v>
      </c>
      <c r="D2595" t="s">
        <v>901</v>
      </c>
      <c r="E2595" t="s">
        <v>801</v>
      </c>
      <c r="F2595" t="s">
        <v>434</v>
      </c>
    </row>
    <row r="2596" spans="1:6" x14ac:dyDescent="0.25">
      <c r="A2596">
        <v>23</v>
      </c>
      <c r="B2596">
        <v>15</v>
      </c>
      <c r="C2596" t="s">
        <v>1214</v>
      </c>
      <c r="D2596" t="s">
        <v>901</v>
      </c>
      <c r="E2596" t="s">
        <v>133</v>
      </c>
      <c r="F2596" t="s">
        <v>434</v>
      </c>
    </row>
    <row r="2597" spans="1:6" x14ac:dyDescent="0.25">
      <c r="A2597">
        <v>24</v>
      </c>
      <c r="B2597">
        <v>1</v>
      </c>
      <c r="C2597" t="s">
        <v>1306</v>
      </c>
      <c r="D2597" t="s">
        <v>901</v>
      </c>
      <c r="E2597" t="s">
        <v>133</v>
      </c>
      <c r="F2597" t="s">
        <v>434</v>
      </c>
    </row>
    <row r="2598" spans="1:6" x14ac:dyDescent="0.25">
      <c r="A2598">
        <v>24</v>
      </c>
      <c r="B2598">
        <v>2</v>
      </c>
      <c r="C2598" t="s">
        <v>1170</v>
      </c>
      <c r="D2598" t="s">
        <v>961</v>
      </c>
      <c r="E2598" t="s">
        <v>801</v>
      </c>
      <c r="F2598" t="s">
        <v>434</v>
      </c>
    </row>
    <row r="2599" spans="1:6" x14ac:dyDescent="0.25">
      <c r="A2599">
        <v>24</v>
      </c>
      <c r="B2599">
        <v>3</v>
      </c>
      <c r="C2599" t="s">
        <v>1218</v>
      </c>
      <c r="D2599" t="s">
        <v>901</v>
      </c>
      <c r="E2599" t="s">
        <v>433</v>
      </c>
      <c r="F2599" t="s">
        <v>434</v>
      </c>
    </row>
    <row r="2600" spans="1:6" x14ac:dyDescent="0.25">
      <c r="A2600">
        <v>24</v>
      </c>
      <c r="B2600">
        <v>4</v>
      </c>
      <c r="C2600" t="s">
        <v>1251</v>
      </c>
      <c r="D2600" t="s">
        <v>901</v>
      </c>
      <c r="E2600" t="s">
        <v>585</v>
      </c>
      <c r="F2600" t="s">
        <v>434</v>
      </c>
    </row>
    <row r="2601" spans="1:6" x14ac:dyDescent="0.25">
      <c r="A2601">
        <v>24</v>
      </c>
      <c r="B2601">
        <v>5</v>
      </c>
      <c r="C2601" t="s">
        <v>1313</v>
      </c>
      <c r="D2601" t="s">
        <v>905</v>
      </c>
      <c r="E2601" t="s">
        <v>514</v>
      </c>
      <c r="F2601" t="s">
        <v>434</v>
      </c>
    </row>
    <row r="2602" spans="1:6" x14ac:dyDescent="0.25">
      <c r="A2602">
        <v>24</v>
      </c>
      <c r="B2602">
        <v>6</v>
      </c>
      <c r="C2602" t="s">
        <v>1206</v>
      </c>
      <c r="D2602" t="s">
        <v>901</v>
      </c>
      <c r="E2602" t="s">
        <v>143</v>
      </c>
      <c r="F2602" t="s">
        <v>434</v>
      </c>
    </row>
    <row r="2603" spans="1:6" x14ac:dyDescent="0.25">
      <c r="A2603">
        <v>24</v>
      </c>
      <c r="B2603">
        <v>7</v>
      </c>
      <c r="C2603" t="s">
        <v>1202</v>
      </c>
      <c r="D2603" t="s">
        <v>899</v>
      </c>
      <c r="E2603" t="s">
        <v>147</v>
      </c>
      <c r="F2603" t="s">
        <v>434</v>
      </c>
    </row>
    <row r="2604" spans="1:6" x14ac:dyDescent="0.25">
      <c r="A2604">
        <v>24</v>
      </c>
      <c r="B2604">
        <v>8</v>
      </c>
      <c r="C2604" t="s">
        <v>1287</v>
      </c>
      <c r="D2604" t="s">
        <v>903</v>
      </c>
      <c r="E2604" t="s">
        <v>557</v>
      </c>
      <c r="F2604" t="s">
        <v>434</v>
      </c>
    </row>
    <row r="2605" spans="1:6" x14ac:dyDescent="0.25">
      <c r="A2605">
        <v>24</v>
      </c>
      <c r="B2605">
        <v>9</v>
      </c>
      <c r="C2605" t="s">
        <v>1293</v>
      </c>
      <c r="D2605" t="s">
        <v>901</v>
      </c>
      <c r="E2605" t="s">
        <v>59</v>
      </c>
      <c r="F2605" t="s">
        <v>434</v>
      </c>
    </row>
    <row r="2606" spans="1:6" x14ac:dyDescent="0.25">
      <c r="A2606">
        <v>24</v>
      </c>
      <c r="B2606">
        <v>10</v>
      </c>
      <c r="C2606" t="s">
        <v>1234</v>
      </c>
      <c r="D2606" t="s">
        <v>908</v>
      </c>
      <c r="E2606" t="s">
        <v>772</v>
      </c>
      <c r="F2606" t="s">
        <v>434</v>
      </c>
    </row>
    <row r="2607" spans="1:6" x14ac:dyDescent="0.25">
      <c r="A2607">
        <v>24</v>
      </c>
      <c r="B2607">
        <v>11</v>
      </c>
      <c r="C2607" t="s">
        <v>1205</v>
      </c>
      <c r="D2607" t="s">
        <v>905</v>
      </c>
      <c r="E2607" t="s">
        <v>165</v>
      </c>
      <c r="F2607" t="s">
        <v>434</v>
      </c>
    </row>
    <row r="2608" spans="1:6" x14ac:dyDescent="0.25">
      <c r="A2608">
        <v>24</v>
      </c>
      <c r="B2608">
        <v>12</v>
      </c>
      <c r="C2608" t="s">
        <v>1219</v>
      </c>
      <c r="D2608" t="s">
        <v>899</v>
      </c>
      <c r="E2608" t="s">
        <v>813</v>
      </c>
      <c r="F2608" t="s">
        <v>434</v>
      </c>
    </row>
    <row r="2609" spans="1:6" x14ac:dyDescent="0.25">
      <c r="A2609">
        <v>24</v>
      </c>
      <c r="B2609">
        <v>13</v>
      </c>
      <c r="C2609" t="s">
        <v>1365</v>
      </c>
      <c r="D2609" t="s">
        <v>901</v>
      </c>
      <c r="E2609" t="s">
        <v>864</v>
      </c>
      <c r="F2609" t="s">
        <v>434</v>
      </c>
    </row>
    <row r="2610" spans="1:6" x14ac:dyDescent="0.25">
      <c r="A2610">
        <v>24</v>
      </c>
      <c r="B2610">
        <v>14</v>
      </c>
      <c r="C2610" t="s">
        <v>1235</v>
      </c>
      <c r="D2610" t="s">
        <v>899</v>
      </c>
      <c r="E2610" t="s">
        <v>552</v>
      </c>
      <c r="F2610" t="s">
        <v>434</v>
      </c>
    </row>
    <row r="2611" spans="1:6" x14ac:dyDescent="0.25">
      <c r="A2611">
        <v>24</v>
      </c>
      <c r="B2611">
        <v>15</v>
      </c>
      <c r="C2611" t="s">
        <v>1294</v>
      </c>
      <c r="D2611" t="s">
        <v>901</v>
      </c>
      <c r="E2611" t="s">
        <v>518</v>
      </c>
      <c r="F2611" t="s">
        <v>434</v>
      </c>
    </row>
    <row r="2612" spans="1:6" x14ac:dyDescent="0.25">
      <c r="A2612">
        <v>25</v>
      </c>
      <c r="B2612">
        <v>1</v>
      </c>
      <c r="C2612" t="s">
        <v>1300</v>
      </c>
      <c r="D2612" t="s">
        <v>901</v>
      </c>
      <c r="E2612" t="s">
        <v>518</v>
      </c>
      <c r="F2612" t="s">
        <v>434</v>
      </c>
    </row>
    <row r="2613" spans="1:6" x14ac:dyDescent="0.25">
      <c r="A2613">
        <v>25</v>
      </c>
      <c r="B2613">
        <v>2</v>
      </c>
      <c r="C2613" t="s">
        <v>1264</v>
      </c>
      <c r="D2613" t="s">
        <v>899</v>
      </c>
      <c r="E2613" t="s">
        <v>552</v>
      </c>
      <c r="F2613" t="s">
        <v>434</v>
      </c>
    </row>
    <row r="2614" spans="1:6" x14ac:dyDescent="0.25">
      <c r="A2614">
        <v>25</v>
      </c>
      <c r="B2614">
        <v>3</v>
      </c>
      <c r="C2614" t="s">
        <v>1308</v>
      </c>
      <c r="D2614" t="s">
        <v>901</v>
      </c>
      <c r="E2614" t="s">
        <v>864</v>
      </c>
      <c r="F2614" t="s">
        <v>434</v>
      </c>
    </row>
    <row r="2615" spans="1:6" x14ac:dyDescent="0.25">
      <c r="A2615">
        <v>25</v>
      </c>
      <c r="B2615">
        <v>4</v>
      </c>
      <c r="C2615" t="s">
        <v>1400</v>
      </c>
      <c r="D2615" t="s">
        <v>899</v>
      </c>
      <c r="E2615" t="s">
        <v>813</v>
      </c>
      <c r="F2615" t="s">
        <v>434</v>
      </c>
    </row>
    <row r="2616" spans="1:6" x14ac:dyDescent="0.25">
      <c r="A2616">
        <v>25</v>
      </c>
      <c r="B2616">
        <v>5</v>
      </c>
      <c r="C2616" t="s">
        <v>1257</v>
      </c>
      <c r="D2616" t="s">
        <v>901</v>
      </c>
      <c r="E2616" t="s">
        <v>165</v>
      </c>
      <c r="F2616" t="s">
        <v>434</v>
      </c>
    </row>
    <row r="2617" spans="1:6" x14ac:dyDescent="0.25">
      <c r="A2617">
        <v>25</v>
      </c>
      <c r="B2617">
        <v>6</v>
      </c>
      <c r="C2617" t="s">
        <v>1271</v>
      </c>
      <c r="D2617" t="s">
        <v>899</v>
      </c>
      <c r="E2617" t="s">
        <v>772</v>
      </c>
      <c r="F2617" t="s">
        <v>434</v>
      </c>
    </row>
    <row r="2618" spans="1:6" x14ac:dyDescent="0.25">
      <c r="A2618">
        <v>25</v>
      </c>
      <c r="B2618">
        <v>7</v>
      </c>
      <c r="C2618" t="s">
        <v>1277</v>
      </c>
      <c r="D2618" t="s">
        <v>901</v>
      </c>
      <c r="E2618" t="s">
        <v>59</v>
      </c>
      <c r="F2618" t="s">
        <v>434</v>
      </c>
    </row>
    <row r="2619" spans="1:6" x14ac:dyDescent="0.25">
      <c r="A2619">
        <v>25</v>
      </c>
      <c r="B2619">
        <v>8</v>
      </c>
      <c r="C2619" t="s">
        <v>1265</v>
      </c>
      <c r="D2619" t="s">
        <v>899</v>
      </c>
      <c r="E2619" t="s">
        <v>557</v>
      </c>
      <c r="F2619" t="s">
        <v>434</v>
      </c>
    </row>
    <row r="2620" spans="1:6" x14ac:dyDescent="0.25">
      <c r="A2620">
        <v>25</v>
      </c>
      <c r="B2620">
        <v>9</v>
      </c>
      <c r="C2620" t="s">
        <v>1326</v>
      </c>
      <c r="D2620" t="s">
        <v>908</v>
      </c>
      <c r="E2620" t="s">
        <v>147</v>
      </c>
      <c r="F2620" t="s">
        <v>434</v>
      </c>
    </row>
    <row r="2621" spans="1:6" x14ac:dyDescent="0.25">
      <c r="A2621">
        <v>25</v>
      </c>
      <c r="B2621">
        <v>10</v>
      </c>
      <c r="C2621" t="s">
        <v>1303</v>
      </c>
      <c r="D2621" t="s">
        <v>899</v>
      </c>
      <c r="E2621" t="s">
        <v>143</v>
      </c>
      <c r="F2621" t="s">
        <v>434</v>
      </c>
    </row>
    <row r="2622" spans="1:6" x14ac:dyDescent="0.25">
      <c r="A2622">
        <v>25</v>
      </c>
      <c r="B2622">
        <v>11</v>
      </c>
      <c r="C2622" t="s">
        <v>1248</v>
      </c>
      <c r="D2622" t="s">
        <v>901</v>
      </c>
      <c r="E2622" t="s">
        <v>514</v>
      </c>
      <c r="F2622" t="s">
        <v>434</v>
      </c>
    </row>
    <row r="2623" spans="1:6" x14ac:dyDescent="0.25">
      <c r="A2623">
        <v>25</v>
      </c>
      <c r="B2623">
        <v>12</v>
      </c>
      <c r="C2623" t="s">
        <v>1401</v>
      </c>
      <c r="D2623" t="s">
        <v>901</v>
      </c>
      <c r="E2623" t="s">
        <v>585</v>
      </c>
      <c r="F2623" t="s">
        <v>434</v>
      </c>
    </row>
    <row r="2624" spans="1:6" x14ac:dyDescent="0.25">
      <c r="A2624">
        <v>25</v>
      </c>
      <c r="B2624">
        <v>13</v>
      </c>
      <c r="C2624" t="s">
        <v>1262</v>
      </c>
      <c r="D2624" t="s">
        <v>903</v>
      </c>
      <c r="E2624" t="s">
        <v>433</v>
      </c>
      <c r="F2624" t="s">
        <v>434</v>
      </c>
    </row>
    <row r="2625" spans="1:6" x14ac:dyDescent="0.25">
      <c r="A2625">
        <v>25</v>
      </c>
      <c r="B2625">
        <v>14</v>
      </c>
      <c r="C2625" t="s">
        <v>1316</v>
      </c>
      <c r="D2625" t="s">
        <v>901</v>
      </c>
      <c r="E2625" t="s">
        <v>801</v>
      </c>
      <c r="F2625" t="s">
        <v>434</v>
      </c>
    </row>
    <row r="2626" spans="1:6" x14ac:dyDescent="0.25">
      <c r="A2626">
        <v>25</v>
      </c>
      <c r="B2626">
        <v>15</v>
      </c>
      <c r="C2626" t="s">
        <v>1311</v>
      </c>
      <c r="D2626" t="s">
        <v>899</v>
      </c>
      <c r="E2626" t="s">
        <v>133</v>
      </c>
      <c r="F2626" t="s">
        <v>434</v>
      </c>
    </row>
    <row r="2627" spans="1:6" x14ac:dyDescent="0.25">
      <c r="A2627">
        <v>26</v>
      </c>
      <c r="B2627">
        <v>1</v>
      </c>
      <c r="C2627" t="s">
        <v>1242</v>
      </c>
      <c r="D2627" t="s">
        <v>901</v>
      </c>
      <c r="E2627" t="s">
        <v>133</v>
      </c>
      <c r="F2627" t="s">
        <v>434</v>
      </c>
    </row>
    <row r="2628" spans="1:6" x14ac:dyDescent="0.25">
      <c r="A2628">
        <v>26</v>
      </c>
      <c r="B2628">
        <v>2</v>
      </c>
      <c r="C2628" t="s">
        <v>1230</v>
      </c>
      <c r="D2628" t="s">
        <v>922</v>
      </c>
      <c r="E2628" t="s">
        <v>801</v>
      </c>
      <c r="F2628" t="s">
        <v>434</v>
      </c>
    </row>
    <row r="2629" spans="1:6" x14ac:dyDescent="0.25">
      <c r="A2629">
        <v>26</v>
      </c>
      <c r="B2629">
        <v>3</v>
      </c>
      <c r="C2629" t="s">
        <v>1280</v>
      </c>
      <c r="D2629" t="s">
        <v>905</v>
      </c>
      <c r="E2629" t="s">
        <v>433</v>
      </c>
      <c r="F2629" t="s">
        <v>434</v>
      </c>
    </row>
    <row r="2630" spans="1:6" x14ac:dyDescent="0.25">
      <c r="A2630">
        <v>26</v>
      </c>
      <c r="B2630">
        <v>4</v>
      </c>
      <c r="C2630" t="s">
        <v>1260</v>
      </c>
      <c r="D2630" t="s">
        <v>901</v>
      </c>
      <c r="E2630" t="s">
        <v>585</v>
      </c>
      <c r="F2630" t="s">
        <v>434</v>
      </c>
    </row>
    <row r="2631" spans="1:6" x14ac:dyDescent="0.25">
      <c r="A2631">
        <v>26</v>
      </c>
      <c r="B2631">
        <v>5</v>
      </c>
      <c r="C2631" t="s">
        <v>1355</v>
      </c>
      <c r="D2631" t="s">
        <v>899</v>
      </c>
      <c r="E2631" t="s">
        <v>514</v>
      </c>
      <c r="F2631" t="s">
        <v>434</v>
      </c>
    </row>
    <row r="2632" spans="1:6" x14ac:dyDescent="0.25">
      <c r="A2632">
        <v>26</v>
      </c>
      <c r="B2632">
        <v>6</v>
      </c>
      <c r="C2632" t="s">
        <v>1182</v>
      </c>
      <c r="D2632" t="s">
        <v>901</v>
      </c>
      <c r="E2632" t="s">
        <v>143</v>
      </c>
      <c r="F2632" t="s">
        <v>434</v>
      </c>
    </row>
    <row r="2633" spans="1:6" x14ac:dyDescent="0.25">
      <c r="A2633">
        <v>26</v>
      </c>
      <c r="B2633">
        <v>7</v>
      </c>
      <c r="C2633" t="s">
        <v>1309</v>
      </c>
      <c r="D2633" t="s">
        <v>899</v>
      </c>
      <c r="E2633" t="s">
        <v>147</v>
      </c>
      <c r="F2633" t="s">
        <v>434</v>
      </c>
    </row>
    <row r="2634" spans="1:6" x14ac:dyDescent="0.25">
      <c r="A2634">
        <v>26</v>
      </c>
      <c r="B2634">
        <v>8</v>
      </c>
      <c r="C2634" t="s">
        <v>1314</v>
      </c>
      <c r="D2634" t="s">
        <v>926</v>
      </c>
      <c r="E2634" t="s">
        <v>557</v>
      </c>
      <c r="F2634" t="s">
        <v>434</v>
      </c>
    </row>
    <row r="2635" spans="1:6" x14ac:dyDescent="0.25">
      <c r="A2635">
        <v>26</v>
      </c>
      <c r="B2635">
        <v>9</v>
      </c>
      <c r="C2635" t="s">
        <v>1297</v>
      </c>
      <c r="D2635" t="s">
        <v>922</v>
      </c>
      <c r="E2635" t="s">
        <v>59</v>
      </c>
      <c r="F2635" t="s">
        <v>434</v>
      </c>
    </row>
    <row r="2636" spans="1:6" x14ac:dyDescent="0.25">
      <c r="A2636">
        <v>26</v>
      </c>
      <c r="B2636">
        <v>10</v>
      </c>
      <c r="C2636" t="s">
        <v>1385</v>
      </c>
      <c r="D2636" t="s">
        <v>901</v>
      </c>
      <c r="E2636" t="s">
        <v>772</v>
      </c>
      <c r="F2636" t="s">
        <v>434</v>
      </c>
    </row>
    <row r="2637" spans="1:6" x14ac:dyDescent="0.25">
      <c r="A2637">
        <v>26</v>
      </c>
      <c r="B2637">
        <v>11</v>
      </c>
      <c r="C2637" t="s">
        <v>1253</v>
      </c>
      <c r="D2637" t="s">
        <v>899</v>
      </c>
      <c r="E2637" t="s">
        <v>165</v>
      </c>
      <c r="F2637" t="s">
        <v>434</v>
      </c>
    </row>
    <row r="2638" spans="1:6" x14ac:dyDescent="0.25">
      <c r="A2638">
        <v>26</v>
      </c>
      <c r="B2638">
        <v>12</v>
      </c>
      <c r="C2638" t="s">
        <v>1427</v>
      </c>
      <c r="D2638" t="s">
        <v>922</v>
      </c>
      <c r="E2638" t="s">
        <v>813</v>
      </c>
      <c r="F2638" t="s">
        <v>434</v>
      </c>
    </row>
    <row r="2639" spans="1:6" x14ac:dyDescent="0.25">
      <c r="A2639">
        <v>26</v>
      </c>
      <c r="B2639">
        <v>13</v>
      </c>
      <c r="C2639" t="s">
        <v>1241</v>
      </c>
      <c r="D2639" t="s">
        <v>961</v>
      </c>
      <c r="E2639" t="s">
        <v>864</v>
      </c>
      <c r="F2639" t="s">
        <v>434</v>
      </c>
    </row>
    <row r="2640" spans="1:6" x14ac:dyDescent="0.25">
      <c r="A2640">
        <v>26</v>
      </c>
      <c r="B2640">
        <v>14</v>
      </c>
      <c r="C2640" t="s">
        <v>1261</v>
      </c>
      <c r="D2640" t="s">
        <v>899</v>
      </c>
      <c r="E2640" t="s">
        <v>552</v>
      </c>
      <c r="F2640" t="s">
        <v>434</v>
      </c>
    </row>
    <row r="2641" spans="1:6" x14ac:dyDescent="0.25">
      <c r="A2641">
        <v>26</v>
      </c>
      <c r="B2641">
        <v>15</v>
      </c>
      <c r="C2641" t="s">
        <v>1272</v>
      </c>
      <c r="D2641" t="s">
        <v>899</v>
      </c>
      <c r="E2641" t="s">
        <v>518</v>
      </c>
      <c r="F2641" t="s">
        <v>434</v>
      </c>
    </row>
    <row r="2642" spans="1:6" x14ac:dyDescent="0.25">
      <c r="A2642">
        <v>27</v>
      </c>
      <c r="B2642">
        <v>1</v>
      </c>
      <c r="C2642" t="s">
        <v>1363</v>
      </c>
      <c r="D2642" t="s">
        <v>908</v>
      </c>
      <c r="E2642" t="s">
        <v>518</v>
      </c>
      <c r="F2642" t="s">
        <v>434</v>
      </c>
    </row>
    <row r="2643" spans="1:6" x14ac:dyDescent="0.25">
      <c r="A2643">
        <v>27</v>
      </c>
      <c r="B2643">
        <v>2</v>
      </c>
      <c r="C2643" t="s">
        <v>1209</v>
      </c>
      <c r="D2643" t="s">
        <v>961</v>
      </c>
      <c r="E2643" t="s">
        <v>552</v>
      </c>
      <c r="F2643" t="s">
        <v>434</v>
      </c>
    </row>
    <row r="2644" spans="1:6" x14ac:dyDescent="0.25">
      <c r="A2644">
        <v>27</v>
      </c>
      <c r="B2644">
        <v>3</v>
      </c>
      <c r="C2644" t="s">
        <v>1360</v>
      </c>
      <c r="D2644" t="s">
        <v>899</v>
      </c>
      <c r="E2644" t="s">
        <v>864</v>
      </c>
      <c r="F2644" t="s">
        <v>434</v>
      </c>
    </row>
    <row r="2645" spans="1:6" x14ac:dyDescent="0.25">
      <c r="A2645">
        <v>27</v>
      </c>
      <c r="B2645">
        <v>4</v>
      </c>
      <c r="C2645" t="s">
        <v>1301</v>
      </c>
      <c r="D2645" t="s">
        <v>961</v>
      </c>
      <c r="E2645" t="s">
        <v>813</v>
      </c>
      <c r="F2645" t="s">
        <v>434</v>
      </c>
    </row>
    <row r="2646" spans="1:6" x14ac:dyDescent="0.25">
      <c r="A2646">
        <v>27</v>
      </c>
      <c r="B2646">
        <v>5</v>
      </c>
      <c r="C2646" t="s">
        <v>1295</v>
      </c>
      <c r="D2646" t="s">
        <v>908</v>
      </c>
      <c r="E2646" t="s">
        <v>165</v>
      </c>
      <c r="F2646" t="s">
        <v>434</v>
      </c>
    </row>
    <row r="2647" spans="1:6" x14ac:dyDescent="0.25">
      <c r="A2647">
        <v>27</v>
      </c>
      <c r="B2647">
        <v>6</v>
      </c>
      <c r="C2647" t="s">
        <v>1298</v>
      </c>
      <c r="D2647" t="s">
        <v>922</v>
      </c>
      <c r="E2647" t="s">
        <v>772</v>
      </c>
      <c r="F2647" t="s">
        <v>434</v>
      </c>
    </row>
    <row r="2648" spans="1:6" x14ac:dyDescent="0.25">
      <c r="A2648">
        <v>27</v>
      </c>
      <c r="B2648">
        <v>7</v>
      </c>
      <c r="C2648" t="s">
        <v>1339</v>
      </c>
      <c r="D2648" t="s">
        <v>908</v>
      </c>
      <c r="E2648" t="s">
        <v>59</v>
      </c>
      <c r="F2648" t="s">
        <v>434</v>
      </c>
    </row>
    <row r="2649" spans="1:6" x14ac:dyDescent="0.25">
      <c r="A2649">
        <v>27</v>
      </c>
      <c r="B2649">
        <v>8</v>
      </c>
      <c r="C2649" t="s">
        <v>1274</v>
      </c>
      <c r="D2649" t="s">
        <v>901</v>
      </c>
      <c r="E2649" t="s">
        <v>557</v>
      </c>
      <c r="F2649" t="s">
        <v>434</v>
      </c>
    </row>
    <row r="2650" spans="1:6" x14ac:dyDescent="0.25">
      <c r="A2650">
        <v>27</v>
      </c>
      <c r="B2650">
        <v>9</v>
      </c>
      <c r="C2650" t="s">
        <v>1361</v>
      </c>
      <c r="D2650" t="s">
        <v>901</v>
      </c>
      <c r="E2650" t="s">
        <v>147</v>
      </c>
      <c r="F2650" t="s">
        <v>434</v>
      </c>
    </row>
    <row r="2651" spans="1:6" x14ac:dyDescent="0.25">
      <c r="A2651">
        <v>27</v>
      </c>
      <c r="B2651">
        <v>10</v>
      </c>
      <c r="C2651" t="s">
        <v>1284</v>
      </c>
      <c r="D2651" t="s">
        <v>899</v>
      </c>
      <c r="E2651" t="s">
        <v>143</v>
      </c>
      <c r="F2651" t="s">
        <v>434</v>
      </c>
    </row>
    <row r="2652" spans="1:6" x14ac:dyDescent="0.25">
      <c r="A2652">
        <v>27</v>
      </c>
      <c r="B2652">
        <v>11</v>
      </c>
      <c r="C2652" t="s">
        <v>1289</v>
      </c>
      <c r="D2652" t="s">
        <v>901</v>
      </c>
      <c r="E2652" t="s">
        <v>514</v>
      </c>
      <c r="F2652" t="s">
        <v>434</v>
      </c>
    </row>
    <row r="2653" spans="1:6" x14ac:dyDescent="0.25">
      <c r="A2653">
        <v>27</v>
      </c>
      <c r="B2653">
        <v>12</v>
      </c>
      <c r="C2653" t="s">
        <v>1344</v>
      </c>
      <c r="D2653" t="s">
        <v>899</v>
      </c>
      <c r="E2653" t="s">
        <v>585</v>
      </c>
      <c r="F2653" t="s">
        <v>434</v>
      </c>
    </row>
    <row r="2654" spans="1:6" x14ac:dyDescent="0.25">
      <c r="A2654">
        <v>27</v>
      </c>
      <c r="B2654">
        <v>13</v>
      </c>
      <c r="C2654" t="s">
        <v>1383</v>
      </c>
      <c r="D2654" t="s">
        <v>901</v>
      </c>
      <c r="E2654" t="s">
        <v>433</v>
      </c>
      <c r="F2654" t="s">
        <v>434</v>
      </c>
    </row>
    <row r="2655" spans="1:6" x14ac:dyDescent="0.25">
      <c r="A2655">
        <v>27</v>
      </c>
      <c r="B2655">
        <v>14</v>
      </c>
      <c r="C2655" t="s">
        <v>1373</v>
      </c>
      <c r="D2655" t="s">
        <v>901</v>
      </c>
      <c r="E2655" t="s">
        <v>801</v>
      </c>
      <c r="F2655" t="s">
        <v>434</v>
      </c>
    </row>
    <row r="2656" spans="1:6" x14ac:dyDescent="0.25">
      <c r="A2656">
        <v>27</v>
      </c>
      <c r="B2656">
        <v>15</v>
      </c>
      <c r="C2656" t="s">
        <v>1335</v>
      </c>
      <c r="D2656" t="s">
        <v>901</v>
      </c>
      <c r="E2656" t="s">
        <v>133</v>
      </c>
      <c r="F2656" t="s">
        <v>434</v>
      </c>
    </row>
    <row r="2657" spans="1:6" x14ac:dyDescent="0.25">
      <c r="A2657">
        <v>28</v>
      </c>
      <c r="B2657">
        <v>1</v>
      </c>
      <c r="C2657" t="s">
        <v>1327</v>
      </c>
      <c r="D2657" t="s">
        <v>899</v>
      </c>
      <c r="E2657" t="s">
        <v>133</v>
      </c>
      <c r="F2657" t="s">
        <v>434</v>
      </c>
    </row>
    <row r="2658" spans="1:6" x14ac:dyDescent="0.25">
      <c r="A2658">
        <v>28</v>
      </c>
      <c r="B2658">
        <v>2</v>
      </c>
      <c r="C2658" t="s">
        <v>1286</v>
      </c>
      <c r="D2658" t="s">
        <v>899</v>
      </c>
      <c r="E2658" t="s">
        <v>801</v>
      </c>
      <c r="F2658" t="s">
        <v>434</v>
      </c>
    </row>
    <row r="2659" spans="1:6" x14ac:dyDescent="0.25">
      <c r="A2659">
        <v>28</v>
      </c>
      <c r="B2659">
        <v>3</v>
      </c>
      <c r="C2659" t="s">
        <v>1315</v>
      </c>
      <c r="D2659" t="s">
        <v>901</v>
      </c>
      <c r="E2659" t="s">
        <v>433</v>
      </c>
      <c r="F2659" t="s">
        <v>434</v>
      </c>
    </row>
    <row r="2660" spans="1:6" x14ac:dyDescent="0.25">
      <c r="A2660">
        <v>28</v>
      </c>
      <c r="B2660">
        <v>4</v>
      </c>
      <c r="C2660" t="s">
        <v>1346</v>
      </c>
      <c r="D2660" t="s">
        <v>905</v>
      </c>
      <c r="E2660" t="s">
        <v>585</v>
      </c>
      <c r="F2660" t="s">
        <v>434</v>
      </c>
    </row>
    <row r="2661" spans="1:6" x14ac:dyDescent="0.25">
      <c r="A2661">
        <v>28</v>
      </c>
      <c r="B2661">
        <v>5</v>
      </c>
      <c r="C2661" t="s">
        <v>1232</v>
      </c>
      <c r="D2661" t="s">
        <v>901</v>
      </c>
      <c r="E2661" t="s">
        <v>514</v>
      </c>
      <c r="F2661" t="s">
        <v>434</v>
      </c>
    </row>
    <row r="2662" spans="1:6" x14ac:dyDescent="0.25">
      <c r="A2662">
        <v>28</v>
      </c>
      <c r="B2662">
        <v>6</v>
      </c>
      <c r="C2662" t="s">
        <v>1283</v>
      </c>
      <c r="D2662" t="s">
        <v>901</v>
      </c>
      <c r="E2662" t="s">
        <v>143</v>
      </c>
      <c r="F2662" t="s">
        <v>434</v>
      </c>
    </row>
    <row r="2663" spans="1:6" x14ac:dyDescent="0.25">
      <c r="A2663">
        <v>28</v>
      </c>
      <c r="B2663">
        <v>7</v>
      </c>
      <c r="C2663" t="s">
        <v>1317</v>
      </c>
      <c r="D2663" t="s">
        <v>961</v>
      </c>
      <c r="E2663" t="s">
        <v>147</v>
      </c>
      <c r="F2663" t="s">
        <v>434</v>
      </c>
    </row>
    <row r="2664" spans="1:6" x14ac:dyDescent="0.25">
      <c r="A2664">
        <v>28</v>
      </c>
      <c r="B2664">
        <v>8</v>
      </c>
      <c r="C2664" t="s">
        <v>1382</v>
      </c>
      <c r="D2664" t="s">
        <v>908</v>
      </c>
      <c r="E2664" t="s">
        <v>557</v>
      </c>
      <c r="F2664" t="s">
        <v>434</v>
      </c>
    </row>
    <row r="2665" spans="1:6" x14ac:dyDescent="0.25">
      <c r="A2665">
        <v>28</v>
      </c>
      <c r="B2665">
        <v>9</v>
      </c>
      <c r="C2665" t="s">
        <v>1366</v>
      </c>
      <c r="D2665" t="s">
        <v>901</v>
      </c>
      <c r="E2665" t="s">
        <v>59</v>
      </c>
      <c r="F2665" t="s">
        <v>434</v>
      </c>
    </row>
    <row r="2666" spans="1:6" x14ac:dyDescent="0.25">
      <c r="A2666">
        <v>28</v>
      </c>
      <c r="B2666">
        <v>10</v>
      </c>
      <c r="C2666" t="s">
        <v>1319</v>
      </c>
      <c r="D2666" t="s">
        <v>901</v>
      </c>
      <c r="E2666" t="s">
        <v>772</v>
      </c>
      <c r="F2666" t="s">
        <v>434</v>
      </c>
    </row>
    <row r="2667" spans="1:6" x14ac:dyDescent="0.25">
      <c r="A2667">
        <v>28</v>
      </c>
      <c r="B2667">
        <v>11</v>
      </c>
      <c r="C2667" t="s">
        <v>1322</v>
      </c>
      <c r="D2667" t="s">
        <v>901</v>
      </c>
      <c r="E2667" t="s">
        <v>165</v>
      </c>
      <c r="F2667" t="s">
        <v>434</v>
      </c>
    </row>
    <row r="2668" spans="1:6" x14ac:dyDescent="0.25">
      <c r="A2668">
        <v>28</v>
      </c>
      <c r="B2668">
        <v>12</v>
      </c>
      <c r="C2668" t="s">
        <v>1324</v>
      </c>
      <c r="D2668" t="s">
        <v>905</v>
      </c>
      <c r="E2668" t="s">
        <v>813</v>
      </c>
      <c r="F2668" t="s">
        <v>434</v>
      </c>
    </row>
    <row r="2669" spans="1:6" x14ac:dyDescent="0.25">
      <c r="A2669">
        <v>28</v>
      </c>
      <c r="B2669">
        <v>13</v>
      </c>
      <c r="C2669" t="s">
        <v>1332</v>
      </c>
      <c r="D2669" t="s">
        <v>961</v>
      </c>
      <c r="E2669" t="s">
        <v>864</v>
      </c>
      <c r="F2669" t="s">
        <v>434</v>
      </c>
    </row>
    <row r="2670" spans="1:6" x14ac:dyDescent="0.25">
      <c r="A2670">
        <v>28</v>
      </c>
      <c r="B2670">
        <v>14</v>
      </c>
      <c r="C2670" t="s">
        <v>1304</v>
      </c>
      <c r="D2670" t="s">
        <v>908</v>
      </c>
      <c r="E2670" t="s">
        <v>552</v>
      </c>
      <c r="F2670" t="s">
        <v>434</v>
      </c>
    </row>
    <row r="2671" spans="1:6" x14ac:dyDescent="0.25">
      <c r="A2671">
        <v>28</v>
      </c>
      <c r="B2671">
        <v>15</v>
      </c>
      <c r="C2671" t="s">
        <v>1354</v>
      </c>
      <c r="D2671" t="s">
        <v>901</v>
      </c>
      <c r="E2671" t="s">
        <v>518</v>
      </c>
      <c r="F2671" t="s">
        <v>434</v>
      </c>
    </row>
    <row r="2672" spans="1:6" x14ac:dyDescent="0.25">
      <c r="A2672">
        <v>29</v>
      </c>
      <c r="B2672">
        <v>1</v>
      </c>
      <c r="C2672" t="s">
        <v>1266</v>
      </c>
      <c r="D2672" t="s">
        <v>901</v>
      </c>
      <c r="E2672" t="s">
        <v>518</v>
      </c>
      <c r="F2672" t="s">
        <v>434</v>
      </c>
    </row>
    <row r="2673" spans="1:6" x14ac:dyDescent="0.25">
      <c r="A2673">
        <v>29</v>
      </c>
      <c r="B2673">
        <v>2</v>
      </c>
      <c r="C2673" t="s">
        <v>1409</v>
      </c>
      <c r="D2673" t="s">
        <v>901</v>
      </c>
      <c r="E2673" t="s">
        <v>552</v>
      </c>
      <c r="F2673" t="s">
        <v>434</v>
      </c>
    </row>
    <row r="2674" spans="1:6" x14ac:dyDescent="0.25">
      <c r="A2674">
        <v>29</v>
      </c>
      <c r="B2674">
        <v>3</v>
      </c>
      <c r="C2674" t="s">
        <v>1321</v>
      </c>
      <c r="D2674" t="s">
        <v>899</v>
      </c>
      <c r="E2674" t="s">
        <v>864</v>
      </c>
      <c r="F2674" t="s">
        <v>434</v>
      </c>
    </row>
    <row r="2675" spans="1:6" x14ac:dyDescent="0.25">
      <c r="A2675">
        <v>29</v>
      </c>
      <c r="B2675">
        <v>4</v>
      </c>
      <c r="C2675" t="s">
        <v>1329</v>
      </c>
      <c r="D2675" t="s">
        <v>899</v>
      </c>
      <c r="E2675" t="s">
        <v>813</v>
      </c>
      <c r="F2675" t="s">
        <v>434</v>
      </c>
    </row>
    <row r="2676" spans="1:6" x14ac:dyDescent="0.25">
      <c r="A2676">
        <v>29</v>
      </c>
      <c r="B2676">
        <v>5</v>
      </c>
      <c r="C2676" t="s">
        <v>1292</v>
      </c>
      <c r="D2676" t="s">
        <v>901</v>
      </c>
      <c r="E2676" t="s">
        <v>165</v>
      </c>
      <c r="F2676" t="s">
        <v>434</v>
      </c>
    </row>
    <row r="2677" spans="1:6" x14ac:dyDescent="0.25">
      <c r="A2677">
        <v>29</v>
      </c>
      <c r="B2677">
        <v>6</v>
      </c>
      <c r="C2677" t="s">
        <v>1278</v>
      </c>
      <c r="D2677" t="s">
        <v>901</v>
      </c>
      <c r="E2677" t="s">
        <v>772</v>
      </c>
      <c r="F2677" t="s">
        <v>434</v>
      </c>
    </row>
    <row r="2678" spans="1:6" x14ac:dyDescent="0.25">
      <c r="A2678">
        <v>29</v>
      </c>
      <c r="B2678">
        <v>7</v>
      </c>
      <c r="C2678" t="s">
        <v>1270</v>
      </c>
      <c r="D2678" t="s">
        <v>901</v>
      </c>
      <c r="E2678" t="s">
        <v>59</v>
      </c>
      <c r="F2678" t="s">
        <v>434</v>
      </c>
    </row>
    <row r="2679" spans="1:6" x14ac:dyDescent="0.25">
      <c r="A2679">
        <v>29</v>
      </c>
      <c r="B2679">
        <v>8</v>
      </c>
      <c r="C2679" t="s">
        <v>1331</v>
      </c>
      <c r="D2679" t="s">
        <v>901</v>
      </c>
      <c r="E2679" t="s">
        <v>557</v>
      </c>
      <c r="F2679" t="s">
        <v>434</v>
      </c>
    </row>
    <row r="2680" spans="1:6" x14ac:dyDescent="0.25">
      <c r="A2680">
        <v>29</v>
      </c>
      <c r="B2680">
        <v>9</v>
      </c>
      <c r="C2680" t="s">
        <v>1345</v>
      </c>
      <c r="D2680" t="s">
        <v>908</v>
      </c>
      <c r="E2680" t="s">
        <v>147</v>
      </c>
      <c r="F2680" t="s">
        <v>434</v>
      </c>
    </row>
    <row r="2681" spans="1:6" x14ac:dyDescent="0.25">
      <c r="A2681">
        <v>29</v>
      </c>
      <c r="B2681">
        <v>10</v>
      </c>
      <c r="C2681" t="s">
        <v>1362</v>
      </c>
      <c r="D2681" t="s">
        <v>922</v>
      </c>
      <c r="E2681" t="s">
        <v>143</v>
      </c>
      <c r="F2681" t="s">
        <v>434</v>
      </c>
    </row>
    <row r="2682" spans="1:6" x14ac:dyDescent="0.25">
      <c r="A2682">
        <v>29</v>
      </c>
      <c r="B2682">
        <v>11</v>
      </c>
      <c r="C2682" t="s">
        <v>1259</v>
      </c>
      <c r="D2682" t="s">
        <v>901</v>
      </c>
      <c r="E2682" t="s">
        <v>514</v>
      </c>
      <c r="F2682" t="s">
        <v>434</v>
      </c>
    </row>
    <row r="2683" spans="1:6" x14ac:dyDescent="0.25">
      <c r="A2683">
        <v>29</v>
      </c>
      <c r="B2683">
        <v>12</v>
      </c>
      <c r="C2683" t="s">
        <v>1388</v>
      </c>
      <c r="D2683" t="s">
        <v>901</v>
      </c>
      <c r="E2683" t="s">
        <v>585</v>
      </c>
      <c r="F2683" t="s">
        <v>434</v>
      </c>
    </row>
    <row r="2684" spans="1:6" x14ac:dyDescent="0.25">
      <c r="A2684">
        <v>29</v>
      </c>
      <c r="B2684">
        <v>13</v>
      </c>
      <c r="C2684" t="s">
        <v>1369</v>
      </c>
      <c r="D2684" t="s">
        <v>901</v>
      </c>
      <c r="E2684" t="s">
        <v>433</v>
      </c>
      <c r="F2684" t="s">
        <v>434</v>
      </c>
    </row>
    <row r="2685" spans="1:6" x14ac:dyDescent="0.25">
      <c r="A2685">
        <v>29</v>
      </c>
      <c r="B2685">
        <v>14</v>
      </c>
      <c r="C2685" t="s">
        <v>1349</v>
      </c>
      <c r="D2685" t="s">
        <v>901</v>
      </c>
      <c r="E2685" t="s">
        <v>801</v>
      </c>
      <c r="F2685" t="s">
        <v>434</v>
      </c>
    </row>
    <row r="2686" spans="1:6" x14ac:dyDescent="0.25">
      <c r="A2686">
        <v>29</v>
      </c>
      <c r="B2686">
        <v>15</v>
      </c>
      <c r="C2686" t="s">
        <v>1197</v>
      </c>
      <c r="D2686" t="s">
        <v>961</v>
      </c>
      <c r="E2686" t="s">
        <v>133</v>
      </c>
      <c r="F2686" t="s">
        <v>434</v>
      </c>
    </row>
    <row r="2687" spans="1:6" x14ac:dyDescent="0.25">
      <c r="A2687">
        <v>30</v>
      </c>
      <c r="B2687">
        <v>1</v>
      </c>
      <c r="C2687" t="s">
        <v>1348</v>
      </c>
      <c r="D2687" t="s">
        <v>961</v>
      </c>
      <c r="E2687" t="s">
        <v>133</v>
      </c>
      <c r="F2687" t="s">
        <v>434</v>
      </c>
    </row>
    <row r="2688" spans="1:6" x14ac:dyDescent="0.25">
      <c r="A2688">
        <v>30</v>
      </c>
      <c r="B2688">
        <v>2</v>
      </c>
      <c r="C2688" t="s">
        <v>1267</v>
      </c>
      <c r="D2688" t="s">
        <v>901</v>
      </c>
      <c r="E2688" t="s">
        <v>801</v>
      </c>
      <c r="F2688" t="s">
        <v>434</v>
      </c>
    </row>
    <row r="2689" spans="1:6" x14ac:dyDescent="0.25">
      <c r="A2689">
        <v>30</v>
      </c>
      <c r="B2689">
        <v>3</v>
      </c>
      <c r="C2689" t="s">
        <v>1399</v>
      </c>
      <c r="D2689" t="s">
        <v>901</v>
      </c>
      <c r="E2689" t="s">
        <v>433</v>
      </c>
      <c r="F2689" t="s">
        <v>434</v>
      </c>
    </row>
    <row r="2690" spans="1:6" x14ac:dyDescent="0.25">
      <c r="A2690">
        <v>30</v>
      </c>
      <c r="B2690">
        <v>4</v>
      </c>
      <c r="C2690" t="s">
        <v>1428</v>
      </c>
      <c r="D2690" t="s">
        <v>899</v>
      </c>
      <c r="E2690" t="s">
        <v>585</v>
      </c>
      <c r="F2690" t="s">
        <v>434</v>
      </c>
    </row>
    <row r="2691" spans="1:6" x14ac:dyDescent="0.25">
      <c r="A2691">
        <v>30</v>
      </c>
      <c r="B2691">
        <v>5</v>
      </c>
      <c r="C2691" t="s">
        <v>1302</v>
      </c>
      <c r="D2691" t="s">
        <v>901</v>
      </c>
      <c r="E2691" t="s">
        <v>514</v>
      </c>
      <c r="F2691" t="s">
        <v>434</v>
      </c>
    </row>
    <row r="2692" spans="1:6" x14ac:dyDescent="0.25">
      <c r="A2692">
        <v>30</v>
      </c>
      <c r="B2692">
        <v>6</v>
      </c>
      <c r="C2692" t="s">
        <v>1423</v>
      </c>
      <c r="D2692" t="s">
        <v>961</v>
      </c>
      <c r="E2692" t="s">
        <v>143</v>
      </c>
      <c r="F2692" t="s">
        <v>434</v>
      </c>
    </row>
    <row r="2693" spans="1:6" x14ac:dyDescent="0.25">
      <c r="A2693">
        <v>30</v>
      </c>
      <c r="B2693">
        <v>7</v>
      </c>
      <c r="C2693" t="s">
        <v>1429</v>
      </c>
      <c r="D2693" t="s">
        <v>899</v>
      </c>
      <c r="E2693" t="s">
        <v>147</v>
      </c>
      <c r="F2693" t="s">
        <v>434</v>
      </c>
    </row>
    <row r="2694" spans="1:6" x14ac:dyDescent="0.25">
      <c r="A2694">
        <v>30</v>
      </c>
      <c r="B2694">
        <v>8</v>
      </c>
      <c r="C2694" t="s">
        <v>1381</v>
      </c>
      <c r="D2694" t="s">
        <v>901</v>
      </c>
      <c r="E2694" t="s">
        <v>557</v>
      </c>
      <c r="F2694" t="s">
        <v>434</v>
      </c>
    </row>
    <row r="2695" spans="1:6" x14ac:dyDescent="0.25">
      <c r="A2695">
        <v>30</v>
      </c>
      <c r="B2695">
        <v>9</v>
      </c>
      <c r="C2695" t="s">
        <v>1391</v>
      </c>
      <c r="D2695" t="s">
        <v>901</v>
      </c>
      <c r="E2695" t="s">
        <v>59</v>
      </c>
      <c r="F2695" t="s">
        <v>434</v>
      </c>
    </row>
    <row r="2696" spans="1:6" x14ac:dyDescent="0.25">
      <c r="A2696">
        <v>30</v>
      </c>
      <c r="B2696">
        <v>10</v>
      </c>
      <c r="C2696" t="s">
        <v>1269</v>
      </c>
      <c r="D2696" t="s">
        <v>905</v>
      </c>
      <c r="E2696" t="s">
        <v>772</v>
      </c>
      <c r="F2696" t="s">
        <v>434</v>
      </c>
    </row>
    <row r="2697" spans="1:6" x14ac:dyDescent="0.25">
      <c r="A2697">
        <v>30</v>
      </c>
      <c r="B2697">
        <v>11</v>
      </c>
      <c r="C2697" t="s">
        <v>1273</v>
      </c>
      <c r="D2697" t="s">
        <v>901</v>
      </c>
      <c r="E2697" t="s">
        <v>165</v>
      </c>
      <c r="F2697" t="s">
        <v>434</v>
      </c>
    </row>
    <row r="2698" spans="1:6" x14ac:dyDescent="0.25">
      <c r="A2698">
        <v>30</v>
      </c>
      <c r="B2698">
        <v>12</v>
      </c>
      <c r="C2698" t="s">
        <v>1370</v>
      </c>
      <c r="D2698" t="s">
        <v>901</v>
      </c>
      <c r="E2698" t="s">
        <v>813</v>
      </c>
      <c r="F2698" t="s">
        <v>434</v>
      </c>
    </row>
    <row r="2699" spans="1:6" x14ac:dyDescent="0.25">
      <c r="A2699">
        <v>30</v>
      </c>
      <c r="B2699">
        <v>13</v>
      </c>
      <c r="C2699" t="s">
        <v>1347</v>
      </c>
      <c r="D2699" t="s">
        <v>908</v>
      </c>
      <c r="E2699" t="s">
        <v>864</v>
      </c>
      <c r="F2699" t="s">
        <v>434</v>
      </c>
    </row>
    <row r="2700" spans="1:6" x14ac:dyDescent="0.25">
      <c r="A2700">
        <v>30</v>
      </c>
      <c r="B2700">
        <v>14</v>
      </c>
      <c r="C2700" t="s">
        <v>1312</v>
      </c>
      <c r="D2700" t="s">
        <v>922</v>
      </c>
      <c r="E2700" t="s">
        <v>552</v>
      </c>
      <c r="F2700" t="s">
        <v>434</v>
      </c>
    </row>
    <row r="2701" spans="1:6" x14ac:dyDescent="0.25">
      <c r="A2701">
        <v>30</v>
      </c>
      <c r="B2701">
        <v>15</v>
      </c>
      <c r="C2701" t="s">
        <v>1352</v>
      </c>
      <c r="D2701" t="s">
        <v>908</v>
      </c>
      <c r="E2701" t="s">
        <v>518</v>
      </c>
      <c r="F2701" t="s">
        <v>434</v>
      </c>
    </row>
    <row r="2702" spans="1:6" x14ac:dyDescent="0.25">
      <c r="A2702">
        <v>1</v>
      </c>
      <c r="B2702">
        <v>1</v>
      </c>
      <c r="C2702" t="s">
        <v>898</v>
      </c>
      <c r="D2702" t="s">
        <v>899</v>
      </c>
      <c r="E2702" t="s">
        <v>780</v>
      </c>
      <c r="F2702" t="s">
        <v>430</v>
      </c>
    </row>
    <row r="2703" spans="1:6" x14ac:dyDescent="0.25">
      <c r="A2703">
        <v>1</v>
      </c>
      <c r="B2703">
        <v>2</v>
      </c>
      <c r="C2703" t="s">
        <v>906</v>
      </c>
      <c r="D2703" t="s">
        <v>899</v>
      </c>
      <c r="E2703" t="s">
        <v>499</v>
      </c>
      <c r="F2703" t="s">
        <v>430</v>
      </c>
    </row>
    <row r="2704" spans="1:6" x14ac:dyDescent="0.25">
      <c r="A2704">
        <v>1</v>
      </c>
      <c r="B2704">
        <v>3</v>
      </c>
      <c r="C2704" t="s">
        <v>900</v>
      </c>
      <c r="D2704" t="s">
        <v>901</v>
      </c>
      <c r="E2704" t="s">
        <v>145</v>
      </c>
      <c r="F2704" t="s">
        <v>430</v>
      </c>
    </row>
    <row r="2705" spans="1:6" x14ac:dyDescent="0.25">
      <c r="A2705">
        <v>1</v>
      </c>
      <c r="B2705">
        <v>4</v>
      </c>
      <c r="C2705" t="s">
        <v>902</v>
      </c>
      <c r="D2705" t="s">
        <v>903</v>
      </c>
      <c r="E2705" t="s">
        <v>487</v>
      </c>
      <c r="F2705" t="s">
        <v>430</v>
      </c>
    </row>
    <row r="2706" spans="1:6" x14ac:dyDescent="0.25">
      <c r="A2706">
        <v>1</v>
      </c>
      <c r="B2706">
        <v>5</v>
      </c>
      <c r="C2706" t="s">
        <v>913</v>
      </c>
      <c r="D2706" t="s">
        <v>899</v>
      </c>
      <c r="E2706" t="s">
        <v>323</v>
      </c>
      <c r="F2706" t="s">
        <v>430</v>
      </c>
    </row>
    <row r="2707" spans="1:6" x14ac:dyDescent="0.25">
      <c r="A2707">
        <v>1</v>
      </c>
      <c r="B2707">
        <v>6</v>
      </c>
      <c r="C2707" t="s">
        <v>904</v>
      </c>
      <c r="D2707" t="s">
        <v>905</v>
      </c>
      <c r="E2707" t="s">
        <v>570</v>
      </c>
      <c r="F2707" t="s">
        <v>430</v>
      </c>
    </row>
    <row r="2708" spans="1:6" x14ac:dyDescent="0.25">
      <c r="A2708">
        <v>1</v>
      </c>
      <c r="B2708">
        <v>7</v>
      </c>
      <c r="C2708" t="s">
        <v>911</v>
      </c>
      <c r="D2708" t="s">
        <v>905</v>
      </c>
      <c r="E2708" t="s">
        <v>204</v>
      </c>
      <c r="F2708" t="s">
        <v>430</v>
      </c>
    </row>
    <row r="2709" spans="1:6" x14ac:dyDescent="0.25">
      <c r="A2709">
        <v>1</v>
      </c>
      <c r="B2709">
        <v>8</v>
      </c>
      <c r="C2709" t="s">
        <v>909</v>
      </c>
      <c r="D2709" t="s">
        <v>899</v>
      </c>
      <c r="E2709" t="s">
        <v>799</v>
      </c>
      <c r="F2709" t="s">
        <v>430</v>
      </c>
    </row>
    <row r="2710" spans="1:6" x14ac:dyDescent="0.25">
      <c r="A2710">
        <v>1</v>
      </c>
      <c r="B2710">
        <v>9</v>
      </c>
      <c r="C2710" t="s">
        <v>912</v>
      </c>
      <c r="D2710" t="s">
        <v>905</v>
      </c>
      <c r="E2710" t="s">
        <v>686</v>
      </c>
      <c r="F2710" t="s">
        <v>430</v>
      </c>
    </row>
    <row r="2711" spans="1:6" x14ac:dyDescent="0.25">
      <c r="A2711">
        <v>1</v>
      </c>
      <c r="B2711">
        <v>10</v>
      </c>
      <c r="C2711" t="s">
        <v>917</v>
      </c>
      <c r="D2711" t="s">
        <v>901</v>
      </c>
      <c r="E2711" t="s">
        <v>612</v>
      </c>
      <c r="F2711" t="s">
        <v>430</v>
      </c>
    </row>
    <row r="2712" spans="1:6" x14ac:dyDescent="0.25">
      <c r="A2712">
        <v>1</v>
      </c>
      <c r="B2712">
        <v>11</v>
      </c>
      <c r="C2712" t="s">
        <v>923</v>
      </c>
      <c r="D2712" t="s">
        <v>905</v>
      </c>
      <c r="E2712" t="s">
        <v>310</v>
      </c>
      <c r="F2712" t="s">
        <v>430</v>
      </c>
    </row>
    <row r="2713" spans="1:6" x14ac:dyDescent="0.25">
      <c r="A2713">
        <v>1</v>
      </c>
      <c r="B2713">
        <v>12</v>
      </c>
      <c r="C2713" t="s">
        <v>910</v>
      </c>
      <c r="D2713" t="s">
        <v>901</v>
      </c>
      <c r="E2713" t="s">
        <v>747</v>
      </c>
      <c r="F2713" t="s">
        <v>430</v>
      </c>
    </row>
    <row r="2714" spans="1:6" x14ac:dyDescent="0.25">
      <c r="A2714">
        <v>1</v>
      </c>
      <c r="B2714">
        <v>13</v>
      </c>
      <c r="C2714" t="s">
        <v>907</v>
      </c>
      <c r="D2714" t="s">
        <v>908</v>
      </c>
      <c r="E2714" t="s">
        <v>429</v>
      </c>
      <c r="F2714" t="s">
        <v>430</v>
      </c>
    </row>
    <row r="2715" spans="1:6" x14ac:dyDescent="0.25">
      <c r="A2715">
        <v>1</v>
      </c>
      <c r="B2715">
        <v>14</v>
      </c>
      <c r="C2715" t="s">
        <v>918</v>
      </c>
      <c r="D2715" t="s">
        <v>901</v>
      </c>
      <c r="E2715" t="s">
        <v>383</v>
      </c>
      <c r="F2715" t="s">
        <v>430</v>
      </c>
    </row>
    <row r="2716" spans="1:6" x14ac:dyDescent="0.25">
      <c r="A2716">
        <v>1</v>
      </c>
      <c r="B2716">
        <v>15</v>
      </c>
      <c r="C2716" t="s">
        <v>916</v>
      </c>
      <c r="D2716" t="s">
        <v>908</v>
      </c>
      <c r="E2716" t="s">
        <v>305</v>
      </c>
      <c r="F2716" t="s">
        <v>430</v>
      </c>
    </row>
    <row r="2717" spans="1:6" x14ac:dyDescent="0.25">
      <c r="A2717">
        <v>2</v>
      </c>
      <c r="B2717">
        <v>1</v>
      </c>
      <c r="C2717" t="s">
        <v>920</v>
      </c>
      <c r="D2717" t="s">
        <v>901</v>
      </c>
      <c r="E2717" t="s">
        <v>305</v>
      </c>
      <c r="F2717" t="s">
        <v>430</v>
      </c>
    </row>
    <row r="2718" spans="1:6" x14ac:dyDescent="0.25">
      <c r="A2718">
        <v>2</v>
      </c>
      <c r="B2718">
        <v>2</v>
      </c>
      <c r="C2718" t="s">
        <v>928</v>
      </c>
      <c r="D2718" t="s">
        <v>901</v>
      </c>
      <c r="E2718" t="s">
        <v>383</v>
      </c>
      <c r="F2718" t="s">
        <v>430</v>
      </c>
    </row>
    <row r="2719" spans="1:6" x14ac:dyDescent="0.25">
      <c r="A2719">
        <v>2</v>
      </c>
      <c r="B2719">
        <v>3</v>
      </c>
      <c r="C2719" t="s">
        <v>924</v>
      </c>
      <c r="D2719" t="s">
        <v>922</v>
      </c>
      <c r="E2719" t="s">
        <v>429</v>
      </c>
      <c r="F2719" t="s">
        <v>430</v>
      </c>
    </row>
    <row r="2720" spans="1:6" x14ac:dyDescent="0.25">
      <c r="A2720">
        <v>2</v>
      </c>
      <c r="B2720">
        <v>4</v>
      </c>
      <c r="C2720" t="s">
        <v>921</v>
      </c>
      <c r="D2720" t="s">
        <v>922</v>
      </c>
      <c r="E2720" t="s">
        <v>747</v>
      </c>
      <c r="F2720" t="s">
        <v>430</v>
      </c>
    </row>
    <row r="2721" spans="1:6" x14ac:dyDescent="0.25">
      <c r="A2721">
        <v>2</v>
      </c>
      <c r="B2721">
        <v>5</v>
      </c>
      <c r="C2721" t="s">
        <v>927</v>
      </c>
      <c r="D2721" t="s">
        <v>901</v>
      </c>
      <c r="E2721" t="s">
        <v>310</v>
      </c>
      <c r="F2721" t="s">
        <v>430</v>
      </c>
    </row>
    <row r="2722" spans="1:6" x14ac:dyDescent="0.25">
      <c r="A2722">
        <v>2</v>
      </c>
      <c r="B2722">
        <v>6</v>
      </c>
      <c r="C2722" t="s">
        <v>915</v>
      </c>
      <c r="D2722" t="s">
        <v>899</v>
      </c>
      <c r="E2722" t="s">
        <v>612</v>
      </c>
      <c r="F2722" t="s">
        <v>430</v>
      </c>
    </row>
    <row r="2723" spans="1:6" x14ac:dyDescent="0.25">
      <c r="A2723">
        <v>2</v>
      </c>
      <c r="B2723">
        <v>7</v>
      </c>
      <c r="C2723" t="s">
        <v>914</v>
      </c>
      <c r="D2723" t="s">
        <v>908</v>
      </c>
      <c r="E2723" t="s">
        <v>686</v>
      </c>
      <c r="F2723" t="s">
        <v>430</v>
      </c>
    </row>
    <row r="2724" spans="1:6" x14ac:dyDescent="0.25">
      <c r="A2724">
        <v>2</v>
      </c>
      <c r="B2724">
        <v>8</v>
      </c>
      <c r="C2724" t="s">
        <v>929</v>
      </c>
      <c r="D2724" t="s">
        <v>899</v>
      </c>
      <c r="E2724" t="s">
        <v>799</v>
      </c>
      <c r="F2724" t="s">
        <v>430</v>
      </c>
    </row>
    <row r="2725" spans="1:6" x14ac:dyDescent="0.25">
      <c r="A2725">
        <v>2</v>
      </c>
      <c r="B2725">
        <v>9</v>
      </c>
      <c r="C2725" t="s">
        <v>919</v>
      </c>
      <c r="D2725" t="s">
        <v>908</v>
      </c>
      <c r="E2725" t="s">
        <v>204</v>
      </c>
      <c r="F2725" t="s">
        <v>430</v>
      </c>
    </row>
    <row r="2726" spans="1:6" x14ac:dyDescent="0.25">
      <c r="A2726">
        <v>2</v>
      </c>
      <c r="B2726">
        <v>10</v>
      </c>
      <c r="C2726" t="s">
        <v>933</v>
      </c>
      <c r="D2726" t="s">
        <v>922</v>
      </c>
      <c r="E2726" t="s">
        <v>570</v>
      </c>
      <c r="F2726" t="s">
        <v>430</v>
      </c>
    </row>
    <row r="2727" spans="1:6" x14ac:dyDescent="0.25">
      <c r="A2727">
        <v>2</v>
      </c>
      <c r="B2727">
        <v>11</v>
      </c>
      <c r="C2727" t="s">
        <v>931</v>
      </c>
      <c r="D2727" t="s">
        <v>908</v>
      </c>
      <c r="E2727" t="s">
        <v>323</v>
      </c>
      <c r="F2727" t="s">
        <v>430</v>
      </c>
    </row>
    <row r="2728" spans="1:6" x14ac:dyDescent="0.25">
      <c r="A2728">
        <v>2</v>
      </c>
      <c r="B2728">
        <v>12</v>
      </c>
      <c r="C2728" t="s">
        <v>939</v>
      </c>
      <c r="D2728" t="s">
        <v>901</v>
      </c>
      <c r="E2728" t="s">
        <v>487</v>
      </c>
      <c r="F2728" t="s">
        <v>430</v>
      </c>
    </row>
    <row r="2729" spans="1:6" x14ac:dyDescent="0.25">
      <c r="A2729">
        <v>2</v>
      </c>
      <c r="B2729">
        <v>13</v>
      </c>
      <c r="C2729" t="s">
        <v>934</v>
      </c>
      <c r="D2729" t="s">
        <v>922</v>
      </c>
      <c r="E2729" t="s">
        <v>145</v>
      </c>
      <c r="F2729" t="s">
        <v>430</v>
      </c>
    </row>
    <row r="2730" spans="1:6" x14ac:dyDescent="0.25">
      <c r="A2730">
        <v>2</v>
      </c>
      <c r="B2730">
        <v>14</v>
      </c>
      <c r="C2730" t="s">
        <v>932</v>
      </c>
      <c r="D2730" t="s">
        <v>901</v>
      </c>
      <c r="E2730" t="s">
        <v>499</v>
      </c>
      <c r="F2730" t="s">
        <v>430</v>
      </c>
    </row>
    <row r="2731" spans="1:6" x14ac:dyDescent="0.25">
      <c r="A2731">
        <v>2</v>
      </c>
      <c r="B2731">
        <v>15</v>
      </c>
      <c r="C2731" t="s">
        <v>941</v>
      </c>
      <c r="D2731" t="s">
        <v>922</v>
      </c>
      <c r="E2731" t="s">
        <v>780</v>
      </c>
      <c r="F2731" t="s">
        <v>430</v>
      </c>
    </row>
    <row r="2732" spans="1:6" x14ac:dyDescent="0.25">
      <c r="A2732">
        <v>3</v>
      </c>
      <c r="B2732">
        <v>1</v>
      </c>
      <c r="C2732" t="s">
        <v>954</v>
      </c>
      <c r="D2732" t="s">
        <v>903</v>
      </c>
      <c r="E2732" t="s">
        <v>780</v>
      </c>
      <c r="F2732" t="s">
        <v>430</v>
      </c>
    </row>
    <row r="2733" spans="1:6" x14ac:dyDescent="0.25">
      <c r="A2733">
        <v>3</v>
      </c>
      <c r="B2733">
        <v>2</v>
      </c>
      <c r="C2733" t="s">
        <v>930</v>
      </c>
      <c r="D2733" t="s">
        <v>901</v>
      </c>
      <c r="E2733" t="s">
        <v>499</v>
      </c>
      <c r="F2733" t="s">
        <v>430</v>
      </c>
    </row>
    <row r="2734" spans="1:6" x14ac:dyDescent="0.25">
      <c r="A2734">
        <v>3</v>
      </c>
      <c r="B2734">
        <v>3</v>
      </c>
      <c r="C2734" t="s">
        <v>925</v>
      </c>
      <c r="D2734" t="s">
        <v>926</v>
      </c>
      <c r="E2734" t="s">
        <v>145</v>
      </c>
      <c r="F2734" t="s">
        <v>430</v>
      </c>
    </row>
    <row r="2735" spans="1:6" x14ac:dyDescent="0.25">
      <c r="A2735">
        <v>3</v>
      </c>
      <c r="B2735">
        <v>4</v>
      </c>
      <c r="C2735" t="s">
        <v>946</v>
      </c>
      <c r="D2735" t="s">
        <v>926</v>
      </c>
      <c r="E2735" t="s">
        <v>487</v>
      </c>
      <c r="F2735" t="s">
        <v>430</v>
      </c>
    </row>
    <row r="2736" spans="1:6" x14ac:dyDescent="0.25">
      <c r="A2736">
        <v>3</v>
      </c>
      <c r="B2736">
        <v>5</v>
      </c>
      <c r="C2736" t="s">
        <v>943</v>
      </c>
      <c r="D2736" t="s">
        <v>901</v>
      </c>
      <c r="E2736" t="s">
        <v>323</v>
      </c>
      <c r="F2736" t="s">
        <v>430</v>
      </c>
    </row>
    <row r="2737" spans="1:6" x14ac:dyDescent="0.25">
      <c r="A2737">
        <v>3</v>
      </c>
      <c r="B2737">
        <v>6</v>
      </c>
      <c r="C2737" t="s">
        <v>952</v>
      </c>
      <c r="D2737" t="s">
        <v>899</v>
      </c>
      <c r="E2737" t="s">
        <v>570</v>
      </c>
      <c r="F2737" t="s">
        <v>430</v>
      </c>
    </row>
    <row r="2738" spans="1:6" x14ac:dyDescent="0.25">
      <c r="A2738">
        <v>3</v>
      </c>
      <c r="B2738">
        <v>7</v>
      </c>
      <c r="C2738" t="s">
        <v>940</v>
      </c>
      <c r="D2738" t="s">
        <v>901</v>
      </c>
      <c r="E2738" t="s">
        <v>204</v>
      </c>
      <c r="F2738" t="s">
        <v>430</v>
      </c>
    </row>
    <row r="2739" spans="1:6" x14ac:dyDescent="0.25">
      <c r="A2739">
        <v>3</v>
      </c>
      <c r="B2739">
        <v>8</v>
      </c>
      <c r="C2739" t="s">
        <v>936</v>
      </c>
      <c r="D2739" t="s">
        <v>903</v>
      </c>
      <c r="E2739" t="s">
        <v>799</v>
      </c>
      <c r="F2739" t="s">
        <v>430</v>
      </c>
    </row>
    <row r="2740" spans="1:6" x14ac:dyDescent="0.25">
      <c r="A2740">
        <v>3</v>
      </c>
      <c r="B2740">
        <v>9</v>
      </c>
      <c r="C2740" t="s">
        <v>950</v>
      </c>
      <c r="D2740" t="s">
        <v>901</v>
      </c>
      <c r="E2740" t="s">
        <v>686</v>
      </c>
      <c r="F2740" t="s">
        <v>430</v>
      </c>
    </row>
    <row r="2741" spans="1:6" x14ac:dyDescent="0.25">
      <c r="A2741">
        <v>3</v>
      </c>
      <c r="B2741">
        <v>10</v>
      </c>
      <c r="C2741" t="s">
        <v>947</v>
      </c>
      <c r="D2741" t="s">
        <v>922</v>
      </c>
      <c r="E2741" t="s">
        <v>612</v>
      </c>
      <c r="F2741" t="s">
        <v>430</v>
      </c>
    </row>
    <row r="2742" spans="1:6" x14ac:dyDescent="0.25">
      <c r="A2742">
        <v>3</v>
      </c>
      <c r="B2742">
        <v>11</v>
      </c>
      <c r="C2742" t="s">
        <v>937</v>
      </c>
      <c r="D2742" t="s">
        <v>899</v>
      </c>
      <c r="E2742" t="s">
        <v>310</v>
      </c>
      <c r="F2742" t="s">
        <v>430</v>
      </c>
    </row>
    <row r="2743" spans="1:6" x14ac:dyDescent="0.25">
      <c r="A2743">
        <v>3</v>
      </c>
      <c r="B2743">
        <v>12</v>
      </c>
      <c r="C2743" t="s">
        <v>958</v>
      </c>
      <c r="D2743" t="s">
        <v>899</v>
      </c>
      <c r="E2743" t="s">
        <v>747</v>
      </c>
      <c r="F2743" t="s">
        <v>430</v>
      </c>
    </row>
    <row r="2744" spans="1:6" x14ac:dyDescent="0.25">
      <c r="A2744">
        <v>3</v>
      </c>
      <c r="B2744">
        <v>13</v>
      </c>
      <c r="C2744" t="s">
        <v>944</v>
      </c>
      <c r="D2744" t="s">
        <v>901</v>
      </c>
      <c r="E2744" t="s">
        <v>429</v>
      </c>
      <c r="F2744" t="s">
        <v>430</v>
      </c>
    </row>
    <row r="2745" spans="1:6" x14ac:dyDescent="0.25">
      <c r="A2745">
        <v>3</v>
      </c>
      <c r="B2745">
        <v>14</v>
      </c>
      <c r="C2745" t="s">
        <v>951</v>
      </c>
      <c r="D2745" t="s">
        <v>899</v>
      </c>
      <c r="E2745" t="s">
        <v>383</v>
      </c>
      <c r="F2745" t="s">
        <v>430</v>
      </c>
    </row>
    <row r="2746" spans="1:6" x14ac:dyDescent="0.25">
      <c r="A2746">
        <v>3</v>
      </c>
      <c r="B2746">
        <v>15</v>
      </c>
      <c r="C2746" t="s">
        <v>935</v>
      </c>
      <c r="D2746" t="s">
        <v>901</v>
      </c>
      <c r="E2746" t="s">
        <v>305</v>
      </c>
      <c r="F2746" t="s">
        <v>430</v>
      </c>
    </row>
    <row r="2747" spans="1:6" x14ac:dyDescent="0.25">
      <c r="A2747">
        <v>4</v>
      </c>
      <c r="B2747">
        <v>1</v>
      </c>
      <c r="C2747" t="s">
        <v>960</v>
      </c>
      <c r="D2747" t="s">
        <v>961</v>
      </c>
      <c r="E2747" t="s">
        <v>305</v>
      </c>
      <c r="F2747" t="s">
        <v>430</v>
      </c>
    </row>
    <row r="2748" spans="1:6" x14ac:dyDescent="0.25">
      <c r="A2748">
        <v>4</v>
      </c>
      <c r="B2748">
        <v>2</v>
      </c>
      <c r="C2748" t="s">
        <v>955</v>
      </c>
      <c r="D2748" t="s">
        <v>908</v>
      </c>
      <c r="E2748" t="s">
        <v>383</v>
      </c>
      <c r="F2748" t="s">
        <v>430</v>
      </c>
    </row>
    <row r="2749" spans="1:6" x14ac:dyDescent="0.25">
      <c r="A2749">
        <v>4</v>
      </c>
      <c r="B2749">
        <v>3</v>
      </c>
      <c r="C2749" t="s">
        <v>949</v>
      </c>
      <c r="D2749" t="s">
        <v>901</v>
      </c>
      <c r="E2749" t="s">
        <v>429</v>
      </c>
      <c r="F2749" t="s">
        <v>430</v>
      </c>
    </row>
    <row r="2750" spans="1:6" x14ac:dyDescent="0.25">
      <c r="A2750">
        <v>4</v>
      </c>
      <c r="B2750">
        <v>4</v>
      </c>
      <c r="C2750" t="s">
        <v>986</v>
      </c>
      <c r="D2750" t="s">
        <v>901</v>
      </c>
      <c r="E2750" t="s">
        <v>747</v>
      </c>
      <c r="F2750" t="s">
        <v>430</v>
      </c>
    </row>
    <row r="2751" spans="1:6" x14ac:dyDescent="0.25">
      <c r="A2751">
        <v>4</v>
      </c>
      <c r="B2751">
        <v>5</v>
      </c>
      <c r="C2751" t="s">
        <v>962</v>
      </c>
      <c r="D2751" t="s">
        <v>899</v>
      </c>
      <c r="E2751" t="s">
        <v>310</v>
      </c>
      <c r="F2751" t="s">
        <v>430</v>
      </c>
    </row>
    <row r="2752" spans="1:6" x14ac:dyDescent="0.25">
      <c r="A2752">
        <v>4</v>
      </c>
      <c r="B2752">
        <v>6</v>
      </c>
      <c r="C2752" t="s">
        <v>945</v>
      </c>
      <c r="D2752" t="s">
        <v>901</v>
      </c>
      <c r="E2752" t="s">
        <v>612</v>
      </c>
      <c r="F2752" t="s">
        <v>430</v>
      </c>
    </row>
    <row r="2753" spans="1:6" x14ac:dyDescent="0.25">
      <c r="A2753">
        <v>4</v>
      </c>
      <c r="B2753">
        <v>7</v>
      </c>
      <c r="C2753" t="s">
        <v>938</v>
      </c>
      <c r="D2753" t="s">
        <v>903</v>
      </c>
      <c r="E2753" t="s">
        <v>686</v>
      </c>
      <c r="F2753" t="s">
        <v>430</v>
      </c>
    </row>
    <row r="2754" spans="1:6" x14ac:dyDescent="0.25">
      <c r="A2754">
        <v>4</v>
      </c>
      <c r="B2754">
        <v>8</v>
      </c>
      <c r="C2754" t="s">
        <v>975</v>
      </c>
      <c r="D2754" t="s">
        <v>899</v>
      </c>
      <c r="E2754" t="s">
        <v>799</v>
      </c>
      <c r="F2754" t="s">
        <v>430</v>
      </c>
    </row>
    <row r="2755" spans="1:6" x14ac:dyDescent="0.25">
      <c r="A2755">
        <v>4</v>
      </c>
      <c r="B2755">
        <v>9</v>
      </c>
      <c r="C2755" t="s">
        <v>967</v>
      </c>
      <c r="D2755" t="s">
        <v>903</v>
      </c>
      <c r="E2755" t="s">
        <v>204</v>
      </c>
      <c r="F2755" t="s">
        <v>430</v>
      </c>
    </row>
    <row r="2756" spans="1:6" x14ac:dyDescent="0.25">
      <c r="A2756">
        <v>4</v>
      </c>
      <c r="B2756">
        <v>10</v>
      </c>
      <c r="C2756" t="s">
        <v>957</v>
      </c>
      <c r="D2756" t="s">
        <v>903</v>
      </c>
      <c r="E2756" t="s">
        <v>570</v>
      </c>
      <c r="F2756" t="s">
        <v>430</v>
      </c>
    </row>
    <row r="2757" spans="1:6" x14ac:dyDescent="0.25">
      <c r="A2757">
        <v>4</v>
      </c>
      <c r="B2757">
        <v>11</v>
      </c>
      <c r="C2757" t="s">
        <v>964</v>
      </c>
      <c r="D2757" t="s">
        <v>961</v>
      </c>
      <c r="E2757" t="s">
        <v>323</v>
      </c>
      <c r="F2757" t="s">
        <v>430</v>
      </c>
    </row>
    <row r="2758" spans="1:6" x14ac:dyDescent="0.25">
      <c r="A2758">
        <v>4</v>
      </c>
      <c r="B2758">
        <v>12</v>
      </c>
      <c r="C2758" t="s">
        <v>977</v>
      </c>
      <c r="D2758" t="s">
        <v>901</v>
      </c>
      <c r="E2758" t="s">
        <v>487</v>
      </c>
      <c r="F2758" t="s">
        <v>430</v>
      </c>
    </row>
    <row r="2759" spans="1:6" x14ac:dyDescent="0.25">
      <c r="A2759">
        <v>4</v>
      </c>
      <c r="B2759">
        <v>13</v>
      </c>
      <c r="C2759" t="s">
        <v>959</v>
      </c>
      <c r="D2759" t="s">
        <v>899</v>
      </c>
      <c r="E2759" t="s">
        <v>145</v>
      </c>
      <c r="F2759" t="s">
        <v>430</v>
      </c>
    </row>
    <row r="2760" spans="1:6" x14ac:dyDescent="0.25">
      <c r="A2760">
        <v>4</v>
      </c>
      <c r="B2760">
        <v>14</v>
      </c>
      <c r="C2760" t="s">
        <v>974</v>
      </c>
      <c r="D2760" t="s">
        <v>899</v>
      </c>
      <c r="E2760" t="s">
        <v>499</v>
      </c>
      <c r="F2760" t="s">
        <v>430</v>
      </c>
    </row>
    <row r="2761" spans="1:6" x14ac:dyDescent="0.25">
      <c r="A2761">
        <v>4</v>
      </c>
      <c r="B2761">
        <v>15</v>
      </c>
      <c r="C2761" t="s">
        <v>965</v>
      </c>
      <c r="D2761" t="s">
        <v>961</v>
      </c>
      <c r="E2761" t="s">
        <v>780</v>
      </c>
      <c r="F2761" t="s">
        <v>430</v>
      </c>
    </row>
    <row r="2762" spans="1:6" x14ac:dyDescent="0.25">
      <c r="A2762">
        <v>5</v>
      </c>
      <c r="B2762">
        <v>1</v>
      </c>
      <c r="C2762" t="s">
        <v>980</v>
      </c>
      <c r="D2762" t="s">
        <v>905</v>
      </c>
      <c r="E2762" t="s">
        <v>780</v>
      </c>
      <c r="F2762" t="s">
        <v>430</v>
      </c>
    </row>
    <row r="2763" spans="1:6" x14ac:dyDescent="0.25">
      <c r="A2763">
        <v>5</v>
      </c>
      <c r="B2763">
        <v>2</v>
      </c>
      <c r="C2763" t="s">
        <v>953</v>
      </c>
      <c r="D2763" t="s">
        <v>903</v>
      </c>
      <c r="E2763" t="s">
        <v>499</v>
      </c>
      <c r="F2763" t="s">
        <v>430</v>
      </c>
    </row>
    <row r="2764" spans="1:6" x14ac:dyDescent="0.25">
      <c r="A2764">
        <v>5</v>
      </c>
      <c r="B2764">
        <v>3</v>
      </c>
      <c r="C2764" t="s">
        <v>942</v>
      </c>
      <c r="D2764" t="s">
        <v>899</v>
      </c>
      <c r="E2764" t="s">
        <v>145</v>
      </c>
      <c r="F2764" t="s">
        <v>430</v>
      </c>
    </row>
    <row r="2765" spans="1:6" x14ac:dyDescent="0.25">
      <c r="A2765">
        <v>5</v>
      </c>
      <c r="B2765">
        <v>4</v>
      </c>
      <c r="C2765" t="s">
        <v>963</v>
      </c>
      <c r="D2765" t="s">
        <v>908</v>
      </c>
      <c r="E2765" t="s">
        <v>487</v>
      </c>
      <c r="F2765" t="s">
        <v>430</v>
      </c>
    </row>
    <row r="2766" spans="1:6" x14ac:dyDescent="0.25">
      <c r="A2766">
        <v>5</v>
      </c>
      <c r="B2766">
        <v>5</v>
      </c>
      <c r="C2766" t="s">
        <v>983</v>
      </c>
      <c r="D2766" t="s">
        <v>901</v>
      </c>
      <c r="E2766" t="s">
        <v>323</v>
      </c>
      <c r="F2766" t="s">
        <v>430</v>
      </c>
    </row>
    <row r="2767" spans="1:6" x14ac:dyDescent="0.25">
      <c r="A2767">
        <v>5</v>
      </c>
      <c r="B2767">
        <v>6</v>
      </c>
      <c r="C2767" t="s">
        <v>985</v>
      </c>
      <c r="D2767" t="s">
        <v>901</v>
      </c>
      <c r="E2767" t="s">
        <v>570</v>
      </c>
      <c r="F2767" t="s">
        <v>430</v>
      </c>
    </row>
    <row r="2768" spans="1:6" x14ac:dyDescent="0.25">
      <c r="A2768">
        <v>5</v>
      </c>
      <c r="B2768">
        <v>7</v>
      </c>
      <c r="C2768" t="s">
        <v>973</v>
      </c>
      <c r="D2768" t="s">
        <v>901</v>
      </c>
      <c r="E2768" t="s">
        <v>204</v>
      </c>
      <c r="F2768" t="s">
        <v>430</v>
      </c>
    </row>
    <row r="2769" spans="1:6" x14ac:dyDescent="0.25">
      <c r="A2769">
        <v>5</v>
      </c>
      <c r="B2769">
        <v>8</v>
      </c>
      <c r="C2769" t="s">
        <v>971</v>
      </c>
      <c r="D2769" t="s">
        <v>901</v>
      </c>
      <c r="E2769" t="s">
        <v>799</v>
      </c>
      <c r="F2769" t="s">
        <v>430</v>
      </c>
    </row>
    <row r="2770" spans="1:6" x14ac:dyDescent="0.25">
      <c r="A2770">
        <v>5</v>
      </c>
      <c r="B2770">
        <v>9</v>
      </c>
      <c r="C2770" t="s">
        <v>956</v>
      </c>
      <c r="D2770" t="s">
        <v>901</v>
      </c>
      <c r="E2770" t="s">
        <v>686</v>
      </c>
      <c r="F2770" t="s">
        <v>430</v>
      </c>
    </row>
    <row r="2771" spans="1:6" x14ac:dyDescent="0.25">
      <c r="A2771">
        <v>5</v>
      </c>
      <c r="B2771">
        <v>10</v>
      </c>
      <c r="C2771" t="s">
        <v>998</v>
      </c>
      <c r="D2771" t="s">
        <v>908</v>
      </c>
      <c r="E2771" t="s">
        <v>612</v>
      </c>
      <c r="F2771" t="s">
        <v>430</v>
      </c>
    </row>
    <row r="2772" spans="1:6" x14ac:dyDescent="0.25">
      <c r="A2772">
        <v>5</v>
      </c>
      <c r="B2772">
        <v>11</v>
      </c>
      <c r="C2772" t="s">
        <v>1002</v>
      </c>
      <c r="D2772" t="s">
        <v>901</v>
      </c>
      <c r="E2772" t="s">
        <v>310</v>
      </c>
      <c r="F2772" t="s">
        <v>430</v>
      </c>
    </row>
    <row r="2773" spans="1:6" x14ac:dyDescent="0.25">
      <c r="A2773">
        <v>5</v>
      </c>
      <c r="B2773">
        <v>12</v>
      </c>
      <c r="C2773" t="s">
        <v>969</v>
      </c>
      <c r="D2773" t="s">
        <v>899</v>
      </c>
      <c r="E2773" t="s">
        <v>747</v>
      </c>
      <c r="F2773" t="s">
        <v>430</v>
      </c>
    </row>
    <row r="2774" spans="1:6" x14ac:dyDescent="0.25">
      <c r="A2774">
        <v>5</v>
      </c>
      <c r="B2774">
        <v>13</v>
      </c>
      <c r="C2774" t="s">
        <v>948</v>
      </c>
      <c r="D2774" t="s">
        <v>905</v>
      </c>
      <c r="E2774" t="s">
        <v>429</v>
      </c>
      <c r="F2774" t="s">
        <v>430</v>
      </c>
    </row>
    <row r="2775" spans="1:6" x14ac:dyDescent="0.25">
      <c r="A2775">
        <v>5</v>
      </c>
      <c r="B2775">
        <v>14</v>
      </c>
      <c r="C2775" t="s">
        <v>989</v>
      </c>
      <c r="D2775" t="s">
        <v>901</v>
      </c>
      <c r="E2775" t="s">
        <v>383</v>
      </c>
      <c r="F2775" t="s">
        <v>430</v>
      </c>
    </row>
    <row r="2776" spans="1:6" x14ac:dyDescent="0.25">
      <c r="A2776">
        <v>5</v>
      </c>
      <c r="B2776">
        <v>15</v>
      </c>
      <c r="C2776" t="s">
        <v>968</v>
      </c>
      <c r="D2776" t="s">
        <v>899</v>
      </c>
      <c r="E2776" t="s">
        <v>305</v>
      </c>
      <c r="F2776" t="s">
        <v>430</v>
      </c>
    </row>
    <row r="2777" spans="1:6" x14ac:dyDescent="0.25">
      <c r="A2777">
        <v>6</v>
      </c>
      <c r="B2777">
        <v>1</v>
      </c>
      <c r="C2777" t="s">
        <v>982</v>
      </c>
      <c r="D2777" t="s">
        <v>901</v>
      </c>
      <c r="E2777" t="s">
        <v>305</v>
      </c>
      <c r="F2777" t="s">
        <v>430</v>
      </c>
    </row>
    <row r="2778" spans="1:6" x14ac:dyDescent="0.25">
      <c r="A2778">
        <v>6</v>
      </c>
      <c r="B2778">
        <v>2</v>
      </c>
      <c r="C2778" t="s">
        <v>981</v>
      </c>
      <c r="D2778" t="s">
        <v>908</v>
      </c>
      <c r="E2778" t="s">
        <v>383</v>
      </c>
      <c r="F2778" t="s">
        <v>430</v>
      </c>
    </row>
    <row r="2779" spans="1:6" x14ac:dyDescent="0.25">
      <c r="A2779">
        <v>6</v>
      </c>
      <c r="B2779">
        <v>3</v>
      </c>
      <c r="C2779" t="s">
        <v>993</v>
      </c>
      <c r="D2779" t="s">
        <v>901</v>
      </c>
      <c r="E2779" t="s">
        <v>429</v>
      </c>
      <c r="F2779" t="s">
        <v>430</v>
      </c>
    </row>
    <row r="2780" spans="1:6" x14ac:dyDescent="0.25">
      <c r="A2780">
        <v>6</v>
      </c>
      <c r="B2780">
        <v>4</v>
      </c>
      <c r="C2780" t="s">
        <v>966</v>
      </c>
      <c r="D2780" t="s">
        <v>961</v>
      </c>
      <c r="E2780" t="s">
        <v>747</v>
      </c>
      <c r="F2780" t="s">
        <v>430</v>
      </c>
    </row>
    <row r="2781" spans="1:6" x14ac:dyDescent="0.25">
      <c r="A2781">
        <v>6</v>
      </c>
      <c r="B2781">
        <v>5</v>
      </c>
      <c r="C2781" t="s">
        <v>988</v>
      </c>
      <c r="D2781" t="s">
        <v>901</v>
      </c>
      <c r="E2781" t="s">
        <v>310</v>
      </c>
      <c r="F2781" t="s">
        <v>430</v>
      </c>
    </row>
    <row r="2782" spans="1:6" x14ac:dyDescent="0.25">
      <c r="A2782">
        <v>6</v>
      </c>
      <c r="B2782">
        <v>6</v>
      </c>
      <c r="C2782" t="s">
        <v>990</v>
      </c>
      <c r="D2782" t="s">
        <v>901</v>
      </c>
      <c r="E2782" t="s">
        <v>612</v>
      </c>
      <c r="F2782" t="s">
        <v>430</v>
      </c>
    </row>
    <row r="2783" spans="1:6" x14ac:dyDescent="0.25">
      <c r="A2783">
        <v>6</v>
      </c>
      <c r="B2783">
        <v>7</v>
      </c>
      <c r="C2783" t="s">
        <v>979</v>
      </c>
      <c r="D2783" t="s">
        <v>903</v>
      </c>
      <c r="E2783" t="s">
        <v>686</v>
      </c>
      <c r="F2783" t="s">
        <v>430</v>
      </c>
    </row>
    <row r="2784" spans="1:6" x14ac:dyDescent="0.25">
      <c r="A2784">
        <v>6</v>
      </c>
      <c r="B2784">
        <v>8</v>
      </c>
      <c r="C2784" t="s">
        <v>976</v>
      </c>
      <c r="D2784" t="s">
        <v>901</v>
      </c>
      <c r="E2784" t="s">
        <v>799</v>
      </c>
      <c r="F2784" t="s">
        <v>430</v>
      </c>
    </row>
    <row r="2785" spans="1:6" x14ac:dyDescent="0.25">
      <c r="A2785">
        <v>6</v>
      </c>
      <c r="B2785">
        <v>9</v>
      </c>
      <c r="C2785" t="s">
        <v>994</v>
      </c>
      <c r="D2785" t="s">
        <v>901</v>
      </c>
      <c r="E2785" t="s">
        <v>204</v>
      </c>
      <c r="F2785" t="s">
        <v>430</v>
      </c>
    </row>
    <row r="2786" spans="1:6" x14ac:dyDescent="0.25">
      <c r="A2786">
        <v>6</v>
      </c>
      <c r="B2786">
        <v>10</v>
      </c>
      <c r="C2786" t="s">
        <v>1008</v>
      </c>
      <c r="D2786" t="s">
        <v>901</v>
      </c>
      <c r="E2786" t="s">
        <v>570</v>
      </c>
      <c r="F2786" t="s">
        <v>430</v>
      </c>
    </row>
    <row r="2787" spans="1:6" x14ac:dyDescent="0.25">
      <c r="A2787">
        <v>6</v>
      </c>
      <c r="B2787">
        <v>11</v>
      </c>
      <c r="C2787" t="s">
        <v>991</v>
      </c>
      <c r="D2787" t="s">
        <v>901</v>
      </c>
      <c r="E2787" t="s">
        <v>323</v>
      </c>
      <c r="F2787" t="s">
        <v>430</v>
      </c>
    </row>
    <row r="2788" spans="1:6" x14ac:dyDescent="0.25">
      <c r="A2788">
        <v>6</v>
      </c>
      <c r="B2788">
        <v>12</v>
      </c>
      <c r="C2788" t="s">
        <v>987</v>
      </c>
      <c r="D2788" t="s">
        <v>899</v>
      </c>
      <c r="E2788" t="s">
        <v>487</v>
      </c>
      <c r="F2788" t="s">
        <v>430</v>
      </c>
    </row>
    <row r="2789" spans="1:6" x14ac:dyDescent="0.25">
      <c r="A2789">
        <v>6</v>
      </c>
      <c r="B2789">
        <v>13</v>
      </c>
      <c r="C2789" t="s">
        <v>970</v>
      </c>
      <c r="D2789" t="s">
        <v>903</v>
      </c>
      <c r="E2789" t="s">
        <v>145</v>
      </c>
      <c r="F2789" t="s">
        <v>430</v>
      </c>
    </row>
    <row r="2790" spans="1:6" x14ac:dyDescent="0.25">
      <c r="A2790">
        <v>6</v>
      </c>
      <c r="B2790">
        <v>14</v>
      </c>
      <c r="C2790" t="s">
        <v>1006</v>
      </c>
      <c r="D2790" t="s">
        <v>905</v>
      </c>
      <c r="E2790" t="s">
        <v>499</v>
      </c>
      <c r="F2790" t="s">
        <v>430</v>
      </c>
    </row>
    <row r="2791" spans="1:6" x14ac:dyDescent="0.25">
      <c r="A2791">
        <v>6</v>
      </c>
      <c r="B2791">
        <v>15</v>
      </c>
      <c r="C2791" t="s">
        <v>1001</v>
      </c>
      <c r="D2791" t="s">
        <v>908</v>
      </c>
      <c r="E2791" t="s">
        <v>780</v>
      </c>
      <c r="F2791" t="s">
        <v>430</v>
      </c>
    </row>
    <row r="2792" spans="1:6" x14ac:dyDescent="0.25">
      <c r="A2792">
        <v>7</v>
      </c>
      <c r="B2792">
        <v>1</v>
      </c>
      <c r="C2792" t="s">
        <v>1016</v>
      </c>
      <c r="D2792" t="s">
        <v>961</v>
      </c>
      <c r="E2792" t="s">
        <v>780</v>
      </c>
      <c r="F2792" t="s">
        <v>430</v>
      </c>
    </row>
    <row r="2793" spans="1:6" x14ac:dyDescent="0.25">
      <c r="A2793">
        <v>7</v>
      </c>
      <c r="B2793">
        <v>2</v>
      </c>
      <c r="C2793" t="s">
        <v>1003</v>
      </c>
      <c r="D2793" t="s">
        <v>901</v>
      </c>
      <c r="E2793" t="s">
        <v>499</v>
      </c>
      <c r="F2793" t="s">
        <v>430</v>
      </c>
    </row>
    <row r="2794" spans="1:6" x14ac:dyDescent="0.25">
      <c r="A2794">
        <v>7</v>
      </c>
      <c r="B2794">
        <v>3</v>
      </c>
      <c r="C2794" t="s">
        <v>972</v>
      </c>
      <c r="D2794" t="s">
        <v>901</v>
      </c>
      <c r="E2794" t="s">
        <v>145</v>
      </c>
      <c r="F2794" t="s">
        <v>430</v>
      </c>
    </row>
    <row r="2795" spans="1:6" x14ac:dyDescent="0.25">
      <c r="A2795">
        <v>7</v>
      </c>
      <c r="B2795">
        <v>4</v>
      </c>
      <c r="C2795" t="s">
        <v>999</v>
      </c>
      <c r="D2795" t="s">
        <v>922</v>
      </c>
      <c r="E2795" t="s">
        <v>487</v>
      </c>
      <c r="F2795" t="s">
        <v>430</v>
      </c>
    </row>
    <row r="2796" spans="1:6" x14ac:dyDescent="0.25">
      <c r="A2796">
        <v>7</v>
      </c>
      <c r="B2796">
        <v>5</v>
      </c>
      <c r="C2796" t="s">
        <v>1028</v>
      </c>
      <c r="D2796" t="s">
        <v>899</v>
      </c>
      <c r="E2796" t="s">
        <v>323</v>
      </c>
      <c r="F2796" t="s">
        <v>430</v>
      </c>
    </row>
    <row r="2797" spans="1:6" x14ac:dyDescent="0.25">
      <c r="A2797">
        <v>7</v>
      </c>
      <c r="B2797">
        <v>6</v>
      </c>
      <c r="C2797" t="s">
        <v>984</v>
      </c>
      <c r="D2797" t="s">
        <v>901</v>
      </c>
      <c r="E2797" t="s">
        <v>570</v>
      </c>
      <c r="F2797" t="s">
        <v>430</v>
      </c>
    </row>
    <row r="2798" spans="1:6" x14ac:dyDescent="0.25">
      <c r="A2798">
        <v>7</v>
      </c>
      <c r="B2798">
        <v>7</v>
      </c>
      <c r="C2798" t="s">
        <v>1012</v>
      </c>
      <c r="D2798" t="s">
        <v>901</v>
      </c>
      <c r="E2798" t="s">
        <v>204</v>
      </c>
      <c r="F2798" t="s">
        <v>430</v>
      </c>
    </row>
    <row r="2799" spans="1:6" x14ac:dyDescent="0.25">
      <c r="A2799">
        <v>7</v>
      </c>
      <c r="B2799">
        <v>8</v>
      </c>
      <c r="C2799" t="s">
        <v>1101</v>
      </c>
      <c r="D2799" t="s">
        <v>901</v>
      </c>
      <c r="E2799" t="s">
        <v>799</v>
      </c>
      <c r="F2799" t="s">
        <v>430</v>
      </c>
    </row>
    <row r="2800" spans="1:6" x14ac:dyDescent="0.25">
      <c r="A2800">
        <v>7</v>
      </c>
      <c r="B2800">
        <v>9</v>
      </c>
      <c r="C2800" t="s">
        <v>978</v>
      </c>
      <c r="D2800" t="s">
        <v>899</v>
      </c>
      <c r="E2800" t="s">
        <v>686</v>
      </c>
      <c r="F2800" t="s">
        <v>430</v>
      </c>
    </row>
    <row r="2801" spans="1:6" x14ac:dyDescent="0.25">
      <c r="A2801">
        <v>7</v>
      </c>
      <c r="B2801">
        <v>10</v>
      </c>
      <c r="C2801" t="s">
        <v>1004</v>
      </c>
      <c r="D2801" t="s">
        <v>905</v>
      </c>
      <c r="E2801" t="s">
        <v>612</v>
      </c>
      <c r="F2801" t="s">
        <v>430</v>
      </c>
    </row>
    <row r="2802" spans="1:6" x14ac:dyDescent="0.25">
      <c r="A2802">
        <v>7</v>
      </c>
      <c r="B2802">
        <v>11</v>
      </c>
      <c r="C2802" t="s">
        <v>1048</v>
      </c>
      <c r="D2802" t="s">
        <v>901</v>
      </c>
      <c r="E2802" t="s">
        <v>310</v>
      </c>
      <c r="F2802" t="s">
        <v>430</v>
      </c>
    </row>
    <row r="2803" spans="1:6" x14ac:dyDescent="0.25">
      <c r="A2803">
        <v>7</v>
      </c>
      <c r="B2803">
        <v>12</v>
      </c>
      <c r="C2803" t="s">
        <v>996</v>
      </c>
      <c r="D2803" t="s">
        <v>899</v>
      </c>
      <c r="E2803" t="s">
        <v>747</v>
      </c>
      <c r="F2803" t="s">
        <v>430</v>
      </c>
    </row>
    <row r="2804" spans="1:6" x14ac:dyDescent="0.25">
      <c r="A2804">
        <v>7</v>
      </c>
      <c r="B2804">
        <v>13</v>
      </c>
      <c r="C2804" t="s">
        <v>995</v>
      </c>
      <c r="D2804" t="s">
        <v>901</v>
      </c>
      <c r="E2804" t="s">
        <v>429</v>
      </c>
      <c r="F2804" t="s">
        <v>430</v>
      </c>
    </row>
    <row r="2805" spans="1:6" x14ac:dyDescent="0.25">
      <c r="A2805">
        <v>7</v>
      </c>
      <c r="B2805">
        <v>14</v>
      </c>
      <c r="C2805" t="s">
        <v>1035</v>
      </c>
      <c r="D2805" t="s">
        <v>905</v>
      </c>
      <c r="E2805" t="s">
        <v>383</v>
      </c>
      <c r="F2805" t="s">
        <v>430</v>
      </c>
    </row>
    <row r="2806" spans="1:6" x14ac:dyDescent="0.25">
      <c r="A2806">
        <v>7</v>
      </c>
      <c r="B2806">
        <v>15</v>
      </c>
      <c r="C2806" t="s">
        <v>1000</v>
      </c>
      <c r="D2806" t="s">
        <v>899</v>
      </c>
      <c r="E2806" t="s">
        <v>305</v>
      </c>
      <c r="F2806" t="s">
        <v>430</v>
      </c>
    </row>
    <row r="2807" spans="1:6" x14ac:dyDescent="0.25">
      <c r="A2807">
        <v>8</v>
      </c>
      <c r="B2807">
        <v>1</v>
      </c>
      <c r="C2807" t="s">
        <v>1043</v>
      </c>
      <c r="D2807" t="s">
        <v>905</v>
      </c>
      <c r="E2807" t="s">
        <v>305</v>
      </c>
      <c r="F2807" t="s">
        <v>430</v>
      </c>
    </row>
    <row r="2808" spans="1:6" x14ac:dyDescent="0.25">
      <c r="A2808">
        <v>8</v>
      </c>
      <c r="B2808">
        <v>2</v>
      </c>
      <c r="C2808" t="s">
        <v>1005</v>
      </c>
      <c r="D2808" t="s">
        <v>901</v>
      </c>
      <c r="E2808" t="s">
        <v>383</v>
      </c>
      <c r="F2808" t="s">
        <v>430</v>
      </c>
    </row>
    <row r="2809" spans="1:6" x14ac:dyDescent="0.25">
      <c r="A2809">
        <v>8</v>
      </c>
      <c r="B2809">
        <v>3</v>
      </c>
      <c r="C2809" t="s">
        <v>1066</v>
      </c>
      <c r="D2809" t="s">
        <v>901</v>
      </c>
      <c r="E2809" t="s">
        <v>429</v>
      </c>
      <c r="F2809" t="s">
        <v>430</v>
      </c>
    </row>
    <row r="2810" spans="1:6" x14ac:dyDescent="0.25">
      <c r="A2810">
        <v>8</v>
      </c>
      <c r="B2810">
        <v>4</v>
      </c>
      <c r="C2810" t="s">
        <v>1036</v>
      </c>
      <c r="D2810" t="s">
        <v>901</v>
      </c>
      <c r="E2810" t="s">
        <v>747</v>
      </c>
      <c r="F2810" t="s">
        <v>430</v>
      </c>
    </row>
    <row r="2811" spans="1:6" x14ac:dyDescent="0.25">
      <c r="A2811">
        <v>8</v>
      </c>
      <c r="B2811">
        <v>5</v>
      </c>
      <c r="C2811" t="s">
        <v>1011</v>
      </c>
      <c r="D2811" t="s">
        <v>899</v>
      </c>
      <c r="E2811" t="s">
        <v>310</v>
      </c>
      <c r="F2811" t="s">
        <v>430</v>
      </c>
    </row>
    <row r="2812" spans="1:6" x14ac:dyDescent="0.25">
      <c r="A2812">
        <v>8</v>
      </c>
      <c r="B2812">
        <v>6</v>
      </c>
      <c r="C2812" t="s">
        <v>1031</v>
      </c>
      <c r="D2812" t="s">
        <v>905</v>
      </c>
      <c r="E2812" t="s">
        <v>612</v>
      </c>
      <c r="F2812" t="s">
        <v>430</v>
      </c>
    </row>
    <row r="2813" spans="1:6" x14ac:dyDescent="0.25">
      <c r="A2813">
        <v>8</v>
      </c>
      <c r="B2813">
        <v>7</v>
      </c>
      <c r="C2813" t="s">
        <v>1021</v>
      </c>
      <c r="D2813" t="s">
        <v>901</v>
      </c>
      <c r="E2813" t="s">
        <v>686</v>
      </c>
      <c r="F2813" t="s">
        <v>430</v>
      </c>
    </row>
    <row r="2814" spans="1:6" x14ac:dyDescent="0.25">
      <c r="A2814">
        <v>8</v>
      </c>
      <c r="B2814">
        <v>8</v>
      </c>
      <c r="C2814" t="s">
        <v>1045</v>
      </c>
      <c r="D2814" t="s">
        <v>961</v>
      </c>
      <c r="E2814" t="s">
        <v>799</v>
      </c>
      <c r="F2814" t="s">
        <v>430</v>
      </c>
    </row>
    <row r="2815" spans="1:6" x14ac:dyDescent="0.25">
      <c r="A2815">
        <v>8</v>
      </c>
      <c r="B2815">
        <v>9</v>
      </c>
      <c r="C2815" t="s">
        <v>1013</v>
      </c>
      <c r="D2815" t="s">
        <v>905</v>
      </c>
      <c r="E2815" t="s">
        <v>204</v>
      </c>
      <c r="F2815" t="s">
        <v>430</v>
      </c>
    </row>
    <row r="2816" spans="1:6" x14ac:dyDescent="0.25">
      <c r="A2816">
        <v>8</v>
      </c>
      <c r="B2816">
        <v>10</v>
      </c>
      <c r="C2816" t="s">
        <v>1055</v>
      </c>
      <c r="D2816" t="s">
        <v>901</v>
      </c>
      <c r="E2816" t="s">
        <v>570</v>
      </c>
      <c r="F2816" t="s">
        <v>430</v>
      </c>
    </row>
    <row r="2817" spans="1:6" x14ac:dyDescent="0.25">
      <c r="A2817">
        <v>8</v>
      </c>
      <c r="B2817">
        <v>11</v>
      </c>
      <c r="C2817" t="s">
        <v>1029</v>
      </c>
      <c r="D2817" t="s">
        <v>901</v>
      </c>
      <c r="E2817" t="s">
        <v>323</v>
      </c>
      <c r="F2817" t="s">
        <v>430</v>
      </c>
    </row>
    <row r="2818" spans="1:6" x14ac:dyDescent="0.25">
      <c r="A2818">
        <v>8</v>
      </c>
      <c r="B2818">
        <v>12</v>
      </c>
      <c r="C2818" t="s">
        <v>1007</v>
      </c>
      <c r="D2818" t="s">
        <v>901</v>
      </c>
      <c r="E2818" t="s">
        <v>487</v>
      </c>
      <c r="F2818" t="s">
        <v>430</v>
      </c>
    </row>
    <row r="2819" spans="1:6" x14ac:dyDescent="0.25">
      <c r="A2819">
        <v>8</v>
      </c>
      <c r="B2819">
        <v>13</v>
      </c>
      <c r="C2819" t="s">
        <v>997</v>
      </c>
      <c r="D2819" t="s">
        <v>905</v>
      </c>
      <c r="E2819" t="s">
        <v>145</v>
      </c>
      <c r="F2819" t="s">
        <v>430</v>
      </c>
    </row>
    <row r="2820" spans="1:6" x14ac:dyDescent="0.25">
      <c r="A2820">
        <v>8</v>
      </c>
      <c r="B2820">
        <v>14</v>
      </c>
      <c r="C2820" t="s">
        <v>992</v>
      </c>
      <c r="D2820" t="s">
        <v>899</v>
      </c>
      <c r="E2820" t="s">
        <v>499</v>
      </c>
      <c r="F2820" t="s">
        <v>430</v>
      </c>
    </row>
    <row r="2821" spans="1:6" x14ac:dyDescent="0.25">
      <c r="A2821">
        <v>8</v>
      </c>
      <c r="B2821">
        <v>15</v>
      </c>
      <c r="C2821" t="s">
        <v>1027</v>
      </c>
      <c r="D2821" t="s">
        <v>901</v>
      </c>
      <c r="E2821" t="s">
        <v>780</v>
      </c>
      <c r="F2821" t="s">
        <v>430</v>
      </c>
    </row>
    <row r="2822" spans="1:6" x14ac:dyDescent="0.25">
      <c r="A2822">
        <v>9</v>
      </c>
      <c r="B2822">
        <v>1</v>
      </c>
      <c r="C2822" t="s">
        <v>1038</v>
      </c>
      <c r="D2822" t="s">
        <v>922</v>
      </c>
      <c r="E2822" t="s">
        <v>780</v>
      </c>
      <c r="F2822" t="s">
        <v>430</v>
      </c>
    </row>
    <row r="2823" spans="1:6" x14ac:dyDescent="0.25">
      <c r="A2823">
        <v>9</v>
      </c>
      <c r="B2823">
        <v>2</v>
      </c>
      <c r="C2823" t="s">
        <v>1018</v>
      </c>
      <c r="D2823" t="s">
        <v>926</v>
      </c>
      <c r="E2823" t="s">
        <v>499</v>
      </c>
      <c r="F2823" t="s">
        <v>430</v>
      </c>
    </row>
    <row r="2824" spans="1:6" x14ac:dyDescent="0.25">
      <c r="A2824">
        <v>9</v>
      </c>
      <c r="B2824">
        <v>3</v>
      </c>
      <c r="C2824" t="s">
        <v>1033</v>
      </c>
      <c r="D2824" t="s">
        <v>905</v>
      </c>
      <c r="E2824" t="s">
        <v>145</v>
      </c>
      <c r="F2824" t="s">
        <v>430</v>
      </c>
    </row>
    <row r="2825" spans="1:6" x14ac:dyDescent="0.25">
      <c r="A2825">
        <v>9</v>
      </c>
      <c r="B2825">
        <v>4</v>
      </c>
      <c r="C2825" t="s">
        <v>1009</v>
      </c>
      <c r="D2825" t="s">
        <v>926</v>
      </c>
      <c r="E2825" t="s">
        <v>487</v>
      </c>
      <c r="F2825" t="s">
        <v>430</v>
      </c>
    </row>
    <row r="2826" spans="1:6" x14ac:dyDescent="0.25">
      <c r="A2826">
        <v>9</v>
      </c>
      <c r="B2826">
        <v>5</v>
      </c>
      <c r="C2826" t="s">
        <v>1060</v>
      </c>
      <c r="D2826" t="s">
        <v>903</v>
      </c>
      <c r="E2826" t="s">
        <v>323</v>
      </c>
      <c r="F2826" t="s">
        <v>430</v>
      </c>
    </row>
    <row r="2827" spans="1:6" x14ac:dyDescent="0.25">
      <c r="A2827">
        <v>9</v>
      </c>
      <c r="B2827">
        <v>6</v>
      </c>
      <c r="C2827" t="s">
        <v>1020</v>
      </c>
      <c r="D2827" t="s">
        <v>901</v>
      </c>
      <c r="E2827" t="s">
        <v>570</v>
      </c>
      <c r="F2827" t="s">
        <v>430</v>
      </c>
    </row>
    <row r="2828" spans="1:6" x14ac:dyDescent="0.25">
      <c r="A2828">
        <v>9</v>
      </c>
      <c r="B2828">
        <v>7</v>
      </c>
      <c r="C2828" t="s">
        <v>1061</v>
      </c>
      <c r="D2828" t="s">
        <v>901</v>
      </c>
      <c r="E2828" t="s">
        <v>204</v>
      </c>
      <c r="F2828" t="s">
        <v>430</v>
      </c>
    </row>
    <row r="2829" spans="1:6" x14ac:dyDescent="0.25">
      <c r="A2829">
        <v>9</v>
      </c>
      <c r="B2829">
        <v>8</v>
      </c>
      <c r="C2829" t="s">
        <v>1076</v>
      </c>
      <c r="D2829" t="s">
        <v>905</v>
      </c>
      <c r="E2829" t="s">
        <v>799</v>
      </c>
      <c r="F2829" t="s">
        <v>430</v>
      </c>
    </row>
    <row r="2830" spans="1:6" x14ac:dyDescent="0.25">
      <c r="A2830">
        <v>9</v>
      </c>
      <c r="B2830">
        <v>9</v>
      </c>
      <c r="C2830" t="s">
        <v>1074</v>
      </c>
      <c r="D2830" t="s">
        <v>901</v>
      </c>
      <c r="E2830" t="s">
        <v>686</v>
      </c>
      <c r="F2830" t="s">
        <v>430</v>
      </c>
    </row>
    <row r="2831" spans="1:6" x14ac:dyDescent="0.25">
      <c r="A2831">
        <v>9</v>
      </c>
      <c r="B2831">
        <v>10</v>
      </c>
      <c r="C2831" t="s">
        <v>1010</v>
      </c>
      <c r="D2831" t="s">
        <v>899</v>
      </c>
      <c r="E2831" t="s">
        <v>612</v>
      </c>
      <c r="F2831" t="s">
        <v>430</v>
      </c>
    </row>
    <row r="2832" spans="1:6" x14ac:dyDescent="0.25">
      <c r="A2832">
        <v>9</v>
      </c>
      <c r="B2832">
        <v>11</v>
      </c>
      <c r="C2832" t="s">
        <v>1121</v>
      </c>
      <c r="D2832" t="s">
        <v>901</v>
      </c>
      <c r="E2832" t="s">
        <v>310</v>
      </c>
      <c r="F2832" t="s">
        <v>430</v>
      </c>
    </row>
    <row r="2833" spans="1:6" x14ac:dyDescent="0.25">
      <c r="A2833">
        <v>9</v>
      </c>
      <c r="B2833">
        <v>12</v>
      </c>
      <c r="C2833" t="s">
        <v>1023</v>
      </c>
      <c r="D2833" t="s">
        <v>905</v>
      </c>
      <c r="E2833" t="s">
        <v>747</v>
      </c>
      <c r="F2833" t="s">
        <v>430</v>
      </c>
    </row>
    <row r="2834" spans="1:6" x14ac:dyDescent="0.25">
      <c r="A2834">
        <v>9</v>
      </c>
      <c r="B2834">
        <v>13</v>
      </c>
      <c r="C2834" t="s">
        <v>1062</v>
      </c>
      <c r="D2834" t="s">
        <v>899</v>
      </c>
      <c r="E2834" t="s">
        <v>429</v>
      </c>
      <c r="F2834" t="s">
        <v>430</v>
      </c>
    </row>
    <row r="2835" spans="1:6" x14ac:dyDescent="0.25">
      <c r="A2835">
        <v>9</v>
      </c>
      <c r="B2835">
        <v>14</v>
      </c>
      <c r="C2835" t="s">
        <v>1039</v>
      </c>
      <c r="D2835" t="s">
        <v>922</v>
      </c>
      <c r="E2835" t="s">
        <v>383</v>
      </c>
      <c r="F2835" t="s">
        <v>430</v>
      </c>
    </row>
    <row r="2836" spans="1:6" x14ac:dyDescent="0.25">
      <c r="A2836">
        <v>9</v>
      </c>
      <c r="B2836">
        <v>15</v>
      </c>
      <c r="C2836" t="s">
        <v>1037</v>
      </c>
      <c r="D2836" t="s">
        <v>899</v>
      </c>
      <c r="E2836" t="s">
        <v>305</v>
      </c>
      <c r="F2836" t="s">
        <v>430</v>
      </c>
    </row>
    <row r="2837" spans="1:6" x14ac:dyDescent="0.25">
      <c r="A2837">
        <v>10</v>
      </c>
      <c r="B2837">
        <v>1</v>
      </c>
      <c r="C2837" t="s">
        <v>1072</v>
      </c>
      <c r="D2837" t="s">
        <v>901</v>
      </c>
      <c r="E2837" t="s">
        <v>305</v>
      </c>
      <c r="F2837" t="s">
        <v>430</v>
      </c>
    </row>
    <row r="2838" spans="1:6" x14ac:dyDescent="0.25">
      <c r="A2838">
        <v>10</v>
      </c>
      <c r="B2838">
        <v>2</v>
      </c>
      <c r="C2838" t="s">
        <v>1022</v>
      </c>
      <c r="D2838" t="s">
        <v>901</v>
      </c>
      <c r="E2838" t="s">
        <v>383</v>
      </c>
      <c r="F2838" t="s">
        <v>430</v>
      </c>
    </row>
    <row r="2839" spans="1:6" x14ac:dyDescent="0.25">
      <c r="A2839">
        <v>10</v>
      </c>
      <c r="B2839">
        <v>3</v>
      </c>
      <c r="C2839" t="s">
        <v>1040</v>
      </c>
      <c r="D2839" t="s">
        <v>926</v>
      </c>
      <c r="E2839" t="s">
        <v>429</v>
      </c>
      <c r="F2839" t="s">
        <v>430</v>
      </c>
    </row>
    <row r="2840" spans="1:6" x14ac:dyDescent="0.25">
      <c r="A2840">
        <v>10</v>
      </c>
      <c r="B2840">
        <v>4</v>
      </c>
      <c r="C2840" t="s">
        <v>1052</v>
      </c>
      <c r="D2840" t="s">
        <v>901</v>
      </c>
      <c r="E2840" t="s">
        <v>747</v>
      </c>
      <c r="F2840" t="s">
        <v>430</v>
      </c>
    </row>
    <row r="2841" spans="1:6" x14ac:dyDescent="0.25">
      <c r="A2841">
        <v>10</v>
      </c>
      <c r="B2841">
        <v>5</v>
      </c>
      <c r="C2841" t="s">
        <v>1049</v>
      </c>
      <c r="D2841" t="s">
        <v>905</v>
      </c>
      <c r="E2841" t="s">
        <v>310</v>
      </c>
      <c r="F2841" t="s">
        <v>430</v>
      </c>
    </row>
    <row r="2842" spans="1:6" x14ac:dyDescent="0.25">
      <c r="A2842">
        <v>10</v>
      </c>
      <c r="B2842">
        <v>6</v>
      </c>
      <c r="C2842" t="s">
        <v>1059</v>
      </c>
      <c r="D2842" t="s">
        <v>901</v>
      </c>
      <c r="E2842" t="s">
        <v>612</v>
      </c>
      <c r="F2842" t="s">
        <v>430</v>
      </c>
    </row>
    <row r="2843" spans="1:6" x14ac:dyDescent="0.25">
      <c r="A2843">
        <v>10</v>
      </c>
      <c r="B2843">
        <v>7</v>
      </c>
      <c r="C2843" t="s">
        <v>1026</v>
      </c>
      <c r="D2843" t="s">
        <v>901</v>
      </c>
      <c r="E2843" t="s">
        <v>686</v>
      </c>
      <c r="F2843" t="s">
        <v>430</v>
      </c>
    </row>
    <row r="2844" spans="1:6" x14ac:dyDescent="0.25">
      <c r="A2844">
        <v>10</v>
      </c>
      <c r="B2844">
        <v>8</v>
      </c>
      <c r="C2844" t="s">
        <v>1030</v>
      </c>
      <c r="D2844" t="s">
        <v>908</v>
      </c>
      <c r="E2844" t="s">
        <v>799</v>
      </c>
      <c r="F2844" t="s">
        <v>430</v>
      </c>
    </row>
    <row r="2845" spans="1:6" x14ac:dyDescent="0.25">
      <c r="A2845">
        <v>10</v>
      </c>
      <c r="B2845">
        <v>9</v>
      </c>
      <c r="C2845" t="s">
        <v>1046</v>
      </c>
      <c r="D2845" t="s">
        <v>899</v>
      </c>
      <c r="E2845" t="s">
        <v>204</v>
      </c>
      <c r="F2845" t="s">
        <v>430</v>
      </c>
    </row>
    <row r="2846" spans="1:6" x14ac:dyDescent="0.25">
      <c r="A2846">
        <v>10</v>
      </c>
      <c r="B2846">
        <v>10</v>
      </c>
      <c r="C2846" t="s">
        <v>1044</v>
      </c>
      <c r="D2846" t="s">
        <v>922</v>
      </c>
      <c r="E2846" t="s">
        <v>570</v>
      </c>
      <c r="F2846" t="s">
        <v>430</v>
      </c>
    </row>
    <row r="2847" spans="1:6" x14ac:dyDescent="0.25">
      <c r="A2847">
        <v>10</v>
      </c>
      <c r="B2847">
        <v>11</v>
      </c>
      <c r="C2847" t="s">
        <v>1057</v>
      </c>
      <c r="D2847" t="s">
        <v>899</v>
      </c>
      <c r="E2847" t="s">
        <v>323</v>
      </c>
      <c r="F2847" t="s">
        <v>430</v>
      </c>
    </row>
    <row r="2848" spans="1:6" x14ac:dyDescent="0.25">
      <c r="A2848">
        <v>10</v>
      </c>
      <c r="B2848">
        <v>12</v>
      </c>
      <c r="C2848" t="s">
        <v>1024</v>
      </c>
      <c r="D2848" t="s">
        <v>901</v>
      </c>
      <c r="E2848" t="s">
        <v>487</v>
      </c>
      <c r="F2848" t="s">
        <v>430</v>
      </c>
    </row>
    <row r="2849" spans="1:6" x14ac:dyDescent="0.25">
      <c r="A2849">
        <v>10</v>
      </c>
      <c r="B2849">
        <v>13</v>
      </c>
      <c r="C2849" t="s">
        <v>1124</v>
      </c>
      <c r="D2849" t="s">
        <v>901</v>
      </c>
      <c r="E2849" t="s">
        <v>145</v>
      </c>
      <c r="F2849" t="s">
        <v>430</v>
      </c>
    </row>
    <row r="2850" spans="1:6" x14ac:dyDescent="0.25">
      <c r="A2850">
        <v>10</v>
      </c>
      <c r="B2850">
        <v>14</v>
      </c>
      <c r="C2850" t="s">
        <v>1082</v>
      </c>
      <c r="D2850" t="s">
        <v>901</v>
      </c>
      <c r="E2850" t="s">
        <v>499</v>
      </c>
      <c r="F2850" t="s">
        <v>430</v>
      </c>
    </row>
    <row r="2851" spans="1:6" x14ac:dyDescent="0.25">
      <c r="A2851">
        <v>10</v>
      </c>
      <c r="B2851">
        <v>15</v>
      </c>
      <c r="C2851" t="s">
        <v>1034</v>
      </c>
      <c r="D2851" t="s">
        <v>901</v>
      </c>
      <c r="E2851" t="s">
        <v>780</v>
      </c>
      <c r="F2851" t="s">
        <v>430</v>
      </c>
    </row>
    <row r="2852" spans="1:6" x14ac:dyDescent="0.25">
      <c r="A2852">
        <v>11</v>
      </c>
      <c r="B2852">
        <v>1</v>
      </c>
      <c r="C2852" t="s">
        <v>1077</v>
      </c>
      <c r="D2852" t="s">
        <v>901</v>
      </c>
      <c r="E2852" t="s">
        <v>780</v>
      </c>
      <c r="F2852" t="s">
        <v>430</v>
      </c>
    </row>
    <row r="2853" spans="1:6" x14ac:dyDescent="0.25">
      <c r="A2853">
        <v>11</v>
      </c>
      <c r="B2853">
        <v>2</v>
      </c>
      <c r="C2853" t="s">
        <v>1112</v>
      </c>
      <c r="D2853" t="s">
        <v>899</v>
      </c>
      <c r="E2853" t="s">
        <v>499</v>
      </c>
      <c r="F2853" t="s">
        <v>430</v>
      </c>
    </row>
    <row r="2854" spans="1:6" x14ac:dyDescent="0.25">
      <c r="A2854">
        <v>11</v>
      </c>
      <c r="B2854">
        <v>3</v>
      </c>
      <c r="C2854" t="s">
        <v>1053</v>
      </c>
      <c r="D2854" t="s">
        <v>901</v>
      </c>
      <c r="E2854" t="s">
        <v>145</v>
      </c>
      <c r="F2854" t="s">
        <v>430</v>
      </c>
    </row>
    <row r="2855" spans="1:6" x14ac:dyDescent="0.25">
      <c r="A2855">
        <v>11</v>
      </c>
      <c r="B2855">
        <v>4</v>
      </c>
      <c r="C2855" t="s">
        <v>1106</v>
      </c>
      <c r="D2855" t="s">
        <v>901</v>
      </c>
      <c r="E2855" t="s">
        <v>487</v>
      </c>
      <c r="F2855" t="s">
        <v>430</v>
      </c>
    </row>
    <row r="2856" spans="1:6" x14ac:dyDescent="0.25">
      <c r="A2856">
        <v>11</v>
      </c>
      <c r="B2856">
        <v>5</v>
      </c>
      <c r="C2856" t="s">
        <v>1122</v>
      </c>
      <c r="D2856" t="s">
        <v>901</v>
      </c>
      <c r="E2856" t="s">
        <v>323</v>
      </c>
      <c r="F2856" t="s">
        <v>430</v>
      </c>
    </row>
    <row r="2857" spans="1:6" x14ac:dyDescent="0.25">
      <c r="A2857">
        <v>11</v>
      </c>
      <c r="B2857">
        <v>6</v>
      </c>
      <c r="C2857" t="s">
        <v>1080</v>
      </c>
      <c r="D2857" t="s">
        <v>899</v>
      </c>
      <c r="E2857" t="s">
        <v>570</v>
      </c>
      <c r="F2857" t="s">
        <v>430</v>
      </c>
    </row>
    <row r="2858" spans="1:6" x14ac:dyDescent="0.25">
      <c r="A2858">
        <v>11</v>
      </c>
      <c r="B2858">
        <v>7</v>
      </c>
      <c r="C2858" t="s">
        <v>1093</v>
      </c>
      <c r="D2858" t="s">
        <v>922</v>
      </c>
      <c r="E2858" t="s">
        <v>204</v>
      </c>
      <c r="F2858" t="s">
        <v>430</v>
      </c>
    </row>
    <row r="2859" spans="1:6" x14ac:dyDescent="0.25">
      <c r="A2859">
        <v>11</v>
      </c>
      <c r="B2859">
        <v>8</v>
      </c>
      <c r="C2859" t="s">
        <v>1134</v>
      </c>
      <c r="D2859" t="s">
        <v>901</v>
      </c>
      <c r="E2859" t="s">
        <v>799</v>
      </c>
      <c r="F2859" t="s">
        <v>430</v>
      </c>
    </row>
    <row r="2860" spans="1:6" x14ac:dyDescent="0.25">
      <c r="A2860">
        <v>11</v>
      </c>
      <c r="B2860">
        <v>9</v>
      </c>
      <c r="C2860" t="s">
        <v>1015</v>
      </c>
      <c r="D2860" t="s">
        <v>899</v>
      </c>
      <c r="E2860" t="s">
        <v>686</v>
      </c>
      <c r="F2860" t="s">
        <v>430</v>
      </c>
    </row>
    <row r="2861" spans="1:6" x14ac:dyDescent="0.25">
      <c r="A2861">
        <v>11</v>
      </c>
      <c r="B2861">
        <v>10</v>
      </c>
      <c r="C2861" t="s">
        <v>1056</v>
      </c>
      <c r="D2861" t="s">
        <v>905</v>
      </c>
      <c r="E2861" t="s">
        <v>612</v>
      </c>
      <c r="F2861" t="s">
        <v>430</v>
      </c>
    </row>
    <row r="2862" spans="1:6" x14ac:dyDescent="0.25">
      <c r="A2862">
        <v>11</v>
      </c>
      <c r="B2862">
        <v>11</v>
      </c>
      <c r="C2862" t="s">
        <v>1078</v>
      </c>
      <c r="D2862" t="s">
        <v>922</v>
      </c>
      <c r="E2862" t="s">
        <v>310</v>
      </c>
      <c r="F2862" t="s">
        <v>430</v>
      </c>
    </row>
    <row r="2863" spans="1:6" x14ac:dyDescent="0.25">
      <c r="A2863">
        <v>11</v>
      </c>
      <c r="B2863">
        <v>12</v>
      </c>
      <c r="C2863" t="s">
        <v>1065</v>
      </c>
      <c r="D2863" t="s">
        <v>901</v>
      </c>
      <c r="E2863" t="s">
        <v>747</v>
      </c>
      <c r="F2863" t="s">
        <v>430</v>
      </c>
    </row>
    <row r="2864" spans="1:6" x14ac:dyDescent="0.25">
      <c r="A2864">
        <v>11</v>
      </c>
      <c r="B2864">
        <v>13</v>
      </c>
      <c r="C2864" t="s">
        <v>1047</v>
      </c>
      <c r="D2864" t="s">
        <v>899</v>
      </c>
      <c r="E2864" t="s">
        <v>429</v>
      </c>
      <c r="F2864" t="s">
        <v>430</v>
      </c>
    </row>
    <row r="2865" spans="1:6" x14ac:dyDescent="0.25">
      <c r="A2865">
        <v>11</v>
      </c>
      <c r="B2865">
        <v>14</v>
      </c>
      <c r="C2865" t="s">
        <v>1073</v>
      </c>
      <c r="D2865" t="s">
        <v>899</v>
      </c>
      <c r="E2865" t="s">
        <v>383</v>
      </c>
      <c r="F2865" t="s">
        <v>430</v>
      </c>
    </row>
    <row r="2866" spans="1:6" x14ac:dyDescent="0.25">
      <c r="A2866">
        <v>11</v>
      </c>
      <c r="B2866">
        <v>15</v>
      </c>
      <c r="C2866" t="s">
        <v>1131</v>
      </c>
      <c r="D2866" t="s">
        <v>901</v>
      </c>
      <c r="E2866" t="s">
        <v>305</v>
      </c>
      <c r="F2866" t="s">
        <v>430</v>
      </c>
    </row>
    <row r="2867" spans="1:6" x14ac:dyDescent="0.25">
      <c r="A2867">
        <v>12</v>
      </c>
      <c r="B2867">
        <v>1</v>
      </c>
      <c r="C2867" t="s">
        <v>1098</v>
      </c>
      <c r="D2867" t="s">
        <v>899</v>
      </c>
      <c r="E2867" t="s">
        <v>305</v>
      </c>
      <c r="F2867" t="s">
        <v>430</v>
      </c>
    </row>
    <row r="2868" spans="1:6" x14ac:dyDescent="0.25">
      <c r="A2868">
        <v>12</v>
      </c>
      <c r="B2868">
        <v>2</v>
      </c>
      <c r="C2868" t="s">
        <v>1042</v>
      </c>
      <c r="D2868" t="s">
        <v>899</v>
      </c>
      <c r="E2868" t="s">
        <v>383</v>
      </c>
      <c r="F2868" t="s">
        <v>430</v>
      </c>
    </row>
    <row r="2869" spans="1:6" x14ac:dyDescent="0.25">
      <c r="A2869">
        <v>12</v>
      </c>
      <c r="B2869">
        <v>3</v>
      </c>
      <c r="C2869" t="s">
        <v>1092</v>
      </c>
      <c r="D2869" t="s">
        <v>901</v>
      </c>
      <c r="E2869" t="s">
        <v>429</v>
      </c>
      <c r="F2869" t="s">
        <v>430</v>
      </c>
    </row>
    <row r="2870" spans="1:6" x14ac:dyDescent="0.25">
      <c r="A2870">
        <v>12</v>
      </c>
      <c r="B2870">
        <v>4</v>
      </c>
      <c r="C2870" t="s">
        <v>1089</v>
      </c>
      <c r="D2870" t="s">
        <v>905</v>
      </c>
      <c r="E2870" t="s">
        <v>747</v>
      </c>
      <c r="F2870" t="s">
        <v>430</v>
      </c>
    </row>
    <row r="2871" spans="1:6" x14ac:dyDescent="0.25">
      <c r="A2871">
        <v>12</v>
      </c>
      <c r="B2871">
        <v>5</v>
      </c>
      <c r="C2871" t="s">
        <v>1069</v>
      </c>
      <c r="D2871" t="s">
        <v>899</v>
      </c>
      <c r="E2871" t="s">
        <v>310</v>
      </c>
      <c r="F2871" t="s">
        <v>430</v>
      </c>
    </row>
    <row r="2872" spans="1:6" x14ac:dyDescent="0.25">
      <c r="A2872">
        <v>12</v>
      </c>
      <c r="B2872">
        <v>6</v>
      </c>
      <c r="C2872" t="s">
        <v>1051</v>
      </c>
      <c r="D2872" t="s">
        <v>901</v>
      </c>
      <c r="E2872" t="s">
        <v>612</v>
      </c>
      <c r="F2872" t="s">
        <v>430</v>
      </c>
    </row>
    <row r="2873" spans="1:6" x14ac:dyDescent="0.25">
      <c r="A2873">
        <v>12</v>
      </c>
      <c r="B2873">
        <v>7</v>
      </c>
      <c r="C2873" t="s">
        <v>1067</v>
      </c>
      <c r="D2873" t="s">
        <v>899</v>
      </c>
      <c r="E2873" t="s">
        <v>686</v>
      </c>
      <c r="F2873" t="s">
        <v>430</v>
      </c>
    </row>
    <row r="2874" spans="1:6" x14ac:dyDescent="0.25">
      <c r="A2874">
        <v>12</v>
      </c>
      <c r="B2874">
        <v>8</v>
      </c>
      <c r="C2874" t="s">
        <v>1019</v>
      </c>
      <c r="D2874" t="s">
        <v>961</v>
      </c>
      <c r="E2874" t="s">
        <v>799</v>
      </c>
      <c r="F2874" t="s">
        <v>430</v>
      </c>
    </row>
    <row r="2875" spans="1:6" x14ac:dyDescent="0.25">
      <c r="A2875">
        <v>12</v>
      </c>
      <c r="B2875">
        <v>9</v>
      </c>
      <c r="C2875" t="s">
        <v>1126</v>
      </c>
      <c r="D2875" t="s">
        <v>961</v>
      </c>
      <c r="E2875" t="s">
        <v>204</v>
      </c>
      <c r="F2875" t="s">
        <v>430</v>
      </c>
    </row>
    <row r="2876" spans="1:6" x14ac:dyDescent="0.25">
      <c r="A2876">
        <v>12</v>
      </c>
      <c r="B2876">
        <v>10</v>
      </c>
      <c r="C2876" t="s">
        <v>1084</v>
      </c>
      <c r="D2876" t="s">
        <v>908</v>
      </c>
      <c r="E2876" t="s">
        <v>570</v>
      </c>
      <c r="F2876" t="s">
        <v>430</v>
      </c>
    </row>
    <row r="2877" spans="1:6" x14ac:dyDescent="0.25">
      <c r="A2877">
        <v>12</v>
      </c>
      <c r="B2877">
        <v>11</v>
      </c>
      <c r="C2877" t="s">
        <v>1025</v>
      </c>
      <c r="D2877" t="s">
        <v>926</v>
      </c>
      <c r="E2877" t="s">
        <v>323</v>
      </c>
      <c r="F2877" t="s">
        <v>430</v>
      </c>
    </row>
    <row r="2878" spans="1:6" x14ac:dyDescent="0.25">
      <c r="A2878">
        <v>12</v>
      </c>
      <c r="B2878">
        <v>12</v>
      </c>
      <c r="C2878" t="s">
        <v>1087</v>
      </c>
      <c r="D2878" t="s">
        <v>901</v>
      </c>
      <c r="E2878" t="s">
        <v>487</v>
      </c>
      <c r="F2878" t="s">
        <v>430</v>
      </c>
    </row>
    <row r="2879" spans="1:6" x14ac:dyDescent="0.25">
      <c r="A2879">
        <v>12</v>
      </c>
      <c r="B2879">
        <v>13</v>
      </c>
      <c r="C2879" t="s">
        <v>1083</v>
      </c>
      <c r="D2879" t="s">
        <v>901</v>
      </c>
      <c r="E2879" t="s">
        <v>145</v>
      </c>
      <c r="F2879" t="s">
        <v>430</v>
      </c>
    </row>
    <row r="2880" spans="1:6" x14ac:dyDescent="0.25">
      <c r="A2880">
        <v>12</v>
      </c>
      <c r="B2880">
        <v>14</v>
      </c>
      <c r="C2880" t="s">
        <v>1041</v>
      </c>
      <c r="D2880" t="s">
        <v>922</v>
      </c>
      <c r="E2880" t="s">
        <v>499</v>
      </c>
      <c r="F2880" t="s">
        <v>430</v>
      </c>
    </row>
    <row r="2881" spans="1:6" x14ac:dyDescent="0.25">
      <c r="A2881">
        <v>12</v>
      </c>
      <c r="B2881">
        <v>15</v>
      </c>
      <c r="C2881" t="s">
        <v>1075</v>
      </c>
      <c r="D2881" t="s">
        <v>899</v>
      </c>
      <c r="E2881" t="s">
        <v>780</v>
      </c>
      <c r="F2881" t="s">
        <v>430</v>
      </c>
    </row>
    <row r="2882" spans="1:6" x14ac:dyDescent="0.25">
      <c r="A2882">
        <v>13</v>
      </c>
      <c r="B2882">
        <v>1</v>
      </c>
      <c r="C2882" t="s">
        <v>1099</v>
      </c>
      <c r="D2882" t="s">
        <v>899</v>
      </c>
      <c r="E2882" t="s">
        <v>780</v>
      </c>
      <c r="F2882" t="s">
        <v>430</v>
      </c>
    </row>
    <row r="2883" spans="1:6" x14ac:dyDescent="0.25">
      <c r="A2883">
        <v>13</v>
      </c>
      <c r="B2883">
        <v>2</v>
      </c>
      <c r="C2883" t="s">
        <v>1064</v>
      </c>
      <c r="D2883" t="s">
        <v>901</v>
      </c>
      <c r="E2883" t="s">
        <v>499</v>
      </c>
      <c r="F2883" t="s">
        <v>430</v>
      </c>
    </row>
    <row r="2884" spans="1:6" x14ac:dyDescent="0.25">
      <c r="A2884">
        <v>13</v>
      </c>
      <c r="B2884">
        <v>3</v>
      </c>
      <c r="C2884" t="s">
        <v>1017</v>
      </c>
      <c r="D2884" t="s">
        <v>899</v>
      </c>
      <c r="E2884" t="s">
        <v>145</v>
      </c>
      <c r="F2884" t="s">
        <v>430</v>
      </c>
    </row>
    <row r="2885" spans="1:6" x14ac:dyDescent="0.25">
      <c r="A2885">
        <v>13</v>
      </c>
      <c r="B2885">
        <v>4</v>
      </c>
      <c r="C2885" t="s">
        <v>1081</v>
      </c>
      <c r="D2885" t="s">
        <v>905</v>
      </c>
      <c r="E2885" t="s">
        <v>487</v>
      </c>
      <c r="F2885" t="s">
        <v>430</v>
      </c>
    </row>
    <row r="2886" spans="1:6" x14ac:dyDescent="0.25">
      <c r="A2886">
        <v>13</v>
      </c>
      <c r="B2886">
        <v>5</v>
      </c>
      <c r="C2886" t="s">
        <v>1079</v>
      </c>
      <c r="D2886" t="s">
        <v>905</v>
      </c>
      <c r="E2886" t="s">
        <v>323</v>
      </c>
      <c r="F2886" t="s">
        <v>430</v>
      </c>
    </row>
    <row r="2887" spans="1:6" x14ac:dyDescent="0.25">
      <c r="A2887">
        <v>13</v>
      </c>
      <c r="B2887">
        <v>6</v>
      </c>
      <c r="C2887" t="s">
        <v>1014</v>
      </c>
      <c r="D2887" t="s">
        <v>899</v>
      </c>
      <c r="E2887" t="s">
        <v>570</v>
      </c>
      <c r="F2887" t="s">
        <v>430</v>
      </c>
    </row>
    <row r="2888" spans="1:6" x14ac:dyDescent="0.25">
      <c r="A2888">
        <v>13</v>
      </c>
      <c r="B2888">
        <v>7</v>
      </c>
      <c r="C2888" t="s">
        <v>1097</v>
      </c>
      <c r="D2888" t="s">
        <v>899</v>
      </c>
      <c r="E2888" t="s">
        <v>204</v>
      </c>
      <c r="F2888" t="s">
        <v>430</v>
      </c>
    </row>
    <row r="2889" spans="1:6" x14ac:dyDescent="0.25">
      <c r="A2889">
        <v>13</v>
      </c>
      <c r="B2889">
        <v>8</v>
      </c>
      <c r="C2889" t="s">
        <v>1094</v>
      </c>
      <c r="D2889" t="s">
        <v>903</v>
      </c>
      <c r="E2889" t="s">
        <v>799</v>
      </c>
      <c r="F2889" t="s">
        <v>430</v>
      </c>
    </row>
    <row r="2890" spans="1:6" x14ac:dyDescent="0.25">
      <c r="A2890">
        <v>13</v>
      </c>
      <c r="B2890">
        <v>9</v>
      </c>
      <c r="C2890" t="s">
        <v>1054</v>
      </c>
      <c r="D2890" t="s">
        <v>899</v>
      </c>
      <c r="E2890" t="s">
        <v>686</v>
      </c>
      <c r="F2890" t="s">
        <v>430</v>
      </c>
    </row>
    <row r="2891" spans="1:6" x14ac:dyDescent="0.25">
      <c r="A2891">
        <v>13</v>
      </c>
      <c r="B2891">
        <v>10</v>
      </c>
      <c r="C2891" t="s">
        <v>1063</v>
      </c>
      <c r="D2891" t="s">
        <v>961</v>
      </c>
      <c r="E2891" t="s">
        <v>612</v>
      </c>
      <c r="F2891" t="s">
        <v>430</v>
      </c>
    </row>
    <row r="2892" spans="1:6" x14ac:dyDescent="0.25">
      <c r="A2892">
        <v>13</v>
      </c>
      <c r="B2892">
        <v>11</v>
      </c>
      <c r="C2892" t="s">
        <v>1095</v>
      </c>
      <c r="D2892" t="s">
        <v>901</v>
      </c>
      <c r="E2892" t="s">
        <v>310</v>
      </c>
      <c r="F2892" t="s">
        <v>430</v>
      </c>
    </row>
    <row r="2893" spans="1:6" x14ac:dyDescent="0.25">
      <c r="A2893">
        <v>13</v>
      </c>
      <c r="B2893">
        <v>12</v>
      </c>
      <c r="C2893" t="s">
        <v>1090</v>
      </c>
      <c r="D2893" t="s">
        <v>899</v>
      </c>
      <c r="E2893" t="s">
        <v>747</v>
      </c>
      <c r="F2893" t="s">
        <v>430</v>
      </c>
    </row>
    <row r="2894" spans="1:6" x14ac:dyDescent="0.25">
      <c r="A2894">
        <v>13</v>
      </c>
      <c r="B2894">
        <v>13</v>
      </c>
      <c r="C2894" t="s">
        <v>1149</v>
      </c>
      <c r="D2894" t="s">
        <v>903</v>
      </c>
      <c r="E2894" t="s">
        <v>429</v>
      </c>
      <c r="F2894" t="s">
        <v>430</v>
      </c>
    </row>
    <row r="2895" spans="1:6" x14ac:dyDescent="0.25">
      <c r="A2895">
        <v>13</v>
      </c>
      <c r="B2895">
        <v>14</v>
      </c>
      <c r="C2895" t="s">
        <v>1070</v>
      </c>
      <c r="D2895" t="s">
        <v>961</v>
      </c>
      <c r="E2895" t="s">
        <v>383</v>
      </c>
      <c r="F2895" t="s">
        <v>430</v>
      </c>
    </row>
    <row r="2896" spans="1:6" x14ac:dyDescent="0.25">
      <c r="A2896">
        <v>13</v>
      </c>
      <c r="B2896">
        <v>15</v>
      </c>
      <c r="C2896" t="s">
        <v>1113</v>
      </c>
      <c r="D2896" t="s">
        <v>899</v>
      </c>
      <c r="E2896" t="s">
        <v>305</v>
      </c>
      <c r="F2896" t="s">
        <v>430</v>
      </c>
    </row>
    <row r="2897" spans="1:6" x14ac:dyDescent="0.25">
      <c r="A2897">
        <v>14</v>
      </c>
      <c r="B2897">
        <v>1</v>
      </c>
      <c r="C2897" t="s">
        <v>1103</v>
      </c>
      <c r="D2897" t="s">
        <v>901</v>
      </c>
      <c r="E2897" t="s">
        <v>305</v>
      </c>
      <c r="F2897" t="s">
        <v>430</v>
      </c>
    </row>
    <row r="2898" spans="1:6" x14ac:dyDescent="0.25">
      <c r="A2898">
        <v>14</v>
      </c>
      <c r="B2898">
        <v>2</v>
      </c>
      <c r="C2898" t="s">
        <v>1100</v>
      </c>
      <c r="D2898" t="s">
        <v>961</v>
      </c>
      <c r="E2898" t="s">
        <v>383</v>
      </c>
      <c r="F2898" t="s">
        <v>430</v>
      </c>
    </row>
    <row r="2899" spans="1:6" x14ac:dyDescent="0.25">
      <c r="A2899">
        <v>14</v>
      </c>
      <c r="B2899">
        <v>3</v>
      </c>
      <c r="C2899" t="s">
        <v>1105</v>
      </c>
      <c r="D2899" t="s">
        <v>901</v>
      </c>
      <c r="E2899" t="s">
        <v>429</v>
      </c>
      <c r="F2899" t="s">
        <v>430</v>
      </c>
    </row>
    <row r="2900" spans="1:6" x14ac:dyDescent="0.25">
      <c r="A2900">
        <v>14</v>
      </c>
      <c r="B2900">
        <v>4</v>
      </c>
      <c r="C2900" t="s">
        <v>1109</v>
      </c>
      <c r="D2900" t="s">
        <v>908</v>
      </c>
      <c r="E2900" t="s">
        <v>747</v>
      </c>
      <c r="F2900" t="s">
        <v>430</v>
      </c>
    </row>
    <row r="2901" spans="1:6" x14ac:dyDescent="0.25">
      <c r="A2901">
        <v>14</v>
      </c>
      <c r="B2901">
        <v>5</v>
      </c>
      <c r="C2901" t="s">
        <v>1058</v>
      </c>
      <c r="D2901" t="s">
        <v>961</v>
      </c>
      <c r="E2901" t="s">
        <v>310</v>
      </c>
      <c r="F2901" t="s">
        <v>430</v>
      </c>
    </row>
    <row r="2902" spans="1:6" x14ac:dyDescent="0.25">
      <c r="A2902">
        <v>14</v>
      </c>
      <c r="B2902">
        <v>6</v>
      </c>
      <c r="C2902" t="s">
        <v>1140</v>
      </c>
      <c r="D2902" t="s">
        <v>901</v>
      </c>
      <c r="E2902" t="s">
        <v>612</v>
      </c>
      <c r="F2902" t="s">
        <v>430</v>
      </c>
    </row>
    <row r="2903" spans="1:6" x14ac:dyDescent="0.25">
      <c r="A2903">
        <v>14</v>
      </c>
      <c r="B2903">
        <v>7</v>
      </c>
      <c r="C2903" t="s">
        <v>1068</v>
      </c>
      <c r="D2903" t="s">
        <v>901</v>
      </c>
      <c r="E2903" t="s">
        <v>686</v>
      </c>
      <c r="F2903" t="s">
        <v>430</v>
      </c>
    </row>
    <row r="2904" spans="1:6" x14ac:dyDescent="0.25">
      <c r="A2904">
        <v>14</v>
      </c>
      <c r="B2904">
        <v>8</v>
      </c>
      <c r="C2904" t="s">
        <v>1120</v>
      </c>
      <c r="D2904" t="s">
        <v>922</v>
      </c>
      <c r="E2904" t="s">
        <v>799</v>
      </c>
      <c r="F2904" t="s">
        <v>430</v>
      </c>
    </row>
    <row r="2905" spans="1:6" x14ac:dyDescent="0.25">
      <c r="A2905">
        <v>14</v>
      </c>
      <c r="B2905">
        <v>9</v>
      </c>
      <c r="C2905" t="s">
        <v>1114</v>
      </c>
      <c r="D2905" t="s">
        <v>961</v>
      </c>
      <c r="E2905" t="s">
        <v>204</v>
      </c>
      <c r="F2905" t="s">
        <v>430</v>
      </c>
    </row>
    <row r="2906" spans="1:6" x14ac:dyDescent="0.25">
      <c r="A2906">
        <v>14</v>
      </c>
      <c r="B2906">
        <v>10</v>
      </c>
      <c r="C2906" t="s">
        <v>1096</v>
      </c>
      <c r="D2906" t="s">
        <v>901</v>
      </c>
      <c r="E2906" t="s">
        <v>570</v>
      </c>
      <c r="F2906" t="s">
        <v>430</v>
      </c>
    </row>
    <row r="2907" spans="1:6" x14ac:dyDescent="0.25">
      <c r="A2907">
        <v>14</v>
      </c>
      <c r="B2907">
        <v>11</v>
      </c>
      <c r="C2907" t="s">
        <v>1107</v>
      </c>
      <c r="D2907" t="s">
        <v>905</v>
      </c>
      <c r="E2907" t="s">
        <v>323</v>
      </c>
      <c r="F2907" t="s">
        <v>430</v>
      </c>
    </row>
    <row r="2908" spans="1:6" x14ac:dyDescent="0.25">
      <c r="A2908">
        <v>14</v>
      </c>
      <c r="B2908">
        <v>12</v>
      </c>
      <c r="C2908" t="s">
        <v>1032</v>
      </c>
      <c r="D2908" t="s">
        <v>908</v>
      </c>
      <c r="E2908" t="s">
        <v>487</v>
      </c>
      <c r="F2908" t="s">
        <v>430</v>
      </c>
    </row>
    <row r="2909" spans="1:6" x14ac:dyDescent="0.25">
      <c r="A2909">
        <v>14</v>
      </c>
      <c r="B2909">
        <v>13</v>
      </c>
      <c r="C2909" t="s">
        <v>1086</v>
      </c>
      <c r="D2909" t="s">
        <v>901</v>
      </c>
      <c r="E2909" t="s">
        <v>145</v>
      </c>
      <c r="F2909" t="s">
        <v>430</v>
      </c>
    </row>
    <row r="2910" spans="1:6" x14ac:dyDescent="0.25">
      <c r="A2910">
        <v>14</v>
      </c>
      <c r="B2910">
        <v>14</v>
      </c>
      <c r="C2910" t="s">
        <v>1125</v>
      </c>
      <c r="D2910" t="s">
        <v>903</v>
      </c>
      <c r="E2910" t="s">
        <v>499</v>
      </c>
      <c r="F2910" t="s">
        <v>430</v>
      </c>
    </row>
    <row r="2911" spans="1:6" x14ac:dyDescent="0.25">
      <c r="A2911">
        <v>14</v>
      </c>
      <c r="B2911">
        <v>15</v>
      </c>
      <c r="C2911" t="s">
        <v>1118</v>
      </c>
      <c r="D2911" t="s">
        <v>901</v>
      </c>
      <c r="E2911" t="s">
        <v>780</v>
      </c>
      <c r="F2911" t="s">
        <v>430</v>
      </c>
    </row>
    <row r="2912" spans="1:6" x14ac:dyDescent="0.25">
      <c r="A2912">
        <v>15</v>
      </c>
      <c r="B2912">
        <v>1</v>
      </c>
      <c r="C2912" t="s">
        <v>1091</v>
      </c>
      <c r="D2912" t="s">
        <v>901</v>
      </c>
      <c r="E2912" t="s">
        <v>780</v>
      </c>
      <c r="F2912" t="s">
        <v>430</v>
      </c>
    </row>
    <row r="2913" spans="1:6" x14ac:dyDescent="0.25">
      <c r="A2913">
        <v>15</v>
      </c>
      <c r="B2913">
        <v>2</v>
      </c>
      <c r="C2913" t="s">
        <v>1119</v>
      </c>
      <c r="D2913" t="s">
        <v>901</v>
      </c>
      <c r="E2913" t="s">
        <v>499</v>
      </c>
      <c r="F2913" t="s">
        <v>430</v>
      </c>
    </row>
    <row r="2914" spans="1:6" x14ac:dyDescent="0.25">
      <c r="A2914">
        <v>15</v>
      </c>
      <c r="B2914">
        <v>3</v>
      </c>
      <c r="C2914" t="s">
        <v>1088</v>
      </c>
      <c r="D2914" t="s">
        <v>901</v>
      </c>
      <c r="E2914" t="s">
        <v>145</v>
      </c>
      <c r="F2914" t="s">
        <v>430</v>
      </c>
    </row>
    <row r="2915" spans="1:6" x14ac:dyDescent="0.25">
      <c r="A2915">
        <v>15</v>
      </c>
      <c r="B2915">
        <v>4</v>
      </c>
      <c r="C2915" t="s">
        <v>1085</v>
      </c>
      <c r="D2915" t="s">
        <v>899</v>
      </c>
      <c r="E2915" t="s">
        <v>487</v>
      </c>
      <c r="F2915" t="s">
        <v>430</v>
      </c>
    </row>
    <row r="2916" spans="1:6" x14ac:dyDescent="0.25">
      <c r="A2916">
        <v>15</v>
      </c>
      <c r="B2916">
        <v>5</v>
      </c>
      <c r="C2916" t="s">
        <v>1102</v>
      </c>
      <c r="D2916" t="s">
        <v>901</v>
      </c>
      <c r="E2916" t="s">
        <v>323</v>
      </c>
      <c r="F2916" t="s">
        <v>430</v>
      </c>
    </row>
    <row r="2917" spans="1:6" x14ac:dyDescent="0.25">
      <c r="A2917">
        <v>15</v>
      </c>
      <c r="B2917">
        <v>6</v>
      </c>
      <c r="C2917" t="s">
        <v>1071</v>
      </c>
      <c r="D2917" t="s">
        <v>903</v>
      </c>
      <c r="E2917" t="s">
        <v>570</v>
      </c>
      <c r="F2917" t="s">
        <v>430</v>
      </c>
    </row>
    <row r="2918" spans="1:6" x14ac:dyDescent="0.25">
      <c r="A2918">
        <v>15</v>
      </c>
      <c r="B2918">
        <v>7</v>
      </c>
      <c r="C2918" t="s">
        <v>1144</v>
      </c>
      <c r="D2918" t="s">
        <v>899</v>
      </c>
      <c r="E2918" t="s">
        <v>204</v>
      </c>
      <c r="F2918" t="s">
        <v>430</v>
      </c>
    </row>
    <row r="2919" spans="1:6" x14ac:dyDescent="0.25">
      <c r="A2919">
        <v>15</v>
      </c>
      <c r="B2919">
        <v>8</v>
      </c>
      <c r="C2919" t="s">
        <v>1147</v>
      </c>
      <c r="D2919" t="s">
        <v>901</v>
      </c>
      <c r="E2919" t="s">
        <v>799</v>
      </c>
      <c r="F2919" t="s">
        <v>430</v>
      </c>
    </row>
    <row r="2920" spans="1:6" x14ac:dyDescent="0.25">
      <c r="A2920">
        <v>15</v>
      </c>
      <c r="B2920">
        <v>9</v>
      </c>
      <c r="C2920" t="s">
        <v>1116</v>
      </c>
      <c r="D2920" t="s">
        <v>901</v>
      </c>
      <c r="E2920" t="s">
        <v>686</v>
      </c>
      <c r="F2920" t="s">
        <v>430</v>
      </c>
    </row>
    <row r="2921" spans="1:6" x14ac:dyDescent="0.25">
      <c r="A2921">
        <v>15</v>
      </c>
      <c r="B2921">
        <v>10</v>
      </c>
      <c r="C2921" t="s">
        <v>1165</v>
      </c>
      <c r="D2921" t="s">
        <v>901</v>
      </c>
      <c r="E2921" t="s">
        <v>612</v>
      </c>
      <c r="F2921" t="s">
        <v>430</v>
      </c>
    </row>
    <row r="2922" spans="1:6" x14ac:dyDescent="0.25">
      <c r="A2922">
        <v>15</v>
      </c>
      <c r="B2922">
        <v>11</v>
      </c>
      <c r="C2922" t="s">
        <v>1213</v>
      </c>
      <c r="D2922" t="s">
        <v>901</v>
      </c>
      <c r="E2922" t="s">
        <v>310</v>
      </c>
      <c r="F2922" t="s">
        <v>430</v>
      </c>
    </row>
    <row r="2923" spans="1:6" x14ac:dyDescent="0.25">
      <c r="A2923">
        <v>15</v>
      </c>
      <c r="B2923">
        <v>12</v>
      </c>
      <c r="C2923" t="s">
        <v>1104</v>
      </c>
      <c r="D2923" t="s">
        <v>901</v>
      </c>
      <c r="E2923" t="s">
        <v>747</v>
      </c>
      <c r="F2923" t="s">
        <v>430</v>
      </c>
    </row>
    <row r="2924" spans="1:6" x14ac:dyDescent="0.25">
      <c r="A2924">
        <v>15</v>
      </c>
      <c r="B2924">
        <v>13</v>
      </c>
      <c r="C2924" t="s">
        <v>1136</v>
      </c>
      <c r="D2924" t="s">
        <v>899</v>
      </c>
      <c r="E2924" t="s">
        <v>429</v>
      </c>
      <c r="F2924" t="s">
        <v>430</v>
      </c>
    </row>
    <row r="2925" spans="1:6" x14ac:dyDescent="0.25">
      <c r="A2925">
        <v>15</v>
      </c>
      <c r="B2925">
        <v>14</v>
      </c>
      <c r="C2925" t="s">
        <v>1130</v>
      </c>
      <c r="D2925" t="s">
        <v>899</v>
      </c>
      <c r="E2925" t="s">
        <v>383</v>
      </c>
      <c r="F2925" t="s">
        <v>430</v>
      </c>
    </row>
    <row r="2926" spans="1:6" x14ac:dyDescent="0.25">
      <c r="A2926">
        <v>15</v>
      </c>
      <c r="B2926">
        <v>15</v>
      </c>
      <c r="C2926" t="s">
        <v>1152</v>
      </c>
      <c r="D2926" t="s">
        <v>903</v>
      </c>
      <c r="E2926" t="s">
        <v>305</v>
      </c>
      <c r="F2926" t="s">
        <v>430</v>
      </c>
    </row>
    <row r="2927" spans="1:6" x14ac:dyDescent="0.25">
      <c r="A2927">
        <v>16</v>
      </c>
      <c r="B2927">
        <v>1</v>
      </c>
      <c r="C2927" t="s">
        <v>1189</v>
      </c>
      <c r="D2927" t="s">
        <v>901</v>
      </c>
      <c r="E2927" t="s">
        <v>305</v>
      </c>
      <c r="F2927" t="s">
        <v>430</v>
      </c>
    </row>
    <row r="2928" spans="1:6" x14ac:dyDescent="0.25">
      <c r="A2928">
        <v>16</v>
      </c>
      <c r="B2928">
        <v>2</v>
      </c>
      <c r="C2928" t="s">
        <v>1115</v>
      </c>
      <c r="D2928" t="s">
        <v>901</v>
      </c>
      <c r="E2928" t="s">
        <v>383</v>
      </c>
      <c r="F2928" t="s">
        <v>430</v>
      </c>
    </row>
    <row r="2929" spans="1:6" x14ac:dyDescent="0.25">
      <c r="A2929">
        <v>16</v>
      </c>
      <c r="B2929">
        <v>3</v>
      </c>
      <c r="C2929" t="s">
        <v>1155</v>
      </c>
      <c r="D2929" t="s">
        <v>961</v>
      </c>
      <c r="E2929" t="s">
        <v>429</v>
      </c>
      <c r="F2929" t="s">
        <v>430</v>
      </c>
    </row>
    <row r="2930" spans="1:6" x14ac:dyDescent="0.25">
      <c r="A2930">
        <v>16</v>
      </c>
      <c r="B2930">
        <v>4</v>
      </c>
      <c r="C2930" t="s">
        <v>1050</v>
      </c>
      <c r="D2930" t="s">
        <v>922</v>
      </c>
      <c r="E2930" t="s">
        <v>747</v>
      </c>
      <c r="F2930" t="s">
        <v>430</v>
      </c>
    </row>
    <row r="2931" spans="1:6" x14ac:dyDescent="0.25">
      <c r="A2931">
        <v>16</v>
      </c>
      <c r="B2931">
        <v>5</v>
      </c>
      <c r="C2931" t="s">
        <v>1139</v>
      </c>
      <c r="D2931" t="s">
        <v>903</v>
      </c>
      <c r="E2931" t="s">
        <v>310</v>
      </c>
      <c r="F2931" t="s">
        <v>430</v>
      </c>
    </row>
    <row r="2932" spans="1:6" x14ac:dyDescent="0.25">
      <c r="A2932">
        <v>16</v>
      </c>
      <c r="B2932">
        <v>6</v>
      </c>
      <c r="C2932" t="s">
        <v>1151</v>
      </c>
      <c r="D2932" t="s">
        <v>903</v>
      </c>
      <c r="E2932" t="s">
        <v>612</v>
      </c>
      <c r="F2932" t="s">
        <v>430</v>
      </c>
    </row>
    <row r="2933" spans="1:6" x14ac:dyDescent="0.25">
      <c r="A2933">
        <v>16</v>
      </c>
      <c r="B2933">
        <v>7</v>
      </c>
      <c r="C2933" t="s">
        <v>1133</v>
      </c>
      <c r="D2933" t="s">
        <v>901</v>
      </c>
      <c r="E2933" t="s">
        <v>686</v>
      </c>
      <c r="F2933" t="s">
        <v>430</v>
      </c>
    </row>
    <row r="2934" spans="1:6" x14ac:dyDescent="0.25">
      <c r="A2934">
        <v>16</v>
      </c>
      <c r="B2934">
        <v>8</v>
      </c>
      <c r="C2934" t="s">
        <v>1225</v>
      </c>
      <c r="D2934" t="s">
        <v>901</v>
      </c>
      <c r="E2934" t="s">
        <v>799</v>
      </c>
      <c r="F2934" t="s">
        <v>430</v>
      </c>
    </row>
    <row r="2935" spans="1:6" x14ac:dyDescent="0.25">
      <c r="A2935">
        <v>16</v>
      </c>
      <c r="B2935">
        <v>9</v>
      </c>
      <c r="C2935" t="s">
        <v>1129</v>
      </c>
      <c r="D2935" t="s">
        <v>899</v>
      </c>
      <c r="E2935" t="s">
        <v>204</v>
      </c>
      <c r="F2935" t="s">
        <v>430</v>
      </c>
    </row>
    <row r="2936" spans="1:6" x14ac:dyDescent="0.25">
      <c r="A2936">
        <v>16</v>
      </c>
      <c r="B2936">
        <v>10</v>
      </c>
      <c r="C2936" t="s">
        <v>1188</v>
      </c>
      <c r="D2936" t="s">
        <v>961</v>
      </c>
      <c r="E2936" t="s">
        <v>570</v>
      </c>
      <c r="F2936" t="s">
        <v>430</v>
      </c>
    </row>
    <row r="2937" spans="1:6" x14ac:dyDescent="0.25">
      <c r="A2937">
        <v>16</v>
      </c>
      <c r="B2937">
        <v>11</v>
      </c>
      <c r="C2937" t="s">
        <v>1127</v>
      </c>
      <c r="D2937" t="s">
        <v>901</v>
      </c>
      <c r="E2937" t="s">
        <v>323</v>
      </c>
      <c r="F2937" t="s">
        <v>430</v>
      </c>
    </row>
    <row r="2938" spans="1:6" x14ac:dyDescent="0.25">
      <c r="A2938">
        <v>16</v>
      </c>
      <c r="B2938">
        <v>12</v>
      </c>
      <c r="C2938" t="s">
        <v>1110</v>
      </c>
      <c r="D2938" t="s">
        <v>899</v>
      </c>
      <c r="E2938" t="s">
        <v>487</v>
      </c>
      <c r="F2938" t="s">
        <v>430</v>
      </c>
    </row>
    <row r="2939" spans="1:6" x14ac:dyDescent="0.25">
      <c r="A2939">
        <v>16</v>
      </c>
      <c r="B2939">
        <v>13</v>
      </c>
      <c r="C2939" t="s">
        <v>1128</v>
      </c>
      <c r="D2939" t="s">
        <v>901</v>
      </c>
      <c r="E2939" t="s">
        <v>145</v>
      </c>
      <c r="F2939" t="s">
        <v>430</v>
      </c>
    </row>
    <row r="2940" spans="1:6" x14ac:dyDescent="0.25">
      <c r="A2940">
        <v>16</v>
      </c>
      <c r="B2940">
        <v>14</v>
      </c>
      <c r="C2940" t="s">
        <v>1135</v>
      </c>
      <c r="D2940" t="s">
        <v>908</v>
      </c>
      <c r="E2940" t="s">
        <v>499</v>
      </c>
      <c r="F2940" t="s">
        <v>430</v>
      </c>
    </row>
    <row r="2941" spans="1:6" x14ac:dyDescent="0.25">
      <c r="A2941">
        <v>16</v>
      </c>
      <c r="B2941">
        <v>15</v>
      </c>
      <c r="C2941" t="s">
        <v>1216</v>
      </c>
      <c r="D2941" t="s">
        <v>899</v>
      </c>
      <c r="E2941" t="s">
        <v>780</v>
      </c>
      <c r="F2941" t="s">
        <v>430</v>
      </c>
    </row>
    <row r="2942" spans="1:6" x14ac:dyDescent="0.25">
      <c r="A2942">
        <v>17</v>
      </c>
      <c r="B2942">
        <v>1</v>
      </c>
      <c r="C2942" t="s">
        <v>1148</v>
      </c>
      <c r="D2942" t="s">
        <v>901</v>
      </c>
      <c r="E2942" t="s">
        <v>780</v>
      </c>
      <c r="F2942" t="s">
        <v>430</v>
      </c>
    </row>
    <row r="2943" spans="1:6" x14ac:dyDescent="0.25">
      <c r="A2943">
        <v>17</v>
      </c>
      <c r="B2943">
        <v>2</v>
      </c>
      <c r="C2943" t="s">
        <v>1166</v>
      </c>
      <c r="D2943" t="s">
        <v>901</v>
      </c>
      <c r="E2943" t="s">
        <v>499</v>
      </c>
      <c r="F2943" t="s">
        <v>430</v>
      </c>
    </row>
    <row r="2944" spans="1:6" x14ac:dyDescent="0.25">
      <c r="A2944">
        <v>17</v>
      </c>
      <c r="B2944">
        <v>3</v>
      </c>
      <c r="C2944" t="s">
        <v>1154</v>
      </c>
      <c r="D2944" t="s">
        <v>922</v>
      </c>
      <c r="E2944" t="s">
        <v>145</v>
      </c>
      <c r="F2944" t="s">
        <v>430</v>
      </c>
    </row>
    <row r="2945" spans="1:6" x14ac:dyDescent="0.25">
      <c r="A2945">
        <v>17</v>
      </c>
      <c r="B2945">
        <v>4</v>
      </c>
      <c r="C2945" t="s">
        <v>1186</v>
      </c>
      <c r="D2945" t="s">
        <v>922</v>
      </c>
      <c r="E2945" t="s">
        <v>487</v>
      </c>
      <c r="F2945" t="s">
        <v>430</v>
      </c>
    </row>
    <row r="2946" spans="1:6" x14ac:dyDescent="0.25">
      <c r="A2946">
        <v>17</v>
      </c>
      <c r="B2946">
        <v>5</v>
      </c>
      <c r="C2946" t="s">
        <v>1157</v>
      </c>
      <c r="D2946" t="s">
        <v>899</v>
      </c>
      <c r="E2946" t="s">
        <v>323</v>
      </c>
      <c r="F2946" t="s">
        <v>430</v>
      </c>
    </row>
    <row r="2947" spans="1:6" x14ac:dyDescent="0.25">
      <c r="A2947">
        <v>17</v>
      </c>
      <c r="B2947">
        <v>6</v>
      </c>
      <c r="C2947" t="s">
        <v>1237</v>
      </c>
      <c r="D2947" t="s">
        <v>901</v>
      </c>
      <c r="E2947" t="s">
        <v>570</v>
      </c>
      <c r="F2947" t="s">
        <v>430</v>
      </c>
    </row>
    <row r="2948" spans="1:6" x14ac:dyDescent="0.25">
      <c r="A2948">
        <v>17</v>
      </c>
      <c r="B2948">
        <v>7</v>
      </c>
      <c r="C2948" t="s">
        <v>1279</v>
      </c>
      <c r="D2948" t="s">
        <v>901</v>
      </c>
      <c r="E2948" t="s">
        <v>204</v>
      </c>
      <c r="F2948" t="s">
        <v>430</v>
      </c>
    </row>
    <row r="2949" spans="1:6" x14ac:dyDescent="0.25">
      <c r="A2949">
        <v>17</v>
      </c>
      <c r="B2949">
        <v>8</v>
      </c>
      <c r="C2949" t="s">
        <v>1145</v>
      </c>
      <c r="D2949" t="s">
        <v>899</v>
      </c>
      <c r="E2949" t="s">
        <v>799</v>
      </c>
      <c r="F2949" t="s">
        <v>430</v>
      </c>
    </row>
    <row r="2950" spans="1:6" x14ac:dyDescent="0.25">
      <c r="A2950">
        <v>17</v>
      </c>
      <c r="B2950">
        <v>9</v>
      </c>
      <c r="C2950" t="s">
        <v>1158</v>
      </c>
      <c r="D2950" t="s">
        <v>961</v>
      </c>
      <c r="E2950" t="s">
        <v>686</v>
      </c>
      <c r="F2950" t="s">
        <v>430</v>
      </c>
    </row>
    <row r="2951" spans="1:6" x14ac:dyDescent="0.25">
      <c r="A2951">
        <v>17</v>
      </c>
      <c r="B2951">
        <v>10</v>
      </c>
      <c r="C2951" t="s">
        <v>1150</v>
      </c>
      <c r="D2951" t="s">
        <v>905</v>
      </c>
      <c r="E2951" t="s">
        <v>612</v>
      </c>
      <c r="F2951" t="s">
        <v>430</v>
      </c>
    </row>
    <row r="2952" spans="1:6" x14ac:dyDescent="0.25">
      <c r="A2952">
        <v>17</v>
      </c>
      <c r="B2952">
        <v>11</v>
      </c>
      <c r="C2952" t="s">
        <v>1153</v>
      </c>
      <c r="D2952" t="s">
        <v>899</v>
      </c>
      <c r="E2952" t="s">
        <v>310</v>
      </c>
      <c r="F2952" t="s">
        <v>430</v>
      </c>
    </row>
    <row r="2953" spans="1:6" x14ac:dyDescent="0.25">
      <c r="A2953">
        <v>17</v>
      </c>
      <c r="B2953">
        <v>12</v>
      </c>
      <c r="C2953" t="s">
        <v>1192</v>
      </c>
      <c r="D2953" t="s">
        <v>901</v>
      </c>
      <c r="E2953" t="s">
        <v>747</v>
      </c>
      <c r="F2953" t="s">
        <v>430</v>
      </c>
    </row>
    <row r="2954" spans="1:6" x14ac:dyDescent="0.25">
      <c r="A2954">
        <v>17</v>
      </c>
      <c r="B2954">
        <v>13</v>
      </c>
      <c r="C2954" t="s">
        <v>1168</v>
      </c>
      <c r="D2954" t="s">
        <v>899</v>
      </c>
      <c r="E2954" t="s">
        <v>429</v>
      </c>
      <c r="F2954" t="s">
        <v>430</v>
      </c>
    </row>
    <row r="2955" spans="1:6" x14ac:dyDescent="0.25">
      <c r="A2955">
        <v>17</v>
      </c>
      <c r="B2955">
        <v>14</v>
      </c>
      <c r="C2955" t="s">
        <v>1123</v>
      </c>
      <c r="D2955" t="s">
        <v>926</v>
      </c>
      <c r="E2955" t="s">
        <v>383</v>
      </c>
      <c r="F2955" t="s">
        <v>430</v>
      </c>
    </row>
    <row r="2956" spans="1:6" x14ac:dyDescent="0.25">
      <c r="A2956">
        <v>17</v>
      </c>
      <c r="B2956">
        <v>15</v>
      </c>
      <c r="C2956" t="s">
        <v>1163</v>
      </c>
      <c r="D2956" t="s">
        <v>903</v>
      </c>
      <c r="E2956" t="s">
        <v>305</v>
      </c>
      <c r="F2956" t="s">
        <v>430</v>
      </c>
    </row>
    <row r="2957" spans="1:6" x14ac:dyDescent="0.25">
      <c r="A2957">
        <v>18</v>
      </c>
      <c r="B2957">
        <v>1</v>
      </c>
      <c r="C2957" t="s">
        <v>1146</v>
      </c>
      <c r="D2957" t="s">
        <v>905</v>
      </c>
      <c r="E2957" t="s">
        <v>305</v>
      </c>
      <c r="F2957" t="s">
        <v>430</v>
      </c>
    </row>
    <row r="2958" spans="1:6" x14ac:dyDescent="0.25">
      <c r="A2958">
        <v>18</v>
      </c>
      <c r="B2958">
        <v>2</v>
      </c>
      <c r="C2958" t="s">
        <v>1190</v>
      </c>
      <c r="D2958" t="s">
        <v>901</v>
      </c>
      <c r="E2958" t="s">
        <v>383</v>
      </c>
      <c r="F2958" t="s">
        <v>430</v>
      </c>
    </row>
    <row r="2959" spans="1:6" x14ac:dyDescent="0.25">
      <c r="A2959">
        <v>18</v>
      </c>
      <c r="B2959">
        <v>3</v>
      </c>
      <c r="C2959" t="s">
        <v>1187</v>
      </c>
      <c r="D2959" t="s">
        <v>905</v>
      </c>
      <c r="E2959" t="s">
        <v>429</v>
      </c>
      <c r="F2959" t="s">
        <v>430</v>
      </c>
    </row>
    <row r="2960" spans="1:6" x14ac:dyDescent="0.25">
      <c r="A2960">
        <v>18</v>
      </c>
      <c r="B2960">
        <v>4</v>
      </c>
      <c r="C2960" t="s">
        <v>1217</v>
      </c>
      <c r="D2960" t="s">
        <v>901</v>
      </c>
      <c r="E2960" t="s">
        <v>747</v>
      </c>
      <c r="F2960" t="s">
        <v>430</v>
      </c>
    </row>
    <row r="2961" spans="1:6" x14ac:dyDescent="0.25">
      <c r="A2961">
        <v>18</v>
      </c>
      <c r="B2961">
        <v>5</v>
      </c>
      <c r="C2961" t="s">
        <v>1211</v>
      </c>
      <c r="D2961" t="s">
        <v>899</v>
      </c>
      <c r="E2961" t="s">
        <v>310</v>
      </c>
      <c r="F2961" t="s">
        <v>430</v>
      </c>
    </row>
    <row r="2962" spans="1:6" x14ac:dyDescent="0.25">
      <c r="A2962">
        <v>18</v>
      </c>
      <c r="B2962">
        <v>6</v>
      </c>
      <c r="C2962" t="s">
        <v>1141</v>
      </c>
      <c r="D2962" t="s">
        <v>899</v>
      </c>
      <c r="E2962" t="s">
        <v>612</v>
      </c>
      <c r="F2962" t="s">
        <v>430</v>
      </c>
    </row>
    <row r="2963" spans="1:6" x14ac:dyDescent="0.25">
      <c r="A2963">
        <v>18</v>
      </c>
      <c r="B2963">
        <v>7</v>
      </c>
      <c r="C2963" t="s">
        <v>1143</v>
      </c>
      <c r="D2963" t="s">
        <v>961</v>
      </c>
      <c r="E2963" t="s">
        <v>686</v>
      </c>
      <c r="F2963" t="s">
        <v>430</v>
      </c>
    </row>
    <row r="2964" spans="1:6" x14ac:dyDescent="0.25">
      <c r="A2964">
        <v>18</v>
      </c>
      <c r="B2964">
        <v>8</v>
      </c>
      <c r="C2964" t="s">
        <v>1111</v>
      </c>
      <c r="D2964" t="s">
        <v>926</v>
      </c>
      <c r="E2964" t="s">
        <v>799</v>
      </c>
      <c r="F2964" t="s">
        <v>430</v>
      </c>
    </row>
    <row r="2965" spans="1:6" x14ac:dyDescent="0.25">
      <c r="A2965">
        <v>18</v>
      </c>
      <c r="B2965">
        <v>9</v>
      </c>
      <c r="C2965" t="s">
        <v>1212</v>
      </c>
      <c r="D2965" t="s">
        <v>901</v>
      </c>
      <c r="E2965" t="s">
        <v>204</v>
      </c>
      <c r="F2965" t="s">
        <v>430</v>
      </c>
    </row>
    <row r="2966" spans="1:6" x14ac:dyDescent="0.25">
      <c r="A2966">
        <v>18</v>
      </c>
      <c r="B2966">
        <v>10</v>
      </c>
      <c r="C2966" t="s">
        <v>1117</v>
      </c>
      <c r="D2966" t="s">
        <v>899</v>
      </c>
      <c r="E2966" t="s">
        <v>570</v>
      </c>
      <c r="F2966" t="s">
        <v>430</v>
      </c>
    </row>
    <row r="2967" spans="1:6" x14ac:dyDescent="0.25">
      <c r="A2967">
        <v>18</v>
      </c>
      <c r="B2967">
        <v>11</v>
      </c>
      <c r="C2967" t="s">
        <v>1138</v>
      </c>
      <c r="D2967" t="s">
        <v>961</v>
      </c>
      <c r="E2967" t="s">
        <v>323</v>
      </c>
      <c r="F2967" t="s">
        <v>430</v>
      </c>
    </row>
    <row r="2968" spans="1:6" x14ac:dyDescent="0.25">
      <c r="A2968">
        <v>18</v>
      </c>
      <c r="B2968">
        <v>12</v>
      </c>
      <c r="C2968" t="s">
        <v>1179</v>
      </c>
      <c r="D2968" t="s">
        <v>901</v>
      </c>
      <c r="E2968" t="s">
        <v>487</v>
      </c>
      <c r="F2968" t="s">
        <v>430</v>
      </c>
    </row>
    <row r="2969" spans="1:6" x14ac:dyDescent="0.25">
      <c r="A2969">
        <v>18</v>
      </c>
      <c r="B2969">
        <v>13</v>
      </c>
      <c r="C2969" t="s">
        <v>1156</v>
      </c>
      <c r="D2969" t="s">
        <v>899</v>
      </c>
      <c r="E2969" t="s">
        <v>145</v>
      </c>
      <c r="F2969" t="s">
        <v>430</v>
      </c>
    </row>
    <row r="2970" spans="1:6" x14ac:dyDescent="0.25">
      <c r="A2970">
        <v>18</v>
      </c>
      <c r="B2970">
        <v>14</v>
      </c>
      <c r="C2970" t="s">
        <v>1169</v>
      </c>
      <c r="D2970" t="s">
        <v>901</v>
      </c>
      <c r="E2970" t="s">
        <v>499</v>
      </c>
      <c r="F2970" t="s">
        <v>430</v>
      </c>
    </row>
    <row r="2971" spans="1:6" x14ac:dyDescent="0.25">
      <c r="A2971">
        <v>18</v>
      </c>
      <c r="B2971">
        <v>15</v>
      </c>
      <c r="C2971" t="s">
        <v>1173</v>
      </c>
      <c r="D2971" t="s">
        <v>899</v>
      </c>
      <c r="E2971" t="s">
        <v>780</v>
      </c>
      <c r="F2971" t="s">
        <v>430</v>
      </c>
    </row>
    <row r="2972" spans="1:6" x14ac:dyDescent="0.25">
      <c r="A2972">
        <v>19</v>
      </c>
      <c r="B2972">
        <v>1</v>
      </c>
      <c r="C2972" t="s">
        <v>1226</v>
      </c>
      <c r="D2972" t="s">
        <v>901</v>
      </c>
      <c r="E2972" t="s">
        <v>780</v>
      </c>
      <c r="F2972" t="s">
        <v>430</v>
      </c>
    </row>
    <row r="2973" spans="1:6" x14ac:dyDescent="0.25">
      <c r="A2973">
        <v>19</v>
      </c>
      <c r="B2973">
        <v>2</v>
      </c>
      <c r="C2973" t="s">
        <v>1161</v>
      </c>
      <c r="D2973" t="s">
        <v>899</v>
      </c>
      <c r="E2973" t="s">
        <v>499</v>
      </c>
      <c r="F2973" t="s">
        <v>430</v>
      </c>
    </row>
    <row r="2974" spans="1:6" x14ac:dyDescent="0.25">
      <c r="A2974">
        <v>19</v>
      </c>
      <c r="B2974">
        <v>3</v>
      </c>
      <c r="C2974" t="s">
        <v>1162</v>
      </c>
      <c r="D2974" t="s">
        <v>961</v>
      </c>
      <c r="E2974" t="s">
        <v>145</v>
      </c>
      <c r="F2974" t="s">
        <v>430</v>
      </c>
    </row>
    <row r="2975" spans="1:6" x14ac:dyDescent="0.25">
      <c r="A2975">
        <v>19</v>
      </c>
      <c r="B2975">
        <v>4</v>
      </c>
      <c r="C2975" t="s">
        <v>1251</v>
      </c>
      <c r="D2975" t="s">
        <v>901</v>
      </c>
      <c r="E2975" t="s">
        <v>487</v>
      </c>
      <c r="F2975" t="s">
        <v>430</v>
      </c>
    </row>
    <row r="2976" spans="1:6" x14ac:dyDescent="0.25">
      <c r="A2976">
        <v>19</v>
      </c>
      <c r="B2976">
        <v>5</v>
      </c>
      <c r="C2976" t="s">
        <v>1108</v>
      </c>
      <c r="D2976" t="s">
        <v>908</v>
      </c>
      <c r="E2976" t="s">
        <v>323</v>
      </c>
      <c r="F2976" t="s">
        <v>430</v>
      </c>
    </row>
    <row r="2977" spans="1:6" x14ac:dyDescent="0.25">
      <c r="A2977">
        <v>19</v>
      </c>
      <c r="B2977">
        <v>6</v>
      </c>
      <c r="C2977" t="s">
        <v>1246</v>
      </c>
      <c r="D2977" t="s">
        <v>899</v>
      </c>
      <c r="E2977" t="s">
        <v>570</v>
      </c>
      <c r="F2977" t="s">
        <v>430</v>
      </c>
    </row>
    <row r="2978" spans="1:6" x14ac:dyDescent="0.25">
      <c r="A2978">
        <v>19</v>
      </c>
      <c r="B2978">
        <v>7</v>
      </c>
      <c r="C2978" t="s">
        <v>1176</v>
      </c>
      <c r="D2978" t="s">
        <v>922</v>
      </c>
      <c r="E2978" t="s">
        <v>204</v>
      </c>
      <c r="F2978" t="s">
        <v>430</v>
      </c>
    </row>
    <row r="2979" spans="1:6" x14ac:dyDescent="0.25">
      <c r="A2979">
        <v>19</v>
      </c>
      <c r="B2979">
        <v>8</v>
      </c>
      <c r="C2979" t="s">
        <v>1164</v>
      </c>
      <c r="D2979" t="s">
        <v>903</v>
      </c>
      <c r="E2979" t="s">
        <v>799</v>
      </c>
      <c r="F2979" t="s">
        <v>430</v>
      </c>
    </row>
    <row r="2980" spans="1:6" x14ac:dyDescent="0.25">
      <c r="A2980">
        <v>19</v>
      </c>
      <c r="B2980">
        <v>9</v>
      </c>
      <c r="C2980" t="s">
        <v>1174</v>
      </c>
      <c r="D2980" t="s">
        <v>899</v>
      </c>
      <c r="E2980" t="s">
        <v>686</v>
      </c>
      <c r="F2980" t="s">
        <v>430</v>
      </c>
    </row>
    <row r="2981" spans="1:6" x14ac:dyDescent="0.25">
      <c r="A2981">
        <v>19</v>
      </c>
      <c r="B2981">
        <v>10</v>
      </c>
      <c r="C2981" t="s">
        <v>1159</v>
      </c>
      <c r="D2981" t="s">
        <v>901</v>
      </c>
      <c r="E2981" t="s">
        <v>612</v>
      </c>
      <c r="F2981" t="s">
        <v>430</v>
      </c>
    </row>
    <row r="2982" spans="1:6" x14ac:dyDescent="0.25">
      <c r="A2982">
        <v>19</v>
      </c>
      <c r="B2982">
        <v>11</v>
      </c>
      <c r="C2982" t="s">
        <v>1224</v>
      </c>
      <c r="D2982" t="s">
        <v>961</v>
      </c>
      <c r="E2982" t="s">
        <v>310</v>
      </c>
      <c r="F2982" t="s">
        <v>430</v>
      </c>
    </row>
    <row r="2983" spans="1:6" x14ac:dyDescent="0.25">
      <c r="A2983">
        <v>19</v>
      </c>
      <c r="B2983">
        <v>12</v>
      </c>
      <c r="C2983" t="s">
        <v>1180</v>
      </c>
      <c r="D2983" t="s">
        <v>899</v>
      </c>
      <c r="E2983" t="s">
        <v>747</v>
      </c>
      <c r="F2983" t="s">
        <v>430</v>
      </c>
    </row>
    <row r="2984" spans="1:6" x14ac:dyDescent="0.25">
      <c r="A2984">
        <v>19</v>
      </c>
      <c r="B2984">
        <v>13</v>
      </c>
      <c r="C2984" t="s">
        <v>1205</v>
      </c>
      <c r="D2984" t="s">
        <v>905</v>
      </c>
      <c r="E2984" t="s">
        <v>429</v>
      </c>
      <c r="F2984" t="s">
        <v>430</v>
      </c>
    </row>
    <row r="2985" spans="1:6" x14ac:dyDescent="0.25">
      <c r="A2985">
        <v>19</v>
      </c>
      <c r="B2985">
        <v>14</v>
      </c>
      <c r="C2985" t="s">
        <v>1142</v>
      </c>
      <c r="D2985" t="s">
        <v>899</v>
      </c>
      <c r="E2985" t="s">
        <v>383</v>
      </c>
      <c r="F2985" t="s">
        <v>430</v>
      </c>
    </row>
    <row r="2986" spans="1:6" x14ac:dyDescent="0.25">
      <c r="A2986">
        <v>19</v>
      </c>
      <c r="B2986">
        <v>15</v>
      </c>
      <c r="C2986" t="s">
        <v>1137</v>
      </c>
      <c r="D2986" t="s">
        <v>922</v>
      </c>
      <c r="E2986" t="s">
        <v>305</v>
      </c>
      <c r="F2986" t="s">
        <v>430</v>
      </c>
    </row>
    <row r="2987" spans="1:6" x14ac:dyDescent="0.25">
      <c r="A2987">
        <v>20</v>
      </c>
      <c r="B2987">
        <v>1</v>
      </c>
      <c r="C2987" t="s">
        <v>1200</v>
      </c>
      <c r="D2987" t="s">
        <v>901</v>
      </c>
      <c r="E2987" t="s">
        <v>305</v>
      </c>
      <c r="F2987" t="s">
        <v>430</v>
      </c>
    </row>
    <row r="2988" spans="1:6" x14ac:dyDescent="0.25">
      <c r="A2988">
        <v>20</v>
      </c>
      <c r="B2988">
        <v>2</v>
      </c>
      <c r="C2988" t="s">
        <v>1196</v>
      </c>
      <c r="D2988" t="s">
        <v>903</v>
      </c>
      <c r="E2988" t="s">
        <v>383</v>
      </c>
      <c r="F2988" t="s">
        <v>430</v>
      </c>
    </row>
    <row r="2989" spans="1:6" x14ac:dyDescent="0.25">
      <c r="A2989">
        <v>20</v>
      </c>
      <c r="B2989">
        <v>3</v>
      </c>
      <c r="C2989" t="s">
        <v>1204</v>
      </c>
      <c r="D2989" t="s">
        <v>901</v>
      </c>
      <c r="E2989" t="s">
        <v>429</v>
      </c>
      <c r="F2989" t="s">
        <v>430</v>
      </c>
    </row>
    <row r="2990" spans="1:6" x14ac:dyDescent="0.25">
      <c r="A2990">
        <v>20</v>
      </c>
      <c r="B2990">
        <v>4</v>
      </c>
      <c r="C2990" t="s">
        <v>1203</v>
      </c>
      <c r="D2990" t="s">
        <v>903</v>
      </c>
      <c r="E2990" t="s">
        <v>747</v>
      </c>
      <c r="F2990" t="s">
        <v>430</v>
      </c>
    </row>
    <row r="2991" spans="1:6" x14ac:dyDescent="0.25">
      <c r="A2991">
        <v>20</v>
      </c>
      <c r="B2991">
        <v>5</v>
      </c>
      <c r="C2991" t="s">
        <v>1198</v>
      </c>
      <c r="D2991" t="s">
        <v>901</v>
      </c>
      <c r="E2991" t="s">
        <v>310</v>
      </c>
      <c r="F2991" t="s">
        <v>430</v>
      </c>
    </row>
    <row r="2992" spans="1:6" x14ac:dyDescent="0.25">
      <c r="A2992">
        <v>20</v>
      </c>
      <c r="B2992">
        <v>6</v>
      </c>
      <c r="C2992" t="s">
        <v>1207</v>
      </c>
      <c r="D2992" t="s">
        <v>899</v>
      </c>
      <c r="E2992" t="s">
        <v>612</v>
      </c>
      <c r="F2992" t="s">
        <v>430</v>
      </c>
    </row>
    <row r="2993" spans="1:6" x14ac:dyDescent="0.25">
      <c r="A2993">
        <v>20</v>
      </c>
      <c r="B2993">
        <v>7</v>
      </c>
      <c r="C2993" t="s">
        <v>1132</v>
      </c>
      <c r="D2993" t="s">
        <v>903</v>
      </c>
      <c r="E2993" t="s">
        <v>686</v>
      </c>
      <c r="F2993" t="s">
        <v>430</v>
      </c>
    </row>
    <row r="2994" spans="1:6" x14ac:dyDescent="0.25">
      <c r="A2994">
        <v>20</v>
      </c>
      <c r="B2994">
        <v>8</v>
      </c>
      <c r="C2994" t="s">
        <v>1282</v>
      </c>
      <c r="D2994" t="s">
        <v>901</v>
      </c>
      <c r="E2994" t="s">
        <v>799</v>
      </c>
      <c r="F2994" t="s">
        <v>430</v>
      </c>
    </row>
    <row r="2995" spans="1:6" x14ac:dyDescent="0.25">
      <c r="A2995">
        <v>20</v>
      </c>
      <c r="B2995">
        <v>9</v>
      </c>
      <c r="C2995" t="s">
        <v>1215</v>
      </c>
      <c r="D2995" t="s">
        <v>899</v>
      </c>
      <c r="E2995" t="s">
        <v>204</v>
      </c>
      <c r="F2995" t="s">
        <v>430</v>
      </c>
    </row>
    <row r="2996" spans="1:6" x14ac:dyDescent="0.25">
      <c r="A2996">
        <v>20</v>
      </c>
      <c r="B2996">
        <v>10</v>
      </c>
      <c r="C2996" t="s">
        <v>1252</v>
      </c>
      <c r="D2996" t="s">
        <v>901</v>
      </c>
      <c r="E2996" t="s">
        <v>570</v>
      </c>
      <c r="F2996" t="s">
        <v>430</v>
      </c>
    </row>
    <row r="2997" spans="1:6" x14ac:dyDescent="0.25">
      <c r="A2997">
        <v>20</v>
      </c>
      <c r="B2997">
        <v>11</v>
      </c>
      <c r="C2997" t="s">
        <v>1195</v>
      </c>
      <c r="D2997" t="s">
        <v>899</v>
      </c>
      <c r="E2997" t="s">
        <v>323</v>
      </c>
      <c r="F2997" t="s">
        <v>430</v>
      </c>
    </row>
    <row r="2998" spans="1:6" x14ac:dyDescent="0.25">
      <c r="A2998">
        <v>20</v>
      </c>
      <c r="B2998">
        <v>12</v>
      </c>
      <c r="C2998" t="s">
        <v>1201</v>
      </c>
      <c r="D2998" t="s">
        <v>903</v>
      </c>
      <c r="E2998" t="s">
        <v>487</v>
      </c>
      <c r="F2998" t="s">
        <v>430</v>
      </c>
    </row>
    <row r="2999" spans="1:6" x14ac:dyDescent="0.25">
      <c r="A2999">
        <v>20</v>
      </c>
      <c r="B2999">
        <v>13</v>
      </c>
      <c r="C2999" t="s">
        <v>1175</v>
      </c>
      <c r="D2999" t="s">
        <v>905</v>
      </c>
      <c r="E2999" t="s">
        <v>145</v>
      </c>
      <c r="F2999" t="s">
        <v>430</v>
      </c>
    </row>
    <row r="3000" spans="1:6" x14ac:dyDescent="0.25">
      <c r="A3000">
        <v>20</v>
      </c>
      <c r="B3000">
        <v>14</v>
      </c>
      <c r="C3000" t="s">
        <v>1183</v>
      </c>
      <c r="D3000" t="s">
        <v>899</v>
      </c>
      <c r="E3000" t="s">
        <v>499</v>
      </c>
      <c r="F3000" t="s">
        <v>430</v>
      </c>
    </row>
    <row r="3001" spans="1:6" x14ac:dyDescent="0.25">
      <c r="A3001">
        <v>20</v>
      </c>
      <c r="B3001">
        <v>15</v>
      </c>
      <c r="C3001" t="s">
        <v>1254</v>
      </c>
      <c r="D3001" t="s">
        <v>905</v>
      </c>
      <c r="E3001" t="s">
        <v>780</v>
      </c>
      <c r="F3001" t="s">
        <v>430</v>
      </c>
    </row>
    <row r="3002" spans="1:6" x14ac:dyDescent="0.25">
      <c r="A3002">
        <v>21</v>
      </c>
      <c r="B3002">
        <v>1</v>
      </c>
      <c r="C3002" t="s">
        <v>1178</v>
      </c>
      <c r="D3002" t="s">
        <v>901</v>
      </c>
      <c r="E3002" t="s">
        <v>780</v>
      </c>
      <c r="F3002" t="s">
        <v>430</v>
      </c>
    </row>
    <row r="3003" spans="1:6" x14ac:dyDescent="0.25">
      <c r="A3003">
        <v>21</v>
      </c>
      <c r="B3003">
        <v>2</v>
      </c>
      <c r="C3003" t="s">
        <v>1171</v>
      </c>
      <c r="D3003" t="s">
        <v>961</v>
      </c>
      <c r="E3003" t="s">
        <v>499</v>
      </c>
      <c r="F3003" t="s">
        <v>430</v>
      </c>
    </row>
    <row r="3004" spans="1:6" x14ac:dyDescent="0.25">
      <c r="A3004">
        <v>21</v>
      </c>
      <c r="B3004">
        <v>3</v>
      </c>
      <c r="C3004" t="s">
        <v>1167</v>
      </c>
      <c r="D3004" t="s">
        <v>901</v>
      </c>
      <c r="E3004" t="s">
        <v>145</v>
      </c>
      <c r="F3004" t="s">
        <v>430</v>
      </c>
    </row>
    <row r="3005" spans="1:6" x14ac:dyDescent="0.25">
      <c r="A3005">
        <v>21</v>
      </c>
      <c r="B3005">
        <v>4</v>
      </c>
      <c r="C3005" t="s">
        <v>1185</v>
      </c>
      <c r="D3005" t="s">
        <v>901</v>
      </c>
      <c r="E3005" t="s">
        <v>487</v>
      </c>
      <c r="F3005" t="s">
        <v>430</v>
      </c>
    </row>
    <row r="3006" spans="1:6" x14ac:dyDescent="0.25">
      <c r="A3006">
        <v>21</v>
      </c>
      <c r="B3006">
        <v>5</v>
      </c>
      <c r="C3006" t="s">
        <v>1238</v>
      </c>
      <c r="D3006" t="s">
        <v>901</v>
      </c>
      <c r="E3006" t="s">
        <v>323</v>
      </c>
      <c r="F3006" t="s">
        <v>430</v>
      </c>
    </row>
    <row r="3007" spans="1:6" x14ac:dyDescent="0.25">
      <c r="A3007">
        <v>21</v>
      </c>
      <c r="B3007">
        <v>6</v>
      </c>
      <c r="C3007" t="s">
        <v>1222</v>
      </c>
      <c r="D3007" t="s">
        <v>901</v>
      </c>
      <c r="E3007" t="s">
        <v>570</v>
      </c>
      <c r="F3007" t="s">
        <v>430</v>
      </c>
    </row>
    <row r="3008" spans="1:6" x14ac:dyDescent="0.25">
      <c r="A3008">
        <v>21</v>
      </c>
      <c r="B3008">
        <v>7</v>
      </c>
      <c r="C3008" t="s">
        <v>1160</v>
      </c>
      <c r="D3008" t="s">
        <v>899</v>
      </c>
      <c r="E3008" t="s">
        <v>204</v>
      </c>
      <c r="F3008" t="s">
        <v>430</v>
      </c>
    </row>
    <row r="3009" spans="1:6" x14ac:dyDescent="0.25">
      <c r="A3009">
        <v>21</v>
      </c>
      <c r="B3009">
        <v>8</v>
      </c>
      <c r="C3009" t="s">
        <v>1221</v>
      </c>
      <c r="D3009" t="s">
        <v>908</v>
      </c>
      <c r="E3009" t="s">
        <v>799</v>
      </c>
      <c r="F3009" t="s">
        <v>430</v>
      </c>
    </row>
    <row r="3010" spans="1:6" x14ac:dyDescent="0.25">
      <c r="A3010">
        <v>21</v>
      </c>
      <c r="B3010">
        <v>9</v>
      </c>
      <c r="C3010" t="s">
        <v>1249</v>
      </c>
      <c r="D3010" t="s">
        <v>899</v>
      </c>
      <c r="E3010" t="s">
        <v>686</v>
      </c>
      <c r="F3010" t="s">
        <v>430</v>
      </c>
    </row>
    <row r="3011" spans="1:6" x14ac:dyDescent="0.25">
      <c r="A3011">
        <v>21</v>
      </c>
      <c r="B3011">
        <v>10</v>
      </c>
      <c r="C3011" t="s">
        <v>1229</v>
      </c>
      <c r="D3011" t="s">
        <v>905</v>
      </c>
      <c r="E3011" t="s">
        <v>612</v>
      </c>
      <c r="F3011" t="s">
        <v>430</v>
      </c>
    </row>
    <row r="3012" spans="1:6" x14ac:dyDescent="0.25">
      <c r="A3012">
        <v>21</v>
      </c>
      <c r="B3012">
        <v>11</v>
      </c>
      <c r="C3012" t="s">
        <v>1193</v>
      </c>
      <c r="D3012" t="s">
        <v>908</v>
      </c>
      <c r="E3012" t="s">
        <v>310</v>
      </c>
      <c r="F3012" t="s">
        <v>430</v>
      </c>
    </row>
    <row r="3013" spans="1:6" x14ac:dyDescent="0.25">
      <c r="A3013">
        <v>21</v>
      </c>
      <c r="B3013">
        <v>12</v>
      </c>
      <c r="C3013" t="s">
        <v>1194</v>
      </c>
      <c r="D3013" t="s">
        <v>961</v>
      </c>
      <c r="E3013" t="s">
        <v>747</v>
      </c>
      <c r="F3013" t="s">
        <v>430</v>
      </c>
    </row>
    <row r="3014" spans="1:6" x14ac:dyDescent="0.25">
      <c r="A3014">
        <v>21</v>
      </c>
      <c r="B3014">
        <v>13</v>
      </c>
      <c r="C3014" t="s">
        <v>1344</v>
      </c>
      <c r="D3014" t="s">
        <v>899</v>
      </c>
      <c r="E3014" t="s">
        <v>429</v>
      </c>
      <c r="F3014" t="s">
        <v>430</v>
      </c>
    </row>
    <row r="3015" spans="1:6" x14ac:dyDescent="0.25">
      <c r="A3015">
        <v>21</v>
      </c>
      <c r="B3015">
        <v>14</v>
      </c>
      <c r="C3015" t="s">
        <v>1210</v>
      </c>
      <c r="D3015" t="s">
        <v>901</v>
      </c>
      <c r="E3015" t="s">
        <v>383</v>
      </c>
      <c r="F3015" t="s">
        <v>430</v>
      </c>
    </row>
    <row r="3016" spans="1:6" x14ac:dyDescent="0.25">
      <c r="A3016">
        <v>21</v>
      </c>
      <c r="B3016">
        <v>15</v>
      </c>
      <c r="C3016" t="s">
        <v>1233</v>
      </c>
      <c r="D3016" t="s">
        <v>901</v>
      </c>
      <c r="E3016" t="s">
        <v>305</v>
      </c>
      <c r="F3016" t="s">
        <v>430</v>
      </c>
    </row>
    <row r="3017" spans="1:6" x14ac:dyDescent="0.25">
      <c r="A3017">
        <v>22</v>
      </c>
      <c r="B3017">
        <v>1</v>
      </c>
      <c r="C3017" t="s">
        <v>1295</v>
      </c>
      <c r="D3017" t="s">
        <v>908</v>
      </c>
      <c r="E3017" t="s">
        <v>305</v>
      </c>
      <c r="F3017" t="s">
        <v>430</v>
      </c>
    </row>
    <row r="3018" spans="1:6" x14ac:dyDescent="0.25">
      <c r="A3018">
        <v>22</v>
      </c>
      <c r="B3018">
        <v>2</v>
      </c>
      <c r="C3018" t="s">
        <v>1290</v>
      </c>
      <c r="D3018" t="s">
        <v>922</v>
      </c>
      <c r="E3018" t="s">
        <v>383</v>
      </c>
      <c r="F3018" t="s">
        <v>430</v>
      </c>
    </row>
    <row r="3019" spans="1:6" x14ac:dyDescent="0.25">
      <c r="A3019">
        <v>22</v>
      </c>
      <c r="B3019">
        <v>3</v>
      </c>
      <c r="C3019" t="s">
        <v>1248</v>
      </c>
      <c r="D3019" t="s">
        <v>901</v>
      </c>
      <c r="E3019" t="s">
        <v>429</v>
      </c>
      <c r="F3019" t="s">
        <v>430</v>
      </c>
    </row>
    <row r="3020" spans="1:6" x14ac:dyDescent="0.25">
      <c r="A3020">
        <v>22</v>
      </c>
      <c r="B3020">
        <v>4</v>
      </c>
      <c r="C3020" t="s">
        <v>1275</v>
      </c>
      <c r="D3020" t="s">
        <v>899</v>
      </c>
      <c r="E3020" t="s">
        <v>747</v>
      </c>
      <c r="F3020" t="s">
        <v>430</v>
      </c>
    </row>
    <row r="3021" spans="1:6" x14ac:dyDescent="0.25">
      <c r="A3021">
        <v>22</v>
      </c>
      <c r="B3021">
        <v>5</v>
      </c>
      <c r="C3021" t="s">
        <v>1263</v>
      </c>
      <c r="D3021" t="s">
        <v>922</v>
      </c>
      <c r="E3021" t="s">
        <v>310</v>
      </c>
      <c r="F3021" t="s">
        <v>430</v>
      </c>
    </row>
    <row r="3022" spans="1:6" x14ac:dyDescent="0.25">
      <c r="A3022">
        <v>22</v>
      </c>
      <c r="B3022">
        <v>6</v>
      </c>
      <c r="C3022" t="s">
        <v>1245</v>
      </c>
      <c r="D3022" t="s">
        <v>901</v>
      </c>
      <c r="E3022" t="s">
        <v>612</v>
      </c>
      <c r="F3022" t="s">
        <v>430</v>
      </c>
    </row>
    <row r="3023" spans="1:6" x14ac:dyDescent="0.25">
      <c r="A3023">
        <v>22</v>
      </c>
      <c r="B3023">
        <v>7</v>
      </c>
      <c r="C3023" t="s">
        <v>1267</v>
      </c>
      <c r="D3023" t="s">
        <v>901</v>
      </c>
      <c r="E3023" t="s">
        <v>686</v>
      </c>
      <c r="F3023" t="s">
        <v>430</v>
      </c>
    </row>
    <row r="3024" spans="1:6" x14ac:dyDescent="0.25">
      <c r="A3024">
        <v>22</v>
      </c>
      <c r="B3024">
        <v>8</v>
      </c>
      <c r="C3024" t="s">
        <v>1365</v>
      </c>
      <c r="D3024" t="s">
        <v>901</v>
      </c>
      <c r="E3024" t="s">
        <v>799</v>
      </c>
      <c r="F3024" t="s">
        <v>430</v>
      </c>
    </row>
    <row r="3025" spans="1:6" x14ac:dyDescent="0.25">
      <c r="A3025">
        <v>22</v>
      </c>
      <c r="B3025">
        <v>9</v>
      </c>
      <c r="C3025" t="s">
        <v>1234</v>
      </c>
      <c r="D3025" t="s">
        <v>908</v>
      </c>
      <c r="E3025" t="s">
        <v>204</v>
      </c>
      <c r="F3025" t="s">
        <v>430</v>
      </c>
    </row>
    <row r="3026" spans="1:6" x14ac:dyDescent="0.25">
      <c r="A3026">
        <v>22</v>
      </c>
      <c r="B3026">
        <v>10</v>
      </c>
      <c r="C3026" t="s">
        <v>1219</v>
      </c>
      <c r="D3026" t="s">
        <v>899</v>
      </c>
      <c r="E3026" t="s">
        <v>570</v>
      </c>
      <c r="F3026" t="s">
        <v>430</v>
      </c>
    </row>
    <row r="3027" spans="1:6" x14ac:dyDescent="0.25">
      <c r="A3027">
        <v>22</v>
      </c>
      <c r="B3027">
        <v>11</v>
      </c>
      <c r="C3027" t="s">
        <v>1297</v>
      </c>
      <c r="D3027" t="s">
        <v>922</v>
      </c>
      <c r="E3027" t="s">
        <v>323</v>
      </c>
      <c r="F3027" t="s">
        <v>430</v>
      </c>
    </row>
    <row r="3028" spans="1:6" x14ac:dyDescent="0.25">
      <c r="A3028">
        <v>22</v>
      </c>
      <c r="B3028">
        <v>12</v>
      </c>
      <c r="C3028" t="s">
        <v>1208</v>
      </c>
      <c r="D3028" t="s">
        <v>899</v>
      </c>
      <c r="E3028" t="s">
        <v>487</v>
      </c>
      <c r="F3028" t="s">
        <v>430</v>
      </c>
    </row>
    <row r="3029" spans="1:6" x14ac:dyDescent="0.25">
      <c r="A3029">
        <v>22</v>
      </c>
      <c r="B3029">
        <v>13</v>
      </c>
      <c r="C3029" t="s">
        <v>1271</v>
      </c>
      <c r="D3029" t="s">
        <v>899</v>
      </c>
      <c r="E3029" t="s">
        <v>145</v>
      </c>
      <c r="F3029" t="s">
        <v>430</v>
      </c>
    </row>
    <row r="3030" spans="1:6" x14ac:dyDescent="0.25">
      <c r="A3030">
        <v>22</v>
      </c>
      <c r="B3030">
        <v>14</v>
      </c>
      <c r="C3030" t="s">
        <v>1206</v>
      </c>
      <c r="D3030" t="s">
        <v>901</v>
      </c>
      <c r="E3030" t="s">
        <v>499</v>
      </c>
      <c r="F3030" t="s">
        <v>430</v>
      </c>
    </row>
    <row r="3031" spans="1:6" x14ac:dyDescent="0.25">
      <c r="A3031">
        <v>22</v>
      </c>
      <c r="B3031">
        <v>15</v>
      </c>
      <c r="C3031" t="s">
        <v>1172</v>
      </c>
      <c r="D3031" t="s">
        <v>901</v>
      </c>
      <c r="E3031" t="s">
        <v>780</v>
      </c>
      <c r="F3031" t="s">
        <v>430</v>
      </c>
    </row>
    <row r="3032" spans="1:6" x14ac:dyDescent="0.25">
      <c r="A3032">
        <v>23</v>
      </c>
      <c r="B3032">
        <v>1</v>
      </c>
      <c r="C3032" t="s">
        <v>1181</v>
      </c>
      <c r="D3032" t="s">
        <v>899</v>
      </c>
      <c r="E3032" t="s">
        <v>780</v>
      </c>
      <c r="F3032" t="s">
        <v>430</v>
      </c>
    </row>
    <row r="3033" spans="1:6" x14ac:dyDescent="0.25">
      <c r="A3033">
        <v>23</v>
      </c>
      <c r="B3033">
        <v>2</v>
      </c>
      <c r="C3033" t="s">
        <v>1209</v>
      </c>
      <c r="D3033" t="s">
        <v>961</v>
      </c>
      <c r="E3033" t="s">
        <v>499</v>
      </c>
      <c r="F3033" t="s">
        <v>430</v>
      </c>
    </row>
    <row r="3034" spans="1:6" x14ac:dyDescent="0.25">
      <c r="A3034">
        <v>23</v>
      </c>
      <c r="B3034">
        <v>3</v>
      </c>
      <c r="C3034" t="s">
        <v>1299</v>
      </c>
      <c r="D3034" t="s">
        <v>961</v>
      </c>
      <c r="E3034" t="s">
        <v>145</v>
      </c>
      <c r="F3034" t="s">
        <v>430</v>
      </c>
    </row>
    <row r="3035" spans="1:6" x14ac:dyDescent="0.25">
      <c r="A3035">
        <v>23</v>
      </c>
      <c r="B3035">
        <v>4</v>
      </c>
      <c r="C3035" t="s">
        <v>1306</v>
      </c>
      <c r="D3035" t="s">
        <v>901</v>
      </c>
      <c r="E3035" t="s">
        <v>487</v>
      </c>
      <c r="F3035" t="s">
        <v>430</v>
      </c>
    </row>
    <row r="3036" spans="1:6" x14ac:dyDescent="0.25">
      <c r="A3036">
        <v>23</v>
      </c>
      <c r="B3036">
        <v>5</v>
      </c>
      <c r="C3036" t="s">
        <v>1305</v>
      </c>
      <c r="D3036" t="s">
        <v>901</v>
      </c>
      <c r="E3036" t="s">
        <v>323</v>
      </c>
      <c r="F3036" t="s">
        <v>430</v>
      </c>
    </row>
    <row r="3037" spans="1:6" x14ac:dyDescent="0.25">
      <c r="A3037">
        <v>23</v>
      </c>
      <c r="B3037">
        <v>6</v>
      </c>
      <c r="C3037" t="s">
        <v>1235</v>
      </c>
      <c r="D3037" t="s">
        <v>899</v>
      </c>
      <c r="E3037" t="s">
        <v>570</v>
      </c>
      <c r="F3037" t="s">
        <v>430</v>
      </c>
    </row>
    <row r="3038" spans="1:6" x14ac:dyDescent="0.25">
      <c r="A3038">
        <v>23</v>
      </c>
      <c r="B3038">
        <v>7</v>
      </c>
      <c r="C3038" t="s">
        <v>1281</v>
      </c>
      <c r="D3038" t="s">
        <v>901</v>
      </c>
      <c r="E3038" t="s">
        <v>204</v>
      </c>
      <c r="F3038" t="s">
        <v>430</v>
      </c>
    </row>
    <row r="3039" spans="1:6" x14ac:dyDescent="0.25">
      <c r="A3039">
        <v>23</v>
      </c>
      <c r="B3039">
        <v>8</v>
      </c>
      <c r="C3039" t="s">
        <v>1258</v>
      </c>
      <c r="D3039" t="s">
        <v>901</v>
      </c>
      <c r="E3039" t="s">
        <v>799</v>
      </c>
      <c r="F3039" t="s">
        <v>430</v>
      </c>
    </row>
    <row r="3040" spans="1:6" x14ac:dyDescent="0.25">
      <c r="A3040">
        <v>23</v>
      </c>
      <c r="B3040">
        <v>9</v>
      </c>
      <c r="C3040" t="s">
        <v>1199</v>
      </c>
      <c r="D3040" t="s">
        <v>903</v>
      </c>
      <c r="E3040" t="s">
        <v>686</v>
      </c>
      <c r="F3040" t="s">
        <v>430</v>
      </c>
    </row>
    <row r="3041" spans="1:6" x14ac:dyDescent="0.25">
      <c r="A3041">
        <v>23</v>
      </c>
      <c r="B3041">
        <v>10</v>
      </c>
      <c r="C3041" t="s">
        <v>1218</v>
      </c>
      <c r="D3041" t="s">
        <v>901</v>
      </c>
      <c r="E3041" t="s">
        <v>612</v>
      </c>
      <c r="F3041" t="s">
        <v>430</v>
      </c>
    </row>
    <row r="3042" spans="1:6" x14ac:dyDescent="0.25">
      <c r="A3042">
        <v>23</v>
      </c>
      <c r="B3042">
        <v>11</v>
      </c>
      <c r="C3042" t="s">
        <v>1311</v>
      </c>
      <c r="D3042" t="s">
        <v>899</v>
      </c>
      <c r="E3042" t="s">
        <v>310</v>
      </c>
      <c r="F3042" t="s">
        <v>430</v>
      </c>
    </row>
    <row r="3043" spans="1:6" x14ac:dyDescent="0.25">
      <c r="A3043">
        <v>23</v>
      </c>
      <c r="B3043">
        <v>12</v>
      </c>
      <c r="C3043" t="s">
        <v>1247</v>
      </c>
      <c r="D3043" t="s">
        <v>901</v>
      </c>
      <c r="E3043" t="s">
        <v>747</v>
      </c>
      <c r="F3043" t="s">
        <v>430</v>
      </c>
    </row>
    <row r="3044" spans="1:6" x14ac:dyDescent="0.25">
      <c r="A3044">
        <v>23</v>
      </c>
      <c r="B3044">
        <v>13</v>
      </c>
      <c r="C3044" t="s">
        <v>1170</v>
      </c>
      <c r="D3044" t="s">
        <v>961</v>
      </c>
      <c r="E3044" t="s">
        <v>429</v>
      </c>
      <c r="F3044" t="s">
        <v>430</v>
      </c>
    </row>
    <row r="3045" spans="1:6" x14ac:dyDescent="0.25">
      <c r="A3045">
        <v>23</v>
      </c>
      <c r="B3045">
        <v>14</v>
      </c>
      <c r="C3045" t="s">
        <v>1191</v>
      </c>
      <c r="D3045" t="s">
        <v>901</v>
      </c>
      <c r="E3045" t="s">
        <v>383</v>
      </c>
      <c r="F3045" t="s">
        <v>430</v>
      </c>
    </row>
    <row r="3046" spans="1:6" x14ac:dyDescent="0.25">
      <c r="A3046">
        <v>23</v>
      </c>
      <c r="B3046">
        <v>15</v>
      </c>
      <c r="C3046" t="s">
        <v>1223</v>
      </c>
      <c r="D3046" t="s">
        <v>908</v>
      </c>
      <c r="E3046" t="s">
        <v>305</v>
      </c>
      <c r="F3046" t="s">
        <v>430</v>
      </c>
    </row>
    <row r="3047" spans="1:6" x14ac:dyDescent="0.25">
      <c r="A3047">
        <v>24</v>
      </c>
      <c r="B3047">
        <v>1</v>
      </c>
      <c r="C3047" t="s">
        <v>1231</v>
      </c>
      <c r="D3047" t="s">
        <v>901</v>
      </c>
      <c r="E3047" t="s">
        <v>305</v>
      </c>
      <c r="F3047" t="s">
        <v>430</v>
      </c>
    </row>
    <row r="3048" spans="1:6" x14ac:dyDescent="0.25">
      <c r="A3048">
        <v>24</v>
      </c>
      <c r="B3048">
        <v>2</v>
      </c>
      <c r="C3048" t="s">
        <v>1177</v>
      </c>
      <c r="D3048" t="s">
        <v>901</v>
      </c>
      <c r="E3048" t="s">
        <v>383</v>
      </c>
      <c r="F3048" t="s">
        <v>430</v>
      </c>
    </row>
    <row r="3049" spans="1:6" x14ac:dyDescent="0.25">
      <c r="A3049">
        <v>24</v>
      </c>
      <c r="B3049">
        <v>3</v>
      </c>
      <c r="C3049" t="s">
        <v>1228</v>
      </c>
      <c r="D3049" t="s">
        <v>899</v>
      </c>
      <c r="E3049" t="s">
        <v>429</v>
      </c>
      <c r="F3049" t="s">
        <v>430</v>
      </c>
    </row>
    <row r="3050" spans="1:6" x14ac:dyDescent="0.25">
      <c r="A3050">
        <v>24</v>
      </c>
      <c r="B3050">
        <v>4</v>
      </c>
      <c r="C3050" t="s">
        <v>1257</v>
      </c>
      <c r="D3050" t="s">
        <v>901</v>
      </c>
      <c r="E3050" t="s">
        <v>747</v>
      </c>
      <c r="F3050" t="s">
        <v>430</v>
      </c>
    </row>
    <row r="3051" spans="1:6" x14ac:dyDescent="0.25">
      <c r="A3051">
        <v>24</v>
      </c>
      <c r="B3051">
        <v>5</v>
      </c>
      <c r="C3051" t="s">
        <v>1243</v>
      </c>
      <c r="D3051" t="s">
        <v>901</v>
      </c>
      <c r="E3051" t="s">
        <v>310</v>
      </c>
      <c r="F3051" t="s">
        <v>430</v>
      </c>
    </row>
    <row r="3052" spans="1:6" x14ac:dyDescent="0.25">
      <c r="A3052">
        <v>24</v>
      </c>
      <c r="B3052">
        <v>6</v>
      </c>
      <c r="C3052" t="s">
        <v>1301</v>
      </c>
      <c r="D3052" t="s">
        <v>961</v>
      </c>
      <c r="E3052" t="s">
        <v>612</v>
      </c>
      <c r="F3052" t="s">
        <v>430</v>
      </c>
    </row>
    <row r="3053" spans="1:6" x14ac:dyDescent="0.25">
      <c r="A3053">
        <v>24</v>
      </c>
      <c r="B3053">
        <v>7</v>
      </c>
      <c r="C3053" t="s">
        <v>1261</v>
      </c>
      <c r="D3053" t="s">
        <v>899</v>
      </c>
      <c r="E3053" t="s">
        <v>686</v>
      </c>
      <c r="F3053" t="s">
        <v>430</v>
      </c>
    </row>
    <row r="3054" spans="1:6" x14ac:dyDescent="0.25">
      <c r="A3054">
        <v>24</v>
      </c>
      <c r="B3054">
        <v>8</v>
      </c>
      <c r="C3054" t="s">
        <v>1227</v>
      </c>
      <c r="D3054" t="s">
        <v>901</v>
      </c>
      <c r="E3054" t="s">
        <v>799</v>
      </c>
      <c r="F3054" t="s">
        <v>430</v>
      </c>
    </row>
    <row r="3055" spans="1:6" x14ac:dyDescent="0.25">
      <c r="A3055">
        <v>24</v>
      </c>
      <c r="B3055">
        <v>9</v>
      </c>
      <c r="C3055" t="s">
        <v>1255</v>
      </c>
      <c r="D3055" t="s">
        <v>901</v>
      </c>
      <c r="E3055" t="s">
        <v>204</v>
      </c>
      <c r="F3055" t="s">
        <v>430</v>
      </c>
    </row>
    <row r="3056" spans="1:6" x14ac:dyDescent="0.25">
      <c r="A3056">
        <v>24</v>
      </c>
      <c r="B3056">
        <v>10</v>
      </c>
      <c r="C3056" t="s">
        <v>1329</v>
      </c>
      <c r="D3056" t="s">
        <v>899</v>
      </c>
      <c r="E3056" t="s">
        <v>570</v>
      </c>
      <c r="F3056" t="s">
        <v>430</v>
      </c>
    </row>
    <row r="3057" spans="1:6" x14ac:dyDescent="0.25">
      <c r="A3057">
        <v>24</v>
      </c>
      <c r="B3057">
        <v>11</v>
      </c>
      <c r="C3057" t="s">
        <v>1268</v>
      </c>
      <c r="D3057" t="s">
        <v>901</v>
      </c>
      <c r="E3057" t="s">
        <v>323</v>
      </c>
      <c r="F3057" t="s">
        <v>430</v>
      </c>
    </row>
    <row r="3058" spans="1:6" x14ac:dyDescent="0.25">
      <c r="A3058">
        <v>24</v>
      </c>
      <c r="B3058">
        <v>12</v>
      </c>
      <c r="C3058" t="s">
        <v>1240</v>
      </c>
      <c r="D3058" t="s">
        <v>901</v>
      </c>
      <c r="E3058" t="s">
        <v>487</v>
      </c>
      <c r="F3058" t="s">
        <v>430</v>
      </c>
    </row>
    <row r="3059" spans="1:6" x14ac:dyDescent="0.25">
      <c r="A3059">
        <v>24</v>
      </c>
      <c r="B3059">
        <v>13</v>
      </c>
      <c r="C3059" t="s">
        <v>1220</v>
      </c>
      <c r="D3059" t="s">
        <v>903</v>
      </c>
      <c r="E3059" t="s">
        <v>145</v>
      </c>
      <c r="F3059" t="s">
        <v>430</v>
      </c>
    </row>
    <row r="3060" spans="1:6" x14ac:dyDescent="0.25">
      <c r="A3060">
        <v>24</v>
      </c>
      <c r="B3060">
        <v>14</v>
      </c>
      <c r="C3060" t="s">
        <v>1250</v>
      </c>
      <c r="D3060" t="s">
        <v>899</v>
      </c>
      <c r="E3060" t="s">
        <v>499</v>
      </c>
      <c r="F3060" t="s">
        <v>430</v>
      </c>
    </row>
    <row r="3061" spans="1:6" x14ac:dyDescent="0.25">
      <c r="A3061">
        <v>24</v>
      </c>
      <c r="B3061">
        <v>15</v>
      </c>
      <c r="C3061" t="s">
        <v>1278</v>
      </c>
      <c r="D3061" t="s">
        <v>901</v>
      </c>
      <c r="E3061" t="s">
        <v>780</v>
      </c>
      <c r="F3061" t="s">
        <v>430</v>
      </c>
    </row>
    <row r="3062" spans="1:6" x14ac:dyDescent="0.25">
      <c r="A3062">
        <v>25</v>
      </c>
      <c r="B3062">
        <v>1</v>
      </c>
      <c r="C3062" t="s">
        <v>1309</v>
      </c>
      <c r="D3062" t="s">
        <v>899</v>
      </c>
      <c r="E3062" t="s">
        <v>780</v>
      </c>
      <c r="F3062" t="s">
        <v>430</v>
      </c>
    </row>
    <row r="3063" spans="1:6" x14ac:dyDescent="0.25">
      <c r="A3063">
        <v>25</v>
      </c>
      <c r="B3063">
        <v>2</v>
      </c>
      <c r="C3063" t="s">
        <v>1376</v>
      </c>
      <c r="D3063" t="s">
        <v>901</v>
      </c>
      <c r="E3063" t="s">
        <v>499</v>
      </c>
      <c r="F3063" t="s">
        <v>430</v>
      </c>
    </row>
    <row r="3064" spans="1:6" x14ac:dyDescent="0.25">
      <c r="A3064">
        <v>25</v>
      </c>
      <c r="B3064">
        <v>3</v>
      </c>
      <c r="C3064" t="s">
        <v>1342</v>
      </c>
      <c r="D3064" t="s">
        <v>961</v>
      </c>
      <c r="E3064" t="s">
        <v>145</v>
      </c>
      <c r="F3064" t="s">
        <v>430</v>
      </c>
    </row>
    <row r="3065" spans="1:6" x14ac:dyDescent="0.25">
      <c r="A3065">
        <v>25</v>
      </c>
      <c r="B3065">
        <v>4</v>
      </c>
      <c r="C3065" t="s">
        <v>1236</v>
      </c>
      <c r="D3065" t="s">
        <v>901</v>
      </c>
      <c r="E3065" t="s">
        <v>487</v>
      </c>
      <c r="F3065" t="s">
        <v>430</v>
      </c>
    </row>
    <row r="3066" spans="1:6" x14ac:dyDescent="0.25">
      <c r="A3066">
        <v>25</v>
      </c>
      <c r="B3066">
        <v>5</v>
      </c>
      <c r="C3066" t="s">
        <v>1265</v>
      </c>
      <c r="D3066" t="s">
        <v>899</v>
      </c>
      <c r="E3066" t="s">
        <v>323</v>
      </c>
      <c r="F3066" t="s">
        <v>430</v>
      </c>
    </row>
    <row r="3067" spans="1:6" x14ac:dyDescent="0.25">
      <c r="A3067">
        <v>25</v>
      </c>
      <c r="B3067">
        <v>6</v>
      </c>
      <c r="C3067" t="s">
        <v>1294</v>
      </c>
      <c r="D3067" t="s">
        <v>901</v>
      </c>
      <c r="E3067" t="s">
        <v>570</v>
      </c>
      <c r="F3067" t="s">
        <v>430</v>
      </c>
    </row>
    <row r="3068" spans="1:6" x14ac:dyDescent="0.25">
      <c r="A3068">
        <v>25</v>
      </c>
      <c r="B3068">
        <v>7</v>
      </c>
      <c r="C3068" t="s">
        <v>1276</v>
      </c>
      <c r="D3068" t="s">
        <v>922</v>
      </c>
      <c r="E3068" t="s">
        <v>204</v>
      </c>
      <c r="F3068" t="s">
        <v>430</v>
      </c>
    </row>
    <row r="3069" spans="1:6" x14ac:dyDescent="0.25">
      <c r="A3069">
        <v>25</v>
      </c>
      <c r="B3069">
        <v>8</v>
      </c>
      <c r="C3069" t="s">
        <v>1304</v>
      </c>
      <c r="D3069" t="s">
        <v>908</v>
      </c>
      <c r="E3069" t="s">
        <v>799</v>
      </c>
      <c r="F3069" t="s">
        <v>430</v>
      </c>
    </row>
    <row r="3070" spans="1:6" x14ac:dyDescent="0.25">
      <c r="A3070">
        <v>25</v>
      </c>
      <c r="B3070">
        <v>9</v>
      </c>
      <c r="C3070" t="s">
        <v>1300</v>
      </c>
      <c r="D3070" t="s">
        <v>901</v>
      </c>
      <c r="E3070" t="s">
        <v>686</v>
      </c>
      <c r="F3070" t="s">
        <v>430</v>
      </c>
    </row>
    <row r="3071" spans="1:6" x14ac:dyDescent="0.25">
      <c r="A3071">
        <v>25</v>
      </c>
      <c r="B3071">
        <v>10</v>
      </c>
      <c r="C3071" t="s">
        <v>1264</v>
      </c>
      <c r="D3071" t="s">
        <v>899</v>
      </c>
      <c r="E3071" t="s">
        <v>612</v>
      </c>
      <c r="F3071" t="s">
        <v>430</v>
      </c>
    </row>
    <row r="3072" spans="1:6" x14ac:dyDescent="0.25">
      <c r="A3072">
        <v>25</v>
      </c>
      <c r="B3072">
        <v>11</v>
      </c>
      <c r="C3072" t="s">
        <v>1241</v>
      </c>
      <c r="D3072" t="s">
        <v>961</v>
      </c>
      <c r="E3072" t="s">
        <v>310</v>
      </c>
      <c r="F3072" t="s">
        <v>430</v>
      </c>
    </row>
    <row r="3073" spans="1:6" x14ac:dyDescent="0.25">
      <c r="A3073">
        <v>25</v>
      </c>
      <c r="B3073">
        <v>12</v>
      </c>
      <c r="C3073" t="s">
        <v>1256</v>
      </c>
      <c r="D3073" t="s">
        <v>899</v>
      </c>
      <c r="E3073" t="s">
        <v>747</v>
      </c>
      <c r="F3073" t="s">
        <v>430</v>
      </c>
    </row>
    <row r="3074" spans="1:6" x14ac:dyDescent="0.25">
      <c r="A3074">
        <v>25</v>
      </c>
      <c r="B3074">
        <v>13</v>
      </c>
      <c r="C3074" t="s">
        <v>1214</v>
      </c>
      <c r="D3074" t="s">
        <v>901</v>
      </c>
      <c r="E3074" t="s">
        <v>429</v>
      </c>
      <c r="F3074" t="s">
        <v>430</v>
      </c>
    </row>
    <row r="3075" spans="1:6" x14ac:dyDescent="0.25">
      <c r="A3075">
        <v>25</v>
      </c>
      <c r="B3075">
        <v>14</v>
      </c>
      <c r="C3075" t="s">
        <v>1286</v>
      </c>
      <c r="D3075" t="s">
        <v>899</v>
      </c>
      <c r="E3075" t="s">
        <v>383</v>
      </c>
      <c r="F3075" t="s">
        <v>430</v>
      </c>
    </row>
    <row r="3076" spans="1:6" x14ac:dyDescent="0.25">
      <c r="A3076">
        <v>25</v>
      </c>
      <c r="B3076">
        <v>15</v>
      </c>
      <c r="C3076" t="s">
        <v>1202</v>
      </c>
      <c r="D3076" t="s">
        <v>899</v>
      </c>
      <c r="E3076" t="s">
        <v>305</v>
      </c>
      <c r="F3076" t="s">
        <v>430</v>
      </c>
    </row>
    <row r="3077" spans="1:6" x14ac:dyDescent="0.25">
      <c r="A3077">
        <v>26</v>
      </c>
      <c r="B3077">
        <v>1</v>
      </c>
      <c r="C3077" t="s">
        <v>1316</v>
      </c>
      <c r="D3077" t="s">
        <v>901</v>
      </c>
      <c r="E3077" t="s">
        <v>305</v>
      </c>
      <c r="F3077" t="s">
        <v>430</v>
      </c>
    </row>
    <row r="3078" spans="1:6" x14ac:dyDescent="0.25">
      <c r="A3078">
        <v>26</v>
      </c>
      <c r="B3078">
        <v>2</v>
      </c>
      <c r="C3078" t="s">
        <v>1298</v>
      </c>
      <c r="D3078" t="s">
        <v>922</v>
      </c>
      <c r="E3078" t="s">
        <v>383</v>
      </c>
      <c r="F3078" t="s">
        <v>430</v>
      </c>
    </row>
    <row r="3079" spans="1:6" x14ac:dyDescent="0.25">
      <c r="A3079">
        <v>26</v>
      </c>
      <c r="B3079">
        <v>3</v>
      </c>
      <c r="C3079" t="s">
        <v>1328</v>
      </c>
      <c r="D3079" t="s">
        <v>901</v>
      </c>
      <c r="E3079" t="s">
        <v>429</v>
      </c>
      <c r="F3079" t="s">
        <v>430</v>
      </c>
    </row>
    <row r="3080" spans="1:6" x14ac:dyDescent="0.25">
      <c r="A3080">
        <v>26</v>
      </c>
      <c r="B3080">
        <v>4</v>
      </c>
      <c r="C3080" t="s">
        <v>1262</v>
      </c>
      <c r="D3080" t="s">
        <v>903</v>
      </c>
      <c r="E3080" t="s">
        <v>747</v>
      </c>
      <c r="F3080" t="s">
        <v>430</v>
      </c>
    </row>
    <row r="3081" spans="1:6" x14ac:dyDescent="0.25">
      <c r="A3081">
        <v>26</v>
      </c>
      <c r="B3081">
        <v>5</v>
      </c>
      <c r="C3081" t="s">
        <v>1260</v>
      </c>
      <c r="D3081" t="s">
        <v>901</v>
      </c>
      <c r="E3081" t="s">
        <v>310</v>
      </c>
      <c r="F3081" t="s">
        <v>430</v>
      </c>
    </row>
    <row r="3082" spans="1:6" x14ac:dyDescent="0.25">
      <c r="A3082">
        <v>26</v>
      </c>
      <c r="B3082">
        <v>6</v>
      </c>
      <c r="C3082" t="s">
        <v>1363</v>
      </c>
      <c r="D3082" t="s">
        <v>908</v>
      </c>
      <c r="E3082" t="s">
        <v>612</v>
      </c>
      <c r="F3082" t="s">
        <v>430</v>
      </c>
    </row>
    <row r="3083" spans="1:6" x14ac:dyDescent="0.25">
      <c r="A3083">
        <v>26</v>
      </c>
      <c r="B3083">
        <v>7</v>
      </c>
      <c r="C3083" t="s">
        <v>1296</v>
      </c>
      <c r="D3083" t="s">
        <v>901</v>
      </c>
      <c r="E3083" t="s">
        <v>686</v>
      </c>
      <c r="F3083" t="s">
        <v>430</v>
      </c>
    </row>
    <row r="3084" spans="1:6" x14ac:dyDescent="0.25">
      <c r="A3084">
        <v>26</v>
      </c>
      <c r="B3084">
        <v>8</v>
      </c>
      <c r="C3084" t="s">
        <v>1283</v>
      </c>
      <c r="D3084" t="s">
        <v>901</v>
      </c>
      <c r="E3084" t="s">
        <v>799</v>
      </c>
      <c r="F3084" t="s">
        <v>430</v>
      </c>
    </row>
    <row r="3085" spans="1:6" x14ac:dyDescent="0.25">
      <c r="A3085">
        <v>26</v>
      </c>
      <c r="B3085">
        <v>9</v>
      </c>
      <c r="C3085" t="s">
        <v>1259</v>
      </c>
      <c r="D3085" t="s">
        <v>901</v>
      </c>
      <c r="E3085" t="s">
        <v>204</v>
      </c>
      <c r="F3085" t="s">
        <v>430</v>
      </c>
    </row>
    <row r="3086" spans="1:6" x14ac:dyDescent="0.25">
      <c r="A3086">
        <v>26</v>
      </c>
      <c r="B3086">
        <v>10</v>
      </c>
      <c r="C3086" t="s">
        <v>1287</v>
      </c>
      <c r="D3086" t="s">
        <v>903</v>
      </c>
      <c r="E3086" t="s">
        <v>570</v>
      </c>
      <c r="F3086" t="s">
        <v>430</v>
      </c>
    </row>
    <row r="3087" spans="1:6" x14ac:dyDescent="0.25">
      <c r="A3087">
        <v>26</v>
      </c>
      <c r="B3087">
        <v>11</v>
      </c>
      <c r="C3087" t="s">
        <v>1292</v>
      </c>
      <c r="D3087" t="s">
        <v>901</v>
      </c>
      <c r="E3087" t="s">
        <v>323</v>
      </c>
      <c r="F3087" t="s">
        <v>430</v>
      </c>
    </row>
    <row r="3088" spans="1:6" x14ac:dyDescent="0.25">
      <c r="A3088">
        <v>26</v>
      </c>
      <c r="B3088">
        <v>12</v>
      </c>
      <c r="C3088" t="s">
        <v>1197</v>
      </c>
      <c r="D3088" t="s">
        <v>961</v>
      </c>
      <c r="E3088" t="s">
        <v>487</v>
      </c>
      <c r="F3088" t="s">
        <v>430</v>
      </c>
    </row>
    <row r="3089" spans="1:6" x14ac:dyDescent="0.25">
      <c r="A3089">
        <v>26</v>
      </c>
      <c r="B3089">
        <v>13</v>
      </c>
      <c r="C3089" t="s">
        <v>1314</v>
      </c>
      <c r="D3089" t="s">
        <v>926</v>
      </c>
      <c r="E3089" t="s">
        <v>145</v>
      </c>
      <c r="F3089" t="s">
        <v>430</v>
      </c>
    </row>
    <row r="3090" spans="1:6" x14ac:dyDescent="0.25">
      <c r="A3090">
        <v>26</v>
      </c>
      <c r="B3090">
        <v>14</v>
      </c>
      <c r="C3090" t="s">
        <v>1184</v>
      </c>
      <c r="D3090" t="s">
        <v>901</v>
      </c>
      <c r="E3090" t="s">
        <v>499</v>
      </c>
      <c r="F3090" t="s">
        <v>430</v>
      </c>
    </row>
    <row r="3091" spans="1:6" x14ac:dyDescent="0.25">
      <c r="A3091">
        <v>26</v>
      </c>
      <c r="B3091">
        <v>15</v>
      </c>
      <c r="C3091" t="s">
        <v>1335</v>
      </c>
      <c r="D3091" t="s">
        <v>901</v>
      </c>
      <c r="E3091" t="s">
        <v>780</v>
      </c>
      <c r="F3091" t="s">
        <v>430</v>
      </c>
    </row>
    <row r="3092" spans="1:6" x14ac:dyDescent="0.25">
      <c r="A3092">
        <v>27</v>
      </c>
      <c r="B3092">
        <v>1</v>
      </c>
      <c r="C3092" t="s">
        <v>1273</v>
      </c>
      <c r="D3092" t="s">
        <v>901</v>
      </c>
      <c r="E3092" t="s">
        <v>780</v>
      </c>
      <c r="F3092" t="s">
        <v>430</v>
      </c>
    </row>
    <row r="3093" spans="1:6" x14ac:dyDescent="0.25">
      <c r="A3093">
        <v>27</v>
      </c>
      <c r="B3093">
        <v>2</v>
      </c>
      <c r="C3093" t="s">
        <v>1326</v>
      </c>
      <c r="D3093" t="s">
        <v>908</v>
      </c>
      <c r="E3093" t="s">
        <v>499</v>
      </c>
      <c r="F3093" t="s">
        <v>430</v>
      </c>
    </row>
    <row r="3094" spans="1:6" x14ac:dyDescent="0.25">
      <c r="A3094">
        <v>27</v>
      </c>
      <c r="B3094">
        <v>3</v>
      </c>
      <c r="C3094" t="s">
        <v>1369</v>
      </c>
      <c r="D3094" t="s">
        <v>901</v>
      </c>
      <c r="E3094" t="s">
        <v>145</v>
      </c>
      <c r="F3094" t="s">
        <v>430</v>
      </c>
    </row>
    <row r="3095" spans="1:6" x14ac:dyDescent="0.25">
      <c r="A3095">
        <v>27</v>
      </c>
      <c r="B3095">
        <v>4</v>
      </c>
      <c r="C3095" t="s">
        <v>1280</v>
      </c>
      <c r="D3095" t="s">
        <v>905</v>
      </c>
      <c r="E3095" t="s">
        <v>487</v>
      </c>
      <c r="F3095" t="s">
        <v>430</v>
      </c>
    </row>
    <row r="3096" spans="1:6" x14ac:dyDescent="0.25">
      <c r="A3096">
        <v>27</v>
      </c>
      <c r="B3096">
        <v>5</v>
      </c>
      <c r="C3096" t="s">
        <v>1303</v>
      </c>
      <c r="D3096" t="s">
        <v>899</v>
      </c>
      <c r="E3096" t="s">
        <v>323</v>
      </c>
      <c r="F3096" t="s">
        <v>430</v>
      </c>
    </row>
    <row r="3097" spans="1:6" x14ac:dyDescent="0.25">
      <c r="A3097">
        <v>27</v>
      </c>
      <c r="B3097">
        <v>6</v>
      </c>
      <c r="C3097" t="s">
        <v>1416</v>
      </c>
      <c r="D3097" t="s">
        <v>908</v>
      </c>
      <c r="E3097" t="s">
        <v>570</v>
      </c>
      <c r="F3097" t="s">
        <v>430</v>
      </c>
    </row>
    <row r="3098" spans="1:6" x14ac:dyDescent="0.25">
      <c r="A3098">
        <v>27</v>
      </c>
      <c r="B3098">
        <v>7</v>
      </c>
      <c r="C3098" t="s">
        <v>1253</v>
      </c>
      <c r="D3098" t="s">
        <v>899</v>
      </c>
      <c r="E3098" t="s">
        <v>204</v>
      </c>
      <c r="F3098" t="s">
        <v>430</v>
      </c>
    </row>
    <row r="3099" spans="1:6" x14ac:dyDescent="0.25">
      <c r="A3099">
        <v>27</v>
      </c>
      <c r="B3099">
        <v>8</v>
      </c>
      <c r="C3099" t="s">
        <v>1277</v>
      </c>
      <c r="D3099" t="s">
        <v>901</v>
      </c>
      <c r="E3099" t="s">
        <v>799</v>
      </c>
      <c r="F3099" t="s">
        <v>430</v>
      </c>
    </row>
    <row r="3100" spans="1:6" x14ac:dyDescent="0.25">
      <c r="A3100">
        <v>27</v>
      </c>
      <c r="B3100">
        <v>9</v>
      </c>
      <c r="C3100" t="s">
        <v>1346</v>
      </c>
      <c r="D3100" t="s">
        <v>905</v>
      </c>
      <c r="E3100" t="s">
        <v>686</v>
      </c>
      <c r="F3100" t="s">
        <v>430</v>
      </c>
    </row>
    <row r="3101" spans="1:6" x14ac:dyDescent="0.25">
      <c r="A3101">
        <v>27</v>
      </c>
      <c r="B3101">
        <v>10</v>
      </c>
      <c r="C3101" t="s">
        <v>1244</v>
      </c>
      <c r="D3101" t="s">
        <v>961</v>
      </c>
      <c r="E3101" t="s">
        <v>612</v>
      </c>
      <c r="F3101" t="s">
        <v>430</v>
      </c>
    </row>
    <row r="3102" spans="1:6" x14ac:dyDescent="0.25">
      <c r="A3102">
        <v>27</v>
      </c>
      <c r="B3102">
        <v>11</v>
      </c>
      <c r="C3102" t="s">
        <v>1289</v>
      </c>
      <c r="D3102" t="s">
        <v>901</v>
      </c>
      <c r="E3102" t="s">
        <v>310</v>
      </c>
      <c r="F3102" t="s">
        <v>430</v>
      </c>
    </row>
    <row r="3103" spans="1:6" x14ac:dyDescent="0.25">
      <c r="A3103">
        <v>27</v>
      </c>
      <c r="B3103">
        <v>12</v>
      </c>
      <c r="C3103" t="s">
        <v>1274</v>
      </c>
      <c r="D3103" t="s">
        <v>901</v>
      </c>
      <c r="E3103" t="s">
        <v>747</v>
      </c>
      <c r="F3103" t="s">
        <v>430</v>
      </c>
    </row>
    <row r="3104" spans="1:6" x14ac:dyDescent="0.25">
      <c r="A3104">
        <v>27</v>
      </c>
      <c r="B3104">
        <v>13</v>
      </c>
      <c r="C3104" t="s">
        <v>1430</v>
      </c>
      <c r="D3104" t="s">
        <v>899</v>
      </c>
      <c r="E3104" t="s">
        <v>429</v>
      </c>
      <c r="F3104" t="s">
        <v>430</v>
      </c>
    </row>
    <row r="3105" spans="1:6" x14ac:dyDescent="0.25">
      <c r="A3105">
        <v>27</v>
      </c>
      <c r="B3105">
        <v>14</v>
      </c>
      <c r="C3105" t="s">
        <v>1385</v>
      </c>
      <c r="D3105" t="s">
        <v>901</v>
      </c>
      <c r="E3105" t="s">
        <v>383</v>
      </c>
      <c r="F3105" t="s">
        <v>430</v>
      </c>
    </row>
    <row r="3106" spans="1:6" x14ac:dyDescent="0.25">
      <c r="A3106">
        <v>27</v>
      </c>
      <c r="B3106">
        <v>15</v>
      </c>
      <c r="C3106" t="s">
        <v>1382</v>
      </c>
      <c r="D3106" t="s">
        <v>908</v>
      </c>
      <c r="E3106" t="s">
        <v>305</v>
      </c>
      <c r="F3106" t="s">
        <v>430</v>
      </c>
    </row>
    <row r="3107" spans="1:6" x14ac:dyDescent="0.25">
      <c r="A3107">
        <v>28</v>
      </c>
      <c r="B3107">
        <v>1</v>
      </c>
      <c r="C3107" t="s">
        <v>1381</v>
      </c>
      <c r="D3107" t="s">
        <v>901</v>
      </c>
      <c r="E3107" t="s">
        <v>305</v>
      </c>
      <c r="F3107" t="s">
        <v>430</v>
      </c>
    </row>
    <row r="3108" spans="1:6" x14ac:dyDescent="0.25">
      <c r="A3108">
        <v>28</v>
      </c>
      <c r="B3108">
        <v>2</v>
      </c>
      <c r="C3108" t="s">
        <v>1308</v>
      </c>
      <c r="D3108" t="s">
        <v>901</v>
      </c>
      <c r="E3108" t="s">
        <v>383</v>
      </c>
      <c r="F3108" t="s">
        <v>430</v>
      </c>
    </row>
    <row r="3109" spans="1:6" x14ac:dyDescent="0.25">
      <c r="A3109">
        <v>28</v>
      </c>
      <c r="B3109">
        <v>3</v>
      </c>
      <c r="C3109" t="s">
        <v>1336</v>
      </c>
      <c r="D3109" t="s">
        <v>901</v>
      </c>
      <c r="E3109" t="s">
        <v>429</v>
      </c>
      <c r="F3109" t="s">
        <v>430</v>
      </c>
    </row>
    <row r="3110" spans="1:6" x14ac:dyDescent="0.25">
      <c r="A3110">
        <v>28</v>
      </c>
      <c r="B3110">
        <v>4</v>
      </c>
      <c r="C3110" t="s">
        <v>1232</v>
      </c>
      <c r="D3110" t="s">
        <v>901</v>
      </c>
      <c r="E3110" t="s">
        <v>747</v>
      </c>
      <c r="F3110" t="s">
        <v>430</v>
      </c>
    </row>
    <row r="3111" spans="1:6" x14ac:dyDescent="0.25">
      <c r="A3111">
        <v>28</v>
      </c>
      <c r="B3111">
        <v>5</v>
      </c>
      <c r="C3111" t="s">
        <v>1315</v>
      </c>
      <c r="D3111" t="s">
        <v>901</v>
      </c>
      <c r="E3111" t="s">
        <v>310</v>
      </c>
      <c r="F3111" t="s">
        <v>430</v>
      </c>
    </row>
    <row r="3112" spans="1:6" x14ac:dyDescent="0.25">
      <c r="A3112">
        <v>28</v>
      </c>
      <c r="B3112">
        <v>6</v>
      </c>
      <c r="C3112" t="s">
        <v>1322</v>
      </c>
      <c r="D3112" t="s">
        <v>901</v>
      </c>
      <c r="E3112" t="s">
        <v>612</v>
      </c>
      <c r="F3112" t="s">
        <v>430</v>
      </c>
    </row>
    <row r="3113" spans="1:6" x14ac:dyDescent="0.25">
      <c r="A3113">
        <v>28</v>
      </c>
      <c r="B3113">
        <v>7</v>
      </c>
      <c r="C3113" t="s">
        <v>1339</v>
      </c>
      <c r="D3113" t="s">
        <v>908</v>
      </c>
      <c r="E3113" t="s">
        <v>686</v>
      </c>
      <c r="F3113" t="s">
        <v>430</v>
      </c>
    </row>
    <row r="3114" spans="1:6" x14ac:dyDescent="0.25">
      <c r="A3114">
        <v>28</v>
      </c>
      <c r="B3114">
        <v>8</v>
      </c>
      <c r="C3114" t="s">
        <v>1325</v>
      </c>
      <c r="D3114" t="s">
        <v>901</v>
      </c>
      <c r="E3114" t="s">
        <v>799</v>
      </c>
      <c r="F3114" t="s">
        <v>430</v>
      </c>
    </row>
    <row r="3115" spans="1:6" x14ac:dyDescent="0.25">
      <c r="A3115">
        <v>28</v>
      </c>
      <c r="B3115">
        <v>9</v>
      </c>
      <c r="C3115" t="s">
        <v>1293</v>
      </c>
      <c r="D3115" t="s">
        <v>901</v>
      </c>
      <c r="E3115" t="s">
        <v>204</v>
      </c>
      <c r="F3115" t="s">
        <v>430</v>
      </c>
    </row>
    <row r="3116" spans="1:6" x14ac:dyDescent="0.25">
      <c r="A3116">
        <v>28</v>
      </c>
      <c r="B3116">
        <v>10</v>
      </c>
      <c r="C3116" t="s">
        <v>1370</v>
      </c>
      <c r="D3116" t="s">
        <v>901</v>
      </c>
      <c r="E3116" t="s">
        <v>570</v>
      </c>
      <c r="F3116" t="s">
        <v>430</v>
      </c>
    </row>
    <row r="3117" spans="1:6" x14ac:dyDescent="0.25">
      <c r="A3117">
        <v>28</v>
      </c>
      <c r="B3117">
        <v>11</v>
      </c>
      <c r="C3117" t="s">
        <v>1239</v>
      </c>
      <c r="D3117" t="s">
        <v>901</v>
      </c>
      <c r="E3117" t="s">
        <v>323</v>
      </c>
      <c r="F3117" t="s">
        <v>430</v>
      </c>
    </row>
    <row r="3118" spans="1:6" x14ac:dyDescent="0.25">
      <c r="A3118">
        <v>28</v>
      </c>
      <c r="B3118">
        <v>12</v>
      </c>
      <c r="C3118" t="s">
        <v>1355</v>
      </c>
      <c r="D3118" t="s">
        <v>899</v>
      </c>
      <c r="E3118" t="s">
        <v>487</v>
      </c>
      <c r="F3118" t="s">
        <v>430</v>
      </c>
    </row>
    <row r="3119" spans="1:6" x14ac:dyDescent="0.25">
      <c r="A3119">
        <v>28</v>
      </c>
      <c r="B3119">
        <v>13</v>
      </c>
      <c r="C3119" t="s">
        <v>1373</v>
      </c>
      <c r="D3119" t="s">
        <v>901</v>
      </c>
      <c r="E3119" t="s">
        <v>145</v>
      </c>
      <c r="F3119" t="s">
        <v>430</v>
      </c>
    </row>
    <row r="3120" spans="1:6" x14ac:dyDescent="0.25">
      <c r="A3120">
        <v>28</v>
      </c>
      <c r="B3120">
        <v>14</v>
      </c>
      <c r="C3120" t="s">
        <v>1347</v>
      </c>
      <c r="D3120" t="s">
        <v>908</v>
      </c>
      <c r="E3120" t="s">
        <v>499</v>
      </c>
      <c r="F3120" t="s">
        <v>430</v>
      </c>
    </row>
    <row r="3121" spans="1:6" x14ac:dyDescent="0.25">
      <c r="A3121">
        <v>28</v>
      </c>
      <c r="B3121">
        <v>15</v>
      </c>
      <c r="C3121" t="s">
        <v>1242</v>
      </c>
      <c r="D3121" t="s">
        <v>901</v>
      </c>
      <c r="E3121" t="s">
        <v>780</v>
      </c>
      <c r="F3121" t="s">
        <v>430</v>
      </c>
    </row>
    <row r="3122" spans="1:6" x14ac:dyDescent="0.25">
      <c r="A3122">
        <v>29</v>
      </c>
      <c r="B3122">
        <v>1</v>
      </c>
      <c r="C3122" t="s">
        <v>1340</v>
      </c>
      <c r="D3122" t="s">
        <v>901</v>
      </c>
      <c r="E3122" t="s">
        <v>780</v>
      </c>
      <c r="F3122" t="s">
        <v>430</v>
      </c>
    </row>
    <row r="3123" spans="1:6" x14ac:dyDescent="0.25">
      <c r="A3123">
        <v>29</v>
      </c>
      <c r="B3123">
        <v>2</v>
      </c>
      <c r="C3123" t="s">
        <v>1182</v>
      </c>
      <c r="D3123" t="s">
        <v>901</v>
      </c>
      <c r="E3123" t="s">
        <v>499</v>
      </c>
      <c r="F3123" t="s">
        <v>430</v>
      </c>
    </row>
    <row r="3124" spans="1:6" x14ac:dyDescent="0.25">
      <c r="A3124">
        <v>29</v>
      </c>
      <c r="B3124">
        <v>3</v>
      </c>
      <c r="C3124" t="s">
        <v>1266</v>
      </c>
      <c r="D3124" t="s">
        <v>901</v>
      </c>
      <c r="E3124" t="s">
        <v>145</v>
      </c>
      <c r="F3124" t="s">
        <v>430</v>
      </c>
    </row>
    <row r="3125" spans="1:6" x14ac:dyDescent="0.25">
      <c r="A3125">
        <v>29</v>
      </c>
      <c r="B3125">
        <v>4</v>
      </c>
      <c r="C3125" t="s">
        <v>1357</v>
      </c>
      <c r="D3125" t="s">
        <v>901</v>
      </c>
      <c r="E3125" t="s">
        <v>487</v>
      </c>
      <c r="F3125" t="s">
        <v>430</v>
      </c>
    </row>
    <row r="3126" spans="1:6" x14ac:dyDescent="0.25">
      <c r="A3126">
        <v>29</v>
      </c>
      <c r="B3126">
        <v>5</v>
      </c>
      <c r="C3126" t="s">
        <v>1345</v>
      </c>
      <c r="D3126" t="s">
        <v>908</v>
      </c>
      <c r="E3126" t="s">
        <v>323</v>
      </c>
      <c r="F3126" t="s">
        <v>430</v>
      </c>
    </row>
    <row r="3127" spans="1:6" x14ac:dyDescent="0.25">
      <c r="A3127">
        <v>29</v>
      </c>
      <c r="B3127">
        <v>6</v>
      </c>
      <c r="C3127" t="s">
        <v>1348</v>
      </c>
      <c r="D3127" t="s">
        <v>961</v>
      </c>
      <c r="E3127" t="s">
        <v>570</v>
      </c>
      <c r="F3127" t="s">
        <v>430</v>
      </c>
    </row>
    <row r="3128" spans="1:6" x14ac:dyDescent="0.25">
      <c r="A3128">
        <v>29</v>
      </c>
      <c r="B3128">
        <v>7</v>
      </c>
      <c r="C3128" t="s">
        <v>1368</v>
      </c>
      <c r="D3128" t="s">
        <v>899</v>
      </c>
      <c r="E3128" t="s">
        <v>204</v>
      </c>
      <c r="F3128" t="s">
        <v>430</v>
      </c>
    </row>
    <row r="3129" spans="1:6" x14ac:dyDescent="0.25">
      <c r="A3129">
        <v>29</v>
      </c>
      <c r="B3129">
        <v>8</v>
      </c>
      <c r="C3129" t="s">
        <v>1312</v>
      </c>
      <c r="D3129" t="s">
        <v>922</v>
      </c>
      <c r="E3129" t="s">
        <v>799</v>
      </c>
      <c r="F3129" t="s">
        <v>430</v>
      </c>
    </row>
    <row r="3130" spans="1:6" x14ac:dyDescent="0.25">
      <c r="A3130">
        <v>29</v>
      </c>
      <c r="B3130">
        <v>9</v>
      </c>
      <c r="C3130" t="s">
        <v>1386</v>
      </c>
      <c r="D3130" t="s">
        <v>926</v>
      </c>
      <c r="E3130" t="s">
        <v>686</v>
      </c>
      <c r="F3130" t="s">
        <v>430</v>
      </c>
    </row>
    <row r="3131" spans="1:6" x14ac:dyDescent="0.25">
      <c r="A3131">
        <v>29</v>
      </c>
      <c r="B3131">
        <v>10</v>
      </c>
      <c r="C3131" t="s">
        <v>1426</v>
      </c>
      <c r="D3131" t="s">
        <v>899</v>
      </c>
      <c r="E3131" t="s">
        <v>612</v>
      </c>
      <c r="F3131" t="s">
        <v>430</v>
      </c>
    </row>
    <row r="3132" spans="1:6" x14ac:dyDescent="0.25">
      <c r="A3132">
        <v>29</v>
      </c>
      <c r="B3132">
        <v>11</v>
      </c>
      <c r="C3132" t="s">
        <v>1431</v>
      </c>
      <c r="D3132" t="s">
        <v>908</v>
      </c>
      <c r="E3132" t="s">
        <v>310</v>
      </c>
      <c r="F3132" t="s">
        <v>430</v>
      </c>
    </row>
    <row r="3133" spans="1:6" x14ac:dyDescent="0.25">
      <c r="A3133">
        <v>29</v>
      </c>
      <c r="B3133">
        <v>12</v>
      </c>
      <c r="C3133" t="s">
        <v>1383</v>
      </c>
      <c r="D3133" t="s">
        <v>901</v>
      </c>
      <c r="E3133" t="s">
        <v>747</v>
      </c>
      <c r="F3133" t="s">
        <v>430</v>
      </c>
    </row>
    <row r="3134" spans="1:6" x14ac:dyDescent="0.25">
      <c r="A3134">
        <v>29</v>
      </c>
      <c r="B3134">
        <v>13</v>
      </c>
      <c r="C3134" t="s">
        <v>1302</v>
      </c>
      <c r="D3134" t="s">
        <v>901</v>
      </c>
      <c r="E3134" t="s">
        <v>429</v>
      </c>
      <c r="F3134" t="s">
        <v>430</v>
      </c>
    </row>
    <row r="3135" spans="1:6" x14ac:dyDescent="0.25">
      <c r="A3135">
        <v>29</v>
      </c>
      <c r="B3135">
        <v>14</v>
      </c>
      <c r="C3135" t="s">
        <v>1432</v>
      </c>
      <c r="D3135" t="s">
        <v>901</v>
      </c>
      <c r="E3135" t="s">
        <v>383</v>
      </c>
      <c r="F3135" t="s">
        <v>430</v>
      </c>
    </row>
    <row r="3136" spans="1:6" x14ac:dyDescent="0.25">
      <c r="A3136">
        <v>29</v>
      </c>
      <c r="B3136">
        <v>15</v>
      </c>
      <c r="C3136" t="s">
        <v>1354</v>
      </c>
      <c r="D3136" t="s">
        <v>901</v>
      </c>
      <c r="E3136" t="s">
        <v>305</v>
      </c>
      <c r="F3136" t="s">
        <v>430</v>
      </c>
    </row>
    <row r="3137" spans="1:6" x14ac:dyDescent="0.25">
      <c r="A3137">
        <v>30</v>
      </c>
      <c r="B3137">
        <v>1</v>
      </c>
      <c r="C3137" t="s">
        <v>1317</v>
      </c>
      <c r="D3137" t="s">
        <v>961</v>
      </c>
      <c r="E3137" t="s">
        <v>305</v>
      </c>
      <c r="F3137" t="s">
        <v>430</v>
      </c>
    </row>
    <row r="3138" spans="1:6" x14ac:dyDescent="0.25">
      <c r="A3138">
        <v>30</v>
      </c>
      <c r="B3138">
        <v>2</v>
      </c>
      <c r="C3138" t="s">
        <v>1307</v>
      </c>
      <c r="D3138" t="s">
        <v>901</v>
      </c>
      <c r="E3138" t="s">
        <v>383</v>
      </c>
      <c r="F3138" t="s">
        <v>430</v>
      </c>
    </row>
    <row r="3139" spans="1:6" x14ac:dyDescent="0.25">
      <c r="A3139">
        <v>30</v>
      </c>
      <c r="B3139">
        <v>3</v>
      </c>
      <c r="C3139" t="s">
        <v>1272</v>
      </c>
      <c r="D3139" t="s">
        <v>899</v>
      </c>
      <c r="E3139" t="s">
        <v>429</v>
      </c>
      <c r="F3139" t="s">
        <v>430</v>
      </c>
    </row>
    <row r="3140" spans="1:6" x14ac:dyDescent="0.25">
      <c r="A3140">
        <v>30</v>
      </c>
      <c r="B3140">
        <v>4</v>
      </c>
      <c r="C3140" t="s">
        <v>1331</v>
      </c>
      <c r="D3140" t="s">
        <v>901</v>
      </c>
      <c r="E3140" t="s">
        <v>747</v>
      </c>
      <c r="F3140" t="s">
        <v>430</v>
      </c>
    </row>
    <row r="3141" spans="1:6" x14ac:dyDescent="0.25">
      <c r="A3141">
        <v>30</v>
      </c>
      <c r="B3141">
        <v>5</v>
      </c>
      <c r="C3141" t="s">
        <v>1372</v>
      </c>
      <c r="D3141" t="s">
        <v>899</v>
      </c>
      <c r="E3141" t="s">
        <v>310</v>
      </c>
      <c r="F3141" t="s">
        <v>430</v>
      </c>
    </row>
    <row r="3142" spans="1:6" x14ac:dyDescent="0.25">
      <c r="A3142">
        <v>30</v>
      </c>
      <c r="B3142">
        <v>6</v>
      </c>
      <c r="C3142" t="s">
        <v>1351</v>
      </c>
      <c r="D3142" t="s">
        <v>901</v>
      </c>
      <c r="E3142" t="s">
        <v>612</v>
      </c>
      <c r="F3142" t="s">
        <v>430</v>
      </c>
    </row>
    <row r="3143" spans="1:6" x14ac:dyDescent="0.25">
      <c r="A3143">
        <v>30</v>
      </c>
      <c r="B3143">
        <v>7</v>
      </c>
      <c r="C3143" t="s">
        <v>1374</v>
      </c>
      <c r="D3143" t="s">
        <v>901</v>
      </c>
      <c r="E3143" t="s">
        <v>686</v>
      </c>
      <c r="F3143" t="s">
        <v>430</v>
      </c>
    </row>
    <row r="3144" spans="1:6" x14ac:dyDescent="0.25">
      <c r="A3144">
        <v>30</v>
      </c>
      <c r="B3144">
        <v>8</v>
      </c>
      <c r="C3144" t="s">
        <v>1349</v>
      </c>
      <c r="D3144" t="s">
        <v>901</v>
      </c>
      <c r="E3144" t="s">
        <v>799</v>
      </c>
      <c r="F3144" t="s">
        <v>430</v>
      </c>
    </row>
    <row r="3145" spans="1:6" x14ac:dyDescent="0.25">
      <c r="A3145">
        <v>30</v>
      </c>
      <c r="B3145">
        <v>9</v>
      </c>
      <c r="C3145" t="s">
        <v>1319</v>
      </c>
      <c r="D3145" t="s">
        <v>901</v>
      </c>
      <c r="E3145" t="s">
        <v>204</v>
      </c>
      <c r="F3145" t="s">
        <v>430</v>
      </c>
    </row>
    <row r="3146" spans="1:6" x14ac:dyDescent="0.25">
      <c r="A3146">
        <v>30</v>
      </c>
      <c r="B3146">
        <v>10</v>
      </c>
      <c r="C3146" t="s">
        <v>1409</v>
      </c>
      <c r="D3146" t="s">
        <v>901</v>
      </c>
      <c r="E3146" t="s">
        <v>570</v>
      </c>
      <c r="F3146" t="s">
        <v>430</v>
      </c>
    </row>
    <row r="3147" spans="1:6" x14ac:dyDescent="0.25">
      <c r="A3147">
        <v>30</v>
      </c>
      <c r="B3147">
        <v>11</v>
      </c>
      <c r="C3147" t="s">
        <v>1230</v>
      </c>
      <c r="D3147" t="s">
        <v>922</v>
      </c>
      <c r="E3147" t="s">
        <v>323</v>
      </c>
      <c r="F3147" t="s">
        <v>430</v>
      </c>
    </row>
    <row r="3148" spans="1:6" x14ac:dyDescent="0.25">
      <c r="A3148">
        <v>30</v>
      </c>
      <c r="B3148">
        <v>12</v>
      </c>
      <c r="C3148" t="s">
        <v>1420</v>
      </c>
      <c r="D3148" t="s">
        <v>899</v>
      </c>
      <c r="E3148" t="s">
        <v>487</v>
      </c>
      <c r="F3148" t="s">
        <v>430</v>
      </c>
    </row>
    <row r="3149" spans="1:6" x14ac:dyDescent="0.25">
      <c r="A3149">
        <v>30</v>
      </c>
      <c r="B3149">
        <v>13</v>
      </c>
      <c r="C3149" t="s">
        <v>1433</v>
      </c>
      <c r="D3149" t="s">
        <v>901</v>
      </c>
      <c r="E3149" t="s">
        <v>145</v>
      </c>
      <c r="F3149" t="s">
        <v>430</v>
      </c>
    </row>
    <row r="3150" spans="1:6" x14ac:dyDescent="0.25">
      <c r="A3150">
        <v>30</v>
      </c>
      <c r="B3150">
        <v>14</v>
      </c>
      <c r="C3150" t="s">
        <v>1428</v>
      </c>
      <c r="D3150" t="s">
        <v>899</v>
      </c>
      <c r="E3150" t="s">
        <v>499</v>
      </c>
      <c r="F3150" t="s">
        <v>430</v>
      </c>
    </row>
    <row r="3151" spans="1:6" x14ac:dyDescent="0.25">
      <c r="A3151">
        <v>30</v>
      </c>
      <c r="B3151">
        <v>15</v>
      </c>
      <c r="C3151" t="s">
        <v>1371</v>
      </c>
      <c r="D3151" t="s">
        <v>901</v>
      </c>
      <c r="E3151" t="s">
        <v>780</v>
      </c>
      <c r="F3151" t="s">
        <v>430</v>
      </c>
    </row>
    <row r="3152" spans="1:6" x14ac:dyDescent="0.25">
      <c r="A3152">
        <v>1</v>
      </c>
      <c r="B3152">
        <v>1</v>
      </c>
      <c r="C3152" t="s">
        <v>898</v>
      </c>
      <c r="D3152" t="s">
        <v>899</v>
      </c>
      <c r="E3152" t="s">
        <v>31</v>
      </c>
      <c r="F3152" t="s">
        <v>474</v>
      </c>
    </row>
    <row r="3153" spans="1:6" x14ac:dyDescent="0.25">
      <c r="A3153">
        <v>1</v>
      </c>
      <c r="B3153">
        <v>2</v>
      </c>
      <c r="C3153" t="s">
        <v>906</v>
      </c>
      <c r="D3153" t="s">
        <v>899</v>
      </c>
      <c r="E3153" t="s">
        <v>491</v>
      </c>
      <c r="F3153" t="s">
        <v>474</v>
      </c>
    </row>
    <row r="3154" spans="1:6" x14ac:dyDescent="0.25">
      <c r="A3154">
        <v>1</v>
      </c>
      <c r="B3154">
        <v>3</v>
      </c>
      <c r="C3154" t="s">
        <v>900</v>
      </c>
      <c r="D3154" t="s">
        <v>901</v>
      </c>
      <c r="E3154" t="s">
        <v>586</v>
      </c>
      <c r="F3154" t="s">
        <v>474</v>
      </c>
    </row>
    <row r="3155" spans="1:6" x14ac:dyDescent="0.25">
      <c r="A3155">
        <v>1</v>
      </c>
      <c r="B3155">
        <v>4</v>
      </c>
      <c r="C3155" t="s">
        <v>902</v>
      </c>
      <c r="D3155" t="s">
        <v>903</v>
      </c>
      <c r="E3155" t="s">
        <v>488</v>
      </c>
      <c r="F3155" t="s">
        <v>474</v>
      </c>
    </row>
    <row r="3156" spans="1:6" x14ac:dyDescent="0.25">
      <c r="A3156">
        <v>1</v>
      </c>
      <c r="B3156">
        <v>5</v>
      </c>
      <c r="C3156" t="s">
        <v>904</v>
      </c>
      <c r="D3156" t="s">
        <v>905</v>
      </c>
      <c r="E3156" t="s">
        <v>214</v>
      </c>
      <c r="F3156" t="s">
        <v>474</v>
      </c>
    </row>
    <row r="3157" spans="1:6" x14ac:dyDescent="0.25">
      <c r="A3157">
        <v>1</v>
      </c>
      <c r="B3157">
        <v>6</v>
      </c>
      <c r="C3157" t="s">
        <v>911</v>
      </c>
      <c r="D3157" t="s">
        <v>905</v>
      </c>
      <c r="E3157" t="s">
        <v>387</v>
      </c>
      <c r="F3157" t="s">
        <v>474</v>
      </c>
    </row>
    <row r="3158" spans="1:6" x14ac:dyDescent="0.25">
      <c r="A3158">
        <v>1</v>
      </c>
      <c r="B3158">
        <v>7</v>
      </c>
      <c r="C3158" t="s">
        <v>907</v>
      </c>
      <c r="D3158" t="s">
        <v>908</v>
      </c>
      <c r="E3158" t="s">
        <v>54</v>
      </c>
      <c r="F3158" t="s">
        <v>474</v>
      </c>
    </row>
    <row r="3159" spans="1:6" x14ac:dyDescent="0.25">
      <c r="A3159">
        <v>1</v>
      </c>
      <c r="B3159">
        <v>8</v>
      </c>
      <c r="C3159" t="s">
        <v>912</v>
      </c>
      <c r="D3159" t="s">
        <v>905</v>
      </c>
      <c r="E3159" t="s">
        <v>860</v>
      </c>
      <c r="F3159" t="s">
        <v>474</v>
      </c>
    </row>
    <row r="3160" spans="1:6" x14ac:dyDescent="0.25">
      <c r="A3160">
        <v>1</v>
      </c>
      <c r="B3160">
        <v>9</v>
      </c>
      <c r="C3160" t="s">
        <v>924</v>
      </c>
      <c r="D3160" t="s">
        <v>922</v>
      </c>
      <c r="E3160" t="s">
        <v>96</v>
      </c>
      <c r="F3160" t="s">
        <v>474</v>
      </c>
    </row>
    <row r="3161" spans="1:6" x14ac:dyDescent="0.25">
      <c r="A3161">
        <v>1</v>
      </c>
      <c r="B3161">
        <v>10</v>
      </c>
      <c r="C3161" t="s">
        <v>909</v>
      </c>
      <c r="D3161" t="s">
        <v>899</v>
      </c>
      <c r="E3161" t="s">
        <v>189</v>
      </c>
      <c r="F3161" t="s">
        <v>474</v>
      </c>
    </row>
    <row r="3162" spans="1:6" x14ac:dyDescent="0.25">
      <c r="A3162">
        <v>1</v>
      </c>
      <c r="B3162">
        <v>11</v>
      </c>
      <c r="C3162" t="s">
        <v>914</v>
      </c>
      <c r="D3162" t="s">
        <v>908</v>
      </c>
      <c r="E3162" t="s">
        <v>403</v>
      </c>
      <c r="F3162" t="s">
        <v>474</v>
      </c>
    </row>
    <row r="3163" spans="1:6" x14ac:dyDescent="0.25">
      <c r="A3163">
        <v>1</v>
      </c>
      <c r="B3163">
        <v>12</v>
      </c>
      <c r="C3163" t="s">
        <v>913</v>
      </c>
      <c r="D3163" t="s">
        <v>899</v>
      </c>
      <c r="E3163" t="s">
        <v>157</v>
      </c>
      <c r="F3163" t="s">
        <v>474</v>
      </c>
    </row>
    <row r="3164" spans="1:6" x14ac:dyDescent="0.25">
      <c r="A3164">
        <v>1</v>
      </c>
      <c r="B3164">
        <v>13</v>
      </c>
      <c r="C3164" t="s">
        <v>915</v>
      </c>
      <c r="D3164" t="s">
        <v>899</v>
      </c>
      <c r="E3164" t="s">
        <v>169</v>
      </c>
      <c r="F3164" t="s">
        <v>474</v>
      </c>
    </row>
    <row r="3165" spans="1:6" x14ac:dyDescent="0.25">
      <c r="A3165">
        <v>1</v>
      </c>
      <c r="B3165">
        <v>14</v>
      </c>
      <c r="C3165" t="s">
        <v>917</v>
      </c>
      <c r="D3165" t="s">
        <v>901</v>
      </c>
      <c r="E3165" t="s">
        <v>605</v>
      </c>
      <c r="F3165" t="s">
        <v>474</v>
      </c>
    </row>
    <row r="3166" spans="1:6" x14ac:dyDescent="0.25">
      <c r="A3166">
        <v>1</v>
      </c>
      <c r="B3166">
        <v>15</v>
      </c>
      <c r="C3166" t="s">
        <v>923</v>
      </c>
      <c r="D3166" t="s">
        <v>905</v>
      </c>
      <c r="E3166" t="s">
        <v>692</v>
      </c>
      <c r="F3166" t="s">
        <v>474</v>
      </c>
    </row>
    <row r="3167" spans="1:6" x14ac:dyDescent="0.25">
      <c r="A3167">
        <v>2</v>
      </c>
      <c r="B3167">
        <v>1</v>
      </c>
      <c r="C3167" t="s">
        <v>929</v>
      </c>
      <c r="D3167" t="s">
        <v>899</v>
      </c>
      <c r="E3167" t="s">
        <v>692</v>
      </c>
      <c r="F3167" t="s">
        <v>474</v>
      </c>
    </row>
    <row r="3168" spans="1:6" x14ac:dyDescent="0.25">
      <c r="A3168">
        <v>2</v>
      </c>
      <c r="B3168">
        <v>2</v>
      </c>
      <c r="C3168" t="s">
        <v>918</v>
      </c>
      <c r="D3168" t="s">
        <v>901</v>
      </c>
      <c r="E3168" t="s">
        <v>605</v>
      </c>
      <c r="F3168" t="s">
        <v>474</v>
      </c>
    </row>
    <row r="3169" spans="1:6" x14ac:dyDescent="0.25">
      <c r="A3169">
        <v>2</v>
      </c>
      <c r="B3169">
        <v>3</v>
      </c>
      <c r="C3169" t="s">
        <v>933</v>
      </c>
      <c r="D3169" t="s">
        <v>922</v>
      </c>
      <c r="E3169" t="s">
        <v>169</v>
      </c>
      <c r="F3169" t="s">
        <v>474</v>
      </c>
    </row>
    <row r="3170" spans="1:6" x14ac:dyDescent="0.25">
      <c r="A3170">
        <v>2</v>
      </c>
      <c r="B3170">
        <v>4</v>
      </c>
      <c r="C3170" t="s">
        <v>910</v>
      </c>
      <c r="D3170" t="s">
        <v>901</v>
      </c>
      <c r="E3170" t="s">
        <v>157</v>
      </c>
      <c r="F3170" t="s">
        <v>474</v>
      </c>
    </row>
    <row r="3171" spans="1:6" x14ac:dyDescent="0.25">
      <c r="A3171">
        <v>2</v>
      </c>
      <c r="B3171">
        <v>5</v>
      </c>
      <c r="C3171" t="s">
        <v>941</v>
      </c>
      <c r="D3171" t="s">
        <v>922</v>
      </c>
      <c r="E3171" t="s">
        <v>403</v>
      </c>
      <c r="F3171" t="s">
        <v>474</v>
      </c>
    </row>
    <row r="3172" spans="1:6" x14ac:dyDescent="0.25">
      <c r="A3172">
        <v>2</v>
      </c>
      <c r="B3172">
        <v>6</v>
      </c>
      <c r="C3172" t="s">
        <v>925</v>
      </c>
      <c r="D3172" t="s">
        <v>926</v>
      </c>
      <c r="E3172" t="s">
        <v>189</v>
      </c>
      <c r="F3172" t="s">
        <v>474</v>
      </c>
    </row>
    <row r="3173" spans="1:6" x14ac:dyDescent="0.25">
      <c r="A3173">
        <v>2</v>
      </c>
      <c r="B3173">
        <v>7</v>
      </c>
      <c r="C3173" t="s">
        <v>920</v>
      </c>
      <c r="D3173" t="s">
        <v>901</v>
      </c>
      <c r="E3173" t="s">
        <v>96</v>
      </c>
      <c r="F3173" t="s">
        <v>474</v>
      </c>
    </row>
    <row r="3174" spans="1:6" x14ac:dyDescent="0.25">
      <c r="A3174">
        <v>2</v>
      </c>
      <c r="B3174">
        <v>8</v>
      </c>
      <c r="C3174" t="s">
        <v>916</v>
      </c>
      <c r="D3174" t="s">
        <v>908</v>
      </c>
      <c r="E3174" t="s">
        <v>860</v>
      </c>
      <c r="F3174" t="s">
        <v>474</v>
      </c>
    </row>
    <row r="3175" spans="1:6" x14ac:dyDescent="0.25">
      <c r="A3175">
        <v>2</v>
      </c>
      <c r="B3175">
        <v>9</v>
      </c>
      <c r="C3175" t="s">
        <v>921</v>
      </c>
      <c r="D3175" t="s">
        <v>922</v>
      </c>
      <c r="E3175" t="s">
        <v>54</v>
      </c>
      <c r="F3175" t="s">
        <v>474</v>
      </c>
    </row>
    <row r="3176" spans="1:6" x14ac:dyDescent="0.25">
      <c r="A3176">
        <v>2</v>
      </c>
      <c r="B3176">
        <v>10</v>
      </c>
      <c r="C3176" t="s">
        <v>931</v>
      </c>
      <c r="D3176" t="s">
        <v>908</v>
      </c>
      <c r="E3176" t="s">
        <v>387</v>
      </c>
      <c r="F3176" t="s">
        <v>474</v>
      </c>
    </row>
    <row r="3177" spans="1:6" x14ac:dyDescent="0.25">
      <c r="A3177">
        <v>2</v>
      </c>
      <c r="B3177">
        <v>11</v>
      </c>
      <c r="C3177" t="s">
        <v>919</v>
      </c>
      <c r="D3177" t="s">
        <v>908</v>
      </c>
      <c r="E3177" t="s">
        <v>214</v>
      </c>
      <c r="F3177" t="s">
        <v>474</v>
      </c>
    </row>
    <row r="3178" spans="1:6" x14ac:dyDescent="0.25">
      <c r="A3178">
        <v>2</v>
      </c>
      <c r="B3178">
        <v>12</v>
      </c>
      <c r="C3178" t="s">
        <v>927</v>
      </c>
      <c r="D3178" t="s">
        <v>901</v>
      </c>
      <c r="E3178" t="s">
        <v>488</v>
      </c>
      <c r="F3178" t="s">
        <v>474</v>
      </c>
    </row>
    <row r="3179" spans="1:6" x14ac:dyDescent="0.25">
      <c r="A3179">
        <v>2</v>
      </c>
      <c r="B3179">
        <v>13</v>
      </c>
      <c r="C3179" t="s">
        <v>952</v>
      </c>
      <c r="D3179" t="s">
        <v>899</v>
      </c>
      <c r="E3179" t="s">
        <v>586</v>
      </c>
      <c r="F3179" t="s">
        <v>474</v>
      </c>
    </row>
    <row r="3180" spans="1:6" x14ac:dyDescent="0.25">
      <c r="A3180">
        <v>2</v>
      </c>
      <c r="B3180">
        <v>14</v>
      </c>
      <c r="C3180" t="s">
        <v>938</v>
      </c>
      <c r="D3180" t="s">
        <v>903</v>
      </c>
      <c r="E3180" t="s">
        <v>491</v>
      </c>
      <c r="F3180" t="s">
        <v>474</v>
      </c>
    </row>
    <row r="3181" spans="1:6" x14ac:dyDescent="0.25">
      <c r="A3181">
        <v>2</v>
      </c>
      <c r="B3181">
        <v>15</v>
      </c>
      <c r="C3181" t="s">
        <v>967</v>
      </c>
      <c r="D3181" t="s">
        <v>903</v>
      </c>
      <c r="E3181" t="s">
        <v>31</v>
      </c>
      <c r="F3181" t="s">
        <v>474</v>
      </c>
    </row>
    <row r="3182" spans="1:6" x14ac:dyDescent="0.25">
      <c r="A3182">
        <v>3</v>
      </c>
      <c r="B3182">
        <v>1</v>
      </c>
      <c r="C3182" t="s">
        <v>951</v>
      </c>
      <c r="D3182" t="s">
        <v>899</v>
      </c>
      <c r="E3182" t="s">
        <v>31</v>
      </c>
      <c r="F3182" t="s">
        <v>474</v>
      </c>
    </row>
    <row r="3183" spans="1:6" x14ac:dyDescent="0.25">
      <c r="A3183">
        <v>3</v>
      </c>
      <c r="B3183">
        <v>2</v>
      </c>
      <c r="C3183" t="s">
        <v>936</v>
      </c>
      <c r="D3183" t="s">
        <v>903</v>
      </c>
      <c r="E3183" t="s">
        <v>491</v>
      </c>
      <c r="F3183" t="s">
        <v>474</v>
      </c>
    </row>
    <row r="3184" spans="1:6" x14ac:dyDescent="0.25">
      <c r="A3184">
        <v>3</v>
      </c>
      <c r="B3184">
        <v>3</v>
      </c>
      <c r="C3184" t="s">
        <v>947</v>
      </c>
      <c r="D3184" t="s">
        <v>922</v>
      </c>
      <c r="E3184" t="s">
        <v>586</v>
      </c>
      <c r="F3184" t="s">
        <v>474</v>
      </c>
    </row>
    <row r="3185" spans="1:6" x14ac:dyDescent="0.25">
      <c r="A3185">
        <v>3</v>
      </c>
      <c r="B3185">
        <v>4</v>
      </c>
      <c r="C3185" t="s">
        <v>928</v>
      </c>
      <c r="D3185" t="s">
        <v>901</v>
      </c>
      <c r="E3185" t="s">
        <v>488</v>
      </c>
      <c r="F3185" t="s">
        <v>474</v>
      </c>
    </row>
    <row r="3186" spans="1:6" x14ac:dyDescent="0.25">
      <c r="A3186">
        <v>3</v>
      </c>
      <c r="B3186">
        <v>5</v>
      </c>
      <c r="C3186" t="s">
        <v>943</v>
      </c>
      <c r="D3186" t="s">
        <v>901</v>
      </c>
      <c r="E3186" t="s">
        <v>214</v>
      </c>
      <c r="F3186" t="s">
        <v>474</v>
      </c>
    </row>
    <row r="3187" spans="1:6" x14ac:dyDescent="0.25">
      <c r="A3187">
        <v>3</v>
      </c>
      <c r="B3187">
        <v>6</v>
      </c>
      <c r="C3187" t="s">
        <v>954</v>
      </c>
      <c r="D3187" t="s">
        <v>903</v>
      </c>
      <c r="E3187" t="s">
        <v>387</v>
      </c>
      <c r="F3187" t="s">
        <v>474</v>
      </c>
    </row>
    <row r="3188" spans="1:6" x14ac:dyDescent="0.25">
      <c r="A3188">
        <v>3</v>
      </c>
      <c r="B3188">
        <v>7</v>
      </c>
      <c r="C3188" t="s">
        <v>930</v>
      </c>
      <c r="D3188" t="s">
        <v>901</v>
      </c>
      <c r="E3188" t="s">
        <v>54</v>
      </c>
      <c r="F3188" t="s">
        <v>474</v>
      </c>
    </row>
    <row r="3189" spans="1:6" x14ac:dyDescent="0.25">
      <c r="A3189">
        <v>3</v>
      </c>
      <c r="B3189">
        <v>8</v>
      </c>
      <c r="C3189" t="s">
        <v>940</v>
      </c>
      <c r="D3189" t="s">
        <v>901</v>
      </c>
      <c r="E3189" t="s">
        <v>860</v>
      </c>
      <c r="F3189" t="s">
        <v>474</v>
      </c>
    </row>
    <row r="3190" spans="1:6" x14ac:dyDescent="0.25">
      <c r="A3190">
        <v>3</v>
      </c>
      <c r="B3190">
        <v>9</v>
      </c>
      <c r="C3190" t="s">
        <v>959</v>
      </c>
      <c r="D3190" t="s">
        <v>899</v>
      </c>
      <c r="E3190" t="s">
        <v>96</v>
      </c>
      <c r="F3190" t="s">
        <v>474</v>
      </c>
    </row>
    <row r="3191" spans="1:6" x14ac:dyDescent="0.25">
      <c r="A3191">
        <v>3</v>
      </c>
      <c r="B3191">
        <v>10</v>
      </c>
      <c r="C3191" t="s">
        <v>935</v>
      </c>
      <c r="D3191" t="s">
        <v>901</v>
      </c>
      <c r="E3191" t="s">
        <v>189</v>
      </c>
      <c r="F3191" t="s">
        <v>474</v>
      </c>
    </row>
    <row r="3192" spans="1:6" x14ac:dyDescent="0.25">
      <c r="A3192">
        <v>3</v>
      </c>
      <c r="B3192">
        <v>11</v>
      </c>
      <c r="C3192" t="s">
        <v>958</v>
      </c>
      <c r="D3192" t="s">
        <v>899</v>
      </c>
      <c r="E3192" t="s">
        <v>403</v>
      </c>
      <c r="F3192" t="s">
        <v>474</v>
      </c>
    </row>
    <row r="3193" spans="1:6" x14ac:dyDescent="0.25">
      <c r="A3193">
        <v>3</v>
      </c>
      <c r="B3193">
        <v>12</v>
      </c>
      <c r="C3193" t="s">
        <v>934</v>
      </c>
      <c r="D3193" t="s">
        <v>922</v>
      </c>
      <c r="E3193" t="s">
        <v>157</v>
      </c>
      <c r="F3193" t="s">
        <v>474</v>
      </c>
    </row>
    <row r="3194" spans="1:6" x14ac:dyDescent="0.25">
      <c r="A3194">
        <v>3</v>
      </c>
      <c r="B3194">
        <v>13</v>
      </c>
      <c r="C3194" t="s">
        <v>946</v>
      </c>
      <c r="D3194" t="s">
        <v>926</v>
      </c>
      <c r="E3194" t="s">
        <v>169</v>
      </c>
      <c r="F3194" t="s">
        <v>474</v>
      </c>
    </row>
    <row r="3195" spans="1:6" x14ac:dyDescent="0.25">
      <c r="A3195">
        <v>3</v>
      </c>
      <c r="B3195">
        <v>14</v>
      </c>
      <c r="C3195" t="s">
        <v>957</v>
      </c>
      <c r="D3195" t="s">
        <v>903</v>
      </c>
      <c r="E3195" t="s">
        <v>605</v>
      </c>
      <c r="F3195" t="s">
        <v>474</v>
      </c>
    </row>
    <row r="3196" spans="1:6" x14ac:dyDescent="0.25">
      <c r="A3196">
        <v>3</v>
      </c>
      <c r="B3196">
        <v>15</v>
      </c>
      <c r="C3196" t="s">
        <v>962</v>
      </c>
      <c r="D3196" t="s">
        <v>899</v>
      </c>
      <c r="E3196" t="s">
        <v>692</v>
      </c>
      <c r="F3196" t="s">
        <v>474</v>
      </c>
    </row>
    <row r="3197" spans="1:6" x14ac:dyDescent="0.25">
      <c r="A3197">
        <v>4</v>
      </c>
      <c r="B3197">
        <v>1</v>
      </c>
      <c r="C3197" t="s">
        <v>945</v>
      </c>
      <c r="D3197" t="s">
        <v>901</v>
      </c>
      <c r="E3197" t="s">
        <v>692</v>
      </c>
      <c r="F3197" t="s">
        <v>474</v>
      </c>
    </row>
    <row r="3198" spans="1:6" x14ac:dyDescent="0.25">
      <c r="A3198">
        <v>4</v>
      </c>
      <c r="B3198">
        <v>2</v>
      </c>
      <c r="C3198" t="s">
        <v>942</v>
      </c>
      <c r="D3198" t="s">
        <v>899</v>
      </c>
      <c r="E3198" t="s">
        <v>605</v>
      </c>
      <c r="F3198" t="s">
        <v>474</v>
      </c>
    </row>
    <row r="3199" spans="1:6" x14ac:dyDescent="0.25">
      <c r="A3199">
        <v>4</v>
      </c>
      <c r="B3199">
        <v>3</v>
      </c>
      <c r="C3199" t="s">
        <v>950</v>
      </c>
      <c r="D3199" t="s">
        <v>901</v>
      </c>
      <c r="E3199" t="s">
        <v>169</v>
      </c>
      <c r="F3199" t="s">
        <v>474</v>
      </c>
    </row>
    <row r="3200" spans="1:6" x14ac:dyDescent="0.25">
      <c r="A3200">
        <v>4</v>
      </c>
      <c r="B3200">
        <v>4</v>
      </c>
      <c r="C3200" t="s">
        <v>939</v>
      </c>
      <c r="D3200" t="s">
        <v>901</v>
      </c>
      <c r="E3200" t="s">
        <v>157</v>
      </c>
      <c r="F3200" t="s">
        <v>474</v>
      </c>
    </row>
    <row r="3201" spans="1:6" x14ac:dyDescent="0.25">
      <c r="A3201">
        <v>4</v>
      </c>
      <c r="B3201">
        <v>5</v>
      </c>
      <c r="C3201" t="s">
        <v>937</v>
      </c>
      <c r="D3201" t="s">
        <v>899</v>
      </c>
      <c r="E3201" t="s">
        <v>403</v>
      </c>
      <c r="F3201" t="s">
        <v>474</v>
      </c>
    </row>
    <row r="3202" spans="1:6" x14ac:dyDescent="0.25">
      <c r="A3202">
        <v>4</v>
      </c>
      <c r="B3202">
        <v>6</v>
      </c>
      <c r="C3202" t="s">
        <v>944</v>
      </c>
      <c r="D3202" t="s">
        <v>901</v>
      </c>
      <c r="E3202" t="s">
        <v>189</v>
      </c>
      <c r="F3202" t="s">
        <v>474</v>
      </c>
    </row>
    <row r="3203" spans="1:6" x14ac:dyDescent="0.25">
      <c r="A3203">
        <v>4</v>
      </c>
      <c r="B3203">
        <v>7</v>
      </c>
      <c r="C3203" t="s">
        <v>964</v>
      </c>
      <c r="D3203" t="s">
        <v>961</v>
      </c>
      <c r="E3203" t="s">
        <v>96</v>
      </c>
      <c r="F3203" t="s">
        <v>474</v>
      </c>
    </row>
    <row r="3204" spans="1:6" x14ac:dyDescent="0.25">
      <c r="A3204">
        <v>4</v>
      </c>
      <c r="B3204">
        <v>8</v>
      </c>
      <c r="C3204" t="s">
        <v>960</v>
      </c>
      <c r="D3204" t="s">
        <v>961</v>
      </c>
      <c r="E3204" t="s">
        <v>860</v>
      </c>
      <c r="F3204" t="s">
        <v>474</v>
      </c>
    </row>
    <row r="3205" spans="1:6" x14ac:dyDescent="0.25">
      <c r="A3205">
        <v>4</v>
      </c>
      <c r="B3205">
        <v>9</v>
      </c>
      <c r="C3205" t="s">
        <v>932</v>
      </c>
      <c r="D3205" t="s">
        <v>901</v>
      </c>
      <c r="E3205" t="s">
        <v>54</v>
      </c>
      <c r="F3205" t="s">
        <v>474</v>
      </c>
    </row>
    <row r="3206" spans="1:6" x14ac:dyDescent="0.25">
      <c r="A3206">
        <v>4</v>
      </c>
      <c r="B3206">
        <v>10</v>
      </c>
      <c r="C3206" t="s">
        <v>974</v>
      </c>
      <c r="D3206" t="s">
        <v>899</v>
      </c>
      <c r="E3206" t="s">
        <v>387</v>
      </c>
      <c r="F3206" t="s">
        <v>474</v>
      </c>
    </row>
    <row r="3207" spans="1:6" x14ac:dyDescent="0.25">
      <c r="A3207">
        <v>4</v>
      </c>
      <c r="B3207">
        <v>11</v>
      </c>
      <c r="C3207" t="s">
        <v>956</v>
      </c>
      <c r="D3207" t="s">
        <v>901</v>
      </c>
      <c r="E3207" t="s">
        <v>214</v>
      </c>
      <c r="F3207" t="s">
        <v>474</v>
      </c>
    </row>
    <row r="3208" spans="1:6" x14ac:dyDescent="0.25">
      <c r="A3208">
        <v>4</v>
      </c>
      <c r="B3208">
        <v>12</v>
      </c>
      <c r="C3208" t="s">
        <v>949</v>
      </c>
      <c r="D3208" t="s">
        <v>901</v>
      </c>
      <c r="E3208" t="s">
        <v>488</v>
      </c>
      <c r="F3208" t="s">
        <v>474</v>
      </c>
    </row>
    <row r="3209" spans="1:6" x14ac:dyDescent="0.25">
      <c r="A3209">
        <v>4</v>
      </c>
      <c r="B3209">
        <v>13</v>
      </c>
      <c r="C3209" t="s">
        <v>965</v>
      </c>
      <c r="D3209" t="s">
        <v>961</v>
      </c>
      <c r="E3209" t="s">
        <v>586</v>
      </c>
      <c r="F3209" t="s">
        <v>474</v>
      </c>
    </row>
    <row r="3210" spans="1:6" x14ac:dyDescent="0.25">
      <c r="A3210">
        <v>4</v>
      </c>
      <c r="B3210">
        <v>14</v>
      </c>
      <c r="C3210" t="s">
        <v>975</v>
      </c>
      <c r="D3210" t="s">
        <v>899</v>
      </c>
      <c r="E3210" t="s">
        <v>491</v>
      </c>
      <c r="F3210" t="s">
        <v>474</v>
      </c>
    </row>
    <row r="3211" spans="1:6" x14ac:dyDescent="0.25">
      <c r="A3211">
        <v>4</v>
      </c>
      <c r="B3211">
        <v>15</v>
      </c>
      <c r="C3211" t="s">
        <v>948</v>
      </c>
      <c r="D3211" t="s">
        <v>905</v>
      </c>
      <c r="E3211" t="s">
        <v>31</v>
      </c>
      <c r="F3211" t="s">
        <v>474</v>
      </c>
    </row>
    <row r="3212" spans="1:6" x14ac:dyDescent="0.25">
      <c r="A3212">
        <v>5</v>
      </c>
      <c r="B3212">
        <v>1</v>
      </c>
      <c r="C3212" t="s">
        <v>979</v>
      </c>
      <c r="D3212" t="s">
        <v>903</v>
      </c>
      <c r="E3212" t="s">
        <v>31</v>
      </c>
      <c r="F3212" t="s">
        <v>474</v>
      </c>
    </row>
    <row r="3213" spans="1:6" x14ac:dyDescent="0.25">
      <c r="A3213">
        <v>5</v>
      </c>
      <c r="B3213">
        <v>2</v>
      </c>
      <c r="C3213" t="s">
        <v>997</v>
      </c>
      <c r="D3213" t="s">
        <v>905</v>
      </c>
      <c r="E3213" t="s">
        <v>491</v>
      </c>
      <c r="F3213" t="s">
        <v>474</v>
      </c>
    </row>
    <row r="3214" spans="1:6" x14ac:dyDescent="0.25">
      <c r="A3214">
        <v>5</v>
      </c>
      <c r="B3214">
        <v>3</v>
      </c>
      <c r="C3214" t="s">
        <v>973</v>
      </c>
      <c r="D3214" t="s">
        <v>901</v>
      </c>
      <c r="E3214" t="s">
        <v>586</v>
      </c>
      <c r="F3214" t="s">
        <v>474</v>
      </c>
    </row>
    <row r="3215" spans="1:6" x14ac:dyDescent="0.25">
      <c r="A3215">
        <v>5</v>
      </c>
      <c r="B3215">
        <v>4</v>
      </c>
      <c r="C3215" t="s">
        <v>955</v>
      </c>
      <c r="D3215" t="s">
        <v>908</v>
      </c>
      <c r="E3215" t="s">
        <v>488</v>
      </c>
      <c r="F3215" t="s">
        <v>474</v>
      </c>
    </row>
    <row r="3216" spans="1:6" x14ac:dyDescent="0.25">
      <c r="A3216">
        <v>5</v>
      </c>
      <c r="B3216">
        <v>5</v>
      </c>
      <c r="C3216" t="s">
        <v>985</v>
      </c>
      <c r="D3216" t="s">
        <v>901</v>
      </c>
      <c r="E3216" t="s">
        <v>214</v>
      </c>
      <c r="F3216" t="s">
        <v>474</v>
      </c>
    </row>
    <row r="3217" spans="1:6" x14ac:dyDescent="0.25">
      <c r="A3217">
        <v>5</v>
      </c>
      <c r="B3217">
        <v>6</v>
      </c>
      <c r="C3217" t="s">
        <v>971</v>
      </c>
      <c r="D3217" t="s">
        <v>901</v>
      </c>
      <c r="E3217" t="s">
        <v>387</v>
      </c>
      <c r="F3217" t="s">
        <v>474</v>
      </c>
    </row>
    <row r="3218" spans="1:6" x14ac:dyDescent="0.25">
      <c r="A3218">
        <v>5</v>
      </c>
      <c r="B3218">
        <v>7</v>
      </c>
      <c r="C3218" t="s">
        <v>963</v>
      </c>
      <c r="D3218" t="s">
        <v>908</v>
      </c>
      <c r="E3218" t="s">
        <v>54</v>
      </c>
      <c r="F3218" t="s">
        <v>474</v>
      </c>
    </row>
    <row r="3219" spans="1:6" x14ac:dyDescent="0.25">
      <c r="A3219">
        <v>5</v>
      </c>
      <c r="B3219">
        <v>8</v>
      </c>
      <c r="C3219" t="s">
        <v>968</v>
      </c>
      <c r="D3219" t="s">
        <v>899</v>
      </c>
      <c r="E3219" t="s">
        <v>860</v>
      </c>
      <c r="F3219" t="s">
        <v>474</v>
      </c>
    </row>
    <row r="3220" spans="1:6" x14ac:dyDescent="0.25">
      <c r="A3220">
        <v>5</v>
      </c>
      <c r="B3220">
        <v>9</v>
      </c>
      <c r="C3220" t="s">
        <v>953</v>
      </c>
      <c r="D3220" t="s">
        <v>903</v>
      </c>
      <c r="E3220" t="s">
        <v>96</v>
      </c>
      <c r="F3220" t="s">
        <v>474</v>
      </c>
    </row>
    <row r="3221" spans="1:6" x14ac:dyDescent="0.25">
      <c r="A3221">
        <v>5</v>
      </c>
      <c r="B3221">
        <v>10</v>
      </c>
      <c r="C3221" t="s">
        <v>980</v>
      </c>
      <c r="D3221" t="s">
        <v>905</v>
      </c>
      <c r="E3221" t="s">
        <v>189</v>
      </c>
      <c r="F3221" t="s">
        <v>474</v>
      </c>
    </row>
    <row r="3222" spans="1:6" x14ac:dyDescent="0.25">
      <c r="A3222">
        <v>5</v>
      </c>
      <c r="B3222">
        <v>11</v>
      </c>
      <c r="C3222" t="s">
        <v>981</v>
      </c>
      <c r="D3222" t="s">
        <v>908</v>
      </c>
      <c r="E3222" t="s">
        <v>403</v>
      </c>
      <c r="F3222" t="s">
        <v>474</v>
      </c>
    </row>
    <row r="3223" spans="1:6" x14ac:dyDescent="0.25">
      <c r="A3223">
        <v>5</v>
      </c>
      <c r="B3223">
        <v>12</v>
      </c>
      <c r="C3223" t="s">
        <v>969</v>
      </c>
      <c r="D3223" t="s">
        <v>899</v>
      </c>
      <c r="E3223" t="s">
        <v>157</v>
      </c>
      <c r="F3223" t="s">
        <v>474</v>
      </c>
    </row>
    <row r="3224" spans="1:6" x14ac:dyDescent="0.25">
      <c r="A3224">
        <v>5</v>
      </c>
      <c r="B3224">
        <v>13</v>
      </c>
      <c r="C3224" t="s">
        <v>984</v>
      </c>
      <c r="D3224" t="s">
        <v>901</v>
      </c>
      <c r="E3224" t="s">
        <v>169</v>
      </c>
      <c r="F3224" t="s">
        <v>474</v>
      </c>
    </row>
    <row r="3225" spans="1:6" x14ac:dyDescent="0.25">
      <c r="A3225">
        <v>5</v>
      </c>
      <c r="B3225">
        <v>14</v>
      </c>
      <c r="C3225" t="s">
        <v>987</v>
      </c>
      <c r="D3225" t="s">
        <v>899</v>
      </c>
      <c r="E3225" t="s">
        <v>605</v>
      </c>
      <c r="F3225" t="s">
        <v>474</v>
      </c>
    </row>
    <row r="3226" spans="1:6" x14ac:dyDescent="0.25">
      <c r="A3226">
        <v>5</v>
      </c>
      <c r="B3226">
        <v>15</v>
      </c>
      <c r="C3226" t="s">
        <v>998</v>
      </c>
      <c r="D3226" t="s">
        <v>908</v>
      </c>
      <c r="E3226" t="s">
        <v>692</v>
      </c>
      <c r="F3226" t="s">
        <v>474</v>
      </c>
    </row>
    <row r="3227" spans="1:6" x14ac:dyDescent="0.25">
      <c r="A3227">
        <v>6</v>
      </c>
      <c r="B3227">
        <v>1</v>
      </c>
      <c r="C3227" t="s">
        <v>992</v>
      </c>
      <c r="D3227" t="s">
        <v>899</v>
      </c>
      <c r="E3227" t="s">
        <v>692</v>
      </c>
      <c r="F3227" t="s">
        <v>474</v>
      </c>
    </row>
    <row r="3228" spans="1:6" x14ac:dyDescent="0.25">
      <c r="A3228">
        <v>6</v>
      </c>
      <c r="B3228">
        <v>2</v>
      </c>
      <c r="C3228" t="s">
        <v>1031</v>
      </c>
      <c r="D3228" t="s">
        <v>905</v>
      </c>
      <c r="E3228" t="s">
        <v>605</v>
      </c>
      <c r="F3228" t="s">
        <v>474</v>
      </c>
    </row>
    <row r="3229" spans="1:6" x14ac:dyDescent="0.25">
      <c r="A3229">
        <v>6</v>
      </c>
      <c r="B3229">
        <v>3</v>
      </c>
      <c r="C3229" t="s">
        <v>983</v>
      </c>
      <c r="D3229" t="s">
        <v>901</v>
      </c>
      <c r="E3229" t="s">
        <v>169</v>
      </c>
      <c r="F3229" t="s">
        <v>474</v>
      </c>
    </row>
    <row r="3230" spans="1:6" x14ac:dyDescent="0.25">
      <c r="A3230">
        <v>6</v>
      </c>
      <c r="B3230">
        <v>4</v>
      </c>
      <c r="C3230" t="s">
        <v>977</v>
      </c>
      <c r="D3230" t="s">
        <v>901</v>
      </c>
      <c r="E3230" t="s">
        <v>157</v>
      </c>
      <c r="F3230" t="s">
        <v>474</v>
      </c>
    </row>
    <row r="3231" spans="1:6" x14ac:dyDescent="0.25">
      <c r="A3231">
        <v>6</v>
      </c>
      <c r="B3231">
        <v>5</v>
      </c>
      <c r="C3231" t="s">
        <v>972</v>
      </c>
      <c r="D3231" t="s">
        <v>901</v>
      </c>
      <c r="E3231" t="s">
        <v>403</v>
      </c>
      <c r="F3231" t="s">
        <v>474</v>
      </c>
    </row>
    <row r="3232" spans="1:6" x14ac:dyDescent="0.25">
      <c r="A3232">
        <v>6</v>
      </c>
      <c r="B3232">
        <v>6</v>
      </c>
      <c r="C3232" t="s">
        <v>970</v>
      </c>
      <c r="D3232" t="s">
        <v>903</v>
      </c>
      <c r="E3232" t="s">
        <v>189</v>
      </c>
      <c r="F3232" t="s">
        <v>474</v>
      </c>
    </row>
    <row r="3233" spans="1:6" x14ac:dyDescent="0.25">
      <c r="A3233">
        <v>6</v>
      </c>
      <c r="B3233">
        <v>7</v>
      </c>
      <c r="C3233" t="s">
        <v>1001</v>
      </c>
      <c r="D3233" t="s">
        <v>908</v>
      </c>
      <c r="E3233" t="s">
        <v>96</v>
      </c>
      <c r="F3233" t="s">
        <v>474</v>
      </c>
    </row>
    <row r="3234" spans="1:6" x14ac:dyDescent="0.25">
      <c r="A3234">
        <v>6</v>
      </c>
      <c r="B3234">
        <v>8</v>
      </c>
      <c r="C3234" t="s">
        <v>999</v>
      </c>
      <c r="D3234" t="s">
        <v>922</v>
      </c>
      <c r="E3234" t="s">
        <v>860</v>
      </c>
      <c r="F3234" t="s">
        <v>474</v>
      </c>
    </row>
    <row r="3235" spans="1:6" x14ac:dyDescent="0.25">
      <c r="A3235">
        <v>6</v>
      </c>
      <c r="B3235">
        <v>9</v>
      </c>
      <c r="C3235" t="s">
        <v>986</v>
      </c>
      <c r="D3235" t="s">
        <v>901</v>
      </c>
      <c r="E3235" t="s">
        <v>54</v>
      </c>
      <c r="F3235" t="s">
        <v>474</v>
      </c>
    </row>
    <row r="3236" spans="1:6" x14ac:dyDescent="0.25">
      <c r="A3236">
        <v>6</v>
      </c>
      <c r="B3236">
        <v>10</v>
      </c>
      <c r="C3236" t="s">
        <v>989</v>
      </c>
      <c r="D3236" t="s">
        <v>901</v>
      </c>
      <c r="E3236" t="s">
        <v>387</v>
      </c>
      <c r="F3236" t="s">
        <v>474</v>
      </c>
    </row>
    <row r="3237" spans="1:6" x14ac:dyDescent="0.25">
      <c r="A3237">
        <v>6</v>
      </c>
      <c r="B3237">
        <v>11</v>
      </c>
      <c r="C3237" t="s">
        <v>966</v>
      </c>
      <c r="D3237" t="s">
        <v>961</v>
      </c>
      <c r="E3237" t="s">
        <v>214</v>
      </c>
      <c r="F3237" t="s">
        <v>474</v>
      </c>
    </row>
    <row r="3238" spans="1:6" x14ac:dyDescent="0.25">
      <c r="A3238">
        <v>6</v>
      </c>
      <c r="B3238">
        <v>12</v>
      </c>
      <c r="C3238" t="s">
        <v>978</v>
      </c>
      <c r="D3238" t="s">
        <v>899</v>
      </c>
      <c r="E3238" t="s">
        <v>488</v>
      </c>
      <c r="F3238" t="s">
        <v>474</v>
      </c>
    </row>
    <row r="3239" spans="1:6" x14ac:dyDescent="0.25">
      <c r="A3239">
        <v>6</v>
      </c>
      <c r="B3239">
        <v>13</v>
      </c>
      <c r="C3239" t="s">
        <v>1004</v>
      </c>
      <c r="D3239" t="s">
        <v>905</v>
      </c>
      <c r="E3239" t="s">
        <v>586</v>
      </c>
      <c r="F3239" t="s">
        <v>474</v>
      </c>
    </row>
    <row r="3240" spans="1:6" x14ac:dyDescent="0.25">
      <c r="A3240">
        <v>6</v>
      </c>
      <c r="B3240">
        <v>14</v>
      </c>
      <c r="C3240" t="s">
        <v>1101</v>
      </c>
      <c r="D3240" t="s">
        <v>901</v>
      </c>
      <c r="E3240" t="s">
        <v>491</v>
      </c>
      <c r="F3240" t="s">
        <v>474</v>
      </c>
    </row>
    <row r="3241" spans="1:6" x14ac:dyDescent="0.25">
      <c r="A3241">
        <v>6</v>
      </c>
      <c r="B3241">
        <v>15</v>
      </c>
      <c r="C3241" t="s">
        <v>982</v>
      </c>
      <c r="D3241" t="s">
        <v>901</v>
      </c>
      <c r="E3241" t="s">
        <v>31</v>
      </c>
      <c r="F3241" t="s">
        <v>474</v>
      </c>
    </row>
    <row r="3242" spans="1:6" x14ac:dyDescent="0.25">
      <c r="A3242">
        <v>7</v>
      </c>
      <c r="B3242">
        <v>1</v>
      </c>
      <c r="C3242" t="s">
        <v>1088</v>
      </c>
      <c r="D3242" t="s">
        <v>901</v>
      </c>
      <c r="E3242" t="s">
        <v>31</v>
      </c>
      <c r="F3242" t="s">
        <v>474</v>
      </c>
    </row>
    <row r="3243" spans="1:6" x14ac:dyDescent="0.25">
      <c r="A3243">
        <v>7</v>
      </c>
      <c r="B3243">
        <v>2</v>
      </c>
      <c r="C3243" t="s">
        <v>993</v>
      </c>
      <c r="D3243" t="s">
        <v>901</v>
      </c>
      <c r="E3243" t="s">
        <v>491</v>
      </c>
      <c r="F3243" t="s">
        <v>474</v>
      </c>
    </row>
    <row r="3244" spans="1:6" x14ac:dyDescent="0.25">
      <c r="A3244">
        <v>7</v>
      </c>
      <c r="B3244">
        <v>3</v>
      </c>
      <c r="C3244" t="s">
        <v>1006</v>
      </c>
      <c r="D3244" t="s">
        <v>905</v>
      </c>
      <c r="E3244" t="s">
        <v>586</v>
      </c>
      <c r="F3244" t="s">
        <v>474</v>
      </c>
    </row>
    <row r="3245" spans="1:6" x14ac:dyDescent="0.25">
      <c r="A3245">
        <v>7</v>
      </c>
      <c r="B3245">
        <v>4</v>
      </c>
      <c r="C3245" t="s">
        <v>1011</v>
      </c>
      <c r="D3245" t="s">
        <v>899</v>
      </c>
      <c r="E3245" t="s">
        <v>488</v>
      </c>
      <c r="F3245" t="s">
        <v>474</v>
      </c>
    </row>
    <row r="3246" spans="1:6" x14ac:dyDescent="0.25">
      <c r="A3246">
        <v>7</v>
      </c>
      <c r="B3246">
        <v>5</v>
      </c>
      <c r="C3246" t="s">
        <v>988</v>
      </c>
      <c r="D3246" t="s">
        <v>901</v>
      </c>
      <c r="E3246" t="s">
        <v>214</v>
      </c>
      <c r="F3246" t="s">
        <v>474</v>
      </c>
    </row>
    <row r="3247" spans="1:6" x14ac:dyDescent="0.25">
      <c r="A3247">
        <v>7</v>
      </c>
      <c r="B3247">
        <v>6</v>
      </c>
      <c r="C3247" t="s">
        <v>1039</v>
      </c>
      <c r="D3247" t="s">
        <v>922</v>
      </c>
      <c r="E3247" t="s">
        <v>387</v>
      </c>
      <c r="F3247" t="s">
        <v>474</v>
      </c>
    </row>
    <row r="3248" spans="1:6" x14ac:dyDescent="0.25">
      <c r="A3248">
        <v>7</v>
      </c>
      <c r="B3248">
        <v>7</v>
      </c>
      <c r="C3248" t="s">
        <v>1033</v>
      </c>
      <c r="D3248" t="s">
        <v>905</v>
      </c>
      <c r="E3248" t="s">
        <v>54</v>
      </c>
      <c r="F3248" t="s">
        <v>474</v>
      </c>
    </row>
    <row r="3249" spans="1:6" x14ac:dyDescent="0.25">
      <c r="A3249">
        <v>7</v>
      </c>
      <c r="B3249">
        <v>8</v>
      </c>
      <c r="C3249" t="s">
        <v>1003</v>
      </c>
      <c r="D3249" t="s">
        <v>901</v>
      </c>
      <c r="E3249" t="s">
        <v>860</v>
      </c>
      <c r="F3249" t="s">
        <v>474</v>
      </c>
    </row>
    <row r="3250" spans="1:6" x14ac:dyDescent="0.25">
      <c r="A3250">
        <v>7</v>
      </c>
      <c r="B3250">
        <v>9</v>
      </c>
      <c r="C3250" t="s">
        <v>1010</v>
      </c>
      <c r="D3250" t="s">
        <v>899</v>
      </c>
      <c r="E3250" t="s">
        <v>96</v>
      </c>
      <c r="F3250" t="s">
        <v>474</v>
      </c>
    </row>
    <row r="3251" spans="1:6" x14ac:dyDescent="0.25">
      <c r="A3251">
        <v>7</v>
      </c>
      <c r="B3251">
        <v>10</v>
      </c>
      <c r="C3251" t="s">
        <v>1016</v>
      </c>
      <c r="D3251" t="s">
        <v>961</v>
      </c>
      <c r="E3251" t="s">
        <v>189</v>
      </c>
      <c r="F3251" t="s">
        <v>474</v>
      </c>
    </row>
    <row r="3252" spans="1:6" x14ac:dyDescent="0.25">
      <c r="A3252">
        <v>7</v>
      </c>
      <c r="B3252">
        <v>11</v>
      </c>
      <c r="C3252" t="s">
        <v>1035</v>
      </c>
      <c r="D3252" t="s">
        <v>905</v>
      </c>
      <c r="E3252" t="s">
        <v>403</v>
      </c>
      <c r="F3252" t="s">
        <v>474</v>
      </c>
    </row>
    <row r="3253" spans="1:6" x14ac:dyDescent="0.25">
      <c r="A3253">
        <v>7</v>
      </c>
      <c r="B3253">
        <v>12</v>
      </c>
      <c r="C3253" t="s">
        <v>1013</v>
      </c>
      <c r="D3253" t="s">
        <v>905</v>
      </c>
      <c r="E3253" t="s">
        <v>157</v>
      </c>
      <c r="F3253" t="s">
        <v>474</v>
      </c>
    </row>
    <row r="3254" spans="1:6" x14ac:dyDescent="0.25">
      <c r="A3254">
        <v>7</v>
      </c>
      <c r="B3254">
        <v>13</v>
      </c>
      <c r="C3254" t="s">
        <v>1000</v>
      </c>
      <c r="D3254" t="s">
        <v>899</v>
      </c>
      <c r="E3254" t="s">
        <v>169</v>
      </c>
      <c r="F3254" t="s">
        <v>474</v>
      </c>
    </row>
    <row r="3255" spans="1:6" x14ac:dyDescent="0.25">
      <c r="A3255">
        <v>7</v>
      </c>
      <c r="B3255">
        <v>14</v>
      </c>
      <c r="C3255" t="s">
        <v>1025</v>
      </c>
      <c r="D3255" t="s">
        <v>926</v>
      </c>
      <c r="E3255" t="s">
        <v>605</v>
      </c>
      <c r="F3255" t="s">
        <v>474</v>
      </c>
    </row>
    <row r="3256" spans="1:6" x14ac:dyDescent="0.25">
      <c r="A3256">
        <v>7</v>
      </c>
      <c r="B3256">
        <v>15</v>
      </c>
      <c r="C3256" t="s">
        <v>1093</v>
      </c>
      <c r="D3256" t="s">
        <v>922</v>
      </c>
      <c r="E3256" t="s">
        <v>692</v>
      </c>
      <c r="F3256" t="s">
        <v>474</v>
      </c>
    </row>
    <row r="3257" spans="1:6" x14ac:dyDescent="0.25">
      <c r="A3257">
        <v>8</v>
      </c>
      <c r="B3257">
        <v>1</v>
      </c>
      <c r="C3257" t="s">
        <v>995</v>
      </c>
      <c r="D3257" t="s">
        <v>901</v>
      </c>
      <c r="E3257" t="s">
        <v>692</v>
      </c>
      <c r="F3257" t="s">
        <v>474</v>
      </c>
    </row>
    <row r="3258" spans="1:6" x14ac:dyDescent="0.25">
      <c r="A3258">
        <v>8</v>
      </c>
      <c r="B3258">
        <v>2</v>
      </c>
      <c r="C3258" t="s">
        <v>996</v>
      </c>
      <c r="D3258" t="s">
        <v>899</v>
      </c>
      <c r="E3258" t="s">
        <v>605</v>
      </c>
      <c r="F3258" t="s">
        <v>474</v>
      </c>
    </row>
    <row r="3259" spans="1:6" x14ac:dyDescent="0.25">
      <c r="A3259">
        <v>8</v>
      </c>
      <c r="B3259">
        <v>3</v>
      </c>
      <c r="C3259" t="s">
        <v>976</v>
      </c>
      <c r="D3259" t="s">
        <v>901</v>
      </c>
      <c r="E3259" t="s">
        <v>169</v>
      </c>
      <c r="F3259" t="s">
        <v>474</v>
      </c>
    </row>
    <row r="3260" spans="1:6" x14ac:dyDescent="0.25">
      <c r="A3260">
        <v>8</v>
      </c>
      <c r="B3260">
        <v>4</v>
      </c>
      <c r="C3260" t="s">
        <v>1015</v>
      </c>
      <c r="D3260" t="s">
        <v>899</v>
      </c>
      <c r="E3260" t="s">
        <v>157</v>
      </c>
      <c r="F3260" t="s">
        <v>474</v>
      </c>
    </row>
    <row r="3261" spans="1:6" x14ac:dyDescent="0.25">
      <c r="A3261">
        <v>8</v>
      </c>
      <c r="B3261">
        <v>5</v>
      </c>
      <c r="C3261" t="s">
        <v>1002</v>
      </c>
      <c r="D3261" t="s">
        <v>901</v>
      </c>
      <c r="E3261" t="s">
        <v>403</v>
      </c>
      <c r="F3261" t="s">
        <v>474</v>
      </c>
    </row>
    <row r="3262" spans="1:6" x14ac:dyDescent="0.25">
      <c r="A3262">
        <v>8</v>
      </c>
      <c r="B3262">
        <v>6</v>
      </c>
      <c r="C3262" t="s">
        <v>990</v>
      </c>
      <c r="D3262" t="s">
        <v>901</v>
      </c>
      <c r="E3262" t="s">
        <v>189</v>
      </c>
      <c r="F3262" t="s">
        <v>474</v>
      </c>
    </row>
    <row r="3263" spans="1:6" x14ac:dyDescent="0.25">
      <c r="A3263">
        <v>8</v>
      </c>
      <c r="B3263">
        <v>7</v>
      </c>
      <c r="C3263" t="s">
        <v>1005</v>
      </c>
      <c r="D3263" t="s">
        <v>901</v>
      </c>
      <c r="E3263" t="s">
        <v>96</v>
      </c>
      <c r="F3263" t="s">
        <v>474</v>
      </c>
    </row>
    <row r="3264" spans="1:6" x14ac:dyDescent="0.25">
      <c r="A3264">
        <v>8</v>
      </c>
      <c r="B3264">
        <v>8</v>
      </c>
      <c r="C3264" t="s">
        <v>1073</v>
      </c>
      <c r="D3264" t="s">
        <v>899</v>
      </c>
      <c r="E3264" t="s">
        <v>860</v>
      </c>
      <c r="F3264" t="s">
        <v>474</v>
      </c>
    </row>
    <row r="3265" spans="1:6" x14ac:dyDescent="0.25">
      <c r="A3265">
        <v>8</v>
      </c>
      <c r="B3265">
        <v>9</v>
      </c>
      <c r="C3265" t="s">
        <v>994</v>
      </c>
      <c r="D3265" t="s">
        <v>901</v>
      </c>
      <c r="E3265" t="s">
        <v>54</v>
      </c>
      <c r="F3265" t="s">
        <v>474</v>
      </c>
    </row>
    <row r="3266" spans="1:6" x14ac:dyDescent="0.25">
      <c r="A3266">
        <v>8</v>
      </c>
      <c r="B3266">
        <v>10</v>
      </c>
      <c r="C3266" t="s">
        <v>1036</v>
      </c>
      <c r="D3266" t="s">
        <v>901</v>
      </c>
      <c r="E3266" t="s">
        <v>387</v>
      </c>
      <c r="F3266" t="s">
        <v>474</v>
      </c>
    </row>
    <row r="3267" spans="1:6" x14ac:dyDescent="0.25">
      <c r="A3267">
        <v>8</v>
      </c>
      <c r="B3267">
        <v>11</v>
      </c>
      <c r="C3267" t="s">
        <v>1046</v>
      </c>
      <c r="D3267" t="s">
        <v>899</v>
      </c>
      <c r="E3267" t="s">
        <v>214</v>
      </c>
      <c r="F3267" t="s">
        <v>474</v>
      </c>
    </row>
    <row r="3268" spans="1:6" x14ac:dyDescent="0.25">
      <c r="A3268">
        <v>8</v>
      </c>
      <c r="B3268">
        <v>12</v>
      </c>
      <c r="C3268" t="s">
        <v>1007</v>
      </c>
      <c r="D3268" t="s">
        <v>901</v>
      </c>
      <c r="E3268" t="s">
        <v>488</v>
      </c>
      <c r="F3268" t="s">
        <v>474</v>
      </c>
    </row>
    <row r="3269" spans="1:6" x14ac:dyDescent="0.25">
      <c r="A3269">
        <v>8</v>
      </c>
      <c r="B3269">
        <v>13</v>
      </c>
      <c r="C3269" t="s">
        <v>1021</v>
      </c>
      <c r="D3269" t="s">
        <v>901</v>
      </c>
      <c r="E3269" t="s">
        <v>586</v>
      </c>
      <c r="F3269" t="s">
        <v>474</v>
      </c>
    </row>
    <row r="3270" spans="1:6" x14ac:dyDescent="0.25">
      <c r="A3270">
        <v>8</v>
      </c>
      <c r="B3270">
        <v>14</v>
      </c>
      <c r="C3270" t="s">
        <v>991</v>
      </c>
      <c r="D3270" t="s">
        <v>901</v>
      </c>
      <c r="E3270" t="s">
        <v>491</v>
      </c>
      <c r="F3270" t="s">
        <v>474</v>
      </c>
    </row>
    <row r="3271" spans="1:6" x14ac:dyDescent="0.25">
      <c r="A3271">
        <v>8</v>
      </c>
      <c r="B3271">
        <v>15</v>
      </c>
      <c r="C3271" t="s">
        <v>1009</v>
      </c>
      <c r="D3271" t="s">
        <v>926</v>
      </c>
      <c r="E3271" t="s">
        <v>31</v>
      </c>
      <c r="F3271" t="s">
        <v>474</v>
      </c>
    </row>
    <row r="3272" spans="1:6" x14ac:dyDescent="0.25">
      <c r="A3272">
        <v>9</v>
      </c>
      <c r="B3272">
        <v>1</v>
      </c>
      <c r="C3272" t="s">
        <v>1012</v>
      </c>
      <c r="D3272" t="s">
        <v>901</v>
      </c>
      <c r="E3272" t="s">
        <v>31</v>
      </c>
      <c r="F3272" t="s">
        <v>474</v>
      </c>
    </row>
    <row r="3273" spans="1:6" x14ac:dyDescent="0.25">
      <c r="A3273">
        <v>9</v>
      </c>
      <c r="B3273">
        <v>2</v>
      </c>
      <c r="C3273" t="s">
        <v>1026</v>
      </c>
      <c r="D3273" t="s">
        <v>901</v>
      </c>
      <c r="E3273" t="s">
        <v>491</v>
      </c>
      <c r="F3273" t="s">
        <v>474</v>
      </c>
    </row>
    <row r="3274" spans="1:6" x14ac:dyDescent="0.25">
      <c r="A3274">
        <v>9</v>
      </c>
      <c r="B3274">
        <v>3</v>
      </c>
      <c r="C3274" t="s">
        <v>1078</v>
      </c>
      <c r="D3274" t="s">
        <v>922</v>
      </c>
      <c r="E3274" t="s">
        <v>586</v>
      </c>
      <c r="F3274" t="s">
        <v>474</v>
      </c>
    </row>
    <row r="3275" spans="1:6" x14ac:dyDescent="0.25">
      <c r="A3275">
        <v>9</v>
      </c>
      <c r="B3275">
        <v>4</v>
      </c>
      <c r="C3275" t="s">
        <v>1043</v>
      </c>
      <c r="D3275" t="s">
        <v>905</v>
      </c>
      <c r="E3275" t="s">
        <v>488</v>
      </c>
      <c r="F3275" t="s">
        <v>474</v>
      </c>
    </row>
    <row r="3276" spans="1:6" x14ac:dyDescent="0.25">
      <c r="A3276">
        <v>9</v>
      </c>
      <c r="B3276">
        <v>5</v>
      </c>
      <c r="C3276" t="s">
        <v>1038</v>
      </c>
      <c r="D3276" t="s">
        <v>922</v>
      </c>
      <c r="E3276" t="s">
        <v>214</v>
      </c>
      <c r="F3276" t="s">
        <v>474</v>
      </c>
    </row>
    <row r="3277" spans="1:6" x14ac:dyDescent="0.25">
      <c r="A3277">
        <v>9</v>
      </c>
      <c r="B3277">
        <v>6</v>
      </c>
      <c r="C3277" t="s">
        <v>1028</v>
      </c>
      <c r="D3277" t="s">
        <v>899</v>
      </c>
      <c r="E3277" t="s">
        <v>387</v>
      </c>
      <c r="F3277" t="s">
        <v>474</v>
      </c>
    </row>
    <row r="3278" spans="1:6" x14ac:dyDescent="0.25">
      <c r="A3278">
        <v>9</v>
      </c>
      <c r="B3278">
        <v>7</v>
      </c>
      <c r="C3278" t="s">
        <v>1057</v>
      </c>
      <c r="D3278" t="s">
        <v>899</v>
      </c>
      <c r="E3278" t="s">
        <v>54</v>
      </c>
      <c r="F3278" t="s">
        <v>474</v>
      </c>
    </row>
    <row r="3279" spans="1:6" x14ac:dyDescent="0.25">
      <c r="A3279">
        <v>9</v>
      </c>
      <c r="B3279">
        <v>8</v>
      </c>
      <c r="C3279" t="s">
        <v>1034</v>
      </c>
      <c r="D3279" t="s">
        <v>901</v>
      </c>
      <c r="E3279" t="s">
        <v>860</v>
      </c>
      <c r="F3279" t="s">
        <v>474</v>
      </c>
    </row>
    <row r="3280" spans="1:6" x14ac:dyDescent="0.25">
      <c r="A3280">
        <v>9</v>
      </c>
      <c r="B3280">
        <v>9</v>
      </c>
      <c r="C3280" t="s">
        <v>1061</v>
      </c>
      <c r="D3280" t="s">
        <v>901</v>
      </c>
      <c r="E3280" t="s">
        <v>96</v>
      </c>
      <c r="F3280" t="s">
        <v>474</v>
      </c>
    </row>
    <row r="3281" spans="1:6" x14ac:dyDescent="0.25">
      <c r="A3281">
        <v>9</v>
      </c>
      <c r="B3281">
        <v>10</v>
      </c>
      <c r="C3281" t="s">
        <v>1076</v>
      </c>
      <c r="D3281" t="s">
        <v>905</v>
      </c>
      <c r="E3281" t="s">
        <v>189</v>
      </c>
      <c r="F3281" t="s">
        <v>474</v>
      </c>
    </row>
    <row r="3282" spans="1:6" x14ac:dyDescent="0.25">
      <c r="A3282">
        <v>9</v>
      </c>
      <c r="B3282">
        <v>11</v>
      </c>
      <c r="C3282" t="s">
        <v>1062</v>
      </c>
      <c r="D3282" t="s">
        <v>899</v>
      </c>
      <c r="E3282" t="s">
        <v>403</v>
      </c>
      <c r="F3282" t="s">
        <v>474</v>
      </c>
    </row>
    <row r="3283" spans="1:6" x14ac:dyDescent="0.25">
      <c r="A3283">
        <v>9</v>
      </c>
      <c r="B3283">
        <v>12</v>
      </c>
      <c r="C3283" t="s">
        <v>1018</v>
      </c>
      <c r="D3283" t="s">
        <v>926</v>
      </c>
      <c r="E3283" t="s">
        <v>157</v>
      </c>
      <c r="F3283" t="s">
        <v>474</v>
      </c>
    </row>
    <row r="3284" spans="1:6" x14ac:dyDescent="0.25">
      <c r="A3284">
        <v>9</v>
      </c>
      <c r="B3284">
        <v>13</v>
      </c>
      <c r="C3284" t="s">
        <v>1056</v>
      </c>
      <c r="D3284" t="s">
        <v>905</v>
      </c>
      <c r="E3284" t="s">
        <v>169</v>
      </c>
      <c r="F3284" t="s">
        <v>474</v>
      </c>
    </row>
    <row r="3285" spans="1:6" x14ac:dyDescent="0.25">
      <c r="A3285">
        <v>9</v>
      </c>
      <c r="B3285">
        <v>14</v>
      </c>
      <c r="C3285" t="s">
        <v>1019</v>
      </c>
      <c r="D3285" t="s">
        <v>961</v>
      </c>
      <c r="E3285" t="s">
        <v>605</v>
      </c>
      <c r="F3285" t="s">
        <v>474</v>
      </c>
    </row>
    <row r="3286" spans="1:6" x14ac:dyDescent="0.25">
      <c r="A3286">
        <v>9</v>
      </c>
      <c r="B3286">
        <v>15</v>
      </c>
      <c r="C3286" t="s">
        <v>1060</v>
      </c>
      <c r="D3286" t="s">
        <v>903</v>
      </c>
      <c r="E3286" t="s">
        <v>692</v>
      </c>
      <c r="F3286" t="s">
        <v>474</v>
      </c>
    </row>
    <row r="3287" spans="1:6" x14ac:dyDescent="0.25">
      <c r="A3287">
        <v>10</v>
      </c>
      <c r="B3287">
        <v>1</v>
      </c>
      <c r="C3287" t="s">
        <v>1029</v>
      </c>
      <c r="D3287" t="s">
        <v>901</v>
      </c>
      <c r="E3287" t="s">
        <v>692</v>
      </c>
      <c r="F3287" t="s">
        <v>474</v>
      </c>
    </row>
    <row r="3288" spans="1:6" x14ac:dyDescent="0.25">
      <c r="A3288">
        <v>10</v>
      </c>
      <c r="B3288">
        <v>2</v>
      </c>
      <c r="C3288" t="s">
        <v>1040</v>
      </c>
      <c r="D3288" t="s">
        <v>926</v>
      </c>
      <c r="E3288" t="s">
        <v>605</v>
      </c>
      <c r="F3288" t="s">
        <v>474</v>
      </c>
    </row>
    <row r="3289" spans="1:6" x14ac:dyDescent="0.25">
      <c r="A3289">
        <v>10</v>
      </c>
      <c r="B3289">
        <v>3</v>
      </c>
      <c r="C3289" t="s">
        <v>1066</v>
      </c>
      <c r="D3289" t="s">
        <v>901</v>
      </c>
      <c r="E3289" t="s">
        <v>169</v>
      </c>
      <c r="F3289" t="s">
        <v>474</v>
      </c>
    </row>
    <row r="3290" spans="1:6" x14ac:dyDescent="0.25">
      <c r="A3290">
        <v>10</v>
      </c>
      <c r="B3290">
        <v>4</v>
      </c>
      <c r="C3290" t="s">
        <v>1081</v>
      </c>
      <c r="D3290" t="s">
        <v>905</v>
      </c>
      <c r="E3290" t="s">
        <v>157</v>
      </c>
      <c r="F3290" t="s">
        <v>474</v>
      </c>
    </row>
    <row r="3291" spans="1:6" x14ac:dyDescent="0.25">
      <c r="A3291">
        <v>10</v>
      </c>
      <c r="B3291">
        <v>5</v>
      </c>
      <c r="C3291" t="s">
        <v>1048</v>
      </c>
      <c r="D3291" t="s">
        <v>901</v>
      </c>
      <c r="E3291" t="s">
        <v>403</v>
      </c>
      <c r="F3291" t="s">
        <v>474</v>
      </c>
    </row>
    <row r="3292" spans="1:6" x14ac:dyDescent="0.25">
      <c r="A3292">
        <v>10</v>
      </c>
      <c r="B3292">
        <v>6</v>
      </c>
      <c r="C3292" t="s">
        <v>1049</v>
      </c>
      <c r="D3292" t="s">
        <v>905</v>
      </c>
      <c r="E3292" t="s">
        <v>189</v>
      </c>
      <c r="F3292" t="s">
        <v>474</v>
      </c>
    </row>
    <row r="3293" spans="1:6" x14ac:dyDescent="0.25">
      <c r="A3293">
        <v>10</v>
      </c>
      <c r="B3293">
        <v>7</v>
      </c>
      <c r="C3293" t="s">
        <v>1017</v>
      </c>
      <c r="D3293" t="s">
        <v>899</v>
      </c>
      <c r="E3293" t="s">
        <v>96</v>
      </c>
      <c r="F3293" t="s">
        <v>474</v>
      </c>
    </row>
    <row r="3294" spans="1:6" x14ac:dyDescent="0.25">
      <c r="A3294">
        <v>10</v>
      </c>
      <c r="B3294">
        <v>8</v>
      </c>
      <c r="C3294" t="s">
        <v>1023</v>
      </c>
      <c r="D3294" t="s">
        <v>905</v>
      </c>
      <c r="E3294" t="s">
        <v>860</v>
      </c>
      <c r="F3294" t="s">
        <v>474</v>
      </c>
    </row>
    <row r="3295" spans="1:6" x14ac:dyDescent="0.25">
      <c r="A3295">
        <v>10</v>
      </c>
      <c r="B3295">
        <v>9</v>
      </c>
      <c r="C3295" t="s">
        <v>1055</v>
      </c>
      <c r="D3295" t="s">
        <v>901</v>
      </c>
      <c r="E3295" t="s">
        <v>54</v>
      </c>
      <c r="F3295" t="s">
        <v>474</v>
      </c>
    </row>
    <row r="3296" spans="1:6" x14ac:dyDescent="0.25">
      <c r="A3296">
        <v>10</v>
      </c>
      <c r="B3296">
        <v>10</v>
      </c>
      <c r="C3296" t="s">
        <v>1045</v>
      </c>
      <c r="D3296" t="s">
        <v>961</v>
      </c>
      <c r="E3296" t="s">
        <v>387</v>
      </c>
      <c r="F3296" t="s">
        <v>474</v>
      </c>
    </row>
    <row r="3297" spans="1:6" x14ac:dyDescent="0.25">
      <c r="A3297">
        <v>10</v>
      </c>
      <c r="B3297">
        <v>11</v>
      </c>
      <c r="C3297" t="s">
        <v>1020</v>
      </c>
      <c r="D3297" t="s">
        <v>901</v>
      </c>
      <c r="E3297" t="s">
        <v>214</v>
      </c>
      <c r="F3297" t="s">
        <v>474</v>
      </c>
    </row>
    <row r="3298" spans="1:6" x14ac:dyDescent="0.25">
      <c r="A3298">
        <v>10</v>
      </c>
      <c r="B3298">
        <v>12</v>
      </c>
      <c r="C3298" t="s">
        <v>1037</v>
      </c>
      <c r="D3298" t="s">
        <v>899</v>
      </c>
      <c r="E3298" t="s">
        <v>488</v>
      </c>
      <c r="F3298" t="s">
        <v>474</v>
      </c>
    </row>
    <row r="3299" spans="1:6" x14ac:dyDescent="0.25">
      <c r="A3299">
        <v>10</v>
      </c>
      <c r="B3299">
        <v>13</v>
      </c>
      <c r="C3299" t="s">
        <v>1052</v>
      </c>
      <c r="D3299" t="s">
        <v>901</v>
      </c>
      <c r="E3299" t="s">
        <v>586</v>
      </c>
      <c r="F3299" t="s">
        <v>474</v>
      </c>
    </row>
    <row r="3300" spans="1:6" x14ac:dyDescent="0.25">
      <c r="A3300">
        <v>10</v>
      </c>
      <c r="B3300">
        <v>14</v>
      </c>
      <c r="C3300" t="s">
        <v>1047</v>
      </c>
      <c r="D3300" t="s">
        <v>899</v>
      </c>
      <c r="E3300" t="s">
        <v>491</v>
      </c>
      <c r="F3300" t="s">
        <v>474</v>
      </c>
    </row>
    <row r="3301" spans="1:6" x14ac:dyDescent="0.25">
      <c r="A3301">
        <v>10</v>
      </c>
      <c r="B3301">
        <v>15</v>
      </c>
      <c r="C3301" t="s">
        <v>1042</v>
      </c>
      <c r="D3301" t="s">
        <v>899</v>
      </c>
      <c r="E3301" t="s">
        <v>31</v>
      </c>
      <c r="F3301" t="s">
        <v>474</v>
      </c>
    </row>
    <row r="3302" spans="1:6" x14ac:dyDescent="0.25">
      <c r="A3302">
        <v>11</v>
      </c>
      <c r="B3302">
        <v>1</v>
      </c>
      <c r="C3302" t="s">
        <v>1041</v>
      </c>
      <c r="D3302" t="s">
        <v>922</v>
      </c>
      <c r="E3302" t="s">
        <v>31</v>
      </c>
      <c r="F3302" t="s">
        <v>474</v>
      </c>
    </row>
    <row r="3303" spans="1:6" x14ac:dyDescent="0.25">
      <c r="A3303">
        <v>11</v>
      </c>
      <c r="B3303">
        <v>2</v>
      </c>
      <c r="C3303" t="s">
        <v>1008</v>
      </c>
      <c r="D3303" t="s">
        <v>901</v>
      </c>
      <c r="E3303" t="s">
        <v>491</v>
      </c>
      <c r="F3303" t="s">
        <v>474</v>
      </c>
    </row>
    <row r="3304" spans="1:6" x14ac:dyDescent="0.25">
      <c r="A3304">
        <v>11</v>
      </c>
      <c r="B3304">
        <v>3</v>
      </c>
      <c r="C3304" t="s">
        <v>1014</v>
      </c>
      <c r="D3304" t="s">
        <v>899</v>
      </c>
      <c r="E3304" t="s">
        <v>586</v>
      </c>
      <c r="F3304" t="s">
        <v>474</v>
      </c>
    </row>
    <row r="3305" spans="1:6" x14ac:dyDescent="0.25">
      <c r="A3305">
        <v>11</v>
      </c>
      <c r="B3305">
        <v>4</v>
      </c>
      <c r="C3305" t="s">
        <v>1089</v>
      </c>
      <c r="D3305" t="s">
        <v>905</v>
      </c>
      <c r="E3305" t="s">
        <v>488</v>
      </c>
      <c r="F3305" t="s">
        <v>474</v>
      </c>
    </row>
    <row r="3306" spans="1:6" x14ac:dyDescent="0.25">
      <c r="A3306">
        <v>11</v>
      </c>
      <c r="B3306">
        <v>5</v>
      </c>
      <c r="C3306" t="s">
        <v>1054</v>
      </c>
      <c r="D3306" t="s">
        <v>899</v>
      </c>
      <c r="E3306" t="s">
        <v>214</v>
      </c>
      <c r="F3306" t="s">
        <v>474</v>
      </c>
    </row>
    <row r="3307" spans="1:6" x14ac:dyDescent="0.25">
      <c r="A3307">
        <v>11</v>
      </c>
      <c r="B3307">
        <v>6</v>
      </c>
      <c r="C3307" t="s">
        <v>1074</v>
      </c>
      <c r="D3307" t="s">
        <v>901</v>
      </c>
      <c r="E3307" t="s">
        <v>387</v>
      </c>
      <c r="F3307" t="s">
        <v>474</v>
      </c>
    </row>
    <row r="3308" spans="1:6" x14ac:dyDescent="0.25">
      <c r="A3308">
        <v>11</v>
      </c>
      <c r="B3308">
        <v>7</v>
      </c>
      <c r="C3308" t="s">
        <v>1080</v>
      </c>
      <c r="D3308" t="s">
        <v>899</v>
      </c>
      <c r="E3308" t="s">
        <v>54</v>
      </c>
      <c r="F3308" t="s">
        <v>474</v>
      </c>
    </row>
    <row r="3309" spans="1:6" x14ac:dyDescent="0.25">
      <c r="A3309">
        <v>11</v>
      </c>
      <c r="B3309">
        <v>8</v>
      </c>
      <c r="C3309" t="s">
        <v>1121</v>
      </c>
      <c r="D3309" t="s">
        <v>901</v>
      </c>
      <c r="E3309" t="s">
        <v>860</v>
      </c>
      <c r="F3309" t="s">
        <v>474</v>
      </c>
    </row>
    <row r="3310" spans="1:6" x14ac:dyDescent="0.25">
      <c r="A3310">
        <v>11</v>
      </c>
      <c r="B3310">
        <v>9</v>
      </c>
      <c r="C3310" t="s">
        <v>1027</v>
      </c>
      <c r="D3310" t="s">
        <v>901</v>
      </c>
      <c r="E3310" t="s">
        <v>96</v>
      </c>
      <c r="F3310" t="s">
        <v>474</v>
      </c>
    </row>
    <row r="3311" spans="1:6" x14ac:dyDescent="0.25">
      <c r="A3311">
        <v>11</v>
      </c>
      <c r="B3311">
        <v>10</v>
      </c>
      <c r="C3311" t="s">
        <v>1075</v>
      </c>
      <c r="D3311" t="s">
        <v>899</v>
      </c>
      <c r="E3311" t="s">
        <v>189</v>
      </c>
      <c r="F3311" t="s">
        <v>474</v>
      </c>
    </row>
    <row r="3312" spans="1:6" x14ac:dyDescent="0.25">
      <c r="A3312">
        <v>11</v>
      </c>
      <c r="B3312">
        <v>11</v>
      </c>
      <c r="C3312" t="s">
        <v>1024</v>
      </c>
      <c r="D3312" t="s">
        <v>901</v>
      </c>
      <c r="E3312" t="s">
        <v>403</v>
      </c>
      <c r="F3312" t="s">
        <v>474</v>
      </c>
    </row>
    <row r="3313" spans="1:6" x14ac:dyDescent="0.25">
      <c r="A3313">
        <v>11</v>
      </c>
      <c r="B3313">
        <v>12</v>
      </c>
      <c r="C3313" t="s">
        <v>1227</v>
      </c>
      <c r="D3313" t="s">
        <v>901</v>
      </c>
      <c r="E3313" t="s">
        <v>157</v>
      </c>
      <c r="F3313" t="s">
        <v>474</v>
      </c>
    </row>
    <row r="3314" spans="1:6" x14ac:dyDescent="0.25">
      <c r="A3314">
        <v>11</v>
      </c>
      <c r="B3314">
        <v>13</v>
      </c>
      <c r="C3314" t="s">
        <v>1106</v>
      </c>
      <c r="D3314" t="s">
        <v>901</v>
      </c>
      <c r="E3314" t="s">
        <v>169</v>
      </c>
      <c r="F3314" t="s">
        <v>474</v>
      </c>
    </row>
    <row r="3315" spans="1:6" x14ac:dyDescent="0.25">
      <c r="A3315">
        <v>11</v>
      </c>
      <c r="B3315">
        <v>14</v>
      </c>
      <c r="C3315" t="s">
        <v>1086</v>
      </c>
      <c r="D3315" t="s">
        <v>901</v>
      </c>
      <c r="E3315" t="s">
        <v>605</v>
      </c>
      <c r="F3315" t="s">
        <v>474</v>
      </c>
    </row>
    <row r="3316" spans="1:6" x14ac:dyDescent="0.25">
      <c r="A3316">
        <v>11</v>
      </c>
      <c r="B3316">
        <v>15</v>
      </c>
      <c r="C3316" t="s">
        <v>1069</v>
      </c>
      <c r="D3316" t="s">
        <v>899</v>
      </c>
      <c r="E3316" t="s">
        <v>692</v>
      </c>
      <c r="F3316" t="s">
        <v>474</v>
      </c>
    </row>
    <row r="3317" spans="1:6" x14ac:dyDescent="0.25">
      <c r="A3317">
        <v>12</v>
      </c>
      <c r="B3317">
        <v>1</v>
      </c>
      <c r="C3317" t="s">
        <v>1083</v>
      </c>
      <c r="D3317" t="s">
        <v>901</v>
      </c>
      <c r="E3317" t="s">
        <v>692</v>
      </c>
      <c r="F3317" t="s">
        <v>474</v>
      </c>
    </row>
    <row r="3318" spans="1:6" x14ac:dyDescent="0.25">
      <c r="A3318">
        <v>12</v>
      </c>
      <c r="B3318">
        <v>2</v>
      </c>
      <c r="C3318" t="s">
        <v>1032</v>
      </c>
      <c r="D3318" t="s">
        <v>908</v>
      </c>
      <c r="E3318" t="s">
        <v>605</v>
      </c>
      <c r="F3318" t="s">
        <v>474</v>
      </c>
    </row>
    <row r="3319" spans="1:6" x14ac:dyDescent="0.25">
      <c r="A3319">
        <v>12</v>
      </c>
      <c r="B3319">
        <v>3</v>
      </c>
      <c r="C3319" t="s">
        <v>1084</v>
      </c>
      <c r="D3319" t="s">
        <v>908</v>
      </c>
      <c r="E3319" t="s">
        <v>169</v>
      </c>
      <c r="F3319" t="s">
        <v>474</v>
      </c>
    </row>
    <row r="3320" spans="1:6" x14ac:dyDescent="0.25">
      <c r="A3320">
        <v>12</v>
      </c>
      <c r="B3320">
        <v>4</v>
      </c>
      <c r="C3320" t="s">
        <v>1063</v>
      </c>
      <c r="D3320" t="s">
        <v>961</v>
      </c>
      <c r="E3320" t="s">
        <v>157</v>
      </c>
      <c r="F3320" t="s">
        <v>474</v>
      </c>
    </row>
    <row r="3321" spans="1:6" x14ac:dyDescent="0.25">
      <c r="A3321">
        <v>12</v>
      </c>
      <c r="B3321">
        <v>5</v>
      </c>
      <c r="C3321" t="s">
        <v>1145</v>
      </c>
      <c r="D3321" t="s">
        <v>899</v>
      </c>
      <c r="E3321" t="s">
        <v>403</v>
      </c>
      <c r="F3321" t="s">
        <v>474</v>
      </c>
    </row>
    <row r="3322" spans="1:6" x14ac:dyDescent="0.25">
      <c r="A3322">
        <v>12</v>
      </c>
      <c r="B3322">
        <v>6</v>
      </c>
      <c r="C3322" t="s">
        <v>1085</v>
      </c>
      <c r="D3322" t="s">
        <v>899</v>
      </c>
      <c r="E3322" t="s">
        <v>189</v>
      </c>
      <c r="F3322" t="s">
        <v>474</v>
      </c>
    </row>
    <row r="3323" spans="1:6" x14ac:dyDescent="0.25">
      <c r="A3323">
        <v>12</v>
      </c>
      <c r="B3323">
        <v>7</v>
      </c>
      <c r="C3323" t="s">
        <v>1059</v>
      </c>
      <c r="D3323" t="s">
        <v>901</v>
      </c>
      <c r="E3323" t="s">
        <v>96</v>
      </c>
      <c r="F3323" t="s">
        <v>474</v>
      </c>
    </row>
    <row r="3324" spans="1:6" x14ac:dyDescent="0.25">
      <c r="A3324">
        <v>12</v>
      </c>
      <c r="B3324">
        <v>8</v>
      </c>
      <c r="C3324" t="s">
        <v>1112</v>
      </c>
      <c r="D3324" t="s">
        <v>899</v>
      </c>
      <c r="E3324" t="s">
        <v>860</v>
      </c>
      <c r="F3324" t="s">
        <v>474</v>
      </c>
    </row>
    <row r="3325" spans="1:6" x14ac:dyDescent="0.25">
      <c r="A3325">
        <v>12</v>
      </c>
      <c r="B3325">
        <v>9</v>
      </c>
      <c r="C3325" t="s">
        <v>1113</v>
      </c>
      <c r="D3325" t="s">
        <v>899</v>
      </c>
      <c r="E3325" t="s">
        <v>54</v>
      </c>
      <c r="F3325" t="s">
        <v>474</v>
      </c>
    </row>
    <row r="3326" spans="1:6" x14ac:dyDescent="0.25">
      <c r="A3326">
        <v>12</v>
      </c>
      <c r="B3326">
        <v>10</v>
      </c>
      <c r="C3326" t="s">
        <v>1168</v>
      </c>
      <c r="D3326" t="s">
        <v>899</v>
      </c>
      <c r="E3326" t="s">
        <v>387</v>
      </c>
      <c r="F3326" t="s">
        <v>474</v>
      </c>
    </row>
    <row r="3327" spans="1:6" x14ac:dyDescent="0.25">
      <c r="A3327">
        <v>12</v>
      </c>
      <c r="B3327">
        <v>11</v>
      </c>
      <c r="C3327" t="s">
        <v>1058</v>
      </c>
      <c r="D3327" t="s">
        <v>961</v>
      </c>
      <c r="E3327" t="s">
        <v>214</v>
      </c>
      <c r="F3327" t="s">
        <v>474</v>
      </c>
    </row>
    <row r="3328" spans="1:6" x14ac:dyDescent="0.25">
      <c r="A3328">
        <v>12</v>
      </c>
      <c r="B3328">
        <v>12</v>
      </c>
      <c r="C3328" t="s">
        <v>1067</v>
      </c>
      <c r="D3328" t="s">
        <v>899</v>
      </c>
      <c r="E3328" t="s">
        <v>488</v>
      </c>
      <c r="F3328" t="s">
        <v>474</v>
      </c>
    </row>
    <row r="3329" spans="1:6" x14ac:dyDescent="0.25">
      <c r="A3329">
        <v>12</v>
      </c>
      <c r="B3329">
        <v>13</v>
      </c>
      <c r="C3329" t="s">
        <v>1065</v>
      </c>
      <c r="D3329" t="s">
        <v>901</v>
      </c>
      <c r="E3329" t="s">
        <v>586</v>
      </c>
      <c r="F3329" t="s">
        <v>474</v>
      </c>
    </row>
    <row r="3330" spans="1:6" x14ac:dyDescent="0.25">
      <c r="A3330">
        <v>12</v>
      </c>
      <c r="B3330">
        <v>14</v>
      </c>
      <c r="C3330" t="s">
        <v>1053</v>
      </c>
      <c r="D3330" t="s">
        <v>901</v>
      </c>
      <c r="E3330" t="s">
        <v>491</v>
      </c>
      <c r="F3330" t="s">
        <v>474</v>
      </c>
    </row>
    <row r="3331" spans="1:6" x14ac:dyDescent="0.25">
      <c r="A3331">
        <v>12</v>
      </c>
      <c r="B3331">
        <v>15</v>
      </c>
      <c r="C3331" t="s">
        <v>1109</v>
      </c>
      <c r="D3331" t="s">
        <v>908</v>
      </c>
      <c r="E3331" t="s">
        <v>31</v>
      </c>
      <c r="F3331" t="s">
        <v>474</v>
      </c>
    </row>
    <row r="3332" spans="1:6" x14ac:dyDescent="0.25">
      <c r="A3332">
        <v>13</v>
      </c>
      <c r="B3332">
        <v>1</v>
      </c>
      <c r="C3332" t="s">
        <v>1107</v>
      </c>
      <c r="D3332" t="s">
        <v>905</v>
      </c>
      <c r="E3332" t="s">
        <v>31</v>
      </c>
      <c r="F3332" t="s">
        <v>474</v>
      </c>
    </row>
    <row r="3333" spans="1:6" x14ac:dyDescent="0.25">
      <c r="A3333">
        <v>13</v>
      </c>
      <c r="B3333">
        <v>2</v>
      </c>
      <c r="C3333" t="s">
        <v>1077</v>
      </c>
      <c r="D3333" t="s">
        <v>901</v>
      </c>
      <c r="E3333" t="s">
        <v>491</v>
      </c>
      <c r="F3333" t="s">
        <v>474</v>
      </c>
    </row>
    <row r="3334" spans="1:6" x14ac:dyDescent="0.25">
      <c r="A3334">
        <v>13</v>
      </c>
      <c r="B3334">
        <v>3</v>
      </c>
      <c r="C3334" t="s">
        <v>1070</v>
      </c>
      <c r="D3334" t="s">
        <v>961</v>
      </c>
      <c r="E3334" t="s">
        <v>586</v>
      </c>
      <c r="F3334" t="s">
        <v>474</v>
      </c>
    </row>
    <row r="3335" spans="1:6" x14ac:dyDescent="0.25">
      <c r="A3335">
        <v>13</v>
      </c>
      <c r="B3335">
        <v>4</v>
      </c>
      <c r="C3335" t="s">
        <v>1044</v>
      </c>
      <c r="D3335" t="s">
        <v>922</v>
      </c>
      <c r="E3335" t="s">
        <v>488</v>
      </c>
      <c r="F3335" t="s">
        <v>474</v>
      </c>
    </row>
    <row r="3336" spans="1:6" x14ac:dyDescent="0.25">
      <c r="A3336">
        <v>13</v>
      </c>
      <c r="B3336">
        <v>5</v>
      </c>
      <c r="C3336" t="s">
        <v>1071</v>
      </c>
      <c r="D3336" t="s">
        <v>903</v>
      </c>
      <c r="E3336" t="s">
        <v>214</v>
      </c>
      <c r="F3336" t="s">
        <v>474</v>
      </c>
    </row>
    <row r="3337" spans="1:6" x14ac:dyDescent="0.25">
      <c r="A3337">
        <v>13</v>
      </c>
      <c r="B3337">
        <v>6</v>
      </c>
      <c r="C3337" t="s">
        <v>1030</v>
      </c>
      <c r="D3337" t="s">
        <v>908</v>
      </c>
      <c r="E3337" t="s">
        <v>387</v>
      </c>
      <c r="F3337" t="s">
        <v>474</v>
      </c>
    </row>
    <row r="3338" spans="1:6" x14ac:dyDescent="0.25">
      <c r="A3338">
        <v>13</v>
      </c>
      <c r="B3338">
        <v>7</v>
      </c>
      <c r="C3338" t="s">
        <v>1126</v>
      </c>
      <c r="D3338" t="s">
        <v>961</v>
      </c>
      <c r="E3338" t="s">
        <v>54</v>
      </c>
      <c r="F3338" t="s">
        <v>474</v>
      </c>
    </row>
    <row r="3339" spans="1:6" x14ac:dyDescent="0.25">
      <c r="A3339">
        <v>13</v>
      </c>
      <c r="B3339">
        <v>8</v>
      </c>
      <c r="C3339" t="s">
        <v>1124</v>
      </c>
      <c r="D3339" t="s">
        <v>901</v>
      </c>
      <c r="E3339" t="s">
        <v>860</v>
      </c>
      <c r="F3339" t="s">
        <v>474</v>
      </c>
    </row>
    <row r="3340" spans="1:6" x14ac:dyDescent="0.25">
      <c r="A3340">
        <v>13</v>
      </c>
      <c r="B3340">
        <v>9</v>
      </c>
      <c r="C3340" t="s">
        <v>1079</v>
      </c>
      <c r="D3340" t="s">
        <v>905</v>
      </c>
      <c r="E3340" t="s">
        <v>96</v>
      </c>
      <c r="F3340" t="s">
        <v>474</v>
      </c>
    </row>
    <row r="3341" spans="1:6" x14ac:dyDescent="0.25">
      <c r="A3341">
        <v>13</v>
      </c>
      <c r="B3341">
        <v>10</v>
      </c>
      <c r="C3341" t="s">
        <v>1136</v>
      </c>
      <c r="D3341" t="s">
        <v>899</v>
      </c>
      <c r="E3341" t="s">
        <v>189</v>
      </c>
      <c r="F3341" t="s">
        <v>474</v>
      </c>
    </row>
    <row r="3342" spans="1:6" x14ac:dyDescent="0.25">
      <c r="A3342">
        <v>13</v>
      </c>
      <c r="B3342">
        <v>11</v>
      </c>
      <c r="C3342" t="s">
        <v>1114</v>
      </c>
      <c r="D3342" t="s">
        <v>961</v>
      </c>
      <c r="E3342" t="s">
        <v>403</v>
      </c>
      <c r="F3342" t="s">
        <v>474</v>
      </c>
    </row>
    <row r="3343" spans="1:6" x14ac:dyDescent="0.25">
      <c r="A3343">
        <v>13</v>
      </c>
      <c r="B3343">
        <v>12</v>
      </c>
      <c r="C3343" t="s">
        <v>1096</v>
      </c>
      <c r="D3343" t="s">
        <v>901</v>
      </c>
      <c r="E3343" t="s">
        <v>157</v>
      </c>
      <c r="F3343" t="s">
        <v>474</v>
      </c>
    </row>
    <row r="3344" spans="1:6" x14ac:dyDescent="0.25">
      <c r="A3344">
        <v>13</v>
      </c>
      <c r="B3344">
        <v>13</v>
      </c>
      <c r="C3344" t="s">
        <v>1278</v>
      </c>
      <c r="D3344" t="s">
        <v>901</v>
      </c>
      <c r="E3344" t="s">
        <v>169</v>
      </c>
      <c r="F3344" t="s">
        <v>474</v>
      </c>
    </row>
    <row r="3345" spans="1:6" x14ac:dyDescent="0.25">
      <c r="A3345">
        <v>13</v>
      </c>
      <c r="B3345">
        <v>14</v>
      </c>
      <c r="C3345" t="s">
        <v>1095</v>
      </c>
      <c r="D3345" t="s">
        <v>901</v>
      </c>
      <c r="E3345" t="s">
        <v>605</v>
      </c>
      <c r="F3345" t="s">
        <v>474</v>
      </c>
    </row>
    <row r="3346" spans="1:6" x14ac:dyDescent="0.25">
      <c r="A3346">
        <v>13</v>
      </c>
      <c r="B3346">
        <v>15</v>
      </c>
      <c r="C3346" t="s">
        <v>1050</v>
      </c>
      <c r="D3346" t="s">
        <v>922</v>
      </c>
      <c r="E3346" t="s">
        <v>692</v>
      </c>
      <c r="F3346" t="s">
        <v>474</v>
      </c>
    </row>
    <row r="3347" spans="1:6" x14ac:dyDescent="0.25">
      <c r="A3347">
        <v>14</v>
      </c>
      <c r="B3347">
        <v>1</v>
      </c>
      <c r="C3347" t="s">
        <v>1179</v>
      </c>
      <c r="D3347" t="s">
        <v>901</v>
      </c>
      <c r="E3347" t="s">
        <v>692</v>
      </c>
      <c r="F3347" t="s">
        <v>474</v>
      </c>
    </row>
    <row r="3348" spans="1:6" x14ac:dyDescent="0.25">
      <c r="A3348">
        <v>14</v>
      </c>
      <c r="B3348">
        <v>2</v>
      </c>
      <c r="C3348" t="s">
        <v>1125</v>
      </c>
      <c r="D3348" t="s">
        <v>903</v>
      </c>
      <c r="E3348" t="s">
        <v>605</v>
      </c>
      <c r="F3348" t="s">
        <v>474</v>
      </c>
    </row>
    <row r="3349" spans="1:6" x14ac:dyDescent="0.25">
      <c r="A3349">
        <v>14</v>
      </c>
      <c r="B3349">
        <v>3</v>
      </c>
      <c r="C3349" t="s">
        <v>1098</v>
      </c>
      <c r="D3349" t="s">
        <v>899</v>
      </c>
      <c r="E3349" t="s">
        <v>169</v>
      </c>
      <c r="F3349" t="s">
        <v>474</v>
      </c>
    </row>
    <row r="3350" spans="1:6" x14ac:dyDescent="0.25">
      <c r="A3350">
        <v>14</v>
      </c>
      <c r="B3350">
        <v>4</v>
      </c>
      <c r="C3350" t="s">
        <v>1105</v>
      </c>
      <c r="D3350" t="s">
        <v>901</v>
      </c>
      <c r="E3350" t="s">
        <v>157</v>
      </c>
      <c r="F3350" t="s">
        <v>474</v>
      </c>
    </row>
    <row r="3351" spans="1:6" x14ac:dyDescent="0.25">
      <c r="A3351">
        <v>14</v>
      </c>
      <c r="B3351">
        <v>5</v>
      </c>
      <c r="C3351" t="s">
        <v>1153</v>
      </c>
      <c r="D3351" t="s">
        <v>899</v>
      </c>
      <c r="E3351" t="s">
        <v>403</v>
      </c>
      <c r="F3351" t="s">
        <v>474</v>
      </c>
    </row>
    <row r="3352" spans="1:6" x14ac:dyDescent="0.25">
      <c r="A3352">
        <v>14</v>
      </c>
      <c r="B3352">
        <v>6</v>
      </c>
      <c r="C3352" t="s">
        <v>1082</v>
      </c>
      <c r="D3352" t="s">
        <v>901</v>
      </c>
      <c r="E3352" t="s">
        <v>189</v>
      </c>
      <c r="F3352" t="s">
        <v>474</v>
      </c>
    </row>
    <row r="3353" spans="1:6" x14ac:dyDescent="0.25">
      <c r="A3353">
        <v>14</v>
      </c>
      <c r="B3353">
        <v>7</v>
      </c>
      <c r="C3353" t="s">
        <v>1094</v>
      </c>
      <c r="D3353" t="s">
        <v>903</v>
      </c>
      <c r="E3353" t="s">
        <v>96</v>
      </c>
      <c r="F3353" t="s">
        <v>474</v>
      </c>
    </row>
    <row r="3354" spans="1:6" x14ac:dyDescent="0.25">
      <c r="A3354">
        <v>14</v>
      </c>
      <c r="B3354">
        <v>8</v>
      </c>
      <c r="C3354" t="s">
        <v>1151</v>
      </c>
      <c r="D3354" t="s">
        <v>903</v>
      </c>
      <c r="E3354" t="s">
        <v>860</v>
      </c>
      <c r="F3354" t="s">
        <v>474</v>
      </c>
    </row>
    <row r="3355" spans="1:6" x14ac:dyDescent="0.25">
      <c r="A3355">
        <v>14</v>
      </c>
      <c r="B3355">
        <v>9</v>
      </c>
      <c r="C3355" t="s">
        <v>1068</v>
      </c>
      <c r="D3355" t="s">
        <v>901</v>
      </c>
      <c r="E3355" t="s">
        <v>54</v>
      </c>
      <c r="F3355" t="s">
        <v>474</v>
      </c>
    </row>
    <row r="3356" spans="1:6" x14ac:dyDescent="0.25">
      <c r="A3356">
        <v>14</v>
      </c>
      <c r="B3356">
        <v>10</v>
      </c>
      <c r="C3356" t="s">
        <v>1152</v>
      </c>
      <c r="D3356" t="s">
        <v>903</v>
      </c>
      <c r="E3356" t="s">
        <v>387</v>
      </c>
      <c r="F3356" t="s">
        <v>474</v>
      </c>
    </row>
    <row r="3357" spans="1:6" x14ac:dyDescent="0.25">
      <c r="A3357">
        <v>14</v>
      </c>
      <c r="B3357">
        <v>11</v>
      </c>
      <c r="C3357" t="s">
        <v>1122</v>
      </c>
      <c r="D3357" t="s">
        <v>901</v>
      </c>
      <c r="E3357" t="s">
        <v>214</v>
      </c>
      <c r="F3357" t="s">
        <v>474</v>
      </c>
    </row>
    <row r="3358" spans="1:6" x14ac:dyDescent="0.25">
      <c r="A3358">
        <v>14</v>
      </c>
      <c r="B3358">
        <v>12</v>
      </c>
      <c r="C3358" t="s">
        <v>1022</v>
      </c>
      <c r="D3358" t="s">
        <v>901</v>
      </c>
      <c r="E3358" t="s">
        <v>488</v>
      </c>
      <c r="F3358" t="s">
        <v>474</v>
      </c>
    </row>
    <row r="3359" spans="1:6" x14ac:dyDescent="0.25">
      <c r="A3359">
        <v>14</v>
      </c>
      <c r="B3359">
        <v>13</v>
      </c>
      <c r="C3359" t="s">
        <v>1156</v>
      </c>
      <c r="D3359" t="s">
        <v>899</v>
      </c>
      <c r="E3359" t="s">
        <v>586</v>
      </c>
      <c r="F3359" t="s">
        <v>474</v>
      </c>
    </row>
    <row r="3360" spans="1:6" x14ac:dyDescent="0.25">
      <c r="A3360">
        <v>14</v>
      </c>
      <c r="B3360">
        <v>14</v>
      </c>
      <c r="C3360" t="s">
        <v>1120</v>
      </c>
      <c r="D3360" t="s">
        <v>922</v>
      </c>
      <c r="E3360" t="s">
        <v>491</v>
      </c>
      <c r="F3360" t="s">
        <v>474</v>
      </c>
    </row>
    <row r="3361" spans="1:6" x14ac:dyDescent="0.25">
      <c r="A3361">
        <v>14</v>
      </c>
      <c r="B3361">
        <v>15</v>
      </c>
      <c r="C3361" t="s">
        <v>1274</v>
      </c>
      <c r="D3361" t="s">
        <v>901</v>
      </c>
      <c r="E3361" t="s">
        <v>31</v>
      </c>
      <c r="F3361" t="s">
        <v>474</v>
      </c>
    </row>
    <row r="3362" spans="1:6" x14ac:dyDescent="0.25">
      <c r="A3362">
        <v>15</v>
      </c>
      <c r="B3362">
        <v>1</v>
      </c>
      <c r="C3362" t="s">
        <v>1134</v>
      </c>
      <c r="D3362" t="s">
        <v>901</v>
      </c>
      <c r="E3362" t="s">
        <v>31</v>
      </c>
      <c r="F3362" t="s">
        <v>474</v>
      </c>
    </row>
    <row r="3363" spans="1:6" x14ac:dyDescent="0.25">
      <c r="A3363">
        <v>15</v>
      </c>
      <c r="B3363">
        <v>2</v>
      </c>
      <c r="C3363" t="s">
        <v>1130</v>
      </c>
      <c r="D3363" t="s">
        <v>899</v>
      </c>
      <c r="E3363" t="s">
        <v>491</v>
      </c>
      <c r="F3363" t="s">
        <v>474</v>
      </c>
    </row>
    <row r="3364" spans="1:6" x14ac:dyDescent="0.25">
      <c r="A3364">
        <v>15</v>
      </c>
      <c r="B3364">
        <v>3</v>
      </c>
      <c r="C3364" t="s">
        <v>1087</v>
      </c>
      <c r="D3364" t="s">
        <v>901</v>
      </c>
      <c r="E3364" t="s">
        <v>586</v>
      </c>
      <c r="F3364" t="s">
        <v>474</v>
      </c>
    </row>
    <row r="3365" spans="1:6" x14ac:dyDescent="0.25">
      <c r="A3365">
        <v>15</v>
      </c>
      <c r="B3365">
        <v>4</v>
      </c>
      <c r="C3365" t="s">
        <v>1128</v>
      </c>
      <c r="D3365" t="s">
        <v>901</v>
      </c>
      <c r="E3365" t="s">
        <v>488</v>
      </c>
      <c r="F3365" t="s">
        <v>474</v>
      </c>
    </row>
    <row r="3366" spans="1:6" x14ac:dyDescent="0.25">
      <c r="A3366">
        <v>15</v>
      </c>
      <c r="B3366">
        <v>5</v>
      </c>
      <c r="C3366" t="s">
        <v>1149</v>
      </c>
      <c r="D3366" t="s">
        <v>903</v>
      </c>
      <c r="E3366" t="s">
        <v>214</v>
      </c>
      <c r="F3366" t="s">
        <v>474</v>
      </c>
    </row>
    <row r="3367" spans="1:6" x14ac:dyDescent="0.25">
      <c r="A3367">
        <v>15</v>
      </c>
      <c r="B3367">
        <v>6</v>
      </c>
      <c r="C3367" t="s">
        <v>1131</v>
      </c>
      <c r="D3367" t="s">
        <v>901</v>
      </c>
      <c r="E3367" t="s">
        <v>387</v>
      </c>
      <c r="F3367" t="s">
        <v>474</v>
      </c>
    </row>
    <row r="3368" spans="1:6" x14ac:dyDescent="0.25">
      <c r="A3368">
        <v>15</v>
      </c>
      <c r="B3368">
        <v>7</v>
      </c>
      <c r="C3368" t="s">
        <v>1160</v>
      </c>
      <c r="D3368" t="s">
        <v>899</v>
      </c>
      <c r="E3368" t="s">
        <v>54</v>
      </c>
      <c r="F3368" t="s">
        <v>474</v>
      </c>
    </row>
    <row r="3369" spans="1:6" x14ac:dyDescent="0.25">
      <c r="A3369">
        <v>15</v>
      </c>
      <c r="B3369">
        <v>8</v>
      </c>
      <c r="C3369" t="s">
        <v>1118</v>
      </c>
      <c r="D3369" t="s">
        <v>901</v>
      </c>
      <c r="E3369" t="s">
        <v>860</v>
      </c>
      <c r="F3369" t="s">
        <v>474</v>
      </c>
    </row>
    <row r="3370" spans="1:6" x14ac:dyDescent="0.25">
      <c r="A3370">
        <v>15</v>
      </c>
      <c r="B3370">
        <v>9</v>
      </c>
      <c r="C3370" t="s">
        <v>1137</v>
      </c>
      <c r="D3370" t="s">
        <v>922</v>
      </c>
      <c r="E3370" t="s">
        <v>96</v>
      </c>
      <c r="F3370" t="s">
        <v>474</v>
      </c>
    </row>
    <row r="3371" spans="1:6" x14ac:dyDescent="0.25">
      <c r="A3371">
        <v>15</v>
      </c>
      <c r="B3371">
        <v>10</v>
      </c>
      <c r="C3371" t="s">
        <v>1051</v>
      </c>
      <c r="D3371" t="s">
        <v>901</v>
      </c>
      <c r="E3371" t="s">
        <v>189</v>
      </c>
      <c r="F3371" t="s">
        <v>474</v>
      </c>
    </row>
    <row r="3372" spans="1:6" x14ac:dyDescent="0.25">
      <c r="A3372">
        <v>15</v>
      </c>
      <c r="B3372">
        <v>11</v>
      </c>
      <c r="C3372" t="s">
        <v>1147</v>
      </c>
      <c r="D3372" t="s">
        <v>901</v>
      </c>
      <c r="E3372" t="s">
        <v>403</v>
      </c>
      <c r="F3372" t="s">
        <v>474</v>
      </c>
    </row>
    <row r="3373" spans="1:6" x14ac:dyDescent="0.25">
      <c r="A3373">
        <v>15</v>
      </c>
      <c r="B3373">
        <v>12</v>
      </c>
      <c r="C3373" t="s">
        <v>1117</v>
      </c>
      <c r="D3373" t="s">
        <v>899</v>
      </c>
      <c r="E3373" t="s">
        <v>157</v>
      </c>
      <c r="F3373" t="s">
        <v>474</v>
      </c>
    </row>
    <row r="3374" spans="1:6" x14ac:dyDescent="0.25">
      <c r="A3374">
        <v>15</v>
      </c>
      <c r="B3374">
        <v>13</v>
      </c>
      <c r="C3374" t="s">
        <v>1139</v>
      </c>
      <c r="D3374" t="s">
        <v>903</v>
      </c>
      <c r="E3374" t="s">
        <v>169</v>
      </c>
      <c r="F3374" t="s">
        <v>474</v>
      </c>
    </row>
    <row r="3375" spans="1:6" x14ac:dyDescent="0.25">
      <c r="A3375">
        <v>15</v>
      </c>
      <c r="B3375">
        <v>14</v>
      </c>
      <c r="C3375" t="s">
        <v>1144</v>
      </c>
      <c r="D3375" t="s">
        <v>899</v>
      </c>
      <c r="E3375" t="s">
        <v>605</v>
      </c>
      <c r="F3375" t="s">
        <v>474</v>
      </c>
    </row>
    <row r="3376" spans="1:6" x14ac:dyDescent="0.25">
      <c r="A3376">
        <v>15</v>
      </c>
      <c r="B3376">
        <v>15</v>
      </c>
      <c r="C3376" t="s">
        <v>1097</v>
      </c>
      <c r="D3376" t="s">
        <v>899</v>
      </c>
      <c r="E3376" t="s">
        <v>692</v>
      </c>
      <c r="F3376" t="s">
        <v>474</v>
      </c>
    </row>
    <row r="3377" spans="1:6" x14ac:dyDescent="0.25">
      <c r="A3377">
        <v>16</v>
      </c>
      <c r="B3377">
        <v>1</v>
      </c>
      <c r="C3377" t="s">
        <v>1116</v>
      </c>
      <c r="D3377" t="s">
        <v>901</v>
      </c>
      <c r="E3377" t="s">
        <v>692</v>
      </c>
      <c r="F3377" t="s">
        <v>474</v>
      </c>
    </row>
    <row r="3378" spans="1:6" x14ac:dyDescent="0.25">
      <c r="A3378">
        <v>16</v>
      </c>
      <c r="B3378">
        <v>2</v>
      </c>
      <c r="C3378" t="s">
        <v>1203</v>
      </c>
      <c r="D3378" t="s">
        <v>903</v>
      </c>
      <c r="E3378" t="s">
        <v>605</v>
      </c>
      <c r="F3378" t="s">
        <v>474</v>
      </c>
    </row>
    <row r="3379" spans="1:6" x14ac:dyDescent="0.25">
      <c r="A3379">
        <v>16</v>
      </c>
      <c r="B3379">
        <v>3</v>
      </c>
      <c r="C3379" t="s">
        <v>1100</v>
      </c>
      <c r="D3379" t="s">
        <v>961</v>
      </c>
      <c r="E3379" t="s">
        <v>169</v>
      </c>
      <c r="F3379" t="s">
        <v>474</v>
      </c>
    </row>
    <row r="3380" spans="1:6" x14ac:dyDescent="0.25">
      <c r="A3380">
        <v>16</v>
      </c>
      <c r="B3380">
        <v>4</v>
      </c>
      <c r="C3380" t="s">
        <v>1216</v>
      </c>
      <c r="D3380" t="s">
        <v>899</v>
      </c>
      <c r="E3380" t="s">
        <v>157</v>
      </c>
      <c r="F3380" t="s">
        <v>474</v>
      </c>
    </row>
    <row r="3381" spans="1:6" x14ac:dyDescent="0.25">
      <c r="A3381">
        <v>16</v>
      </c>
      <c r="B3381">
        <v>5</v>
      </c>
      <c r="C3381" t="s">
        <v>1173</v>
      </c>
      <c r="D3381" t="s">
        <v>899</v>
      </c>
      <c r="E3381" t="s">
        <v>403</v>
      </c>
      <c r="F3381" t="s">
        <v>474</v>
      </c>
    </row>
    <row r="3382" spans="1:6" x14ac:dyDescent="0.25">
      <c r="A3382">
        <v>16</v>
      </c>
      <c r="B3382">
        <v>6</v>
      </c>
      <c r="C3382" t="s">
        <v>1129</v>
      </c>
      <c r="D3382" t="s">
        <v>899</v>
      </c>
      <c r="E3382" t="s">
        <v>189</v>
      </c>
      <c r="F3382" t="s">
        <v>474</v>
      </c>
    </row>
    <row r="3383" spans="1:6" x14ac:dyDescent="0.25">
      <c r="A3383">
        <v>16</v>
      </c>
      <c r="B3383">
        <v>7</v>
      </c>
      <c r="C3383" t="s">
        <v>1175</v>
      </c>
      <c r="D3383" t="s">
        <v>905</v>
      </c>
      <c r="E3383" t="s">
        <v>96</v>
      </c>
      <c r="F3383" t="s">
        <v>474</v>
      </c>
    </row>
    <row r="3384" spans="1:6" x14ac:dyDescent="0.25">
      <c r="A3384">
        <v>16</v>
      </c>
      <c r="B3384">
        <v>8</v>
      </c>
      <c r="C3384" t="s">
        <v>1141</v>
      </c>
      <c r="D3384" t="s">
        <v>899</v>
      </c>
      <c r="E3384" t="s">
        <v>860</v>
      </c>
      <c r="F3384" t="s">
        <v>474</v>
      </c>
    </row>
    <row r="3385" spans="1:6" x14ac:dyDescent="0.25">
      <c r="A3385">
        <v>16</v>
      </c>
      <c r="B3385">
        <v>9</v>
      </c>
      <c r="C3385" t="s">
        <v>1164</v>
      </c>
      <c r="D3385" t="s">
        <v>903</v>
      </c>
      <c r="E3385" t="s">
        <v>54</v>
      </c>
      <c r="F3385" t="s">
        <v>474</v>
      </c>
    </row>
    <row r="3386" spans="1:6" x14ac:dyDescent="0.25">
      <c r="A3386">
        <v>16</v>
      </c>
      <c r="B3386">
        <v>10</v>
      </c>
      <c r="C3386" t="s">
        <v>1178</v>
      </c>
      <c r="D3386" t="s">
        <v>901</v>
      </c>
      <c r="E3386" t="s">
        <v>387</v>
      </c>
      <c r="F3386" t="s">
        <v>474</v>
      </c>
    </row>
    <row r="3387" spans="1:6" x14ac:dyDescent="0.25">
      <c r="A3387">
        <v>16</v>
      </c>
      <c r="B3387">
        <v>11</v>
      </c>
      <c r="C3387" t="s">
        <v>1135</v>
      </c>
      <c r="D3387" t="s">
        <v>908</v>
      </c>
      <c r="E3387" t="s">
        <v>214</v>
      </c>
      <c r="F3387" t="s">
        <v>474</v>
      </c>
    </row>
    <row r="3388" spans="1:6" x14ac:dyDescent="0.25">
      <c r="A3388">
        <v>16</v>
      </c>
      <c r="B3388">
        <v>12</v>
      </c>
      <c r="C3388" t="s">
        <v>1115</v>
      </c>
      <c r="D3388" t="s">
        <v>901</v>
      </c>
      <c r="E3388" t="s">
        <v>488</v>
      </c>
      <c r="F3388" t="s">
        <v>474</v>
      </c>
    </row>
    <row r="3389" spans="1:6" x14ac:dyDescent="0.25">
      <c r="A3389">
        <v>16</v>
      </c>
      <c r="B3389">
        <v>13</v>
      </c>
      <c r="C3389" t="s">
        <v>1108</v>
      </c>
      <c r="D3389" t="s">
        <v>908</v>
      </c>
      <c r="E3389" t="s">
        <v>586</v>
      </c>
      <c r="F3389" t="s">
        <v>474</v>
      </c>
    </row>
    <row r="3390" spans="1:6" x14ac:dyDescent="0.25">
      <c r="A3390">
        <v>16</v>
      </c>
      <c r="B3390">
        <v>14</v>
      </c>
      <c r="C3390" t="s">
        <v>1123</v>
      </c>
      <c r="D3390" t="s">
        <v>926</v>
      </c>
      <c r="E3390" t="s">
        <v>491</v>
      </c>
      <c r="F3390" t="s">
        <v>474</v>
      </c>
    </row>
    <row r="3391" spans="1:6" x14ac:dyDescent="0.25">
      <c r="A3391">
        <v>16</v>
      </c>
      <c r="B3391">
        <v>15</v>
      </c>
      <c r="C3391" t="s">
        <v>1099</v>
      </c>
      <c r="D3391" t="s">
        <v>899</v>
      </c>
      <c r="E3391" t="s">
        <v>31</v>
      </c>
      <c r="F3391" t="s">
        <v>474</v>
      </c>
    </row>
    <row r="3392" spans="1:6" x14ac:dyDescent="0.25">
      <c r="A3392">
        <v>17</v>
      </c>
      <c r="B3392">
        <v>1</v>
      </c>
      <c r="C3392" t="s">
        <v>1166</v>
      </c>
      <c r="D3392" t="s">
        <v>901</v>
      </c>
      <c r="E3392" t="s">
        <v>31</v>
      </c>
      <c r="F3392" t="s">
        <v>474</v>
      </c>
    </row>
    <row r="3393" spans="1:6" x14ac:dyDescent="0.25">
      <c r="A3393">
        <v>17</v>
      </c>
      <c r="B3393">
        <v>2</v>
      </c>
      <c r="C3393" t="s">
        <v>1205</v>
      </c>
      <c r="D3393" t="s">
        <v>905</v>
      </c>
      <c r="E3393" t="s">
        <v>491</v>
      </c>
      <c r="F3393" t="s">
        <v>474</v>
      </c>
    </row>
    <row r="3394" spans="1:6" x14ac:dyDescent="0.25">
      <c r="A3394">
        <v>17</v>
      </c>
      <c r="B3394">
        <v>3</v>
      </c>
      <c r="C3394" t="s">
        <v>1159</v>
      </c>
      <c r="D3394" t="s">
        <v>901</v>
      </c>
      <c r="E3394" t="s">
        <v>586</v>
      </c>
      <c r="F3394" t="s">
        <v>474</v>
      </c>
    </row>
    <row r="3395" spans="1:6" x14ac:dyDescent="0.25">
      <c r="A3395">
        <v>17</v>
      </c>
      <c r="B3395">
        <v>4</v>
      </c>
      <c r="C3395" t="s">
        <v>1146</v>
      </c>
      <c r="D3395" t="s">
        <v>905</v>
      </c>
      <c r="E3395" t="s">
        <v>488</v>
      </c>
      <c r="F3395" t="s">
        <v>474</v>
      </c>
    </row>
    <row r="3396" spans="1:6" x14ac:dyDescent="0.25">
      <c r="A3396">
        <v>17</v>
      </c>
      <c r="B3396">
        <v>5</v>
      </c>
      <c r="C3396" t="s">
        <v>1092</v>
      </c>
      <c r="D3396" t="s">
        <v>901</v>
      </c>
      <c r="E3396" t="s">
        <v>214</v>
      </c>
      <c r="F3396" t="s">
        <v>474</v>
      </c>
    </row>
    <row r="3397" spans="1:6" x14ac:dyDescent="0.25">
      <c r="A3397">
        <v>17</v>
      </c>
      <c r="B3397">
        <v>6</v>
      </c>
      <c r="C3397" t="s">
        <v>1064</v>
      </c>
      <c r="D3397" t="s">
        <v>901</v>
      </c>
      <c r="E3397" t="s">
        <v>387</v>
      </c>
      <c r="F3397" t="s">
        <v>474</v>
      </c>
    </row>
    <row r="3398" spans="1:6" x14ac:dyDescent="0.25">
      <c r="A3398">
        <v>17</v>
      </c>
      <c r="B3398">
        <v>7</v>
      </c>
      <c r="C3398" t="s">
        <v>1200</v>
      </c>
      <c r="D3398" t="s">
        <v>901</v>
      </c>
      <c r="E3398" t="s">
        <v>54</v>
      </c>
      <c r="F3398" t="s">
        <v>474</v>
      </c>
    </row>
    <row r="3399" spans="1:6" x14ac:dyDescent="0.25">
      <c r="A3399">
        <v>17</v>
      </c>
      <c r="B3399">
        <v>8</v>
      </c>
      <c r="C3399" t="s">
        <v>1221</v>
      </c>
      <c r="D3399" t="s">
        <v>908</v>
      </c>
      <c r="E3399" t="s">
        <v>860</v>
      </c>
      <c r="F3399" t="s">
        <v>474</v>
      </c>
    </row>
    <row r="3400" spans="1:6" x14ac:dyDescent="0.25">
      <c r="A3400">
        <v>17</v>
      </c>
      <c r="B3400">
        <v>9</v>
      </c>
      <c r="C3400" t="s">
        <v>1111</v>
      </c>
      <c r="D3400" t="s">
        <v>926</v>
      </c>
      <c r="E3400" t="s">
        <v>96</v>
      </c>
      <c r="F3400" t="s">
        <v>474</v>
      </c>
    </row>
    <row r="3401" spans="1:6" x14ac:dyDescent="0.25">
      <c r="A3401">
        <v>17</v>
      </c>
      <c r="B3401">
        <v>10</v>
      </c>
      <c r="C3401" t="s">
        <v>1091</v>
      </c>
      <c r="D3401" t="s">
        <v>901</v>
      </c>
      <c r="E3401" t="s">
        <v>189</v>
      </c>
      <c r="F3401" t="s">
        <v>474</v>
      </c>
    </row>
    <row r="3402" spans="1:6" x14ac:dyDescent="0.25">
      <c r="A3402">
        <v>17</v>
      </c>
      <c r="B3402">
        <v>11</v>
      </c>
      <c r="C3402" t="s">
        <v>1237</v>
      </c>
      <c r="D3402" t="s">
        <v>901</v>
      </c>
      <c r="E3402" t="s">
        <v>403</v>
      </c>
      <c r="F3402" t="s">
        <v>474</v>
      </c>
    </row>
    <row r="3403" spans="1:6" x14ac:dyDescent="0.25">
      <c r="A3403">
        <v>17</v>
      </c>
      <c r="B3403">
        <v>12</v>
      </c>
      <c r="C3403" t="s">
        <v>1140</v>
      </c>
      <c r="D3403" t="s">
        <v>901</v>
      </c>
      <c r="E3403" t="s">
        <v>157</v>
      </c>
      <c r="F3403" t="s">
        <v>474</v>
      </c>
    </row>
    <row r="3404" spans="1:6" x14ac:dyDescent="0.25">
      <c r="A3404">
        <v>17</v>
      </c>
      <c r="B3404">
        <v>13</v>
      </c>
      <c r="C3404" t="s">
        <v>1119</v>
      </c>
      <c r="D3404" t="s">
        <v>901</v>
      </c>
      <c r="E3404" t="s">
        <v>169</v>
      </c>
      <c r="F3404" t="s">
        <v>474</v>
      </c>
    </row>
    <row r="3405" spans="1:6" x14ac:dyDescent="0.25">
      <c r="A3405">
        <v>17</v>
      </c>
      <c r="B3405">
        <v>14</v>
      </c>
      <c r="C3405" t="s">
        <v>1148</v>
      </c>
      <c r="D3405" t="s">
        <v>901</v>
      </c>
      <c r="E3405" t="s">
        <v>605</v>
      </c>
      <c r="F3405" t="s">
        <v>474</v>
      </c>
    </row>
    <row r="3406" spans="1:6" x14ac:dyDescent="0.25">
      <c r="A3406">
        <v>17</v>
      </c>
      <c r="B3406">
        <v>15</v>
      </c>
      <c r="C3406" t="s">
        <v>1167</v>
      </c>
      <c r="D3406" t="s">
        <v>901</v>
      </c>
      <c r="E3406" t="s">
        <v>692</v>
      </c>
      <c r="F3406" t="s">
        <v>474</v>
      </c>
    </row>
    <row r="3407" spans="1:6" x14ac:dyDescent="0.25">
      <c r="A3407">
        <v>18</v>
      </c>
      <c r="B3407">
        <v>1</v>
      </c>
      <c r="C3407" t="s">
        <v>1172</v>
      </c>
      <c r="D3407" t="s">
        <v>901</v>
      </c>
      <c r="E3407" t="s">
        <v>692</v>
      </c>
      <c r="F3407" t="s">
        <v>474</v>
      </c>
    </row>
    <row r="3408" spans="1:6" x14ac:dyDescent="0.25">
      <c r="A3408">
        <v>18</v>
      </c>
      <c r="B3408">
        <v>2</v>
      </c>
      <c r="C3408" t="s">
        <v>1133</v>
      </c>
      <c r="D3408" t="s">
        <v>901</v>
      </c>
      <c r="E3408" t="s">
        <v>605</v>
      </c>
      <c r="F3408" t="s">
        <v>474</v>
      </c>
    </row>
    <row r="3409" spans="1:6" x14ac:dyDescent="0.25">
      <c r="A3409">
        <v>18</v>
      </c>
      <c r="B3409">
        <v>3</v>
      </c>
      <c r="C3409" t="s">
        <v>1104</v>
      </c>
      <c r="D3409" t="s">
        <v>901</v>
      </c>
      <c r="E3409" t="s">
        <v>169</v>
      </c>
      <c r="F3409" t="s">
        <v>474</v>
      </c>
    </row>
    <row r="3410" spans="1:6" x14ac:dyDescent="0.25">
      <c r="A3410">
        <v>18</v>
      </c>
      <c r="B3410">
        <v>4</v>
      </c>
      <c r="C3410" t="s">
        <v>1102</v>
      </c>
      <c r="D3410" t="s">
        <v>901</v>
      </c>
      <c r="E3410" t="s">
        <v>157</v>
      </c>
      <c r="F3410" t="s">
        <v>474</v>
      </c>
    </row>
    <row r="3411" spans="1:6" x14ac:dyDescent="0.25">
      <c r="A3411">
        <v>18</v>
      </c>
      <c r="B3411">
        <v>5</v>
      </c>
      <c r="C3411" t="s">
        <v>1213</v>
      </c>
      <c r="D3411" t="s">
        <v>901</v>
      </c>
      <c r="E3411" t="s">
        <v>403</v>
      </c>
      <c r="F3411" t="s">
        <v>474</v>
      </c>
    </row>
    <row r="3412" spans="1:6" x14ac:dyDescent="0.25">
      <c r="A3412">
        <v>18</v>
      </c>
      <c r="B3412">
        <v>6</v>
      </c>
      <c r="C3412" t="s">
        <v>1158</v>
      </c>
      <c r="D3412" t="s">
        <v>961</v>
      </c>
      <c r="E3412" t="s">
        <v>189</v>
      </c>
      <c r="F3412" t="s">
        <v>474</v>
      </c>
    </row>
    <row r="3413" spans="1:6" x14ac:dyDescent="0.25">
      <c r="A3413">
        <v>18</v>
      </c>
      <c r="B3413">
        <v>7</v>
      </c>
      <c r="C3413" t="s">
        <v>1103</v>
      </c>
      <c r="D3413" t="s">
        <v>901</v>
      </c>
      <c r="E3413" t="s">
        <v>96</v>
      </c>
      <c r="F3413" t="s">
        <v>474</v>
      </c>
    </row>
    <row r="3414" spans="1:6" x14ac:dyDescent="0.25">
      <c r="A3414">
        <v>18</v>
      </c>
      <c r="B3414">
        <v>8</v>
      </c>
      <c r="C3414" t="s">
        <v>1214</v>
      </c>
      <c r="D3414" t="s">
        <v>901</v>
      </c>
      <c r="E3414" t="s">
        <v>860</v>
      </c>
      <c r="F3414" t="s">
        <v>474</v>
      </c>
    </row>
    <row r="3415" spans="1:6" x14ac:dyDescent="0.25">
      <c r="A3415">
        <v>18</v>
      </c>
      <c r="B3415">
        <v>9</v>
      </c>
      <c r="C3415" t="s">
        <v>1090</v>
      </c>
      <c r="D3415" t="s">
        <v>899</v>
      </c>
      <c r="E3415" t="s">
        <v>54</v>
      </c>
      <c r="F3415" t="s">
        <v>474</v>
      </c>
    </row>
    <row r="3416" spans="1:6" x14ac:dyDescent="0.25">
      <c r="A3416">
        <v>18</v>
      </c>
      <c r="B3416">
        <v>10</v>
      </c>
      <c r="C3416" t="s">
        <v>1142</v>
      </c>
      <c r="D3416" t="s">
        <v>899</v>
      </c>
      <c r="E3416" t="s">
        <v>387</v>
      </c>
      <c r="F3416" t="s">
        <v>474</v>
      </c>
    </row>
    <row r="3417" spans="1:6" x14ac:dyDescent="0.25">
      <c r="A3417">
        <v>18</v>
      </c>
      <c r="B3417">
        <v>11</v>
      </c>
      <c r="C3417" t="s">
        <v>1174</v>
      </c>
      <c r="D3417" t="s">
        <v>899</v>
      </c>
      <c r="E3417" t="s">
        <v>214</v>
      </c>
      <c r="F3417" t="s">
        <v>474</v>
      </c>
    </row>
    <row r="3418" spans="1:6" x14ac:dyDescent="0.25">
      <c r="A3418">
        <v>18</v>
      </c>
      <c r="B3418">
        <v>12</v>
      </c>
      <c r="C3418" t="s">
        <v>1210</v>
      </c>
      <c r="D3418" t="s">
        <v>901</v>
      </c>
      <c r="E3418" t="s">
        <v>488</v>
      </c>
      <c r="F3418" t="s">
        <v>474</v>
      </c>
    </row>
    <row r="3419" spans="1:6" x14ac:dyDescent="0.25">
      <c r="A3419">
        <v>18</v>
      </c>
      <c r="B3419">
        <v>13</v>
      </c>
      <c r="C3419" t="s">
        <v>1217</v>
      </c>
      <c r="D3419" t="s">
        <v>901</v>
      </c>
      <c r="E3419" t="s">
        <v>586</v>
      </c>
      <c r="F3419" t="s">
        <v>474</v>
      </c>
    </row>
    <row r="3420" spans="1:6" x14ac:dyDescent="0.25">
      <c r="A3420">
        <v>18</v>
      </c>
      <c r="B3420">
        <v>14</v>
      </c>
      <c r="C3420" t="s">
        <v>1155</v>
      </c>
      <c r="D3420" t="s">
        <v>961</v>
      </c>
      <c r="E3420" t="s">
        <v>491</v>
      </c>
      <c r="F3420" t="s">
        <v>474</v>
      </c>
    </row>
    <row r="3421" spans="1:6" x14ac:dyDescent="0.25">
      <c r="A3421">
        <v>18</v>
      </c>
      <c r="B3421">
        <v>15</v>
      </c>
      <c r="C3421" t="s">
        <v>1143</v>
      </c>
      <c r="D3421" t="s">
        <v>961</v>
      </c>
      <c r="E3421" t="s">
        <v>31</v>
      </c>
      <c r="F3421" t="s">
        <v>474</v>
      </c>
    </row>
    <row r="3422" spans="1:6" x14ac:dyDescent="0.25">
      <c r="A3422">
        <v>19</v>
      </c>
      <c r="B3422">
        <v>1</v>
      </c>
      <c r="C3422" t="s">
        <v>1279</v>
      </c>
      <c r="D3422" t="s">
        <v>901</v>
      </c>
      <c r="E3422" t="s">
        <v>31</v>
      </c>
      <c r="F3422" t="s">
        <v>474</v>
      </c>
    </row>
    <row r="3423" spans="1:6" x14ac:dyDescent="0.25">
      <c r="A3423">
        <v>19</v>
      </c>
      <c r="B3423">
        <v>2</v>
      </c>
      <c r="C3423" t="s">
        <v>1154</v>
      </c>
      <c r="D3423" t="s">
        <v>922</v>
      </c>
      <c r="E3423" t="s">
        <v>491</v>
      </c>
      <c r="F3423" t="s">
        <v>474</v>
      </c>
    </row>
    <row r="3424" spans="1:6" x14ac:dyDescent="0.25">
      <c r="A3424">
        <v>19</v>
      </c>
      <c r="B3424">
        <v>3</v>
      </c>
      <c r="C3424" t="s">
        <v>1219</v>
      </c>
      <c r="D3424" t="s">
        <v>899</v>
      </c>
      <c r="E3424" t="s">
        <v>586</v>
      </c>
      <c r="F3424" t="s">
        <v>474</v>
      </c>
    </row>
    <row r="3425" spans="1:6" x14ac:dyDescent="0.25">
      <c r="A3425">
        <v>19</v>
      </c>
      <c r="B3425">
        <v>4</v>
      </c>
      <c r="C3425" t="s">
        <v>1186</v>
      </c>
      <c r="D3425" t="s">
        <v>922</v>
      </c>
      <c r="E3425" t="s">
        <v>488</v>
      </c>
      <c r="F3425" t="s">
        <v>474</v>
      </c>
    </row>
    <row r="3426" spans="1:6" x14ac:dyDescent="0.25">
      <c r="A3426">
        <v>19</v>
      </c>
      <c r="B3426">
        <v>5</v>
      </c>
      <c r="C3426" t="s">
        <v>1208</v>
      </c>
      <c r="D3426" t="s">
        <v>899</v>
      </c>
      <c r="E3426" t="s">
        <v>214</v>
      </c>
      <c r="F3426" t="s">
        <v>474</v>
      </c>
    </row>
    <row r="3427" spans="1:6" x14ac:dyDescent="0.25">
      <c r="A3427">
        <v>19</v>
      </c>
      <c r="B3427">
        <v>6</v>
      </c>
      <c r="C3427" t="s">
        <v>1157</v>
      </c>
      <c r="D3427" t="s">
        <v>899</v>
      </c>
      <c r="E3427" t="s">
        <v>387</v>
      </c>
      <c r="F3427" t="s">
        <v>474</v>
      </c>
    </row>
    <row r="3428" spans="1:6" x14ac:dyDescent="0.25">
      <c r="A3428">
        <v>19</v>
      </c>
      <c r="B3428">
        <v>7</v>
      </c>
      <c r="C3428" t="s">
        <v>1161</v>
      </c>
      <c r="D3428" t="s">
        <v>899</v>
      </c>
      <c r="E3428" t="s">
        <v>54</v>
      </c>
      <c r="F3428" t="s">
        <v>474</v>
      </c>
    </row>
    <row r="3429" spans="1:6" x14ac:dyDescent="0.25">
      <c r="A3429">
        <v>19</v>
      </c>
      <c r="B3429">
        <v>8</v>
      </c>
      <c r="C3429" t="s">
        <v>1183</v>
      </c>
      <c r="D3429" t="s">
        <v>899</v>
      </c>
      <c r="E3429" t="s">
        <v>860</v>
      </c>
      <c r="F3429" t="s">
        <v>474</v>
      </c>
    </row>
    <row r="3430" spans="1:6" x14ac:dyDescent="0.25">
      <c r="A3430">
        <v>19</v>
      </c>
      <c r="B3430">
        <v>9</v>
      </c>
      <c r="C3430" t="s">
        <v>1289</v>
      </c>
      <c r="D3430" t="s">
        <v>901</v>
      </c>
      <c r="E3430" t="s">
        <v>96</v>
      </c>
      <c r="F3430" t="s">
        <v>474</v>
      </c>
    </row>
    <row r="3431" spans="1:6" x14ac:dyDescent="0.25">
      <c r="A3431">
        <v>19</v>
      </c>
      <c r="B3431">
        <v>10</v>
      </c>
      <c r="C3431" t="s">
        <v>1163</v>
      </c>
      <c r="D3431" t="s">
        <v>903</v>
      </c>
      <c r="E3431" t="s">
        <v>189</v>
      </c>
      <c r="F3431" t="s">
        <v>474</v>
      </c>
    </row>
    <row r="3432" spans="1:6" x14ac:dyDescent="0.25">
      <c r="A3432">
        <v>19</v>
      </c>
      <c r="B3432">
        <v>11</v>
      </c>
      <c r="C3432" t="s">
        <v>1212</v>
      </c>
      <c r="D3432" t="s">
        <v>901</v>
      </c>
      <c r="E3432" t="s">
        <v>403</v>
      </c>
      <c r="F3432" t="s">
        <v>474</v>
      </c>
    </row>
    <row r="3433" spans="1:6" x14ac:dyDescent="0.25">
      <c r="A3433">
        <v>19</v>
      </c>
      <c r="B3433">
        <v>12</v>
      </c>
      <c r="C3433" t="s">
        <v>1180</v>
      </c>
      <c r="D3433" t="s">
        <v>899</v>
      </c>
      <c r="E3433" t="s">
        <v>157</v>
      </c>
      <c r="F3433" t="s">
        <v>474</v>
      </c>
    </row>
    <row r="3434" spans="1:6" x14ac:dyDescent="0.25">
      <c r="A3434">
        <v>19</v>
      </c>
      <c r="B3434">
        <v>13</v>
      </c>
      <c r="C3434" t="s">
        <v>1229</v>
      </c>
      <c r="D3434" t="s">
        <v>905</v>
      </c>
      <c r="E3434" t="s">
        <v>169</v>
      </c>
      <c r="F3434" t="s">
        <v>474</v>
      </c>
    </row>
    <row r="3435" spans="1:6" x14ac:dyDescent="0.25">
      <c r="A3435">
        <v>19</v>
      </c>
      <c r="B3435">
        <v>14</v>
      </c>
      <c r="C3435" t="s">
        <v>1169</v>
      </c>
      <c r="D3435" t="s">
        <v>901</v>
      </c>
      <c r="E3435" t="s">
        <v>605</v>
      </c>
      <c r="F3435" t="s">
        <v>474</v>
      </c>
    </row>
    <row r="3436" spans="1:6" x14ac:dyDescent="0.25">
      <c r="A3436">
        <v>19</v>
      </c>
      <c r="B3436">
        <v>15</v>
      </c>
      <c r="C3436" t="s">
        <v>1201</v>
      </c>
      <c r="D3436" t="s">
        <v>903</v>
      </c>
      <c r="E3436" t="s">
        <v>692</v>
      </c>
      <c r="F3436" t="s">
        <v>474</v>
      </c>
    </row>
    <row r="3437" spans="1:6" x14ac:dyDescent="0.25">
      <c r="A3437">
        <v>20</v>
      </c>
      <c r="B3437">
        <v>1</v>
      </c>
      <c r="C3437" t="s">
        <v>1188</v>
      </c>
      <c r="D3437" t="s">
        <v>961</v>
      </c>
      <c r="E3437" t="s">
        <v>692</v>
      </c>
      <c r="F3437" t="s">
        <v>474</v>
      </c>
    </row>
    <row r="3438" spans="1:6" x14ac:dyDescent="0.25">
      <c r="A3438">
        <v>20</v>
      </c>
      <c r="B3438">
        <v>2</v>
      </c>
      <c r="C3438" t="s">
        <v>1228</v>
      </c>
      <c r="D3438" t="s">
        <v>899</v>
      </c>
      <c r="E3438" t="s">
        <v>605</v>
      </c>
      <c r="F3438" t="s">
        <v>474</v>
      </c>
    </row>
    <row r="3439" spans="1:6" x14ac:dyDescent="0.25">
      <c r="A3439">
        <v>20</v>
      </c>
      <c r="B3439">
        <v>3</v>
      </c>
      <c r="C3439" t="s">
        <v>1211</v>
      </c>
      <c r="D3439" t="s">
        <v>899</v>
      </c>
      <c r="E3439" t="s">
        <v>169</v>
      </c>
      <c r="F3439" t="s">
        <v>474</v>
      </c>
    </row>
    <row r="3440" spans="1:6" x14ac:dyDescent="0.25">
      <c r="A3440">
        <v>20</v>
      </c>
      <c r="B3440">
        <v>4</v>
      </c>
      <c r="C3440" t="s">
        <v>1138</v>
      </c>
      <c r="D3440" t="s">
        <v>961</v>
      </c>
      <c r="E3440" t="s">
        <v>157</v>
      </c>
      <c r="F3440" t="s">
        <v>474</v>
      </c>
    </row>
    <row r="3441" spans="1:6" x14ac:dyDescent="0.25">
      <c r="A3441">
        <v>20</v>
      </c>
      <c r="B3441">
        <v>5</v>
      </c>
      <c r="C3441" t="s">
        <v>1185</v>
      </c>
      <c r="D3441" t="s">
        <v>901</v>
      </c>
      <c r="E3441" t="s">
        <v>403</v>
      </c>
      <c r="F3441" t="s">
        <v>474</v>
      </c>
    </row>
    <row r="3442" spans="1:6" x14ac:dyDescent="0.25">
      <c r="A3442">
        <v>20</v>
      </c>
      <c r="B3442">
        <v>6</v>
      </c>
      <c r="C3442" t="s">
        <v>1198</v>
      </c>
      <c r="D3442" t="s">
        <v>901</v>
      </c>
      <c r="E3442" t="s">
        <v>189</v>
      </c>
      <c r="F3442" t="s">
        <v>474</v>
      </c>
    </row>
    <row r="3443" spans="1:6" x14ac:dyDescent="0.25">
      <c r="A3443">
        <v>20</v>
      </c>
      <c r="B3443">
        <v>7</v>
      </c>
      <c r="C3443" t="s">
        <v>1195</v>
      </c>
      <c r="D3443" t="s">
        <v>899</v>
      </c>
      <c r="E3443" t="s">
        <v>96</v>
      </c>
      <c r="F3443" t="s">
        <v>474</v>
      </c>
    </row>
    <row r="3444" spans="1:6" x14ac:dyDescent="0.25">
      <c r="A3444">
        <v>20</v>
      </c>
      <c r="B3444">
        <v>8</v>
      </c>
      <c r="C3444" t="s">
        <v>1162</v>
      </c>
      <c r="D3444" t="s">
        <v>961</v>
      </c>
      <c r="E3444" t="s">
        <v>860</v>
      </c>
      <c r="F3444" t="s">
        <v>474</v>
      </c>
    </row>
    <row r="3445" spans="1:6" x14ac:dyDescent="0.25">
      <c r="A3445">
        <v>20</v>
      </c>
      <c r="B3445">
        <v>9</v>
      </c>
      <c r="C3445" t="s">
        <v>1215</v>
      </c>
      <c r="D3445" t="s">
        <v>899</v>
      </c>
      <c r="E3445" t="s">
        <v>54</v>
      </c>
      <c r="F3445" t="s">
        <v>474</v>
      </c>
    </row>
    <row r="3446" spans="1:6" x14ac:dyDescent="0.25">
      <c r="A3446">
        <v>20</v>
      </c>
      <c r="B3446">
        <v>10</v>
      </c>
      <c r="C3446" t="s">
        <v>1165</v>
      </c>
      <c r="D3446" t="s">
        <v>901</v>
      </c>
      <c r="E3446" t="s">
        <v>387</v>
      </c>
      <c r="F3446" t="s">
        <v>474</v>
      </c>
    </row>
    <row r="3447" spans="1:6" x14ac:dyDescent="0.25">
      <c r="A3447">
        <v>20</v>
      </c>
      <c r="B3447">
        <v>11</v>
      </c>
      <c r="C3447" t="s">
        <v>1190</v>
      </c>
      <c r="D3447" t="s">
        <v>901</v>
      </c>
      <c r="E3447" t="s">
        <v>214</v>
      </c>
      <c r="F3447" t="s">
        <v>474</v>
      </c>
    </row>
    <row r="3448" spans="1:6" x14ac:dyDescent="0.25">
      <c r="A3448">
        <v>20</v>
      </c>
      <c r="B3448">
        <v>12</v>
      </c>
      <c r="C3448" t="s">
        <v>1226</v>
      </c>
      <c r="D3448" t="s">
        <v>901</v>
      </c>
      <c r="E3448" t="s">
        <v>488</v>
      </c>
      <c r="F3448" t="s">
        <v>474</v>
      </c>
    </row>
    <row r="3449" spans="1:6" x14ac:dyDescent="0.25">
      <c r="A3449">
        <v>20</v>
      </c>
      <c r="B3449">
        <v>13</v>
      </c>
      <c r="C3449" t="s">
        <v>1235</v>
      </c>
      <c r="D3449" t="s">
        <v>899</v>
      </c>
      <c r="E3449" t="s">
        <v>586</v>
      </c>
      <c r="F3449" t="s">
        <v>474</v>
      </c>
    </row>
    <row r="3450" spans="1:6" x14ac:dyDescent="0.25">
      <c r="A3450">
        <v>20</v>
      </c>
      <c r="B3450">
        <v>14</v>
      </c>
      <c r="C3450" t="s">
        <v>1184</v>
      </c>
      <c r="D3450" t="s">
        <v>901</v>
      </c>
      <c r="E3450" t="s">
        <v>491</v>
      </c>
      <c r="F3450" t="s">
        <v>474</v>
      </c>
    </row>
    <row r="3451" spans="1:6" x14ac:dyDescent="0.25">
      <c r="A3451">
        <v>20</v>
      </c>
      <c r="B3451">
        <v>15</v>
      </c>
      <c r="C3451" t="s">
        <v>1249</v>
      </c>
      <c r="D3451" t="s">
        <v>899</v>
      </c>
      <c r="E3451" t="s">
        <v>31</v>
      </c>
      <c r="F3451" t="s">
        <v>474</v>
      </c>
    </row>
    <row r="3452" spans="1:6" x14ac:dyDescent="0.25">
      <c r="A3452">
        <v>21</v>
      </c>
      <c r="B3452">
        <v>1</v>
      </c>
      <c r="C3452" t="s">
        <v>1253</v>
      </c>
      <c r="D3452" t="s">
        <v>899</v>
      </c>
      <c r="E3452" t="s">
        <v>31</v>
      </c>
      <c r="F3452" t="s">
        <v>474</v>
      </c>
    </row>
    <row r="3453" spans="1:6" x14ac:dyDescent="0.25">
      <c r="A3453">
        <v>21</v>
      </c>
      <c r="B3453">
        <v>2</v>
      </c>
      <c r="C3453" t="s">
        <v>1224</v>
      </c>
      <c r="D3453" t="s">
        <v>961</v>
      </c>
      <c r="E3453" t="s">
        <v>491</v>
      </c>
      <c r="F3453" t="s">
        <v>474</v>
      </c>
    </row>
    <row r="3454" spans="1:6" x14ac:dyDescent="0.25">
      <c r="A3454">
        <v>21</v>
      </c>
      <c r="B3454">
        <v>3</v>
      </c>
      <c r="C3454" t="s">
        <v>1207</v>
      </c>
      <c r="D3454" t="s">
        <v>899</v>
      </c>
      <c r="E3454" t="s">
        <v>586</v>
      </c>
      <c r="F3454" t="s">
        <v>474</v>
      </c>
    </row>
    <row r="3455" spans="1:6" x14ac:dyDescent="0.25">
      <c r="A3455">
        <v>21</v>
      </c>
      <c r="B3455">
        <v>4</v>
      </c>
      <c r="C3455" t="s">
        <v>1194</v>
      </c>
      <c r="D3455" t="s">
        <v>961</v>
      </c>
      <c r="E3455" t="s">
        <v>488</v>
      </c>
      <c r="F3455" t="s">
        <v>474</v>
      </c>
    </row>
    <row r="3456" spans="1:6" x14ac:dyDescent="0.25">
      <c r="A3456">
        <v>21</v>
      </c>
      <c r="B3456">
        <v>5</v>
      </c>
      <c r="C3456" t="s">
        <v>1265</v>
      </c>
      <c r="D3456" t="s">
        <v>899</v>
      </c>
      <c r="E3456" t="s">
        <v>214</v>
      </c>
      <c r="F3456" t="s">
        <v>474</v>
      </c>
    </row>
    <row r="3457" spans="1:6" x14ac:dyDescent="0.25">
      <c r="A3457">
        <v>21</v>
      </c>
      <c r="B3457">
        <v>6</v>
      </c>
      <c r="C3457" t="s">
        <v>1241</v>
      </c>
      <c r="D3457" t="s">
        <v>961</v>
      </c>
      <c r="E3457" t="s">
        <v>387</v>
      </c>
      <c r="F3457" t="s">
        <v>474</v>
      </c>
    </row>
    <row r="3458" spans="1:6" x14ac:dyDescent="0.25">
      <c r="A3458">
        <v>21</v>
      </c>
      <c r="B3458">
        <v>7</v>
      </c>
      <c r="C3458" t="s">
        <v>1252</v>
      </c>
      <c r="D3458" t="s">
        <v>901</v>
      </c>
      <c r="E3458" t="s">
        <v>54</v>
      </c>
      <c r="F3458" t="s">
        <v>474</v>
      </c>
    </row>
    <row r="3459" spans="1:6" x14ac:dyDescent="0.25">
      <c r="A3459">
        <v>21</v>
      </c>
      <c r="B3459">
        <v>8</v>
      </c>
      <c r="C3459" t="s">
        <v>1176</v>
      </c>
      <c r="D3459" t="s">
        <v>922</v>
      </c>
      <c r="E3459" t="s">
        <v>860</v>
      </c>
      <c r="F3459" t="s">
        <v>474</v>
      </c>
    </row>
    <row r="3460" spans="1:6" x14ac:dyDescent="0.25">
      <c r="A3460">
        <v>21</v>
      </c>
      <c r="B3460">
        <v>9</v>
      </c>
      <c r="C3460" t="s">
        <v>1363</v>
      </c>
      <c r="D3460" t="s">
        <v>908</v>
      </c>
      <c r="E3460" t="s">
        <v>96</v>
      </c>
      <c r="F3460" t="s">
        <v>474</v>
      </c>
    </row>
    <row r="3461" spans="1:6" x14ac:dyDescent="0.25">
      <c r="A3461">
        <v>21</v>
      </c>
      <c r="B3461">
        <v>10</v>
      </c>
      <c r="C3461" t="s">
        <v>1231</v>
      </c>
      <c r="D3461" t="s">
        <v>901</v>
      </c>
      <c r="E3461" t="s">
        <v>189</v>
      </c>
      <c r="F3461" t="s">
        <v>474</v>
      </c>
    </row>
    <row r="3462" spans="1:6" x14ac:dyDescent="0.25">
      <c r="A3462">
        <v>21</v>
      </c>
      <c r="B3462">
        <v>11</v>
      </c>
      <c r="C3462" t="s">
        <v>1263</v>
      </c>
      <c r="D3462" t="s">
        <v>922</v>
      </c>
      <c r="E3462" t="s">
        <v>403</v>
      </c>
      <c r="F3462" t="s">
        <v>474</v>
      </c>
    </row>
    <row r="3463" spans="1:6" x14ac:dyDescent="0.25">
      <c r="A3463">
        <v>21</v>
      </c>
      <c r="B3463">
        <v>12</v>
      </c>
      <c r="C3463" t="s">
        <v>1271</v>
      </c>
      <c r="D3463" t="s">
        <v>899</v>
      </c>
      <c r="E3463" t="s">
        <v>157</v>
      </c>
      <c r="F3463" t="s">
        <v>474</v>
      </c>
    </row>
    <row r="3464" spans="1:6" x14ac:dyDescent="0.25">
      <c r="A3464">
        <v>21</v>
      </c>
      <c r="B3464">
        <v>13</v>
      </c>
      <c r="C3464" t="s">
        <v>1332</v>
      </c>
      <c r="D3464" t="s">
        <v>961</v>
      </c>
      <c r="E3464" t="s">
        <v>169</v>
      </c>
      <c r="F3464" t="s">
        <v>474</v>
      </c>
    </row>
    <row r="3465" spans="1:6" x14ac:dyDescent="0.25">
      <c r="A3465">
        <v>21</v>
      </c>
      <c r="B3465">
        <v>14</v>
      </c>
      <c r="C3465" t="s">
        <v>1247</v>
      </c>
      <c r="D3465" t="s">
        <v>901</v>
      </c>
      <c r="E3465" t="s">
        <v>605</v>
      </c>
      <c r="F3465" t="s">
        <v>474</v>
      </c>
    </row>
    <row r="3466" spans="1:6" x14ac:dyDescent="0.25">
      <c r="A3466">
        <v>21</v>
      </c>
      <c r="B3466">
        <v>15</v>
      </c>
      <c r="C3466" t="s">
        <v>1344</v>
      </c>
      <c r="D3466" t="s">
        <v>899</v>
      </c>
      <c r="E3466" t="s">
        <v>692</v>
      </c>
      <c r="F3466" t="s">
        <v>474</v>
      </c>
    </row>
    <row r="3467" spans="1:6" x14ac:dyDescent="0.25">
      <c r="A3467">
        <v>22</v>
      </c>
      <c r="B3467">
        <v>1</v>
      </c>
      <c r="C3467" t="s">
        <v>1434</v>
      </c>
      <c r="D3467" t="s">
        <v>903</v>
      </c>
      <c r="E3467" t="s">
        <v>692</v>
      </c>
      <c r="F3467" t="s">
        <v>474</v>
      </c>
    </row>
    <row r="3468" spans="1:6" x14ac:dyDescent="0.25">
      <c r="A3468">
        <v>22</v>
      </c>
      <c r="B3468">
        <v>2</v>
      </c>
      <c r="C3468" t="s">
        <v>1299</v>
      </c>
      <c r="D3468" t="s">
        <v>961</v>
      </c>
      <c r="E3468" t="s">
        <v>605</v>
      </c>
      <c r="F3468" t="s">
        <v>474</v>
      </c>
    </row>
    <row r="3469" spans="1:6" x14ac:dyDescent="0.25">
      <c r="A3469">
        <v>22</v>
      </c>
      <c r="B3469">
        <v>3</v>
      </c>
      <c r="C3469" t="s">
        <v>1132</v>
      </c>
      <c r="D3469" t="s">
        <v>903</v>
      </c>
      <c r="E3469" t="s">
        <v>169</v>
      </c>
      <c r="F3469" t="s">
        <v>474</v>
      </c>
    </row>
    <row r="3470" spans="1:6" x14ac:dyDescent="0.25">
      <c r="A3470">
        <v>22</v>
      </c>
      <c r="B3470">
        <v>4</v>
      </c>
      <c r="C3470" t="s">
        <v>1225</v>
      </c>
      <c r="D3470" t="s">
        <v>901</v>
      </c>
      <c r="E3470" t="s">
        <v>157</v>
      </c>
      <c r="F3470" t="s">
        <v>474</v>
      </c>
    </row>
    <row r="3471" spans="1:6" x14ac:dyDescent="0.25">
      <c r="A3471">
        <v>22</v>
      </c>
      <c r="B3471">
        <v>5</v>
      </c>
      <c r="C3471" t="s">
        <v>1191</v>
      </c>
      <c r="D3471" t="s">
        <v>901</v>
      </c>
      <c r="E3471" t="s">
        <v>403</v>
      </c>
      <c r="F3471" t="s">
        <v>474</v>
      </c>
    </row>
    <row r="3472" spans="1:6" x14ac:dyDescent="0.25">
      <c r="A3472">
        <v>22</v>
      </c>
      <c r="B3472">
        <v>6</v>
      </c>
      <c r="C3472" t="s">
        <v>1251</v>
      </c>
      <c r="D3472" t="s">
        <v>901</v>
      </c>
      <c r="E3472" t="s">
        <v>189</v>
      </c>
      <c r="F3472" t="s">
        <v>474</v>
      </c>
    </row>
    <row r="3473" spans="1:6" x14ac:dyDescent="0.25">
      <c r="A3473">
        <v>22</v>
      </c>
      <c r="B3473">
        <v>7</v>
      </c>
      <c r="C3473" t="s">
        <v>1189</v>
      </c>
      <c r="D3473" t="s">
        <v>901</v>
      </c>
      <c r="E3473" t="s">
        <v>96</v>
      </c>
      <c r="F3473" t="s">
        <v>474</v>
      </c>
    </row>
    <row r="3474" spans="1:6" x14ac:dyDescent="0.25">
      <c r="A3474">
        <v>22</v>
      </c>
      <c r="B3474">
        <v>8</v>
      </c>
      <c r="C3474" t="s">
        <v>1236</v>
      </c>
      <c r="D3474" t="s">
        <v>901</v>
      </c>
      <c r="E3474" t="s">
        <v>860</v>
      </c>
      <c r="F3474" t="s">
        <v>474</v>
      </c>
    </row>
    <row r="3475" spans="1:6" x14ac:dyDescent="0.25">
      <c r="A3475">
        <v>22</v>
      </c>
      <c r="B3475">
        <v>9</v>
      </c>
      <c r="C3475" t="s">
        <v>1243</v>
      </c>
      <c r="D3475" t="s">
        <v>901</v>
      </c>
      <c r="E3475" t="s">
        <v>54</v>
      </c>
      <c r="F3475" t="s">
        <v>474</v>
      </c>
    </row>
    <row r="3476" spans="1:6" x14ac:dyDescent="0.25">
      <c r="A3476">
        <v>22</v>
      </c>
      <c r="B3476">
        <v>10</v>
      </c>
      <c r="C3476" t="s">
        <v>1222</v>
      </c>
      <c r="D3476" t="s">
        <v>901</v>
      </c>
      <c r="E3476" t="s">
        <v>387</v>
      </c>
      <c r="F3476" t="s">
        <v>474</v>
      </c>
    </row>
    <row r="3477" spans="1:6" x14ac:dyDescent="0.25">
      <c r="A3477">
        <v>22</v>
      </c>
      <c r="B3477">
        <v>11</v>
      </c>
      <c r="C3477" t="s">
        <v>1127</v>
      </c>
      <c r="D3477" t="s">
        <v>901</v>
      </c>
      <c r="E3477" t="s">
        <v>214</v>
      </c>
      <c r="F3477" t="s">
        <v>474</v>
      </c>
    </row>
    <row r="3478" spans="1:6" x14ac:dyDescent="0.25">
      <c r="A3478">
        <v>22</v>
      </c>
      <c r="B3478">
        <v>12</v>
      </c>
      <c r="C3478" t="s">
        <v>1181</v>
      </c>
      <c r="D3478" t="s">
        <v>899</v>
      </c>
      <c r="E3478" t="s">
        <v>488</v>
      </c>
      <c r="F3478" t="s">
        <v>474</v>
      </c>
    </row>
    <row r="3479" spans="1:6" x14ac:dyDescent="0.25">
      <c r="A3479">
        <v>22</v>
      </c>
      <c r="B3479">
        <v>13</v>
      </c>
      <c r="C3479" t="s">
        <v>1177</v>
      </c>
      <c r="D3479" t="s">
        <v>901</v>
      </c>
      <c r="E3479" t="s">
        <v>586</v>
      </c>
      <c r="F3479" t="s">
        <v>474</v>
      </c>
    </row>
    <row r="3480" spans="1:6" x14ac:dyDescent="0.25">
      <c r="A3480">
        <v>22</v>
      </c>
      <c r="B3480">
        <v>14</v>
      </c>
      <c r="C3480" t="s">
        <v>1257</v>
      </c>
      <c r="D3480" t="s">
        <v>901</v>
      </c>
      <c r="E3480" t="s">
        <v>491</v>
      </c>
      <c r="F3480" t="s">
        <v>474</v>
      </c>
    </row>
    <row r="3481" spans="1:6" x14ac:dyDescent="0.25">
      <c r="A3481">
        <v>22</v>
      </c>
      <c r="B3481">
        <v>15</v>
      </c>
      <c r="C3481" t="s">
        <v>1292</v>
      </c>
      <c r="D3481" t="s">
        <v>901</v>
      </c>
      <c r="E3481" t="s">
        <v>31</v>
      </c>
      <c r="F3481" t="s">
        <v>474</v>
      </c>
    </row>
    <row r="3482" spans="1:6" x14ac:dyDescent="0.25">
      <c r="A3482">
        <v>23</v>
      </c>
      <c r="B3482">
        <v>1</v>
      </c>
      <c r="C3482" t="s">
        <v>1150</v>
      </c>
      <c r="D3482" t="s">
        <v>905</v>
      </c>
      <c r="E3482" t="s">
        <v>31</v>
      </c>
      <c r="F3482" t="s">
        <v>474</v>
      </c>
    </row>
    <row r="3483" spans="1:6" x14ac:dyDescent="0.25">
      <c r="A3483">
        <v>23</v>
      </c>
      <c r="B3483">
        <v>2</v>
      </c>
      <c r="C3483" t="s">
        <v>1255</v>
      </c>
      <c r="D3483" t="s">
        <v>901</v>
      </c>
      <c r="E3483" t="s">
        <v>491</v>
      </c>
      <c r="F3483" t="s">
        <v>474</v>
      </c>
    </row>
    <row r="3484" spans="1:6" x14ac:dyDescent="0.25">
      <c r="A3484">
        <v>23</v>
      </c>
      <c r="B3484">
        <v>3</v>
      </c>
      <c r="C3484" t="s">
        <v>1196</v>
      </c>
      <c r="D3484" t="s">
        <v>903</v>
      </c>
      <c r="E3484" t="s">
        <v>586</v>
      </c>
      <c r="F3484" t="s">
        <v>474</v>
      </c>
    </row>
    <row r="3485" spans="1:6" x14ac:dyDescent="0.25">
      <c r="A3485">
        <v>23</v>
      </c>
      <c r="B3485">
        <v>4</v>
      </c>
      <c r="C3485" t="s">
        <v>1244</v>
      </c>
      <c r="D3485" t="s">
        <v>961</v>
      </c>
      <c r="E3485" t="s">
        <v>488</v>
      </c>
      <c r="F3485" t="s">
        <v>474</v>
      </c>
    </row>
    <row r="3486" spans="1:6" x14ac:dyDescent="0.25">
      <c r="A3486">
        <v>23</v>
      </c>
      <c r="B3486">
        <v>5</v>
      </c>
      <c r="C3486" t="s">
        <v>1256</v>
      </c>
      <c r="D3486" t="s">
        <v>899</v>
      </c>
      <c r="E3486" t="s">
        <v>214</v>
      </c>
      <c r="F3486" t="s">
        <v>474</v>
      </c>
    </row>
    <row r="3487" spans="1:6" x14ac:dyDescent="0.25">
      <c r="A3487">
        <v>23</v>
      </c>
      <c r="B3487">
        <v>6</v>
      </c>
      <c r="C3487" t="s">
        <v>1187</v>
      </c>
      <c r="D3487" t="s">
        <v>905</v>
      </c>
      <c r="E3487" t="s">
        <v>387</v>
      </c>
      <c r="F3487" t="s">
        <v>474</v>
      </c>
    </row>
    <row r="3488" spans="1:6" x14ac:dyDescent="0.25">
      <c r="A3488">
        <v>23</v>
      </c>
      <c r="B3488">
        <v>7</v>
      </c>
      <c r="C3488" t="s">
        <v>1234</v>
      </c>
      <c r="D3488" t="s">
        <v>908</v>
      </c>
      <c r="E3488" t="s">
        <v>54</v>
      </c>
      <c r="F3488" t="s">
        <v>474</v>
      </c>
    </row>
    <row r="3489" spans="1:6" x14ac:dyDescent="0.25">
      <c r="A3489">
        <v>23</v>
      </c>
      <c r="B3489">
        <v>8</v>
      </c>
      <c r="C3489" t="s">
        <v>1287</v>
      </c>
      <c r="D3489" t="s">
        <v>903</v>
      </c>
      <c r="E3489" t="s">
        <v>860</v>
      </c>
      <c r="F3489" t="s">
        <v>474</v>
      </c>
    </row>
    <row r="3490" spans="1:6" x14ac:dyDescent="0.25">
      <c r="A3490">
        <v>23</v>
      </c>
      <c r="B3490">
        <v>9</v>
      </c>
      <c r="C3490" t="s">
        <v>1223</v>
      </c>
      <c r="D3490" t="s">
        <v>908</v>
      </c>
      <c r="E3490" t="s">
        <v>96</v>
      </c>
      <c r="F3490" t="s">
        <v>474</v>
      </c>
    </row>
    <row r="3491" spans="1:6" x14ac:dyDescent="0.25">
      <c r="A3491">
        <v>23</v>
      </c>
      <c r="B3491">
        <v>10</v>
      </c>
      <c r="C3491" t="s">
        <v>1238</v>
      </c>
      <c r="D3491" t="s">
        <v>901</v>
      </c>
      <c r="E3491" t="s">
        <v>189</v>
      </c>
      <c r="F3491" t="s">
        <v>474</v>
      </c>
    </row>
    <row r="3492" spans="1:6" x14ac:dyDescent="0.25">
      <c r="A3492">
        <v>23</v>
      </c>
      <c r="B3492">
        <v>11</v>
      </c>
      <c r="C3492" t="s">
        <v>1220</v>
      </c>
      <c r="D3492" t="s">
        <v>903</v>
      </c>
      <c r="E3492" t="s">
        <v>403</v>
      </c>
      <c r="F3492" t="s">
        <v>474</v>
      </c>
    </row>
    <row r="3493" spans="1:6" x14ac:dyDescent="0.25">
      <c r="A3493">
        <v>23</v>
      </c>
      <c r="B3493">
        <v>12</v>
      </c>
      <c r="C3493" t="s">
        <v>1254</v>
      </c>
      <c r="D3493" t="s">
        <v>905</v>
      </c>
      <c r="E3493" t="s">
        <v>157</v>
      </c>
      <c r="F3493" t="s">
        <v>474</v>
      </c>
    </row>
    <row r="3494" spans="1:6" x14ac:dyDescent="0.25">
      <c r="A3494">
        <v>23</v>
      </c>
      <c r="B3494">
        <v>13</v>
      </c>
      <c r="C3494" t="s">
        <v>1258</v>
      </c>
      <c r="D3494" t="s">
        <v>901</v>
      </c>
      <c r="E3494" t="s">
        <v>169</v>
      </c>
      <c r="F3494" t="s">
        <v>474</v>
      </c>
    </row>
    <row r="3495" spans="1:6" x14ac:dyDescent="0.25">
      <c r="A3495">
        <v>23</v>
      </c>
      <c r="B3495">
        <v>14</v>
      </c>
      <c r="C3495" t="s">
        <v>1240</v>
      </c>
      <c r="D3495" t="s">
        <v>901</v>
      </c>
      <c r="E3495" t="s">
        <v>605</v>
      </c>
      <c r="F3495" t="s">
        <v>474</v>
      </c>
    </row>
    <row r="3496" spans="1:6" x14ac:dyDescent="0.25">
      <c r="A3496">
        <v>23</v>
      </c>
      <c r="B3496">
        <v>15</v>
      </c>
      <c r="C3496" t="s">
        <v>1232</v>
      </c>
      <c r="D3496" t="s">
        <v>901</v>
      </c>
      <c r="E3496" t="s">
        <v>692</v>
      </c>
      <c r="F3496" t="s">
        <v>474</v>
      </c>
    </row>
    <row r="3497" spans="1:6" x14ac:dyDescent="0.25">
      <c r="A3497">
        <v>24</v>
      </c>
      <c r="B3497">
        <v>1</v>
      </c>
      <c r="C3497" t="s">
        <v>1376</v>
      </c>
      <c r="D3497" t="s">
        <v>901</v>
      </c>
      <c r="E3497" t="s">
        <v>692</v>
      </c>
      <c r="F3497" t="s">
        <v>474</v>
      </c>
    </row>
    <row r="3498" spans="1:6" x14ac:dyDescent="0.25">
      <c r="A3498">
        <v>24</v>
      </c>
      <c r="B3498">
        <v>2</v>
      </c>
      <c r="C3498" t="s">
        <v>1297</v>
      </c>
      <c r="D3498" t="s">
        <v>922</v>
      </c>
      <c r="E3498" t="s">
        <v>605</v>
      </c>
      <c r="F3498" t="s">
        <v>474</v>
      </c>
    </row>
    <row r="3499" spans="1:6" x14ac:dyDescent="0.25">
      <c r="A3499">
        <v>24</v>
      </c>
      <c r="B3499">
        <v>3</v>
      </c>
      <c r="C3499" t="s">
        <v>1204</v>
      </c>
      <c r="D3499" t="s">
        <v>901</v>
      </c>
      <c r="E3499" t="s">
        <v>169</v>
      </c>
      <c r="F3499" t="s">
        <v>474</v>
      </c>
    </row>
    <row r="3500" spans="1:6" x14ac:dyDescent="0.25">
      <c r="A3500">
        <v>24</v>
      </c>
      <c r="B3500">
        <v>4</v>
      </c>
      <c r="C3500" t="s">
        <v>1286</v>
      </c>
      <c r="D3500" t="s">
        <v>899</v>
      </c>
      <c r="E3500" t="s">
        <v>157</v>
      </c>
      <c r="F3500" t="s">
        <v>474</v>
      </c>
    </row>
    <row r="3501" spans="1:6" x14ac:dyDescent="0.25">
      <c r="A3501">
        <v>24</v>
      </c>
      <c r="B3501">
        <v>5</v>
      </c>
      <c r="C3501" t="s">
        <v>1259</v>
      </c>
      <c r="D3501" t="s">
        <v>901</v>
      </c>
      <c r="E3501" t="s">
        <v>403</v>
      </c>
      <c r="F3501" t="s">
        <v>474</v>
      </c>
    </row>
    <row r="3502" spans="1:6" x14ac:dyDescent="0.25">
      <c r="A3502">
        <v>24</v>
      </c>
      <c r="B3502">
        <v>6</v>
      </c>
      <c r="C3502" t="s">
        <v>1193</v>
      </c>
      <c r="D3502" t="s">
        <v>908</v>
      </c>
      <c r="E3502" t="s">
        <v>189</v>
      </c>
      <c r="F3502" t="s">
        <v>474</v>
      </c>
    </row>
    <row r="3503" spans="1:6" x14ac:dyDescent="0.25">
      <c r="A3503">
        <v>24</v>
      </c>
      <c r="B3503">
        <v>7</v>
      </c>
      <c r="C3503" t="s">
        <v>1248</v>
      </c>
      <c r="D3503" t="s">
        <v>901</v>
      </c>
      <c r="E3503" t="s">
        <v>96</v>
      </c>
      <c r="F3503" t="s">
        <v>474</v>
      </c>
    </row>
    <row r="3504" spans="1:6" x14ac:dyDescent="0.25">
      <c r="A3504">
        <v>24</v>
      </c>
      <c r="B3504">
        <v>8</v>
      </c>
      <c r="C3504" t="s">
        <v>1309</v>
      </c>
      <c r="D3504" t="s">
        <v>899</v>
      </c>
      <c r="E3504" t="s">
        <v>860</v>
      </c>
      <c r="F3504" t="s">
        <v>474</v>
      </c>
    </row>
    <row r="3505" spans="1:6" x14ac:dyDescent="0.25">
      <c r="A3505">
        <v>24</v>
      </c>
      <c r="B3505">
        <v>9</v>
      </c>
      <c r="C3505" t="s">
        <v>1250</v>
      </c>
      <c r="D3505" t="s">
        <v>899</v>
      </c>
      <c r="E3505" t="s">
        <v>54</v>
      </c>
      <c r="F3505" t="s">
        <v>474</v>
      </c>
    </row>
    <row r="3506" spans="1:6" x14ac:dyDescent="0.25">
      <c r="A3506">
        <v>24</v>
      </c>
      <c r="B3506">
        <v>10</v>
      </c>
      <c r="C3506" t="s">
        <v>1206</v>
      </c>
      <c r="D3506" t="s">
        <v>901</v>
      </c>
      <c r="E3506" t="s">
        <v>387</v>
      </c>
      <c r="F3506" t="s">
        <v>474</v>
      </c>
    </row>
    <row r="3507" spans="1:6" x14ac:dyDescent="0.25">
      <c r="A3507">
        <v>24</v>
      </c>
      <c r="B3507">
        <v>11</v>
      </c>
      <c r="C3507" t="s">
        <v>1275</v>
      </c>
      <c r="D3507" t="s">
        <v>899</v>
      </c>
      <c r="E3507" t="s">
        <v>214</v>
      </c>
      <c r="F3507" t="s">
        <v>474</v>
      </c>
    </row>
    <row r="3508" spans="1:6" x14ac:dyDescent="0.25">
      <c r="A3508">
        <v>24</v>
      </c>
      <c r="B3508">
        <v>12</v>
      </c>
      <c r="C3508" t="s">
        <v>1202</v>
      </c>
      <c r="D3508" t="s">
        <v>899</v>
      </c>
      <c r="E3508" t="s">
        <v>488</v>
      </c>
      <c r="F3508" t="s">
        <v>474</v>
      </c>
    </row>
    <row r="3509" spans="1:6" x14ac:dyDescent="0.25">
      <c r="A3509">
        <v>24</v>
      </c>
      <c r="B3509">
        <v>13</v>
      </c>
      <c r="C3509" t="s">
        <v>1246</v>
      </c>
      <c r="D3509" t="s">
        <v>899</v>
      </c>
      <c r="E3509" t="s">
        <v>586</v>
      </c>
      <c r="F3509" t="s">
        <v>474</v>
      </c>
    </row>
    <row r="3510" spans="1:6" x14ac:dyDescent="0.25">
      <c r="A3510">
        <v>24</v>
      </c>
      <c r="B3510">
        <v>14</v>
      </c>
      <c r="C3510" t="s">
        <v>1264</v>
      </c>
      <c r="D3510" t="s">
        <v>899</v>
      </c>
      <c r="E3510" t="s">
        <v>491</v>
      </c>
      <c r="F3510" t="s">
        <v>474</v>
      </c>
    </row>
    <row r="3511" spans="1:6" x14ac:dyDescent="0.25">
      <c r="A3511">
        <v>24</v>
      </c>
      <c r="B3511">
        <v>15</v>
      </c>
      <c r="C3511" t="s">
        <v>1377</v>
      </c>
      <c r="D3511" t="s">
        <v>901</v>
      </c>
      <c r="E3511" t="s">
        <v>31</v>
      </c>
      <c r="F3511" t="s">
        <v>474</v>
      </c>
    </row>
    <row r="3512" spans="1:6" x14ac:dyDescent="0.25">
      <c r="A3512">
        <v>25</v>
      </c>
      <c r="B3512">
        <v>1</v>
      </c>
      <c r="C3512" t="s">
        <v>1308</v>
      </c>
      <c r="D3512" t="s">
        <v>901</v>
      </c>
      <c r="E3512" t="s">
        <v>31</v>
      </c>
      <c r="F3512" t="s">
        <v>474</v>
      </c>
    </row>
    <row r="3513" spans="1:6" x14ac:dyDescent="0.25">
      <c r="A3513">
        <v>25</v>
      </c>
      <c r="B3513">
        <v>2</v>
      </c>
      <c r="C3513" t="s">
        <v>1300</v>
      </c>
      <c r="D3513" t="s">
        <v>901</v>
      </c>
      <c r="E3513" t="s">
        <v>491</v>
      </c>
      <c r="F3513" t="s">
        <v>474</v>
      </c>
    </row>
    <row r="3514" spans="1:6" x14ac:dyDescent="0.25">
      <c r="A3514">
        <v>25</v>
      </c>
      <c r="B3514">
        <v>3</v>
      </c>
      <c r="C3514" t="s">
        <v>1242</v>
      </c>
      <c r="D3514" t="s">
        <v>901</v>
      </c>
      <c r="E3514" t="s">
        <v>586</v>
      </c>
      <c r="F3514" t="s">
        <v>474</v>
      </c>
    </row>
    <row r="3515" spans="1:6" x14ac:dyDescent="0.25">
      <c r="A3515">
        <v>25</v>
      </c>
      <c r="B3515">
        <v>4</v>
      </c>
      <c r="C3515" t="s">
        <v>1270</v>
      </c>
      <c r="D3515" t="s">
        <v>901</v>
      </c>
      <c r="E3515" t="s">
        <v>488</v>
      </c>
      <c r="F3515" t="s">
        <v>474</v>
      </c>
    </row>
    <row r="3516" spans="1:6" x14ac:dyDescent="0.25">
      <c r="A3516">
        <v>25</v>
      </c>
      <c r="B3516">
        <v>5</v>
      </c>
      <c r="C3516" t="s">
        <v>1268</v>
      </c>
      <c r="D3516" t="s">
        <v>901</v>
      </c>
      <c r="E3516" t="s">
        <v>214</v>
      </c>
      <c r="F3516" t="s">
        <v>474</v>
      </c>
    </row>
    <row r="3517" spans="1:6" x14ac:dyDescent="0.25">
      <c r="A3517">
        <v>25</v>
      </c>
      <c r="B3517">
        <v>6</v>
      </c>
      <c r="C3517" t="s">
        <v>1276</v>
      </c>
      <c r="D3517" t="s">
        <v>922</v>
      </c>
      <c r="E3517" t="s">
        <v>387</v>
      </c>
      <c r="F3517" t="s">
        <v>474</v>
      </c>
    </row>
    <row r="3518" spans="1:6" x14ac:dyDescent="0.25">
      <c r="A3518">
        <v>25</v>
      </c>
      <c r="B3518">
        <v>7</v>
      </c>
      <c r="C3518" t="s">
        <v>1199</v>
      </c>
      <c r="D3518" t="s">
        <v>903</v>
      </c>
      <c r="E3518" t="s">
        <v>54</v>
      </c>
      <c r="F3518" t="s">
        <v>474</v>
      </c>
    </row>
    <row r="3519" spans="1:6" x14ac:dyDescent="0.25">
      <c r="A3519">
        <v>25</v>
      </c>
      <c r="B3519">
        <v>8</v>
      </c>
      <c r="C3519" t="s">
        <v>1209</v>
      </c>
      <c r="D3519" t="s">
        <v>961</v>
      </c>
      <c r="E3519" t="s">
        <v>860</v>
      </c>
      <c r="F3519" t="s">
        <v>474</v>
      </c>
    </row>
    <row r="3520" spans="1:6" x14ac:dyDescent="0.25">
      <c r="A3520">
        <v>25</v>
      </c>
      <c r="B3520">
        <v>9</v>
      </c>
      <c r="C3520" t="s">
        <v>1280</v>
      </c>
      <c r="D3520" t="s">
        <v>905</v>
      </c>
      <c r="E3520" t="s">
        <v>96</v>
      </c>
      <c r="F3520" t="s">
        <v>474</v>
      </c>
    </row>
    <row r="3521" spans="1:6" x14ac:dyDescent="0.25">
      <c r="A3521">
        <v>25</v>
      </c>
      <c r="B3521">
        <v>10</v>
      </c>
      <c r="C3521" t="s">
        <v>1233</v>
      </c>
      <c r="D3521" t="s">
        <v>901</v>
      </c>
      <c r="E3521" t="s">
        <v>189</v>
      </c>
      <c r="F3521" t="s">
        <v>474</v>
      </c>
    </row>
    <row r="3522" spans="1:6" x14ac:dyDescent="0.25">
      <c r="A3522">
        <v>25</v>
      </c>
      <c r="B3522">
        <v>11</v>
      </c>
      <c r="C3522" t="s">
        <v>1294</v>
      </c>
      <c r="D3522" t="s">
        <v>901</v>
      </c>
      <c r="E3522" t="s">
        <v>403</v>
      </c>
      <c r="F3522" t="s">
        <v>474</v>
      </c>
    </row>
    <row r="3523" spans="1:6" x14ac:dyDescent="0.25">
      <c r="A3523">
        <v>25</v>
      </c>
      <c r="B3523">
        <v>12</v>
      </c>
      <c r="C3523" t="s">
        <v>1290</v>
      </c>
      <c r="D3523" t="s">
        <v>922</v>
      </c>
      <c r="E3523" t="s">
        <v>157</v>
      </c>
      <c r="F3523" t="s">
        <v>474</v>
      </c>
    </row>
    <row r="3524" spans="1:6" x14ac:dyDescent="0.25">
      <c r="A3524">
        <v>25</v>
      </c>
      <c r="B3524">
        <v>13</v>
      </c>
      <c r="C3524" t="s">
        <v>1303</v>
      </c>
      <c r="D3524" t="s">
        <v>899</v>
      </c>
      <c r="E3524" t="s">
        <v>169</v>
      </c>
      <c r="F3524" t="s">
        <v>474</v>
      </c>
    </row>
    <row r="3525" spans="1:6" x14ac:dyDescent="0.25">
      <c r="A3525">
        <v>25</v>
      </c>
      <c r="B3525">
        <v>14</v>
      </c>
      <c r="C3525" t="s">
        <v>1305</v>
      </c>
      <c r="D3525" t="s">
        <v>901</v>
      </c>
      <c r="E3525" t="s">
        <v>605</v>
      </c>
      <c r="F3525" t="s">
        <v>474</v>
      </c>
    </row>
    <row r="3526" spans="1:6" x14ac:dyDescent="0.25">
      <c r="A3526">
        <v>25</v>
      </c>
      <c r="B3526">
        <v>15</v>
      </c>
      <c r="C3526" t="s">
        <v>1383</v>
      </c>
      <c r="D3526" t="s">
        <v>901</v>
      </c>
      <c r="E3526" t="s">
        <v>692</v>
      </c>
      <c r="F3526" t="s">
        <v>474</v>
      </c>
    </row>
    <row r="3527" spans="1:6" x14ac:dyDescent="0.25">
      <c r="A3527">
        <v>26</v>
      </c>
      <c r="B3527">
        <v>1</v>
      </c>
      <c r="C3527" t="s">
        <v>1339</v>
      </c>
      <c r="D3527" t="s">
        <v>908</v>
      </c>
      <c r="E3527" t="s">
        <v>692</v>
      </c>
      <c r="F3527" t="s">
        <v>474</v>
      </c>
    </row>
    <row r="3528" spans="1:6" x14ac:dyDescent="0.25">
      <c r="A3528">
        <v>26</v>
      </c>
      <c r="B3528">
        <v>2</v>
      </c>
      <c r="C3528" t="s">
        <v>1380</v>
      </c>
      <c r="D3528" t="s">
        <v>899</v>
      </c>
      <c r="E3528" t="s">
        <v>605</v>
      </c>
      <c r="F3528" t="s">
        <v>474</v>
      </c>
    </row>
    <row r="3529" spans="1:6" x14ac:dyDescent="0.25">
      <c r="A3529">
        <v>26</v>
      </c>
      <c r="B3529">
        <v>3</v>
      </c>
      <c r="C3529" t="s">
        <v>1312</v>
      </c>
      <c r="D3529" t="s">
        <v>922</v>
      </c>
      <c r="E3529" t="s">
        <v>169</v>
      </c>
      <c r="F3529" t="s">
        <v>474</v>
      </c>
    </row>
    <row r="3530" spans="1:6" x14ac:dyDescent="0.25">
      <c r="A3530">
        <v>26</v>
      </c>
      <c r="B3530">
        <v>4</v>
      </c>
      <c r="C3530" t="s">
        <v>1281</v>
      </c>
      <c r="D3530" t="s">
        <v>901</v>
      </c>
      <c r="E3530" t="s">
        <v>157</v>
      </c>
      <c r="F3530" t="s">
        <v>474</v>
      </c>
    </row>
    <row r="3531" spans="1:6" x14ac:dyDescent="0.25">
      <c r="A3531">
        <v>26</v>
      </c>
      <c r="B3531">
        <v>5</v>
      </c>
      <c r="C3531" t="s">
        <v>1197</v>
      </c>
      <c r="D3531" t="s">
        <v>961</v>
      </c>
      <c r="E3531" t="s">
        <v>403</v>
      </c>
      <c r="F3531" t="s">
        <v>474</v>
      </c>
    </row>
    <row r="3532" spans="1:6" x14ac:dyDescent="0.25">
      <c r="A3532">
        <v>26</v>
      </c>
      <c r="B3532">
        <v>6</v>
      </c>
      <c r="C3532" t="s">
        <v>1296</v>
      </c>
      <c r="D3532" t="s">
        <v>901</v>
      </c>
      <c r="E3532" t="s">
        <v>189</v>
      </c>
      <c r="F3532" t="s">
        <v>474</v>
      </c>
    </row>
    <row r="3533" spans="1:6" x14ac:dyDescent="0.25">
      <c r="A3533">
        <v>26</v>
      </c>
      <c r="B3533">
        <v>7</v>
      </c>
      <c r="C3533" t="s">
        <v>1282</v>
      </c>
      <c r="D3533" t="s">
        <v>901</v>
      </c>
      <c r="E3533" t="s">
        <v>96</v>
      </c>
      <c r="F3533" t="s">
        <v>474</v>
      </c>
    </row>
    <row r="3534" spans="1:6" x14ac:dyDescent="0.25">
      <c r="A3534">
        <v>26</v>
      </c>
      <c r="B3534">
        <v>8</v>
      </c>
      <c r="C3534" t="s">
        <v>1356</v>
      </c>
      <c r="D3534" t="s">
        <v>901</v>
      </c>
      <c r="E3534" t="s">
        <v>860</v>
      </c>
      <c r="F3534" t="s">
        <v>474</v>
      </c>
    </row>
    <row r="3535" spans="1:6" x14ac:dyDescent="0.25">
      <c r="A3535">
        <v>26</v>
      </c>
      <c r="B3535">
        <v>9</v>
      </c>
      <c r="C3535" t="s">
        <v>1283</v>
      </c>
      <c r="D3535" t="s">
        <v>901</v>
      </c>
      <c r="E3535" t="s">
        <v>54</v>
      </c>
      <c r="F3535" t="s">
        <v>474</v>
      </c>
    </row>
    <row r="3536" spans="1:6" x14ac:dyDescent="0.25">
      <c r="A3536">
        <v>26</v>
      </c>
      <c r="B3536">
        <v>10</v>
      </c>
      <c r="C3536" t="s">
        <v>1348</v>
      </c>
      <c r="D3536" t="s">
        <v>961</v>
      </c>
      <c r="E3536" t="s">
        <v>387</v>
      </c>
      <c r="F3536" t="s">
        <v>474</v>
      </c>
    </row>
    <row r="3537" spans="1:6" x14ac:dyDescent="0.25">
      <c r="A3537">
        <v>26</v>
      </c>
      <c r="B3537">
        <v>11</v>
      </c>
      <c r="C3537" t="s">
        <v>1335</v>
      </c>
      <c r="D3537" t="s">
        <v>901</v>
      </c>
      <c r="E3537" t="s">
        <v>214</v>
      </c>
      <c r="F3537" t="s">
        <v>474</v>
      </c>
    </row>
    <row r="3538" spans="1:6" x14ac:dyDescent="0.25">
      <c r="A3538">
        <v>26</v>
      </c>
      <c r="B3538">
        <v>12</v>
      </c>
      <c r="C3538" t="s">
        <v>1295</v>
      </c>
      <c r="D3538" t="s">
        <v>908</v>
      </c>
      <c r="E3538" t="s">
        <v>488</v>
      </c>
      <c r="F3538" t="s">
        <v>474</v>
      </c>
    </row>
    <row r="3539" spans="1:6" x14ac:dyDescent="0.25">
      <c r="A3539">
        <v>26</v>
      </c>
      <c r="B3539">
        <v>13</v>
      </c>
      <c r="C3539" t="s">
        <v>1435</v>
      </c>
      <c r="D3539" t="s">
        <v>901</v>
      </c>
      <c r="E3539" t="s">
        <v>586</v>
      </c>
      <c r="F3539" t="s">
        <v>474</v>
      </c>
    </row>
    <row r="3540" spans="1:6" x14ac:dyDescent="0.25">
      <c r="A3540">
        <v>26</v>
      </c>
      <c r="B3540">
        <v>14</v>
      </c>
      <c r="C3540" t="s">
        <v>1347</v>
      </c>
      <c r="D3540" t="s">
        <v>908</v>
      </c>
      <c r="E3540" t="s">
        <v>491</v>
      </c>
      <c r="F3540" t="s">
        <v>474</v>
      </c>
    </row>
    <row r="3541" spans="1:6" x14ac:dyDescent="0.25">
      <c r="A3541">
        <v>26</v>
      </c>
      <c r="B3541">
        <v>15</v>
      </c>
      <c r="C3541" t="s">
        <v>1273</v>
      </c>
      <c r="D3541" t="s">
        <v>901</v>
      </c>
      <c r="E3541" t="s">
        <v>31</v>
      </c>
      <c r="F3541" t="s">
        <v>474</v>
      </c>
    </row>
    <row r="3542" spans="1:6" x14ac:dyDescent="0.25">
      <c r="A3542">
        <v>27</v>
      </c>
      <c r="B3542">
        <v>1</v>
      </c>
      <c r="C3542" t="s">
        <v>1436</v>
      </c>
      <c r="D3542" t="s">
        <v>901</v>
      </c>
      <c r="E3542" t="s">
        <v>31</v>
      </c>
      <c r="F3542" t="s">
        <v>474</v>
      </c>
    </row>
    <row r="3543" spans="1:6" x14ac:dyDescent="0.25">
      <c r="A3543">
        <v>27</v>
      </c>
      <c r="B3543">
        <v>2</v>
      </c>
      <c r="C3543" t="s">
        <v>1304</v>
      </c>
      <c r="D3543" t="s">
        <v>908</v>
      </c>
      <c r="E3543" t="s">
        <v>491</v>
      </c>
      <c r="F3543" t="s">
        <v>474</v>
      </c>
    </row>
    <row r="3544" spans="1:6" x14ac:dyDescent="0.25">
      <c r="A3544">
        <v>27</v>
      </c>
      <c r="B3544">
        <v>3</v>
      </c>
      <c r="C3544" t="s">
        <v>1306</v>
      </c>
      <c r="D3544" t="s">
        <v>901</v>
      </c>
      <c r="E3544" t="s">
        <v>586</v>
      </c>
      <c r="F3544" t="s">
        <v>474</v>
      </c>
    </row>
    <row r="3545" spans="1:6" x14ac:dyDescent="0.25">
      <c r="A3545">
        <v>27</v>
      </c>
      <c r="B3545">
        <v>4</v>
      </c>
      <c r="C3545" t="s">
        <v>1342</v>
      </c>
      <c r="D3545" t="s">
        <v>961</v>
      </c>
      <c r="E3545" t="s">
        <v>488</v>
      </c>
      <c r="F3545" t="s">
        <v>474</v>
      </c>
    </row>
    <row r="3546" spans="1:6" x14ac:dyDescent="0.25">
      <c r="A3546">
        <v>27</v>
      </c>
      <c r="B3546">
        <v>5</v>
      </c>
      <c r="C3546" t="s">
        <v>1386</v>
      </c>
      <c r="D3546" t="s">
        <v>926</v>
      </c>
      <c r="E3546" t="s">
        <v>214</v>
      </c>
      <c r="F3546" t="s">
        <v>474</v>
      </c>
    </row>
    <row r="3547" spans="1:6" x14ac:dyDescent="0.25">
      <c r="A3547">
        <v>27</v>
      </c>
      <c r="B3547">
        <v>6</v>
      </c>
      <c r="C3547" t="s">
        <v>1310</v>
      </c>
      <c r="D3547" t="s">
        <v>899</v>
      </c>
      <c r="E3547" t="s">
        <v>387</v>
      </c>
      <c r="F3547" t="s">
        <v>474</v>
      </c>
    </row>
    <row r="3548" spans="1:6" x14ac:dyDescent="0.25">
      <c r="A3548">
        <v>27</v>
      </c>
      <c r="B3548">
        <v>7</v>
      </c>
      <c r="C3548" t="s">
        <v>1361</v>
      </c>
      <c r="D3548" t="s">
        <v>901</v>
      </c>
      <c r="E3548" t="s">
        <v>54</v>
      </c>
      <c r="F3548" t="s">
        <v>474</v>
      </c>
    </row>
    <row r="3549" spans="1:6" x14ac:dyDescent="0.25">
      <c r="A3549">
        <v>27</v>
      </c>
      <c r="B3549">
        <v>8</v>
      </c>
      <c r="C3549" t="s">
        <v>1385</v>
      </c>
      <c r="D3549" t="s">
        <v>901</v>
      </c>
      <c r="E3549" t="s">
        <v>860</v>
      </c>
      <c r="F3549" t="s">
        <v>474</v>
      </c>
    </row>
    <row r="3550" spans="1:6" x14ac:dyDescent="0.25">
      <c r="A3550">
        <v>27</v>
      </c>
      <c r="B3550">
        <v>9</v>
      </c>
      <c r="C3550" t="s">
        <v>1182</v>
      </c>
      <c r="D3550" t="s">
        <v>901</v>
      </c>
      <c r="E3550" t="s">
        <v>96</v>
      </c>
      <c r="F3550" t="s">
        <v>474</v>
      </c>
    </row>
    <row r="3551" spans="1:6" x14ac:dyDescent="0.25">
      <c r="A3551">
        <v>27</v>
      </c>
      <c r="B3551">
        <v>10</v>
      </c>
      <c r="C3551" t="s">
        <v>1285</v>
      </c>
      <c r="D3551" t="s">
        <v>899</v>
      </c>
      <c r="E3551" t="s">
        <v>189</v>
      </c>
      <c r="F3551" t="s">
        <v>474</v>
      </c>
    </row>
    <row r="3552" spans="1:6" x14ac:dyDescent="0.25">
      <c r="A3552">
        <v>27</v>
      </c>
      <c r="B3552">
        <v>11</v>
      </c>
      <c r="C3552" t="s">
        <v>1357</v>
      </c>
      <c r="D3552" t="s">
        <v>901</v>
      </c>
      <c r="E3552" t="s">
        <v>403</v>
      </c>
      <c r="F3552" t="s">
        <v>474</v>
      </c>
    </row>
    <row r="3553" spans="1:6" x14ac:dyDescent="0.25">
      <c r="A3553">
        <v>27</v>
      </c>
      <c r="B3553">
        <v>12</v>
      </c>
      <c r="C3553" t="s">
        <v>1230</v>
      </c>
      <c r="D3553" t="s">
        <v>922</v>
      </c>
      <c r="E3553" t="s">
        <v>157</v>
      </c>
      <c r="F3553" t="s">
        <v>474</v>
      </c>
    </row>
    <row r="3554" spans="1:6" x14ac:dyDescent="0.25">
      <c r="A3554">
        <v>27</v>
      </c>
      <c r="B3554">
        <v>13</v>
      </c>
      <c r="C3554" t="s">
        <v>1387</v>
      </c>
      <c r="D3554" t="s">
        <v>905</v>
      </c>
      <c r="E3554" t="s">
        <v>169</v>
      </c>
      <c r="F3554" t="s">
        <v>474</v>
      </c>
    </row>
    <row r="3555" spans="1:6" x14ac:dyDescent="0.25">
      <c r="A3555">
        <v>27</v>
      </c>
      <c r="B3555">
        <v>14</v>
      </c>
      <c r="C3555" t="s">
        <v>1324</v>
      </c>
      <c r="D3555" t="s">
        <v>905</v>
      </c>
      <c r="E3555" t="s">
        <v>605</v>
      </c>
      <c r="F3555" t="s">
        <v>474</v>
      </c>
    </row>
    <row r="3556" spans="1:6" x14ac:dyDescent="0.25">
      <c r="A3556">
        <v>27</v>
      </c>
      <c r="B3556">
        <v>15</v>
      </c>
      <c r="C3556" t="s">
        <v>1437</v>
      </c>
      <c r="D3556" t="s">
        <v>901</v>
      </c>
      <c r="E3556" t="s">
        <v>692</v>
      </c>
      <c r="F3556" t="s">
        <v>474</v>
      </c>
    </row>
    <row r="3557" spans="1:6" x14ac:dyDescent="0.25">
      <c r="A3557">
        <v>28</v>
      </c>
      <c r="B3557">
        <v>1</v>
      </c>
      <c r="C3557" t="s">
        <v>1260</v>
      </c>
      <c r="D3557" t="s">
        <v>901</v>
      </c>
      <c r="E3557" t="s">
        <v>692</v>
      </c>
      <c r="F3557" t="s">
        <v>474</v>
      </c>
    </row>
    <row r="3558" spans="1:6" x14ac:dyDescent="0.25">
      <c r="A3558">
        <v>28</v>
      </c>
      <c r="B3558">
        <v>2</v>
      </c>
      <c r="C3558" t="s">
        <v>1313</v>
      </c>
      <c r="D3558" t="s">
        <v>905</v>
      </c>
      <c r="E3558" t="s">
        <v>605</v>
      </c>
      <c r="F3558" t="s">
        <v>474</v>
      </c>
    </row>
    <row r="3559" spans="1:6" x14ac:dyDescent="0.25">
      <c r="A3559">
        <v>28</v>
      </c>
      <c r="B3559">
        <v>3</v>
      </c>
      <c r="C3559" t="s">
        <v>1218</v>
      </c>
      <c r="D3559" t="s">
        <v>901</v>
      </c>
      <c r="E3559" t="s">
        <v>169</v>
      </c>
      <c r="F3559" t="s">
        <v>474</v>
      </c>
    </row>
    <row r="3560" spans="1:6" x14ac:dyDescent="0.25">
      <c r="A3560">
        <v>28</v>
      </c>
      <c r="B3560">
        <v>4</v>
      </c>
      <c r="C3560" t="s">
        <v>1316</v>
      </c>
      <c r="D3560" t="s">
        <v>901</v>
      </c>
      <c r="E3560" t="s">
        <v>157</v>
      </c>
      <c r="F3560" t="s">
        <v>474</v>
      </c>
    </row>
    <row r="3561" spans="1:6" x14ac:dyDescent="0.25">
      <c r="A3561">
        <v>28</v>
      </c>
      <c r="B3561">
        <v>5</v>
      </c>
      <c r="C3561" t="s">
        <v>1411</v>
      </c>
      <c r="D3561" t="s">
        <v>901</v>
      </c>
      <c r="E3561" t="s">
        <v>403</v>
      </c>
      <c r="F3561" t="s">
        <v>474</v>
      </c>
    </row>
    <row r="3562" spans="1:6" x14ac:dyDescent="0.25">
      <c r="A3562">
        <v>28</v>
      </c>
      <c r="B3562">
        <v>6</v>
      </c>
      <c r="C3562" t="s">
        <v>1438</v>
      </c>
      <c r="D3562" t="s">
        <v>901</v>
      </c>
      <c r="E3562" t="s">
        <v>189</v>
      </c>
      <c r="F3562" t="s">
        <v>474</v>
      </c>
    </row>
    <row r="3563" spans="1:6" x14ac:dyDescent="0.25">
      <c r="A3563">
        <v>28</v>
      </c>
      <c r="B3563">
        <v>7</v>
      </c>
      <c r="C3563" t="s">
        <v>1171</v>
      </c>
      <c r="D3563" t="s">
        <v>961</v>
      </c>
      <c r="E3563" t="s">
        <v>96</v>
      </c>
      <c r="F3563" t="s">
        <v>474</v>
      </c>
    </row>
    <row r="3564" spans="1:6" x14ac:dyDescent="0.25">
      <c r="A3564">
        <v>28</v>
      </c>
      <c r="B3564">
        <v>8</v>
      </c>
      <c r="C3564" t="s">
        <v>1439</v>
      </c>
      <c r="D3564" t="s">
        <v>901</v>
      </c>
      <c r="E3564" t="s">
        <v>860</v>
      </c>
      <c r="F3564" t="s">
        <v>474</v>
      </c>
    </row>
    <row r="3565" spans="1:6" x14ac:dyDescent="0.25">
      <c r="A3565">
        <v>28</v>
      </c>
      <c r="B3565">
        <v>9</v>
      </c>
      <c r="C3565" t="s">
        <v>1399</v>
      </c>
      <c r="D3565" t="s">
        <v>901</v>
      </c>
      <c r="E3565" t="s">
        <v>54</v>
      </c>
      <c r="F3565" t="s">
        <v>474</v>
      </c>
    </row>
    <row r="3566" spans="1:6" x14ac:dyDescent="0.25">
      <c r="A3566">
        <v>28</v>
      </c>
      <c r="B3566">
        <v>10</v>
      </c>
      <c r="C3566" t="s">
        <v>1373</v>
      </c>
      <c r="D3566" t="s">
        <v>901</v>
      </c>
      <c r="E3566" t="s">
        <v>387</v>
      </c>
      <c r="F3566" t="s">
        <v>474</v>
      </c>
    </row>
    <row r="3567" spans="1:6" x14ac:dyDescent="0.25">
      <c r="A3567">
        <v>28</v>
      </c>
      <c r="B3567">
        <v>11</v>
      </c>
      <c r="C3567" t="s">
        <v>1337</v>
      </c>
      <c r="D3567" t="s">
        <v>901</v>
      </c>
      <c r="E3567" t="s">
        <v>214</v>
      </c>
      <c r="F3567" t="s">
        <v>474</v>
      </c>
    </row>
    <row r="3568" spans="1:6" x14ac:dyDescent="0.25">
      <c r="A3568">
        <v>28</v>
      </c>
      <c r="B3568">
        <v>12</v>
      </c>
      <c r="C3568" t="s">
        <v>1368</v>
      </c>
      <c r="D3568" t="s">
        <v>899</v>
      </c>
      <c r="E3568" t="s">
        <v>488</v>
      </c>
      <c r="F3568" t="s">
        <v>474</v>
      </c>
    </row>
    <row r="3569" spans="1:6" x14ac:dyDescent="0.25">
      <c r="A3569">
        <v>28</v>
      </c>
      <c r="B3569">
        <v>13</v>
      </c>
      <c r="C3569" t="s">
        <v>1334</v>
      </c>
      <c r="D3569" t="s">
        <v>908</v>
      </c>
      <c r="E3569" t="s">
        <v>586</v>
      </c>
      <c r="F3569" t="s">
        <v>474</v>
      </c>
    </row>
    <row r="3570" spans="1:6" x14ac:dyDescent="0.25">
      <c r="A3570">
        <v>28</v>
      </c>
      <c r="B3570">
        <v>14</v>
      </c>
      <c r="C3570" t="s">
        <v>1374</v>
      </c>
      <c r="D3570" t="s">
        <v>901</v>
      </c>
      <c r="E3570" t="s">
        <v>491</v>
      </c>
      <c r="F3570" t="s">
        <v>474</v>
      </c>
    </row>
    <row r="3571" spans="1:6" x14ac:dyDescent="0.25">
      <c r="A3571">
        <v>28</v>
      </c>
      <c r="B3571">
        <v>15</v>
      </c>
      <c r="C3571" t="s">
        <v>1293</v>
      </c>
      <c r="D3571" t="s">
        <v>901</v>
      </c>
      <c r="E3571" t="s">
        <v>31</v>
      </c>
      <c r="F3571" t="s">
        <v>474</v>
      </c>
    </row>
    <row r="3572" spans="1:6" x14ac:dyDescent="0.25">
      <c r="A3572">
        <v>29</v>
      </c>
      <c r="B3572">
        <v>1</v>
      </c>
      <c r="C3572" t="s">
        <v>1346</v>
      </c>
      <c r="D3572" t="s">
        <v>905</v>
      </c>
      <c r="E3572" t="s">
        <v>31</v>
      </c>
      <c r="F3572" t="s">
        <v>474</v>
      </c>
    </row>
    <row r="3573" spans="1:6" x14ac:dyDescent="0.25">
      <c r="A3573">
        <v>29</v>
      </c>
      <c r="B3573">
        <v>2</v>
      </c>
      <c r="C3573" t="s">
        <v>1291</v>
      </c>
      <c r="D3573" t="s">
        <v>901</v>
      </c>
      <c r="E3573" t="s">
        <v>491</v>
      </c>
      <c r="F3573" t="s">
        <v>474</v>
      </c>
    </row>
    <row r="3574" spans="1:6" x14ac:dyDescent="0.25">
      <c r="A3574">
        <v>29</v>
      </c>
      <c r="B3574">
        <v>3</v>
      </c>
      <c r="C3574" t="s">
        <v>1277</v>
      </c>
      <c r="D3574" t="s">
        <v>901</v>
      </c>
      <c r="E3574" t="s">
        <v>586</v>
      </c>
      <c r="F3574" t="s">
        <v>474</v>
      </c>
    </row>
    <row r="3575" spans="1:6" x14ac:dyDescent="0.25">
      <c r="A3575">
        <v>29</v>
      </c>
      <c r="B3575">
        <v>4</v>
      </c>
      <c r="C3575" t="s">
        <v>1267</v>
      </c>
      <c r="D3575" t="s">
        <v>901</v>
      </c>
      <c r="E3575" t="s">
        <v>488</v>
      </c>
      <c r="F3575" t="s">
        <v>474</v>
      </c>
    </row>
    <row r="3576" spans="1:6" x14ac:dyDescent="0.25">
      <c r="A3576">
        <v>29</v>
      </c>
      <c r="B3576">
        <v>5</v>
      </c>
      <c r="C3576" t="s">
        <v>1311</v>
      </c>
      <c r="D3576" t="s">
        <v>899</v>
      </c>
      <c r="E3576" t="s">
        <v>214</v>
      </c>
      <c r="F3576" t="s">
        <v>474</v>
      </c>
    </row>
    <row r="3577" spans="1:6" x14ac:dyDescent="0.25">
      <c r="A3577">
        <v>29</v>
      </c>
      <c r="B3577">
        <v>6</v>
      </c>
      <c r="C3577" t="s">
        <v>1400</v>
      </c>
      <c r="D3577" t="s">
        <v>899</v>
      </c>
      <c r="E3577" t="s">
        <v>387</v>
      </c>
      <c r="F3577" t="s">
        <v>474</v>
      </c>
    </row>
    <row r="3578" spans="1:6" x14ac:dyDescent="0.25">
      <c r="A3578">
        <v>29</v>
      </c>
      <c r="B3578">
        <v>7</v>
      </c>
      <c r="C3578" t="s">
        <v>1317</v>
      </c>
      <c r="D3578" t="s">
        <v>961</v>
      </c>
      <c r="E3578" t="s">
        <v>54</v>
      </c>
      <c r="F3578" t="s">
        <v>474</v>
      </c>
    </row>
    <row r="3579" spans="1:6" x14ac:dyDescent="0.25">
      <c r="A3579">
        <v>29</v>
      </c>
      <c r="B3579">
        <v>8</v>
      </c>
      <c r="C3579" t="s">
        <v>1369</v>
      </c>
      <c r="D3579" t="s">
        <v>901</v>
      </c>
      <c r="E3579" t="s">
        <v>860</v>
      </c>
      <c r="F3579" t="s">
        <v>474</v>
      </c>
    </row>
    <row r="3580" spans="1:6" x14ac:dyDescent="0.25">
      <c r="A3580">
        <v>29</v>
      </c>
      <c r="B3580">
        <v>9</v>
      </c>
      <c r="C3580" t="s">
        <v>1314</v>
      </c>
      <c r="D3580" t="s">
        <v>926</v>
      </c>
      <c r="E3580" t="s">
        <v>96</v>
      </c>
      <c r="F3580" t="s">
        <v>474</v>
      </c>
    </row>
    <row r="3581" spans="1:6" x14ac:dyDescent="0.25">
      <c r="A3581">
        <v>29</v>
      </c>
      <c r="B3581">
        <v>10</v>
      </c>
      <c r="C3581" t="s">
        <v>1261</v>
      </c>
      <c r="D3581" t="s">
        <v>899</v>
      </c>
      <c r="E3581" t="s">
        <v>189</v>
      </c>
      <c r="F3581" t="s">
        <v>474</v>
      </c>
    </row>
    <row r="3582" spans="1:6" x14ac:dyDescent="0.25">
      <c r="A3582">
        <v>29</v>
      </c>
      <c r="B3582">
        <v>11</v>
      </c>
      <c r="C3582" t="s">
        <v>1239</v>
      </c>
      <c r="D3582" t="s">
        <v>901</v>
      </c>
      <c r="E3582" t="s">
        <v>403</v>
      </c>
      <c r="F3582" t="s">
        <v>474</v>
      </c>
    </row>
    <row r="3583" spans="1:6" x14ac:dyDescent="0.25">
      <c r="A3583">
        <v>29</v>
      </c>
      <c r="B3583">
        <v>12</v>
      </c>
      <c r="C3583" t="s">
        <v>1370</v>
      </c>
      <c r="D3583" t="s">
        <v>901</v>
      </c>
      <c r="E3583" t="s">
        <v>157</v>
      </c>
      <c r="F3583" t="s">
        <v>474</v>
      </c>
    </row>
    <row r="3584" spans="1:6" x14ac:dyDescent="0.25">
      <c r="A3584">
        <v>29</v>
      </c>
      <c r="B3584">
        <v>13</v>
      </c>
      <c r="C3584" t="s">
        <v>1440</v>
      </c>
      <c r="D3584" t="s">
        <v>899</v>
      </c>
      <c r="E3584" t="s">
        <v>169</v>
      </c>
      <c r="F3584" t="s">
        <v>474</v>
      </c>
    </row>
    <row r="3585" spans="1:6" x14ac:dyDescent="0.25">
      <c r="A3585">
        <v>29</v>
      </c>
      <c r="B3585">
        <v>14</v>
      </c>
      <c r="C3585" t="s">
        <v>1349</v>
      </c>
      <c r="D3585" t="s">
        <v>901</v>
      </c>
      <c r="E3585" t="s">
        <v>605</v>
      </c>
      <c r="F3585" t="s">
        <v>474</v>
      </c>
    </row>
    <row r="3586" spans="1:6" x14ac:dyDescent="0.25">
      <c r="A3586">
        <v>29</v>
      </c>
      <c r="B3586">
        <v>15</v>
      </c>
      <c r="C3586" t="s">
        <v>1301</v>
      </c>
      <c r="D3586" t="s">
        <v>961</v>
      </c>
      <c r="E3586" t="s">
        <v>692</v>
      </c>
      <c r="F3586" t="s">
        <v>474</v>
      </c>
    </row>
    <row r="3587" spans="1:6" x14ac:dyDescent="0.25">
      <c r="A3587">
        <v>30</v>
      </c>
      <c r="B3587">
        <v>1</v>
      </c>
      <c r="C3587" t="s">
        <v>1262</v>
      </c>
      <c r="D3587" t="s">
        <v>903</v>
      </c>
      <c r="E3587" t="s">
        <v>692</v>
      </c>
      <c r="F3587" t="s">
        <v>474</v>
      </c>
    </row>
    <row r="3588" spans="1:6" x14ac:dyDescent="0.25">
      <c r="A3588">
        <v>30</v>
      </c>
      <c r="B3588">
        <v>2</v>
      </c>
      <c r="C3588" t="s">
        <v>1401</v>
      </c>
      <c r="D3588" t="s">
        <v>901</v>
      </c>
      <c r="E3588" t="s">
        <v>605</v>
      </c>
      <c r="F3588" t="s">
        <v>474</v>
      </c>
    </row>
    <row r="3589" spans="1:6" x14ac:dyDescent="0.25">
      <c r="A3589">
        <v>30</v>
      </c>
      <c r="B3589">
        <v>3</v>
      </c>
      <c r="C3589" t="s">
        <v>1393</v>
      </c>
      <c r="D3589" t="s">
        <v>899</v>
      </c>
      <c r="E3589" t="s">
        <v>169</v>
      </c>
      <c r="F3589" t="s">
        <v>474</v>
      </c>
    </row>
    <row r="3590" spans="1:6" x14ac:dyDescent="0.25">
      <c r="A3590">
        <v>30</v>
      </c>
      <c r="B3590">
        <v>4</v>
      </c>
      <c r="C3590" t="s">
        <v>1441</v>
      </c>
      <c r="D3590" t="s">
        <v>899</v>
      </c>
      <c r="E3590" t="s">
        <v>157</v>
      </c>
      <c r="F3590" t="s">
        <v>474</v>
      </c>
    </row>
    <row r="3591" spans="1:6" x14ac:dyDescent="0.25">
      <c r="A3591">
        <v>30</v>
      </c>
      <c r="B3591">
        <v>5</v>
      </c>
      <c r="C3591" t="s">
        <v>1318</v>
      </c>
      <c r="D3591" t="s">
        <v>905</v>
      </c>
      <c r="E3591" t="s">
        <v>403</v>
      </c>
      <c r="F3591" t="s">
        <v>474</v>
      </c>
    </row>
    <row r="3592" spans="1:6" x14ac:dyDescent="0.25">
      <c r="A3592">
        <v>30</v>
      </c>
      <c r="B3592">
        <v>6</v>
      </c>
      <c r="C3592" t="s">
        <v>1315</v>
      </c>
      <c r="D3592" t="s">
        <v>901</v>
      </c>
      <c r="E3592" t="s">
        <v>189</v>
      </c>
      <c r="F3592" t="s">
        <v>474</v>
      </c>
    </row>
    <row r="3593" spans="1:6" x14ac:dyDescent="0.25">
      <c r="A3593">
        <v>30</v>
      </c>
      <c r="B3593">
        <v>7</v>
      </c>
      <c r="C3593" t="s">
        <v>1328</v>
      </c>
      <c r="D3593" t="s">
        <v>901</v>
      </c>
      <c r="E3593" t="s">
        <v>96</v>
      </c>
      <c r="F3593" t="s">
        <v>474</v>
      </c>
    </row>
    <row r="3594" spans="1:6" x14ac:dyDescent="0.25">
      <c r="A3594">
        <v>30</v>
      </c>
      <c r="B3594">
        <v>8</v>
      </c>
      <c r="C3594" t="s">
        <v>1358</v>
      </c>
      <c r="D3594" t="s">
        <v>899</v>
      </c>
      <c r="E3594" t="s">
        <v>860</v>
      </c>
      <c r="F3594" t="s">
        <v>474</v>
      </c>
    </row>
    <row r="3595" spans="1:6" x14ac:dyDescent="0.25">
      <c r="A3595">
        <v>30</v>
      </c>
      <c r="B3595">
        <v>9</v>
      </c>
      <c r="C3595" t="s">
        <v>1364</v>
      </c>
      <c r="D3595" t="s">
        <v>922</v>
      </c>
      <c r="E3595" t="s">
        <v>54</v>
      </c>
      <c r="F3595" t="s">
        <v>474</v>
      </c>
    </row>
    <row r="3596" spans="1:6" x14ac:dyDescent="0.25">
      <c r="A3596">
        <v>30</v>
      </c>
      <c r="B3596">
        <v>10</v>
      </c>
      <c r="C3596" t="s">
        <v>1365</v>
      </c>
      <c r="D3596" t="s">
        <v>901</v>
      </c>
      <c r="E3596" t="s">
        <v>387</v>
      </c>
      <c r="F3596" t="s">
        <v>474</v>
      </c>
    </row>
    <row r="3597" spans="1:6" x14ac:dyDescent="0.25">
      <c r="A3597">
        <v>30</v>
      </c>
      <c r="B3597">
        <v>11</v>
      </c>
      <c r="C3597" t="s">
        <v>1442</v>
      </c>
      <c r="D3597" t="s">
        <v>903</v>
      </c>
      <c r="E3597" t="s">
        <v>214</v>
      </c>
      <c r="F3597" t="s">
        <v>474</v>
      </c>
    </row>
    <row r="3598" spans="1:6" x14ac:dyDescent="0.25">
      <c r="A3598">
        <v>30</v>
      </c>
      <c r="B3598">
        <v>12</v>
      </c>
      <c r="C3598" t="s">
        <v>1443</v>
      </c>
      <c r="D3598" t="s">
        <v>901</v>
      </c>
      <c r="E3598" t="s">
        <v>488</v>
      </c>
      <c r="F3598" t="s">
        <v>474</v>
      </c>
    </row>
    <row r="3599" spans="1:6" x14ac:dyDescent="0.25">
      <c r="A3599">
        <v>30</v>
      </c>
      <c r="B3599">
        <v>13</v>
      </c>
      <c r="C3599" t="s">
        <v>1405</v>
      </c>
      <c r="D3599" t="s">
        <v>901</v>
      </c>
      <c r="E3599" t="s">
        <v>586</v>
      </c>
      <c r="F3599" t="s">
        <v>474</v>
      </c>
    </row>
    <row r="3600" spans="1:6" x14ac:dyDescent="0.25">
      <c r="A3600">
        <v>30</v>
      </c>
      <c r="B3600">
        <v>14</v>
      </c>
      <c r="C3600" t="s">
        <v>1170</v>
      </c>
      <c r="D3600" t="s">
        <v>961</v>
      </c>
      <c r="E3600" t="s">
        <v>491</v>
      </c>
      <c r="F3600" t="s">
        <v>474</v>
      </c>
    </row>
    <row r="3601" spans="1:6" x14ac:dyDescent="0.25">
      <c r="A3601">
        <v>30</v>
      </c>
      <c r="B3601">
        <v>15</v>
      </c>
      <c r="C3601" t="s">
        <v>1329</v>
      </c>
      <c r="D3601" t="s">
        <v>899</v>
      </c>
      <c r="E3601" t="s">
        <v>31</v>
      </c>
      <c r="F3601" t="s">
        <v>474</v>
      </c>
    </row>
    <row r="3602" spans="1:6" x14ac:dyDescent="0.25">
      <c r="A3602">
        <v>1</v>
      </c>
      <c r="B3602">
        <v>1</v>
      </c>
      <c r="C3602" t="s">
        <v>898</v>
      </c>
      <c r="D3602" t="s">
        <v>899</v>
      </c>
      <c r="E3602" t="s">
        <v>671</v>
      </c>
      <c r="F3602" t="s">
        <v>453</v>
      </c>
    </row>
    <row r="3603" spans="1:6" x14ac:dyDescent="0.25">
      <c r="A3603">
        <v>1</v>
      </c>
      <c r="B3603">
        <v>2</v>
      </c>
      <c r="C3603" t="s">
        <v>900</v>
      </c>
      <c r="D3603" t="s">
        <v>901</v>
      </c>
      <c r="E3603" t="s">
        <v>841</v>
      </c>
      <c r="F3603" t="s">
        <v>453</v>
      </c>
    </row>
    <row r="3604" spans="1:6" x14ac:dyDescent="0.25">
      <c r="A3604">
        <v>1</v>
      </c>
      <c r="B3604">
        <v>3</v>
      </c>
      <c r="C3604" t="s">
        <v>906</v>
      </c>
      <c r="D3604" t="s">
        <v>899</v>
      </c>
      <c r="E3604" t="s">
        <v>853</v>
      </c>
      <c r="F3604" t="s">
        <v>453</v>
      </c>
    </row>
    <row r="3605" spans="1:6" x14ac:dyDescent="0.25">
      <c r="A3605">
        <v>1</v>
      </c>
      <c r="B3605">
        <v>4</v>
      </c>
      <c r="C3605" t="s">
        <v>911</v>
      </c>
      <c r="D3605" t="s">
        <v>905</v>
      </c>
      <c r="E3605" t="s">
        <v>98</v>
      </c>
      <c r="F3605" t="s">
        <v>453</v>
      </c>
    </row>
    <row r="3606" spans="1:6" x14ac:dyDescent="0.25">
      <c r="A3606">
        <v>1</v>
      </c>
      <c r="B3606">
        <v>5</v>
      </c>
      <c r="C3606" t="s">
        <v>904</v>
      </c>
      <c r="D3606" t="s">
        <v>905</v>
      </c>
      <c r="E3606" t="s">
        <v>515</v>
      </c>
      <c r="F3606" t="s">
        <v>453</v>
      </c>
    </row>
    <row r="3607" spans="1:6" x14ac:dyDescent="0.25">
      <c r="A3607">
        <v>1</v>
      </c>
      <c r="B3607">
        <v>6</v>
      </c>
      <c r="C3607" t="s">
        <v>907</v>
      </c>
      <c r="D3607" t="s">
        <v>908</v>
      </c>
      <c r="E3607" t="s">
        <v>222</v>
      </c>
      <c r="F3607" t="s">
        <v>453</v>
      </c>
    </row>
    <row r="3608" spans="1:6" x14ac:dyDescent="0.25">
      <c r="A3608">
        <v>1</v>
      </c>
      <c r="B3608">
        <v>7</v>
      </c>
      <c r="C3608" t="s">
        <v>912</v>
      </c>
      <c r="D3608" t="s">
        <v>905</v>
      </c>
      <c r="E3608" t="s">
        <v>666</v>
      </c>
      <c r="F3608" t="s">
        <v>453</v>
      </c>
    </row>
    <row r="3609" spans="1:6" x14ac:dyDescent="0.25">
      <c r="A3609">
        <v>1</v>
      </c>
      <c r="B3609">
        <v>8</v>
      </c>
      <c r="C3609" t="s">
        <v>909</v>
      </c>
      <c r="D3609" t="s">
        <v>899</v>
      </c>
      <c r="E3609" t="s">
        <v>562</v>
      </c>
      <c r="F3609" t="s">
        <v>453</v>
      </c>
    </row>
    <row r="3610" spans="1:6" x14ac:dyDescent="0.25">
      <c r="A3610">
        <v>1</v>
      </c>
      <c r="B3610">
        <v>9</v>
      </c>
      <c r="C3610" t="s">
        <v>902</v>
      </c>
      <c r="D3610" t="s">
        <v>903</v>
      </c>
      <c r="E3610" t="s">
        <v>736</v>
      </c>
      <c r="F3610" t="s">
        <v>453</v>
      </c>
    </row>
    <row r="3611" spans="1:6" x14ac:dyDescent="0.25">
      <c r="A3611">
        <v>1</v>
      </c>
      <c r="B3611">
        <v>10</v>
      </c>
      <c r="C3611" t="s">
        <v>913</v>
      </c>
      <c r="D3611" t="s">
        <v>899</v>
      </c>
      <c r="E3611" t="s">
        <v>18</v>
      </c>
      <c r="F3611" t="s">
        <v>453</v>
      </c>
    </row>
    <row r="3612" spans="1:6" x14ac:dyDescent="0.25">
      <c r="A3612">
        <v>1</v>
      </c>
      <c r="B3612">
        <v>11</v>
      </c>
      <c r="C3612" t="s">
        <v>910</v>
      </c>
      <c r="D3612" t="s">
        <v>901</v>
      </c>
      <c r="E3612" t="s">
        <v>467</v>
      </c>
      <c r="F3612" t="s">
        <v>453</v>
      </c>
    </row>
    <row r="3613" spans="1:6" x14ac:dyDescent="0.25">
      <c r="A3613">
        <v>1</v>
      </c>
      <c r="B3613">
        <v>12</v>
      </c>
      <c r="C3613" t="s">
        <v>923</v>
      </c>
      <c r="D3613" t="s">
        <v>905</v>
      </c>
      <c r="E3613" t="s">
        <v>730</v>
      </c>
      <c r="F3613" t="s">
        <v>453</v>
      </c>
    </row>
    <row r="3614" spans="1:6" x14ac:dyDescent="0.25">
      <c r="A3614">
        <v>1</v>
      </c>
      <c r="B3614">
        <v>13</v>
      </c>
      <c r="C3614" t="s">
        <v>914</v>
      </c>
      <c r="D3614" t="s">
        <v>908</v>
      </c>
      <c r="E3614" t="s">
        <v>576</v>
      </c>
      <c r="F3614" t="s">
        <v>453</v>
      </c>
    </row>
    <row r="3615" spans="1:6" x14ac:dyDescent="0.25">
      <c r="A3615">
        <v>1</v>
      </c>
      <c r="B3615">
        <v>14</v>
      </c>
      <c r="C3615" t="s">
        <v>924</v>
      </c>
      <c r="D3615" t="s">
        <v>922</v>
      </c>
      <c r="E3615" t="s">
        <v>724</v>
      </c>
      <c r="F3615" t="s">
        <v>453</v>
      </c>
    </row>
    <row r="3616" spans="1:6" x14ac:dyDescent="0.25">
      <c r="A3616">
        <v>1</v>
      </c>
      <c r="B3616">
        <v>15</v>
      </c>
      <c r="C3616" t="s">
        <v>916</v>
      </c>
      <c r="D3616" t="s">
        <v>908</v>
      </c>
      <c r="E3616" t="s">
        <v>161</v>
      </c>
      <c r="F3616" t="s">
        <v>453</v>
      </c>
    </row>
    <row r="3617" spans="1:6" x14ac:dyDescent="0.25">
      <c r="A3617">
        <v>2</v>
      </c>
      <c r="B3617">
        <v>1</v>
      </c>
      <c r="C3617" t="s">
        <v>917</v>
      </c>
      <c r="D3617" t="s">
        <v>901</v>
      </c>
      <c r="E3617" t="s">
        <v>161</v>
      </c>
      <c r="F3617" t="s">
        <v>453</v>
      </c>
    </row>
    <row r="3618" spans="1:6" x14ac:dyDescent="0.25">
      <c r="A3618">
        <v>2</v>
      </c>
      <c r="B3618">
        <v>2</v>
      </c>
      <c r="C3618" t="s">
        <v>915</v>
      </c>
      <c r="D3618" t="s">
        <v>899</v>
      </c>
      <c r="E3618" t="s">
        <v>724</v>
      </c>
      <c r="F3618" t="s">
        <v>453</v>
      </c>
    </row>
    <row r="3619" spans="1:6" x14ac:dyDescent="0.25">
      <c r="A3619">
        <v>2</v>
      </c>
      <c r="B3619">
        <v>3</v>
      </c>
      <c r="C3619" t="s">
        <v>918</v>
      </c>
      <c r="D3619" t="s">
        <v>901</v>
      </c>
      <c r="E3619" t="s">
        <v>576</v>
      </c>
      <c r="F3619" t="s">
        <v>453</v>
      </c>
    </row>
    <row r="3620" spans="1:6" x14ac:dyDescent="0.25">
      <c r="A3620">
        <v>2</v>
      </c>
      <c r="B3620">
        <v>4</v>
      </c>
      <c r="C3620" t="s">
        <v>920</v>
      </c>
      <c r="D3620" t="s">
        <v>901</v>
      </c>
      <c r="E3620" t="s">
        <v>730</v>
      </c>
      <c r="F3620" t="s">
        <v>453</v>
      </c>
    </row>
    <row r="3621" spans="1:6" x14ac:dyDescent="0.25">
      <c r="A3621">
        <v>2</v>
      </c>
      <c r="B3621">
        <v>5</v>
      </c>
      <c r="C3621" t="s">
        <v>927</v>
      </c>
      <c r="D3621" t="s">
        <v>901</v>
      </c>
      <c r="E3621" t="s">
        <v>467</v>
      </c>
      <c r="F3621" t="s">
        <v>453</v>
      </c>
    </row>
    <row r="3622" spans="1:6" x14ac:dyDescent="0.25">
      <c r="A3622">
        <v>2</v>
      </c>
      <c r="B3622">
        <v>6</v>
      </c>
      <c r="C3622" t="s">
        <v>933</v>
      </c>
      <c r="D3622" t="s">
        <v>922</v>
      </c>
      <c r="E3622" t="s">
        <v>18</v>
      </c>
      <c r="F3622" t="s">
        <v>453</v>
      </c>
    </row>
    <row r="3623" spans="1:6" x14ac:dyDescent="0.25">
      <c r="A3623">
        <v>2</v>
      </c>
      <c r="B3623">
        <v>7</v>
      </c>
      <c r="C3623" t="s">
        <v>921</v>
      </c>
      <c r="D3623" t="s">
        <v>922</v>
      </c>
      <c r="E3623" t="s">
        <v>736</v>
      </c>
      <c r="F3623" t="s">
        <v>453</v>
      </c>
    </row>
    <row r="3624" spans="1:6" x14ac:dyDescent="0.25">
      <c r="A3624">
        <v>2</v>
      </c>
      <c r="B3624">
        <v>8</v>
      </c>
      <c r="C3624" t="s">
        <v>919</v>
      </c>
      <c r="D3624" t="s">
        <v>908</v>
      </c>
      <c r="E3624" t="s">
        <v>562</v>
      </c>
      <c r="F3624" t="s">
        <v>453</v>
      </c>
    </row>
    <row r="3625" spans="1:6" x14ac:dyDescent="0.25">
      <c r="A3625">
        <v>2</v>
      </c>
      <c r="B3625">
        <v>9</v>
      </c>
      <c r="C3625" t="s">
        <v>931</v>
      </c>
      <c r="D3625" t="s">
        <v>908</v>
      </c>
      <c r="E3625" t="s">
        <v>666</v>
      </c>
      <c r="F3625" t="s">
        <v>453</v>
      </c>
    </row>
    <row r="3626" spans="1:6" x14ac:dyDescent="0.25">
      <c r="A3626">
        <v>2</v>
      </c>
      <c r="B3626">
        <v>10</v>
      </c>
      <c r="C3626" t="s">
        <v>928</v>
      </c>
      <c r="D3626" t="s">
        <v>901</v>
      </c>
      <c r="E3626" t="s">
        <v>222</v>
      </c>
      <c r="F3626" t="s">
        <v>453</v>
      </c>
    </row>
    <row r="3627" spans="1:6" x14ac:dyDescent="0.25">
      <c r="A3627">
        <v>2</v>
      </c>
      <c r="B3627">
        <v>11</v>
      </c>
      <c r="C3627" t="s">
        <v>940</v>
      </c>
      <c r="D3627" t="s">
        <v>901</v>
      </c>
      <c r="E3627" t="s">
        <v>515</v>
      </c>
      <c r="F3627" t="s">
        <v>453</v>
      </c>
    </row>
    <row r="3628" spans="1:6" x14ac:dyDescent="0.25">
      <c r="A3628">
        <v>2</v>
      </c>
      <c r="B3628">
        <v>12</v>
      </c>
      <c r="C3628" t="s">
        <v>929</v>
      </c>
      <c r="D3628" t="s">
        <v>899</v>
      </c>
      <c r="E3628" t="s">
        <v>98</v>
      </c>
      <c r="F3628" t="s">
        <v>453</v>
      </c>
    </row>
    <row r="3629" spans="1:6" x14ac:dyDescent="0.25">
      <c r="A3629">
        <v>2</v>
      </c>
      <c r="B3629">
        <v>13</v>
      </c>
      <c r="C3629" t="s">
        <v>947</v>
      </c>
      <c r="D3629" t="s">
        <v>922</v>
      </c>
      <c r="E3629" t="s">
        <v>853</v>
      </c>
      <c r="F3629" t="s">
        <v>453</v>
      </c>
    </row>
    <row r="3630" spans="1:6" x14ac:dyDescent="0.25">
      <c r="A3630">
        <v>2</v>
      </c>
      <c r="B3630">
        <v>14</v>
      </c>
      <c r="C3630" t="s">
        <v>930</v>
      </c>
      <c r="D3630" t="s">
        <v>901</v>
      </c>
      <c r="E3630" t="s">
        <v>841</v>
      </c>
      <c r="F3630" t="s">
        <v>453</v>
      </c>
    </row>
    <row r="3631" spans="1:6" x14ac:dyDescent="0.25">
      <c r="A3631">
        <v>2</v>
      </c>
      <c r="B3631">
        <v>15</v>
      </c>
      <c r="C3631" t="s">
        <v>925</v>
      </c>
      <c r="D3631" t="s">
        <v>926</v>
      </c>
      <c r="E3631" t="s">
        <v>671</v>
      </c>
      <c r="F3631" t="s">
        <v>453</v>
      </c>
    </row>
    <row r="3632" spans="1:6" x14ac:dyDescent="0.25">
      <c r="A3632">
        <v>3</v>
      </c>
      <c r="B3632">
        <v>1</v>
      </c>
      <c r="C3632" t="s">
        <v>938</v>
      </c>
      <c r="D3632" t="s">
        <v>903</v>
      </c>
      <c r="E3632" t="s">
        <v>671</v>
      </c>
      <c r="F3632" t="s">
        <v>453</v>
      </c>
    </row>
    <row r="3633" spans="1:6" x14ac:dyDescent="0.25">
      <c r="A3633">
        <v>3</v>
      </c>
      <c r="B3633">
        <v>2</v>
      </c>
      <c r="C3633" t="s">
        <v>943</v>
      </c>
      <c r="D3633" t="s">
        <v>901</v>
      </c>
      <c r="E3633" t="s">
        <v>841</v>
      </c>
      <c r="F3633" t="s">
        <v>453</v>
      </c>
    </row>
    <row r="3634" spans="1:6" x14ac:dyDescent="0.25">
      <c r="A3634">
        <v>3</v>
      </c>
      <c r="B3634">
        <v>3</v>
      </c>
      <c r="C3634" t="s">
        <v>941</v>
      </c>
      <c r="D3634" t="s">
        <v>922</v>
      </c>
      <c r="E3634" t="s">
        <v>853</v>
      </c>
      <c r="F3634" t="s">
        <v>453</v>
      </c>
    </row>
    <row r="3635" spans="1:6" x14ac:dyDescent="0.25">
      <c r="A3635">
        <v>3</v>
      </c>
      <c r="B3635">
        <v>4</v>
      </c>
      <c r="C3635" t="s">
        <v>944</v>
      </c>
      <c r="D3635" t="s">
        <v>901</v>
      </c>
      <c r="E3635" t="s">
        <v>98</v>
      </c>
      <c r="F3635" t="s">
        <v>453</v>
      </c>
    </row>
    <row r="3636" spans="1:6" x14ac:dyDescent="0.25">
      <c r="A3636">
        <v>3</v>
      </c>
      <c r="B3636">
        <v>5</v>
      </c>
      <c r="C3636" t="s">
        <v>934</v>
      </c>
      <c r="D3636" t="s">
        <v>922</v>
      </c>
      <c r="E3636" t="s">
        <v>515</v>
      </c>
      <c r="F3636" t="s">
        <v>453</v>
      </c>
    </row>
    <row r="3637" spans="1:6" x14ac:dyDescent="0.25">
      <c r="A3637">
        <v>3</v>
      </c>
      <c r="B3637">
        <v>6</v>
      </c>
      <c r="C3637" t="s">
        <v>954</v>
      </c>
      <c r="D3637" t="s">
        <v>903</v>
      </c>
      <c r="E3637" t="s">
        <v>222</v>
      </c>
      <c r="F3637" t="s">
        <v>453</v>
      </c>
    </row>
    <row r="3638" spans="1:6" x14ac:dyDescent="0.25">
      <c r="A3638">
        <v>3</v>
      </c>
      <c r="B3638">
        <v>7</v>
      </c>
      <c r="C3638" t="s">
        <v>958</v>
      </c>
      <c r="D3638" t="s">
        <v>899</v>
      </c>
      <c r="E3638" t="s">
        <v>666</v>
      </c>
      <c r="F3638" t="s">
        <v>453</v>
      </c>
    </row>
    <row r="3639" spans="1:6" x14ac:dyDescent="0.25">
      <c r="A3639">
        <v>3</v>
      </c>
      <c r="B3639">
        <v>8</v>
      </c>
      <c r="C3639" t="s">
        <v>951</v>
      </c>
      <c r="D3639" t="s">
        <v>899</v>
      </c>
      <c r="E3639" t="s">
        <v>562</v>
      </c>
      <c r="F3639" t="s">
        <v>453</v>
      </c>
    </row>
    <row r="3640" spans="1:6" x14ac:dyDescent="0.25">
      <c r="A3640">
        <v>3</v>
      </c>
      <c r="B3640">
        <v>9</v>
      </c>
      <c r="C3640" t="s">
        <v>939</v>
      </c>
      <c r="D3640" t="s">
        <v>901</v>
      </c>
      <c r="E3640" t="s">
        <v>736</v>
      </c>
      <c r="F3640" t="s">
        <v>453</v>
      </c>
    </row>
    <row r="3641" spans="1:6" x14ac:dyDescent="0.25">
      <c r="A3641">
        <v>3</v>
      </c>
      <c r="B3641">
        <v>10</v>
      </c>
      <c r="C3641" t="s">
        <v>936</v>
      </c>
      <c r="D3641" t="s">
        <v>903</v>
      </c>
      <c r="E3641" t="s">
        <v>18</v>
      </c>
      <c r="F3641" t="s">
        <v>453</v>
      </c>
    </row>
    <row r="3642" spans="1:6" x14ac:dyDescent="0.25">
      <c r="A3642">
        <v>3</v>
      </c>
      <c r="B3642">
        <v>11</v>
      </c>
      <c r="C3642" t="s">
        <v>952</v>
      </c>
      <c r="D3642" t="s">
        <v>899</v>
      </c>
      <c r="E3642" t="s">
        <v>467</v>
      </c>
      <c r="F3642" t="s">
        <v>453</v>
      </c>
    </row>
    <row r="3643" spans="1:6" x14ac:dyDescent="0.25">
      <c r="A3643">
        <v>3</v>
      </c>
      <c r="B3643">
        <v>12</v>
      </c>
      <c r="C3643" t="s">
        <v>932</v>
      </c>
      <c r="D3643" t="s">
        <v>901</v>
      </c>
      <c r="E3643" t="s">
        <v>730</v>
      </c>
      <c r="F3643" t="s">
        <v>453</v>
      </c>
    </row>
    <row r="3644" spans="1:6" x14ac:dyDescent="0.25">
      <c r="A3644">
        <v>3</v>
      </c>
      <c r="B3644">
        <v>13</v>
      </c>
      <c r="C3644" t="s">
        <v>960</v>
      </c>
      <c r="D3644" t="s">
        <v>961</v>
      </c>
      <c r="E3644" t="s">
        <v>576</v>
      </c>
      <c r="F3644" t="s">
        <v>453</v>
      </c>
    </row>
    <row r="3645" spans="1:6" x14ac:dyDescent="0.25">
      <c r="A3645">
        <v>3</v>
      </c>
      <c r="B3645">
        <v>14</v>
      </c>
      <c r="C3645" t="s">
        <v>937</v>
      </c>
      <c r="D3645" t="s">
        <v>899</v>
      </c>
      <c r="E3645" t="s">
        <v>724</v>
      </c>
      <c r="F3645" t="s">
        <v>453</v>
      </c>
    </row>
    <row r="3646" spans="1:6" x14ac:dyDescent="0.25">
      <c r="A3646">
        <v>3</v>
      </c>
      <c r="B3646">
        <v>15</v>
      </c>
      <c r="C3646" t="s">
        <v>946</v>
      </c>
      <c r="D3646" t="s">
        <v>926</v>
      </c>
      <c r="E3646" t="s">
        <v>161</v>
      </c>
      <c r="F3646" t="s">
        <v>453</v>
      </c>
    </row>
    <row r="3647" spans="1:6" x14ac:dyDescent="0.25">
      <c r="A3647">
        <v>4</v>
      </c>
      <c r="B3647">
        <v>1</v>
      </c>
      <c r="C3647" t="s">
        <v>950</v>
      </c>
      <c r="D3647" t="s">
        <v>901</v>
      </c>
      <c r="E3647" t="s">
        <v>161</v>
      </c>
      <c r="F3647" t="s">
        <v>453</v>
      </c>
    </row>
    <row r="3648" spans="1:6" x14ac:dyDescent="0.25">
      <c r="A3648">
        <v>4</v>
      </c>
      <c r="B3648">
        <v>2</v>
      </c>
      <c r="C3648" t="s">
        <v>967</v>
      </c>
      <c r="D3648" t="s">
        <v>903</v>
      </c>
      <c r="E3648" t="s">
        <v>724</v>
      </c>
      <c r="F3648" t="s">
        <v>453</v>
      </c>
    </row>
    <row r="3649" spans="1:6" x14ac:dyDescent="0.25">
      <c r="A3649">
        <v>4</v>
      </c>
      <c r="B3649">
        <v>3</v>
      </c>
      <c r="C3649" t="s">
        <v>957</v>
      </c>
      <c r="D3649" t="s">
        <v>903</v>
      </c>
      <c r="E3649" t="s">
        <v>576</v>
      </c>
      <c r="F3649" t="s">
        <v>453</v>
      </c>
    </row>
    <row r="3650" spans="1:6" x14ac:dyDescent="0.25">
      <c r="A3650">
        <v>4</v>
      </c>
      <c r="B3650">
        <v>4</v>
      </c>
      <c r="C3650" t="s">
        <v>959</v>
      </c>
      <c r="D3650" t="s">
        <v>899</v>
      </c>
      <c r="E3650" t="s">
        <v>730</v>
      </c>
      <c r="F3650" t="s">
        <v>453</v>
      </c>
    </row>
    <row r="3651" spans="1:6" x14ac:dyDescent="0.25">
      <c r="A3651">
        <v>4</v>
      </c>
      <c r="B3651">
        <v>5</v>
      </c>
      <c r="C3651" t="s">
        <v>942</v>
      </c>
      <c r="D3651" t="s">
        <v>899</v>
      </c>
      <c r="E3651" t="s">
        <v>467</v>
      </c>
      <c r="F3651" t="s">
        <v>453</v>
      </c>
    </row>
    <row r="3652" spans="1:6" x14ac:dyDescent="0.25">
      <c r="A3652">
        <v>4</v>
      </c>
      <c r="B3652">
        <v>6</v>
      </c>
      <c r="C3652" t="s">
        <v>935</v>
      </c>
      <c r="D3652" t="s">
        <v>901</v>
      </c>
      <c r="E3652" t="s">
        <v>18</v>
      </c>
      <c r="F3652" t="s">
        <v>453</v>
      </c>
    </row>
    <row r="3653" spans="1:6" x14ac:dyDescent="0.25">
      <c r="A3653">
        <v>4</v>
      </c>
      <c r="B3653">
        <v>7</v>
      </c>
      <c r="C3653" t="s">
        <v>949</v>
      </c>
      <c r="D3653" t="s">
        <v>901</v>
      </c>
      <c r="E3653" t="s">
        <v>736</v>
      </c>
      <c r="F3653" t="s">
        <v>453</v>
      </c>
    </row>
    <row r="3654" spans="1:6" x14ac:dyDescent="0.25">
      <c r="A3654">
        <v>4</v>
      </c>
      <c r="B3654">
        <v>8</v>
      </c>
      <c r="C3654" t="s">
        <v>953</v>
      </c>
      <c r="D3654" t="s">
        <v>903</v>
      </c>
      <c r="E3654" t="s">
        <v>562</v>
      </c>
      <c r="F3654" t="s">
        <v>453</v>
      </c>
    </row>
    <row r="3655" spans="1:6" x14ac:dyDescent="0.25">
      <c r="A3655">
        <v>4</v>
      </c>
      <c r="B3655">
        <v>9</v>
      </c>
      <c r="C3655" t="s">
        <v>955</v>
      </c>
      <c r="D3655" t="s">
        <v>908</v>
      </c>
      <c r="E3655" t="s">
        <v>666</v>
      </c>
      <c r="F3655" t="s">
        <v>453</v>
      </c>
    </row>
    <row r="3656" spans="1:6" x14ac:dyDescent="0.25">
      <c r="A3656">
        <v>4</v>
      </c>
      <c r="B3656">
        <v>10</v>
      </c>
      <c r="C3656" t="s">
        <v>948</v>
      </c>
      <c r="D3656" t="s">
        <v>905</v>
      </c>
      <c r="E3656" t="s">
        <v>222</v>
      </c>
      <c r="F3656" t="s">
        <v>453</v>
      </c>
    </row>
    <row r="3657" spans="1:6" x14ac:dyDescent="0.25">
      <c r="A3657">
        <v>4</v>
      </c>
      <c r="B3657">
        <v>11</v>
      </c>
      <c r="C3657" t="s">
        <v>945</v>
      </c>
      <c r="D3657" t="s">
        <v>901</v>
      </c>
      <c r="E3657" t="s">
        <v>515</v>
      </c>
      <c r="F3657" t="s">
        <v>453</v>
      </c>
    </row>
    <row r="3658" spans="1:6" x14ac:dyDescent="0.25">
      <c r="A3658">
        <v>4</v>
      </c>
      <c r="B3658">
        <v>12</v>
      </c>
      <c r="C3658" t="s">
        <v>962</v>
      </c>
      <c r="D3658" t="s">
        <v>899</v>
      </c>
      <c r="E3658" t="s">
        <v>98</v>
      </c>
      <c r="F3658" t="s">
        <v>453</v>
      </c>
    </row>
    <row r="3659" spans="1:6" x14ac:dyDescent="0.25">
      <c r="A3659">
        <v>4</v>
      </c>
      <c r="B3659">
        <v>13</v>
      </c>
      <c r="C3659" t="s">
        <v>980</v>
      </c>
      <c r="D3659" t="s">
        <v>905</v>
      </c>
      <c r="E3659" t="s">
        <v>853</v>
      </c>
      <c r="F3659" t="s">
        <v>453</v>
      </c>
    </row>
    <row r="3660" spans="1:6" x14ac:dyDescent="0.25">
      <c r="A3660">
        <v>4</v>
      </c>
      <c r="B3660">
        <v>14</v>
      </c>
      <c r="C3660" t="s">
        <v>963</v>
      </c>
      <c r="D3660" t="s">
        <v>908</v>
      </c>
      <c r="E3660" t="s">
        <v>841</v>
      </c>
      <c r="F3660" t="s">
        <v>453</v>
      </c>
    </row>
    <row r="3661" spans="1:6" x14ac:dyDescent="0.25">
      <c r="A3661">
        <v>4</v>
      </c>
      <c r="B3661">
        <v>15</v>
      </c>
      <c r="C3661" t="s">
        <v>975</v>
      </c>
      <c r="D3661" t="s">
        <v>899</v>
      </c>
      <c r="E3661" t="s">
        <v>671</v>
      </c>
      <c r="F3661" t="s">
        <v>453</v>
      </c>
    </row>
    <row r="3662" spans="1:6" x14ac:dyDescent="0.25">
      <c r="A3662">
        <v>5</v>
      </c>
      <c r="B3662">
        <v>1</v>
      </c>
      <c r="C3662" t="s">
        <v>956</v>
      </c>
      <c r="D3662" t="s">
        <v>901</v>
      </c>
      <c r="E3662" t="s">
        <v>671</v>
      </c>
      <c r="F3662" t="s">
        <v>453</v>
      </c>
    </row>
    <row r="3663" spans="1:6" x14ac:dyDescent="0.25">
      <c r="A3663">
        <v>5</v>
      </c>
      <c r="B3663">
        <v>2</v>
      </c>
      <c r="C3663" t="s">
        <v>968</v>
      </c>
      <c r="D3663" t="s">
        <v>899</v>
      </c>
      <c r="E3663" t="s">
        <v>841</v>
      </c>
      <c r="F3663" t="s">
        <v>453</v>
      </c>
    </row>
    <row r="3664" spans="1:6" x14ac:dyDescent="0.25">
      <c r="A3664">
        <v>5</v>
      </c>
      <c r="B3664">
        <v>3</v>
      </c>
      <c r="C3664" t="s">
        <v>981</v>
      </c>
      <c r="D3664" t="s">
        <v>908</v>
      </c>
      <c r="E3664" t="s">
        <v>853</v>
      </c>
      <c r="F3664" t="s">
        <v>453</v>
      </c>
    </row>
    <row r="3665" spans="1:6" x14ac:dyDescent="0.25">
      <c r="A3665">
        <v>5</v>
      </c>
      <c r="B3665">
        <v>4</v>
      </c>
      <c r="C3665" t="s">
        <v>964</v>
      </c>
      <c r="D3665" t="s">
        <v>961</v>
      </c>
      <c r="E3665" t="s">
        <v>98</v>
      </c>
      <c r="F3665" t="s">
        <v>453</v>
      </c>
    </row>
    <row r="3666" spans="1:6" x14ac:dyDescent="0.25">
      <c r="A3666">
        <v>5</v>
      </c>
      <c r="B3666">
        <v>5</v>
      </c>
      <c r="C3666" t="s">
        <v>970</v>
      </c>
      <c r="D3666" t="s">
        <v>903</v>
      </c>
      <c r="E3666" t="s">
        <v>515</v>
      </c>
      <c r="F3666" t="s">
        <v>453</v>
      </c>
    </row>
    <row r="3667" spans="1:6" x14ac:dyDescent="0.25">
      <c r="A3667">
        <v>5</v>
      </c>
      <c r="B3667">
        <v>6</v>
      </c>
      <c r="C3667" t="s">
        <v>965</v>
      </c>
      <c r="D3667" t="s">
        <v>961</v>
      </c>
      <c r="E3667" t="s">
        <v>222</v>
      </c>
      <c r="F3667" t="s">
        <v>453</v>
      </c>
    </row>
    <row r="3668" spans="1:6" x14ac:dyDescent="0.25">
      <c r="A3668">
        <v>5</v>
      </c>
      <c r="B3668">
        <v>7</v>
      </c>
      <c r="C3668" t="s">
        <v>974</v>
      </c>
      <c r="D3668" t="s">
        <v>899</v>
      </c>
      <c r="E3668" t="s">
        <v>666</v>
      </c>
      <c r="F3668" t="s">
        <v>453</v>
      </c>
    </row>
    <row r="3669" spans="1:6" x14ac:dyDescent="0.25">
      <c r="A3669">
        <v>5</v>
      </c>
      <c r="B3669">
        <v>8</v>
      </c>
      <c r="C3669" t="s">
        <v>973</v>
      </c>
      <c r="D3669" t="s">
        <v>901</v>
      </c>
      <c r="E3669" t="s">
        <v>562</v>
      </c>
      <c r="F3669" t="s">
        <v>453</v>
      </c>
    </row>
    <row r="3670" spans="1:6" x14ac:dyDescent="0.25">
      <c r="A3670">
        <v>5</v>
      </c>
      <c r="B3670">
        <v>9</v>
      </c>
      <c r="C3670" t="s">
        <v>978</v>
      </c>
      <c r="D3670" t="s">
        <v>899</v>
      </c>
      <c r="E3670" t="s">
        <v>736</v>
      </c>
      <c r="F3670" t="s">
        <v>453</v>
      </c>
    </row>
    <row r="3671" spans="1:6" x14ac:dyDescent="0.25">
      <c r="A3671">
        <v>5</v>
      </c>
      <c r="B3671">
        <v>10</v>
      </c>
      <c r="C3671" t="s">
        <v>977</v>
      </c>
      <c r="D3671" t="s">
        <v>901</v>
      </c>
      <c r="E3671" t="s">
        <v>18</v>
      </c>
      <c r="F3671" t="s">
        <v>453</v>
      </c>
    </row>
    <row r="3672" spans="1:6" x14ac:dyDescent="0.25">
      <c r="A3672">
        <v>5</v>
      </c>
      <c r="B3672">
        <v>11</v>
      </c>
      <c r="C3672" t="s">
        <v>971</v>
      </c>
      <c r="D3672" t="s">
        <v>901</v>
      </c>
      <c r="E3672" t="s">
        <v>467</v>
      </c>
      <c r="F3672" t="s">
        <v>453</v>
      </c>
    </row>
    <row r="3673" spans="1:6" x14ac:dyDescent="0.25">
      <c r="A3673">
        <v>5</v>
      </c>
      <c r="B3673">
        <v>12</v>
      </c>
      <c r="C3673" t="s">
        <v>998</v>
      </c>
      <c r="D3673" t="s">
        <v>908</v>
      </c>
      <c r="E3673" t="s">
        <v>730</v>
      </c>
      <c r="F3673" t="s">
        <v>453</v>
      </c>
    </row>
    <row r="3674" spans="1:6" x14ac:dyDescent="0.25">
      <c r="A3674">
        <v>5</v>
      </c>
      <c r="B3674">
        <v>13</v>
      </c>
      <c r="C3674" t="s">
        <v>969</v>
      </c>
      <c r="D3674" t="s">
        <v>899</v>
      </c>
      <c r="E3674" t="s">
        <v>576</v>
      </c>
      <c r="F3674" t="s">
        <v>453</v>
      </c>
    </row>
    <row r="3675" spans="1:6" x14ac:dyDescent="0.25">
      <c r="A3675">
        <v>5</v>
      </c>
      <c r="B3675">
        <v>14</v>
      </c>
      <c r="C3675" t="s">
        <v>984</v>
      </c>
      <c r="D3675" t="s">
        <v>901</v>
      </c>
      <c r="E3675" t="s">
        <v>724</v>
      </c>
      <c r="F3675" t="s">
        <v>453</v>
      </c>
    </row>
    <row r="3676" spans="1:6" x14ac:dyDescent="0.25">
      <c r="A3676">
        <v>5</v>
      </c>
      <c r="B3676">
        <v>15</v>
      </c>
      <c r="C3676" t="s">
        <v>982</v>
      </c>
      <c r="D3676" t="s">
        <v>901</v>
      </c>
      <c r="E3676" t="s">
        <v>161</v>
      </c>
      <c r="F3676" t="s">
        <v>453</v>
      </c>
    </row>
    <row r="3677" spans="1:6" x14ac:dyDescent="0.25">
      <c r="A3677">
        <v>6</v>
      </c>
      <c r="B3677">
        <v>1</v>
      </c>
      <c r="C3677" t="s">
        <v>966</v>
      </c>
      <c r="D3677" t="s">
        <v>961</v>
      </c>
      <c r="E3677" t="s">
        <v>161</v>
      </c>
      <c r="F3677" t="s">
        <v>453</v>
      </c>
    </row>
    <row r="3678" spans="1:6" x14ac:dyDescent="0.25">
      <c r="A3678">
        <v>6</v>
      </c>
      <c r="B3678">
        <v>2</v>
      </c>
      <c r="C3678" t="s">
        <v>972</v>
      </c>
      <c r="D3678" t="s">
        <v>901</v>
      </c>
      <c r="E3678" t="s">
        <v>724</v>
      </c>
      <c r="F3678" t="s">
        <v>453</v>
      </c>
    </row>
    <row r="3679" spans="1:6" x14ac:dyDescent="0.25">
      <c r="A3679">
        <v>6</v>
      </c>
      <c r="B3679">
        <v>3</v>
      </c>
      <c r="C3679" t="s">
        <v>988</v>
      </c>
      <c r="D3679" t="s">
        <v>901</v>
      </c>
      <c r="E3679" t="s">
        <v>576</v>
      </c>
      <c r="F3679" t="s">
        <v>453</v>
      </c>
    </row>
    <row r="3680" spans="1:6" x14ac:dyDescent="0.25">
      <c r="A3680">
        <v>6</v>
      </c>
      <c r="B3680">
        <v>4</v>
      </c>
      <c r="C3680" t="s">
        <v>985</v>
      </c>
      <c r="D3680" t="s">
        <v>901</v>
      </c>
      <c r="E3680" t="s">
        <v>730</v>
      </c>
      <c r="F3680" t="s">
        <v>453</v>
      </c>
    </row>
    <row r="3681" spans="1:6" x14ac:dyDescent="0.25">
      <c r="A3681">
        <v>6</v>
      </c>
      <c r="B3681">
        <v>5</v>
      </c>
      <c r="C3681" t="s">
        <v>997</v>
      </c>
      <c r="D3681" t="s">
        <v>905</v>
      </c>
      <c r="E3681" t="s">
        <v>467</v>
      </c>
      <c r="F3681" t="s">
        <v>453</v>
      </c>
    </row>
    <row r="3682" spans="1:6" x14ac:dyDescent="0.25">
      <c r="A3682">
        <v>6</v>
      </c>
      <c r="B3682">
        <v>6</v>
      </c>
      <c r="C3682" t="s">
        <v>983</v>
      </c>
      <c r="D3682" t="s">
        <v>901</v>
      </c>
      <c r="E3682" t="s">
        <v>18</v>
      </c>
      <c r="F3682" t="s">
        <v>453</v>
      </c>
    </row>
    <row r="3683" spans="1:6" x14ac:dyDescent="0.25">
      <c r="A3683">
        <v>6</v>
      </c>
      <c r="B3683">
        <v>7</v>
      </c>
      <c r="C3683" t="s">
        <v>1002</v>
      </c>
      <c r="D3683" t="s">
        <v>901</v>
      </c>
      <c r="E3683" t="s">
        <v>736</v>
      </c>
      <c r="F3683" t="s">
        <v>453</v>
      </c>
    </row>
    <row r="3684" spans="1:6" x14ac:dyDescent="0.25">
      <c r="A3684">
        <v>6</v>
      </c>
      <c r="B3684">
        <v>8</v>
      </c>
      <c r="C3684" t="s">
        <v>1031</v>
      </c>
      <c r="D3684" t="s">
        <v>905</v>
      </c>
      <c r="E3684" t="s">
        <v>562</v>
      </c>
      <c r="F3684" t="s">
        <v>453</v>
      </c>
    </row>
    <row r="3685" spans="1:6" x14ac:dyDescent="0.25">
      <c r="A3685">
        <v>6</v>
      </c>
      <c r="B3685">
        <v>9</v>
      </c>
      <c r="C3685" t="s">
        <v>986</v>
      </c>
      <c r="D3685" t="s">
        <v>901</v>
      </c>
      <c r="E3685" t="s">
        <v>666</v>
      </c>
      <c r="F3685" t="s">
        <v>453</v>
      </c>
    </row>
    <row r="3686" spans="1:6" x14ac:dyDescent="0.25">
      <c r="A3686">
        <v>6</v>
      </c>
      <c r="B3686">
        <v>10</v>
      </c>
      <c r="C3686" t="s">
        <v>989</v>
      </c>
      <c r="D3686" t="s">
        <v>901</v>
      </c>
      <c r="E3686" t="s">
        <v>222</v>
      </c>
      <c r="F3686" t="s">
        <v>453</v>
      </c>
    </row>
    <row r="3687" spans="1:6" x14ac:dyDescent="0.25">
      <c r="A3687">
        <v>6</v>
      </c>
      <c r="B3687">
        <v>11</v>
      </c>
      <c r="C3687" t="s">
        <v>993</v>
      </c>
      <c r="D3687" t="s">
        <v>901</v>
      </c>
      <c r="E3687" t="s">
        <v>515</v>
      </c>
      <c r="F3687" t="s">
        <v>453</v>
      </c>
    </row>
    <row r="3688" spans="1:6" x14ac:dyDescent="0.25">
      <c r="A3688">
        <v>6</v>
      </c>
      <c r="B3688">
        <v>12</v>
      </c>
      <c r="C3688" t="s">
        <v>976</v>
      </c>
      <c r="D3688" t="s">
        <v>901</v>
      </c>
      <c r="E3688" t="s">
        <v>98</v>
      </c>
      <c r="F3688" t="s">
        <v>453</v>
      </c>
    </row>
    <row r="3689" spans="1:6" x14ac:dyDescent="0.25">
      <c r="A3689">
        <v>6</v>
      </c>
      <c r="B3689">
        <v>13</v>
      </c>
      <c r="C3689" t="s">
        <v>994</v>
      </c>
      <c r="D3689" t="s">
        <v>901</v>
      </c>
      <c r="E3689" t="s">
        <v>853</v>
      </c>
      <c r="F3689" t="s">
        <v>453</v>
      </c>
    </row>
    <row r="3690" spans="1:6" x14ac:dyDescent="0.25">
      <c r="A3690">
        <v>6</v>
      </c>
      <c r="B3690">
        <v>14</v>
      </c>
      <c r="C3690" t="s">
        <v>999</v>
      </c>
      <c r="D3690" t="s">
        <v>922</v>
      </c>
      <c r="E3690" t="s">
        <v>841</v>
      </c>
      <c r="F3690" t="s">
        <v>453</v>
      </c>
    </row>
    <row r="3691" spans="1:6" x14ac:dyDescent="0.25">
      <c r="A3691">
        <v>6</v>
      </c>
      <c r="B3691">
        <v>15</v>
      </c>
      <c r="C3691" t="s">
        <v>1033</v>
      </c>
      <c r="D3691" t="s">
        <v>905</v>
      </c>
      <c r="E3691" t="s">
        <v>671</v>
      </c>
      <c r="F3691" t="s">
        <v>453</v>
      </c>
    </row>
    <row r="3692" spans="1:6" x14ac:dyDescent="0.25">
      <c r="A3692">
        <v>7</v>
      </c>
      <c r="B3692">
        <v>1</v>
      </c>
      <c r="C3692" t="s">
        <v>1005</v>
      </c>
      <c r="D3692" t="s">
        <v>901</v>
      </c>
      <c r="E3692" t="s">
        <v>671</v>
      </c>
      <c r="F3692" t="s">
        <v>453</v>
      </c>
    </row>
    <row r="3693" spans="1:6" x14ac:dyDescent="0.25">
      <c r="A3693">
        <v>7</v>
      </c>
      <c r="B3693">
        <v>2</v>
      </c>
      <c r="C3693" t="s">
        <v>987</v>
      </c>
      <c r="D3693" t="s">
        <v>899</v>
      </c>
      <c r="E3693" t="s">
        <v>841</v>
      </c>
      <c r="F3693" t="s">
        <v>453</v>
      </c>
    </row>
    <row r="3694" spans="1:6" x14ac:dyDescent="0.25">
      <c r="A3694">
        <v>7</v>
      </c>
      <c r="B3694">
        <v>3</v>
      </c>
      <c r="C3694" t="s">
        <v>995</v>
      </c>
      <c r="D3694" t="s">
        <v>901</v>
      </c>
      <c r="E3694" t="s">
        <v>853</v>
      </c>
      <c r="F3694" t="s">
        <v>453</v>
      </c>
    </row>
    <row r="3695" spans="1:6" x14ac:dyDescent="0.25">
      <c r="A3695">
        <v>7</v>
      </c>
      <c r="B3695">
        <v>4</v>
      </c>
      <c r="C3695" t="s">
        <v>1000</v>
      </c>
      <c r="D3695" t="s">
        <v>899</v>
      </c>
      <c r="E3695" t="s">
        <v>98</v>
      </c>
      <c r="F3695" t="s">
        <v>453</v>
      </c>
    </row>
    <row r="3696" spans="1:6" x14ac:dyDescent="0.25">
      <c r="A3696">
        <v>7</v>
      </c>
      <c r="B3696">
        <v>5</v>
      </c>
      <c r="C3696" t="s">
        <v>1001</v>
      </c>
      <c r="D3696" t="s">
        <v>908</v>
      </c>
      <c r="E3696" t="s">
        <v>515</v>
      </c>
      <c r="F3696" t="s">
        <v>453</v>
      </c>
    </row>
    <row r="3697" spans="1:6" x14ac:dyDescent="0.25">
      <c r="A3697">
        <v>7</v>
      </c>
      <c r="B3697">
        <v>6</v>
      </c>
      <c r="C3697" t="s">
        <v>990</v>
      </c>
      <c r="D3697" t="s">
        <v>901</v>
      </c>
      <c r="E3697" t="s">
        <v>222</v>
      </c>
      <c r="F3697" t="s">
        <v>453</v>
      </c>
    </row>
    <row r="3698" spans="1:6" x14ac:dyDescent="0.25">
      <c r="A3698">
        <v>7</v>
      </c>
      <c r="B3698">
        <v>7</v>
      </c>
      <c r="C3698" t="s">
        <v>1035</v>
      </c>
      <c r="D3698" t="s">
        <v>905</v>
      </c>
      <c r="E3698" t="s">
        <v>666</v>
      </c>
      <c r="F3698" t="s">
        <v>453</v>
      </c>
    </row>
    <row r="3699" spans="1:6" x14ac:dyDescent="0.25">
      <c r="A3699">
        <v>7</v>
      </c>
      <c r="B3699">
        <v>8</v>
      </c>
      <c r="C3699" t="s">
        <v>1036</v>
      </c>
      <c r="D3699" t="s">
        <v>901</v>
      </c>
      <c r="E3699" t="s">
        <v>562</v>
      </c>
      <c r="F3699" t="s">
        <v>453</v>
      </c>
    </row>
    <row r="3700" spans="1:6" x14ac:dyDescent="0.25">
      <c r="A3700">
        <v>7</v>
      </c>
      <c r="B3700">
        <v>9</v>
      </c>
      <c r="C3700" t="s">
        <v>979</v>
      </c>
      <c r="D3700" t="s">
        <v>903</v>
      </c>
      <c r="E3700" t="s">
        <v>736</v>
      </c>
      <c r="F3700" t="s">
        <v>453</v>
      </c>
    </row>
    <row r="3701" spans="1:6" x14ac:dyDescent="0.25">
      <c r="A3701">
        <v>7</v>
      </c>
      <c r="B3701">
        <v>10</v>
      </c>
      <c r="C3701" t="s">
        <v>1006</v>
      </c>
      <c r="D3701" t="s">
        <v>905</v>
      </c>
      <c r="E3701" t="s">
        <v>18</v>
      </c>
      <c r="F3701" t="s">
        <v>453</v>
      </c>
    </row>
    <row r="3702" spans="1:6" x14ac:dyDescent="0.25">
      <c r="A3702">
        <v>7</v>
      </c>
      <c r="B3702">
        <v>11</v>
      </c>
      <c r="C3702" t="s">
        <v>1028</v>
      </c>
      <c r="D3702" t="s">
        <v>899</v>
      </c>
      <c r="E3702" t="s">
        <v>467</v>
      </c>
      <c r="F3702" t="s">
        <v>453</v>
      </c>
    </row>
    <row r="3703" spans="1:6" x14ac:dyDescent="0.25">
      <c r="A3703">
        <v>7</v>
      </c>
      <c r="B3703">
        <v>12</v>
      </c>
      <c r="C3703" t="s">
        <v>1076</v>
      </c>
      <c r="D3703" t="s">
        <v>905</v>
      </c>
      <c r="E3703" t="s">
        <v>730</v>
      </c>
      <c r="F3703" t="s">
        <v>453</v>
      </c>
    </row>
    <row r="3704" spans="1:6" x14ac:dyDescent="0.25">
      <c r="A3704">
        <v>7</v>
      </c>
      <c r="B3704">
        <v>13</v>
      </c>
      <c r="C3704" t="s">
        <v>992</v>
      </c>
      <c r="D3704" t="s">
        <v>899</v>
      </c>
      <c r="E3704" t="s">
        <v>576</v>
      </c>
      <c r="F3704" t="s">
        <v>453</v>
      </c>
    </row>
    <row r="3705" spans="1:6" x14ac:dyDescent="0.25">
      <c r="A3705">
        <v>7</v>
      </c>
      <c r="B3705">
        <v>14</v>
      </c>
      <c r="C3705" t="s">
        <v>1040</v>
      </c>
      <c r="D3705" t="s">
        <v>926</v>
      </c>
      <c r="E3705" t="s">
        <v>724</v>
      </c>
      <c r="F3705" t="s">
        <v>453</v>
      </c>
    </row>
    <row r="3706" spans="1:6" x14ac:dyDescent="0.25">
      <c r="A3706">
        <v>7</v>
      </c>
      <c r="B3706">
        <v>15</v>
      </c>
      <c r="C3706" t="s">
        <v>1057</v>
      </c>
      <c r="D3706" t="s">
        <v>899</v>
      </c>
      <c r="E3706" t="s">
        <v>161</v>
      </c>
      <c r="F3706" t="s">
        <v>453</v>
      </c>
    </row>
    <row r="3707" spans="1:6" x14ac:dyDescent="0.25">
      <c r="A3707">
        <v>8</v>
      </c>
      <c r="B3707">
        <v>1</v>
      </c>
      <c r="C3707" t="s">
        <v>1012</v>
      </c>
      <c r="D3707" t="s">
        <v>901</v>
      </c>
      <c r="E3707" t="s">
        <v>161</v>
      </c>
      <c r="F3707" t="s">
        <v>453</v>
      </c>
    </row>
    <row r="3708" spans="1:6" x14ac:dyDescent="0.25">
      <c r="A3708">
        <v>8</v>
      </c>
      <c r="B3708">
        <v>2</v>
      </c>
      <c r="C3708" t="s">
        <v>1003</v>
      </c>
      <c r="D3708" t="s">
        <v>901</v>
      </c>
      <c r="E3708" t="s">
        <v>724</v>
      </c>
      <c r="F3708" t="s">
        <v>453</v>
      </c>
    </row>
    <row r="3709" spans="1:6" x14ac:dyDescent="0.25">
      <c r="A3709">
        <v>8</v>
      </c>
      <c r="B3709">
        <v>3</v>
      </c>
      <c r="C3709" t="s">
        <v>1101</v>
      </c>
      <c r="D3709" t="s">
        <v>901</v>
      </c>
      <c r="E3709" t="s">
        <v>576</v>
      </c>
      <c r="F3709" t="s">
        <v>453</v>
      </c>
    </row>
    <row r="3710" spans="1:6" x14ac:dyDescent="0.25">
      <c r="A3710">
        <v>8</v>
      </c>
      <c r="B3710">
        <v>4</v>
      </c>
      <c r="C3710" t="s">
        <v>1011</v>
      </c>
      <c r="D3710" t="s">
        <v>899</v>
      </c>
      <c r="E3710" t="s">
        <v>730</v>
      </c>
      <c r="F3710" t="s">
        <v>453</v>
      </c>
    </row>
    <row r="3711" spans="1:6" x14ac:dyDescent="0.25">
      <c r="A3711">
        <v>8</v>
      </c>
      <c r="B3711">
        <v>5</v>
      </c>
      <c r="C3711" t="s">
        <v>1023</v>
      </c>
      <c r="D3711" t="s">
        <v>905</v>
      </c>
      <c r="E3711" t="s">
        <v>467</v>
      </c>
      <c r="F3711" t="s">
        <v>453</v>
      </c>
    </row>
    <row r="3712" spans="1:6" x14ac:dyDescent="0.25">
      <c r="A3712">
        <v>8</v>
      </c>
      <c r="B3712">
        <v>6</v>
      </c>
      <c r="C3712" t="s">
        <v>1004</v>
      </c>
      <c r="D3712" t="s">
        <v>905</v>
      </c>
      <c r="E3712" t="s">
        <v>18</v>
      </c>
      <c r="F3712" t="s">
        <v>453</v>
      </c>
    </row>
    <row r="3713" spans="1:6" x14ac:dyDescent="0.25">
      <c r="A3713">
        <v>8</v>
      </c>
      <c r="B3713">
        <v>7</v>
      </c>
      <c r="C3713" t="s">
        <v>996</v>
      </c>
      <c r="D3713" t="s">
        <v>899</v>
      </c>
      <c r="E3713" t="s">
        <v>736</v>
      </c>
      <c r="F3713" t="s">
        <v>453</v>
      </c>
    </row>
    <row r="3714" spans="1:6" x14ac:dyDescent="0.25">
      <c r="A3714">
        <v>8</v>
      </c>
      <c r="B3714">
        <v>8</v>
      </c>
      <c r="C3714" t="s">
        <v>1010</v>
      </c>
      <c r="D3714" t="s">
        <v>899</v>
      </c>
      <c r="E3714" t="s">
        <v>562</v>
      </c>
      <c r="F3714" t="s">
        <v>453</v>
      </c>
    </row>
    <row r="3715" spans="1:6" x14ac:dyDescent="0.25">
      <c r="A3715">
        <v>8</v>
      </c>
      <c r="B3715">
        <v>9</v>
      </c>
      <c r="C3715" t="s">
        <v>1062</v>
      </c>
      <c r="D3715" t="s">
        <v>899</v>
      </c>
      <c r="E3715" t="s">
        <v>666</v>
      </c>
      <c r="F3715" t="s">
        <v>453</v>
      </c>
    </row>
    <row r="3716" spans="1:6" x14ac:dyDescent="0.25">
      <c r="A3716">
        <v>8</v>
      </c>
      <c r="B3716">
        <v>10</v>
      </c>
      <c r="C3716" t="s">
        <v>1015</v>
      </c>
      <c r="D3716" t="s">
        <v>899</v>
      </c>
      <c r="E3716" t="s">
        <v>222</v>
      </c>
      <c r="F3716" t="s">
        <v>453</v>
      </c>
    </row>
    <row r="3717" spans="1:6" x14ac:dyDescent="0.25">
      <c r="A3717">
        <v>8</v>
      </c>
      <c r="B3717">
        <v>11</v>
      </c>
      <c r="C3717" t="s">
        <v>1013</v>
      </c>
      <c r="D3717" t="s">
        <v>905</v>
      </c>
      <c r="E3717" t="s">
        <v>515</v>
      </c>
      <c r="F3717" t="s">
        <v>453</v>
      </c>
    </row>
    <row r="3718" spans="1:6" x14ac:dyDescent="0.25">
      <c r="A3718">
        <v>8</v>
      </c>
      <c r="B3718">
        <v>12</v>
      </c>
      <c r="C3718" t="s">
        <v>991</v>
      </c>
      <c r="D3718" t="s">
        <v>901</v>
      </c>
      <c r="E3718" t="s">
        <v>98</v>
      </c>
      <c r="F3718" t="s">
        <v>453</v>
      </c>
    </row>
    <row r="3719" spans="1:6" x14ac:dyDescent="0.25">
      <c r="A3719">
        <v>8</v>
      </c>
      <c r="B3719">
        <v>13</v>
      </c>
      <c r="C3719" t="s">
        <v>1056</v>
      </c>
      <c r="D3719" t="s">
        <v>905</v>
      </c>
      <c r="E3719" t="s">
        <v>853</v>
      </c>
      <c r="F3719" t="s">
        <v>453</v>
      </c>
    </row>
    <row r="3720" spans="1:6" x14ac:dyDescent="0.25">
      <c r="A3720">
        <v>8</v>
      </c>
      <c r="B3720">
        <v>14</v>
      </c>
      <c r="C3720" t="s">
        <v>1043</v>
      </c>
      <c r="D3720" t="s">
        <v>905</v>
      </c>
      <c r="E3720" t="s">
        <v>841</v>
      </c>
      <c r="F3720" t="s">
        <v>453</v>
      </c>
    </row>
    <row r="3721" spans="1:6" x14ac:dyDescent="0.25">
      <c r="A3721">
        <v>8</v>
      </c>
      <c r="B3721">
        <v>15</v>
      </c>
      <c r="C3721" t="s">
        <v>1053</v>
      </c>
      <c r="D3721" t="s">
        <v>901</v>
      </c>
      <c r="E3721" t="s">
        <v>671</v>
      </c>
      <c r="F3721" t="s">
        <v>453</v>
      </c>
    </row>
    <row r="3722" spans="1:6" x14ac:dyDescent="0.25">
      <c r="A3722">
        <v>9</v>
      </c>
      <c r="B3722">
        <v>1</v>
      </c>
      <c r="C3722" t="s">
        <v>1017</v>
      </c>
      <c r="D3722" t="s">
        <v>899</v>
      </c>
      <c r="E3722" t="s">
        <v>671</v>
      </c>
      <c r="F3722" t="s">
        <v>453</v>
      </c>
    </row>
    <row r="3723" spans="1:6" x14ac:dyDescent="0.25">
      <c r="A3723">
        <v>9</v>
      </c>
      <c r="B3723">
        <v>2</v>
      </c>
      <c r="C3723" t="s">
        <v>1025</v>
      </c>
      <c r="D3723" t="s">
        <v>926</v>
      </c>
      <c r="E3723" t="s">
        <v>841</v>
      </c>
      <c r="F3723" t="s">
        <v>453</v>
      </c>
    </row>
    <row r="3724" spans="1:6" x14ac:dyDescent="0.25">
      <c r="A3724">
        <v>9</v>
      </c>
      <c r="B3724">
        <v>3</v>
      </c>
      <c r="C3724" t="s">
        <v>1029</v>
      </c>
      <c r="D3724" t="s">
        <v>901</v>
      </c>
      <c r="E3724" t="s">
        <v>853</v>
      </c>
      <c r="F3724" t="s">
        <v>453</v>
      </c>
    </row>
    <row r="3725" spans="1:6" x14ac:dyDescent="0.25">
      <c r="A3725">
        <v>9</v>
      </c>
      <c r="B3725">
        <v>4</v>
      </c>
      <c r="C3725" t="s">
        <v>1018</v>
      </c>
      <c r="D3725" t="s">
        <v>926</v>
      </c>
      <c r="E3725" t="s">
        <v>98</v>
      </c>
      <c r="F3725" t="s">
        <v>453</v>
      </c>
    </row>
    <row r="3726" spans="1:6" x14ac:dyDescent="0.25">
      <c r="A3726">
        <v>9</v>
      </c>
      <c r="B3726">
        <v>5</v>
      </c>
      <c r="C3726" t="s">
        <v>1008</v>
      </c>
      <c r="D3726" t="s">
        <v>901</v>
      </c>
      <c r="E3726" t="s">
        <v>515</v>
      </c>
      <c r="F3726" t="s">
        <v>453</v>
      </c>
    </row>
    <row r="3727" spans="1:6" x14ac:dyDescent="0.25">
      <c r="A3727">
        <v>9</v>
      </c>
      <c r="B3727">
        <v>6</v>
      </c>
      <c r="C3727" t="s">
        <v>1037</v>
      </c>
      <c r="D3727" t="s">
        <v>899</v>
      </c>
      <c r="E3727" t="s">
        <v>222</v>
      </c>
      <c r="F3727" t="s">
        <v>453</v>
      </c>
    </row>
    <row r="3728" spans="1:6" x14ac:dyDescent="0.25">
      <c r="A3728">
        <v>9</v>
      </c>
      <c r="B3728">
        <v>7</v>
      </c>
      <c r="C3728" t="s">
        <v>1021</v>
      </c>
      <c r="D3728" t="s">
        <v>901</v>
      </c>
      <c r="E3728" t="s">
        <v>666</v>
      </c>
      <c r="F3728" t="s">
        <v>453</v>
      </c>
    </row>
    <row r="3729" spans="1:6" x14ac:dyDescent="0.25">
      <c r="A3729">
        <v>9</v>
      </c>
      <c r="B3729">
        <v>8</v>
      </c>
      <c r="C3729" t="s">
        <v>1078</v>
      </c>
      <c r="D3729" t="s">
        <v>922</v>
      </c>
      <c r="E3729" t="s">
        <v>562</v>
      </c>
      <c r="F3729" t="s">
        <v>453</v>
      </c>
    </row>
    <row r="3730" spans="1:6" x14ac:dyDescent="0.25">
      <c r="A3730">
        <v>9</v>
      </c>
      <c r="B3730">
        <v>9</v>
      </c>
      <c r="C3730" t="s">
        <v>1027</v>
      </c>
      <c r="D3730" t="s">
        <v>901</v>
      </c>
      <c r="E3730" t="s">
        <v>736</v>
      </c>
      <c r="F3730" t="s">
        <v>453</v>
      </c>
    </row>
    <row r="3731" spans="1:6" x14ac:dyDescent="0.25">
      <c r="A3731">
        <v>9</v>
      </c>
      <c r="B3731">
        <v>10</v>
      </c>
      <c r="C3731" t="s">
        <v>1007</v>
      </c>
      <c r="D3731" t="s">
        <v>901</v>
      </c>
      <c r="E3731" t="s">
        <v>18</v>
      </c>
      <c r="F3731" t="s">
        <v>453</v>
      </c>
    </row>
    <row r="3732" spans="1:6" x14ac:dyDescent="0.25">
      <c r="A3732">
        <v>9</v>
      </c>
      <c r="B3732">
        <v>11</v>
      </c>
      <c r="C3732" t="s">
        <v>1038</v>
      </c>
      <c r="D3732" t="s">
        <v>922</v>
      </c>
      <c r="E3732" t="s">
        <v>467</v>
      </c>
      <c r="F3732" t="s">
        <v>453</v>
      </c>
    </row>
    <row r="3733" spans="1:6" x14ac:dyDescent="0.25">
      <c r="A3733">
        <v>9</v>
      </c>
      <c r="B3733">
        <v>12</v>
      </c>
      <c r="C3733" t="s">
        <v>1074</v>
      </c>
      <c r="D3733" t="s">
        <v>901</v>
      </c>
      <c r="E3733" t="s">
        <v>730</v>
      </c>
      <c r="F3733" t="s">
        <v>453</v>
      </c>
    </row>
    <row r="3734" spans="1:6" x14ac:dyDescent="0.25">
      <c r="A3734">
        <v>9</v>
      </c>
      <c r="B3734">
        <v>13</v>
      </c>
      <c r="C3734" t="s">
        <v>1016</v>
      </c>
      <c r="D3734" t="s">
        <v>961</v>
      </c>
      <c r="E3734" t="s">
        <v>576</v>
      </c>
      <c r="F3734" t="s">
        <v>453</v>
      </c>
    </row>
    <row r="3735" spans="1:6" x14ac:dyDescent="0.25">
      <c r="A3735">
        <v>9</v>
      </c>
      <c r="B3735">
        <v>14</v>
      </c>
      <c r="C3735" t="s">
        <v>1054</v>
      </c>
      <c r="D3735" t="s">
        <v>899</v>
      </c>
      <c r="E3735" t="s">
        <v>724</v>
      </c>
      <c r="F3735" t="s">
        <v>453</v>
      </c>
    </row>
    <row r="3736" spans="1:6" x14ac:dyDescent="0.25">
      <c r="A3736">
        <v>9</v>
      </c>
      <c r="B3736">
        <v>15</v>
      </c>
      <c r="C3736" t="s">
        <v>1049</v>
      </c>
      <c r="D3736" t="s">
        <v>905</v>
      </c>
      <c r="E3736" t="s">
        <v>161</v>
      </c>
      <c r="F3736" t="s">
        <v>453</v>
      </c>
    </row>
    <row r="3737" spans="1:6" x14ac:dyDescent="0.25">
      <c r="A3737">
        <v>10</v>
      </c>
      <c r="B3737">
        <v>1</v>
      </c>
      <c r="C3737" t="s">
        <v>1039</v>
      </c>
      <c r="D3737" t="s">
        <v>922</v>
      </c>
      <c r="E3737" t="s">
        <v>161</v>
      </c>
      <c r="F3737" t="s">
        <v>453</v>
      </c>
    </row>
    <row r="3738" spans="1:6" x14ac:dyDescent="0.25">
      <c r="A3738">
        <v>10</v>
      </c>
      <c r="B3738">
        <v>2</v>
      </c>
      <c r="C3738" t="s">
        <v>1088</v>
      </c>
      <c r="D3738" t="s">
        <v>901</v>
      </c>
      <c r="E3738" t="s">
        <v>724</v>
      </c>
      <c r="F3738" t="s">
        <v>453</v>
      </c>
    </row>
    <row r="3739" spans="1:6" x14ac:dyDescent="0.25">
      <c r="A3739">
        <v>10</v>
      </c>
      <c r="B3739">
        <v>3</v>
      </c>
      <c r="C3739" t="s">
        <v>1059</v>
      </c>
      <c r="D3739" t="s">
        <v>901</v>
      </c>
      <c r="E3739" t="s">
        <v>576</v>
      </c>
      <c r="F3739" t="s">
        <v>453</v>
      </c>
    </row>
    <row r="3740" spans="1:6" x14ac:dyDescent="0.25">
      <c r="A3740">
        <v>10</v>
      </c>
      <c r="B3740">
        <v>4</v>
      </c>
      <c r="C3740" t="s">
        <v>1045</v>
      </c>
      <c r="D3740" t="s">
        <v>961</v>
      </c>
      <c r="E3740" t="s">
        <v>730</v>
      </c>
      <c r="F3740" t="s">
        <v>453</v>
      </c>
    </row>
    <row r="3741" spans="1:6" x14ac:dyDescent="0.25">
      <c r="A3741">
        <v>10</v>
      </c>
      <c r="B3741">
        <v>5</v>
      </c>
      <c r="C3741" t="s">
        <v>1019</v>
      </c>
      <c r="D3741" t="s">
        <v>961</v>
      </c>
      <c r="E3741" t="s">
        <v>467</v>
      </c>
      <c r="F3741" t="s">
        <v>453</v>
      </c>
    </row>
    <row r="3742" spans="1:6" x14ac:dyDescent="0.25">
      <c r="A3742">
        <v>10</v>
      </c>
      <c r="B3742">
        <v>6</v>
      </c>
      <c r="C3742" t="s">
        <v>1022</v>
      </c>
      <c r="D3742" t="s">
        <v>901</v>
      </c>
      <c r="E3742" t="s">
        <v>18</v>
      </c>
      <c r="F3742" t="s">
        <v>453</v>
      </c>
    </row>
    <row r="3743" spans="1:6" x14ac:dyDescent="0.25">
      <c r="A3743">
        <v>10</v>
      </c>
      <c r="B3743">
        <v>7</v>
      </c>
      <c r="C3743" t="s">
        <v>1046</v>
      </c>
      <c r="D3743" t="s">
        <v>899</v>
      </c>
      <c r="E3743" t="s">
        <v>736</v>
      </c>
      <c r="F3743" t="s">
        <v>453</v>
      </c>
    </row>
    <row r="3744" spans="1:6" x14ac:dyDescent="0.25">
      <c r="A3744">
        <v>10</v>
      </c>
      <c r="B3744">
        <v>8</v>
      </c>
      <c r="C3744" t="s">
        <v>1094</v>
      </c>
      <c r="D3744" t="s">
        <v>903</v>
      </c>
      <c r="E3744" t="s">
        <v>562</v>
      </c>
      <c r="F3744" t="s">
        <v>453</v>
      </c>
    </row>
    <row r="3745" spans="1:6" x14ac:dyDescent="0.25">
      <c r="A3745">
        <v>10</v>
      </c>
      <c r="B3745">
        <v>9</v>
      </c>
      <c r="C3745" t="s">
        <v>1009</v>
      </c>
      <c r="D3745" t="s">
        <v>926</v>
      </c>
      <c r="E3745" t="s">
        <v>666</v>
      </c>
      <c r="F3745" t="s">
        <v>453</v>
      </c>
    </row>
    <row r="3746" spans="1:6" x14ac:dyDescent="0.25">
      <c r="A3746">
        <v>10</v>
      </c>
      <c r="B3746">
        <v>10</v>
      </c>
      <c r="C3746" t="s">
        <v>1055</v>
      </c>
      <c r="D3746" t="s">
        <v>901</v>
      </c>
      <c r="E3746" t="s">
        <v>222</v>
      </c>
      <c r="F3746" t="s">
        <v>453</v>
      </c>
    </row>
    <row r="3747" spans="1:6" x14ac:dyDescent="0.25">
      <c r="A3747">
        <v>10</v>
      </c>
      <c r="B3747">
        <v>11</v>
      </c>
      <c r="C3747" t="s">
        <v>1014</v>
      </c>
      <c r="D3747" t="s">
        <v>899</v>
      </c>
      <c r="E3747" t="s">
        <v>515</v>
      </c>
      <c r="F3747" t="s">
        <v>453</v>
      </c>
    </row>
    <row r="3748" spans="1:6" x14ac:dyDescent="0.25">
      <c r="A3748">
        <v>10</v>
      </c>
      <c r="B3748">
        <v>12</v>
      </c>
      <c r="C3748" t="s">
        <v>1066</v>
      </c>
      <c r="D3748" t="s">
        <v>901</v>
      </c>
      <c r="E3748" t="s">
        <v>98</v>
      </c>
      <c r="F3748" t="s">
        <v>453</v>
      </c>
    </row>
    <row r="3749" spans="1:6" x14ac:dyDescent="0.25">
      <c r="A3749">
        <v>10</v>
      </c>
      <c r="B3749">
        <v>13</v>
      </c>
      <c r="C3749" t="s">
        <v>1052</v>
      </c>
      <c r="D3749" t="s">
        <v>901</v>
      </c>
      <c r="E3749" t="s">
        <v>853</v>
      </c>
      <c r="F3749" t="s">
        <v>453</v>
      </c>
    </row>
    <row r="3750" spans="1:6" x14ac:dyDescent="0.25">
      <c r="A3750">
        <v>10</v>
      </c>
      <c r="B3750">
        <v>14</v>
      </c>
      <c r="C3750" t="s">
        <v>1080</v>
      </c>
      <c r="D3750" t="s">
        <v>899</v>
      </c>
      <c r="E3750" t="s">
        <v>841</v>
      </c>
      <c r="F3750" t="s">
        <v>453</v>
      </c>
    </row>
    <row r="3751" spans="1:6" x14ac:dyDescent="0.25">
      <c r="A3751">
        <v>10</v>
      </c>
      <c r="B3751">
        <v>15</v>
      </c>
      <c r="C3751" t="s">
        <v>1020</v>
      </c>
      <c r="D3751" t="s">
        <v>901</v>
      </c>
      <c r="E3751" t="s">
        <v>671</v>
      </c>
      <c r="F3751" t="s">
        <v>453</v>
      </c>
    </row>
    <row r="3752" spans="1:6" x14ac:dyDescent="0.25">
      <c r="A3752">
        <v>11</v>
      </c>
      <c r="B3752">
        <v>1</v>
      </c>
      <c r="C3752" t="s">
        <v>1048</v>
      </c>
      <c r="D3752" t="s">
        <v>901</v>
      </c>
      <c r="E3752" t="s">
        <v>671</v>
      </c>
      <c r="F3752" t="s">
        <v>453</v>
      </c>
    </row>
    <row r="3753" spans="1:6" x14ac:dyDescent="0.25">
      <c r="A3753">
        <v>11</v>
      </c>
      <c r="B3753">
        <v>2</v>
      </c>
      <c r="C3753" t="s">
        <v>1061</v>
      </c>
      <c r="D3753" t="s">
        <v>901</v>
      </c>
      <c r="E3753" t="s">
        <v>841</v>
      </c>
      <c r="F3753" t="s">
        <v>453</v>
      </c>
    </row>
    <row r="3754" spans="1:6" x14ac:dyDescent="0.25">
      <c r="A3754">
        <v>11</v>
      </c>
      <c r="B3754">
        <v>3</v>
      </c>
      <c r="C3754" t="s">
        <v>1042</v>
      </c>
      <c r="D3754" t="s">
        <v>899</v>
      </c>
      <c r="E3754" t="s">
        <v>853</v>
      </c>
      <c r="F3754" t="s">
        <v>453</v>
      </c>
    </row>
    <row r="3755" spans="1:6" x14ac:dyDescent="0.25">
      <c r="A3755">
        <v>11</v>
      </c>
      <c r="B3755">
        <v>4</v>
      </c>
      <c r="C3755" t="s">
        <v>1065</v>
      </c>
      <c r="D3755" t="s">
        <v>901</v>
      </c>
      <c r="E3755" t="s">
        <v>98</v>
      </c>
      <c r="F3755" t="s">
        <v>453</v>
      </c>
    </row>
    <row r="3756" spans="1:6" x14ac:dyDescent="0.25">
      <c r="A3756">
        <v>11</v>
      </c>
      <c r="B3756">
        <v>5</v>
      </c>
      <c r="C3756" t="s">
        <v>1227</v>
      </c>
      <c r="D3756" t="s">
        <v>901</v>
      </c>
      <c r="E3756" t="s">
        <v>515</v>
      </c>
      <c r="F3756" t="s">
        <v>453</v>
      </c>
    </row>
    <row r="3757" spans="1:6" x14ac:dyDescent="0.25">
      <c r="A3757">
        <v>11</v>
      </c>
      <c r="B3757">
        <v>6</v>
      </c>
      <c r="C3757" t="s">
        <v>1081</v>
      </c>
      <c r="D3757" t="s">
        <v>905</v>
      </c>
      <c r="E3757" t="s">
        <v>222</v>
      </c>
      <c r="F3757" t="s">
        <v>453</v>
      </c>
    </row>
    <row r="3758" spans="1:6" x14ac:dyDescent="0.25">
      <c r="A3758">
        <v>11</v>
      </c>
      <c r="B3758">
        <v>7</v>
      </c>
      <c r="C3758" t="s">
        <v>1026</v>
      </c>
      <c r="D3758" t="s">
        <v>901</v>
      </c>
      <c r="E3758" t="s">
        <v>666</v>
      </c>
      <c r="F3758" t="s">
        <v>453</v>
      </c>
    </row>
    <row r="3759" spans="1:6" x14ac:dyDescent="0.25">
      <c r="A3759">
        <v>11</v>
      </c>
      <c r="B3759">
        <v>8</v>
      </c>
      <c r="C3759" t="s">
        <v>1121</v>
      </c>
      <c r="D3759" t="s">
        <v>901</v>
      </c>
      <c r="E3759" t="s">
        <v>562</v>
      </c>
      <c r="F3759" t="s">
        <v>453</v>
      </c>
    </row>
    <row r="3760" spans="1:6" x14ac:dyDescent="0.25">
      <c r="A3760">
        <v>11</v>
      </c>
      <c r="B3760">
        <v>9</v>
      </c>
      <c r="C3760" t="s">
        <v>1060</v>
      </c>
      <c r="D3760" t="s">
        <v>903</v>
      </c>
      <c r="E3760" t="s">
        <v>736</v>
      </c>
      <c r="F3760" t="s">
        <v>453</v>
      </c>
    </row>
    <row r="3761" spans="1:6" x14ac:dyDescent="0.25">
      <c r="A3761">
        <v>11</v>
      </c>
      <c r="B3761">
        <v>10</v>
      </c>
      <c r="C3761" t="s">
        <v>1024</v>
      </c>
      <c r="D3761" t="s">
        <v>901</v>
      </c>
      <c r="E3761" t="s">
        <v>18</v>
      </c>
      <c r="F3761" t="s">
        <v>453</v>
      </c>
    </row>
    <row r="3762" spans="1:6" x14ac:dyDescent="0.25">
      <c r="A3762">
        <v>11</v>
      </c>
      <c r="B3762">
        <v>11</v>
      </c>
      <c r="C3762" t="s">
        <v>1032</v>
      </c>
      <c r="D3762" t="s">
        <v>908</v>
      </c>
      <c r="E3762" t="s">
        <v>467</v>
      </c>
      <c r="F3762" t="s">
        <v>453</v>
      </c>
    </row>
    <row r="3763" spans="1:6" x14ac:dyDescent="0.25">
      <c r="A3763">
        <v>11</v>
      </c>
      <c r="B3763">
        <v>12</v>
      </c>
      <c r="C3763" t="s">
        <v>1071</v>
      </c>
      <c r="D3763" t="s">
        <v>903</v>
      </c>
      <c r="E3763" t="s">
        <v>730</v>
      </c>
      <c r="F3763" t="s">
        <v>453</v>
      </c>
    </row>
    <row r="3764" spans="1:6" x14ac:dyDescent="0.25">
      <c r="A3764">
        <v>11</v>
      </c>
      <c r="B3764">
        <v>13</v>
      </c>
      <c r="C3764" t="s">
        <v>1093</v>
      </c>
      <c r="D3764" t="s">
        <v>922</v>
      </c>
      <c r="E3764" t="s">
        <v>576</v>
      </c>
      <c r="F3764" t="s">
        <v>453</v>
      </c>
    </row>
    <row r="3765" spans="1:6" x14ac:dyDescent="0.25">
      <c r="A3765">
        <v>11</v>
      </c>
      <c r="B3765">
        <v>14</v>
      </c>
      <c r="C3765" t="s">
        <v>1082</v>
      </c>
      <c r="D3765" t="s">
        <v>901</v>
      </c>
      <c r="E3765" t="s">
        <v>724</v>
      </c>
      <c r="F3765" t="s">
        <v>453</v>
      </c>
    </row>
    <row r="3766" spans="1:6" x14ac:dyDescent="0.25">
      <c r="A3766">
        <v>11</v>
      </c>
      <c r="B3766">
        <v>15</v>
      </c>
      <c r="C3766" t="s">
        <v>1084</v>
      </c>
      <c r="D3766" t="s">
        <v>908</v>
      </c>
      <c r="E3766" t="s">
        <v>161</v>
      </c>
      <c r="F3766" t="s">
        <v>453</v>
      </c>
    </row>
    <row r="3767" spans="1:6" x14ac:dyDescent="0.25">
      <c r="A3767">
        <v>12</v>
      </c>
      <c r="B3767">
        <v>1</v>
      </c>
      <c r="C3767" t="s">
        <v>1112</v>
      </c>
      <c r="D3767" t="s">
        <v>899</v>
      </c>
      <c r="E3767" t="s">
        <v>161</v>
      </c>
      <c r="F3767" t="s">
        <v>453</v>
      </c>
    </row>
    <row r="3768" spans="1:6" x14ac:dyDescent="0.25">
      <c r="A3768">
        <v>12</v>
      </c>
      <c r="B3768">
        <v>2</v>
      </c>
      <c r="C3768" t="s">
        <v>1124</v>
      </c>
      <c r="D3768" t="s">
        <v>901</v>
      </c>
      <c r="E3768" t="s">
        <v>724</v>
      </c>
      <c r="F3768" t="s">
        <v>453</v>
      </c>
    </row>
    <row r="3769" spans="1:6" x14ac:dyDescent="0.25">
      <c r="A3769">
        <v>12</v>
      </c>
      <c r="B3769">
        <v>3</v>
      </c>
      <c r="C3769" t="s">
        <v>1067</v>
      </c>
      <c r="D3769" t="s">
        <v>899</v>
      </c>
      <c r="E3769" t="s">
        <v>576</v>
      </c>
      <c r="F3769" t="s">
        <v>453</v>
      </c>
    </row>
    <row r="3770" spans="1:6" x14ac:dyDescent="0.25">
      <c r="A3770">
        <v>12</v>
      </c>
      <c r="B3770">
        <v>4</v>
      </c>
      <c r="C3770" t="s">
        <v>1237</v>
      </c>
      <c r="D3770" t="s">
        <v>901</v>
      </c>
      <c r="E3770" t="s">
        <v>730</v>
      </c>
      <c r="F3770" t="s">
        <v>453</v>
      </c>
    </row>
    <row r="3771" spans="1:6" x14ac:dyDescent="0.25">
      <c r="A3771">
        <v>12</v>
      </c>
      <c r="B3771">
        <v>5</v>
      </c>
      <c r="C3771" t="s">
        <v>1051</v>
      </c>
      <c r="D3771" t="s">
        <v>901</v>
      </c>
      <c r="E3771" t="s">
        <v>467</v>
      </c>
      <c r="F3771" t="s">
        <v>453</v>
      </c>
    </row>
    <row r="3772" spans="1:6" x14ac:dyDescent="0.25">
      <c r="A3772">
        <v>12</v>
      </c>
      <c r="B3772">
        <v>6</v>
      </c>
      <c r="C3772" t="s">
        <v>1073</v>
      </c>
      <c r="D3772" t="s">
        <v>899</v>
      </c>
      <c r="E3772" t="s">
        <v>18</v>
      </c>
      <c r="F3772" t="s">
        <v>453</v>
      </c>
    </row>
    <row r="3773" spans="1:6" x14ac:dyDescent="0.25">
      <c r="A3773">
        <v>12</v>
      </c>
      <c r="B3773">
        <v>7</v>
      </c>
      <c r="C3773" t="s">
        <v>1044</v>
      </c>
      <c r="D3773" t="s">
        <v>922</v>
      </c>
      <c r="E3773" t="s">
        <v>736</v>
      </c>
      <c r="F3773" t="s">
        <v>453</v>
      </c>
    </row>
    <row r="3774" spans="1:6" x14ac:dyDescent="0.25">
      <c r="A3774">
        <v>12</v>
      </c>
      <c r="B3774">
        <v>8</v>
      </c>
      <c r="C3774" t="s">
        <v>1090</v>
      </c>
      <c r="D3774" t="s">
        <v>899</v>
      </c>
      <c r="E3774" t="s">
        <v>562</v>
      </c>
      <c r="F3774" t="s">
        <v>453</v>
      </c>
    </row>
    <row r="3775" spans="1:6" x14ac:dyDescent="0.25">
      <c r="A3775">
        <v>12</v>
      </c>
      <c r="B3775">
        <v>9</v>
      </c>
      <c r="C3775" t="s">
        <v>1077</v>
      </c>
      <c r="D3775" t="s">
        <v>901</v>
      </c>
      <c r="E3775" t="s">
        <v>666</v>
      </c>
      <c r="F3775" t="s">
        <v>453</v>
      </c>
    </row>
    <row r="3776" spans="1:6" x14ac:dyDescent="0.25">
      <c r="A3776">
        <v>12</v>
      </c>
      <c r="B3776">
        <v>10</v>
      </c>
      <c r="C3776" t="s">
        <v>1041</v>
      </c>
      <c r="D3776" t="s">
        <v>922</v>
      </c>
      <c r="E3776" t="s">
        <v>222</v>
      </c>
      <c r="F3776" t="s">
        <v>453</v>
      </c>
    </row>
    <row r="3777" spans="1:6" x14ac:dyDescent="0.25">
      <c r="A3777">
        <v>12</v>
      </c>
      <c r="B3777">
        <v>11</v>
      </c>
      <c r="C3777" t="s">
        <v>1030</v>
      </c>
      <c r="D3777" t="s">
        <v>908</v>
      </c>
      <c r="E3777" t="s">
        <v>515</v>
      </c>
      <c r="F3777" t="s">
        <v>453</v>
      </c>
    </row>
    <row r="3778" spans="1:6" x14ac:dyDescent="0.25">
      <c r="A3778">
        <v>12</v>
      </c>
      <c r="B3778">
        <v>12</v>
      </c>
      <c r="C3778" t="s">
        <v>1106</v>
      </c>
      <c r="D3778" t="s">
        <v>901</v>
      </c>
      <c r="E3778" t="s">
        <v>98</v>
      </c>
      <c r="F3778" t="s">
        <v>453</v>
      </c>
    </row>
    <row r="3779" spans="1:6" x14ac:dyDescent="0.25">
      <c r="A3779">
        <v>12</v>
      </c>
      <c r="B3779">
        <v>13</v>
      </c>
      <c r="C3779" t="s">
        <v>1278</v>
      </c>
      <c r="D3779" t="s">
        <v>901</v>
      </c>
      <c r="E3779" t="s">
        <v>853</v>
      </c>
      <c r="F3779" t="s">
        <v>453</v>
      </c>
    </row>
    <row r="3780" spans="1:6" x14ac:dyDescent="0.25">
      <c r="A3780">
        <v>12</v>
      </c>
      <c r="B3780">
        <v>14</v>
      </c>
      <c r="C3780" t="s">
        <v>1063</v>
      </c>
      <c r="D3780" t="s">
        <v>961</v>
      </c>
      <c r="E3780" t="s">
        <v>841</v>
      </c>
      <c r="F3780" t="s">
        <v>453</v>
      </c>
    </row>
    <row r="3781" spans="1:6" x14ac:dyDescent="0.25">
      <c r="A3781">
        <v>12</v>
      </c>
      <c r="B3781">
        <v>15</v>
      </c>
      <c r="C3781" t="s">
        <v>1179</v>
      </c>
      <c r="D3781" t="s">
        <v>901</v>
      </c>
      <c r="E3781" t="s">
        <v>671</v>
      </c>
      <c r="F3781" t="s">
        <v>453</v>
      </c>
    </row>
    <row r="3782" spans="1:6" x14ac:dyDescent="0.25">
      <c r="A3782">
        <v>13</v>
      </c>
      <c r="B3782">
        <v>1</v>
      </c>
      <c r="C3782" t="s">
        <v>1120</v>
      </c>
      <c r="D3782" t="s">
        <v>922</v>
      </c>
      <c r="E3782" t="s">
        <v>671</v>
      </c>
      <c r="F3782" t="s">
        <v>453</v>
      </c>
    </row>
    <row r="3783" spans="1:6" x14ac:dyDescent="0.25">
      <c r="A3783">
        <v>13</v>
      </c>
      <c r="B3783">
        <v>2</v>
      </c>
      <c r="C3783" t="s">
        <v>1047</v>
      </c>
      <c r="D3783" t="s">
        <v>899</v>
      </c>
      <c r="E3783" t="s">
        <v>841</v>
      </c>
      <c r="F3783" t="s">
        <v>453</v>
      </c>
    </row>
    <row r="3784" spans="1:6" x14ac:dyDescent="0.25">
      <c r="A3784">
        <v>13</v>
      </c>
      <c r="B3784">
        <v>3</v>
      </c>
      <c r="C3784" t="s">
        <v>1098</v>
      </c>
      <c r="D3784" t="s">
        <v>899</v>
      </c>
      <c r="E3784" t="s">
        <v>853</v>
      </c>
      <c r="F3784" t="s">
        <v>453</v>
      </c>
    </row>
    <row r="3785" spans="1:6" x14ac:dyDescent="0.25">
      <c r="A3785">
        <v>13</v>
      </c>
      <c r="B3785">
        <v>4</v>
      </c>
      <c r="C3785" t="s">
        <v>1034</v>
      </c>
      <c r="D3785" t="s">
        <v>901</v>
      </c>
      <c r="E3785" t="s">
        <v>98</v>
      </c>
      <c r="F3785" t="s">
        <v>453</v>
      </c>
    </row>
    <row r="3786" spans="1:6" x14ac:dyDescent="0.25">
      <c r="A3786">
        <v>13</v>
      </c>
      <c r="B3786">
        <v>5</v>
      </c>
      <c r="C3786" t="s">
        <v>1095</v>
      </c>
      <c r="D3786" t="s">
        <v>901</v>
      </c>
      <c r="E3786" t="s">
        <v>515</v>
      </c>
      <c r="F3786" t="s">
        <v>453</v>
      </c>
    </row>
    <row r="3787" spans="1:6" x14ac:dyDescent="0.25">
      <c r="A3787">
        <v>13</v>
      </c>
      <c r="B3787">
        <v>6</v>
      </c>
      <c r="C3787" t="s">
        <v>1068</v>
      </c>
      <c r="D3787" t="s">
        <v>901</v>
      </c>
      <c r="E3787" t="s">
        <v>222</v>
      </c>
      <c r="F3787" t="s">
        <v>453</v>
      </c>
    </row>
    <row r="3788" spans="1:6" x14ac:dyDescent="0.25">
      <c r="A3788">
        <v>13</v>
      </c>
      <c r="B3788">
        <v>7</v>
      </c>
      <c r="C3788" t="s">
        <v>1125</v>
      </c>
      <c r="D3788" t="s">
        <v>903</v>
      </c>
      <c r="E3788" t="s">
        <v>666</v>
      </c>
      <c r="F3788" t="s">
        <v>453</v>
      </c>
    </row>
    <row r="3789" spans="1:6" x14ac:dyDescent="0.25">
      <c r="A3789">
        <v>13</v>
      </c>
      <c r="B3789">
        <v>8</v>
      </c>
      <c r="C3789" t="s">
        <v>1070</v>
      </c>
      <c r="D3789" t="s">
        <v>961</v>
      </c>
      <c r="E3789" t="s">
        <v>562</v>
      </c>
      <c r="F3789" t="s">
        <v>453</v>
      </c>
    </row>
    <row r="3790" spans="1:6" x14ac:dyDescent="0.25">
      <c r="A3790">
        <v>13</v>
      </c>
      <c r="B3790">
        <v>9</v>
      </c>
      <c r="C3790" t="s">
        <v>1128</v>
      </c>
      <c r="D3790" t="s">
        <v>901</v>
      </c>
      <c r="E3790" t="s">
        <v>736</v>
      </c>
      <c r="F3790" t="s">
        <v>453</v>
      </c>
    </row>
    <row r="3791" spans="1:6" x14ac:dyDescent="0.25">
      <c r="A3791">
        <v>13</v>
      </c>
      <c r="B3791">
        <v>10</v>
      </c>
      <c r="C3791" t="s">
        <v>1083</v>
      </c>
      <c r="D3791" t="s">
        <v>901</v>
      </c>
      <c r="E3791" t="s">
        <v>18</v>
      </c>
      <c r="F3791" t="s">
        <v>453</v>
      </c>
    </row>
    <row r="3792" spans="1:6" x14ac:dyDescent="0.25">
      <c r="A3792">
        <v>13</v>
      </c>
      <c r="B3792">
        <v>11</v>
      </c>
      <c r="C3792" t="s">
        <v>1085</v>
      </c>
      <c r="D3792" t="s">
        <v>899</v>
      </c>
      <c r="E3792" t="s">
        <v>467</v>
      </c>
      <c r="F3792" t="s">
        <v>453</v>
      </c>
    </row>
    <row r="3793" spans="1:6" x14ac:dyDescent="0.25">
      <c r="A3793">
        <v>13</v>
      </c>
      <c r="B3793">
        <v>12</v>
      </c>
      <c r="C3793" t="s">
        <v>1097</v>
      </c>
      <c r="D3793" t="s">
        <v>899</v>
      </c>
      <c r="E3793" t="s">
        <v>730</v>
      </c>
      <c r="F3793" t="s">
        <v>453</v>
      </c>
    </row>
    <row r="3794" spans="1:6" x14ac:dyDescent="0.25">
      <c r="A3794">
        <v>13</v>
      </c>
      <c r="B3794">
        <v>13</v>
      </c>
      <c r="C3794" t="s">
        <v>1134</v>
      </c>
      <c r="D3794" t="s">
        <v>901</v>
      </c>
      <c r="E3794" t="s">
        <v>576</v>
      </c>
      <c r="F3794" t="s">
        <v>453</v>
      </c>
    </row>
    <row r="3795" spans="1:6" x14ac:dyDescent="0.25">
      <c r="A3795">
        <v>13</v>
      </c>
      <c r="B3795">
        <v>14</v>
      </c>
      <c r="C3795" t="s">
        <v>1089</v>
      </c>
      <c r="D3795" t="s">
        <v>905</v>
      </c>
      <c r="E3795" t="s">
        <v>724</v>
      </c>
      <c r="F3795" t="s">
        <v>453</v>
      </c>
    </row>
    <row r="3796" spans="1:6" x14ac:dyDescent="0.25">
      <c r="A3796">
        <v>13</v>
      </c>
      <c r="B3796">
        <v>15</v>
      </c>
      <c r="C3796" t="s">
        <v>1116</v>
      </c>
      <c r="D3796" t="s">
        <v>901</v>
      </c>
      <c r="E3796" t="s">
        <v>161</v>
      </c>
      <c r="F3796" t="s">
        <v>453</v>
      </c>
    </row>
    <row r="3797" spans="1:6" x14ac:dyDescent="0.25">
      <c r="A3797">
        <v>14</v>
      </c>
      <c r="B3797">
        <v>1</v>
      </c>
      <c r="C3797" t="s">
        <v>1153</v>
      </c>
      <c r="D3797" t="s">
        <v>899</v>
      </c>
      <c r="E3797" t="s">
        <v>161</v>
      </c>
      <c r="F3797" t="s">
        <v>453</v>
      </c>
    </row>
    <row r="3798" spans="1:6" x14ac:dyDescent="0.25">
      <c r="A3798">
        <v>14</v>
      </c>
      <c r="B3798">
        <v>2</v>
      </c>
      <c r="C3798" t="s">
        <v>1113</v>
      </c>
      <c r="D3798" t="s">
        <v>899</v>
      </c>
      <c r="E3798" t="s">
        <v>724</v>
      </c>
      <c r="F3798" t="s">
        <v>453</v>
      </c>
    </row>
    <row r="3799" spans="1:6" x14ac:dyDescent="0.25">
      <c r="A3799">
        <v>14</v>
      </c>
      <c r="B3799">
        <v>3</v>
      </c>
      <c r="C3799" t="s">
        <v>1069</v>
      </c>
      <c r="D3799" t="s">
        <v>899</v>
      </c>
      <c r="E3799" t="s">
        <v>576</v>
      </c>
      <c r="F3799" t="s">
        <v>453</v>
      </c>
    </row>
    <row r="3800" spans="1:6" x14ac:dyDescent="0.25">
      <c r="A3800">
        <v>14</v>
      </c>
      <c r="B3800">
        <v>4</v>
      </c>
      <c r="C3800" t="s">
        <v>1274</v>
      </c>
      <c r="D3800" t="s">
        <v>901</v>
      </c>
      <c r="E3800" t="s">
        <v>730</v>
      </c>
      <c r="F3800" t="s">
        <v>453</v>
      </c>
    </row>
    <row r="3801" spans="1:6" x14ac:dyDescent="0.25">
      <c r="A3801">
        <v>14</v>
      </c>
      <c r="B3801">
        <v>5</v>
      </c>
      <c r="C3801" t="s">
        <v>1050</v>
      </c>
      <c r="D3801" t="s">
        <v>922</v>
      </c>
      <c r="E3801" t="s">
        <v>467</v>
      </c>
      <c r="F3801" t="s">
        <v>453</v>
      </c>
    </row>
    <row r="3802" spans="1:6" x14ac:dyDescent="0.25">
      <c r="A3802">
        <v>14</v>
      </c>
      <c r="B3802">
        <v>6</v>
      </c>
      <c r="C3802" t="s">
        <v>1058</v>
      </c>
      <c r="D3802" t="s">
        <v>961</v>
      </c>
      <c r="E3802" t="s">
        <v>18</v>
      </c>
      <c r="F3802" t="s">
        <v>453</v>
      </c>
    </row>
    <row r="3803" spans="1:6" x14ac:dyDescent="0.25">
      <c r="A3803">
        <v>14</v>
      </c>
      <c r="B3803">
        <v>7</v>
      </c>
      <c r="C3803" t="s">
        <v>1259</v>
      </c>
      <c r="D3803" t="s">
        <v>901</v>
      </c>
      <c r="E3803" t="s">
        <v>736</v>
      </c>
      <c r="F3803" t="s">
        <v>453</v>
      </c>
    </row>
    <row r="3804" spans="1:6" x14ac:dyDescent="0.25">
      <c r="A3804">
        <v>14</v>
      </c>
      <c r="B3804">
        <v>8</v>
      </c>
      <c r="C3804" t="s">
        <v>1122</v>
      </c>
      <c r="D3804" t="s">
        <v>901</v>
      </c>
      <c r="E3804" t="s">
        <v>562</v>
      </c>
      <c r="F3804" t="s">
        <v>453</v>
      </c>
    </row>
    <row r="3805" spans="1:6" x14ac:dyDescent="0.25">
      <c r="A3805">
        <v>14</v>
      </c>
      <c r="B3805">
        <v>9</v>
      </c>
      <c r="C3805" t="s">
        <v>1136</v>
      </c>
      <c r="D3805" t="s">
        <v>899</v>
      </c>
      <c r="E3805" t="s">
        <v>666</v>
      </c>
      <c r="F3805" t="s">
        <v>453</v>
      </c>
    </row>
    <row r="3806" spans="1:6" x14ac:dyDescent="0.25">
      <c r="A3806">
        <v>14</v>
      </c>
      <c r="B3806">
        <v>10</v>
      </c>
      <c r="C3806" t="s">
        <v>1075</v>
      </c>
      <c r="D3806" t="s">
        <v>899</v>
      </c>
      <c r="E3806" t="s">
        <v>222</v>
      </c>
      <c r="F3806" t="s">
        <v>453</v>
      </c>
    </row>
    <row r="3807" spans="1:6" x14ac:dyDescent="0.25">
      <c r="A3807">
        <v>14</v>
      </c>
      <c r="B3807">
        <v>11</v>
      </c>
      <c r="C3807" t="s">
        <v>1105</v>
      </c>
      <c r="D3807" t="s">
        <v>901</v>
      </c>
      <c r="E3807" t="s">
        <v>515</v>
      </c>
      <c r="F3807" t="s">
        <v>453</v>
      </c>
    </row>
    <row r="3808" spans="1:6" x14ac:dyDescent="0.25">
      <c r="A3808">
        <v>14</v>
      </c>
      <c r="B3808">
        <v>12</v>
      </c>
      <c r="C3808" t="s">
        <v>1130</v>
      </c>
      <c r="D3808" t="s">
        <v>899</v>
      </c>
      <c r="E3808" t="s">
        <v>98</v>
      </c>
      <c r="F3808" t="s">
        <v>453</v>
      </c>
    </row>
    <row r="3809" spans="1:6" x14ac:dyDescent="0.25">
      <c r="A3809">
        <v>14</v>
      </c>
      <c r="B3809">
        <v>13</v>
      </c>
      <c r="C3809" t="s">
        <v>1126</v>
      </c>
      <c r="D3809" t="s">
        <v>961</v>
      </c>
      <c r="E3809" t="s">
        <v>853</v>
      </c>
      <c r="F3809" t="s">
        <v>453</v>
      </c>
    </row>
    <row r="3810" spans="1:6" x14ac:dyDescent="0.25">
      <c r="A3810">
        <v>14</v>
      </c>
      <c r="B3810">
        <v>14</v>
      </c>
      <c r="C3810" t="s">
        <v>1114</v>
      </c>
      <c r="D3810" t="s">
        <v>961</v>
      </c>
      <c r="E3810" t="s">
        <v>841</v>
      </c>
      <c r="F3810" t="s">
        <v>453</v>
      </c>
    </row>
    <row r="3811" spans="1:6" x14ac:dyDescent="0.25">
      <c r="A3811">
        <v>14</v>
      </c>
      <c r="B3811">
        <v>15</v>
      </c>
      <c r="C3811" t="s">
        <v>1100</v>
      </c>
      <c r="D3811" t="s">
        <v>961</v>
      </c>
      <c r="E3811" t="s">
        <v>671</v>
      </c>
      <c r="F3811" t="s">
        <v>453</v>
      </c>
    </row>
    <row r="3812" spans="1:6" x14ac:dyDescent="0.25">
      <c r="A3812">
        <v>15</v>
      </c>
      <c r="B3812">
        <v>1</v>
      </c>
      <c r="C3812" t="s">
        <v>1087</v>
      </c>
      <c r="D3812" t="s">
        <v>901</v>
      </c>
      <c r="E3812" t="s">
        <v>671</v>
      </c>
      <c r="F3812" t="s">
        <v>453</v>
      </c>
    </row>
    <row r="3813" spans="1:6" x14ac:dyDescent="0.25">
      <c r="A3813">
        <v>15</v>
      </c>
      <c r="B3813">
        <v>2</v>
      </c>
      <c r="C3813" t="s">
        <v>1149</v>
      </c>
      <c r="D3813" t="s">
        <v>903</v>
      </c>
      <c r="E3813" t="s">
        <v>841</v>
      </c>
      <c r="F3813" t="s">
        <v>453</v>
      </c>
    </row>
    <row r="3814" spans="1:6" x14ac:dyDescent="0.25">
      <c r="A3814">
        <v>15</v>
      </c>
      <c r="B3814">
        <v>3</v>
      </c>
      <c r="C3814" t="s">
        <v>1118</v>
      </c>
      <c r="D3814" t="s">
        <v>901</v>
      </c>
      <c r="E3814" t="s">
        <v>853</v>
      </c>
      <c r="F3814" t="s">
        <v>453</v>
      </c>
    </row>
    <row r="3815" spans="1:6" x14ac:dyDescent="0.25">
      <c r="A3815">
        <v>15</v>
      </c>
      <c r="B3815">
        <v>4</v>
      </c>
      <c r="C3815" t="s">
        <v>1096</v>
      </c>
      <c r="D3815" t="s">
        <v>901</v>
      </c>
      <c r="E3815" t="s">
        <v>98</v>
      </c>
      <c r="F3815" t="s">
        <v>453</v>
      </c>
    </row>
    <row r="3816" spans="1:6" x14ac:dyDescent="0.25">
      <c r="A3816">
        <v>15</v>
      </c>
      <c r="B3816">
        <v>5</v>
      </c>
      <c r="C3816" t="s">
        <v>1152</v>
      </c>
      <c r="D3816" t="s">
        <v>903</v>
      </c>
      <c r="E3816" t="s">
        <v>515</v>
      </c>
      <c r="F3816" t="s">
        <v>453</v>
      </c>
    </row>
    <row r="3817" spans="1:6" x14ac:dyDescent="0.25">
      <c r="A3817">
        <v>15</v>
      </c>
      <c r="B3817">
        <v>6</v>
      </c>
      <c r="C3817" t="s">
        <v>1131</v>
      </c>
      <c r="D3817" t="s">
        <v>901</v>
      </c>
      <c r="E3817" t="s">
        <v>222</v>
      </c>
      <c r="F3817" t="s">
        <v>453</v>
      </c>
    </row>
    <row r="3818" spans="1:6" x14ac:dyDescent="0.25">
      <c r="A3818">
        <v>15</v>
      </c>
      <c r="B3818">
        <v>7</v>
      </c>
      <c r="C3818" t="s">
        <v>1115</v>
      </c>
      <c r="D3818" t="s">
        <v>901</v>
      </c>
      <c r="E3818" t="s">
        <v>666</v>
      </c>
      <c r="F3818" t="s">
        <v>453</v>
      </c>
    </row>
    <row r="3819" spans="1:6" x14ac:dyDescent="0.25">
      <c r="A3819">
        <v>15</v>
      </c>
      <c r="B3819">
        <v>8</v>
      </c>
      <c r="C3819" t="s">
        <v>1213</v>
      </c>
      <c r="D3819" t="s">
        <v>901</v>
      </c>
      <c r="E3819" t="s">
        <v>562</v>
      </c>
      <c r="F3819" t="s">
        <v>453</v>
      </c>
    </row>
    <row r="3820" spans="1:6" x14ac:dyDescent="0.25">
      <c r="A3820">
        <v>15</v>
      </c>
      <c r="B3820">
        <v>9</v>
      </c>
      <c r="C3820" t="s">
        <v>1079</v>
      </c>
      <c r="D3820" t="s">
        <v>905</v>
      </c>
      <c r="E3820" t="s">
        <v>736</v>
      </c>
      <c r="F3820" t="s">
        <v>453</v>
      </c>
    </row>
    <row r="3821" spans="1:6" x14ac:dyDescent="0.25">
      <c r="A3821">
        <v>15</v>
      </c>
      <c r="B3821">
        <v>10</v>
      </c>
      <c r="C3821" t="s">
        <v>1111</v>
      </c>
      <c r="D3821" t="s">
        <v>926</v>
      </c>
      <c r="E3821" t="s">
        <v>18</v>
      </c>
      <c r="F3821" t="s">
        <v>453</v>
      </c>
    </row>
    <row r="3822" spans="1:6" x14ac:dyDescent="0.25">
      <c r="A3822">
        <v>15</v>
      </c>
      <c r="B3822">
        <v>11</v>
      </c>
      <c r="C3822" t="s">
        <v>1133</v>
      </c>
      <c r="D3822" t="s">
        <v>901</v>
      </c>
      <c r="E3822" t="s">
        <v>467</v>
      </c>
      <c r="F3822" t="s">
        <v>453</v>
      </c>
    </row>
    <row r="3823" spans="1:6" x14ac:dyDescent="0.25">
      <c r="A3823">
        <v>15</v>
      </c>
      <c r="B3823">
        <v>12</v>
      </c>
      <c r="C3823" t="s">
        <v>1216</v>
      </c>
      <c r="D3823" t="s">
        <v>899</v>
      </c>
      <c r="E3823" t="s">
        <v>730</v>
      </c>
      <c r="F3823" t="s">
        <v>453</v>
      </c>
    </row>
    <row r="3824" spans="1:6" x14ac:dyDescent="0.25">
      <c r="A3824">
        <v>15</v>
      </c>
      <c r="B3824">
        <v>13</v>
      </c>
      <c r="C3824" t="s">
        <v>1107</v>
      </c>
      <c r="D3824" t="s">
        <v>905</v>
      </c>
      <c r="E3824" t="s">
        <v>576</v>
      </c>
      <c r="F3824" t="s">
        <v>453</v>
      </c>
    </row>
    <row r="3825" spans="1:6" x14ac:dyDescent="0.25">
      <c r="A3825">
        <v>15</v>
      </c>
      <c r="B3825">
        <v>14</v>
      </c>
      <c r="C3825" t="s">
        <v>1200</v>
      </c>
      <c r="D3825" t="s">
        <v>901</v>
      </c>
      <c r="E3825" t="s">
        <v>724</v>
      </c>
      <c r="F3825" t="s">
        <v>453</v>
      </c>
    </row>
    <row r="3826" spans="1:6" x14ac:dyDescent="0.25">
      <c r="A3826">
        <v>15</v>
      </c>
      <c r="B3826">
        <v>15</v>
      </c>
      <c r="C3826" t="s">
        <v>1160</v>
      </c>
      <c r="D3826" t="s">
        <v>899</v>
      </c>
      <c r="E3826" t="s">
        <v>161</v>
      </c>
      <c r="F3826" t="s">
        <v>453</v>
      </c>
    </row>
    <row r="3827" spans="1:6" x14ac:dyDescent="0.25">
      <c r="A3827">
        <v>16</v>
      </c>
      <c r="B3827">
        <v>1</v>
      </c>
      <c r="C3827" t="s">
        <v>1159</v>
      </c>
      <c r="D3827" t="s">
        <v>901</v>
      </c>
      <c r="E3827" t="s">
        <v>161</v>
      </c>
      <c r="F3827" t="s">
        <v>453</v>
      </c>
    </row>
    <row r="3828" spans="1:6" x14ac:dyDescent="0.25">
      <c r="A3828">
        <v>16</v>
      </c>
      <c r="B3828">
        <v>2</v>
      </c>
      <c r="C3828" t="s">
        <v>1092</v>
      </c>
      <c r="D3828" t="s">
        <v>901</v>
      </c>
      <c r="E3828" t="s">
        <v>724</v>
      </c>
      <c r="F3828" t="s">
        <v>453</v>
      </c>
    </row>
    <row r="3829" spans="1:6" x14ac:dyDescent="0.25">
      <c r="A3829">
        <v>16</v>
      </c>
      <c r="B3829">
        <v>3</v>
      </c>
      <c r="C3829" t="s">
        <v>1145</v>
      </c>
      <c r="D3829" t="s">
        <v>899</v>
      </c>
      <c r="E3829" t="s">
        <v>576</v>
      </c>
      <c r="F3829" t="s">
        <v>453</v>
      </c>
    </row>
    <row r="3830" spans="1:6" x14ac:dyDescent="0.25">
      <c r="A3830">
        <v>16</v>
      </c>
      <c r="B3830">
        <v>4</v>
      </c>
      <c r="C3830" t="s">
        <v>1342</v>
      </c>
      <c r="D3830" t="s">
        <v>961</v>
      </c>
      <c r="E3830" t="s">
        <v>730</v>
      </c>
      <c r="F3830" t="s">
        <v>453</v>
      </c>
    </row>
    <row r="3831" spans="1:6" x14ac:dyDescent="0.25">
      <c r="A3831">
        <v>16</v>
      </c>
      <c r="B3831">
        <v>5</v>
      </c>
      <c r="C3831" t="s">
        <v>1156</v>
      </c>
      <c r="D3831" t="s">
        <v>899</v>
      </c>
      <c r="E3831" t="s">
        <v>467</v>
      </c>
      <c r="F3831" t="s">
        <v>453</v>
      </c>
    </row>
    <row r="3832" spans="1:6" x14ac:dyDescent="0.25">
      <c r="A3832">
        <v>16</v>
      </c>
      <c r="B3832">
        <v>6</v>
      </c>
      <c r="C3832" t="s">
        <v>1108</v>
      </c>
      <c r="D3832" t="s">
        <v>908</v>
      </c>
      <c r="E3832" t="s">
        <v>18</v>
      </c>
      <c r="F3832" t="s">
        <v>453</v>
      </c>
    </row>
    <row r="3833" spans="1:6" x14ac:dyDescent="0.25">
      <c r="A3833">
        <v>16</v>
      </c>
      <c r="B3833">
        <v>7</v>
      </c>
      <c r="C3833" t="s">
        <v>1158</v>
      </c>
      <c r="D3833" t="s">
        <v>961</v>
      </c>
      <c r="E3833" t="s">
        <v>736</v>
      </c>
      <c r="F3833" t="s">
        <v>453</v>
      </c>
    </row>
    <row r="3834" spans="1:6" x14ac:dyDescent="0.25">
      <c r="A3834">
        <v>16</v>
      </c>
      <c r="B3834">
        <v>8</v>
      </c>
      <c r="C3834" t="s">
        <v>1188</v>
      </c>
      <c r="D3834" t="s">
        <v>961</v>
      </c>
      <c r="E3834" t="s">
        <v>562</v>
      </c>
      <c r="F3834" t="s">
        <v>453</v>
      </c>
    </row>
    <row r="3835" spans="1:6" x14ac:dyDescent="0.25">
      <c r="A3835">
        <v>16</v>
      </c>
      <c r="B3835">
        <v>9</v>
      </c>
      <c r="C3835" t="s">
        <v>1119</v>
      </c>
      <c r="D3835" t="s">
        <v>901</v>
      </c>
      <c r="E3835" t="s">
        <v>666</v>
      </c>
      <c r="F3835" t="s">
        <v>453</v>
      </c>
    </row>
    <row r="3836" spans="1:6" x14ac:dyDescent="0.25">
      <c r="A3836">
        <v>16</v>
      </c>
      <c r="B3836">
        <v>10</v>
      </c>
      <c r="C3836" t="s">
        <v>1140</v>
      </c>
      <c r="D3836" t="s">
        <v>901</v>
      </c>
      <c r="E3836" t="s">
        <v>222</v>
      </c>
      <c r="F3836" t="s">
        <v>453</v>
      </c>
    </row>
    <row r="3837" spans="1:6" x14ac:dyDescent="0.25">
      <c r="A3837">
        <v>16</v>
      </c>
      <c r="B3837">
        <v>11</v>
      </c>
      <c r="C3837" t="s">
        <v>1086</v>
      </c>
      <c r="D3837" t="s">
        <v>901</v>
      </c>
      <c r="E3837" t="s">
        <v>515</v>
      </c>
      <c r="F3837" t="s">
        <v>453</v>
      </c>
    </row>
    <row r="3838" spans="1:6" x14ac:dyDescent="0.25">
      <c r="A3838">
        <v>16</v>
      </c>
      <c r="B3838">
        <v>12</v>
      </c>
      <c r="C3838" t="s">
        <v>1139</v>
      </c>
      <c r="D3838" t="s">
        <v>903</v>
      </c>
      <c r="E3838" t="s">
        <v>98</v>
      </c>
      <c r="F3838" t="s">
        <v>453</v>
      </c>
    </row>
    <row r="3839" spans="1:6" x14ac:dyDescent="0.25">
      <c r="A3839">
        <v>16</v>
      </c>
      <c r="B3839">
        <v>13</v>
      </c>
      <c r="C3839" t="s">
        <v>1157</v>
      </c>
      <c r="D3839" t="s">
        <v>899</v>
      </c>
      <c r="E3839" t="s">
        <v>853</v>
      </c>
      <c r="F3839" t="s">
        <v>453</v>
      </c>
    </row>
    <row r="3840" spans="1:6" x14ac:dyDescent="0.25">
      <c r="A3840">
        <v>16</v>
      </c>
      <c r="B3840">
        <v>14</v>
      </c>
      <c r="C3840" t="s">
        <v>1091</v>
      </c>
      <c r="D3840" t="s">
        <v>901</v>
      </c>
      <c r="E3840" t="s">
        <v>841</v>
      </c>
      <c r="F3840" t="s">
        <v>453</v>
      </c>
    </row>
    <row r="3841" spans="1:6" x14ac:dyDescent="0.25">
      <c r="A3841">
        <v>16</v>
      </c>
      <c r="B3841">
        <v>15</v>
      </c>
      <c r="C3841" t="s">
        <v>1151</v>
      </c>
      <c r="D3841" t="s">
        <v>903</v>
      </c>
      <c r="E3841" t="s">
        <v>671</v>
      </c>
      <c r="F3841" t="s">
        <v>453</v>
      </c>
    </row>
    <row r="3842" spans="1:6" x14ac:dyDescent="0.25">
      <c r="A3842">
        <v>17</v>
      </c>
      <c r="B3842">
        <v>1</v>
      </c>
      <c r="C3842" t="s">
        <v>1135</v>
      </c>
      <c r="D3842" t="s">
        <v>908</v>
      </c>
      <c r="E3842" t="s">
        <v>671</v>
      </c>
      <c r="F3842" t="s">
        <v>453</v>
      </c>
    </row>
    <row r="3843" spans="1:6" x14ac:dyDescent="0.25">
      <c r="A3843">
        <v>17</v>
      </c>
      <c r="B3843">
        <v>2</v>
      </c>
      <c r="C3843" t="s">
        <v>1123</v>
      </c>
      <c r="D3843" t="s">
        <v>926</v>
      </c>
      <c r="E3843" t="s">
        <v>841</v>
      </c>
      <c r="F3843" t="s">
        <v>453</v>
      </c>
    </row>
    <row r="3844" spans="1:6" x14ac:dyDescent="0.25">
      <c r="A3844">
        <v>17</v>
      </c>
      <c r="B3844">
        <v>3</v>
      </c>
      <c r="C3844" t="s">
        <v>1099</v>
      </c>
      <c r="D3844" t="s">
        <v>899</v>
      </c>
      <c r="E3844" t="s">
        <v>853</v>
      </c>
      <c r="F3844" t="s">
        <v>453</v>
      </c>
    </row>
    <row r="3845" spans="1:6" x14ac:dyDescent="0.25">
      <c r="A3845">
        <v>17</v>
      </c>
      <c r="B3845">
        <v>4</v>
      </c>
      <c r="C3845" t="s">
        <v>1117</v>
      </c>
      <c r="D3845" t="s">
        <v>899</v>
      </c>
      <c r="E3845" t="s">
        <v>98</v>
      </c>
      <c r="F3845" t="s">
        <v>453</v>
      </c>
    </row>
    <row r="3846" spans="1:6" x14ac:dyDescent="0.25">
      <c r="A3846">
        <v>17</v>
      </c>
      <c r="B3846">
        <v>5</v>
      </c>
      <c r="C3846" t="s">
        <v>1144</v>
      </c>
      <c r="D3846" t="s">
        <v>899</v>
      </c>
      <c r="E3846" t="s">
        <v>515</v>
      </c>
      <c r="F3846" t="s">
        <v>453</v>
      </c>
    </row>
    <row r="3847" spans="1:6" x14ac:dyDescent="0.25">
      <c r="A3847">
        <v>17</v>
      </c>
      <c r="B3847">
        <v>6</v>
      </c>
      <c r="C3847" t="s">
        <v>1103</v>
      </c>
      <c r="D3847" t="s">
        <v>901</v>
      </c>
      <c r="E3847" t="s">
        <v>222</v>
      </c>
      <c r="F3847" t="s">
        <v>453</v>
      </c>
    </row>
    <row r="3848" spans="1:6" x14ac:dyDescent="0.25">
      <c r="A3848">
        <v>17</v>
      </c>
      <c r="B3848">
        <v>7</v>
      </c>
      <c r="C3848" t="s">
        <v>1129</v>
      </c>
      <c r="D3848" t="s">
        <v>899</v>
      </c>
      <c r="E3848" t="s">
        <v>666</v>
      </c>
      <c r="F3848" t="s">
        <v>453</v>
      </c>
    </row>
    <row r="3849" spans="1:6" x14ac:dyDescent="0.25">
      <c r="A3849">
        <v>17</v>
      </c>
      <c r="B3849">
        <v>8</v>
      </c>
      <c r="C3849" t="s">
        <v>1231</v>
      </c>
      <c r="D3849" t="s">
        <v>901</v>
      </c>
      <c r="E3849" t="s">
        <v>562</v>
      </c>
      <c r="F3849" t="s">
        <v>453</v>
      </c>
    </row>
    <row r="3850" spans="1:6" x14ac:dyDescent="0.25">
      <c r="A3850">
        <v>17</v>
      </c>
      <c r="B3850">
        <v>9</v>
      </c>
      <c r="C3850" t="s">
        <v>1166</v>
      </c>
      <c r="D3850" t="s">
        <v>901</v>
      </c>
      <c r="E3850" t="s">
        <v>736</v>
      </c>
      <c r="F3850" t="s">
        <v>453</v>
      </c>
    </row>
    <row r="3851" spans="1:6" x14ac:dyDescent="0.25">
      <c r="A3851">
        <v>17</v>
      </c>
      <c r="B3851">
        <v>10</v>
      </c>
      <c r="C3851" t="s">
        <v>1109</v>
      </c>
      <c r="D3851" t="s">
        <v>908</v>
      </c>
      <c r="E3851" t="s">
        <v>18</v>
      </c>
      <c r="F3851" t="s">
        <v>453</v>
      </c>
    </row>
    <row r="3852" spans="1:6" x14ac:dyDescent="0.25">
      <c r="A3852">
        <v>17</v>
      </c>
      <c r="B3852">
        <v>11</v>
      </c>
      <c r="C3852" t="s">
        <v>1168</v>
      </c>
      <c r="D3852" t="s">
        <v>899</v>
      </c>
      <c r="E3852" t="s">
        <v>467</v>
      </c>
      <c r="F3852" t="s">
        <v>453</v>
      </c>
    </row>
    <row r="3853" spans="1:6" x14ac:dyDescent="0.25">
      <c r="A3853">
        <v>17</v>
      </c>
      <c r="B3853">
        <v>12</v>
      </c>
      <c r="C3853" t="s">
        <v>1184</v>
      </c>
      <c r="D3853" t="s">
        <v>901</v>
      </c>
      <c r="E3853" t="s">
        <v>730</v>
      </c>
      <c r="F3853" t="s">
        <v>453</v>
      </c>
    </row>
    <row r="3854" spans="1:6" x14ac:dyDescent="0.25">
      <c r="A3854">
        <v>17</v>
      </c>
      <c r="B3854">
        <v>13</v>
      </c>
      <c r="C3854" t="s">
        <v>1146</v>
      </c>
      <c r="D3854" t="s">
        <v>905</v>
      </c>
      <c r="E3854" t="s">
        <v>576</v>
      </c>
      <c r="F3854" t="s">
        <v>453</v>
      </c>
    </row>
    <row r="3855" spans="1:6" x14ac:dyDescent="0.25">
      <c r="A3855">
        <v>17</v>
      </c>
      <c r="B3855">
        <v>14</v>
      </c>
      <c r="C3855" t="s">
        <v>1104</v>
      </c>
      <c r="D3855" t="s">
        <v>901</v>
      </c>
      <c r="E3855" t="s">
        <v>724</v>
      </c>
      <c r="F3855" t="s">
        <v>453</v>
      </c>
    </row>
    <row r="3856" spans="1:6" x14ac:dyDescent="0.25">
      <c r="A3856">
        <v>17</v>
      </c>
      <c r="B3856">
        <v>15</v>
      </c>
      <c r="C3856" t="s">
        <v>1143</v>
      </c>
      <c r="D3856" t="s">
        <v>961</v>
      </c>
      <c r="E3856" t="s">
        <v>161</v>
      </c>
      <c r="F3856" t="s">
        <v>453</v>
      </c>
    </row>
    <row r="3857" spans="1:6" x14ac:dyDescent="0.25">
      <c r="A3857">
        <v>18</v>
      </c>
      <c r="B3857">
        <v>1</v>
      </c>
      <c r="C3857" t="s">
        <v>1173</v>
      </c>
      <c r="D3857" t="s">
        <v>899</v>
      </c>
      <c r="E3857" t="s">
        <v>161</v>
      </c>
      <c r="F3857" t="s">
        <v>453</v>
      </c>
    </row>
    <row r="3858" spans="1:6" x14ac:dyDescent="0.25">
      <c r="A3858">
        <v>18</v>
      </c>
      <c r="B3858">
        <v>2</v>
      </c>
      <c r="C3858" t="s">
        <v>1137</v>
      </c>
      <c r="D3858" t="s">
        <v>922</v>
      </c>
      <c r="E3858" t="s">
        <v>724</v>
      </c>
      <c r="F3858" t="s">
        <v>453</v>
      </c>
    </row>
    <row r="3859" spans="1:6" x14ac:dyDescent="0.25">
      <c r="A3859">
        <v>18</v>
      </c>
      <c r="B3859">
        <v>3</v>
      </c>
      <c r="C3859" t="s">
        <v>1167</v>
      </c>
      <c r="D3859" t="s">
        <v>901</v>
      </c>
      <c r="E3859" t="s">
        <v>576</v>
      </c>
      <c r="F3859" t="s">
        <v>453</v>
      </c>
    </row>
    <row r="3860" spans="1:6" x14ac:dyDescent="0.25">
      <c r="A3860">
        <v>18</v>
      </c>
      <c r="B3860">
        <v>4</v>
      </c>
      <c r="C3860" t="s">
        <v>1187</v>
      </c>
      <c r="D3860" t="s">
        <v>905</v>
      </c>
      <c r="E3860" t="s">
        <v>730</v>
      </c>
      <c r="F3860" t="s">
        <v>453</v>
      </c>
    </row>
    <row r="3861" spans="1:6" x14ac:dyDescent="0.25">
      <c r="A3861">
        <v>18</v>
      </c>
      <c r="B3861">
        <v>5</v>
      </c>
      <c r="C3861" t="s">
        <v>1148</v>
      </c>
      <c r="D3861" t="s">
        <v>901</v>
      </c>
      <c r="E3861" t="s">
        <v>467</v>
      </c>
      <c r="F3861" t="s">
        <v>453</v>
      </c>
    </row>
    <row r="3862" spans="1:6" x14ac:dyDescent="0.25">
      <c r="A3862">
        <v>18</v>
      </c>
      <c r="B3862">
        <v>6</v>
      </c>
      <c r="C3862" t="s">
        <v>1142</v>
      </c>
      <c r="D3862" t="s">
        <v>899</v>
      </c>
      <c r="E3862" t="s">
        <v>18</v>
      </c>
      <c r="F3862" t="s">
        <v>453</v>
      </c>
    </row>
    <row r="3863" spans="1:6" x14ac:dyDescent="0.25">
      <c r="A3863">
        <v>18</v>
      </c>
      <c r="B3863">
        <v>7</v>
      </c>
      <c r="C3863" t="s">
        <v>1183</v>
      </c>
      <c r="D3863" t="s">
        <v>899</v>
      </c>
      <c r="E3863" t="s">
        <v>736</v>
      </c>
      <c r="F3863" t="s">
        <v>453</v>
      </c>
    </row>
    <row r="3864" spans="1:6" x14ac:dyDescent="0.25">
      <c r="A3864">
        <v>18</v>
      </c>
      <c r="B3864">
        <v>8</v>
      </c>
      <c r="C3864" t="s">
        <v>1225</v>
      </c>
      <c r="D3864" t="s">
        <v>901</v>
      </c>
      <c r="E3864" t="s">
        <v>562</v>
      </c>
      <c r="F3864" t="s">
        <v>453</v>
      </c>
    </row>
    <row r="3865" spans="1:6" x14ac:dyDescent="0.25">
      <c r="A3865">
        <v>18</v>
      </c>
      <c r="B3865">
        <v>9</v>
      </c>
      <c r="C3865" t="s">
        <v>1279</v>
      </c>
      <c r="D3865" t="s">
        <v>901</v>
      </c>
      <c r="E3865" t="s">
        <v>666</v>
      </c>
      <c r="F3865" t="s">
        <v>453</v>
      </c>
    </row>
    <row r="3866" spans="1:6" x14ac:dyDescent="0.25">
      <c r="A3866">
        <v>18</v>
      </c>
      <c r="B3866">
        <v>10</v>
      </c>
      <c r="C3866" t="s">
        <v>1064</v>
      </c>
      <c r="D3866" t="s">
        <v>901</v>
      </c>
      <c r="E3866" t="s">
        <v>222</v>
      </c>
      <c r="F3866" t="s">
        <v>453</v>
      </c>
    </row>
    <row r="3867" spans="1:6" x14ac:dyDescent="0.25">
      <c r="A3867">
        <v>18</v>
      </c>
      <c r="B3867">
        <v>11</v>
      </c>
      <c r="C3867" t="s">
        <v>1138</v>
      </c>
      <c r="D3867" t="s">
        <v>961</v>
      </c>
      <c r="E3867" t="s">
        <v>515</v>
      </c>
      <c r="F3867" t="s">
        <v>453</v>
      </c>
    </row>
    <row r="3868" spans="1:6" x14ac:dyDescent="0.25">
      <c r="A3868">
        <v>18</v>
      </c>
      <c r="B3868">
        <v>12</v>
      </c>
      <c r="C3868" t="s">
        <v>1102</v>
      </c>
      <c r="D3868" t="s">
        <v>901</v>
      </c>
      <c r="E3868" t="s">
        <v>98</v>
      </c>
      <c r="F3868" t="s">
        <v>453</v>
      </c>
    </row>
    <row r="3869" spans="1:6" x14ac:dyDescent="0.25">
      <c r="A3869">
        <v>18</v>
      </c>
      <c r="B3869">
        <v>13</v>
      </c>
      <c r="C3869" t="s">
        <v>1147</v>
      </c>
      <c r="D3869" t="s">
        <v>901</v>
      </c>
      <c r="E3869" t="s">
        <v>853</v>
      </c>
      <c r="F3869" t="s">
        <v>453</v>
      </c>
    </row>
    <row r="3870" spans="1:6" x14ac:dyDescent="0.25">
      <c r="A3870">
        <v>18</v>
      </c>
      <c r="B3870">
        <v>14</v>
      </c>
      <c r="C3870" t="s">
        <v>1150</v>
      </c>
      <c r="D3870" t="s">
        <v>905</v>
      </c>
      <c r="E3870" t="s">
        <v>841</v>
      </c>
      <c r="F3870" t="s">
        <v>453</v>
      </c>
    </row>
    <row r="3871" spans="1:6" x14ac:dyDescent="0.25">
      <c r="A3871">
        <v>18</v>
      </c>
      <c r="B3871">
        <v>15</v>
      </c>
      <c r="C3871" t="s">
        <v>1211</v>
      </c>
      <c r="D3871" t="s">
        <v>899</v>
      </c>
      <c r="E3871" t="s">
        <v>671</v>
      </c>
      <c r="F3871" t="s">
        <v>453</v>
      </c>
    </row>
    <row r="3872" spans="1:6" x14ac:dyDescent="0.25">
      <c r="A3872">
        <v>19</v>
      </c>
      <c r="B3872">
        <v>1</v>
      </c>
      <c r="C3872" t="s">
        <v>1198</v>
      </c>
      <c r="D3872" t="s">
        <v>901</v>
      </c>
      <c r="E3872" t="s">
        <v>671</v>
      </c>
      <c r="F3872" t="s">
        <v>453</v>
      </c>
    </row>
    <row r="3873" spans="1:6" x14ac:dyDescent="0.25">
      <c r="A3873">
        <v>19</v>
      </c>
      <c r="B3873">
        <v>2</v>
      </c>
      <c r="C3873" t="s">
        <v>1163</v>
      </c>
      <c r="D3873" t="s">
        <v>903</v>
      </c>
      <c r="E3873" t="s">
        <v>841</v>
      </c>
      <c r="F3873" t="s">
        <v>453</v>
      </c>
    </row>
    <row r="3874" spans="1:6" x14ac:dyDescent="0.25">
      <c r="A3874">
        <v>19</v>
      </c>
      <c r="B3874">
        <v>3</v>
      </c>
      <c r="C3874" t="s">
        <v>1169</v>
      </c>
      <c r="D3874" t="s">
        <v>901</v>
      </c>
      <c r="E3874" t="s">
        <v>853</v>
      </c>
      <c r="F3874" t="s">
        <v>453</v>
      </c>
    </row>
    <row r="3875" spans="1:6" x14ac:dyDescent="0.25">
      <c r="A3875">
        <v>19</v>
      </c>
      <c r="B3875">
        <v>4</v>
      </c>
      <c r="C3875" t="s">
        <v>1165</v>
      </c>
      <c r="D3875" t="s">
        <v>901</v>
      </c>
      <c r="E3875" t="s">
        <v>98</v>
      </c>
      <c r="F3875" t="s">
        <v>453</v>
      </c>
    </row>
    <row r="3876" spans="1:6" x14ac:dyDescent="0.25">
      <c r="A3876">
        <v>19</v>
      </c>
      <c r="B3876">
        <v>5</v>
      </c>
      <c r="C3876" t="s">
        <v>1155</v>
      </c>
      <c r="D3876" t="s">
        <v>961</v>
      </c>
      <c r="E3876" t="s">
        <v>515</v>
      </c>
      <c r="F3876" t="s">
        <v>453</v>
      </c>
    </row>
    <row r="3877" spans="1:6" x14ac:dyDescent="0.25">
      <c r="A3877">
        <v>19</v>
      </c>
      <c r="B3877">
        <v>6</v>
      </c>
      <c r="C3877" t="s">
        <v>1195</v>
      </c>
      <c r="D3877" t="s">
        <v>899</v>
      </c>
      <c r="E3877" t="s">
        <v>222</v>
      </c>
      <c r="F3877" t="s">
        <v>453</v>
      </c>
    </row>
    <row r="3878" spans="1:6" x14ac:dyDescent="0.25">
      <c r="A3878">
        <v>19</v>
      </c>
      <c r="B3878">
        <v>7</v>
      </c>
      <c r="C3878" t="s">
        <v>1186</v>
      </c>
      <c r="D3878" t="s">
        <v>922</v>
      </c>
      <c r="E3878" t="s">
        <v>666</v>
      </c>
      <c r="F3878" t="s">
        <v>453</v>
      </c>
    </row>
    <row r="3879" spans="1:6" x14ac:dyDescent="0.25">
      <c r="A3879">
        <v>19</v>
      </c>
      <c r="B3879">
        <v>8</v>
      </c>
      <c r="C3879" t="s">
        <v>1189</v>
      </c>
      <c r="D3879" t="s">
        <v>901</v>
      </c>
      <c r="E3879" t="s">
        <v>562</v>
      </c>
      <c r="F3879" t="s">
        <v>453</v>
      </c>
    </row>
    <row r="3880" spans="1:6" x14ac:dyDescent="0.25">
      <c r="A3880">
        <v>19</v>
      </c>
      <c r="B3880">
        <v>9</v>
      </c>
      <c r="C3880" t="s">
        <v>1203</v>
      </c>
      <c r="D3880" t="s">
        <v>903</v>
      </c>
      <c r="E3880" t="s">
        <v>736</v>
      </c>
      <c r="F3880" t="s">
        <v>453</v>
      </c>
    </row>
    <row r="3881" spans="1:6" x14ac:dyDescent="0.25">
      <c r="A3881">
        <v>19</v>
      </c>
      <c r="B3881">
        <v>10</v>
      </c>
      <c r="C3881" t="s">
        <v>1161</v>
      </c>
      <c r="D3881" t="s">
        <v>899</v>
      </c>
      <c r="E3881" t="s">
        <v>18</v>
      </c>
      <c r="F3881" t="s">
        <v>453</v>
      </c>
    </row>
    <row r="3882" spans="1:6" x14ac:dyDescent="0.25">
      <c r="A3882">
        <v>19</v>
      </c>
      <c r="B3882">
        <v>11</v>
      </c>
      <c r="C3882" t="s">
        <v>1201</v>
      </c>
      <c r="D3882" t="s">
        <v>903</v>
      </c>
      <c r="E3882" t="s">
        <v>467</v>
      </c>
      <c r="F3882" t="s">
        <v>453</v>
      </c>
    </row>
    <row r="3883" spans="1:6" x14ac:dyDescent="0.25">
      <c r="A3883">
        <v>19</v>
      </c>
      <c r="B3883">
        <v>12</v>
      </c>
      <c r="C3883" t="s">
        <v>1164</v>
      </c>
      <c r="D3883" t="s">
        <v>903</v>
      </c>
      <c r="E3883" t="s">
        <v>730</v>
      </c>
      <c r="F3883" t="s">
        <v>453</v>
      </c>
    </row>
    <row r="3884" spans="1:6" x14ac:dyDescent="0.25">
      <c r="A3884">
        <v>19</v>
      </c>
      <c r="B3884">
        <v>13</v>
      </c>
      <c r="C3884" t="s">
        <v>1141</v>
      </c>
      <c r="D3884" t="s">
        <v>899</v>
      </c>
      <c r="E3884" t="s">
        <v>576</v>
      </c>
      <c r="F3884" t="s">
        <v>453</v>
      </c>
    </row>
    <row r="3885" spans="1:6" x14ac:dyDescent="0.25">
      <c r="A3885">
        <v>19</v>
      </c>
      <c r="B3885">
        <v>14</v>
      </c>
      <c r="C3885" t="s">
        <v>1224</v>
      </c>
      <c r="D3885" t="s">
        <v>961</v>
      </c>
      <c r="E3885" t="s">
        <v>724</v>
      </c>
      <c r="F3885" t="s">
        <v>453</v>
      </c>
    </row>
    <row r="3886" spans="1:6" x14ac:dyDescent="0.25">
      <c r="A3886">
        <v>19</v>
      </c>
      <c r="B3886">
        <v>15</v>
      </c>
      <c r="C3886" t="s">
        <v>1190</v>
      </c>
      <c r="D3886" t="s">
        <v>901</v>
      </c>
      <c r="E3886" t="s">
        <v>161</v>
      </c>
      <c r="F3886" t="s">
        <v>453</v>
      </c>
    </row>
    <row r="3887" spans="1:6" x14ac:dyDescent="0.25">
      <c r="A3887">
        <v>20</v>
      </c>
      <c r="B3887">
        <v>1</v>
      </c>
      <c r="C3887" t="s">
        <v>1287</v>
      </c>
      <c r="D3887" t="s">
        <v>903</v>
      </c>
      <c r="E3887" t="s">
        <v>161</v>
      </c>
      <c r="F3887" t="s">
        <v>453</v>
      </c>
    </row>
    <row r="3888" spans="1:6" x14ac:dyDescent="0.25">
      <c r="A3888">
        <v>20</v>
      </c>
      <c r="B3888">
        <v>2</v>
      </c>
      <c r="C3888" t="s">
        <v>1193</v>
      </c>
      <c r="D3888" t="s">
        <v>908</v>
      </c>
      <c r="E3888" t="s">
        <v>724</v>
      </c>
      <c r="F3888" t="s">
        <v>453</v>
      </c>
    </row>
    <row r="3889" spans="1:6" x14ac:dyDescent="0.25">
      <c r="A3889">
        <v>20</v>
      </c>
      <c r="B3889">
        <v>3</v>
      </c>
      <c r="C3889" t="s">
        <v>1226</v>
      </c>
      <c r="D3889" t="s">
        <v>901</v>
      </c>
      <c r="E3889" t="s">
        <v>576</v>
      </c>
      <c r="F3889" t="s">
        <v>453</v>
      </c>
    </row>
    <row r="3890" spans="1:6" x14ac:dyDescent="0.25">
      <c r="A3890">
        <v>20</v>
      </c>
      <c r="B3890">
        <v>4</v>
      </c>
      <c r="C3890" t="s">
        <v>1185</v>
      </c>
      <c r="D3890" t="s">
        <v>901</v>
      </c>
      <c r="E3890" t="s">
        <v>730</v>
      </c>
      <c r="F3890" t="s">
        <v>453</v>
      </c>
    </row>
    <row r="3891" spans="1:6" x14ac:dyDescent="0.25">
      <c r="A3891">
        <v>20</v>
      </c>
      <c r="B3891">
        <v>5</v>
      </c>
      <c r="C3891" t="s">
        <v>1196</v>
      </c>
      <c r="D3891" t="s">
        <v>903</v>
      </c>
      <c r="E3891" t="s">
        <v>467</v>
      </c>
      <c r="F3891" t="s">
        <v>453</v>
      </c>
    </row>
    <row r="3892" spans="1:6" x14ac:dyDescent="0.25">
      <c r="A3892">
        <v>20</v>
      </c>
      <c r="B3892">
        <v>6</v>
      </c>
      <c r="C3892" t="s">
        <v>1178</v>
      </c>
      <c r="D3892" t="s">
        <v>901</v>
      </c>
      <c r="E3892" t="s">
        <v>18</v>
      </c>
      <c r="F3892" t="s">
        <v>453</v>
      </c>
    </row>
    <row r="3893" spans="1:6" x14ac:dyDescent="0.25">
      <c r="A3893">
        <v>20</v>
      </c>
      <c r="B3893">
        <v>7</v>
      </c>
      <c r="C3893" t="s">
        <v>1194</v>
      </c>
      <c r="D3893" t="s">
        <v>961</v>
      </c>
      <c r="E3893" t="s">
        <v>736</v>
      </c>
      <c r="F3893" t="s">
        <v>453</v>
      </c>
    </row>
    <row r="3894" spans="1:6" x14ac:dyDescent="0.25">
      <c r="A3894">
        <v>20</v>
      </c>
      <c r="B3894">
        <v>8</v>
      </c>
      <c r="C3894" t="s">
        <v>1223</v>
      </c>
      <c r="D3894" t="s">
        <v>908</v>
      </c>
      <c r="E3894" t="s">
        <v>562</v>
      </c>
      <c r="F3894" t="s">
        <v>453</v>
      </c>
    </row>
    <row r="3895" spans="1:6" x14ac:dyDescent="0.25">
      <c r="A3895">
        <v>20</v>
      </c>
      <c r="B3895">
        <v>9</v>
      </c>
      <c r="C3895" t="s">
        <v>1236</v>
      </c>
      <c r="D3895" t="s">
        <v>901</v>
      </c>
      <c r="E3895" t="s">
        <v>666</v>
      </c>
      <c r="F3895" t="s">
        <v>453</v>
      </c>
    </row>
    <row r="3896" spans="1:6" x14ac:dyDescent="0.25">
      <c r="A3896">
        <v>20</v>
      </c>
      <c r="B3896">
        <v>10</v>
      </c>
      <c r="C3896" t="s">
        <v>1205</v>
      </c>
      <c r="D3896" t="s">
        <v>905</v>
      </c>
      <c r="E3896" t="s">
        <v>222</v>
      </c>
      <c r="F3896" t="s">
        <v>453</v>
      </c>
    </row>
    <row r="3897" spans="1:6" x14ac:dyDescent="0.25">
      <c r="A3897">
        <v>20</v>
      </c>
      <c r="B3897">
        <v>11</v>
      </c>
      <c r="C3897" t="s">
        <v>1180</v>
      </c>
      <c r="D3897" t="s">
        <v>899</v>
      </c>
      <c r="E3897" t="s">
        <v>515</v>
      </c>
      <c r="F3897" t="s">
        <v>453</v>
      </c>
    </row>
    <row r="3898" spans="1:6" x14ac:dyDescent="0.25">
      <c r="A3898">
        <v>20</v>
      </c>
      <c r="B3898">
        <v>12</v>
      </c>
      <c r="C3898" t="s">
        <v>1176</v>
      </c>
      <c r="D3898" t="s">
        <v>922</v>
      </c>
      <c r="E3898" t="s">
        <v>98</v>
      </c>
      <c r="F3898" t="s">
        <v>453</v>
      </c>
    </row>
    <row r="3899" spans="1:6" x14ac:dyDescent="0.25">
      <c r="A3899">
        <v>20</v>
      </c>
      <c r="B3899">
        <v>13</v>
      </c>
      <c r="C3899" t="s">
        <v>1299</v>
      </c>
      <c r="D3899" t="s">
        <v>961</v>
      </c>
      <c r="E3899" t="s">
        <v>853</v>
      </c>
      <c r="F3899" t="s">
        <v>453</v>
      </c>
    </row>
    <row r="3900" spans="1:6" x14ac:dyDescent="0.25">
      <c r="A3900">
        <v>20</v>
      </c>
      <c r="B3900">
        <v>14</v>
      </c>
      <c r="C3900" t="s">
        <v>1207</v>
      </c>
      <c r="D3900" t="s">
        <v>899</v>
      </c>
      <c r="E3900" t="s">
        <v>841</v>
      </c>
      <c r="F3900" t="s">
        <v>453</v>
      </c>
    </row>
    <row r="3901" spans="1:6" x14ac:dyDescent="0.25">
      <c r="A3901">
        <v>20</v>
      </c>
      <c r="B3901">
        <v>15</v>
      </c>
      <c r="C3901" t="s">
        <v>1269</v>
      </c>
      <c r="D3901" t="s">
        <v>905</v>
      </c>
      <c r="E3901" t="s">
        <v>671</v>
      </c>
      <c r="F3901" t="s">
        <v>453</v>
      </c>
    </row>
    <row r="3902" spans="1:6" x14ac:dyDescent="0.25">
      <c r="A3902">
        <v>21</v>
      </c>
      <c r="B3902">
        <v>1</v>
      </c>
      <c r="C3902" t="s">
        <v>1174</v>
      </c>
      <c r="D3902" t="s">
        <v>899</v>
      </c>
      <c r="E3902" t="s">
        <v>671</v>
      </c>
      <c r="F3902" t="s">
        <v>453</v>
      </c>
    </row>
    <row r="3903" spans="1:6" x14ac:dyDescent="0.25">
      <c r="A3903">
        <v>21</v>
      </c>
      <c r="B3903">
        <v>2</v>
      </c>
      <c r="C3903" t="s">
        <v>1191</v>
      </c>
      <c r="D3903" t="s">
        <v>901</v>
      </c>
      <c r="E3903" t="s">
        <v>841</v>
      </c>
      <c r="F3903" t="s">
        <v>453</v>
      </c>
    </row>
    <row r="3904" spans="1:6" x14ac:dyDescent="0.25">
      <c r="A3904">
        <v>21</v>
      </c>
      <c r="B3904">
        <v>3</v>
      </c>
      <c r="C3904" t="s">
        <v>1220</v>
      </c>
      <c r="D3904" t="s">
        <v>903</v>
      </c>
      <c r="E3904" t="s">
        <v>853</v>
      </c>
      <c r="F3904" t="s">
        <v>453</v>
      </c>
    </row>
    <row r="3905" spans="1:6" x14ac:dyDescent="0.25">
      <c r="A3905">
        <v>21</v>
      </c>
      <c r="B3905">
        <v>4</v>
      </c>
      <c r="C3905" t="s">
        <v>1175</v>
      </c>
      <c r="D3905" t="s">
        <v>905</v>
      </c>
      <c r="E3905" t="s">
        <v>98</v>
      </c>
      <c r="F3905" t="s">
        <v>453</v>
      </c>
    </row>
    <row r="3906" spans="1:6" x14ac:dyDescent="0.25">
      <c r="A3906">
        <v>21</v>
      </c>
      <c r="B3906">
        <v>5</v>
      </c>
      <c r="C3906" t="s">
        <v>1181</v>
      </c>
      <c r="D3906" t="s">
        <v>899</v>
      </c>
      <c r="E3906" t="s">
        <v>515</v>
      </c>
      <c r="F3906" t="s">
        <v>453</v>
      </c>
    </row>
    <row r="3907" spans="1:6" x14ac:dyDescent="0.25">
      <c r="A3907">
        <v>21</v>
      </c>
      <c r="B3907">
        <v>6</v>
      </c>
      <c r="C3907" t="s">
        <v>1208</v>
      </c>
      <c r="D3907" t="s">
        <v>899</v>
      </c>
      <c r="E3907" t="s">
        <v>222</v>
      </c>
      <c r="F3907" t="s">
        <v>453</v>
      </c>
    </row>
    <row r="3908" spans="1:6" x14ac:dyDescent="0.25">
      <c r="A3908">
        <v>21</v>
      </c>
      <c r="B3908">
        <v>7</v>
      </c>
      <c r="C3908" t="s">
        <v>1241</v>
      </c>
      <c r="D3908" t="s">
        <v>961</v>
      </c>
      <c r="E3908" t="s">
        <v>666</v>
      </c>
      <c r="F3908" t="s">
        <v>453</v>
      </c>
    </row>
    <row r="3909" spans="1:6" x14ac:dyDescent="0.25">
      <c r="A3909">
        <v>21</v>
      </c>
      <c r="B3909">
        <v>8</v>
      </c>
      <c r="C3909" t="s">
        <v>1251</v>
      </c>
      <c r="D3909" t="s">
        <v>901</v>
      </c>
      <c r="E3909" t="s">
        <v>562</v>
      </c>
      <c r="F3909" t="s">
        <v>453</v>
      </c>
    </row>
    <row r="3910" spans="1:6" x14ac:dyDescent="0.25">
      <c r="A3910">
        <v>21</v>
      </c>
      <c r="B3910">
        <v>9</v>
      </c>
      <c r="C3910" t="s">
        <v>1177</v>
      </c>
      <c r="D3910" t="s">
        <v>901</v>
      </c>
      <c r="E3910" t="s">
        <v>736</v>
      </c>
      <c r="F3910" t="s">
        <v>453</v>
      </c>
    </row>
    <row r="3911" spans="1:6" x14ac:dyDescent="0.25">
      <c r="A3911">
        <v>21</v>
      </c>
      <c r="B3911">
        <v>10</v>
      </c>
      <c r="C3911" t="s">
        <v>1210</v>
      </c>
      <c r="D3911" t="s">
        <v>901</v>
      </c>
      <c r="E3911" t="s">
        <v>18</v>
      </c>
      <c r="F3911" t="s">
        <v>453</v>
      </c>
    </row>
    <row r="3912" spans="1:6" x14ac:dyDescent="0.25">
      <c r="A3912">
        <v>21</v>
      </c>
      <c r="B3912">
        <v>11</v>
      </c>
      <c r="C3912" t="s">
        <v>1212</v>
      </c>
      <c r="D3912" t="s">
        <v>901</v>
      </c>
      <c r="E3912" t="s">
        <v>467</v>
      </c>
      <c r="F3912" t="s">
        <v>453</v>
      </c>
    </row>
    <row r="3913" spans="1:6" x14ac:dyDescent="0.25">
      <c r="A3913">
        <v>21</v>
      </c>
      <c r="B3913">
        <v>12</v>
      </c>
      <c r="C3913" t="s">
        <v>1252</v>
      </c>
      <c r="D3913" t="s">
        <v>901</v>
      </c>
      <c r="E3913" t="s">
        <v>730</v>
      </c>
      <c r="F3913" t="s">
        <v>453</v>
      </c>
    </row>
    <row r="3914" spans="1:6" x14ac:dyDescent="0.25">
      <c r="A3914">
        <v>21</v>
      </c>
      <c r="B3914">
        <v>13</v>
      </c>
      <c r="C3914" t="s">
        <v>1072</v>
      </c>
      <c r="D3914" t="s">
        <v>901</v>
      </c>
      <c r="E3914" t="s">
        <v>576</v>
      </c>
      <c r="F3914" t="s">
        <v>453</v>
      </c>
    </row>
    <row r="3915" spans="1:6" x14ac:dyDescent="0.25">
      <c r="A3915">
        <v>21</v>
      </c>
      <c r="B3915">
        <v>14</v>
      </c>
      <c r="C3915" t="s">
        <v>1229</v>
      </c>
      <c r="D3915" t="s">
        <v>905</v>
      </c>
      <c r="E3915" t="s">
        <v>724</v>
      </c>
      <c r="F3915" t="s">
        <v>453</v>
      </c>
    </row>
    <row r="3916" spans="1:6" x14ac:dyDescent="0.25">
      <c r="A3916">
        <v>21</v>
      </c>
      <c r="B3916">
        <v>15</v>
      </c>
      <c r="C3916" t="s">
        <v>1228</v>
      </c>
      <c r="D3916" t="s">
        <v>899</v>
      </c>
      <c r="E3916" t="s">
        <v>161</v>
      </c>
      <c r="F3916" t="s">
        <v>453</v>
      </c>
    </row>
    <row r="3917" spans="1:6" x14ac:dyDescent="0.25">
      <c r="A3917">
        <v>22</v>
      </c>
      <c r="B3917">
        <v>1</v>
      </c>
      <c r="C3917" t="s">
        <v>1172</v>
      </c>
      <c r="D3917" t="s">
        <v>901</v>
      </c>
      <c r="E3917" t="s">
        <v>161</v>
      </c>
      <c r="F3917" t="s">
        <v>453</v>
      </c>
    </row>
    <row r="3918" spans="1:6" x14ac:dyDescent="0.25">
      <c r="A3918">
        <v>22</v>
      </c>
      <c r="B3918">
        <v>2</v>
      </c>
      <c r="C3918" t="s">
        <v>1204</v>
      </c>
      <c r="D3918" t="s">
        <v>901</v>
      </c>
      <c r="E3918" t="s">
        <v>724</v>
      </c>
      <c r="F3918" t="s">
        <v>453</v>
      </c>
    </row>
    <row r="3919" spans="1:6" x14ac:dyDescent="0.25">
      <c r="A3919">
        <v>22</v>
      </c>
      <c r="B3919">
        <v>3</v>
      </c>
      <c r="C3919" t="s">
        <v>1249</v>
      </c>
      <c r="D3919" t="s">
        <v>899</v>
      </c>
      <c r="E3919" t="s">
        <v>576</v>
      </c>
      <c r="F3919" t="s">
        <v>453</v>
      </c>
    </row>
    <row r="3920" spans="1:6" x14ac:dyDescent="0.25">
      <c r="A3920">
        <v>22</v>
      </c>
      <c r="B3920">
        <v>4</v>
      </c>
      <c r="C3920" t="s">
        <v>1246</v>
      </c>
      <c r="D3920" t="s">
        <v>899</v>
      </c>
      <c r="E3920" t="s">
        <v>730</v>
      </c>
      <c r="F3920" t="s">
        <v>453</v>
      </c>
    </row>
    <row r="3921" spans="1:6" x14ac:dyDescent="0.25">
      <c r="A3921">
        <v>22</v>
      </c>
      <c r="B3921">
        <v>5</v>
      </c>
      <c r="C3921" t="s">
        <v>1247</v>
      </c>
      <c r="D3921" t="s">
        <v>901</v>
      </c>
      <c r="E3921" t="s">
        <v>467</v>
      </c>
      <c r="F3921" t="s">
        <v>453</v>
      </c>
    </row>
    <row r="3922" spans="1:6" x14ac:dyDescent="0.25">
      <c r="A3922">
        <v>22</v>
      </c>
      <c r="B3922">
        <v>6</v>
      </c>
      <c r="C3922" t="s">
        <v>1154</v>
      </c>
      <c r="D3922" t="s">
        <v>922</v>
      </c>
      <c r="E3922" t="s">
        <v>18</v>
      </c>
      <c r="F3922" t="s">
        <v>453</v>
      </c>
    </row>
    <row r="3923" spans="1:6" x14ac:dyDescent="0.25">
      <c r="A3923">
        <v>22</v>
      </c>
      <c r="B3923">
        <v>7</v>
      </c>
      <c r="C3923" t="s">
        <v>1127</v>
      </c>
      <c r="D3923" t="s">
        <v>901</v>
      </c>
      <c r="E3923" t="s">
        <v>736</v>
      </c>
      <c r="F3923" t="s">
        <v>453</v>
      </c>
    </row>
    <row r="3924" spans="1:6" x14ac:dyDescent="0.25">
      <c r="A3924">
        <v>22</v>
      </c>
      <c r="B3924">
        <v>8</v>
      </c>
      <c r="C3924" t="s">
        <v>1376</v>
      </c>
      <c r="D3924" t="s">
        <v>901</v>
      </c>
      <c r="E3924" t="s">
        <v>562</v>
      </c>
      <c r="F3924" t="s">
        <v>453</v>
      </c>
    </row>
    <row r="3925" spans="1:6" x14ac:dyDescent="0.25">
      <c r="A3925">
        <v>22</v>
      </c>
      <c r="B3925">
        <v>9</v>
      </c>
      <c r="C3925" t="s">
        <v>1267</v>
      </c>
      <c r="D3925" t="s">
        <v>901</v>
      </c>
      <c r="E3925" t="s">
        <v>666</v>
      </c>
      <c r="F3925" t="s">
        <v>453</v>
      </c>
    </row>
    <row r="3926" spans="1:6" x14ac:dyDescent="0.25">
      <c r="A3926">
        <v>22</v>
      </c>
      <c r="B3926">
        <v>10</v>
      </c>
      <c r="C3926" t="s">
        <v>1265</v>
      </c>
      <c r="D3926" t="s">
        <v>899</v>
      </c>
      <c r="E3926" t="s">
        <v>222</v>
      </c>
      <c r="F3926" t="s">
        <v>453</v>
      </c>
    </row>
    <row r="3927" spans="1:6" x14ac:dyDescent="0.25">
      <c r="A3927">
        <v>22</v>
      </c>
      <c r="B3927">
        <v>11</v>
      </c>
      <c r="C3927" t="s">
        <v>1240</v>
      </c>
      <c r="D3927" t="s">
        <v>901</v>
      </c>
      <c r="E3927" t="s">
        <v>515</v>
      </c>
      <c r="F3927" t="s">
        <v>453</v>
      </c>
    </row>
    <row r="3928" spans="1:6" x14ac:dyDescent="0.25">
      <c r="A3928">
        <v>22</v>
      </c>
      <c r="B3928">
        <v>12</v>
      </c>
      <c r="C3928" t="s">
        <v>1217</v>
      </c>
      <c r="D3928" t="s">
        <v>901</v>
      </c>
      <c r="E3928" t="s">
        <v>98</v>
      </c>
      <c r="F3928" t="s">
        <v>453</v>
      </c>
    </row>
    <row r="3929" spans="1:6" x14ac:dyDescent="0.25">
      <c r="A3929">
        <v>22</v>
      </c>
      <c r="B3929">
        <v>13</v>
      </c>
      <c r="C3929" t="s">
        <v>1286</v>
      </c>
      <c r="D3929" t="s">
        <v>899</v>
      </c>
      <c r="E3929" t="s">
        <v>853</v>
      </c>
      <c r="F3929" t="s">
        <v>453</v>
      </c>
    </row>
    <row r="3930" spans="1:6" x14ac:dyDescent="0.25">
      <c r="A3930">
        <v>22</v>
      </c>
      <c r="B3930">
        <v>14</v>
      </c>
      <c r="C3930" t="s">
        <v>1238</v>
      </c>
      <c r="D3930" t="s">
        <v>901</v>
      </c>
      <c r="E3930" t="s">
        <v>841</v>
      </c>
      <c r="F3930" t="s">
        <v>453</v>
      </c>
    </row>
    <row r="3931" spans="1:6" x14ac:dyDescent="0.25">
      <c r="A3931">
        <v>22</v>
      </c>
      <c r="B3931">
        <v>15</v>
      </c>
      <c r="C3931" t="s">
        <v>1162</v>
      </c>
      <c r="D3931" t="s">
        <v>961</v>
      </c>
      <c r="E3931" t="s">
        <v>671</v>
      </c>
      <c r="F3931" t="s">
        <v>453</v>
      </c>
    </row>
    <row r="3932" spans="1:6" x14ac:dyDescent="0.25">
      <c r="A3932">
        <v>23</v>
      </c>
      <c r="B3932">
        <v>1</v>
      </c>
      <c r="C3932" t="s">
        <v>1264</v>
      </c>
      <c r="D3932" t="s">
        <v>899</v>
      </c>
      <c r="E3932" t="s">
        <v>671</v>
      </c>
      <c r="F3932" t="s">
        <v>453</v>
      </c>
    </row>
    <row r="3933" spans="1:6" x14ac:dyDescent="0.25">
      <c r="A3933">
        <v>23</v>
      </c>
      <c r="B3933">
        <v>2</v>
      </c>
      <c r="C3933" t="s">
        <v>1256</v>
      </c>
      <c r="D3933" t="s">
        <v>899</v>
      </c>
      <c r="E3933" t="s">
        <v>841</v>
      </c>
      <c r="F3933" t="s">
        <v>453</v>
      </c>
    </row>
    <row r="3934" spans="1:6" x14ac:dyDescent="0.25">
      <c r="A3934">
        <v>23</v>
      </c>
      <c r="B3934">
        <v>3</v>
      </c>
      <c r="C3934" t="s">
        <v>1257</v>
      </c>
      <c r="D3934" t="s">
        <v>901</v>
      </c>
      <c r="E3934" t="s">
        <v>853</v>
      </c>
      <c r="F3934" t="s">
        <v>453</v>
      </c>
    </row>
    <row r="3935" spans="1:6" x14ac:dyDescent="0.25">
      <c r="A3935">
        <v>23</v>
      </c>
      <c r="B3935">
        <v>4</v>
      </c>
      <c r="C3935" t="s">
        <v>1235</v>
      </c>
      <c r="D3935" t="s">
        <v>899</v>
      </c>
      <c r="E3935" t="s">
        <v>98</v>
      </c>
      <c r="F3935" t="s">
        <v>453</v>
      </c>
    </row>
    <row r="3936" spans="1:6" x14ac:dyDescent="0.25">
      <c r="A3936">
        <v>23</v>
      </c>
      <c r="B3936">
        <v>5</v>
      </c>
      <c r="C3936" t="s">
        <v>1254</v>
      </c>
      <c r="D3936" t="s">
        <v>905</v>
      </c>
      <c r="E3936" t="s">
        <v>515</v>
      </c>
      <c r="F3936" t="s">
        <v>453</v>
      </c>
    </row>
    <row r="3937" spans="1:6" x14ac:dyDescent="0.25">
      <c r="A3937">
        <v>23</v>
      </c>
      <c r="B3937">
        <v>6</v>
      </c>
      <c r="C3937" t="s">
        <v>1219</v>
      </c>
      <c r="D3937" t="s">
        <v>899</v>
      </c>
      <c r="E3937" t="s">
        <v>222</v>
      </c>
      <c r="F3937" t="s">
        <v>453</v>
      </c>
    </row>
    <row r="3938" spans="1:6" x14ac:dyDescent="0.25">
      <c r="A3938">
        <v>23</v>
      </c>
      <c r="B3938">
        <v>7</v>
      </c>
      <c r="C3938" t="s">
        <v>1215</v>
      </c>
      <c r="D3938" t="s">
        <v>899</v>
      </c>
      <c r="E3938" t="s">
        <v>666</v>
      </c>
      <c r="F3938" t="s">
        <v>453</v>
      </c>
    </row>
    <row r="3939" spans="1:6" x14ac:dyDescent="0.25">
      <c r="A3939">
        <v>23</v>
      </c>
      <c r="B3939">
        <v>8</v>
      </c>
      <c r="C3939" t="s">
        <v>1192</v>
      </c>
      <c r="D3939" t="s">
        <v>901</v>
      </c>
      <c r="E3939" t="s">
        <v>562</v>
      </c>
      <c r="F3939" t="s">
        <v>453</v>
      </c>
    </row>
    <row r="3940" spans="1:6" x14ac:dyDescent="0.25">
      <c r="A3940">
        <v>23</v>
      </c>
      <c r="B3940">
        <v>9</v>
      </c>
      <c r="C3940" t="s">
        <v>1214</v>
      </c>
      <c r="D3940" t="s">
        <v>901</v>
      </c>
      <c r="E3940" t="s">
        <v>736</v>
      </c>
      <c r="F3940" t="s">
        <v>453</v>
      </c>
    </row>
    <row r="3941" spans="1:6" x14ac:dyDescent="0.25">
      <c r="A3941">
        <v>23</v>
      </c>
      <c r="B3941">
        <v>10</v>
      </c>
      <c r="C3941" t="s">
        <v>1300</v>
      </c>
      <c r="D3941" t="s">
        <v>901</v>
      </c>
      <c r="E3941" t="s">
        <v>18</v>
      </c>
      <c r="F3941" t="s">
        <v>453</v>
      </c>
    </row>
    <row r="3942" spans="1:6" x14ac:dyDescent="0.25">
      <c r="A3942">
        <v>23</v>
      </c>
      <c r="B3942">
        <v>11</v>
      </c>
      <c r="C3942" t="s">
        <v>1222</v>
      </c>
      <c r="D3942" t="s">
        <v>901</v>
      </c>
      <c r="E3942" t="s">
        <v>467</v>
      </c>
      <c r="F3942" t="s">
        <v>453</v>
      </c>
    </row>
    <row r="3943" spans="1:6" x14ac:dyDescent="0.25">
      <c r="A3943">
        <v>23</v>
      </c>
      <c r="B3943">
        <v>12</v>
      </c>
      <c r="C3943" t="s">
        <v>1382</v>
      </c>
      <c r="D3943" t="s">
        <v>908</v>
      </c>
      <c r="E3943" t="s">
        <v>730</v>
      </c>
      <c r="F3943" t="s">
        <v>453</v>
      </c>
    </row>
    <row r="3944" spans="1:6" x14ac:dyDescent="0.25">
      <c r="A3944">
        <v>23</v>
      </c>
      <c r="B3944">
        <v>13</v>
      </c>
      <c r="C3944" t="s">
        <v>1230</v>
      </c>
      <c r="D3944" t="s">
        <v>922</v>
      </c>
      <c r="E3944" t="s">
        <v>576</v>
      </c>
      <c r="F3944" t="s">
        <v>453</v>
      </c>
    </row>
    <row r="3945" spans="1:6" x14ac:dyDescent="0.25">
      <c r="A3945">
        <v>23</v>
      </c>
      <c r="B3945">
        <v>14</v>
      </c>
      <c r="C3945" t="s">
        <v>1271</v>
      </c>
      <c r="D3945" t="s">
        <v>899</v>
      </c>
      <c r="E3945" t="s">
        <v>724</v>
      </c>
      <c r="F3945" t="s">
        <v>453</v>
      </c>
    </row>
    <row r="3946" spans="1:6" x14ac:dyDescent="0.25">
      <c r="A3946">
        <v>23</v>
      </c>
      <c r="B3946">
        <v>15</v>
      </c>
      <c r="C3946" t="s">
        <v>1263</v>
      </c>
      <c r="D3946" t="s">
        <v>922</v>
      </c>
      <c r="E3946" t="s">
        <v>161</v>
      </c>
      <c r="F3946" t="s">
        <v>453</v>
      </c>
    </row>
    <row r="3947" spans="1:6" x14ac:dyDescent="0.25">
      <c r="A3947">
        <v>24</v>
      </c>
      <c r="B3947">
        <v>1</v>
      </c>
      <c r="C3947" t="s">
        <v>1289</v>
      </c>
      <c r="D3947" t="s">
        <v>901</v>
      </c>
      <c r="E3947" t="s">
        <v>161</v>
      </c>
      <c r="F3947" t="s">
        <v>453</v>
      </c>
    </row>
    <row r="3948" spans="1:6" x14ac:dyDescent="0.25">
      <c r="A3948">
        <v>24</v>
      </c>
      <c r="B3948">
        <v>2</v>
      </c>
      <c r="C3948" t="s">
        <v>1209</v>
      </c>
      <c r="D3948" t="s">
        <v>961</v>
      </c>
      <c r="E3948" t="s">
        <v>724</v>
      </c>
      <c r="F3948" t="s">
        <v>453</v>
      </c>
    </row>
    <row r="3949" spans="1:6" x14ac:dyDescent="0.25">
      <c r="A3949">
        <v>24</v>
      </c>
      <c r="B3949">
        <v>3</v>
      </c>
      <c r="C3949" t="s">
        <v>1296</v>
      </c>
      <c r="D3949" t="s">
        <v>901</v>
      </c>
      <c r="E3949" t="s">
        <v>576</v>
      </c>
      <c r="F3949" t="s">
        <v>453</v>
      </c>
    </row>
    <row r="3950" spans="1:6" x14ac:dyDescent="0.25">
      <c r="A3950">
        <v>24</v>
      </c>
      <c r="B3950">
        <v>4</v>
      </c>
      <c r="C3950" t="s">
        <v>1221</v>
      </c>
      <c r="D3950" t="s">
        <v>908</v>
      </c>
      <c r="E3950" t="s">
        <v>730</v>
      </c>
      <c r="F3950" t="s">
        <v>453</v>
      </c>
    </row>
    <row r="3951" spans="1:6" x14ac:dyDescent="0.25">
      <c r="A3951">
        <v>24</v>
      </c>
      <c r="B3951">
        <v>5</v>
      </c>
      <c r="C3951" t="s">
        <v>1234</v>
      </c>
      <c r="D3951" t="s">
        <v>908</v>
      </c>
      <c r="E3951" t="s">
        <v>467</v>
      </c>
      <c r="F3951" t="s">
        <v>453</v>
      </c>
    </row>
    <row r="3952" spans="1:6" x14ac:dyDescent="0.25">
      <c r="A3952">
        <v>24</v>
      </c>
      <c r="B3952">
        <v>6</v>
      </c>
      <c r="C3952" t="s">
        <v>1199</v>
      </c>
      <c r="D3952" t="s">
        <v>903</v>
      </c>
      <c r="E3952" t="s">
        <v>18</v>
      </c>
      <c r="F3952" t="s">
        <v>453</v>
      </c>
    </row>
    <row r="3953" spans="1:6" x14ac:dyDescent="0.25">
      <c r="A3953">
        <v>24</v>
      </c>
      <c r="B3953">
        <v>7</v>
      </c>
      <c r="C3953" t="s">
        <v>1282</v>
      </c>
      <c r="D3953" t="s">
        <v>901</v>
      </c>
      <c r="E3953" t="s">
        <v>736</v>
      </c>
      <c r="F3953" t="s">
        <v>453</v>
      </c>
    </row>
    <row r="3954" spans="1:6" x14ac:dyDescent="0.25">
      <c r="A3954">
        <v>24</v>
      </c>
      <c r="B3954">
        <v>8</v>
      </c>
      <c r="C3954" t="s">
        <v>1368</v>
      </c>
      <c r="D3954" t="s">
        <v>899</v>
      </c>
      <c r="E3954" t="s">
        <v>562</v>
      </c>
      <c r="F3954" t="s">
        <v>453</v>
      </c>
    </row>
    <row r="3955" spans="1:6" x14ac:dyDescent="0.25">
      <c r="A3955">
        <v>24</v>
      </c>
      <c r="B3955">
        <v>9</v>
      </c>
      <c r="C3955" t="s">
        <v>1311</v>
      </c>
      <c r="D3955" t="s">
        <v>899</v>
      </c>
      <c r="E3955" t="s">
        <v>666</v>
      </c>
      <c r="F3955" t="s">
        <v>453</v>
      </c>
    </row>
    <row r="3956" spans="1:6" x14ac:dyDescent="0.25">
      <c r="A3956">
        <v>24</v>
      </c>
      <c r="B3956">
        <v>10</v>
      </c>
      <c r="C3956" t="s">
        <v>1170</v>
      </c>
      <c r="D3956" t="s">
        <v>961</v>
      </c>
      <c r="E3956" t="s">
        <v>222</v>
      </c>
      <c r="F3956" t="s">
        <v>453</v>
      </c>
    </row>
    <row r="3957" spans="1:6" x14ac:dyDescent="0.25">
      <c r="A3957">
        <v>24</v>
      </c>
      <c r="B3957">
        <v>11</v>
      </c>
      <c r="C3957" t="s">
        <v>1233</v>
      </c>
      <c r="D3957" t="s">
        <v>901</v>
      </c>
      <c r="E3957" t="s">
        <v>515</v>
      </c>
      <c r="F3957" t="s">
        <v>453</v>
      </c>
    </row>
    <row r="3958" spans="1:6" x14ac:dyDescent="0.25">
      <c r="A3958">
        <v>24</v>
      </c>
      <c r="B3958">
        <v>12</v>
      </c>
      <c r="C3958" t="s">
        <v>1171</v>
      </c>
      <c r="D3958" t="s">
        <v>961</v>
      </c>
      <c r="E3958" t="s">
        <v>98</v>
      </c>
      <c r="F3958" t="s">
        <v>453</v>
      </c>
    </row>
    <row r="3959" spans="1:6" x14ac:dyDescent="0.25">
      <c r="A3959">
        <v>24</v>
      </c>
      <c r="B3959">
        <v>13</v>
      </c>
      <c r="C3959" t="s">
        <v>1280</v>
      </c>
      <c r="D3959" t="s">
        <v>905</v>
      </c>
      <c r="E3959" t="s">
        <v>853</v>
      </c>
      <c r="F3959" t="s">
        <v>453</v>
      </c>
    </row>
    <row r="3960" spans="1:6" x14ac:dyDescent="0.25">
      <c r="A3960">
        <v>24</v>
      </c>
      <c r="B3960">
        <v>14</v>
      </c>
      <c r="C3960" t="s">
        <v>1361</v>
      </c>
      <c r="D3960" t="s">
        <v>901</v>
      </c>
      <c r="E3960" t="s">
        <v>841</v>
      </c>
      <c r="F3960" t="s">
        <v>453</v>
      </c>
    </row>
    <row r="3961" spans="1:6" x14ac:dyDescent="0.25">
      <c r="A3961">
        <v>24</v>
      </c>
      <c r="B3961">
        <v>15</v>
      </c>
      <c r="C3961" t="s">
        <v>1363</v>
      </c>
      <c r="D3961" t="s">
        <v>908</v>
      </c>
      <c r="E3961" t="s">
        <v>671</v>
      </c>
      <c r="F3961" t="s">
        <v>453</v>
      </c>
    </row>
    <row r="3962" spans="1:6" x14ac:dyDescent="0.25">
      <c r="A3962">
        <v>25</v>
      </c>
      <c r="B3962">
        <v>1</v>
      </c>
      <c r="C3962" t="s">
        <v>1402</v>
      </c>
      <c r="D3962" t="s">
        <v>901</v>
      </c>
      <c r="E3962" t="s">
        <v>671</v>
      </c>
      <c r="F3962" t="s">
        <v>453</v>
      </c>
    </row>
    <row r="3963" spans="1:6" x14ac:dyDescent="0.25">
      <c r="A3963">
        <v>25</v>
      </c>
      <c r="B3963">
        <v>2</v>
      </c>
      <c r="C3963" t="s">
        <v>1294</v>
      </c>
      <c r="D3963" t="s">
        <v>901</v>
      </c>
      <c r="E3963" t="s">
        <v>841</v>
      </c>
      <c r="F3963" t="s">
        <v>453</v>
      </c>
    </row>
    <row r="3964" spans="1:6" x14ac:dyDescent="0.25">
      <c r="A3964">
        <v>25</v>
      </c>
      <c r="B3964">
        <v>3</v>
      </c>
      <c r="C3964" t="s">
        <v>1250</v>
      </c>
      <c r="D3964" t="s">
        <v>899</v>
      </c>
      <c r="E3964" t="s">
        <v>853</v>
      </c>
      <c r="F3964" t="s">
        <v>453</v>
      </c>
    </row>
    <row r="3965" spans="1:6" x14ac:dyDescent="0.25">
      <c r="A3965">
        <v>25</v>
      </c>
      <c r="B3965">
        <v>4</v>
      </c>
      <c r="C3965" t="s">
        <v>1347</v>
      </c>
      <c r="D3965" t="s">
        <v>908</v>
      </c>
      <c r="E3965" t="s">
        <v>98</v>
      </c>
      <c r="F3965" t="s">
        <v>453</v>
      </c>
    </row>
    <row r="3966" spans="1:6" x14ac:dyDescent="0.25">
      <c r="A3966">
        <v>25</v>
      </c>
      <c r="B3966">
        <v>5</v>
      </c>
      <c r="C3966" t="s">
        <v>1365</v>
      </c>
      <c r="D3966" t="s">
        <v>901</v>
      </c>
      <c r="E3966" t="s">
        <v>515</v>
      </c>
      <c r="F3966" t="s">
        <v>453</v>
      </c>
    </row>
    <row r="3967" spans="1:6" x14ac:dyDescent="0.25">
      <c r="A3967">
        <v>25</v>
      </c>
      <c r="B3967">
        <v>6</v>
      </c>
      <c r="C3967" t="s">
        <v>1243</v>
      </c>
      <c r="D3967" t="s">
        <v>901</v>
      </c>
      <c r="E3967" t="s">
        <v>222</v>
      </c>
      <c r="F3967" t="s">
        <v>453</v>
      </c>
    </row>
    <row r="3968" spans="1:6" x14ac:dyDescent="0.25">
      <c r="A3968">
        <v>25</v>
      </c>
      <c r="B3968">
        <v>7</v>
      </c>
      <c r="C3968" t="s">
        <v>1242</v>
      </c>
      <c r="D3968" t="s">
        <v>901</v>
      </c>
      <c r="E3968" t="s">
        <v>666</v>
      </c>
      <c r="F3968" t="s">
        <v>453</v>
      </c>
    </row>
    <row r="3969" spans="1:6" x14ac:dyDescent="0.25">
      <c r="A3969">
        <v>25</v>
      </c>
      <c r="B3969">
        <v>8</v>
      </c>
      <c r="C3969" t="s">
        <v>1304</v>
      </c>
      <c r="D3969" t="s">
        <v>908</v>
      </c>
      <c r="E3969" t="s">
        <v>562</v>
      </c>
      <c r="F3969" t="s">
        <v>453</v>
      </c>
    </row>
    <row r="3970" spans="1:6" x14ac:dyDescent="0.25">
      <c r="A3970">
        <v>25</v>
      </c>
      <c r="B3970">
        <v>9</v>
      </c>
      <c r="C3970" t="s">
        <v>1295</v>
      </c>
      <c r="D3970" t="s">
        <v>908</v>
      </c>
      <c r="E3970" t="s">
        <v>736</v>
      </c>
      <c r="F3970" t="s">
        <v>453</v>
      </c>
    </row>
    <row r="3971" spans="1:6" x14ac:dyDescent="0.25">
      <c r="A3971">
        <v>25</v>
      </c>
      <c r="B3971">
        <v>10</v>
      </c>
      <c r="C3971" t="s">
        <v>1255</v>
      </c>
      <c r="D3971" t="s">
        <v>901</v>
      </c>
      <c r="E3971" t="s">
        <v>18</v>
      </c>
      <c r="F3971" t="s">
        <v>453</v>
      </c>
    </row>
    <row r="3972" spans="1:6" x14ac:dyDescent="0.25">
      <c r="A3972">
        <v>25</v>
      </c>
      <c r="B3972">
        <v>11</v>
      </c>
      <c r="C3972" t="s">
        <v>1244</v>
      </c>
      <c r="D3972" t="s">
        <v>961</v>
      </c>
      <c r="E3972" t="s">
        <v>467</v>
      </c>
      <c r="F3972" t="s">
        <v>453</v>
      </c>
    </row>
    <row r="3973" spans="1:6" x14ac:dyDescent="0.25">
      <c r="A3973">
        <v>25</v>
      </c>
      <c r="B3973">
        <v>12</v>
      </c>
      <c r="C3973" t="s">
        <v>1308</v>
      </c>
      <c r="D3973" t="s">
        <v>901</v>
      </c>
      <c r="E3973" t="s">
        <v>730</v>
      </c>
      <c r="F3973" t="s">
        <v>453</v>
      </c>
    </row>
    <row r="3974" spans="1:6" x14ac:dyDescent="0.25">
      <c r="A3974">
        <v>25</v>
      </c>
      <c r="B3974">
        <v>13</v>
      </c>
      <c r="C3974" t="s">
        <v>1387</v>
      </c>
      <c r="D3974" t="s">
        <v>905</v>
      </c>
      <c r="E3974" t="s">
        <v>576</v>
      </c>
      <c r="F3974" t="s">
        <v>453</v>
      </c>
    </row>
    <row r="3975" spans="1:6" x14ac:dyDescent="0.25">
      <c r="A3975">
        <v>25</v>
      </c>
      <c r="B3975">
        <v>14</v>
      </c>
      <c r="C3975" t="s">
        <v>1261</v>
      </c>
      <c r="D3975" t="s">
        <v>899</v>
      </c>
      <c r="E3975" t="s">
        <v>724</v>
      </c>
      <c r="F3975" t="s">
        <v>453</v>
      </c>
    </row>
    <row r="3976" spans="1:6" x14ac:dyDescent="0.25">
      <c r="A3976">
        <v>25</v>
      </c>
      <c r="B3976">
        <v>15</v>
      </c>
      <c r="C3976" t="s">
        <v>1276</v>
      </c>
      <c r="D3976" t="s">
        <v>922</v>
      </c>
      <c r="E3976" t="s">
        <v>161</v>
      </c>
      <c r="F3976" t="s">
        <v>453</v>
      </c>
    </row>
    <row r="3977" spans="1:6" x14ac:dyDescent="0.25">
      <c r="A3977">
        <v>26</v>
      </c>
      <c r="B3977">
        <v>1</v>
      </c>
      <c r="C3977" t="s">
        <v>1305</v>
      </c>
      <c r="D3977" t="s">
        <v>901</v>
      </c>
      <c r="E3977" t="s">
        <v>161</v>
      </c>
      <c r="F3977" t="s">
        <v>453</v>
      </c>
    </row>
    <row r="3978" spans="1:6" x14ac:dyDescent="0.25">
      <c r="A3978">
        <v>26</v>
      </c>
      <c r="B3978">
        <v>2</v>
      </c>
      <c r="C3978" t="s">
        <v>1292</v>
      </c>
      <c r="D3978" t="s">
        <v>901</v>
      </c>
      <c r="E3978" t="s">
        <v>724</v>
      </c>
      <c r="F3978" t="s">
        <v>453</v>
      </c>
    </row>
    <row r="3979" spans="1:6" x14ac:dyDescent="0.25">
      <c r="A3979">
        <v>26</v>
      </c>
      <c r="B3979">
        <v>3</v>
      </c>
      <c r="C3979" t="s">
        <v>1309</v>
      </c>
      <c r="D3979" t="s">
        <v>899</v>
      </c>
      <c r="E3979" t="s">
        <v>576</v>
      </c>
      <c r="F3979" t="s">
        <v>453</v>
      </c>
    </row>
    <row r="3980" spans="1:6" x14ac:dyDescent="0.25">
      <c r="A3980">
        <v>26</v>
      </c>
      <c r="B3980">
        <v>4</v>
      </c>
      <c r="C3980" t="s">
        <v>1218</v>
      </c>
      <c r="D3980" t="s">
        <v>901</v>
      </c>
      <c r="E3980" t="s">
        <v>730</v>
      </c>
      <c r="F3980" t="s">
        <v>453</v>
      </c>
    </row>
    <row r="3981" spans="1:6" x14ac:dyDescent="0.25">
      <c r="A3981">
        <v>26</v>
      </c>
      <c r="B3981">
        <v>5</v>
      </c>
      <c r="C3981" t="s">
        <v>1335</v>
      </c>
      <c r="D3981" t="s">
        <v>901</v>
      </c>
      <c r="E3981" t="s">
        <v>467</v>
      </c>
      <c r="F3981" t="s">
        <v>453</v>
      </c>
    </row>
    <row r="3982" spans="1:6" x14ac:dyDescent="0.25">
      <c r="A3982">
        <v>26</v>
      </c>
      <c r="B3982">
        <v>6</v>
      </c>
      <c r="C3982" t="s">
        <v>1253</v>
      </c>
      <c r="D3982" t="s">
        <v>899</v>
      </c>
      <c r="E3982" t="s">
        <v>18</v>
      </c>
      <c r="F3982" t="s">
        <v>453</v>
      </c>
    </row>
    <row r="3983" spans="1:6" x14ac:dyDescent="0.25">
      <c r="A3983">
        <v>26</v>
      </c>
      <c r="B3983">
        <v>7</v>
      </c>
      <c r="C3983" t="s">
        <v>1275</v>
      </c>
      <c r="D3983" t="s">
        <v>899</v>
      </c>
      <c r="E3983" t="s">
        <v>736</v>
      </c>
      <c r="F3983" t="s">
        <v>453</v>
      </c>
    </row>
    <row r="3984" spans="1:6" x14ac:dyDescent="0.25">
      <c r="A3984">
        <v>26</v>
      </c>
      <c r="B3984">
        <v>8</v>
      </c>
      <c r="C3984" t="s">
        <v>1386</v>
      </c>
      <c r="D3984" t="s">
        <v>926</v>
      </c>
      <c r="E3984" t="s">
        <v>562</v>
      </c>
      <c r="F3984" t="s">
        <v>453</v>
      </c>
    </row>
    <row r="3985" spans="1:6" x14ac:dyDescent="0.25">
      <c r="A3985">
        <v>26</v>
      </c>
      <c r="B3985">
        <v>9</v>
      </c>
      <c r="C3985" t="s">
        <v>1444</v>
      </c>
      <c r="D3985" t="s">
        <v>926</v>
      </c>
      <c r="E3985" t="s">
        <v>666</v>
      </c>
      <c r="F3985" t="s">
        <v>453</v>
      </c>
    </row>
    <row r="3986" spans="1:6" x14ac:dyDescent="0.25">
      <c r="A3986">
        <v>26</v>
      </c>
      <c r="B3986">
        <v>10</v>
      </c>
      <c r="C3986" t="s">
        <v>1273</v>
      </c>
      <c r="D3986" t="s">
        <v>901</v>
      </c>
      <c r="E3986" t="s">
        <v>222</v>
      </c>
      <c r="F3986" t="s">
        <v>453</v>
      </c>
    </row>
    <row r="3987" spans="1:6" x14ac:dyDescent="0.25">
      <c r="A3987">
        <v>26</v>
      </c>
      <c r="B3987">
        <v>11</v>
      </c>
      <c r="C3987" t="s">
        <v>1206</v>
      </c>
      <c r="D3987" t="s">
        <v>901</v>
      </c>
      <c r="E3987" t="s">
        <v>515</v>
      </c>
      <c r="F3987" t="s">
        <v>453</v>
      </c>
    </row>
    <row r="3988" spans="1:6" x14ac:dyDescent="0.25">
      <c r="A3988">
        <v>26</v>
      </c>
      <c r="B3988">
        <v>12</v>
      </c>
      <c r="C3988" t="s">
        <v>1132</v>
      </c>
      <c r="D3988" t="s">
        <v>903</v>
      </c>
      <c r="E3988" t="s">
        <v>98</v>
      </c>
      <c r="F3988" t="s">
        <v>453</v>
      </c>
    </row>
    <row r="3989" spans="1:6" x14ac:dyDescent="0.25">
      <c r="A3989">
        <v>26</v>
      </c>
      <c r="B3989">
        <v>13</v>
      </c>
      <c r="C3989" t="s">
        <v>1281</v>
      </c>
      <c r="D3989" t="s">
        <v>901</v>
      </c>
      <c r="E3989" t="s">
        <v>853</v>
      </c>
      <c r="F3989" t="s">
        <v>453</v>
      </c>
    </row>
    <row r="3990" spans="1:6" x14ac:dyDescent="0.25">
      <c r="A3990">
        <v>26</v>
      </c>
      <c r="B3990">
        <v>14</v>
      </c>
      <c r="C3990" t="s">
        <v>1399</v>
      </c>
      <c r="D3990" t="s">
        <v>901</v>
      </c>
      <c r="E3990" t="s">
        <v>841</v>
      </c>
      <c r="F3990" t="s">
        <v>453</v>
      </c>
    </row>
    <row r="3991" spans="1:6" x14ac:dyDescent="0.25">
      <c r="A3991">
        <v>26</v>
      </c>
      <c r="B3991">
        <v>15</v>
      </c>
      <c r="C3991" t="s">
        <v>1312</v>
      </c>
      <c r="D3991" t="s">
        <v>922</v>
      </c>
      <c r="E3991" t="s">
        <v>671</v>
      </c>
      <c r="F3991" t="s">
        <v>453</v>
      </c>
    </row>
    <row r="3992" spans="1:6" x14ac:dyDescent="0.25">
      <c r="A3992">
        <v>27</v>
      </c>
      <c r="B3992">
        <v>1</v>
      </c>
      <c r="C3992" t="s">
        <v>1293</v>
      </c>
      <c r="D3992" t="s">
        <v>901</v>
      </c>
      <c r="E3992" t="s">
        <v>671</v>
      </c>
      <c r="F3992" t="s">
        <v>453</v>
      </c>
    </row>
    <row r="3993" spans="1:6" x14ac:dyDescent="0.25">
      <c r="A3993">
        <v>27</v>
      </c>
      <c r="B3993">
        <v>2</v>
      </c>
      <c r="C3993" t="s">
        <v>1182</v>
      </c>
      <c r="D3993" t="s">
        <v>901</v>
      </c>
      <c r="E3993" t="s">
        <v>841</v>
      </c>
      <c r="F3993" t="s">
        <v>453</v>
      </c>
    </row>
    <row r="3994" spans="1:6" x14ac:dyDescent="0.25">
      <c r="A3994">
        <v>27</v>
      </c>
      <c r="B3994">
        <v>3</v>
      </c>
      <c r="C3994" t="s">
        <v>1373</v>
      </c>
      <c r="D3994" t="s">
        <v>901</v>
      </c>
      <c r="E3994" t="s">
        <v>853</v>
      </c>
      <c r="F3994" t="s">
        <v>453</v>
      </c>
    </row>
    <row r="3995" spans="1:6" x14ac:dyDescent="0.25">
      <c r="A3995">
        <v>27</v>
      </c>
      <c r="B3995">
        <v>4</v>
      </c>
      <c r="C3995" t="s">
        <v>1298</v>
      </c>
      <c r="D3995" t="s">
        <v>922</v>
      </c>
      <c r="E3995" t="s">
        <v>98</v>
      </c>
      <c r="F3995" t="s">
        <v>453</v>
      </c>
    </row>
    <row r="3996" spans="1:6" x14ac:dyDescent="0.25">
      <c r="A3996">
        <v>27</v>
      </c>
      <c r="B3996">
        <v>5</v>
      </c>
      <c r="C3996" t="s">
        <v>1371</v>
      </c>
      <c r="D3996" t="s">
        <v>901</v>
      </c>
      <c r="E3996" t="s">
        <v>515</v>
      </c>
      <c r="F3996" t="s">
        <v>453</v>
      </c>
    </row>
    <row r="3997" spans="1:6" x14ac:dyDescent="0.25">
      <c r="A3997">
        <v>27</v>
      </c>
      <c r="B3997">
        <v>6</v>
      </c>
      <c r="C3997" t="s">
        <v>1268</v>
      </c>
      <c r="D3997" t="s">
        <v>901</v>
      </c>
      <c r="E3997" t="s">
        <v>222</v>
      </c>
      <c r="F3997" t="s">
        <v>453</v>
      </c>
    </row>
    <row r="3998" spans="1:6" x14ac:dyDescent="0.25">
      <c r="A3998">
        <v>27</v>
      </c>
      <c r="B3998">
        <v>7</v>
      </c>
      <c r="C3998" t="s">
        <v>1262</v>
      </c>
      <c r="D3998" t="s">
        <v>903</v>
      </c>
      <c r="E3998" t="s">
        <v>666</v>
      </c>
      <c r="F3998" t="s">
        <v>453</v>
      </c>
    </row>
    <row r="3999" spans="1:6" x14ac:dyDescent="0.25">
      <c r="A3999">
        <v>27</v>
      </c>
      <c r="B3999">
        <v>8</v>
      </c>
      <c r="C3999" t="s">
        <v>1232</v>
      </c>
      <c r="D3999" t="s">
        <v>901</v>
      </c>
      <c r="E3999" t="s">
        <v>562</v>
      </c>
      <c r="F3999" t="s">
        <v>453</v>
      </c>
    </row>
    <row r="4000" spans="1:6" x14ac:dyDescent="0.25">
      <c r="A4000">
        <v>27</v>
      </c>
      <c r="B4000">
        <v>9</v>
      </c>
      <c r="C4000" t="s">
        <v>1202</v>
      </c>
      <c r="D4000" t="s">
        <v>899</v>
      </c>
      <c r="E4000" t="s">
        <v>736</v>
      </c>
      <c r="F4000" t="s">
        <v>453</v>
      </c>
    </row>
    <row r="4001" spans="1:6" x14ac:dyDescent="0.25">
      <c r="A4001">
        <v>27</v>
      </c>
      <c r="B4001">
        <v>10</v>
      </c>
      <c r="C4001" t="s">
        <v>1316</v>
      </c>
      <c r="D4001" t="s">
        <v>901</v>
      </c>
      <c r="E4001" t="s">
        <v>18</v>
      </c>
      <c r="F4001" t="s">
        <v>453</v>
      </c>
    </row>
    <row r="4002" spans="1:6" x14ac:dyDescent="0.25">
      <c r="A4002">
        <v>27</v>
      </c>
      <c r="B4002">
        <v>11</v>
      </c>
      <c r="C4002" t="s">
        <v>1283</v>
      </c>
      <c r="D4002" t="s">
        <v>901</v>
      </c>
      <c r="E4002" t="s">
        <v>467</v>
      </c>
      <c r="F4002" t="s">
        <v>453</v>
      </c>
    </row>
    <row r="4003" spans="1:6" x14ac:dyDescent="0.25">
      <c r="A4003">
        <v>27</v>
      </c>
      <c r="B4003">
        <v>12</v>
      </c>
      <c r="C4003" t="s">
        <v>1290</v>
      </c>
      <c r="D4003" t="s">
        <v>922</v>
      </c>
      <c r="E4003" t="s">
        <v>730</v>
      </c>
      <c r="F4003" t="s">
        <v>453</v>
      </c>
    </row>
    <row r="4004" spans="1:6" x14ac:dyDescent="0.25">
      <c r="A4004">
        <v>27</v>
      </c>
      <c r="B4004">
        <v>13</v>
      </c>
      <c r="C4004" t="s">
        <v>1333</v>
      </c>
      <c r="D4004" t="s">
        <v>903</v>
      </c>
      <c r="E4004" t="s">
        <v>576</v>
      </c>
      <c r="F4004" t="s">
        <v>453</v>
      </c>
    </row>
    <row r="4005" spans="1:6" x14ac:dyDescent="0.25">
      <c r="A4005">
        <v>27</v>
      </c>
      <c r="B4005">
        <v>14</v>
      </c>
      <c r="C4005" t="s">
        <v>1258</v>
      </c>
      <c r="D4005" t="s">
        <v>901</v>
      </c>
      <c r="E4005" t="s">
        <v>724</v>
      </c>
      <c r="F4005" t="s">
        <v>453</v>
      </c>
    </row>
    <row r="4006" spans="1:6" x14ac:dyDescent="0.25">
      <c r="A4006">
        <v>27</v>
      </c>
      <c r="B4006">
        <v>15</v>
      </c>
      <c r="C4006" t="s">
        <v>1306</v>
      </c>
      <c r="D4006" t="s">
        <v>901</v>
      </c>
      <c r="E4006" t="s">
        <v>161</v>
      </c>
      <c r="F4006" t="s">
        <v>453</v>
      </c>
    </row>
    <row r="4007" spans="1:6" x14ac:dyDescent="0.25">
      <c r="A4007">
        <v>28</v>
      </c>
      <c r="B4007">
        <v>1</v>
      </c>
      <c r="C4007" t="s">
        <v>1324</v>
      </c>
      <c r="D4007" t="s">
        <v>905</v>
      </c>
      <c r="E4007" t="s">
        <v>161</v>
      </c>
      <c r="F4007" t="s">
        <v>453</v>
      </c>
    </row>
    <row r="4008" spans="1:6" x14ac:dyDescent="0.25">
      <c r="A4008">
        <v>28</v>
      </c>
      <c r="B4008">
        <v>2</v>
      </c>
      <c r="C4008" t="s">
        <v>1313</v>
      </c>
      <c r="D4008" t="s">
        <v>905</v>
      </c>
      <c r="E4008" t="s">
        <v>724</v>
      </c>
      <c r="F4008" t="s">
        <v>453</v>
      </c>
    </row>
    <row r="4009" spans="1:6" x14ac:dyDescent="0.25">
      <c r="A4009">
        <v>28</v>
      </c>
      <c r="B4009">
        <v>3</v>
      </c>
      <c r="C4009" t="s">
        <v>1370</v>
      </c>
      <c r="D4009" t="s">
        <v>901</v>
      </c>
      <c r="E4009" t="s">
        <v>576</v>
      </c>
      <c r="F4009" t="s">
        <v>453</v>
      </c>
    </row>
    <row r="4010" spans="1:6" x14ac:dyDescent="0.25">
      <c r="A4010">
        <v>28</v>
      </c>
      <c r="B4010">
        <v>4</v>
      </c>
      <c r="C4010" t="s">
        <v>1197</v>
      </c>
      <c r="D4010" t="s">
        <v>961</v>
      </c>
      <c r="E4010" t="s">
        <v>730</v>
      </c>
      <c r="F4010" t="s">
        <v>453</v>
      </c>
    </row>
    <row r="4011" spans="1:6" x14ac:dyDescent="0.25">
      <c r="A4011">
        <v>28</v>
      </c>
      <c r="B4011">
        <v>5</v>
      </c>
      <c r="C4011" t="s">
        <v>1301</v>
      </c>
      <c r="D4011" t="s">
        <v>961</v>
      </c>
      <c r="E4011" t="s">
        <v>467</v>
      </c>
      <c r="F4011" t="s">
        <v>453</v>
      </c>
    </row>
    <row r="4012" spans="1:6" x14ac:dyDescent="0.25">
      <c r="A4012">
        <v>28</v>
      </c>
      <c r="B4012">
        <v>6</v>
      </c>
      <c r="C4012" t="s">
        <v>1317</v>
      </c>
      <c r="D4012" t="s">
        <v>961</v>
      </c>
      <c r="E4012" t="s">
        <v>18</v>
      </c>
      <c r="F4012" t="s">
        <v>453</v>
      </c>
    </row>
    <row r="4013" spans="1:6" x14ac:dyDescent="0.25">
      <c r="A4013">
        <v>28</v>
      </c>
      <c r="B4013">
        <v>7</v>
      </c>
      <c r="C4013" t="s">
        <v>1356</v>
      </c>
      <c r="D4013" t="s">
        <v>901</v>
      </c>
      <c r="E4013" t="s">
        <v>736</v>
      </c>
      <c r="F4013" t="s">
        <v>453</v>
      </c>
    </row>
    <row r="4014" spans="1:6" x14ac:dyDescent="0.25">
      <c r="A4014">
        <v>28</v>
      </c>
      <c r="B4014">
        <v>8</v>
      </c>
      <c r="C4014" t="s">
        <v>1349</v>
      </c>
      <c r="D4014" t="s">
        <v>901</v>
      </c>
      <c r="E4014" t="s">
        <v>562</v>
      </c>
      <c r="F4014" t="s">
        <v>453</v>
      </c>
    </row>
    <row r="4015" spans="1:6" x14ac:dyDescent="0.25">
      <c r="A4015">
        <v>28</v>
      </c>
      <c r="B4015">
        <v>9</v>
      </c>
      <c r="C4015" t="s">
        <v>1445</v>
      </c>
      <c r="D4015" t="s">
        <v>901</v>
      </c>
      <c r="E4015" t="s">
        <v>666</v>
      </c>
      <c r="F4015" t="s">
        <v>453</v>
      </c>
    </row>
    <row r="4016" spans="1:6" x14ac:dyDescent="0.25">
      <c r="A4016">
        <v>28</v>
      </c>
      <c r="B4016">
        <v>10</v>
      </c>
      <c r="C4016" t="s">
        <v>1364</v>
      </c>
      <c r="D4016" t="s">
        <v>922</v>
      </c>
      <c r="E4016" t="s">
        <v>222</v>
      </c>
      <c r="F4016" t="s">
        <v>453</v>
      </c>
    </row>
    <row r="4017" spans="1:6" x14ac:dyDescent="0.25">
      <c r="A4017">
        <v>28</v>
      </c>
      <c r="B4017">
        <v>11</v>
      </c>
      <c r="C4017" t="s">
        <v>1314</v>
      </c>
      <c r="D4017" t="s">
        <v>926</v>
      </c>
      <c r="E4017" t="s">
        <v>515</v>
      </c>
      <c r="F4017" t="s">
        <v>453</v>
      </c>
    </row>
    <row r="4018" spans="1:6" x14ac:dyDescent="0.25">
      <c r="A4018">
        <v>28</v>
      </c>
      <c r="B4018">
        <v>12</v>
      </c>
      <c r="C4018" t="s">
        <v>1409</v>
      </c>
      <c r="D4018" t="s">
        <v>901</v>
      </c>
      <c r="E4018" t="s">
        <v>98</v>
      </c>
      <c r="F4018" t="s">
        <v>453</v>
      </c>
    </row>
    <row r="4019" spans="1:6" x14ac:dyDescent="0.25">
      <c r="A4019">
        <v>28</v>
      </c>
      <c r="B4019">
        <v>13</v>
      </c>
      <c r="C4019" t="s">
        <v>1369</v>
      </c>
      <c r="D4019" t="s">
        <v>901</v>
      </c>
      <c r="E4019" t="s">
        <v>853</v>
      </c>
      <c r="F4019" t="s">
        <v>453</v>
      </c>
    </row>
    <row r="4020" spans="1:6" x14ac:dyDescent="0.25">
      <c r="A4020">
        <v>28</v>
      </c>
      <c r="B4020">
        <v>14</v>
      </c>
      <c r="C4020" t="s">
        <v>1297</v>
      </c>
      <c r="D4020" t="s">
        <v>922</v>
      </c>
      <c r="E4020" t="s">
        <v>841</v>
      </c>
      <c r="F4020" t="s">
        <v>453</v>
      </c>
    </row>
    <row r="4021" spans="1:6" x14ac:dyDescent="0.25">
      <c r="A4021">
        <v>28</v>
      </c>
      <c r="B4021">
        <v>15</v>
      </c>
      <c r="C4021" t="s">
        <v>1400</v>
      </c>
      <c r="D4021" t="s">
        <v>899</v>
      </c>
      <c r="E4021" t="s">
        <v>671</v>
      </c>
      <c r="F4021" t="s">
        <v>453</v>
      </c>
    </row>
    <row r="4022" spans="1:6" x14ac:dyDescent="0.25">
      <c r="A4022">
        <v>29</v>
      </c>
      <c r="B4022">
        <v>1</v>
      </c>
      <c r="C4022" t="s">
        <v>1248</v>
      </c>
      <c r="D4022" t="s">
        <v>901</v>
      </c>
      <c r="E4022" t="s">
        <v>671</v>
      </c>
      <c r="F4022" t="s">
        <v>453</v>
      </c>
    </row>
    <row r="4023" spans="1:6" x14ac:dyDescent="0.25">
      <c r="A4023">
        <v>29</v>
      </c>
      <c r="B4023">
        <v>2</v>
      </c>
      <c r="C4023" t="s">
        <v>1421</v>
      </c>
      <c r="D4023" t="s">
        <v>899</v>
      </c>
      <c r="E4023" t="s">
        <v>841</v>
      </c>
      <c r="F4023" t="s">
        <v>453</v>
      </c>
    </row>
    <row r="4024" spans="1:6" x14ac:dyDescent="0.25">
      <c r="A4024">
        <v>29</v>
      </c>
      <c r="B4024">
        <v>3</v>
      </c>
      <c r="C4024" t="s">
        <v>1310</v>
      </c>
      <c r="D4024" t="s">
        <v>899</v>
      </c>
      <c r="E4024" t="s">
        <v>853</v>
      </c>
      <c r="F4024" t="s">
        <v>453</v>
      </c>
    </row>
    <row r="4025" spans="1:6" x14ac:dyDescent="0.25">
      <c r="A4025">
        <v>29</v>
      </c>
      <c r="B4025">
        <v>4</v>
      </c>
      <c r="C4025" t="s">
        <v>1110</v>
      </c>
      <c r="D4025" t="s">
        <v>899</v>
      </c>
      <c r="E4025" t="s">
        <v>98</v>
      </c>
      <c r="F4025" t="s">
        <v>453</v>
      </c>
    </row>
    <row r="4026" spans="1:6" x14ac:dyDescent="0.25">
      <c r="A4026">
        <v>29</v>
      </c>
      <c r="B4026">
        <v>5</v>
      </c>
      <c r="C4026" t="s">
        <v>1446</v>
      </c>
      <c r="D4026" t="s">
        <v>901</v>
      </c>
      <c r="E4026" t="s">
        <v>515</v>
      </c>
      <c r="F4026" t="s">
        <v>453</v>
      </c>
    </row>
    <row r="4027" spans="1:6" x14ac:dyDescent="0.25">
      <c r="A4027">
        <v>29</v>
      </c>
      <c r="B4027">
        <v>6</v>
      </c>
      <c r="C4027" t="s">
        <v>1327</v>
      </c>
      <c r="D4027" t="s">
        <v>899</v>
      </c>
      <c r="E4027" t="s">
        <v>222</v>
      </c>
      <c r="F4027" t="s">
        <v>453</v>
      </c>
    </row>
    <row r="4028" spans="1:6" x14ac:dyDescent="0.25">
      <c r="A4028">
        <v>29</v>
      </c>
      <c r="B4028">
        <v>7</v>
      </c>
      <c r="C4028" t="s">
        <v>1315</v>
      </c>
      <c r="D4028" t="s">
        <v>901</v>
      </c>
      <c r="E4028" t="s">
        <v>666</v>
      </c>
      <c r="F4028" t="s">
        <v>453</v>
      </c>
    </row>
    <row r="4029" spans="1:6" x14ac:dyDescent="0.25">
      <c r="A4029">
        <v>29</v>
      </c>
      <c r="B4029">
        <v>8</v>
      </c>
      <c r="C4029" t="s">
        <v>1427</v>
      </c>
      <c r="D4029" t="s">
        <v>922</v>
      </c>
      <c r="E4029" t="s">
        <v>562</v>
      </c>
      <c r="F4029" t="s">
        <v>453</v>
      </c>
    </row>
    <row r="4030" spans="1:6" x14ac:dyDescent="0.25">
      <c r="A4030">
        <v>29</v>
      </c>
      <c r="B4030">
        <v>9</v>
      </c>
      <c r="C4030" t="s">
        <v>1344</v>
      </c>
      <c r="D4030" t="s">
        <v>899</v>
      </c>
      <c r="E4030" t="s">
        <v>736</v>
      </c>
      <c r="F4030" t="s">
        <v>453</v>
      </c>
    </row>
    <row r="4031" spans="1:6" x14ac:dyDescent="0.25">
      <c r="A4031">
        <v>29</v>
      </c>
      <c r="B4031">
        <v>10</v>
      </c>
      <c r="C4031" t="s">
        <v>1337</v>
      </c>
      <c r="D4031" t="s">
        <v>901</v>
      </c>
      <c r="E4031" t="s">
        <v>18</v>
      </c>
      <c r="F4031" t="s">
        <v>453</v>
      </c>
    </row>
    <row r="4032" spans="1:6" x14ac:dyDescent="0.25">
      <c r="A4032">
        <v>29</v>
      </c>
      <c r="B4032">
        <v>11</v>
      </c>
      <c r="C4032" t="s">
        <v>1357</v>
      </c>
      <c r="D4032" t="s">
        <v>901</v>
      </c>
      <c r="E4032" t="s">
        <v>467</v>
      </c>
      <c r="F4032" t="s">
        <v>453</v>
      </c>
    </row>
    <row r="4033" spans="1:6" x14ac:dyDescent="0.25">
      <c r="A4033">
        <v>29</v>
      </c>
      <c r="B4033">
        <v>12</v>
      </c>
      <c r="C4033" t="s">
        <v>1303</v>
      </c>
      <c r="D4033" t="s">
        <v>899</v>
      </c>
      <c r="E4033" t="s">
        <v>730</v>
      </c>
      <c r="F4033" t="s">
        <v>453</v>
      </c>
    </row>
    <row r="4034" spans="1:6" x14ac:dyDescent="0.25">
      <c r="A4034">
        <v>29</v>
      </c>
      <c r="B4034">
        <v>13</v>
      </c>
      <c r="C4034" t="s">
        <v>1447</v>
      </c>
      <c r="D4034" t="s">
        <v>901</v>
      </c>
      <c r="E4034" t="s">
        <v>576</v>
      </c>
      <c r="F4034" t="s">
        <v>453</v>
      </c>
    </row>
    <row r="4035" spans="1:6" x14ac:dyDescent="0.25">
      <c r="A4035">
        <v>29</v>
      </c>
      <c r="B4035">
        <v>14</v>
      </c>
      <c r="C4035" t="s">
        <v>1354</v>
      </c>
      <c r="D4035" t="s">
        <v>901</v>
      </c>
      <c r="E4035" t="s">
        <v>724</v>
      </c>
      <c r="F4035" t="s">
        <v>453</v>
      </c>
    </row>
    <row r="4036" spans="1:6" x14ac:dyDescent="0.25">
      <c r="A4036">
        <v>29</v>
      </c>
      <c r="B4036">
        <v>15</v>
      </c>
      <c r="C4036" t="s">
        <v>1448</v>
      </c>
      <c r="D4036" t="s">
        <v>901</v>
      </c>
      <c r="E4036" t="s">
        <v>161</v>
      </c>
      <c r="F4036" t="s">
        <v>453</v>
      </c>
    </row>
    <row r="4037" spans="1:6" x14ac:dyDescent="0.25">
      <c r="A4037">
        <v>30</v>
      </c>
      <c r="B4037">
        <v>1</v>
      </c>
      <c r="C4037" t="s">
        <v>1420</v>
      </c>
      <c r="D4037" t="s">
        <v>899</v>
      </c>
      <c r="E4037" t="s">
        <v>161</v>
      </c>
      <c r="F4037" t="s">
        <v>453</v>
      </c>
    </row>
    <row r="4038" spans="1:6" x14ac:dyDescent="0.25">
      <c r="A4038">
        <v>30</v>
      </c>
      <c r="B4038">
        <v>2</v>
      </c>
      <c r="C4038" t="s">
        <v>1434</v>
      </c>
      <c r="D4038" t="s">
        <v>903</v>
      </c>
      <c r="E4038" t="s">
        <v>724</v>
      </c>
      <c r="F4038" t="s">
        <v>453</v>
      </c>
    </row>
    <row r="4039" spans="1:6" x14ac:dyDescent="0.25">
      <c r="A4039">
        <v>30</v>
      </c>
      <c r="B4039">
        <v>3</v>
      </c>
      <c r="C4039" t="s">
        <v>1330</v>
      </c>
      <c r="D4039" t="s">
        <v>922</v>
      </c>
      <c r="E4039" t="s">
        <v>576</v>
      </c>
      <c r="F4039" t="s">
        <v>453</v>
      </c>
    </row>
    <row r="4040" spans="1:6" x14ac:dyDescent="0.25">
      <c r="A4040">
        <v>30</v>
      </c>
      <c r="B4040">
        <v>4</v>
      </c>
      <c r="C4040" t="s">
        <v>1385</v>
      </c>
      <c r="D4040" t="s">
        <v>901</v>
      </c>
      <c r="E4040" t="s">
        <v>730</v>
      </c>
      <c r="F4040" t="s">
        <v>453</v>
      </c>
    </row>
    <row r="4041" spans="1:6" x14ac:dyDescent="0.25">
      <c r="A4041">
        <v>30</v>
      </c>
      <c r="B4041">
        <v>5</v>
      </c>
      <c r="C4041" t="s">
        <v>1318</v>
      </c>
      <c r="D4041" t="s">
        <v>905</v>
      </c>
      <c r="E4041" t="s">
        <v>467</v>
      </c>
      <c r="F4041" t="s">
        <v>453</v>
      </c>
    </row>
    <row r="4042" spans="1:6" x14ac:dyDescent="0.25">
      <c r="A4042">
        <v>30</v>
      </c>
      <c r="B4042">
        <v>6</v>
      </c>
      <c r="C4042" t="s">
        <v>1449</v>
      </c>
      <c r="D4042" t="s">
        <v>901</v>
      </c>
      <c r="E4042" t="s">
        <v>18</v>
      </c>
      <c r="F4042" t="s">
        <v>453</v>
      </c>
    </row>
    <row r="4043" spans="1:6" x14ac:dyDescent="0.25">
      <c r="A4043">
        <v>30</v>
      </c>
      <c r="B4043">
        <v>7</v>
      </c>
      <c r="C4043" t="s">
        <v>1381</v>
      </c>
      <c r="D4043" t="s">
        <v>901</v>
      </c>
      <c r="E4043" t="s">
        <v>736</v>
      </c>
      <c r="F4043" t="s">
        <v>453</v>
      </c>
    </row>
    <row r="4044" spans="1:6" x14ac:dyDescent="0.25">
      <c r="A4044">
        <v>30</v>
      </c>
      <c r="B4044">
        <v>8</v>
      </c>
      <c r="C4044" t="s">
        <v>1360</v>
      </c>
      <c r="D4044" t="s">
        <v>899</v>
      </c>
      <c r="E4044" t="s">
        <v>562</v>
      </c>
      <c r="F4044" t="s">
        <v>453</v>
      </c>
    </row>
    <row r="4045" spans="1:6" x14ac:dyDescent="0.25">
      <c r="A4045">
        <v>30</v>
      </c>
      <c r="B4045">
        <v>9</v>
      </c>
      <c r="C4045" t="s">
        <v>1450</v>
      </c>
      <c r="D4045" t="s">
        <v>961</v>
      </c>
      <c r="E4045" t="s">
        <v>666</v>
      </c>
      <c r="F4045" t="s">
        <v>453</v>
      </c>
    </row>
    <row r="4046" spans="1:6" x14ac:dyDescent="0.25">
      <c r="A4046">
        <v>30</v>
      </c>
      <c r="B4046">
        <v>10</v>
      </c>
      <c r="C4046" t="s">
        <v>1451</v>
      </c>
      <c r="D4046" t="s">
        <v>901</v>
      </c>
      <c r="E4046" t="s">
        <v>222</v>
      </c>
      <c r="F4046" t="s">
        <v>453</v>
      </c>
    </row>
    <row r="4047" spans="1:6" x14ac:dyDescent="0.25">
      <c r="A4047">
        <v>30</v>
      </c>
      <c r="B4047">
        <v>11</v>
      </c>
      <c r="C4047" t="s">
        <v>1285</v>
      </c>
      <c r="D4047" t="s">
        <v>899</v>
      </c>
      <c r="E4047" t="s">
        <v>515</v>
      </c>
      <c r="F4047" t="s">
        <v>453</v>
      </c>
    </row>
    <row r="4048" spans="1:6" x14ac:dyDescent="0.25">
      <c r="A4048">
        <v>30</v>
      </c>
      <c r="B4048">
        <v>12</v>
      </c>
      <c r="C4048" t="s">
        <v>1339</v>
      </c>
      <c r="D4048" t="s">
        <v>908</v>
      </c>
      <c r="E4048" t="s">
        <v>98</v>
      </c>
      <c r="F4048" t="s">
        <v>453</v>
      </c>
    </row>
    <row r="4049" spans="1:6" x14ac:dyDescent="0.25">
      <c r="A4049">
        <v>30</v>
      </c>
      <c r="B4049">
        <v>13</v>
      </c>
      <c r="C4049" t="s">
        <v>1452</v>
      </c>
      <c r="D4049" t="s">
        <v>901</v>
      </c>
      <c r="E4049" t="s">
        <v>853</v>
      </c>
      <c r="F4049" t="s">
        <v>453</v>
      </c>
    </row>
    <row r="4050" spans="1:6" x14ac:dyDescent="0.25">
      <c r="A4050">
        <v>30</v>
      </c>
      <c r="B4050">
        <v>14</v>
      </c>
      <c r="C4050" t="s">
        <v>1260</v>
      </c>
      <c r="D4050" t="s">
        <v>901</v>
      </c>
      <c r="E4050" t="s">
        <v>841</v>
      </c>
      <c r="F4050" t="s">
        <v>453</v>
      </c>
    </row>
    <row r="4051" spans="1:6" x14ac:dyDescent="0.25">
      <c r="A4051">
        <v>30</v>
      </c>
      <c r="B4051">
        <v>15</v>
      </c>
      <c r="C4051" t="s">
        <v>1453</v>
      </c>
      <c r="D4051" t="s">
        <v>961</v>
      </c>
      <c r="E4051" t="s">
        <v>671</v>
      </c>
      <c r="F4051" t="s">
        <v>453</v>
      </c>
    </row>
    <row r="4052" spans="1:6" x14ac:dyDescent="0.25">
      <c r="A4052">
        <v>1</v>
      </c>
      <c r="B4052">
        <v>1</v>
      </c>
      <c r="C4052" t="s">
        <v>898</v>
      </c>
      <c r="D4052" t="s">
        <v>899</v>
      </c>
      <c r="E4052" t="s">
        <v>80</v>
      </c>
      <c r="F4052" t="s">
        <v>478</v>
      </c>
    </row>
    <row r="4053" spans="1:6" x14ac:dyDescent="0.25">
      <c r="A4053">
        <v>1</v>
      </c>
      <c r="B4053">
        <v>2</v>
      </c>
      <c r="C4053" t="s">
        <v>911</v>
      </c>
      <c r="D4053" t="s">
        <v>905</v>
      </c>
      <c r="E4053" t="s">
        <v>830</v>
      </c>
      <c r="F4053" t="s">
        <v>478</v>
      </c>
    </row>
    <row r="4054" spans="1:6" x14ac:dyDescent="0.25">
      <c r="A4054">
        <v>1</v>
      </c>
      <c r="B4054">
        <v>3</v>
      </c>
      <c r="C4054" t="s">
        <v>900</v>
      </c>
      <c r="D4054" t="s">
        <v>901</v>
      </c>
      <c r="E4054" t="s">
        <v>189</v>
      </c>
      <c r="F4054" t="s">
        <v>478</v>
      </c>
    </row>
    <row r="4055" spans="1:6" x14ac:dyDescent="0.25">
      <c r="A4055">
        <v>1</v>
      </c>
      <c r="B4055">
        <v>4</v>
      </c>
      <c r="C4055" t="s">
        <v>906</v>
      </c>
      <c r="D4055" t="s">
        <v>899</v>
      </c>
      <c r="E4055" t="s">
        <v>306</v>
      </c>
      <c r="F4055" t="s">
        <v>478</v>
      </c>
    </row>
    <row r="4056" spans="1:6" x14ac:dyDescent="0.25">
      <c r="A4056">
        <v>1</v>
      </c>
      <c r="B4056">
        <v>5</v>
      </c>
      <c r="C4056" t="s">
        <v>904</v>
      </c>
      <c r="D4056" t="s">
        <v>905</v>
      </c>
      <c r="E4056" t="s">
        <v>204</v>
      </c>
      <c r="F4056" t="s">
        <v>478</v>
      </c>
    </row>
    <row r="4057" spans="1:6" x14ac:dyDescent="0.25">
      <c r="A4057">
        <v>1</v>
      </c>
      <c r="B4057">
        <v>6</v>
      </c>
      <c r="C4057" t="s">
        <v>902</v>
      </c>
      <c r="D4057" t="s">
        <v>903</v>
      </c>
      <c r="E4057" t="s">
        <v>386</v>
      </c>
      <c r="F4057" t="s">
        <v>478</v>
      </c>
    </row>
    <row r="4058" spans="1:6" x14ac:dyDescent="0.25">
      <c r="A4058">
        <v>1</v>
      </c>
      <c r="B4058">
        <v>7</v>
      </c>
      <c r="C4058" t="s">
        <v>907</v>
      </c>
      <c r="D4058" t="s">
        <v>908</v>
      </c>
      <c r="E4058" t="s">
        <v>18</v>
      </c>
      <c r="F4058" t="s">
        <v>478</v>
      </c>
    </row>
    <row r="4059" spans="1:6" x14ac:dyDescent="0.25">
      <c r="A4059">
        <v>1</v>
      </c>
      <c r="B4059">
        <v>8</v>
      </c>
      <c r="C4059" t="s">
        <v>913</v>
      </c>
      <c r="D4059" t="s">
        <v>899</v>
      </c>
      <c r="E4059" t="s">
        <v>626</v>
      </c>
      <c r="F4059" t="s">
        <v>478</v>
      </c>
    </row>
    <row r="4060" spans="1:6" x14ac:dyDescent="0.25">
      <c r="A4060">
        <v>1</v>
      </c>
      <c r="B4060">
        <v>9</v>
      </c>
      <c r="C4060" t="s">
        <v>912</v>
      </c>
      <c r="D4060" t="s">
        <v>905</v>
      </c>
      <c r="E4060" t="s">
        <v>487</v>
      </c>
      <c r="F4060" t="s">
        <v>478</v>
      </c>
    </row>
    <row r="4061" spans="1:6" x14ac:dyDescent="0.25">
      <c r="A4061">
        <v>1</v>
      </c>
      <c r="B4061">
        <v>10</v>
      </c>
      <c r="C4061" t="s">
        <v>909</v>
      </c>
      <c r="D4061" t="s">
        <v>899</v>
      </c>
      <c r="E4061" t="s">
        <v>750</v>
      </c>
      <c r="F4061" t="s">
        <v>478</v>
      </c>
    </row>
    <row r="4062" spans="1:6" x14ac:dyDescent="0.25">
      <c r="A4062">
        <v>1</v>
      </c>
      <c r="B4062">
        <v>11</v>
      </c>
      <c r="C4062" t="s">
        <v>923</v>
      </c>
      <c r="D4062" t="s">
        <v>905</v>
      </c>
      <c r="E4062" t="s">
        <v>708</v>
      </c>
      <c r="F4062" t="s">
        <v>478</v>
      </c>
    </row>
    <row r="4063" spans="1:6" x14ac:dyDescent="0.25">
      <c r="A4063">
        <v>1</v>
      </c>
      <c r="B4063">
        <v>12</v>
      </c>
      <c r="C4063" t="s">
        <v>914</v>
      </c>
      <c r="D4063" t="s">
        <v>908</v>
      </c>
      <c r="E4063" t="s">
        <v>837</v>
      </c>
      <c r="F4063" t="s">
        <v>478</v>
      </c>
    </row>
    <row r="4064" spans="1:6" x14ac:dyDescent="0.25">
      <c r="A4064">
        <v>1</v>
      </c>
      <c r="B4064">
        <v>13</v>
      </c>
      <c r="C4064" t="s">
        <v>924</v>
      </c>
      <c r="D4064" t="s">
        <v>922</v>
      </c>
      <c r="E4064" t="s">
        <v>45</v>
      </c>
      <c r="F4064" t="s">
        <v>478</v>
      </c>
    </row>
    <row r="4065" spans="1:6" x14ac:dyDescent="0.25">
      <c r="A4065">
        <v>1</v>
      </c>
      <c r="B4065">
        <v>14</v>
      </c>
      <c r="C4065" t="s">
        <v>910</v>
      </c>
      <c r="D4065" t="s">
        <v>901</v>
      </c>
      <c r="E4065" t="s">
        <v>368</v>
      </c>
      <c r="F4065" t="s">
        <v>478</v>
      </c>
    </row>
    <row r="4066" spans="1:6" x14ac:dyDescent="0.25">
      <c r="A4066">
        <v>1</v>
      </c>
      <c r="B4066">
        <v>15</v>
      </c>
      <c r="C4066" t="s">
        <v>917</v>
      </c>
      <c r="D4066" t="s">
        <v>901</v>
      </c>
      <c r="E4066" t="s">
        <v>477</v>
      </c>
      <c r="F4066" t="s">
        <v>478</v>
      </c>
    </row>
    <row r="4067" spans="1:6" x14ac:dyDescent="0.25">
      <c r="A4067">
        <v>2</v>
      </c>
      <c r="B4067">
        <v>1</v>
      </c>
      <c r="C4067" t="s">
        <v>915</v>
      </c>
      <c r="D4067" t="s">
        <v>899</v>
      </c>
      <c r="E4067" t="s">
        <v>477</v>
      </c>
      <c r="F4067" t="s">
        <v>478</v>
      </c>
    </row>
    <row r="4068" spans="1:6" x14ac:dyDescent="0.25">
      <c r="A4068">
        <v>2</v>
      </c>
      <c r="B4068">
        <v>2</v>
      </c>
      <c r="C4068" t="s">
        <v>918</v>
      </c>
      <c r="D4068" t="s">
        <v>901</v>
      </c>
      <c r="E4068" t="s">
        <v>368</v>
      </c>
      <c r="F4068" t="s">
        <v>478</v>
      </c>
    </row>
    <row r="4069" spans="1:6" x14ac:dyDescent="0.25">
      <c r="A4069">
        <v>2</v>
      </c>
      <c r="B4069">
        <v>3</v>
      </c>
      <c r="C4069" t="s">
        <v>929</v>
      </c>
      <c r="D4069" t="s">
        <v>899</v>
      </c>
      <c r="E4069" t="s">
        <v>45</v>
      </c>
      <c r="F4069" t="s">
        <v>478</v>
      </c>
    </row>
    <row r="4070" spans="1:6" x14ac:dyDescent="0.25">
      <c r="A4070">
        <v>2</v>
      </c>
      <c r="B4070">
        <v>4</v>
      </c>
      <c r="C4070" t="s">
        <v>916</v>
      </c>
      <c r="D4070" t="s">
        <v>908</v>
      </c>
      <c r="E4070" t="s">
        <v>837</v>
      </c>
      <c r="F4070" t="s">
        <v>478</v>
      </c>
    </row>
    <row r="4071" spans="1:6" x14ac:dyDescent="0.25">
      <c r="A4071">
        <v>2</v>
      </c>
      <c r="B4071">
        <v>5</v>
      </c>
      <c r="C4071" t="s">
        <v>920</v>
      </c>
      <c r="D4071" t="s">
        <v>901</v>
      </c>
      <c r="E4071" t="s">
        <v>708</v>
      </c>
      <c r="F4071" t="s">
        <v>478</v>
      </c>
    </row>
    <row r="4072" spans="1:6" x14ac:dyDescent="0.25">
      <c r="A4072">
        <v>2</v>
      </c>
      <c r="B4072">
        <v>6</v>
      </c>
      <c r="C4072" t="s">
        <v>919</v>
      </c>
      <c r="D4072" t="s">
        <v>908</v>
      </c>
      <c r="E4072" t="s">
        <v>750</v>
      </c>
      <c r="F4072" t="s">
        <v>478</v>
      </c>
    </row>
    <row r="4073" spans="1:6" x14ac:dyDescent="0.25">
      <c r="A4073">
        <v>2</v>
      </c>
      <c r="B4073">
        <v>7</v>
      </c>
      <c r="C4073" t="s">
        <v>928</v>
      </c>
      <c r="D4073" t="s">
        <v>901</v>
      </c>
      <c r="E4073" t="s">
        <v>487</v>
      </c>
      <c r="F4073" t="s">
        <v>478</v>
      </c>
    </row>
    <row r="4074" spans="1:6" x14ac:dyDescent="0.25">
      <c r="A4074">
        <v>2</v>
      </c>
      <c r="B4074">
        <v>8</v>
      </c>
      <c r="C4074" t="s">
        <v>927</v>
      </c>
      <c r="D4074" t="s">
        <v>901</v>
      </c>
      <c r="E4074" t="s">
        <v>626</v>
      </c>
      <c r="F4074" t="s">
        <v>478</v>
      </c>
    </row>
    <row r="4075" spans="1:6" x14ac:dyDescent="0.25">
      <c r="A4075">
        <v>2</v>
      </c>
      <c r="B4075">
        <v>9</v>
      </c>
      <c r="C4075" t="s">
        <v>921</v>
      </c>
      <c r="D4075" t="s">
        <v>922</v>
      </c>
      <c r="E4075" t="s">
        <v>18</v>
      </c>
      <c r="F4075" t="s">
        <v>478</v>
      </c>
    </row>
    <row r="4076" spans="1:6" x14ac:dyDescent="0.25">
      <c r="A4076">
        <v>2</v>
      </c>
      <c r="B4076">
        <v>10</v>
      </c>
      <c r="C4076" t="s">
        <v>937</v>
      </c>
      <c r="D4076" t="s">
        <v>899</v>
      </c>
      <c r="E4076" t="s">
        <v>386</v>
      </c>
      <c r="F4076" t="s">
        <v>478</v>
      </c>
    </row>
    <row r="4077" spans="1:6" x14ac:dyDescent="0.25">
      <c r="A4077">
        <v>2</v>
      </c>
      <c r="B4077">
        <v>11</v>
      </c>
      <c r="C4077" t="s">
        <v>931</v>
      </c>
      <c r="D4077" t="s">
        <v>908</v>
      </c>
      <c r="E4077" t="s">
        <v>204</v>
      </c>
      <c r="F4077" t="s">
        <v>478</v>
      </c>
    </row>
    <row r="4078" spans="1:6" x14ac:dyDescent="0.25">
      <c r="A4078">
        <v>2</v>
      </c>
      <c r="B4078">
        <v>12</v>
      </c>
      <c r="C4078" t="s">
        <v>939</v>
      </c>
      <c r="D4078" t="s">
        <v>901</v>
      </c>
      <c r="E4078" t="s">
        <v>306</v>
      </c>
      <c r="F4078" t="s">
        <v>478</v>
      </c>
    </row>
    <row r="4079" spans="1:6" x14ac:dyDescent="0.25">
      <c r="A4079">
        <v>2</v>
      </c>
      <c r="B4079">
        <v>13</v>
      </c>
      <c r="C4079" t="s">
        <v>925</v>
      </c>
      <c r="D4079" t="s">
        <v>926</v>
      </c>
      <c r="E4079" t="s">
        <v>189</v>
      </c>
      <c r="F4079" t="s">
        <v>478</v>
      </c>
    </row>
    <row r="4080" spans="1:6" x14ac:dyDescent="0.25">
      <c r="A4080">
        <v>2</v>
      </c>
      <c r="B4080">
        <v>14</v>
      </c>
      <c r="C4080" t="s">
        <v>933</v>
      </c>
      <c r="D4080" t="s">
        <v>922</v>
      </c>
      <c r="E4080" t="s">
        <v>830</v>
      </c>
      <c r="F4080" t="s">
        <v>478</v>
      </c>
    </row>
    <row r="4081" spans="1:6" x14ac:dyDescent="0.25">
      <c r="A4081">
        <v>2</v>
      </c>
      <c r="B4081">
        <v>15</v>
      </c>
      <c r="C4081" t="s">
        <v>940</v>
      </c>
      <c r="D4081" t="s">
        <v>901</v>
      </c>
      <c r="E4081" t="s">
        <v>80</v>
      </c>
      <c r="F4081" t="s">
        <v>478</v>
      </c>
    </row>
    <row r="4082" spans="1:6" x14ac:dyDescent="0.25">
      <c r="A4082">
        <v>3</v>
      </c>
      <c r="B4082">
        <v>1</v>
      </c>
      <c r="C4082" t="s">
        <v>934</v>
      </c>
      <c r="D4082" t="s">
        <v>922</v>
      </c>
      <c r="E4082" t="s">
        <v>80</v>
      </c>
      <c r="F4082" t="s">
        <v>478</v>
      </c>
    </row>
    <row r="4083" spans="1:6" x14ac:dyDescent="0.25">
      <c r="A4083">
        <v>3</v>
      </c>
      <c r="B4083">
        <v>2</v>
      </c>
      <c r="C4083" t="s">
        <v>936</v>
      </c>
      <c r="D4083" t="s">
        <v>903</v>
      </c>
      <c r="E4083" t="s">
        <v>830</v>
      </c>
      <c r="F4083" t="s">
        <v>478</v>
      </c>
    </row>
    <row r="4084" spans="1:6" x14ac:dyDescent="0.25">
      <c r="A4084">
        <v>3</v>
      </c>
      <c r="B4084">
        <v>3</v>
      </c>
      <c r="C4084" t="s">
        <v>938</v>
      </c>
      <c r="D4084" t="s">
        <v>903</v>
      </c>
      <c r="E4084" t="s">
        <v>189</v>
      </c>
      <c r="F4084" t="s">
        <v>478</v>
      </c>
    </row>
    <row r="4085" spans="1:6" x14ac:dyDescent="0.25">
      <c r="A4085">
        <v>3</v>
      </c>
      <c r="B4085">
        <v>4</v>
      </c>
      <c r="C4085" t="s">
        <v>930</v>
      </c>
      <c r="D4085" t="s">
        <v>901</v>
      </c>
      <c r="E4085" t="s">
        <v>306</v>
      </c>
      <c r="F4085" t="s">
        <v>478</v>
      </c>
    </row>
    <row r="4086" spans="1:6" x14ac:dyDescent="0.25">
      <c r="A4086">
        <v>3</v>
      </c>
      <c r="B4086">
        <v>5</v>
      </c>
      <c r="C4086" t="s">
        <v>946</v>
      </c>
      <c r="D4086" t="s">
        <v>926</v>
      </c>
      <c r="E4086" t="s">
        <v>204</v>
      </c>
      <c r="F4086" t="s">
        <v>478</v>
      </c>
    </row>
    <row r="4087" spans="1:6" x14ac:dyDescent="0.25">
      <c r="A4087">
        <v>3</v>
      </c>
      <c r="B4087">
        <v>6</v>
      </c>
      <c r="C4087" t="s">
        <v>944</v>
      </c>
      <c r="D4087" t="s">
        <v>901</v>
      </c>
      <c r="E4087" t="s">
        <v>386</v>
      </c>
      <c r="F4087" t="s">
        <v>478</v>
      </c>
    </row>
    <row r="4088" spans="1:6" x14ac:dyDescent="0.25">
      <c r="A4088">
        <v>3</v>
      </c>
      <c r="B4088">
        <v>7</v>
      </c>
      <c r="C4088" t="s">
        <v>943</v>
      </c>
      <c r="D4088" t="s">
        <v>901</v>
      </c>
      <c r="E4088" t="s">
        <v>18</v>
      </c>
      <c r="F4088" t="s">
        <v>478</v>
      </c>
    </row>
    <row r="4089" spans="1:6" x14ac:dyDescent="0.25">
      <c r="A4089">
        <v>3</v>
      </c>
      <c r="B4089">
        <v>8</v>
      </c>
      <c r="C4089" t="s">
        <v>935</v>
      </c>
      <c r="D4089" t="s">
        <v>901</v>
      </c>
      <c r="E4089" t="s">
        <v>626</v>
      </c>
      <c r="F4089" t="s">
        <v>478</v>
      </c>
    </row>
    <row r="4090" spans="1:6" x14ac:dyDescent="0.25">
      <c r="A4090">
        <v>3</v>
      </c>
      <c r="B4090">
        <v>9</v>
      </c>
      <c r="C4090" t="s">
        <v>941</v>
      </c>
      <c r="D4090" t="s">
        <v>922</v>
      </c>
      <c r="E4090" t="s">
        <v>487</v>
      </c>
      <c r="F4090" t="s">
        <v>478</v>
      </c>
    </row>
    <row r="4091" spans="1:6" x14ac:dyDescent="0.25">
      <c r="A4091">
        <v>3</v>
      </c>
      <c r="B4091">
        <v>10</v>
      </c>
      <c r="C4091" t="s">
        <v>932</v>
      </c>
      <c r="D4091" t="s">
        <v>901</v>
      </c>
      <c r="E4091" t="s">
        <v>750</v>
      </c>
      <c r="F4091" t="s">
        <v>478</v>
      </c>
    </row>
    <row r="4092" spans="1:6" x14ac:dyDescent="0.25">
      <c r="A4092">
        <v>3</v>
      </c>
      <c r="B4092">
        <v>11</v>
      </c>
      <c r="C4092" t="s">
        <v>954</v>
      </c>
      <c r="D4092" t="s">
        <v>903</v>
      </c>
      <c r="E4092" t="s">
        <v>708</v>
      </c>
      <c r="F4092" t="s">
        <v>478</v>
      </c>
    </row>
    <row r="4093" spans="1:6" x14ac:dyDescent="0.25">
      <c r="A4093">
        <v>3</v>
      </c>
      <c r="B4093">
        <v>12</v>
      </c>
      <c r="C4093" t="s">
        <v>947</v>
      </c>
      <c r="D4093" t="s">
        <v>922</v>
      </c>
      <c r="E4093" t="s">
        <v>837</v>
      </c>
      <c r="F4093" t="s">
        <v>478</v>
      </c>
    </row>
    <row r="4094" spans="1:6" x14ac:dyDescent="0.25">
      <c r="A4094">
        <v>3</v>
      </c>
      <c r="B4094">
        <v>13</v>
      </c>
      <c r="C4094" t="s">
        <v>955</v>
      </c>
      <c r="D4094" t="s">
        <v>908</v>
      </c>
      <c r="E4094" t="s">
        <v>45</v>
      </c>
      <c r="F4094" t="s">
        <v>478</v>
      </c>
    </row>
    <row r="4095" spans="1:6" x14ac:dyDescent="0.25">
      <c r="A4095">
        <v>3</v>
      </c>
      <c r="B4095">
        <v>14</v>
      </c>
      <c r="C4095" t="s">
        <v>952</v>
      </c>
      <c r="D4095" t="s">
        <v>899</v>
      </c>
      <c r="E4095" t="s">
        <v>368</v>
      </c>
      <c r="F4095" t="s">
        <v>478</v>
      </c>
    </row>
    <row r="4096" spans="1:6" x14ac:dyDescent="0.25">
      <c r="A4096">
        <v>3</v>
      </c>
      <c r="B4096">
        <v>15</v>
      </c>
      <c r="C4096" t="s">
        <v>959</v>
      </c>
      <c r="D4096" t="s">
        <v>899</v>
      </c>
      <c r="E4096" t="s">
        <v>477</v>
      </c>
      <c r="F4096" t="s">
        <v>478</v>
      </c>
    </row>
    <row r="4097" spans="1:6" x14ac:dyDescent="0.25">
      <c r="A4097">
        <v>4</v>
      </c>
      <c r="B4097">
        <v>1</v>
      </c>
      <c r="C4097" t="s">
        <v>942</v>
      </c>
      <c r="D4097" t="s">
        <v>899</v>
      </c>
      <c r="E4097" t="s">
        <v>477</v>
      </c>
      <c r="F4097" t="s">
        <v>478</v>
      </c>
    </row>
    <row r="4098" spans="1:6" x14ac:dyDescent="0.25">
      <c r="A4098">
        <v>4</v>
      </c>
      <c r="B4098">
        <v>2</v>
      </c>
      <c r="C4098" t="s">
        <v>957</v>
      </c>
      <c r="D4098" t="s">
        <v>903</v>
      </c>
      <c r="E4098" t="s">
        <v>368</v>
      </c>
      <c r="F4098" t="s">
        <v>478</v>
      </c>
    </row>
    <row r="4099" spans="1:6" x14ac:dyDescent="0.25">
      <c r="A4099">
        <v>4</v>
      </c>
      <c r="B4099">
        <v>3</v>
      </c>
      <c r="C4099" t="s">
        <v>958</v>
      </c>
      <c r="D4099" t="s">
        <v>899</v>
      </c>
      <c r="E4099" t="s">
        <v>45</v>
      </c>
      <c r="F4099" t="s">
        <v>478</v>
      </c>
    </row>
    <row r="4100" spans="1:6" x14ac:dyDescent="0.25">
      <c r="A4100">
        <v>4</v>
      </c>
      <c r="B4100">
        <v>4</v>
      </c>
      <c r="C4100" t="s">
        <v>945</v>
      </c>
      <c r="D4100" t="s">
        <v>901</v>
      </c>
      <c r="E4100" t="s">
        <v>837</v>
      </c>
      <c r="F4100" t="s">
        <v>478</v>
      </c>
    </row>
    <row r="4101" spans="1:6" x14ac:dyDescent="0.25">
      <c r="A4101">
        <v>4</v>
      </c>
      <c r="B4101">
        <v>5</v>
      </c>
      <c r="C4101" t="s">
        <v>963</v>
      </c>
      <c r="D4101" t="s">
        <v>908</v>
      </c>
      <c r="E4101" t="s">
        <v>708</v>
      </c>
      <c r="F4101" t="s">
        <v>478</v>
      </c>
    </row>
    <row r="4102" spans="1:6" x14ac:dyDescent="0.25">
      <c r="A4102">
        <v>4</v>
      </c>
      <c r="B4102">
        <v>6</v>
      </c>
      <c r="C4102" t="s">
        <v>949</v>
      </c>
      <c r="D4102" t="s">
        <v>901</v>
      </c>
      <c r="E4102" t="s">
        <v>750</v>
      </c>
      <c r="F4102" t="s">
        <v>478</v>
      </c>
    </row>
    <row r="4103" spans="1:6" x14ac:dyDescent="0.25">
      <c r="A4103">
        <v>4</v>
      </c>
      <c r="B4103">
        <v>7</v>
      </c>
      <c r="C4103" t="s">
        <v>950</v>
      </c>
      <c r="D4103" t="s">
        <v>901</v>
      </c>
      <c r="E4103" t="s">
        <v>487</v>
      </c>
      <c r="F4103" t="s">
        <v>478</v>
      </c>
    </row>
    <row r="4104" spans="1:6" x14ac:dyDescent="0.25">
      <c r="A4104">
        <v>4</v>
      </c>
      <c r="B4104">
        <v>8</v>
      </c>
      <c r="C4104" t="s">
        <v>967</v>
      </c>
      <c r="D4104" t="s">
        <v>903</v>
      </c>
      <c r="E4104" t="s">
        <v>626</v>
      </c>
      <c r="F4104" t="s">
        <v>478</v>
      </c>
    </row>
    <row r="4105" spans="1:6" x14ac:dyDescent="0.25">
      <c r="A4105">
        <v>4</v>
      </c>
      <c r="B4105">
        <v>9</v>
      </c>
      <c r="C4105" t="s">
        <v>960</v>
      </c>
      <c r="D4105" t="s">
        <v>961</v>
      </c>
      <c r="E4105" t="s">
        <v>18</v>
      </c>
      <c r="F4105" t="s">
        <v>478</v>
      </c>
    </row>
    <row r="4106" spans="1:6" x14ac:dyDescent="0.25">
      <c r="A4106">
        <v>4</v>
      </c>
      <c r="B4106">
        <v>10</v>
      </c>
      <c r="C4106" t="s">
        <v>968</v>
      </c>
      <c r="D4106" t="s">
        <v>899</v>
      </c>
      <c r="E4106" t="s">
        <v>386</v>
      </c>
      <c r="F4106" t="s">
        <v>478</v>
      </c>
    </row>
    <row r="4107" spans="1:6" x14ac:dyDescent="0.25">
      <c r="A4107">
        <v>4</v>
      </c>
      <c r="B4107">
        <v>11</v>
      </c>
      <c r="C4107" t="s">
        <v>973</v>
      </c>
      <c r="D4107" t="s">
        <v>901</v>
      </c>
      <c r="E4107" t="s">
        <v>204</v>
      </c>
      <c r="F4107" t="s">
        <v>478</v>
      </c>
    </row>
    <row r="4108" spans="1:6" x14ac:dyDescent="0.25">
      <c r="A4108">
        <v>4</v>
      </c>
      <c r="B4108">
        <v>12</v>
      </c>
      <c r="C4108" t="s">
        <v>962</v>
      </c>
      <c r="D4108" t="s">
        <v>899</v>
      </c>
      <c r="E4108" t="s">
        <v>306</v>
      </c>
      <c r="F4108" t="s">
        <v>478</v>
      </c>
    </row>
    <row r="4109" spans="1:6" x14ac:dyDescent="0.25">
      <c r="A4109">
        <v>4</v>
      </c>
      <c r="B4109">
        <v>13</v>
      </c>
      <c r="C4109" t="s">
        <v>974</v>
      </c>
      <c r="D4109" t="s">
        <v>899</v>
      </c>
      <c r="E4109" t="s">
        <v>189</v>
      </c>
      <c r="F4109" t="s">
        <v>478</v>
      </c>
    </row>
    <row r="4110" spans="1:6" x14ac:dyDescent="0.25">
      <c r="A4110">
        <v>4</v>
      </c>
      <c r="B4110">
        <v>14</v>
      </c>
      <c r="C4110" t="s">
        <v>998</v>
      </c>
      <c r="D4110" t="s">
        <v>908</v>
      </c>
      <c r="E4110" t="s">
        <v>830</v>
      </c>
      <c r="F4110" t="s">
        <v>478</v>
      </c>
    </row>
    <row r="4111" spans="1:6" x14ac:dyDescent="0.25">
      <c r="A4111">
        <v>4</v>
      </c>
      <c r="B4111">
        <v>15</v>
      </c>
      <c r="C4111" t="s">
        <v>964</v>
      </c>
      <c r="D4111" t="s">
        <v>961</v>
      </c>
      <c r="E4111" t="s">
        <v>80</v>
      </c>
      <c r="F4111" t="s">
        <v>478</v>
      </c>
    </row>
    <row r="4112" spans="1:6" x14ac:dyDescent="0.25">
      <c r="A4112">
        <v>5</v>
      </c>
      <c r="B4112">
        <v>1</v>
      </c>
      <c r="C4112" t="s">
        <v>953</v>
      </c>
      <c r="D4112" t="s">
        <v>903</v>
      </c>
      <c r="E4112" t="s">
        <v>80</v>
      </c>
      <c r="F4112" t="s">
        <v>478</v>
      </c>
    </row>
    <row r="4113" spans="1:6" x14ac:dyDescent="0.25">
      <c r="A4113">
        <v>5</v>
      </c>
      <c r="B4113">
        <v>2</v>
      </c>
      <c r="C4113" t="s">
        <v>978</v>
      </c>
      <c r="D4113" t="s">
        <v>899</v>
      </c>
      <c r="E4113" t="s">
        <v>830</v>
      </c>
      <c r="F4113" t="s">
        <v>478</v>
      </c>
    </row>
    <row r="4114" spans="1:6" x14ac:dyDescent="0.25">
      <c r="A4114">
        <v>5</v>
      </c>
      <c r="B4114">
        <v>3</v>
      </c>
      <c r="C4114" t="s">
        <v>948</v>
      </c>
      <c r="D4114" t="s">
        <v>905</v>
      </c>
      <c r="E4114" t="s">
        <v>189</v>
      </c>
      <c r="F4114" t="s">
        <v>478</v>
      </c>
    </row>
    <row r="4115" spans="1:6" x14ac:dyDescent="0.25">
      <c r="A4115">
        <v>5</v>
      </c>
      <c r="B4115">
        <v>4</v>
      </c>
      <c r="C4115" t="s">
        <v>965</v>
      </c>
      <c r="D4115" t="s">
        <v>961</v>
      </c>
      <c r="E4115" t="s">
        <v>306</v>
      </c>
      <c r="F4115" t="s">
        <v>478</v>
      </c>
    </row>
    <row r="4116" spans="1:6" x14ac:dyDescent="0.25">
      <c r="A4116">
        <v>5</v>
      </c>
      <c r="B4116">
        <v>5</v>
      </c>
      <c r="C4116" t="s">
        <v>977</v>
      </c>
      <c r="D4116" t="s">
        <v>901</v>
      </c>
      <c r="E4116" t="s">
        <v>204</v>
      </c>
      <c r="F4116" t="s">
        <v>478</v>
      </c>
    </row>
    <row r="4117" spans="1:6" x14ac:dyDescent="0.25">
      <c r="A4117">
        <v>5</v>
      </c>
      <c r="B4117">
        <v>6</v>
      </c>
      <c r="C4117" t="s">
        <v>956</v>
      </c>
      <c r="D4117" t="s">
        <v>901</v>
      </c>
      <c r="E4117" t="s">
        <v>386</v>
      </c>
      <c r="F4117" t="s">
        <v>478</v>
      </c>
    </row>
    <row r="4118" spans="1:6" x14ac:dyDescent="0.25">
      <c r="A4118">
        <v>5</v>
      </c>
      <c r="B4118">
        <v>7</v>
      </c>
      <c r="C4118" t="s">
        <v>951</v>
      </c>
      <c r="D4118" t="s">
        <v>899</v>
      </c>
      <c r="E4118" t="s">
        <v>18</v>
      </c>
      <c r="F4118" t="s">
        <v>478</v>
      </c>
    </row>
    <row r="4119" spans="1:6" x14ac:dyDescent="0.25">
      <c r="A4119">
        <v>5</v>
      </c>
      <c r="B4119">
        <v>8</v>
      </c>
      <c r="C4119" t="s">
        <v>987</v>
      </c>
      <c r="D4119" t="s">
        <v>899</v>
      </c>
      <c r="E4119" t="s">
        <v>626</v>
      </c>
      <c r="F4119" t="s">
        <v>478</v>
      </c>
    </row>
    <row r="4120" spans="1:6" x14ac:dyDescent="0.25">
      <c r="A4120">
        <v>5</v>
      </c>
      <c r="B4120">
        <v>9</v>
      </c>
      <c r="C4120" t="s">
        <v>971</v>
      </c>
      <c r="D4120" t="s">
        <v>901</v>
      </c>
      <c r="E4120" t="s">
        <v>487</v>
      </c>
      <c r="F4120" t="s">
        <v>478</v>
      </c>
    </row>
    <row r="4121" spans="1:6" x14ac:dyDescent="0.25">
      <c r="A4121">
        <v>5</v>
      </c>
      <c r="B4121">
        <v>10</v>
      </c>
      <c r="C4121" t="s">
        <v>980</v>
      </c>
      <c r="D4121" t="s">
        <v>905</v>
      </c>
      <c r="E4121" t="s">
        <v>750</v>
      </c>
      <c r="F4121" t="s">
        <v>478</v>
      </c>
    </row>
    <row r="4122" spans="1:6" x14ac:dyDescent="0.25">
      <c r="A4122">
        <v>5</v>
      </c>
      <c r="B4122">
        <v>11</v>
      </c>
      <c r="C4122" t="s">
        <v>985</v>
      </c>
      <c r="D4122" t="s">
        <v>901</v>
      </c>
      <c r="E4122" t="s">
        <v>708</v>
      </c>
      <c r="F4122" t="s">
        <v>478</v>
      </c>
    </row>
    <row r="4123" spans="1:6" x14ac:dyDescent="0.25">
      <c r="A4123">
        <v>5</v>
      </c>
      <c r="B4123">
        <v>12</v>
      </c>
      <c r="C4123" t="s">
        <v>975</v>
      </c>
      <c r="D4123" t="s">
        <v>899</v>
      </c>
      <c r="E4123" t="s">
        <v>837</v>
      </c>
      <c r="F4123" t="s">
        <v>478</v>
      </c>
    </row>
    <row r="4124" spans="1:6" x14ac:dyDescent="0.25">
      <c r="A4124">
        <v>5</v>
      </c>
      <c r="B4124">
        <v>13</v>
      </c>
      <c r="C4124" t="s">
        <v>983</v>
      </c>
      <c r="D4124" t="s">
        <v>901</v>
      </c>
      <c r="E4124" t="s">
        <v>45</v>
      </c>
      <c r="F4124" t="s">
        <v>478</v>
      </c>
    </row>
    <row r="4125" spans="1:6" x14ac:dyDescent="0.25">
      <c r="A4125">
        <v>5</v>
      </c>
      <c r="B4125">
        <v>14</v>
      </c>
      <c r="C4125" t="s">
        <v>1011</v>
      </c>
      <c r="D4125" t="s">
        <v>899</v>
      </c>
      <c r="E4125" t="s">
        <v>368</v>
      </c>
      <c r="F4125" t="s">
        <v>478</v>
      </c>
    </row>
    <row r="4126" spans="1:6" x14ac:dyDescent="0.25">
      <c r="A4126">
        <v>5</v>
      </c>
      <c r="B4126">
        <v>15</v>
      </c>
      <c r="C4126" t="s">
        <v>989</v>
      </c>
      <c r="D4126" t="s">
        <v>901</v>
      </c>
      <c r="E4126" t="s">
        <v>477</v>
      </c>
      <c r="F4126" t="s">
        <v>478</v>
      </c>
    </row>
    <row r="4127" spans="1:6" x14ac:dyDescent="0.25">
      <c r="A4127">
        <v>6</v>
      </c>
      <c r="B4127">
        <v>1</v>
      </c>
      <c r="C4127" t="s">
        <v>986</v>
      </c>
      <c r="D4127" t="s">
        <v>901</v>
      </c>
      <c r="E4127" t="s">
        <v>477</v>
      </c>
      <c r="F4127" t="s">
        <v>478</v>
      </c>
    </row>
    <row r="4128" spans="1:6" x14ac:dyDescent="0.25">
      <c r="A4128">
        <v>6</v>
      </c>
      <c r="B4128">
        <v>2</v>
      </c>
      <c r="C4128" t="s">
        <v>994</v>
      </c>
      <c r="D4128" t="s">
        <v>901</v>
      </c>
      <c r="E4128" t="s">
        <v>368</v>
      </c>
      <c r="F4128" t="s">
        <v>478</v>
      </c>
    </row>
    <row r="4129" spans="1:6" x14ac:dyDescent="0.25">
      <c r="A4129">
        <v>6</v>
      </c>
      <c r="B4129">
        <v>3</v>
      </c>
      <c r="C4129" t="s">
        <v>999</v>
      </c>
      <c r="D4129" t="s">
        <v>922</v>
      </c>
      <c r="E4129" t="s">
        <v>45</v>
      </c>
      <c r="F4129" t="s">
        <v>478</v>
      </c>
    </row>
    <row r="4130" spans="1:6" x14ac:dyDescent="0.25">
      <c r="A4130">
        <v>6</v>
      </c>
      <c r="B4130">
        <v>4</v>
      </c>
      <c r="C4130" t="s">
        <v>988</v>
      </c>
      <c r="D4130" t="s">
        <v>901</v>
      </c>
      <c r="E4130" t="s">
        <v>837</v>
      </c>
      <c r="F4130" t="s">
        <v>478</v>
      </c>
    </row>
    <row r="4131" spans="1:6" x14ac:dyDescent="0.25">
      <c r="A4131">
        <v>6</v>
      </c>
      <c r="B4131">
        <v>5</v>
      </c>
      <c r="C4131" t="s">
        <v>982</v>
      </c>
      <c r="D4131" t="s">
        <v>901</v>
      </c>
      <c r="E4131" t="s">
        <v>708</v>
      </c>
      <c r="F4131" t="s">
        <v>478</v>
      </c>
    </row>
    <row r="4132" spans="1:6" x14ac:dyDescent="0.25">
      <c r="A4132">
        <v>6</v>
      </c>
      <c r="B4132">
        <v>6</v>
      </c>
      <c r="C4132" t="s">
        <v>993</v>
      </c>
      <c r="D4132" t="s">
        <v>901</v>
      </c>
      <c r="E4132" t="s">
        <v>750</v>
      </c>
      <c r="F4132" t="s">
        <v>478</v>
      </c>
    </row>
    <row r="4133" spans="1:6" x14ac:dyDescent="0.25">
      <c r="A4133">
        <v>6</v>
      </c>
      <c r="B4133">
        <v>7</v>
      </c>
      <c r="C4133" t="s">
        <v>1002</v>
      </c>
      <c r="D4133" t="s">
        <v>901</v>
      </c>
      <c r="E4133" t="s">
        <v>487</v>
      </c>
      <c r="F4133" t="s">
        <v>478</v>
      </c>
    </row>
    <row r="4134" spans="1:6" x14ac:dyDescent="0.25">
      <c r="A4134">
        <v>6</v>
      </c>
      <c r="B4134">
        <v>8</v>
      </c>
      <c r="C4134" t="s">
        <v>981</v>
      </c>
      <c r="D4134" t="s">
        <v>908</v>
      </c>
      <c r="E4134" t="s">
        <v>626</v>
      </c>
      <c r="F4134" t="s">
        <v>478</v>
      </c>
    </row>
    <row r="4135" spans="1:6" x14ac:dyDescent="0.25">
      <c r="A4135">
        <v>6</v>
      </c>
      <c r="B4135">
        <v>9</v>
      </c>
      <c r="C4135" t="s">
        <v>969</v>
      </c>
      <c r="D4135" t="s">
        <v>899</v>
      </c>
      <c r="E4135" t="s">
        <v>18</v>
      </c>
      <c r="F4135" t="s">
        <v>478</v>
      </c>
    </row>
    <row r="4136" spans="1:6" x14ac:dyDescent="0.25">
      <c r="A4136">
        <v>6</v>
      </c>
      <c r="B4136">
        <v>10</v>
      </c>
      <c r="C4136" t="s">
        <v>991</v>
      </c>
      <c r="D4136" t="s">
        <v>901</v>
      </c>
      <c r="E4136" t="s">
        <v>386</v>
      </c>
      <c r="F4136" t="s">
        <v>478</v>
      </c>
    </row>
    <row r="4137" spans="1:6" x14ac:dyDescent="0.25">
      <c r="A4137">
        <v>6</v>
      </c>
      <c r="B4137">
        <v>11</v>
      </c>
      <c r="C4137" t="s">
        <v>1031</v>
      </c>
      <c r="D4137" t="s">
        <v>905</v>
      </c>
      <c r="E4137" t="s">
        <v>204</v>
      </c>
      <c r="F4137" t="s">
        <v>478</v>
      </c>
    </row>
    <row r="4138" spans="1:6" x14ac:dyDescent="0.25">
      <c r="A4138">
        <v>6</v>
      </c>
      <c r="B4138">
        <v>12</v>
      </c>
      <c r="C4138" t="s">
        <v>992</v>
      </c>
      <c r="D4138" t="s">
        <v>899</v>
      </c>
      <c r="E4138" t="s">
        <v>306</v>
      </c>
      <c r="F4138" t="s">
        <v>478</v>
      </c>
    </row>
    <row r="4139" spans="1:6" x14ac:dyDescent="0.25">
      <c r="A4139">
        <v>6</v>
      </c>
      <c r="B4139">
        <v>13</v>
      </c>
      <c r="C4139" t="s">
        <v>1010</v>
      </c>
      <c r="D4139" t="s">
        <v>899</v>
      </c>
      <c r="E4139" t="s">
        <v>189</v>
      </c>
      <c r="F4139" t="s">
        <v>478</v>
      </c>
    </row>
    <row r="4140" spans="1:6" x14ac:dyDescent="0.25">
      <c r="A4140">
        <v>6</v>
      </c>
      <c r="B4140">
        <v>14</v>
      </c>
      <c r="C4140" t="s">
        <v>1000</v>
      </c>
      <c r="D4140" t="s">
        <v>899</v>
      </c>
      <c r="E4140" t="s">
        <v>830</v>
      </c>
      <c r="F4140" t="s">
        <v>478</v>
      </c>
    </row>
    <row r="4141" spans="1:6" x14ac:dyDescent="0.25">
      <c r="A4141">
        <v>6</v>
      </c>
      <c r="B4141">
        <v>15</v>
      </c>
      <c r="C4141" t="s">
        <v>966</v>
      </c>
      <c r="D4141" t="s">
        <v>961</v>
      </c>
      <c r="E4141" t="s">
        <v>80</v>
      </c>
      <c r="F4141" t="s">
        <v>478</v>
      </c>
    </row>
    <row r="4142" spans="1:6" x14ac:dyDescent="0.25">
      <c r="A4142">
        <v>7</v>
      </c>
      <c r="B4142">
        <v>1</v>
      </c>
      <c r="C4142" t="s">
        <v>990</v>
      </c>
      <c r="D4142" t="s">
        <v>901</v>
      </c>
      <c r="E4142" t="s">
        <v>80</v>
      </c>
      <c r="F4142" t="s">
        <v>478</v>
      </c>
    </row>
    <row r="4143" spans="1:6" x14ac:dyDescent="0.25">
      <c r="A4143">
        <v>7</v>
      </c>
      <c r="B4143">
        <v>2</v>
      </c>
      <c r="C4143" t="s">
        <v>995</v>
      </c>
      <c r="D4143" t="s">
        <v>901</v>
      </c>
      <c r="E4143" t="s">
        <v>830</v>
      </c>
      <c r="F4143" t="s">
        <v>478</v>
      </c>
    </row>
    <row r="4144" spans="1:6" x14ac:dyDescent="0.25">
      <c r="A4144">
        <v>7</v>
      </c>
      <c r="B4144">
        <v>3</v>
      </c>
      <c r="C4144" t="s">
        <v>972</v>
      </c>
      <c r="D4144" t="s">
        <v>901</v>
      </c>
      <c r="E4144" t="s">
        <v>189</v>
      </c>
      <c r="F4144" t="s">
        <v>478</v>
      </c>
    </row>
    <row r="4145" spans="1:6" x14ac:dyDescent="0.25">
      <c r="A4145">
        <v>7</v>
      </c>
      <c r="B4145">
        <v>4</v>
      </c>
      <c r="C4145" t="s">
        <v>979</v>
      </c>
      <c r="D4145" t="s">
        <v>903</v>
      </c>
      <c r="E4145" t="s">
        <v>306</v>
      </c>
      <c r="F4145" t="s">
        <v>478</v>
      </c>
    </row>
    <row r="4146" spans="1:6" x14ac:dyDescent="0.25">
      <c r="A4146">
        <v>7</v>
      </c>
      <c r="B4146">
        <v>5</v>
      </c>
      <c r="C4146" t="s">
        <v>1016</v>
      </c>
      <c r="D4146" t="s">
        <v>961</v>
      </c>
      <c r="E4146" t="s">
        <v>204</v>
      </c>
      <c r="F4146" t="s">
        <v>478</v>
      </c>
    </row>
    <row r="4147" spans="1:6" x14ac:dyDescent="0.25">
      <c r="A4147">
        <v>7</v>
      </c>
      <c r="B4147">
        <v>6</v>
      </c>
      <c r="C4147" t="s">
        <v>1033</v>
      </c>
      <c r="D4147" t="s">
        <v>905</v>
      </c>
      <c r="E4147" t="s">
        <v>386</v>
      </c>
      <c r="F4147" t="s">
        <v>478</v>
      </c>
    </row>
    <row r="4148" spans="1:6" x14ac:dyDescent="0.25">
      <c r="A4148">
        <v>7</v>
      </c>
      <c r="B4148">
        <v>7</v>
      </c>
      <c r="C4148" t="s">
        <v>1003</v>
      </c>
      <c r="D4148" t="s">
        <v>901</v>
      </c>
      <c r="E4148" t="s">
        <v>18</v>
      </c>
      <c r="F4148" t="s">
        <v>478</v>
      </c>
    </row>
    <row r="4149" spans="1:6" x14ac:dyDescent="0.25">
      <c r="A4149">
        <v>7</v>
      </c>
      <c r="B4149">
        <v>8</v>
      </c>
      <c r="C4149" t="s">
        <v>1006</v>
      </c>
      <c r="D4149" t="s">
        <v>905</v>
      </c>
      <c r="E4149" t="s">
        <v>626</v>
      </c>
      <c r="F4149" t="s">
        <v>478</v>
      </c>
    </row>
    <row r="4150" spans="1:6" x14ac:dyDescent="0.25">
      <c r="A4150">
        <v>7</v>
      </c>
      <c r="B4150">
        <v>9</v>
      </c>
      <c r="C4150" t="s">
        <v>997</v>
      </c>
      <c r="D4150" t="s">
        <v>905</v>
      </c>
      <c r="E4150" t="s">
        <v>487</v>
      </c>
      <c r="F4150" t="s">
        <v>478</v>
      </c>
    </row>
    <row r="4151" spans="1:6" x14ac:dyDescent="0.25">
      <c r="A4151">
        <v>7</v>
      </c>
      <c r="B4151">
        <v>10</v>
      </c>
      <c r="C4151" t="s">
        <v>1054</v>
      </c>
      <c r="D4151" t="s">
        <v>899</v>
      </c>
      <c r="E4151" t="s">
        <v>750</v>
      </c>
      <c r="F4151" t="s">
        <v>478</v>
      </c>
    </row>
    <row r="4152" spans="1:6" x14ac:dyDescent="0.25">
      <c r="A4152">
        <v>7</v>
      </c>
      <c r="B4152">
        <v>11</v>
      </c>
      <c r="C4152" t="s">
        <v>1015</v>
      </c>
      <c r="D4152" t="s">
        <v>899</v>
      </c>
      <c r="E4152" t="s">
        <v>708</v>
      </c>
      <c r="F4152" t="s">
        <v>478</v>
      </c>
    </row>
    <row r="4153" spans="1:6" x14ac:dyDescent="0.25">
      <c r="A4153">
        <v>7</v>
      </c>
      <c r="B4153">
        <v>12</v>
      </c>
      <c r="C4153" t="s">
        <v>976</v>
      </c>
      <c r="D4153" t="s">
        <v>901</v>
      </c>
      <c r="E4153" t="s">
        <v>837</v>
      </c>
      <c r="F4153" t="s">
        <v>478</v>
      </c>
    </row>
    <row r="4154" spans="1:6" x14ac:dyDescent="0.25">
      <c r="A4154">
        <v>7</v>
      </c>
      <c r="B4154">
        <v>13</v>
      </c>
      <c r="C4154" t="s">
        <v>1013</v>
      </c>
      <c r="D4154" t="s">
        <v>905</v>
      </c>
      <c r="E4154" t="s">
        <v>45</v>
      </c>
      <c r="F4154" t="s">
        <v>478</v>
      </c>
    </row>
    <row r="4155" spans="1:6" x14ac:dyDescent="0.25">
      <c r="A4155">
        <v>7</v>
      </c>
      <c r="B4155">
        <v>14</v>
      </c>
      <c r="C4155" t="s">
        <v>1043</v>
      </c>
      <c r="D4155" t="s">
        <v>905</v>
      </c>
      <c r="E4155" t="s">
        <v>368</v>
      </c>
      <c r="F4155" t="s">
        <v>478</v>
      </c>
    </row>
    <row r="4156" spans="1:6" x14ac:dyDescent="0.25">
      <c r="A4156">
        <v>7</v>
      </c>
      <c r="B4156">
        <v>15</v>
      </c>
      <c r="C4156" t="s">
        <v>1035</v>
      </c>
      <c r="D4156" t="s">
        <v>905</v>
      </c>
      <c r="E4156" t="s">
        <v>477</v>
      </c>
      <c r="F4156" t="s">
        <v>478</v>
      </c>
    </row>
    <row r="4157" spans="1:6" x14ac:dyDescent="0.25">
      <c r="A4157">
        <v>8</v>
      </c>
      <c r="B4157">
        <v>1</v>
      </c>
      <c r="C4157" t="s">
        <v>984</v>
      </c>
      <c r="D4157" t="s">
        <v>901</v>
      </c>
      <c r="E4157" t="s">
        <v>477</v>
      </c>
      <c r="F4157" t="s">
        <v>478</v>
      </c>
    </row>
    <row r="4158" spans="1:6" x14ac:dyDescent="0.25">
      <c r="A4158">
        <v>8</v>
      </c>
      <c r="B4158">
        <v>2</v>
      </c>
      <c r="C4158" t="s">
        <v>1038</v>
      </c>
      <c r="D4158" t="s">
        <v>922</v>
      </c>
      <c r="E4158" t="s">
        <v>368</v>
      </c>
      <c r="F4158" t="s">
        <v>478</v>
      </c>
    </row>
    <row r="4159" spans="1:6" x14ac:dyDescent="0.25">
      <c r="A4159">
        <v>8</v>
      </c>
      <c r="B4159">
        <v>3</v>
      </c>
      <c r="C4159" t="s">
        <v>1036</v>
      </c>
      <c r="D4159" t="s">
        <v>901</v>
      </c>
      <c r="E4159" t="s">
        <v>45</v>
      </c>
      <c r="F4159" t="s">
        <v>478</v>
      </c>
    </row>
    <row r="4160" spans="1:6" x14ac:dyDescent="0.25">
      <c r="A4160">
        <v>8</v>
      </c>
      <c r="B4160">
        <v>4</v>
      </c>
      <c r="C4160" t="s">
        <v>1004</v>
      </c>
      <c r="D4160" t="s">
        <v>905</v>
      </c>
      <c r="E4160" t="s">
        <v>837</v>
      </c>
      <c r="F4160" t="s">
        <v>478</v>
      </c>
    </row>
    <row r="4161" spans="1:6" x14ac:dyDescent="0.25">
      <c r="A4161">
        <v>8</v>
      </c>
      <c r="B4161">
        <v>5</v>
      </c>
      <c r="C4161" t="s">
        <v>1005</v>
      </c>
      <c r="D4161" t="s">
        <v>901</v>
      </c>
      <c r="E4161" t="s">
        <v>708</v>
      </c>
      <c r="F4161" t="s">
        <v>478</v>
      </c>
    </row>
    <row r="4162" spans="1:6" x14ac:dyDescent="0.25">
      <c r="A4162">
        <v>8</v>
      </c>
      <c r="B4162">
        <v>6</v>
      </c>
      <c r="C4162" t="s">
        <v>1025</v>
      </c>
      <c r="D4162" t="s">
        <v>926</v>
      </c>
      <c r="E4162" t="s">
        <v>750</v>
      </c>
      <c r="F4162" t="s">
        <v>478</v>
      </c>
    </row>
    <row r="4163" spans="1:6" x14ac:dyDescent="0.25">
      <c r="A4163">
        <v>8</v>
      </c>
      <c r="B4163">
        <v>7</v>
      </c>
      <c r="C4163" t="s">
        <v>970</v>
      </c>
      <c r="D4163" t="s">
        <v>903</v>
      </c>
      <c r="E4163" t="s">
        <v>487</v>
      </c>
      <c r="F4163" t="s">
        <v>478</v>
      </c>
    </row>
    <row r="4164" spans="1:6" x14ac:dyDescent="0.25">
      <c r="A4164">
        <v>8</v>
      </c>
      <c r="B4164">
        <v>8</v>
      </c>
      <c r="C4164" t="s">
        <v>1065</v>
      </c>
      <c r="D4164" t="s">
        <v>901</v>
      </c>
      <c r="E4164" t="s">
        <v>626</v>
      </c>
      <c r="F4164" t="s">
        <v>478</v>
      </c>
    </row>
    <row r="4165" spans="1:6" x14ac:dyDescent="0.25">
      <c r="A4165">
        <v>8</v>
      </c>
      <c r="B4165">
        <v>9</v>
      </c>
      <c r="C4165" t="s">
        <v>1061</v>
      </c>
      <c r="D4165" t="s">
        <v>901</v>
      </c>
      <c r="E4165" t="s">
        <v>18</v>
      </c>
      <c r="F4165" t="s">
        <v>478</v>
      </c>
    </row>
    <row r="4166" spans="1:6" x14ac:dyDescent="0.25">
      <c r="A4166">
        <v>8</v>
      </c>
      <c r="B4166">
        <v>10</v>
      </c>
      <c r="C4166" t="s">
        <v>1048</v>
      </c>
      <c r="D4166" t="s">
        <v>901</v>
      </c>
      <c r="E4166" t="s">
        <v>386</v>
      </c>
      <c r="F4166" t="s">
        <v>478</v>
      </c>
    </row>
    <row r="4167" spans="1:6" x14ac:dyDescent="0.25">
      <c r="A4167">
        <v>8</v>
      </c>
      <c r="B4167">
        <v>11</v>
      </c>
      <c r="C4167" t="s">
        <v>1012</v>
      </c>
      <c r="D4167" t="s">
        <v>901</v>
      </c>
      <c r="E4167" t="s">
        <v>204</v>
      </c>
      <c r="F4167" t="s">
        <v>478</v>
      </c>
    </row>
    <row r="4168" spans="1:6" x14ac:dyDescent="0.25">
      <c r="A4168">
        <v>8</v>
      </c>
      <c r="B4168">
        <v>12</v>
      </c>
      <c r="C4168" t="s">
        <v>1049</v>
      </c>
      <c r="D4168" t="s">
        <v>905</v>
      </c>
      <c r="E4168" t="s">
        <v>306</v>
      </c>
      <c r="F4168" t="s">
        <v>478</v>
      </c>
    </row>
    <row r="4169" spans="1:6" x14ac:dyDescent="0.25">
      <c r="A4169">
        <v>8</v>
      </c>
      <c r="B4169">
        <v>13</v>
      </c>
      <c r="C4169" t="s">
        <v>1074</v>
      </c>
      <c r="D4169" t="s">
        <v>901</v>
      </c>
      <c r="E4169" t="s">
        <v>189</v>
      </c>
      <c r="F4169" t="s">
        <v>478</v>
      </c>
    </row>
    <row r="4170" spans="1:6" x14ac:dyDescent="0.25">
      <c r="A4170">
        <v>8</v>
      </c>
      <c r="B4170">
        <v>14</v>
      </c>
      <c r="C4170" t="s">
        <v>1001</v>
      </c>
      <c r="D4170" t="s">
        <v>908</v>
      </c>
      <c r="E4170" t="s">
        <v>830</v>
      </c>
      <c r="F4170" t="s">
        <v>478</v>
      </c>
    </row>
    <row r="4171" spans="1:6" x14ac:dyDescent="0.25">
      <c r="A4171">
        <v>8</v>
      </c>
      <c r="B4171">
        <v>15</v>
      </c>
      <c r="C4171" t="s">
        <v>1007</v>
      </c>
      <c r="D4171" t="s">
        <v>901</v>
      </c>
      <c r="E4171" t="s">
        <v>80</v>
      </c>
      <c r="F4171" t="s">
        <v>478</v>
      </c>
    </row>
    <row r="4172" spans="1:6" x14ac:dyDescent="0.25">
      <c r="A4172">
        <v>9</v>
      </c>
      <c r="B4172">
        <v>1</v>
      </c>
      <c r="C4172" t="s">
        <v>1062</v>
      </c>
      <c r="D4172" t="s">
        <v>899</v>
      </c>
      <c r="E4172" t="s">
        <v>80</v>
      </c>
      <c r="F4172" t="s">
        <v>478</v>
      </c>
    </row>
    <row r="4173" spans="1:6" x14ac:dyDescent="0.25">
      <c r="A4173">
        <v>9</v>
      </c>
      <c r="B4173">
        <v>2</v>
      </c>
      <c r="C4173" t="s">
        <v>1009</v>
      </c>
      <c r="D4173" t="s">
        <v>926</v>
      </c>
      <c r="E4173" t="s">
        <v>830</v>
      </c>
      <c r="F4173" t="s">
        <v>478</v>
      </c>
    </row>
    <row r="4174" spans="1:6" x14ac:dyDescent="0.25">
      <c r="A4174">
        <v>9</v>
      </c>
      <c r="B4174">
        <v>3</v>
      </c>
      <c r="C4174" t="s">
        <v>1076</v>
      </c>
      <c r="D4174" t="s">
        <v>905</v>
      </c>
      <c r="E4174" t="s">
        <v>189</v>
      </c>
      <c r="F4174" t="s">
        <v>478</v>
      </c>
    </row>
    <row r="4175" spans="1:6" x14ac:dyDescent="0.25">
      <c r="A4175">
        <v>9</v>
      </c>
      <c r="B4175">
        <v>4</v>
      </c>
      <c r="C4175" t="s">
        <v>1040</v>
      </c>
      <c r="D4175" t="s">
        <v>926</v>
      </c>
      <c r="E4175" t="s">
        <v>306</v>
      </c>
      <c r="F4175" t="s">
        <v>478</v>
      </c>
    </row>
    <row r="4176" spans="1:6" x14ac:dyDescent="0.25">
      <c r="A4176">
        <v>9</v>
      </c>
      <c r="B4176">
        <v>5</v>
      </c>
      <c r="C4176" t="s">
        <v>1046</v>
      </c>
      <c r="D4176" t="s">
        <v>899</v>
      </c>
      <c r="E4176" t="s">
        <v>204</v>
      </c>
      <c r="F4176" t="s">
        <v>478</v>
      </c>
    </row>
    <row r="4177" spans="1:6" x14ac:dyDescent="0.25">
      <c r="A4177">
        <v>9</v>
      </c>
      <c r="B4177">
        <v>6</v>
      </c>
      <c r="C4177" t="s">
        <v>1018</v>
      </c>
      <c r="D4177" t="s">
        <v>926</v>
      </c>
      <c r="E4177" t="s">
        <v>386</v>
      </c>
      <c r="F4177" t="s">
        <v>478</v>
      </c>
    </row>
    <row r="4178" spans="1:6" x14ac:dyDescent="0.25">
      <c r="A4178">
        <v>9</v>
      </c>
      <c r="B4178">
        <v>7</v>
      </c>
      <c r="C4178" t="s">
        <v>1008</v>
      </c>
      <c r="D4178" t="s">
        <v>901</v>
      </c>
      <c r="E4178" t="s">
        <v>18</v>
      </c>
      <c r="F4178" t="s">
        <v>478</v>
      </c>
    </row>
    <row r="4179" spans="1:6" x14ac:dyDescent="0.25">
      <c r="A4179">
        <v>9</v>
      </c>
      <c r="B4179">
        <v>8</v>
      </c>
      <c r="C4179" t="s">
        <v>1029</v>
      </c>
      <c r="D4179" t="s">
        <v>901</v>
      </c>
      <c r="E4179" t="s">
        <v>626</v>
      </c>
      <c r="F4179" t="s">
        <v>478</v>
      </c>
    </row>
    <row r="4180" spans="1:6" x14ac:dyDescent="0.25">
      <c r="A4180">
        <v>9</v>
      </c>
      <c r="B4180">
        <v>9</v>
      </c>
      <c r="C4180" t="s">
        <v>996</v>
      </c>
      <c r="D4180" t="s">
        <v>899</v>
      </c>
      <c r="E4180" t="s">
        <v>487</v>
      </c>
      <c r="F4180" t="s">
        <v>478</v>
      </c>
    </row>
    <row r="4181" spans="1:6" x14ac:dyDescent="0.25">
      <c r="A4181">
        <v>9</v>
      </c>
      <c r="B4181">
        <v>10</v>
      </c>
      <c r="C4181" t="s">
        <v>1027</v>
      </c>
      <c r="D4181" t="s">
        <v>901</v>
      </c>
      <c r="E4181" t="s">
        <v>750</v>
      </c>
      <c r="F4181" t="s">
        <v>478</v>
      </c>
    </row>
    <row r="4182" spans="1:6" x14ac:dyDescent="0.25">
      <c r="A4182">
        <v>9</v>
      </c>
      <c r="B4182">
        <v>11</v>
      </c>
      <c r="C4182" t="s">
        <v>1019</v>
      </c>
      <c r="D4182" t="s">
        <v>961</v>
      </c>
      <c r="E4182" t="s">
        <v>708</v>
      </c>
      <c r="F4182" t="s">
        <v>478</v>
      </c>
    </row>
    <row r="4183" spans="1:6" x14ac:dyDescent="0.25">
      <c r="A4183">
        <v>9</v>
      </c>
      <c r="B4183">
        <v>12</v>
      </c>
      <c r="C4183" t="s">
        <v>1072</v>
      </c>
      <c r="D4183" t="s">
        <v>901</v>
      </c>
      <c r="E4183" t="s">
        <v>837</v>
      </c>
      <c r="F4183" t="s">
        <v>478</v>
      </c>
    </row>
    <row r="4184" spans="1:6" x14ac:dyDescent="0.25">
      <c r="A4184">
        <v>9</v>
      </c>
      <c r="B4184">
        <v>13</v>
      </c>
      <c r="C4184" t="s">
        <v>1026</v>
      </c>
      <c r="D4184" t="s">
        <v>901</v>
      </c>
      <c r="E4184" t="s">
        <v>45</v>
      </c>
      <c r="F4184" t="s">
        <v>478</v>
      </c>
    </row>
    <row r="4185" spans="1:6" x14ac:dyDescent="0.25">
      <c r="A4185">
        <v>9</v>
      </c>
      <c r="B4185">
        <v>14</v>
      </c>
      <c r="C4185" t="s">
        <v>1023</v>
      </c>
      <c r="D4185" t="s">
        <v>905</v>
      </c>
      <c r="E4185" t="s">
        <v>368</v>
      </c>
      <c r="F4185" t="s">
        <v>478</v>
      </c>
    </row>
    <row r="4186" spans="1:6" x14ac:dyDescent="0.25">
      <c r="A4186">
        <v>9</v>
      </c>
      <c r="B4186">
        <v>15</v>
      </c>
      <c r="C4186" t="s">
        <v>1057</v>
      </c>
      <c r="D4186" t="s">
        <v>899</v>
      </c>
      <c r="E4186" t="s">
        <v>477</v>
      </c>
      <c r="F4186" t="s">
        <v>478</v>
      </c>
    </row>
    <row r="4187" spans="1:6" x14ac:dyDescent="0.25">
      <c r="A4187">
        <v>10</v>
      </c>
      <c r="B4187">
        <v>1</v>
      </c>
      <c r="C4187" t="s">
        <v>1024</v>
      </c>
      <c r="D4187" t="s">
        <v>901</v>
      </c>
      <c r="E4187" t="s">
        <v>477</v>
      </c>
      <c r="F4187" t="s">
        <v>478</v>
      </c>
    </row>
    <row r="4188" spans="1:6" x14ac:dyDescent="0.25">
      <c r="A4188">
        <v>10</v>
      </c>
      <c r="B4188">
        <v>2</v>
      </c>
      <c r="C4188" t="s">
        <v>1014</v>
      </c>
      <c r="D4188" t="s">
        <v>899</v>
      </c>
      <c r="E4188" t="s">
        <v>368</v>
      </c>
      <c r="F4188" t="s">
        <v>478</v>
      </c>
    </row>
    <row r="4189" spans="1:6" x14ac:dyDescent="0.25">
      <c r="A4189">
        <v>10</v>
      </c>
      <c r="B4189">
        <v>3</v>
      </c>
      <c r="C4189" t="s">
        <v>1037</v>
      </c>
      <c r="D4189" t="s">
        <v>899</v>
      </c>
      <c r="E4189" t="s">
        <v>45</v>
      </c>
      <c r="F4189" t="s">
        <v>478</v>
      </c>
    </row>
    <row r="4190" spans="1:6" x14ac:dyDescent="0.25">
      <c r="A4190">
        <v>10</v>
      </c>
      <c r="B4190">
        <v>4</v>
      </c>
      <c r="C4190" t="s">
        <v>1097</v>
      </c>
      <c r="D4190" t="s">
        <v>899</v>
      </c>
      <c r="E4190" t="s">
        <v>837</v>
      </c>
      <c r="F4190" t="s">
        <v>478</v>
      </c>
    </row>
    <row r="4191" spans="1:6" x14ac:dyDescent="0.25">
      <c r="A4191">
        <v>10</v>
      </c>
      <c r="B4191">
        <v>5</v>
      </c>
      <c r="C4191" t="s">
        <v>1034</v>
      </c>
      <c r="D4191" t="s">
        <v>901</v>
      </c>
      <c r="E4191" t="s">
        <v>708</v>
      </c>
      <c r="F4191" t="s">
        <v>478</v>
      </c>
    </row>
    <row r="4192" spans="1:6" x14ac:dyDescent="0.25">
      <c r="A4192">
        <v>10</v>
      </c>
      <c r="B4192">
        <v>6</v>
      </c>
      <c r="C4192" t="s">
        <v>1045</v>
      </c>
      <c r="D4192" t="s">
        <v>961</v>
      </c>
      <c r="E4192" t="s">
        <v>750</v>
      </c>
      <c r="F4192" t="s">
        <v>478</v>
      </c>
    </row>
    <row r="4193" spans="1:6" x14ac:dyDescent="0.25">
      <c r="A4193">
        <v>10</v>
      </c>
      <c r="B4193">
        <v>7</v>
      </c>
      <c r="C4193" t="s">
        <v>1028</v>
      </c>
      <c r="D4193" t="s">
        <v>899</v>
      </c>
      <c r="E4193" t="s">
        <v>487</v>
      </c>
      <c r="F4193" t="s">
        <v>478</v>
      </c>
    </row>
    <row r="4194" spans="1:6" x14ac:dyDescent="0.25">
      <c r="A4194">
        <v>10</v>
      </c>
      <c r="B4194">
        <v>8</v>
      </c>
      <c r="C4194" t="s">
        <v>1030</v>
      </c>
      <c r="D4194" t="s">
        <v>908</v>
      </c>
      <c r="E4194" t="s">
        <v>626</v>
      </c>
      <c r="F4194" t="s">
        <v>478</v>
      </c>
    </row>
    <row r="4195" spans="1:6" x14ac:dyDescent="0.25">
      <c r="A4195">
        <v>10</v>
      </c>
      <c r="B4195">
        <v>9</v>
      </c>
      <c r="C4195" t="s">
        <v>1021</v>
      </c>
      <c r="D4195" t="s">
        <v>901</v>
      </c>
      <c r="E4195" t="s">
        <v>18</v>
      </c>
      <c r="F4195" t="s">
        <v>478</v>
      </c>
    </row>
    <row r="4196" spans="1:6" x14ac:dyDescent="0.25">
      <c r="A4196">
        <v>10</v>
      </c>
      <c r="B4196">
        <v>10</v>
      </c>
      <c r="C4196" t="s">
        <v>1017</v>
      </c>
      <c r="D4196" t="s">
        <v>899</v>
      </c>
      <c r="E4196" t="s">
        <v>386</v>
      </c>
      <c r="F4196" t="s">
        <v>478</v>
      </c>
    </row>
    <row r="4197" spans="1:6" x14ac:dyDescent="0.25">
      <c r="A4197">
        <v>10</v>
      </c>
      <c r="B4197">
        <v>11</v>
      </c>
      <c r="C4197" t="s">
        <v>1060</v>
      </c>
      <c r="D4197" t="s">
        <v>903</v>
      </c>
      <c r="E4197" t="s">
        <v>204</v>
      </c>
      <c r="F4197" t="s">
        <v>478</v>
      </c>
    </row>
    <row r="4198" spans="1:6" x14ac:dyDescent="0.25">
      <c r="A4198">
        <v>10</v>
      </c>
      <c r="B4198">
        <v>12</v>
      </c>
      <c r="C4198" t="s">
        <v>1051</v>
      </c>
      <c r="D4198" t="s">
        <v>901</v>
      </c>
      <c r="E4198" t="s">
        <v>306</v>
      </c>
      <c r="F4198" t="s">
        <v>478</v>
      </c>
    </row>
    <row r="4199" spans="1:6" x14ac:dyDescent="0.25">
      <c r="A4199">
        <v>10</v>
      </c>
      <c r="B4199">
        <v>13</v>
      </c>
      <c r="C4199" t="s">
        <v>1101</v>
      </c>
      <c r="D4199" t="s">
        <v>901</v>
      </c>
      <c r="E4199" t="s">
        <v>189</v>
      </c>
      <c r="F4199" t="s">
        <v>478</v>
      </c>
    </row>
    <row r="4200" spans="1:6" x14ac:dyDescent="0.25">
      <c r="A4200">
        <v>10</v>
      </c>
      <c r="B4200">
        <v>14</v>
      </c>
      <c r="C4200" t="s">
        <v>1056</v>
      </c>
      <c r="D4200" t="s">
        <v>905</v>
      </c>
      <c r="E4200" t="s">
        <v>830</v>
      </c>
      <c r="F4200" t="s">
        <v>478</v>
      </c>
    </row>
    <row r="4201" spans="1:6" x14ac:dyDescent="0.25">
      <c r="A4201">
        <v>10</v>
      </c>
      <c r="B4201">
        <v>15</v>
      </c>
      <c r="C4201" t="s">
        <v>1022</v>
      </c>
      <c r="D4201" t="s">
        <v>901</v>
      </c>
      <c r="E4201" t="s">
        <v>80</v>
      </c>
      <c r="F4201" t="s">
        <v>478</v>
      </c>
    </row>
    <row r="4202" spans="1:6" x14ac:dyDescent="0.25">
      <c r="A4202">
        <v>11</v>
      </c>
      <c r="B4202">
        <v>1</v>
      </c>
      <c r="C4202" t="s">
        <v>1055</v>
      </c>
      <c r="D4202" t="s">
        <v>901</v>
      </c>
      <c r="E4202" t="s">
        <v>80</v>
      </c>
      <c r="F4202" t="s">
        <v>478</v>
      </c>
    </row>
    <row r="4203" spans="1:6" x14ac:dyDescent="0.25">
      <c r="A4203">
        <v>11</v>
      </c>
      <c r="B4203">
        <v>2</v>
      </c>
      <c r="C4203" t="s">
        <v>1098</v>
      </c>
      <c r="D4203" t="s">
        <v>899</v>
      </c>
      <c r="E4203" t="s">
        <v>830</v>
      </c>
      <c r="F4203" t="s">
        <v>478</v>
      </c>
    </row>
    <row r="4204" spans="1:6" x14ac:dyDescent="0.25">
      <c r="A4204">
        <v>11</v>
      </c>
      <c r="B4204">
        <v>3</v>
      </c>
      <c r="C4204" t="s">
        <v>1075</v>
      </c>
      <c r="D4204" t="s">
        <v>899</v>
      </c>
      <c r="E4204" t="s">
        <v>189</v>
      </c>
      <c r="F4204" t="s">
        <v>478</v>
      </c>
    </row>
    <row r="4205" spans="1:6" x14ac:dyDescent="0.25">
      <c r="A4205">
        <v>11</v>
      </c>
      <c r="B4205">
        <v>4</v>
      </c>
      <c r="C4205" t="s">
        <v>1020</v>
      </c>
      <c r="D4205" t="s">
        <v>901</v>
      </c>
      <c r="E4205" t="s">
        <v>306</v>
      </c>
      <c r="F4205" t="s">
        <v>478</v>
      </c>
    </row>
    <row r="4206" spans="1:6" x14ac:dyDescent="0.25">
      <c r="A4206">
        <v>11</v>
      </c>
      <c r="B4206">
        <v>5</v>
      </c>
      <c r="C4206" t="s">
        <v>1106</v>
      </c>
      <c r="D4206" t="s">
        <v>901</v>
      </c>
      <c r="E4206" t="s">
        <v>204</v>
      </c>
      <c r="F4206" t="s">
        <v>478</v>
      </c>
    </row>
    <row r="4207" spans="1:6" x14ac:dyDescent="0.25">
      <c r="A4207">
        <v>11</v>
      </c>
      <c r="B4207">
        <v>6</v>
      </c>
      <c r="C4207" t="s">
        <v>1052</v>
      </c>
      <c r="D4207" t="s">
        <v>901</v>
      </c>
      <c r="E4207" t="s">
        <v>386</v>
      </c>
      <c r="F4207" t="s">
        <v>478</v>
      </c>
    </row>
    <row r="4208" spans="1:6" x14ac:dyDescent="0.25">
      <c r="A4208">
        <v>11</v>
      </c>
      <c r="B4208">
        <v>7</v>
      </c>
      <c r="C4208" t="s">
        <v>1066</v>
      </c>
      <c r="D4208" t="s">
        <v>901</v>
      </c>
      <c r="E4208" t="s">
        <v>18</v>
      </c>
      <c r="F4208" t="s">
        <v>478</v>
      </c>
    </row>
    <row r="4209" spans="1:6" x14ac:dyDescent="0.25">
      <c r="A4209">
        <v>11</v>
      </c>
      <c r="B4209">
        <v>8</v>
      </c>
      <c r="C4209" t="s">
        <v>1059</v>
      </c>
      <c r="D4209" t="s">
        <v>901</v>
      </c>
      <c r="E4209" t="s">
        <v>626</v>
      </c>
      <c r="F4209" t="s">
        <v>478</v>
      </c>
    </row>
    <row r="4210" spans="1:6" x14ac:dyDescent="0.25">
      <c r="A4210">
        <v>11</v>
      </c>
      <c r="B4210">
        <v>9</v>
      </c>
      <c r="C4210" t="s">
        <v>1080</v>
      </c>
      <c r="D4210" t="s">
        <v>899</v>
      </c>
      <c r="E4210" t="s">
        <v>487</v>
      </c>
      <c r="F4210" t="s">
        <v>478</v>
      </c>
    </row>
    <row r="4211" spans="1:6" x14ac:dyDescent="0.25">
      <c r="A4211">
        <v>11</v>
      </c>
      <c r="B4211">
        <v>10</v>
      </c>
      <c r="C4211" t="s">
        <v>1047</v>
      </c>
      <c r="D4211" t="s">
        <v>899</v>
      </c>
      <c r="E4211" t="s">
        <v>750</v>
      </c>
      <c r="F4211" t="s">
        <v>478</v>
      </c>
    </row>
    <row r="4212" spans="1:6" x14ac:dyDescent="0.25">
      <c r="A4212">
        <v>11</v>
      </c>
      <c r="B4212">
        <v>11</v>
      </c>
      <c r="C4212" t="s">
        <v>1039</v>
      </c>
      <c r="D4212" t="s">
        <v>922</v>
      </c>
      <c r="E4212" t="s">
        <v>708</v>
      </c>
      <c r="F4212" t="s">
        <v>478</v>
      </c>
    </row>
    <row r="4213" spans="1:6" x14ac:dyDescent="0.25">
      <c r="A4213">
        <v>11</v>
      </c>
      <c r="B4213">
        <v>12</v>
      </c>
      <c r="C4213" t="s">
        <v>1134</v>
      </c>
      <c r="D4213" t="s">
        <v>901</v>
      </c>
      <c r="E4213" t="s">
        <v>837</v>
      </c>
      <c r="F4213" t="s">
        <v>478</v>
      </c>
    </row>
    <row r="4214" spans="1:6" x14ac:dyDescent="0.25">
      <c r="A4214">
        <v>11</v>
      </c>
      <c r="B4214">
        <v>13</v>
      </c>
      <c r="C4214" t="s">
        <v>1077</v>
      </c>
      <c r="D4214" t="s">
        <v>901</v>
      </c>
      <c r="E4214" t="s">
        <v>45</v>
      </c>
      <c r="F4214" t="s">
        <v>478</v>
      </c>
    </row>
    <row r="4215" spans="1:6" x14ac:dyDescent="0.25">
      <c r="A4215">
        <v>11</v>
      </c>
      <c r="B4215">
        <v>14</v>
      </c>
      <c r="C4215" t="s">
        <v>1070</v>
      </c>
      <c r="D4215" t="s">
        <v>961</v>
      </c>
      <c r="E4215" t="s">
        <v>368</v>
      </c>
      <c r="F4215" t="s">
        <v>478</v>
      </c>
    </row>
    <row r="4216" spans="1:6" x14ac:dyDescent="0.25">
      <c r="A4216">
        <v>11</v>
      </c>
      <c r="B4216">
        <v>15</v>
      </c>
      <c r="C4216" t="s">
        <v>1100</v>
      </c>
      <c r="D4216" t="s">
        <v>961</v>
      </c>
      <c r="E4216" t="s">
        <v>477</v>
      </c>
      <c r="F4216" t="s">
        <v>478</v>
      </c>
    </row>
    <row r="4217" spans="1:6" x14ac:dyDescent="0.25">
      <c r="A4217">
        <v>12</v>
      </c>
      <c r="B4217">
        <v>1</v>
      </c>
      <c r="C4217" t="s">
        <v>1041</v>
      </c>
      <c r="D4217" t="s">
        <v>922</v>
      </c>
      <c r="E4217" t="s">
        <v>477</v>
      </c>
      <c r="F4217" t="s">
        <v>478</v>
      </c>
    </row>
    <row r="4218" spans="1:6" x14ac:dyDescent="0.25">
      <c r="A4218">
        <v>12</v>
      </c>
      <c r="B4218">
        <v>2</v>
      </c>
      <c r="C4218" t="s">
        <v>1082</v>
      </c>
      <c r="D4218" t="s">
        <v>901</v>
      </c>
      <c r="E4218" t="s">
        <v>368</v>
      </c>
      <c r="F4218" t="s">
        <v>478</v>
      </c>
    </row>
    <row r="4219" spans="1:6" x14ac:dyDescent="0.25">
      <c r="A4219">
        <v>12</v>
      </c>
      <c r="B4219">
        <v>3</v>
      </c>
      <c r="C4219" t="s">
        <v>1042</v>
      </c>
      <c r="D4219" t="s">
        <v>899</v>
      </c>
      <c r="E4219" t="s">
        <v>45</v>
      </c>
      <c r="F4219" t="s">
        <v>478</v>
      </c>
    </row>
    <row r="4220" spans="1:6" x14ac:dyDescent="0.25">
      <c r="A4220">
        <v>12</v>
      </c>
      <c r="B4220">
        <v>4</v>
      </c>
      <c r="C4220" t="s">
        <v>1105</v>
      </c>
      <c r="D4220" t="s">
        <v>901</v>
      </c>
      <c r="E4220" t="s">
        <v>837</v>
      </c>
      <c r="F4220" t="s">
        <v>478</v>
      </c>
    </row>
    <row r="4221" spans="1:6" x14ac:dyDescent="0.25">
      <c r="A4221">
        <v>12</v>
      </c>
      <c r="B4221">
        <v>5</v>
      </c>
      <c r="C4221" t="s">
        <v>1089</v>
      </c>
      <c r="D4221" t="s">
        <v>905</v>
      </c>
      <c r="E4221" t="s">
        <v>708</v>
      </c>
      <c r="F4221" t="s">
        <v>478</v>
      </c>
    </row>
    <row r="4222" spans="1:6" x14ac:dyDescent="0.25">
      <c r="A4222">
        <v>12</v>
      </c>
      <c r="B4222">
        <v>6</v>
      </c>
      <c r="C4222" t="s">
        <v>1112</v>
      </c>
      <c r="D4222" t="s">
        <v>899</v>
      </c>
      <c r="E4222" t="s">
        <v>750</v>
      </c>
      <c r="F4222" t="s">
        <v>478</v>
      </c>
    </row>
    <row r="4223" spans="1:6" x14ac:dyDescent="0.25">
      <c r="A4223">
        <v>12</v>
      </c>
      <c r="B4223">
        <v>7</v>
      </c>
      <c r="C4223" t="s">
        <v>1067</v>
      </c>
      <c r="D4223" t="s">
        <v>899</v>
      </c>
      <c r="E4223" t="s">
        <v>487</v>
      </c>
      <c r="F4223" t="s">
        <v>478</v>
      </c>
    </row>
    <row r="4224" spans="1:6" x14ac:dyDescent="0.25">
      <c r="A4224">
        <v>12</v>
      </c>
      <c r="B4224">
        <v>8</v>
      </c>
      <c r="C4224" t="s">
        <v>1095</v>
      </c>
      <c r="D4224" t="s">
        <v>901</v>
      </c>
      <c r="E4224" t="s">
        <v>626</v>
      </c>
      <c r="F4224" t="s">
        <v>478</v>
      </c>
    </row>
    <row r="4225" spans="1:6" x14ac:dyDescent="0.25">
      <c r="A4225">
        <v>12</v>
      </c>
      <c r="B4225">
        <v>9</v>
      </c>
      <c r="C4225" t="s">
        <v>1078</v>
      </c>
      <c r="D4225" t="s">
        <v>922</v>
      </c>
      <c r="E4225" t="s">
        <v>18</v>
      </c>
      <c r="F4225" t="s">
        <v>478</v>
      </c>
    </row>
    <row r="4226" spans="1:6" x14ac:dyDescent="0.25">
      <c r="A4226">
        <v>12</v>
      </c>
      <c r="B4226">
        <v>10</v>
      </c>
      <c r="C4226" t="s">
        <v>1084</v>
      </c>
      <c r="D4226" t="s">
        <v>908</v>
      </c>
      <c r="E4226" t="s">
        <v>386</v>
      </c>
      <c r="F4226" t="s">
        <v>478</v>
      </c>
    </row>
    <row r="4227" spans="1:6" x14ac:dyDescent="0.25">
      <c r="A4227">
        <v>12</v>
      </c>
      <c r="B4227">
        <v>11</v>
      </c>
      <c r="C4227" t="s">
        <v>1093</v>
      </c>
      <c r="D4227" t="s">
        <v>922</v>
      </c>
      <c r="E4227" t="s">
        <v>204</v>
      </c>
      <c r="F4227" t="s">
        <v>478</v>
      </c>
    </row>
    <row r="4228" spans="1:6" x14ac:dyDescent="0.25">
      <c r="A4228">
        <v>12</v>
      </c>
      <c r="B4228">
        <v>12</v>
      </c>
      <c r="C4228" t="s">
        <v>1032</v>
      </c>
      <c r="D4228" t="s">
        <v>908</v>
      </c>
      <c r="E4228" t="s">
        <v>306</v>
      </c>
      <c r="F4228" t="s">
        <v>478</v>
      </c>
    </row>
    <row r="4229" spans="1:6" x14ac:dyDescent="0.25">
      <c r="A4229">
        <v>12</v>
      </c>
      <c r="B4229">
        <v>13</v>
      </c>
      <c r="C4229" t="s">
        <v>1124</v>
      </c>
      <c r="D4229" t="s">
        <v>901</v>
      </c>
      <c r="E4229" t="s">
        <v>189</v>
      </c>
      <c r="F4229" t="s">
        <v>478</v>
      </c>
    </row>
    <row r="4230" spans="1:6" x14ac:dyDescent="0.25">
      <c r="A4230">
        <v>12</v>
      </c>
      <c r="B4230">
        <v>14</v>
      </c>
      <c r="C4230" t="s">
        <v>1116</v>
      </c>
      <c r="D4230" t="s">
        <v>901</v>
      </c>
      <c r="E4230" t="s">
        <v>830</v>
      </c>
      <c r="F4230" t="s">
        <v>478</v>
      </c>
    </row>
    <row r="4231" spans="1:6" x14ac:dyDescent="0.25">
      <c r="A4231">
        <v>12</v>
      </c>
      <c r="B4231">
        <v>15</v>
      </c>
      <c r="C4231" t="s">
        <v>1096</v>
      </c>
      <c r="D4231" t="s">
        <v>901</v>
      </c>
      <c r="E4231" t="s">
        <v>80</v>
      </c>
      <c r="F4231" t="s">
        <v>478</v>
      </c>
    </row>
    <row r="4232" spans="1:6" x14ac:dyDescent="0.25">
      <c r="A4232">
        <v>13</v>
      </c>
      <c r="B4232">
        <v>1</v>
      </c>
      <c r="C4232" t="s">
        <v>1081</v>
      </c>
      <c r="D4232" t="s">
        <v>905</v>
      </c>
      <c r="E4232" t="s">
        <v>80</v>
      </c>
      <c r="F4232" t="s">
        <v>478</v>
      </c>
    </row>
    <row r="4233" spans="1:6" x14ac:dyDescent="0.25">
      <c r="A4233">
        <v>13</v>
      </c>
      <c r="B4233">
        <v>2</v>
      </c>
      <c r="C4233" t="s">
        <v>1119</v>
      </c>
      <c r="D4233" t="s">
        <v>901</v>
      </c>
      <c r="E4233" t="s">
        <v>830</v>
      </c>
      <c r="F4233" t="s">
        <v>478</v>
      </c>
    </row>
    <row r="4234" spans="1:6" x14ac:dyDescent="0.25">
      <c r="A4234">
        <v>13</v>
      </c>
      <c r="B4234">
        <v>3</v>
      </c>
      <c r="C4234" t="s">
        <v>1126</v>
      </c>
      <c r="D4234" t="s">
        <v>961</v>
      </c>
      <c r="E4234" t="s">
        <v>189</v>
      </c>
      <c r="F4234" t="s">
        <v>478</v>
      </c>
    </row>
    <row r="4235" spans="1:6" x14ac:dyDescent="0.25">
      <c r="A4235">
        <v>13</v>
      </c>
      <c r="B4235">
        <v>4</v>
      </c>
      <c r="C4235" t="s">
        <v>1121</v>
      </c>
      <c r="D4235" t="s">
        <v>901</v>
      </c>
      <c r="E4235" t="s">
        <v>306</v>
      </c>
      <c r="F4235" t="s">
        <v>478</v>
      </c>
    </row>
    <row r="4236" spans="1:6" x14ac:dyDescent="0.25">
      <c r="A4236">
        <v>13</v>
      </c>
      <c r="B4236">
        <v>5</v>
      </c>
      <c r="C4236" t="s">
        <v>1120</v>
      </c>
      <c r="D4236" t="s">
        <v>922</v>
      </c>
      <c r="E4236" t="s">
        <v>204</v>
      </c>
      <c r="F4236" t="s">
        <v>478</v>
      </c>
    </row>
    <row r="4237" spans="1:6" x14ac:dyDescent="0.25">
      <c r="A4237">
        <v>13</v>
      </c>
      <c r="B4237">
        <v>6</v>
      </c>
      <c r="C4237" t="s">
        <v>1130</v>
      </c>
      <c r="D4237" t="s">
        <v>899</v>
      </c>
      <c r="E4237" t="s">
        <v>386</v>
      </c>
      <c r="F4237" t="s">
        <v>478</v>
      </c>
    </row>
    <row r="4238" spans="1:6" x14ac:dyDescent="0.25">
      <c r="A4238">
        <v>13</v>
      </c>
      <c r="B4238">
        <v>7</v>
      </c>
      <c r="C4238" t="s">
        <v>1068</v>
      </c>
      <c r="D4238" t="s">
        <v>901</v>
      </c>
      <c r="E4238" t="s">
        <v>18</v>
      </c>
      <c r="F4238" t="s">
        <v>478</v>
      </c>
    </row>
    <row r="4239" spans="1:6" x14ac:dyDescent="0.25">
      <c r="A4239">
        <v>13</v>
      </c>
      <c r="B4239">
        <v>8</v>
      </c>
      <c r="C4239" t="s">
        <v>1063</v>
      </c>
      <c r="D4239" t="s">
        <v>961</v>
      </c>
      <c r="E4239" t="s">
        <v>626</v>
      </c>
      <c r="F4239" t="s">
        <v>478</v>
      </c>
    </row>
    <row r="4240" spans="1:6" x14ac:dyDescent="0.25">
      <c r="A4240">
        <v>13</v>
      </c>
      <c r="B4240">
        <v>9</v>
      </c>
      <c r="C4240" t="s">
        <v>1053</v>
      </c>
      <c r="D4240" t="s">
        <v>901</v>
      </c>
      <c r="E4240" t="s">
        <v>487</v>
      </c>
      <c r="F4240" t="s">
        <v>478</v>
      </c>
    </row>
    <row r="4241" spans="1:6" x14ac:dyDescent="0.25">
      <c r="A4241">
        <v>13</v>
      </c>
      <c r="B4241">
        <v>10</v>
      </c>
      <c r="C4241" t="s">
        <v>1058</v>
      </c>
      <c r="D4241" t="s">
        <v>961</v>
      </c>
      <c r="E4241" t="s">
        <v>750</v>
      </c>
      <c r="F4241" t="s">
        <v>478</v>
      </c>
    </row>
    <row r="4242" spans="1:6" x14ac:dyDescent="0.25">
      <c r="A4242">
        <v>13</v>
      </c>
      <c r="B4242">
        <v>11</v>
      </c>
      <c r="C4242" t="s">
        <v>1090</v>
      </c>
      <c r="D4242" t="s">
        <v>899</v>
      </c>
      <c r="E4242" t="s">
        <v>708</v>
      </c>
      <c r="F4242" t="s">
        <v>478</v>
      </c>
    </row>
    <row r="4243" spans="1:6" x14ac:dyDescent="0.25">
      <c r="A4243">
        <v>13</v>
      </c>
      <c r="B4243">
        <v>12</v>
      </c>
      <c r="C4243" t="s">
        <v>1079</v>
      </c>
      <c r="D4243" t="s">
        <v>905</v>
      </c>
      <c r="E4243" t="s">
        <v>837</v>
      </c>
      <c r="F4243" t="s">
        <v>478</v>
      </c>
    </row>
    <row r="4244" spans="1:6" x14ac:dyDescent="0.25">
      <c r="A4244">
        <v>13</v>
      </c>
      <c r="B4244">
        <v>13</v>
      </c>
      <c r="C4244" t="s">
        <v>1085</v>
      </c>
      <c r="D4244" t="s">
        <v>899</v>
      </c>
      <c r="E4244" t="s">
        <v>45</v>
      </c>
      <c r="F4244" t="s">
        <v>478</v>
      </c>
    </row>
    <row r="4245" spans="1:6" x14ac:dyDescent="0.25">
      <c r="A4245">
        <v>13</v>
      </c>
      <c r="B4245">
        <v>14</v>
      </c>
      <c r="C4245" t="s">
        <v>1073</v>
      </c>
      <c r="D4245" t="s">
        <v>899</v>
      </c>
      <c r="E4245" t="s">
        <v>368</v>
      </c>
      <c r="F4245" t="s">
        <v>478</v>
      </c>
    </row>
    <row r="4246" spans="1:6" x14ac:dyDescent="0.25">
      <c r="A4246">
        <v>13</v>
      </c>
      <c r="B4246">
        <v>15</v>
      </c>
      <c r="C4246" t="s">
        <v>1114</v>
      </c>
      <c r="D4246" t="s">
        <v>961</v>
      </c>
      <c r="E4246" t="s">
        <v>477</v>
      </c>
      <c r="F4246" t="s">
        <v>478</v>
      </c>
    </row>
    <row r="4247" spans="1:6" x14ac:dyDescent="0.25">
      <c r="A4247">
        <v>14</v>
      </c>
      <c r="B4247">
        <v>1</v>
      </c>
      <c r="C4247" t="s">
        <v>1125</v>
      </c>
      <c r="D4247" t="s">
        <v>903</v>
      </c>
      <c r="E4247" t="s">
        <v>477</v>
      </c>
      <c r="F4247" t="s">
        <v>478</v>
      </c>
    </row>
    <row r="4248" spans="1:6" x14ac:dyDescent="0.25">
      <c r="A4248">
        <v>14</v>
      </c>
      <c r="B4248">
        <v>2</v>
      </c>
      <c r="C4248" t="s">
        <v>1135</v>
      </c>
      <c r="D4248" t="s">
        <v>908</v>
      </c>
      <c r="E4248" t="s">
        <v>368</v>
      </c>
      <c r="F4248" t="s">
        <v>478</v>
      </c>
    </row>
    <row r="4249" spans="1:6" x14ac:dyDescent="0.25">
      <c r="A4249">
        <v>14</v>
      </c>
      <c r="B4249">
        <v>3</v>
      </c>
      <c r="C4249" t="s">
        <v>1091</v>
      </c>
      <c r="D4249" t="s">
        <v>901</v>
      </c>
      <c r="E4249" t="s">
        <v>45</v>
      </c>
      <c r="F4249" t="s">
        <v>478</v>
      </c>
    </row>
    <row r="4250" spans="1:6" x14ac:dyDescent="0.25">
      <c r="A4250">
        <v>14</v>
      </c>
      <c r="B4250">
        <v>4</v>
      </c>
      <c r="C4250" t="s">
        <v>1115</v>
      </c>
      <c r="D4250" t="s">
        <v>901</v>
      </c>
      <c r="E4250" t="s">
        <v>837</v>
      </c>
      <c r="F4250" t="s">
        <v>478</v>
      </c>
    </row>
    <row r="4251" spans="1:6" x14ac:dyDescent="0.25">
      <c r="A4251">
        <v>14</v>
      </c>
      <c r="B4251">
        <v>5</v>
      </c>
      <c r="C4251" t="s">
        <v>1087</v>
      </c>
      <c r="D4251" t="s">
        <v>901</v>
      </c>
      <c r="E4251" t="s">
        <v>708</v>
      </c>
      <c r="F4251" t="s">
        <v>478</v>
      </c>
    </row>
    <row r="4252" spans="1:6" x14ac:dyDescent="0.25">
      <c r="A4252">
        <v>14</v>
      </c>
      <c r="B4252">
        <v>6</v>
      </c>
      <c r="C4252" t="s">
        <v>1149</v>
      </c>
      <c r="D4252" t="s">
        <v>903</v>
      </c>
      <c r="E4252" t="s">
        <v>750</v>
      </c>
      <c r="F4252" t="s">
        <v>478</v>
      </c>
    </row>
    <row r="4253" spans="1:6" x14ac:dyDescent="0.25">
      <c r="A4253">
        <v>14</v>
      </c>
      <c r="B4253">
        <v>7</v>
      </c>
      <c r="C4253" t="s">
        <v>1086</v>
      </c>
      <c r="D4253" t="s">
        <v>901</v>
      </c>
      <c r="E4253" t="s">
        <v>487</v>
      </c>
      <c r="F4253" t="s">
        <v>478</v>
      </c>
    </row>
    <row r="4254" spans="1:6" x14ac:dyDescent="0.25">
      <c r="A4254">
        <v>14</v>
      </c>
      <c r="B4254">
        <v>8</v>
      </c>
      <c r="C4254" t="s">
        <v>1044</v>
      </c>
      <c r="D4254" t="s">
        <v>922</v>
      </c>
      <c r="E4254" t="s">
        <v>626</v>
      </c>
      <c r="F4254" t="s">
        <v>478</v>
      </c>
    </row>
    <row r="4255" spans="1:6" x14ac:dyDescent="0.25">
      <c r="A4255">
        <v>14</v>
      </c>
      <c r="B4255">
        <v>9</v>
      </c>
      <c r="C4255" t="s">
        <v>1083</v>
      </c>
      <c r="D4255" t="s">
        <v>901</v>
      </c>
      <c r="E4255" t="s">
        <v>18</v>
      </c>
      <c r="F4255" t="s">
        <v>478</v>
      </c>
    </row>
    <row r="4256" spans="1:6" x14ac:dyDescent="0.25">
      <c r="A4256">
        <v>14</v>
      </c>
      <c r="B4256">
        <v>10</v>
      </c>
      <c r="C4256" t="s">
        <v>1050</v>
      </c>
      <c r="D4256" t="s">
        <v>922</v>
      </c>
      <c r="E4256" t="s">
        <v>386</v>
      </c>
      <c r="F4256" t="s">
        <v>478</v>
      </c>
    </row>
    <row r="4257" spans="1:6" x14ac:dyDescent="0.25">
      <c r="A4257">
        <v>14</v>
      </c>
      <c r="B4257">
        <v>11</v>
      </c>
      <c r="C4257" t="s">
        <v>1144</v>
      </c>
      <c r="D4257" t="s">
        <v>899</v>
      </c>
      <c r="E4257" t="s">
        <v>204</v>
      </c>
      <c r="F4257" t="s">
        <v>478</v>
      </c>
    </row>
    <row r="4258" spans="1:6" x14ac:dyDescent="0.25">
      <c r="A4258">
        <v>14</v>
      </c>
      <c r="B4258">
        <v>12</v>
      </c>
      <c r="C4258" t="s">
        <v>1107</v>
      </c>
      <c r="D4258" t="s">
        <v>905</v>
      </c>
      <c r="E4258" t="s">
        <v>306</v>
      </c>
      <c r="F4258" t="s">
        <v>478</v>
      </c>
    </row>
    <row r="4259" spans="1:6" x14ac:dyDescent="0.25">
      <c r="A4259">
        <v>14</v>
      </c>
      <c r="B4259">
        <v>13</v>
      </c>
      <c r="C4259" t="s">
        <v>1069</v>
      </c>
      <c r="D4259" t="s">
        <v>899</v>
      </c>
      <c r="E4259" t="s">
        <v>189</v>
      </c>
      <c r="F4259" t="s">
        <v>478</v>
      </c>
    </row>
    <row r="4260" spans="1:6" x14ac:dyDescent="0.25">
      <c r="A4260">
        <v>14</v>
      </c>
      <c r="B4260">
        <v>14</v>
      </c>
      <c r="C4260" t="s">
        <v>1213</v>
      </c>
      <c r="D4260" t="s">
        <v>901</v>
      </c>
      <c r="E4260" t="s">
        <v>830</v>
      </c>
      <c r="F4260" t="s">
        <v>478</v>
      </c>
    </row>
    <row r="4261" spans="1:6" x14ac:dyDescent="0.25">
      <c r="A4261">
        <v>14</v>
      </c>
      <c r="B4261">
        <v>15</v>
      </c>
      <c r="C4261" t="s">
        <v>1099</v>
      </c>
      <c r="D4261" t="s">
        <v>899</v>
      </c>
      <c r="E4261" t="s">
        <v>80</v>
      </c>
      <c r="F4261" t="s">
        <v>478</v>
      </c>
    </row>
    <row r="4262" spans="1:6" x14ac:dyDescent="0.25">
      <c r="A4262">
        <v>15</v>
      </c>
      <c r="B4262">
        <v>1</v>
      </c>
      <c r="C4262" t="s">
        <v>1102</v>
      </c>
      <c r="D4262" t="s">
        <v>901</v>
      </c>
      <c r="E4262" t="s">
        <v>80</v>
      </c>
      <c r="F4262" t="s">
        <v>478</v>
      </c>
    </row>
    <row r="4263" spans="1:6" x14ac:dyDescent="0.25">
      <c r="A4263">
        <v>15</v>
      </c>
      <c r="B4263">
        <v>2</v>
      </c>
      <c r="C4263" t="s">
        <v>1274</v>
      </c>
      <c r="D4263" t="s">
        <v>901</v>
      </c>
      <c r="E4263" t="s">
        <v>830</v>
      </c>
      <c r="F4263" t="s">
        <v>478</v>
      </c>
    </row>
    <row r="4264" spans="1:6" x14ac:dyDescent="0.25">
      <c r="A4264">
        <v>15</v>
      </c>
      <c r="B4264">
        <v>3</v>
      </c>
      <c r="C4264" t="s">
        <v>1131</v>
      </c>
      <c r="D4264" t="s">
        <v>901</v>
      </c>
      <c r="E4264" t="s">
        <v>189</v>
      </c>
      <c r="F4264" t="s">
        <v>478</v>
      </c>
    </row>
    <row r="4265" spans="1:6" x14ac:dyDescent="0.25">
      <c r="A4265">
        <v>15</v>
      </c>
      <c r="B4265">
        <v>4</v>
      </c>
      <c r="C4265" t="s">
        <v>1071</v>
      </c>
      <c r="D4265" t="s">
        <v>903</v>
      </c>
      <c r="E4265" t="s">
        <v>306</v>
      </c>
      <c r="F4265" t="s">
        <v>478</v>
      </c>
    </row>
    <row r="4266" spans="1:6" x14ac:dyDescent="0.25">
      <c r="A4266">
        <v>15</v>
      </c>
      <c r="B4266">
        <v>5</v>
      </c>
      <c r="C4266" t="s">
        <v>1129</v>
      </c>
      <c r="D4266" t="s">
        <v>899</v>
      </c>
      <c r="E4266" t="s">
        <v>204</v>
      </c>
      <c r="F4266" t="s">
        <v>478</v>
      </c>
    </row>
    <row r="4267" spans="1:6" x14ac:dyDescent="0.25">
      <c r="A4267">
        <v>15</v>
      </c>
      <c r="B4267">
        <v>6</v>
      </c>
      <c r="C4267" t="s">
        <v>1088</v>
      </c>
      <c r="D4267" t="s">
        <v>901</v>
      </c>
      <c r="E4267" t="s">
        <v>386</v>
      </c>
      <c r="F4267" t="s">
        <v>478</v>
      </c>
    </row>
    <row r="4268" spans="1:6" x14ac:dyDescent="0.25">
      <c r="A4268">
        <v>15</v>
      </c>
      <c r="B4268">
        <v>7</v>
      </c>
      <c r="C4268" t="s">
        <v>1113</v>
      </c>
      <c r="D4268" t="s">
        <v>899</v>
      </c>
      <c r="E4268" t="s">
        <v>18</v>
      </c>
      <c r="F4268" t="s">
        <v>478</v>
      </c>
    </row>
    <row r="4269" spans="1:6" x14ac:dyDescent="0.25">
      <c r="A4269">
        <v>15</v>
      </c>
      <c r="B4269">
        <v>8</v>
      </c>
      <c r="C4269" t="s">
        <v>1156</v>
      </c>
      <c r="D4269" t="s">
        <v>899</v>
      </c>
      <c r="E4269" t="s">
        <v>626</v>
      </c>
      <c r="F4269" t="s">
        <v>478</v>
      </c>
    </row>
    <row r="4270" spans="1:6" x14ac:dyDescent="0.25">
      <c r="A4270">
        <v>15</v>
      </c>
      <c r="B4270">
        <v>9</v>
      </c>
      <c r="C4270" t="s">
        <v>1179</v>
      </c>
      <c r="D4270" t="s">
        <v>901</v>
      </c>
      <c r="E4270" t="s">
        <v>487</v>
      </c>
      <c r="F4270" t="s">
        <v>478</v>
      </c>
    </row>
    <row r="4271" spans="1:6" x14ac:dyDescent="0.25">
      <c r="A4271">
        <v>15</v>
      </c>
      <c r="B4271">
        <v>10</v>
      </c>
      <c r="C4271" t="s">
        <v>1094</v>
      </c>
      <c r="D4271" t="s">
        <v>903</v>
      </c>
      <c r="E4271" t="s">
        <v>750</v>
      </c>
      <c r="F4271" t="s">
        <v>478</v>
      </c>
    </row>
    <row r="4272" spans="1:6" x14ac:dyDescent="0.25">
      <c r="A4272">
        <v>15</v>
      </c>
      <c r="B4272">
        <v>11</v>
      </c>
      <c r="C4272" t="s">
        <v>1142</v>
      </c>
      <c r="D4272" t="s">
        <v>899</v>
      </c>
      <c r="E4272" t="s">
        <v>708</v>
      </c>
      <c r="F4272" t="s">
        <v>478</v>
      </c>
    </row>
    <row r="4273" spans="1:6" x14ac:dyDescent="0.25">
      <c r="A4273">
        <v>15</v>
      </c>
      <c r="B4273">
        <v>12</v>
      </c>
      <c r="C4273" t="s">
        <v>1117</v>
      </c>
      <c r="D4273" t="s">
        <v>899</v>
      </c>
      <c r="E4273" t="s">
        <v>837</v>
      </c>
      <c r="F4273" t="s">
        <v>478</v>
      </c>
    </row>
    <row r="4274" spans="1:6" x14ac:dyDescent="0.25">
      <c r="A4274">
        <v>15</v>
      </c>
      <c r="B4274">
        <v>13</v>
      </c>
      <c r="C4274" t="s">
        <v>1175</v>
      </c>
      <c r="D4274" t="s">
        <v>905</v>
      </c>
      <c r="E4274" t="s">
        <v>45</v>
      </c>
      <c r="F4274" t="s">
        <v>478</v>
      </c>
    </row>
    <row r="4275" spans="1:6" x14ac:dyDescent="0.25">
      <c r="A4275">
        <v>15</v>
      </c>
      <c r="B4275">
        <v>14</v>
      </c>
      <c r="C4275" t="s">
        <v>1064</v>
      </c>
      <c r="D4275" t="s">
        <v>901</v>
      </c>
      <c r="E4275" t="s">
        <v>368</v>
      </c>
      <c r="F4275" t="s">
        <v>478</v>
      </c>
    </row>
    <row r="4276" spans="1:6" x14ac:dyDescent="0.25">
      <c r="A4276">
        <v>15</v>
      </c>
      <c r="B4276">
        <v>15</v>
      </c>
      <c r="C4276" t="s">
        <v>1139</v>
      </c>
      <c r="D4276" t="s">
        <v>903</v>
      </c>
      <c r="E4276" t="s">
        <v>477</v>
      </c>
      <c r="F4276" t="s">
        <v>478</v>
      </c>
    </row>
    <row r="4277" spans="1:6" x14ac:dyDescent="0.25">
      <c r="A4277">
        <v>16</v>
      </c>
      <c r="B4277">
        <v>1</v>
      </c>
      <c r="C4277" t="s">
        <v>1278</v>
      </c>
      <c r="D4277" t="s">
        <v>901</v>
      </c>
      <c r="E4277" t="s">
        <v>477</v>
      </c>
      <c r="F4277" t="s">
        <v>478</v>
      </c>
    </row>
    <row r="4278" spans="1:6" x14ac:dyDescent="0.25">
      <c r="A4278">
        <v>16</v>
      </c>
      <c r="B4278">
        <v>2</v>
      </c>
      <c r="C4278" t="s">
        <v>1128</v>
      </c>
      <c r="D4278" t="s">
        <v>901</v>
      </c>
      <c r="E4278" t="s">
        <v>368</v>
      </c>
      <c r="F4278" t="s">
        <v>478</v>
      </c>
    </row>
    <row r="4279" spans="1:6" x14ac:dyDescent="0.25">
      <c r="A4279">
        <v>16</v>
      </c>
      <c r="B4279">
        <v>3</v>
      </c>
      <c r="C4279" t="s">
        <v>1133</v>
      </c>
      <c r="D4279" t="s">
        <v>901</v>
      </c>
      <c r="E4279" t="s">
        <v>45</v>
      </c>
      <c r="F4279" t="s">
        <v>478</v>
      </c>
    </row>
    <row r="4280" spans="1:6" x14ac:dyDescent="0.25">
      <c r="A4280">
        <v>16</v>
      </c>
      <c r="B4280">
        <v>4</v>
      </c>
      <c r="C4280" t="s">
        <v>1227</v>
      </c>
      <c r="D4280" t="s">
        <v>901</v>
      </c>
      <c r="E4280" t="s">
        <v>837</v>
      </c>
      <c r="F4280" t="s">
        <v>478</v>
      </c>
    </row>
    <row r="4281" spans="1:6" x14ac:dyDescent="0.25">
      <c r="A4281">
        <v>16</v>
      </c>
      <c r="B4281">
        <v>5</v>
      </c>
      <c r="C4281" t="s">
        <v>1160</v>
      </c>
      <c r="D4281" t="s">
        <v>899</v>
      </c>
      <c r="E4281" t="s">
        <v>708</v>
      </c>
      <c r="F4281" t="s">
        <v>478</v>
      </c>
    </row>
    <row r="4282" spans="1:6" x14ac:dyDescent="0.25">
      <c r="A4282">
        <v>16</v>
      </c>
      <c r="B4282">
        <v>6</v>
      </c>
      <c r="C4282" t="s">
        <v>1148</v>
      </c>
      <c r="D4282" t="s">
        <v>901</v>
      </c>
      <c r="E4282" t="s">
        <v>750</v>
      </c>
      <c r="F4282" t="s">
        <v>478</v>
      </c>
    </row>
    <row r="4283" spans="1:6" x14ac:dyDescent="0.25">
      <c r="A4283">
        <v>16</v>
      </c>
      <c r="B4283">
        <v>7</v>
      </c>
      <c r="C4283" t="s">
        <v>1118</v>
      </c>
      <c r="D4283" t="s">
        <v>901</v>
      </c>
      <c r="E4283" t="s">
        <v>487</v>
      </c>
      <c r="F4283" t="s">
        <v>478</v>
      </c>
    </row>
    <row r="4284" spans="1:6" x14ac:dyDescent="0.25">
      <c r="A4284">
        <v>16</v>
      </c>
      <c r="B4284">
        <v>8</v>
      </c>
      <c r="C4284" t="s">
        <v>1092</v>
      </c>
      <c r="D4284" t="s">
        <v>901</v>
      </c>
      <c r="E4284" t="s">
        <v>626</v>
      </c>
      <c r="F4284" t="s">
        <v>478</v>
      </c>
    </row>
    <row r="4285" spans="1:6" x14ac:dyDescent="0.25">
      <c r="A4285">
        <v>16</v>
      </c>
      <c r="B4285">
        <v>9</v>
      </c>
      <c r="C4285" t="s">
        <v>1152</v>
      </c>
      <c r="D4285" t="s">
        <v>903</v>
      </c>
      <c r="E4285" t="s">
        <v>18</v>
      </c>
      <c r="F4285" t="s">
        <v>478</v>
      </c>
    </row>
    <row r="4286" spans="1:6" x14ac:dyDescent="0.25">
      <c r="A4286">
        <v>16</v>
      </c>
      <c r="B4286">
        <v>10</v>
      </c>
      <c r="C4286" t="s">
        <v>1123</v>
      </c>
      <c r="D4286" t="s">
        <v>926</v>
      </c>
      <c r="E4286" t="s">
        <v>386</v>
      </c>
      <c r="F4286" t="s">
        <v>478</v>
      </c>
    </row>
    <row r="4287" spans="1:6" x14ac:dyDescent="0.25">
      <c r="A4287">
        <v>16</v>
      </c>
      <c r="B4287">
        <v>11</v>
      </c>
      <c r="C4287" t="s">
        <v>1225</v>
      </c>
      <c r="D4287" t="s">
        <v>901</v>
      </c>
      <c r="E4287" t="s">
        <v>204</v>
      </c>
      <c r="F4287" t="s">
        <v>478</v>
      </c>
    </row>
    <row r="4288" spans="1:6" x14ac:dyDescent="0.25">
      <c r="A4288">
        <v>16</v>
      </c>
      <c r="B4288">
        <v>12</v>
      </c>
      <c r="C4288" t="s">
        <v>1168</v>
      </c>
      <c r="D4288" t="s">
        <v>899</v>
      </c>
      <c r="E4288" t="s">
        <v>306</v>
      </c>
      <c r="F4288" t="s">
        <v>478</v>
      </c>
    </row>
    <row r="4289" spans="1:6" x14ac:dyDescent="0.25">
      <c r="A4289">
        <v>16</v>
      </c>
      <c r="B4289">
        <v>13</v>
      </c>
      <c r="C4289" t="s">
        <v>1153</v>
      </c>
      <c r="D4289" t="s">
        <v>899</v>
      </c>
      <c r="E4289" t="s">
        <v>189</v>
      </c>
      <c r="F4289" t="s">
        <v>478</v>
      </c>
    </row>
    <row r="4290" spans="1:6" x14ac:dyDescent="0.25">
      <c r="A4290">
        <v>16</v>
      </c>
      <c r="B4290">
        <v>14</v>
      </c>
      <c r="C4290" t="s">
        <v>1161</v>
      </c>
      <c r="D4290" t="s">
        <v>899</v>
      </c>
      <c r="E4290" t="s">
        <v>830</v>
      </c>
      <c r="F4290" t="s">
        <v>478</v>
      </c>
    </row>
    <row r="4291" spans="1:6" x14ac:dyDescent="0.25">
      <c r="A4291">
        <v>16</v>
      </c>
      <c r="B4291">
        <v>15</v>
      </c>
      <c r="C4291" t="s">
        <v>1111</v>
      </c>
      <c r="D4291" t="s">
        <v>926</v>
      </c>
      <c r="E4291" t="s">
        <v>80</v>
      </c>
      <c r="F4291" t="s">
        <v>478</v>
      </c>
    </row>
    <row r="4292" spans="1:6" x14ac:dyDescent="0.25">
      <c r="A4292">
        <v>17</v>
      </c>
      <c r="B4292">
        <v>1</v>
      </c>
      <c r="C4292" t="s">
        <v>1108</v>
      </c>
      <c r="D4292" t="s">
        <v>908</v>
      </c>
      <c r="E4292" t="s">
        <v>80</v>
      </c>
      <c r="F4292" t="s">
        <v>478</v>
      </c>
    </row>
    <row r="4293" spans="1:6" x14ac:dyDescent="0.25">
      <c r="A4293">
        <v>17</v>
      </c>
      <c r="B4293">
        <v>2</v>
      </c>
      <c r="C4293" t="s">
        <v>1216</v>
      </c>
      <c r="D4293" t="s">
        <v>899</v>
      </c>
      <c r="E4293" t="s">
        <v>830</v>
      </c>
      <c r="F4293" t="s">
        <v>478</v>
      </c>
    </row>
    <row r="4294" spans="1:6" x14ac:dyDescent="0.25">
      <c r="A4294">
        <v>17</v>
      </c>
      <c r="B4294">
        <v>3</v>
      </c>
      <c r="C4294" t="s">
        <v>1136</v>
      </c>
      <c r="D4294" t="s">
        <v>899</v>
      </c>
      <c r="E4294" t="s">
        <v>189</v>
      </c>
      <c r="F4294" t="s">
        <v>478</v>
      </c>
    </row>
    <row r="4295" spans="1:6" x14ac:dyDescent="0.25">
      <c r="A4295">
        <v>17</v>
      </c>
      <c r="B4295">
        <v>4</v>
      </c>
      <c r="C4295" t="s">
        <v>1140</v>
      </c>
      <c r="D4295" t="s">
        <v>901</v>
      </c>
      <c r="E4295" t="s">
        <v>306</v>
      </c>
      <c r="F4295" t="s">
        <v>478</v>
      </c>
    </row>
    <row r="4296" spans="1:6" x14ac:dyDescent="0.25">
      <c r="A4296">
        <v>17</v>
      </c>
      <c r="B4296">
        <v>5</v>
      </c>
      <c r="C4296" t="s">
        <v>1215</v>
      </c>
      <c r="D4296" t="s">
        <v>899</v>
      </c>
      <c r="E4296" t="s">
        <v>204</v>
      </c>
      <c r="F4296" t="s">
        <v>478</v>
      </c>
    </row>
    <row r="4297" spans="1:6" x14ac:dyDescent="0.25">
      <c r="A4297">
        <v>17</v>
      </c>
      <c r="B4297">
        <v>6</v>
      </c>
      <c r="C4297" t="s">
        <v>1164</v>
      </c>
      <c r="D4297" t="s">
        <v>903</v>
      </c>
      <c r="E4297" t="s">
        <v>386</v>
      </c>
      <c r="F4297" t="s">
        <v>478</v>
      </c>
    </row>
    <row r="4298" spans="1:6" x14ac:dyDescent="0.25">
      <c r="A4298">
        <v>17</v>
      </c>
      <c r="B4298">
        <v>7</v>
      </c>
      <c r="C4298" t="s">
        <v>1145</v>
      </c>
      <c r="D4298" t="s">
        <v>899</v>
      </c>
      <c r="E4298" t="s">
        <v>18</v>
      </c>
      <c r="F4298" t="s">
        <v>478</v>
      </c>
    </row>
    <row r="4299" spans="1:6" x14ac:dyDescent="0.25">
      <c r="A4299">
        <v>17</v>
      </c>
      <c r="B4299">
        <v>8</v>
      </c>
      <c r="C4299" t="s">
        <v>1110</v>
      </c>
      <c r="D4299" t="s">
        <v>899</v>
      </c>
      <c r="E4299" t="s">
        <v>626</v>
      </c>
      <c r="F4299" t="s">
        <v>478</v>
      </c>
    </row>
    <row r="4300" spans="1:6" x14ac:dyDescent="0.25">
      <c r="A4300">
        <v>17</v>
      </c>
      <c r="B4300">
        <v>9</v>
      </c>
      <c r="C4300" t="s">
        <v>1109</v>
      </c>
      <c r="D4300" t="s">
        <v>908</v>
      </c>
      <c r="E4300" t="s">
        <v>487</v>
      </c>
      <c r="F4300" t="s">
        <v>478</v>
      </c>
    </row>
    <row r="4301" spans="1:6" x14ac:dyDescent="0.25">
      <c r="A4301">
        <v>17</v>
      </c>
      <c r="B4301">
        <v>10</v>
      </c>
      <c r="C4301" t="s">
        <v>1137</v>
      </c>
      <c r="D4301" t="s">
        <v>922</v>
      </c>
      <c r="E4301" t="s">
        <v>750</v>
      </c>
      <c r="F4301" t="s">
        <v>478</v>
      </c>
    </row>
    <row r="4302" spans="1:6" x14ac:dyDescent="0.25">
      <c r="A4302">
        <v>17</v>
      </c>
      <c r="B4302">
        <v>11</v>
      </c>
      <c r="C4302" t="s">
        <v>1188</v>
      </c>
      <c r="D4302" t="s">
        <v>961</v>
      </c>
      <c r="E4302" t="s">
        <v>708</v>
      </c>
      <c r="F4302" t="s">
        <v>478</v>
      </c>
    </row>
    <row r="4303" spans="1:6" x14ac:dyDescent="0.25">
      <c r="A4303">
        <v>17</v>
      </c>
      <c r="B4303">
        <v>12</v>
      </c>
      <c r="C4303" t="s">
        <v>1163</v>
      </c>
      <c r="D4303" t="s">
        <v>903</v>
      </c>
      <c r="E4303" t="s">
        <v>837</v>
      </c>
      <c r="F4303" t="s">
        <v>478</v>
      </c>
    </row>
    <row r="4304" spans="1:6" x14ac:dyDescent="0.25">
      <c r="A4304">
        <v>17</v>
      </c>
      <c r="B4304">
        <v>13</v>
      </c>
      <c r="C4304" t="s">
        <v>1151</v>
      </c>
      <c r="D4304" t="s">
        <v>903</v>
      </c>
      <c r="E4304" t="s">
        <v>45</v>
      </c>
      <c r="F4304" t="s">
        <v>478</v>
      </c>
    </row>
    <row r="4305" spans="1:6" x14ac:dyDescent="0.25">
      <c r="A4305">
        <v>17</v>
      </c>
      <c r="B4305">
        <v>14</v>
      </c>
      <c r="C4305" t="s">
        <v>1158</v>
      </c>
      <c r="D4305" t="s">
        <v>961</v>
      </c>
      <c r="E4305" t="s">
        <v>368</v>
      </c>
      <c r="F4305" t="s">
        <v>478</v>
      </c>
    </row>
    <row r="4306" spans="1:6" x14ac:dyDescent="0.25">
      <c r="A4306">
        <v>17</v>
      </c>
      <c r="B4306">
        <v>15</v>
      </c>
      <c r="C4306" t="s">
        <v>1187</v>
      </c>
      <c r="D4306" t="s">
        <v>905</v>
      </c>
      <c r="E4306" t="s">
        <v>477</v>
      </c>
      <c r="F4306" t="s">
        <v>478</v>
      </c>
    </row>
    <row r="4307" spans="1:6" x14ac:dyDescent="0.25">
      <c r="A4307">
        <v>18</v>
      </c>
      <c r="B4307">
        <v>1</v>
      </c>
      <c r="C4307" t="s">
        <v>1147</v>
      </c>
      <c r="D4307" t="s">
        <v>901</v>
      </c>
      <c r="E4307" t="s">
        <v>477</v>
      </c>
      <c r="F4307" t="s">
        <v>478</v>
      </c>
    </row>
    <row r="4308" spans="1:6" x14ac:dyDescent="0.25">
      <c r="A4308">
        <v>18</v>
      </c>
      <c r="B4308">
        <v>2</v>
      </c>
      <c r="C4308" t="s">
        <v>1279</v>
      </c>
      <c r="D4308" t="s">
        <v>901</v>
      </c>
      <c r="E4308" t="s">
        <v>368</v>
      </c>
      <c r="F4308" t="s">
        <v>478</v>
      </c>
    </row>
    <row r="4309" spans="1:6" x14ac:dyDescent="0.25">
      <c r="A4309">
        <v>18</v>
      </c>
      <c r="B4309">
        <v>3</v>
      </c>
      <c r="C4309" t="s">
        <v>1122</v>
      </c>
      <c r="D4309" t="s">
        <v>901</v>
      </c>
      <c r="E4309" t="s">
        <v>45</v>
      </c>
      <c r="F4309" t="s">
        <v>478</v>
      </c>
    </row>
    <row r="4310" spans="1:6" x14ac:dyDescent="0.25">
      <c r="A4310">
        <v>18</v>
      </c>
      <c r="B4310">
        <v>4</v>
      </c>
      <c r="C4310" t="s">
        <v>1162</v>
      </c>
      <c r="D4310" t="s">
        <v>961</v>
      </c>
      <c r="E4310" t="s">
        <v>837</v>
      </c>
      <c r="F4310" t="s">
        <v>478</v>
      </c>
    </row>
    <row r="4311" spans="1:6" x14ac:dyDescent="0.25">
      <c r="A4311">
        <v>18</v>
      </c>
      <c r="B4311">
        <v>5</v>
      </c>
      <c r="C4311" t="s">
        <v>1159</v>
      </c>
      <c r="D4311" t="s">
        <v>901</v>
      </c>
      <c r="E4311" t="s">
        <v>708</v>
      </c>
      <c r="F4311" t="s">
        <v>478</v>
      </c>
    </row>
    <row r="4312" spans="1:6" x14ac:dyDescent="0.25">
      <c r="A4312">
        <v>18</v>
      </c>
      <c r="B4312">
        <v>6</v>
      </c>
      <c r="C4312" t="s">
        <v>1103</v>
      </c>
      <c r="D4312" t="s">
        <v>901</v>
      </c>
      <c r="E4312" t="s">
        <v>750</v>
      </c>
      <c r="F4312" t="s">
        <v>478</v>
      </c>
    </row>
    <row r="4313" spans="1:6" x14ac:dyDescent="0.25">
      <c r="A4313">
        <v>18</v>
      </c>
      <c r="B4313">
        <v>7</v>
      </c>
      <c r="C4313" t="s">
        <v>1211</v>
      </c>
      <c r="D4313" t="s">
        <v>899</v>
      </c>
      <c r="E4313" t="s">
        <v>487</v>
      </c>
      <c r="F4313" t="s">
        <v>478</v>
      </c>
    </row>
    <row r="4314" spans="1:6" x14ac:dyDescent="0.25">
      <c r="A4314">
        <v>18</v>
      </c>
      <c r="B4314">
        <v>8</v>
      </c>
      <c r="C4314" t="s">
        <v>1155</v>
      </c>
      <c r="D4314" t="s">
        <v>961</v>
      </c>
      <c r="E4314" t="s">
        <v>626</v>
      </c>
      <c r="F4314" t="s">
        <v>478</v>
      </c>
    </row>
    <row r="4315" spans="1:6" x14ac:dyDescent="0.25">
      <c r="A4315">
        <v>18</v>
      </c>
      <c r="B4315">
        <v>9</v>
      </c>
      <c r="C4315" t="s">
        <v>1157</v>
      </c>
      <c r="D4315" t="s">
        <v>899</v>
      </c>
      <c r="E4315" t="s">
        <v>18</v>
      </c>
      <c r="F4315" t="s">
        <v>478</v>
      </c>
    </row>
    <row r="4316" spans="1:6" x14ac:dyDescent="0.25">
      <c r="A4316">
        <v>18</v>
      </c>
      <c r="B4316">
        <v>10</v>
      </c>
      <c r="C4316" t="s">
        <v>1184</v>
      </c>
      <c r="D4316" t="s">
        <v>901</v>
      </c>
      <c r="E4316" t="s">
        <v>386</v>
      </c>
      <c r="F4316" t="s">
        <v>478</v>
      </c>
    </row>
    <row r="4317" spans="1:6" x14ac:dyDescent="0.25">
      <c r="A4317">
        <v>18</v>
      </c>
      <c r="B4317">
        <v>11</v>
      </c>
      <c r="C4317" t="s">
        <v>1143</v>
      </c>
      <c r="D4317" t="s">
        <v>961</v>
      </c>
      <c r="E4317" t="s">
        <v>204</v>
      </c>
      <c r="F4317" t="s">
        <v>478</v>
      </c>
    </row>
    <row r="4318" spans="1:6" x14ac:dyDescent="0.25">
      <c r="A4318">
        <v>18</v>
      </c>
      <c r="B4318">
        <v>12</v>
      </c>
      <c r="C4318" t="s">
        <v>1165</v>
      </c>
      <c r="D4318" t="s">
        <v>901</v>
      </c>
      <c r="E4318" t="s">
        <v>306</v>
      </c>
      <c r="F4318" t="s">
        <v>478</v>
      </c>
    </row>
    <row r="4319" spans="1:6" x14ac:dyDescent="0.25">
      <c r="A4319">
        <v>18</v>
      </c>
      <c r="B4319">
        <v>13</v>
      </c>
      <c r="C4319" t="s">
        <v>1186</v>
      </c>
      <c r="D4319" t="s">
        <v>922</v>
      </c>
      <c r="E4319" t="s">
        <v>189</v>
      </c>
      <c r="F4319" t="s">
        <v>478</v>
      </c>
    </row>
    <row r="4320" spans="1:6" x14ac:dyDescent="0.25">
      <c r="A4320">
        <v>18</v>
      </c>
      <c r="B4320">
        <v>14</v>
      </c>
      <c r="C4320" t="s">
        <v>1174</v>
      </c>
      <c r="D4320" t="s">
        <v>899</v>
      </c>
      <c r="E4320" t="s">
        <v>830</v>
      </c>
      <c r="F4320" t="s">
        <v>478</v>
      </c>
    </row>
    <row r="4321" spans="1:6" x14ac:dyDescent="0.25">
      <c r="A4321">
        <v>18</v>
      </c>
      <c r="B4321">
        <v>15</v>
      </c>
      <c r="C4321" t="s">
        <v>1104</v>
      </c>
      <c r="D4321" t="s">
        <v>901</v>
      </c>
      <c r="E4321" t="s">
        <v>80</v>
      </c>
      <c r="F4321" t="s">
        <v>478</v>
      </c>
    </row>
    <row r="4322" spans="1:6" x14ac:dyDescent="0.25">
      <c r="A4322">
        <v>19</v>
      </c>
      <c r="B4322">
        <v>1</v>
      </c>
      <c r="C4322" t="s">
        <v>1176</v>
      </c>
      <c r="D4322" t="s">
        <v>922</v>
      </c>
      <c r="E4322" t="s">
        <v>80</v>
      </c>
      <c r="F4322" t="s">
        <v>478</v>
      </c>
    </row>
    <row r="4323" spans="1:6" x14ac:dyDescent="0.25">
      <c r="A4323">
        <v>19</v>
      </c>
      <c r="B4323">
        <v>2</v>
      </c>
      <c r="C4323" t="s">
        <v>1231</v>
      </c>
      <c r="D4323" t="s">
        <v>901</v>
      </c>
      <c r="E4323" t="s">
        <v>830</v>
      </c>
      <c r="F4323" t="s">
        <v>478</v>
      </c>
    </row>
    <row r="4324" spans="1:6" x14ac:dyDescent="0.25">
      <c r="A4324">
        <v>19</v>
      </c>
      <c r="B4324">
        <v>3</v>
      </c>
      <c r="C4324" t="s">
        <v>1251</v>
      </c>
      <c r="D4324" t="s">
        <v>901</v>
      </c>
      <c r="E4324" t="s">
        <v>189</v>
      </c>
      <c r="F4324" t="s">
        <v>478</v>
      </c>
    </row>
    <row r="4325" spans="1:6" x14ac:dyDescent="0.25">
      <c r="A4325">
        <v>19</v>
      </c>
      <c r="B4325">
        <v>4</v>
      </c>
      <c r="C4325" t="s">
        <v>1237</v>
      </c>
      <c r="D4325" t="s">
        <v>901</v>
      </c>
      <c r="E4325" t="s">
        <v>306</v>
      </c>
      <c r="F4325" t="s">
        <v>478</v>
      </c>
    </row>
    <row r="4326" spans="1:6" x14ac:dyDescent="0.25">
      <c r="A4326">
        <v>19</v>
      </c>
      <c r="B4326">
        <v>5</v>
      </c>
      <c r="C4326" t="s">
        <v>1252</v>
      </c>
      <c r="D4326" t="s">
        <v>901</v>
      </c>
      <c r="E4326" t="s">
        <v>204</v>
      </c>
      <c r="F4326" t="s">
        <v>478</v>
      </c>
    </row>
    <row r="4327" spans="1:6" x14ac:dyDescent="0.25">
      <c r="A4327">
        <v>19</v>
      </c>
      <c r="B4327">
        <v>6</v>
      </c>
      <c r="C4327" t="s">
        <v>1249</v>
      </c>
      <c r="D4327" t="s">
        <v>899</v>
      </c>
      <c r="E4327" t="s">
        <v>386</v>
      </c>
      <c r="F4327" t="s">
        <v>478</v>
      </c>
    </row>
    <row r="4328" spans="1:6" x14ac:dyDescent="0.25">
      <c r="A4328">
        <v>19</v>
      </c>
      <c r="B4328">
        <v>7</v>
      </c>
      <c r="C4328" t="s">
        <v>1173</v>
      </c>
      <c r="D4328" t="s">
        <v>899</v>
      </c>
      <c r="E4328" t="s">
        <v>18</v>
      </c>
      <c r="F4328" t="s">
        <v>478</v>
      </c>
    </row>
    <row r="4329" spans="1:6" x14ac:dyDescent="0.25">
      <c r="A4329">
        <v>19</v>
      </c>
      <c r="B4329">
        <v>8</v>
      </c>
      <c r="C4329" t="s">
        <v>1190</v>
      </c>
      <c r="D4329" t="s">
        <v>901</v>
      </c>
      <c r="E4329" t="s">
        <v>626</v>
      </c>
      <c r="F4329" t="s">
        <v>478</v>
      </c>
    </row>
    <row r="4330" spans="1:6" x14ac:dyDescent="0.25">
      <c r="A4330">
        <v>19</v>
      </c>
      <c r="B4330">
        <v>9</v>
      </c>
      <c r="C4330" t="s">
        <v>1166</v>
      </c>
      <c r="D4330" t="s">
        <v>901</v>
      </c>
      <c r="E4330" t="s">
        <v>487</v>
      </c>
      <c r="F4330" t="s">
        <v>478</v>
      </c>
    </row>
    <row r="4331" spans="1:6" x14ac:dyDescent="0.25">
      <c r="A4331">
        <v>19</v>
      </c>
      <c r="B4331">
        <v>10</v>
      </c>
      <c r="C4331" t="s">
        <v>1201</v>
      </c>
      <c r="D4331" t="s">
        <v>903</v>
      </c>
      <c r="E4331" t="s">
        <v>750</v>
      </c>
      <c r="F4331" t="s">
        <v>478</v>
      </c>
    </row>
    <row r="4332" spans="1:6" x14ac:dyDescent="0.25">
      <c r="A4332">
        <v>19</v>
      </c>
      <c r="B4332">
        <v>11</v>
      </c>
      <c r="C4332" t="s">
        <v>1183</v>
      </c>
      <c r="D4332" t="s">
        <v>899</v>
      </c>
      <c r="E4332" t="s">
        <v>708</v>
      </c>
      <c r="F4332" t="s">
        <v>478</v>
      </c>
    </row>
    <row r="4333" spans="1:6" x14ac:dyDescent="0.25">
      <c r="A4333">
        <v>19</v>
      </c>
      <c r="B4333">
        <v>12</v>
      </c>
      <c r="C4333" t="s">
        <v>1195</v>
      </c>
      <c r="D4333" t="s">
        <v>899</v>
      </c>
      <c r="E4333" t="s">
        <v>837</v>
      </c>
      <c r="F4333" t="s">
        <v>478</v>
      </c>
    </row>
    <row r="4334" spans="1:6" x14ac:dyDescent="0.25">
      <c r="A4334">
        <v>19</v>
      </c>
      <c r="B4334">
        <v>13</v>
      </c>
      <c r="C4334" t="s">
        <v>1169</v>
      </c>
      <c r="D4334" t="s">
        <v>901</v>
      </c>
      <c r="E4334" t="s">
        <v>45</v>
      </c>
      <c r="F4334" t="s">
        <v>478</v>
      </c>
    </row>
    <row r="4335" spans="1:6" x14ac:dyDescent="0.25">
      <c r="A4335">
        <v>19</v>
      </c>
      <c r="B4335">
        <v>14</v>
      </c>
      <c r="C4335" t="s">
        <v>1226</v>
      </c>
      <c r="D4335" t="s">
        <v>901</v>
      </c>
      <c r="E4335" t="s">
        <v>368</v>
      </c>
      <c r="F4335" t="s">
        <v>478</v>
      </c>
    </row>
    <row r="4336" spans="1:6" x14ac:dyDescent="0.25">
      <c r="A4336">
        <v>19</v>
      </c>
      <c r="B4336">
        <v>15</v>
      </c>
      <c r="C4336" t="s">
        <v>1205</v>
      </c>
      <c r="D4336" t="s">
        <v>905</v>
      </c>
      <c r="E4336" t="s">
        <v>477</v>
      </c>
      <c r="F4336" t="s">
        <v>478</v>
      </c>
    </row>
    <row r="4337" spans="1:6" x14ac:dyDescent="0.25">
      <c r="A4337">
        <v>20</v>
      </c>
      <c r="B4337">
        <v>1</v>
      </c>
      <c r="C4337" t="s">
        <v>1200</v>
      </c>
      <c r="D4337" t="s">
        <v>901</v>
      </c>
      <c r="E4337" t="s">
        <v>477</v>
      </c>
      <c r="F4337" t="s">
        <v>478</v>
      </c>
    </row>
    <row r="4338" spans="1:6" x14ac:dyDescent="0.25">
      <c r="A4338">
        <v>20</v>
      </c>
      <c r="B4338">
        <v>2</v>
      </c>
      <c r="C4338" t="s">
        <v>1208</v>
      </c>
      <c r="D4338" t="s">
        <v>899</v>
      </c>
      <c r="E4338" t="s">
        <v>368</v>
      </c>
      <c r="F4338" t="s">
        <v>478</v>
      </c>
    </row>
    <row r="4339" spans="1:6" x14ac:dyDescent="0.25">
      <c r="A4339">
        <v>20</v>
      </c>
      <c r="B4339">
        <v>3</v>
      </c>
      <c r="C4339" t="s">
        <v>1180</v>
      </c>
      <c r="D4339" t="s">
        <v>899</v>
      </c>
      <c r="E4339" t="s">
        <v>45</v>
      </c>
      <c r="F4339" t="s">
        <v>478</v>
      </c>
    </row>
    <row r="4340" spans="1:6" x14ac:dyDescent="0.25">
      <c r="A4340">
        <v>20</v>
      </c>
      <c r="B4340">
        <v>4</v>
      </c>
      <c r="C4340" t="s">
        <v>1127</v>
      </c>
      <c r="D4340" t="s">
        <v>901</v>
      </c>
      <c r="E4340" t="s">
        <v>837</v>
      </c>
      <c r="F4340" t="s">
        <v>478</v>
      </c>
    </row>
    <row r="4341" spans="1:6" x14ac:dyDescent="0.25">
      <c r="A4341">
        <v>20</v>
      </c>
      <c r="B4341">
        <v>5</v>
      </c>
      <c r="C4341" t="s">
        <v>1132</v>
      </c>
      <c r="D4341" t="s">
        <v>903</v>
      </c>
      <c r="E4341" t="s">
        <v>708</v>
      </c>
      <c r="F4341" t="s">
        <v>478</v>
      </c>
    </row>
    <row r="4342" spans="1:6" x14ac:dyDescent="0.25">
      <c r="A4342">
        <v>20</v>
      </c>
      <c r="B4342">
        <v>6</v>
      </c>
      <c r="C4342" t="s">
        <v>1217</v>
      </c>
      <c r="D4342" t="s">
        <v>901</v>
      </c>
      <c r="E4342" t="s">
        <v>750</v>
      </c>
      <c r="F4342" t="s">
        <v>478</v>
      </c>
    </row>
    <row r="4343" spans="1:6" x14ac:dyDescent="0.25">
      <c r="A4343">
        <v>20</v>
      </c>
      <c r="B4343">
        <v>7</v>
      </c>
      <c r="C4343" t="s">
        <v>1141</v>
      </c>
      <c r="D4343" t="s">
        <v>899</v>
      </c>
      <c r="E4343" t="s">
        <v>487</v>
      </c>
      <c r="F4343" t="s">
        <v>478</v>
      </c>
    </row>
    <row r="4344" spans="1:6" x14ac:dyDescent="0.25">
      <c r="A4344">
        <v>20</v>
      </c>
      <c r="B4344">
        <v>8</v>
      </c>
      <c r="C4344" t="s">
        <v>1150</v>
      </c>
      <c r="D4344" t="s">
        <v>905</v>
      </c>
      <c r="E4344" t="s">
        <v>626</v>
      </c>
      <c r="F4344" t="s">
        <v>478</v>
      </c>
    </row>
    <row r="4345" spans="1:6" x14ac:dyDescent="0.25">
      <c r="A4345">
        <v>20</v>
      </c>
      <c r="B4345">
        <v>9</v>
      </c>
      <c r="C4345" t="s">
        <v>1146</v>
      </c>
      <c r="D4345" t="s">
        <v>905</v>
      </c>
      <c r="E4345" t="s">
        <v>18</v>
      </c>
      <c r="F4345" t="s">
        <v>478</v>
      </c>
    </row>
    <row r="4346" spans="1:6" x14ac:dyDescent="0.25">
      <c r="A4346">
        <v>20</v>
      </c>
      <c r="B4346">
        <v>10</v>
      </c>
      <c r="C4346" t="s">
        <v>1138</v>
      </c>
      <c r="D4346" t="s">
        <v>961</v>
      </c>
      <c r="E4346" t="s">
        <v>386</v>
      </c>
      <c r="F4346" t="s">
        <v>478</v>
      </c>
    </row>
    <row r="4347" spans="1:6" x14ac:dyDescent="0.25">
      <c r="A4347">
        <v>20</v>
      </c>
      <c r="B4347">
        <v>11</v>
      </c>
      <c r="C4347" t="s">
        <v>1212</v>
      </c>
      <c r="D4347" t="s">
        <v>901</v>
      </c>
      <c r="E4347" t="s">
        <v>204</v>
      </c>
      <c r="F4347" t="s">
        <v>478</v>
      </c>
    </row>
    <row r="4348" spans="1:6" x14ac:dyDescent="0.25">
      <c r="A4348">
        <v>20</v>
      </c>
      <c r="B4348">
        <v>12</v>
      </c>
      <c r="C4348" t="s">
        <v>1154</v>
      </c>
      <c r="D4348" t="s">
        <v>922</v>
      </c>
      <c r="E4348" t="s">
        <v>306</v>
      </c>
      <c r="F4348" t="s">
        <v>478</v>
      </c>
    </row>
    <row r="4349" spans="1:6" x14ac:dyDescent="0.25">
      <c r="A4349">
        <v>20</v>
      </c>
      <c r="B4349">
        <v>13</v>
      </c>
      <c r="C4349" t="s">
        <v>1221</v>
      </c>
      <c r="D4349" t="s">
        <v>908</v>
      </c>
      <c r="E4349" t="s">
        <v>189</v>
      </c>
      <c r="F4349" t="s">
        <v>478</v>
      </c>
    </row>
    <row r="4350" spans="1:6" x14ac:dyDescent="0.25">
      <c r="A4350">
        <v>20</v>
      </c>
      <c r="B4350">
        <v>14</v>
      </c>
      <c r="C4350" t="s">
        <v>1189</v>
      </c>
      <c r="D4350" t="s">
        <v>901</v>
      </c>
      <c r="E4350" t="s">
        <v>830</v>
      </c>
      <c r="F4350" t="s">
        <v>478</v>
      </c>
    </row>
    <row r="4351" spans="1:6" x14ac:dyDescent="0.25">
      <c r="A4351">
        <v>20</v>
      </c>
      <c r="B4351">
        <v>15</v>
      </c>
      <c r="C4351" t="s">
        <v>1172</v>
      </c>
      <c r="D4351" t="s">
        <v>901</v>
      </c>
      <c r="E4351" t="s">
        <v>80</v>
      </c>
      <c r="F4351" t="s">
        <v>478</v>
      </c>
    </row>
    <row r="4352" spans="1:6" x14ac:dyDescent="0.25">
      <c r="A4352">
        <v>21</v>
      </c>
      <c r="B4352">
        <v>1</v>
      </c>
      <c r="C4352" t="s">
        <v>1242</v>
      </c>
      <c r="D4352" t="s">
        <v>901</v>
      </c>
      <c r="E4352" t="s">
        <v>80</v>
      </c>
      <c r="F4352" t="s">
        <v>478</v>
      </c>
    </row>
    <row r="4353" spans="1:6" x14ac:dyDescent="0.25">
      <c r="A4353">
        <v>21</v>
      </c>
      <c r="B4353">
        <v>2</v>
      </c>
      <c r="C4353" t="s">
        <v>1236</v>
      </c>
      <c r="D4353" t="s">
        <v>901</v>
      </c>
      <c r="E4353" t="s">
        <v>830</v>
      </c>
      <c r="F4353" t="s">
        <v>478</v>
      </c>
    </row>
    <row r="4354" spans="1:6" x14ac:dyDescent="0.25">
      <c r="A4354">
        <v>21</v>
      </c>
      <c r="B4354">
        <v>3</v>
      </c>
      <c r="C4354" t="s">
        <v>1167</v>
      </c>
      <c r="D4354" t="s">
        <v>901</v>
      </c>
      <c r="E4354" t="s">
        <v>189</v>
      </c>
      <c r="F4354" t="s">
        <v>478</v>
      </c>
    </row>
    <row r="4355" spans="1:6" x14ac:dyDescent="0.25">
      <c r="A4355">
        <v>21</v>
      </c>
      <c r="B4355">
        <v>4</v>
      </c>
      <c r="C4355" t="s">
        <v>1203</v>
      </c>
      <c r="D4355" t="s">
        <v>903</v>
      </c>
      <c r="E4355" t="s">
        <v>306</v>
      </c>
      <c r="F4355" t="s">
        <v>478</v>
      </c>
    </row>
    <row r="4356" spans="1:6" x14ac:dyDescent="0.25">
      <c r="A4356">
        <v>21</v>
      </c>
      <c r="B4356">
        <v>5</v>
      </c>
      <c r="C4356" t="s">
        <v>1365</v>
      </c>
      <c r="D4356" t="s">
        <v>901</v>
      </c>
      <c r="E4356" t="s">
        <v>204</v>
      </c>
      <c r="F4356" t="s">
        <v>478</v>
      </c>
    </row>
    <row r="4357" spans="1:6" x14ac:dyDescent="0.25">
      <c r="A4357">
        <v>21</v>
      </c>
      <c r="B4357">
        <v>6</v>
      </c>
      <c r="C4357" t="s">
        <v>1234</v>
      </c>
      <c r="D4357" t="s">
        <v>908</v>
      </c>
      <c r="E4357" t="s">
        <v>386</v>
      </c>
      <c r="F4357" t="s">
        <v>478</v>
      </c>
    </row>
    <row r="4358" spans="1:6" x14ac:dyDescent="0.25">
      <c r="A4358">
        <v>21</v>
      </c>
      <c r="B4358">
        <v>7</v>
      </c>
      <c r="C4358" t="s">
        <v>1198</v>
      </c>
      <c r="D4358" t="s">
        <v>901</v>
      </c>
      <c r="E4358" t="s">
        <v>18</v>
      </c>
      <c r="F4358" t="s">
        <v>478</v>
      </c>
    </row>
    <row r="4359" spans="1:6" x14ac:dyDescent="0.25">
      <c r="A4359">
        <v>21</v>
      </c>
      <c r="B4359">
        <v>8</v>
      </c>
      <c r="C4359" t="s">
        <v>1245</v>
      </c>
      <c r="D4359" t="s">
        <v>901</v>
      </c>
      <c r="E4359" t="s">
        <v>626</v>
      </c>
      <c r="F4359" t="s">
        <v>478</v>
      </c>
    </row>
    <row r="4360" spans="1:6" x14ac:dyDescent="0.25">
      <c r="A4360">
        <v>21</v>
      </c>
      <c r="B4360">
        <v>9</v>
      </c>
      <c r="C4360" t="s">
        <v>1185</v>
      </c>
      <c r="D4360" t="s">
        <v>901</v>
      </c>
      <c r="E4360" t="s">
        <v>487</v>
      </c>
      <c r="F4360" t="s">
        <v>478</v>
      </c>
    </row>
    <row r="4361" spans="1:6" x14ac:dyDescent="0.25">
      <c r="A4361">
        <v>21</v>
      </c>
      <c r="B4361">
        <v>10</v>
      </c>
      <c r="C4361" t="s">
        <v>1207</v>
      </c>
      <c r="D4361" t="s">
        <v>899</v>
      </c>
      <c r="E4361" t="s">
        <v>750</v>
      </c>
      <c r="F4361" t="s">
        <v>478</v>
      </c>
    </row>
    <row r="4362" spans="1:6" x14ac:dyDescent="0.25">
      <c r="A4362">
        <v>21</v>
      </c>
      <c r="B4362">
        <v>11</v>
      </c>
      <c r="C4362" t="s">
        <v>1177</v>
      </c>
      <c r="D4362" t="s">
        <v>901</v>
      </c>
      <c r="E4362" t="s">
        <v>708</v>
      </c>
      <c r="F4362" t="s">
        <v>478</v>
      </c>
    </row>
    <row r="4363" spans="1:6" x14ac:dyDescent="0.25">
      <c r="A4363">
        <v>21</v>
      </c>
      <c r="B4363">
        <v>12</v>
      </c>
      <c r="C4363" t="s">
        <v>1271</v>
      </c>
      <c r="D4363" t="s">
        <v>899</v>
      </c>
      <c r="E4363" t="s">
        <v>837</v>
      </c>
      <c r="F4363" t="s">
        <v>478</v>
      </c>
    </row>
    <row r="4364" spans="1:6" x14ac:dyDescent="0.25">
      <c r="A4364">
        <v>21</v>
      </c>
      <c r="B4364">
        <v>13</v>
      </c>
      <c r="C4364" t="s">
        <v>1235</v>
      </c>
      <c r="D4364" t="s">
        <v>899</v>
      </c>
      <c r="E4364" t="s">
        <v>45</v>
      </c>
      <c r="F4364" t="s">
        <v>478</v>
      </c>
    </row>
    <row r="4365" spans="1:6" x14ac:dyDescent="0.25">
      <c r="A4365">
        <v>21</v>
      </c>
      <c r="B4365">
        <v>14</v>
      </c>
      <c r="C4365" t="s">
        <v>1191</v>
      </c>
      <c r="D4365" t="s">
        <v>901</v>
      </c>
      <c r="E4365" t="s">
        <v>368</v>
      </c>
      <c r="F4365" t="s">
        <v>478</v>
      </c>
    </row>
    <row r="4366" spans="1:6" x14ac:dyDescent="0.25">
      <c r="A4366">
        <v>21</v>
      </c>
      <c r="B4366">
        <v>15</v>
      </c>
      <c r="C4366" t="s">
        <v>1305</v>
      </c>
      <c r="D4366" t="s">
        <v>901</v>
      </c>
      <c r="E4366" t="s">
        <v>477</v>
      </c>
      <c r="F4366" t="s">
        <v>478</v>
      </c>
    </row>
    <row r="4367" spans="1:6" x14ac:dyDescent="0.25">
      <c r="A4367">
        <v>22</v>
      </c>
      <c r="B4367">
        <v>1</v>
      </c>
      <c r="C4367" t="s">
        <v>1246</v>
      </c>
      <c r="D4367" t="s">
        <v>899</v>
      </c>
      <c r="E4367" t="s">
        <v>477</v>
      </c>
      <c r="F4367" t="s">
        <v>478</v>
      </c>
    </row>
    <row r="4368" spans="1:6" x14ac:dyDescent="0.25">
      <c r="A4368">
        <v>22</v>
      </c>
      <c r="B4368">
        <v>2</v>
      </c>
      <c r="C4368" t="s">
        <v>1196</v>
      </c>
      <c r="D4368" t="s">
        <v>903</v>
      </c>
      <c r="E4368" t="s">
        <v>368</v>
      </c>
      <c r="F4368" t="s">
        <v>478</v>
      </c>
    </row>
    <row r="4369" spans="1:6" x14ac:dyDescent="0.25">
      <c r="A4369">
        <v>22</v>
      </c>
      <c r="B4369">
        <v>3</v>
      </c>
      <c r="C4369" t="s">
        <v>1171</v>
      </c>
      <c r="D4369" t="s">
        <v>961</v>
      </c>
      <c r="E4369" t="s">
        <v>45</v>
      </c>
      <c r="F4369" t="s">
        <v>478</v>
      </c>
    </row>
    <row r="4370" spans="1:6" x14ac:dyDescent="0.25">
      <c r="A4370">
        <v>22</v>
      </c>
      <c r="B4370">
        <v>4</v>
      </c>
      <c r="C4370" t="s">
        <v>1170</v>
      </c>
      <c r="D4370" t="s">
        <v>961</v>
      </c>
      <c r="E4370" t="s">
        <v>837</v>
      </c>
      <c r="F4370" t="s">
        <v>478</v>
      </c>
    </row>
    <row r="4371" spans="1:6" x14ac:dyDescent="0.25">
      <c r="A4371">
        <v>22</v>
      </c>
      <c r="B4371">
        <v>5</v>
      </c>
      <c r="C4371" t="s">
        <v>1228</v>
      </c>
      <c r="D4371" t="s">
        <v>899</v>
      </c>
      <c r="E4371" t="s">
        <v>708</v>
      </c>
      <c r="F4371" t="s">
        <v>478</v>
      </c>
    </row>
    <row r="4372" spans="1:6" x14ac:dyDescent="0.25">
      <c r="A4372">
        <v>22</v>
      </c>
      <c r="B4372">
        <v>6</v>
      </c>
      <c r="C4372" t="s">
        <v>1255</v>
      </c>
      <c r="D4372" t="s">
        <v>901</v>
      </c>
      <c r="E4372" t="s">
        <v>750</v>
      </c>
      <c r="F4372" t="s">
        <v>478</v>
      </c>
    </row>
    <row r="4373" spans="1:6" x14ac:dyDescent="0.25">
      <c r="A4373">
        <v>22</v>
      </c>
      <c r="B4373">
        <v>7</v>
      </c>
      <c r="C4373" t="s">
        <v>1254</v>
      </c>
      <c r="D4373" t="s">
        <v>905</v>
      </c>
      <c r="E4373" t="s">
        <v>487</v>
      </c>
      <c r="F4373" t="s">
        <v>478</v>
      </c>
    </row>
    <row r="4374" spans="1:6" x14ac:dyDescent="0.25">
      <c r="A4374">
        <v>22</v>
      </c>
      <c r="B4374">
        <v>8</v>
      </c>
      <c r="C4374" t="s">
        <v>1181</v>
      </c>
      <c r="D4374" t="s">
        <v>899</v>
      </c>
      <c r="E4374" t="s">
        <v>626</v>
      </c>
      <c r="F4374" t="s">
        <v>478</v>
      </c>
    </row>
    <row r="4375" spans="1:6" x14ac:dyDescent="0.25">
      <c r="A4375">
        <v>22</v>
      </c>
      <c r="B4375">
        <v>9</v>
      </c>
      <c r="C4375" t="s">
        <v>1194</v>
      </c>
      <c r="D4375" t="s">
        <v>961</v>
      </c>
      <c r="E4375" t="s">
        <v>18</v>
      </c>
      <c r="F4375" t="s">
        <v>478</v>
      </c>
    </row>
    <row r="4376" spans="1:6" x14ac:dyDescent="0.25">
      <c r="A4376">
        <v>22</v>
      </c>
      <c r="B4376">
        <v>10</v>
      </c>
      <c r="C4376" t="s">
        <v>1222</v>
      </c>
      <c r="D4376" t="s">
        <v>901</v>
      </c>
      <c r="E4376" t="s">
        <v>386</v>
      </c>
      <c r="F4376" t="s">
        <v>478</v>
      </c>
    </row>
    <row r="4377" spans="1:6" x14ac:dyDescent="0.25">
      <c r="A4377">
        <v>22</v>
      </c>
      <c r="B4377">
        <v>11</v>
      </c>
      <c r="C4377" t="s">
        <v>1344</v>
      </c>
      <c r="D4377" t="s">
        <v>899</v>
      </c>
      <c r="E4377" t="s">
        <v>204</v>
      </c>
      <c r="F4377" t="s">
        <v>478</v>
      </c>
    </row>
    <row r="4378" spans="1:6" x14ac:dyDescent="0.25">
      <c r="A4378">
        <v>22</v>
      </c>
      <c r="B4378">
        <v>12</v>
      </c>
      <c r="C4378" t="s">
        <v>1250</v>
      </c>
      <c r="D4378" t="s">
        <v>899</v>
      </c>
      <c r="E4378" t="s">
        <v>306</v>
      </c>
      <c r="F4378" t="s">
        <v>478</v>
      </c>
    </row>
    <row r="4379" spans="1:6" x14ac:dyDescent="0.25">
      <c r="A4379">
        <v>22</v>
      </c>
      <c r="B4379">
        <v>13</v>
      </c>
      <c r="C4379" t="s">
        <v>1178</v>
      </c>
      <c r="D4379" t="s">
        <v>901</v>
      </c>
      <c r="E4379" t="s">
        <v>189</v>
      </c>
      <c r="F4379" t="s">
        <v>478</v>
      </c>
    </row>
    <row r="4380" spans="1:6" x14ac:dyDescent="0.25">
      <c r="A4380">
        <v>22</v>
      </c>
      <c r="B4380">
        <v>14</v>
      </c>
      <c r="C4380" t="s">
        <v>1399</v>
      </c>
      <c r="D4380" t="s">
        <v>901</v>
      </c>
      <c r="E4380" t="s">
        <v>830</v>
      </c>
      <c r="F4380" t="s">
        <v>478</v>
      </c>
    </row>
    <row r="4381" spans="1:6" x14ac:dyDescent="0.25">
      <c r="A4381">
        <v>22</v>
      </c>
      <c r="B4381">
        <v>15</v>
      </c>
      <c r="C4381" t="s">
        <v>1202</v>
      </c>
      <c r="D4381" t="s">
        <v>899</v>
      </c>
      <c r="E4381" t="s">
        <v>80</v>
      </c>
      <c r="F4381" t="s">
        <v>478</v>
      </c>
    </row>
    <row r="4382" spans="1:6" x14ac:dyDescent="0.25">
      <c r="A4382">
        <v>23</v>
      </c>
      <c r="B4382">
        <v>1</v>
      </c>
      <c r="C4382" t="s">
        <v>1311</v>
      </c>
      <c r="D4382" t="s">
        <v>899</v>
      </c>
      <c r="E4382" t="s">
        <v>80</v>
      </c>
      <c r="F4382" t="s">
        <v>478</v>
      </c>
    </row>
    <row r="4383" spans="1:6" x14ac:dyDescent="0.25">
      <c r="A4383">
        <v>23</v>
      </c>
      <c r="B4383">
        <v>2</v>
      </c>
      <c r="C4383" t="s">
        <v>1363</v>
      </c>
      <c r="D4383" t="s">
        <v>908</v>
      </c>
      <c r="E4383" t="s">
        <v>830</v>
      </c>
      <c r="F4383" t="s">
        <v>478</v>
      </c>
    </row>
    <row r="4384" spans="1:6" x14ac:dyDescent="0.25">
      <c r="A4384">
        <v>23</v>
      </c>
      <c r="B4384">
        <v>3</v>
      </c>
      <c r="C4384" t="s">
        <v>1229</v>
      </c>
      <c r="D4384" t="s">
        <v>905</v>
      </c>
      <c r="E4384" t="s">
        <v>189</v>
      </c>
      <c r="F4384" t="s">
        <v>478</v>
      </c>
    </row>
    <row r="4385" spans="1:6" x14ac:dyDescent="0.25">
      <c r="A4385">
        <v>23</v>
      </c>
      <c r="B4385">
        <v>4</v>
      </c>
      <c r="C4385" t="s">
        <v>1248</v>
      </c>
      <c r="D4385" t="s">
        <v>901</v>
      </c>
      <c r="E4385" t="s">
        <v>306</v>
      </c>
      <c r="F4385" t="s">
        <v>478</v>
      </c>
    </row>
    <row r="4386" spans="1:6" x14ac:dyDescent="0.25">
      <c r="A4386">
        <v>23</v>
      </c>
      <c r="B4386">
        <v>5</v>
      </c>
      <c r="C4386" t="s">
        <v>1298</v>
      </c>
      <c r="D4386" t="s">
        <v>922</v>
      </c>
      <c r="E4386" t="s">
        <v>204</v>
      </c>
      <c r="F4386" t="s">
        <v>478</v>
      </c>
    </row>
    <row r="4387" spans="1:6" x14ac:dyDescent="0.25">
      <c r="A4387">
        <v>23</v>
      </c>
      <c r="B4387">
        <v>6</v>
      </c>
      <c r="C4387" t="s">
        <v>1241</v>
      </c>
      <c r="D4387" t="s">
        <v>961</v>
      </c>
      <c r="E4387" t="s">
        <v>386</v>
      </c>
      <c r="F4387" t="s">
        <v>478</v>
      </c>
    </row>
    <row r="4388" spans="1:6" x14ac:dyDescent="0.25">
      <c r="A4388">
        <v>23</v>
      </c>
      <c r="B4388">
        <v>7</v>
      </c>
      <c r="C4388" t="s">
        <v>1292</v>
      </c>
      <c r="D4388" t="s">
        <v>901</v>
      </c>
      <c r="E4388" t="s">
        <v>18</v>
      </c>
      <c r="F4388" t="s">
        <v>478</v>
      </c>
    </row>
    <row r="4389" spans="1:6" x14ac:dyDescent="0.25">
      <c r="A4389">
        <v>23</v>
      </c>
      <c r="B4389">
        <v>8</v>
      </c>
      <c r="C4389" t="s">
        <v>1275</v>
      </c>
      <c r="D4389" t="s">
        <v>899</v>
      </c>
      <c r="E4389" t="s">
        <v>626</v>
      </c>
      <c r="F4389" t="s">
        <v>478</v>
      </c>
    </row>
    <row r="4390" spans="1:6" x14ac:dyDescent="0.25">
      <c r="A4390">
        <v>23</v>
      </c>
      <c r="B4390">
        <v>9</v>
      </c>
      <c r="C4390" t="s">
        <v>1204</v>
      </c>
      <c r="D4390" t="s">
        <v>901</v>
      </c>
      <c r="E4390" t="s">
        <v>487</v>
      </c>
      <c r="F4390" t="s">
        <v>478</v>
      </c>
    </row>
    <row r="4391" spans="1:6" x14ac:dyDescent="0.25">
      <c r="A4391">
        <v>23</v>
      </c>
      <c r="B4391">
        <v>10</v>
      </c>
      <c r="C4391" t="s">
        <v>1220</v>
      </c>
      <c r="D4391" t="s">
        <v>903</v>
      </c>
      <c r="E4391" t="s">
        <v>750</v>
      </c>
      <c r="F4391" t="s">
        <v>478</v>
      </c>
    </row>
    <row r="4392" spans="1:6" x14ac:dyDescent="0.25">
      <c r="A4392">
        <v>23</v>
      </c>
      <c r="B4392">
        <v>11</v>
      </c>
      <c r="C4392" t="s">
        <v>1223</v>
      </c>
      <c r="D4392" t="s">
        <v>908</v>
      </c>
      <c r="E4392" t="s">
        <v>708</v>
      </c>
      <c r="F4392" t="s">
        <v>478</v>
      </c>
    </row>
    <row r="4393" spans="1:6" x14ac:dyDescent="0.25">
      <c r="A4393">
        <v>23</v>
      </c>
      <c r="B4393">
        <v>12</v>
      </c>
      <c r="C4393" t="s">
        <v>1290</v>
      </c>
      <c r="D4393" t="s">
        <v>922</v>
      </c>
      <c r="E4393" t="s">
        <v>837</v>
      </c>
      <c r="F4393" t="s">
        <v>478</v>
      </c>
    </row>
    <row r="4394" spans="1:6" x14ac:dyDescent="0.25">
      <c r="A4394">
        <v>23</v>
      </c>
      <c r="B4394">
        <v>13</v>
      </c>
      <c r="C4394" t="s">
        <v>1281</v>
      </c>
      <c r="D4394" t="s">
        <v>901</v>
      </c>
      <c r="E4394" t="s">
        <v>45</v>
      </c>
      <c r="F4394" t="s">
        <v>478</v>
      </c>
    </row>
    <row r="4395" spans="1:6" x14ac:dyDescent="0.25">
      <c r="A4395">
        <v>23</v>
      </c>
      <c r="B4395">
        <v>14</v>
      </c>
      <c r="C4395" t="s">
        <v>1276</v>
      </c>
      <c r="D4395" t="s">
        <v>922</v>
      </c>
      <c r="E4395" t="s">
        <v>368</v>
      </c>
      <c r="F4395" t="s">
        <v>478</v>
      </c>
    </row>
    <row r="4396" spans="1:6" x14ac:dyDescent="0.25">
      <c r="A4396">
        <v>23</v>
      </c>
      <c r="B4396">
        <v>15</v>
      </c>
      <c r="C4396" t="s">
        <v>1387</v>
      </c>
      <c r="D4396" t="s">
        <v>905</v>
      </c>
      <c r="E4396" t="s">
        <v>477</v>
      </c>
      <c r="F4396" t="s">
        <v>478</v>
      </c>
    </row>
    <row r="4397" spans="1:6" x14ac:dyDescent="0.25">
      <c r="A4397">
        <v>24</v>
      </c>
      <c r="B4397">
        <v>1</v>
      </c>
      <c r="C4397" t="s">
        <v>1192</v>
      </c>
      <c r="D4397" t="s">
        <v>901</v>
      </c>
      <c r="E4397" t="s">
        <v>477</v>
      </c>
      <c r="F4397" t="s">
        <v>478</v>
      </c>
    </row>
    <row r="4398" spans="1:6" x14ac:dyDescent="0.25">
      <c r="A4398">
        <v>24</v>
      </c>
      <c r="B4398">
        <v>2</v>
      </c>
      <c r="C4398" t="s">
        <v>1295</v>
      </c>
      <c r="D4398" t="s">
        <v>908</v>
      </c>
      <c r="E4398" t="s">
        <v>368</v>
      </c>
      <c r="F4398" t="s">
        <v>478</v>
      </c>
    </row>
    <row r="4399" spans="1:6" x14ac:dyDescent="0.25">
      <c r="A4399">
        <v>24</v>
      </c>
      <c r="B4399">
        <v>3</v>
      </c>
      <c r="C4399" t="s">
        <v>1247</v>
      </c>
      <c r="D4399" t="s">
        <v>901</v>
      </c>
      <c r="E4399" t="s">
        <v>45</v>
      </c>
      <c r="F4399" t="s">
        <v>478</v>
      </c>
    </row>
    <row r="4400" spans="1:6" x14ac:dyDescent="0.25">
      <c r="A4400">
        <v>24</v>
      </c>
      <c r="B4400">
        <v>4</v>
      </c>
      <c r="C4400" t="s">
        <v>1256</v>
      </c>
      <c r="D4400" t="s">
        <v>899</v>
      </c>
      <c r="E4400" t="s">
        <v>837</v>
      </c>
      <c r="F4400" t="s">
        <v>478</v>
      </c>
    </row>
    <row r="4401" spans="1:6" x14ac:dyDescent="0.25">
      <c r="A4401">
        <v>24</v>
      </c>
      <c r="B4401">
        <v>5</v>
      </c>
      <c r="C4401" t="s">
        <v>1238</v>
      </c>
      <c r="D4401" t="s">
        <v>901</v>
      </c>
      <c r="E4401" t="s">
        <v>708</v>
      </c>
      <c r="F4401" t="s">
        <v>478</v>
      </c>
    </row>
    <row r="4402" spans="1:6" x14ac:dyDescent="0.25">
      <c r="A4402">
        <v>24</v>
      </c>
      <c r="B4402">
        <v>6</v>
      </c>
      <c r="C4402" t="s">
        <v>1264</v>
      </c>
      <c r="D4402" t="s">
        <v>899</v>
      </c>
      <c r="E4402" t="s">
        <v>750</v>
      </c>
      <c r="F4402" t="s">
        <v>478</v>
      </c>
    </row>
    <row r="4403" spans="1:6" x14ac:dyDescent="0.25">
      <c r="A4403">
        <v>24</v>
      </c>
      <c r="B4403">
        <v>7</v>
      </c>
      <c r="C4403" t="s">
        <v>1193</v>
      </c>
      <c r="D4403" t="s">
        <v>908</v>
      </c>
      <c r="E4403" t="s">
        <v>487</v>
      </c>
      <c r="F4403" t="s">
        <v>478</v>
      </c>
    </row>
    <row r="4404" spans="1:6" x14ac:dyDescent="0.25">
      <c r="A4404">
        <v>24</v>
      </c>
      <c r="B4404">
        <v>8</v>
      </c>
      <c r="C4404" t="s">
        <v>1206</v>
      </c>
      <c r="D4404" t="s">
        <v>901</v>
      </c>
      <c r="E4404" t="s">
        <v>626</v>
      </c>
      <c r="F4404" t="s">
        <v>478</v>
      </c>
    </row>
    <row r="4405" spans="1:6" x14ac:dyDescent="0.25">
      <c r="A4405">
        <v>24</v>
      </c>
      <c r="B4405">
        <v>9</v>
      </c>
      <c r="C4405" t="s">
        <v>1210</v>
      </c>
      <c r="D4405" t="s">
        <v>901</v>
      </c>
      <c r="E4405" t="s">
        <v>18</v>
      </c>
      <c r="F4405" t="s">
        <v>478</v>
      </c>
    </row>
    <row r="4406" spans="1:6" x14ac:dyDescent="0.25">
      <c r="A4406">
        <v>24</v>
      </c>
      <c r="B4406">
        <v>10</v>
      </c>
      <c r="C4406" t="s">
        <v>1257</v>
      </c>
      <c r="D4406" t="s">
        <v>901</v>
      </c>
      <c r="E4406" t="s">
        <v>386</v>
      </c>
      <c r="F4406" t="s">
        <v>478</v>
      </c>
    </row>
    <row r="4407" spans="1:6" x14ac:dyDescent="0.25">
      <c r="A4407">
        <v>24</v>
      </c>
      <c r="B4407">
        <v>11</v>
      </c>
      <c r="C4407" t="s">
        <v>1219</v>
      </c>
      <c r="D4407" t="s">
        <v>899</v>
      </c>
      <c r="E4407" t="s">
        <v>204</v>
      </c>
      <c r="F4407" t="s">
        <v>478</v>
      </c>
    </row>
    <row r="4408" spans="1:6" x14ac:dyDescent="0.25">
      <c r="A4408">
        <v>24</v>
      </c>
      <c r="B4408">
        <v>12</v>
      </c>
      <c r="C4408" t="s">
        <v>1214</v>
      </c>
      <c r="D4408" t="s">
        <v>901</v>
      </c>
      <c r="E4408" t="s">
        <v>306</v>
      </c>
      <c r="F4408" t="s">
        <v>478</v>
      </c>
    </row>
    <row r="4409" spans="1:6" x14ac:dyDescent="0.25">
      <c r="A4409">
        <v>24</v>
      </c>
      <c r="B4409">
        <v>13</v>
      </c>
      <c r="C4409" t="s">
        <v>1268</v>
      </c>
      <c r="D4409" t="s">
        <v>901</v>
      </c>
      <c r="E4409" t="s">
        <v>189</v>
      </c>
      <c r="F4409" t="s">
        <v>478</v>
      </c>
    </row>
    <row r="4410" spans="1:6" x14ac:dyDescent="0.25">
      <c r="A4410">
        <v>24</v>
      </c>
      <c r="B4410">
        <v>14</v>
      </c>
      <c r="C4410" t="s">
        <v>1306</v>
      </c>
      <c r="D4410" t="s">
        <v>901</v>
      </c>
      <c r="E4410" t="s">
        <v>830</v>
      </c>
      <c r="F4410" t="s">
        <v>478</v>
      </c>
    </row>
    <row r="4411" spans="1:6" x14ac:dyDescent="0.25">
      <c r="A4411">
        <v>24</v>
      </c>
      <c r="B4411">
        <v>15</v>
      </c>
      <c r="C4411" t="s">
        <v>1233</v>
      </c>
      <c r="D4411" t="s">
        <v>901</v>
      </c>
      <c r="E4411" t="s">
        <v>80</v>
      </c>
      <c r="F4411" t="s">
        <v>478</v>
      </c>
    </row>
    <row r="4412" spans="1:6" x14ac:dyDescent="0.25">
      <c r="A4412">
        <v>25</v>
      </c>
      <c r="B4412">
        <v>1</v>
      </c>
      <c r="C4412" t="s">
        <v>1267</v>
      </c>
      <c r="D4412" t="s">
        <v>901</v>
      </c>
      <c r="E4412" t="s">
        <v>80</v>
      </c>
      <c r="F4412" t="s">
        <v>478</v>
      </c>
    </row>
    <row r="4413" spans="1:6" x14ac:dyDescent="0.25">
      <c r="A4413">
        <v>25</v>
      </c>
      <c r="B4413">
        <v>2</v>
      </c>
      <c r="C4413" t="s">
        <v>1197</v>
      </c>
      <c r="D4413" t="s">
        <v>961</v>
      </c>
      <c r="E4413" t="s">
        <v>830</v>
      </c>
      <c r="F4413" t="s">
        <v>478</v>
      </c>
    </row>
    <row r="4414" spans="1:6" x14ac:dyDescent="0.25">
      <c r="A4414">
        <v>25</v>
      </c>
      <c r="B4414">
        <v>3</v>
      </c>
      <c r="C4414" t="s">
        <v>1224</v>
      </c>
      <c r="D4414" t="s">
        <v>961</v>
      </c>
      <c r="E4414" t="s">
        <v>189</v>
      </c>
      <c r="F4414" t="s">
        <v>478</v>
      </c>
    </row>
    <row r="4415" spans="1:6" x14ac:dyDescent="0.25">
      <c r="A4415">
        <v>25</v>
      </c>
      <c r="B4415">
        <v>4</v>
      </c>
      <c r="C4415" t="s">
        <v>1342</v>
      </c>
      <c r="D4415" t="s">
        <v>961</v>
      </c>
      <c r="E4415" t="s">
        <v>306</v>
      </c>
      <c r="F4415" t="s">
        <v>478</v>
      </c>
    </row>
    <row r="4416" spans="1:6" x14ac:dyDescent="0.25">
      <c r="A4416">
        <v>25</v>
      </c>
      <c r="B4416">
        <v>5</v>
      </c>
      <c r="C4416" t="s">
        <v>1294</v>
      </c>
      <c r="D4416" t="s">
        <v>901</v>
      </c>
      <c r="E4416" t="s">
        <v>204</v>
      </c>
      <c r="F4416" t="s">
        <v>478</v>
      </c>
    </row>
    <row r="4417" spans="1:6" x14ac:dyDescent="0.25">
      <c r="A4417">
        <v>25</v>
      </c>
      <c r="B4417">
        <v>6</v>
      </c>
      <c r="C4417" t="s">
        <v>1402</v>
      </c>
      <c r="D4417" t="s">
        <v>901</v>
      </c>
      <c r="E4417" t="s">
        <v>386</v>
      </c>
      <c r="F4417" t="s">
        <v>478</v>
      </c>
    </row>
    <row r="4418" spans="1:6" x14ac:dyDescent="0.25">
      <c r="A4418">
        <v>25</v>
      </c>
      <c r="B4418">
        <v>7</v>
      </c>
      <c r="C4418" t="s">
        <v>1199</v>
      </c>
      <c r="D4418" t="s">
        <v>903</v>
      </c>
      <c r="E4418" t="s">
        <v>18</v>
      </c>
      <c r="F4418" t="s">
        <v>478</v>
      </c>
    </row>
    <row r="4419" spans="1:6" x14ac:dyDescent="0.25">
      <c r="A4419">
        <v>25</v>
      </c>
      <c r="B4419">
        <v>8</v>
      </c>
      <c r="C4419" t="s">
        <v>1243</v>
      </c>
      <c r="D4419" t="s">
        <v>901</v>
      </c>
      <c r="E4419" t="s">
        <v>626</v>
      </c>
      <c r="F4419" t="s">
        <v>478</v>
      </c>
    </row>
    <row r="4420" spans="1:6" x14ac:dyDescent="0.25">
      <c r="A4420">
        <v>25</v>
      </c>
      <c r="B4420">
        <v>9</v>
      </c>
      <c r="C4420" t="s">
        <v>1244</v>
      </c>
      <c r="D4420" t="s">
        <v>961</v>
      </c>
      <c r="E4420" t="s">
        <v>487</v>
      </c>
      <c r="F4420" t="s">
        <v>478</v>
      </c>
    </row>
    <row r="4421" spans="1:6" x14ac:dyDescent="0.25">
      <c r="A4421">
        <v>25</v>
      </c>
      <c r="B4421">
        <v>10</v>
      </c>
      <c r="C4421" t="s">
        <v>1218</v>
      </c>
      <c r="D4421" t="s">
        <v>901</v>
      </c>
      <c r="E4421" t="s">
        <v>750</v>
      </c>
      <c r="F4421" t="s">
        <v>478</v>
      </c>
    </row>
    <row r="4422" spans="1:6" x14ac:dyDescent="0.25">
      <c r="A4422">
        <v>25</v>
      </c>
      <c r="B4422">
        <v>11</v>
      </c>
      <c r="C4422" t="s">
        <v>1258</v>
      </c>
      <c r="D4422" t="s">
        <v>901</v>
      </c>
      <c r="E4422" t="s">
        <v>708</v>
      </c>
      <c r="F4422" t="s">
        <v>478</v>
      </c>
    </row>
    <row r="4423" spans="1:6" x14ac:dyDescent="0.25">
      <c r="A4423">
        <v>25</v>
      </c>
      <c r="B4423">
        <v>12</v>
      </c>
      <c r="C4423" t="s">
        <v>1240</v>
      </c>
      <c r="D4423" t="s">
        <v>901</v>
      </c>
      <c r="E4423" t="s">
        <v>837</v>
      </c>
      <c r="F4423" t="s">
        <v>478</v>
      </c>
    </row>
    <row r="4424" spans="1:6" x14ac:dyDescent="0.25">
      <c r="A4424">
        <v>25</v>
      </c>
      <c r="B4424">
        <v>13</v>
      </c>
      <c r="C4424" t="s">
        <v>1282</v>
      </c>
      <c r="D4424" t="s">
        <v>901</v>
      </c>
      <c r="E4424" t="s">
        <v>45</v>
      </c>
      <c r="F4424" t="s">
        <v>478</v>
      </c>
    </row>
    <row r="4425" spans="1:6" x14ac:dyDescent="0.25">
      <c r="A4425">
        <v>25</v>
      </c>
      <c r="B4425">
        <v>14</v>
      </c>
      <c r="C4425" t="s">
        <v>1259</v>
      </c>
      <c r="D4425" t="s">
        <v>901</v>
      </c>
      <c r="E4425" t="s">
        <v>368</v>
      </c>
      <c r="F4425" t="s">
        <v>478</v>
      </c>
    </row>
    <row r="4426" spans="1:6" x14ac:dyDescent="0.25">
      <c r="A4426">
        <v>25</v>
      </c>
      <c r="B4426">
        <v>15</v>
      </c>
      <c r="C4426" t="s">
        <v>1263</v>
      </c>
      <c r="D4426" t="s">
        <v>922</v>
      </c>
      <c r="E4426" t="s">
        <v>477</v>
      </c>
      <c r="F4426" t="s">
        <v>478</v>
      </c>
    </row>
    <row r="4427" spans="1:6" x14ac:dyDescent="0.25">
      <c r="A4427">
        <v>26</v>
      </c>
      <c r="B4427">
        <v>1</v>
      </c>
      <c r="C4427" t="s">
        <v>1303</v>
      </c>
      <c r="D4427" t="s">
        <v>899</v>
      </c>
      <c r="E4427" t="s">
        <v>477</v>
      </c>
      <c r="F4427" t="s">
        <v>478</v>
      </c>
    </row>
    <row r="4428" spans="1:6" x14ac:dyDescent="0.25">
      <c r="A4428">
        <v>26</v>
      </c>
      <c r="B4428">
        <v>2</v>
      </c>
      <c r="C4428" t="s">
        <v>1309</v>
      </c>
      <c r="D4428" t="s">
        <v>899</v>
      </c>
      <c r="E4428" t="s">
        <v>368</v>
      </c>
      <c r="F4428" t="s">
        <v>478</v>
      </c>
    </row>
    <row r="4429" spans="1:6" x14ac:dyDescent="0.25">
      <c r="A4429">
        <v>26</v>
      </c>
      <c r="B4429">
        <v>3</v>
      </c>
      <c r="C4429" t="s">
        <v>1299</v>
      </c>
      <c r="D4429" t="s">
        <v>961</v>
      </c>
      <c r="E4429" t="s">
        <v>45</v>
      </c>
      <c r="F4429" t="s">
        <v>478</v>
      </c>
    </row>
    <row r="4430" spans="1:6" x14ac:dyDescent="0.25">
      <c r="A4430">
        <v>26</v>
      </c>
      <c r="B4430">
        <v>4</v>
      </c>
      <c r="C4430" t="s">
        <v>1265</v>
      </c>
      <c r="D4430" t="s">
        <v>899</v>
      </c>
      <c r="E4430" t="s">
        <v>837</v>
      </c>
      <c r="F4430" t="s">
        <v>478</v>
      </c>
    </row>
    <row r="4431" spans="1:6" x14ac:dyDescent="0.25">
      <c r="A4431">
        <v>26</v>
      </c>
      <c r="B4431">
        <v>5</v>
      </c>
      <c r="C4431" t="s">
        <v>1232</v>
      </c>
      <c r="D4431" t="s">
        <v>901</v>
      </c>
      <c r="E4431" t="s">
        <v>708</v>
      </c>
      <c r="F4431" t="s">
        <v>478</v>
      </c>
    </row>
    <row r="4432" spans="1:6" x14ac:dyDescent="0.25">
      <c r="A4432">
        <v>26</v>
      </c>
      <c r="B4432">
        <v>6</v>
      </c>
      <c r="C4432" t="s">
        <v>1316</v>
      </c>
      <c r="D4432" t="s">
        <v>901</v>
      </c>
      <c r="E4432" t="s">
        <v>750</v>
      </c>
      <c r="F4432" t="s">
        <v>478</v>
      </c>
    </row>
    <row r="4433" spans="1:6" x14ac:dyDescent="0.25">
      <c r="A4433">
        <v>26</v>
      </c>
      <c r="B4433">
        <v>7</v>
      </c>
      <c r="C4433" t="s">
        <v>1182</v>
      </c>
      <c r="D4433" t="s">
        <v>901</v>
      </c>
      <c r="E4433" t="s">
        <v>487</v>
      </c>
      <c r="F4433" t="s">
        <v>478</v>
      </c>
    </row>
    <row r="4434" spans="1:6" x14ac:dyDescent="0.25">
      <c r="A4434">
        <v>26</v>
      </c>
      <c r="B4434">
        <v>8</v>
      </c>
      <c r="C4434" t="s">
        <v>1287</v>
      </c>
      <c r="D4434" t="s">
        <v>903</v>
      </c>
      <c r="E4434" t="s">
        <v>626</v>
      </c>
      <c r="F4434" t="s">
        <v>478</v>
      </c>
    </row>
    <row r="4435" spans="1:6" x14ac:dyDescent="0.25">
      <c r="A4435">
        <v>26</v>
      </c>
      <c r="B4435">
        <v>9</v>
      </c>
      <c r="C4435" t="s">
        <v>1300</v>
      </c>
      <c r="D4435" t="s">
        <v>901</v>
      </c>
      <c r="E4435" t="s">
        <v>18</v>
      </c>
      <c r="F4435" t="s">
        <v>478</v>
      </c>
    </row>
    <row r="4436" spans="1:6" x14ac:dyDescent="0.25">
      <c r="A4436">
        <v>26</v>
      </c>
      <c r="B4436">
        <v>10</v>
      </c>
      <c r="C4436" t="s">
        <v>1286</v>
      </c>
      <c r="D4436" t="s">
        <v>899</v>
      </c>
      <c r="E4436" t="s">
        <v>386</v>
      </c>
      <c r="F4436" t="s">
        <v>478</v>
      </c>
    </row>
    <row r="4437" spans="1:6" x14ac:dyDescent="0.25">
      <c r="A4437">
        <v>26</v>
      </c>
      <c r="B4437">
        <v>11</v>
      </c>
      <c r="C4437" t="s">
        <v>1253</v>
      </c>
      <c r="D4437" t="s">
        <v>899</v>
      </c>
      <c r="E4437" t="s">
        <v>204</v>
      </c>
      <c r="F4437" t="s">
        <v>478</v>
      </c>
    </row>
    <row r="4438" spans="1:6" x14ac:dyDescent="0.25">
      <c r="A4438">
        <v>26</v>
      </c>
      <c r="B4438">
        <v>12</v>
      </c>
      <c r="C4438" t="s">
        <v>1373</v>
      </c>
      <c r="D4438" t="s">
        <v>901</v>
      </c>
      <c r="E4438" t="s">
        <v>306</v>
      </c>
      <c r="F4438" t="s">
        <v>478</v>
      </c>
    </row>
    <row r="4439" spans="1:6" x14ac:dyDescent="0.25">
      <c r="A4439">
        <v>26</v>
      </c>
      <c r="B4439">
        <v>13</v>
      </c>
      <c r="C4439" t="s">
        <v>1337</v>
      </c>
      <c r="D4439" t="s">
        <v>901</v>
      </c>
      <c r="E4439" t="s">
        <v>189</v>
      </c>
      <c r="F4439" t="s">
        <v>478</v>
      </c>
    </row>
    <row r="4440" spans="1:6" x14ac:dyDescent="0.25">
      <c r="A4440">
        <v>26</v>
      </c>
      <c r="B4440">
        <v>14</v>
      </c>
      <c r="C4440" t="s">
        <v>1319</v>
      </c>
      <c r="D4440" t="s">
        <v>901</v>
      </c>
      <c r="E4440" t="s">
        <v>830</v>
      </c>
      <c r="F4440" t="s">
        <v>478</v>
      </c>
    </row>
    <row r="4441" spans="1:6" x14ac:dyDescent="0.25">
      <c r="A4441">
        <v>26</v>
      </c>
      <c r="B4441">
        <v>15</v>
      </c>
      <c r="C4441" t="s">
        <v>1369</v>
      </c>
      <c r="D4441" t="s">
        <v>901</v>
      </c>
      <c r="E4441" t="s">
        <v>80</v>
      </c>
      <c r="F4441" t="s">
        <v>478</v>
      </c>
    </row>
    <row r="4442" spans="1:6" x14ac:dyDescent="0.25">
      <c r="A4442">
        <v>27</v>
      </c>
      <c r="B4442">
        <v>1</v>
      </c>
      <c r="C4442" t="s">
        <v>1314</v>
      </c>
      <c r="D4442" t="s">
        <v>926</v>
      </c>
      <c r="E4442" t="s">
        <v>80</v>
      </c>
      <c r="F4442" t="s">
        <v>478</v>
      </c>
    </row>
    <row r="4443" spans="1:6" x14ac:dyDescent="0.25">
      <c r="A4443">
        <v>27</v>
      </c>
      <c r="B4443">
        <v>2</v>
      </c>
      <c r="C4443" t="s">
        <v>1325</v>
      </c>
      <c r="D4443" t="s">
        <v>901</v>
      </c>
      <c r="E4443" t="s">
        <v>830</v>
      </c>
      <c r="F4443" t="s">
        <v>478</v>
      </c>
    </row>
    <row r="4444" spans="1:6" x14ac:dyDescent="0.25">
      <c r="A4444">
        <v>27</v>
      </c>
      <c r="B4444">
        <v>3</v>
      </c>
      <c r="C4444" t="s">
        <v>1302</v>
      </c>
      <c r="D4444" t="s">
        <v>901</v>
      </c>
      <c r="E4444" t="s">
        <v>189</v>
      </c>
      <c r="F4444" t="s">
        <v>478</v>
      </c>
    </row>
    <row r="4445" spans="1:6" x14ac:dyDescent="0.25">
      <c r="A4445">
        <v>27</v>
      </c>
      <c r="B4445">
        <v>4</v>
      </c>
      <c r="C4445" t="s">
        <v>1414</v>
      </c>
      <c r="D4445" t="s">
        <v>901</v>
      </c>
      <c r="E4445" t="s">
        <v>306</v>
      </c>
      <c r="F4445" t="s">
        <v>478</v>
      </c>
    </row>
    <row r="4446" spans="1:6" x14ac:dyDescent="0.25">
      <c r="A4446">
        <v>27</v>
      </c>
      <c r="B4446">
        <v>5</v>
      </c>
      <c r="C4446" t="s">
        <v>1376</v>
      </c>
      <c r="D4446" t="s">
        <v>901</v>
      </c>
      <c r="E4446" t="s">
        <v>204</v>
      </c>
      <c r="F4446" t="s">
        <v>478</v>
      </c>
    </row>
    <row r="4447" spans="1:6" x14ac:dyDescent="0.25">
      <c r="A4447">
        <v>27</v>
      </c>
      <c r="B4447">
        <v>6</v>
      </c>
      <c r="C4447" t="s">
        <v>1273</v>
      </c>
      <c r="D4447" t="s">
        <v>901</v>
      </c>
      <c r="E4447" t="s">
        <v>386</v>
      </c>
      <c r="F4447" t="s">
        <v>478</v>
      </c>
    </row>
    <row r="4448" spans="1:6" x14ac:dyDescent="0.25">
      <c r="A4448">
        <v>27</v>
      </c>
      <c r="B4448">
        <v>7</v>
      </c>
      <c r="C4448" t="s">
        <v>1308</v>
      </c>
      <c r="D4448" t="s">
        <v>901</v>
      </c>
      <c r="E4448" t="s">
        <v>18</v>
      </c>
      <c r="F4448" t="s">
        <v>478</v>
      </c>
    </row>
    <row r="4449" spans="1:6" x14ac:dyDescent="0.25">
      <c r="A4449">
        <v>27</v>
      </c>
      <c r="B4449">
        <v>8</v>
      </c>
      <c r="C4449" t="s">
        <v>1385</v>
      </c>
      <c r="D4449" t="s">
        <v>901</v>
      </c>
      <c r="E4449" t="s">
        <v>626</v>
      </c>
      <c r="F4449" t="s">
        <v>478</v>
      </c>
    </row>
    <row r="4450" spans="1:6" x14ac:dyDescent="0.25">
      <c r="A4450">
        <v>27</v>
      </c>
      <c r="B4450">
        <v>9</v>
      </c>
      <c r="C4450" t="s">
        <v>1209</v>
      </c>
      <c r="D4450" t="s">
        <v>961</v>
      </c>
      <c r="E4450" t="s">
        <v>487</v>
      </c>
      <c r="F4450" t="s">
        <v>478</v>
      </c>
    </row>
    <row r="4451" spans="1:6" x14ac:dyDescent="0.25">
      <c r="A4451">
        <v>27</v>
      </c>
      <c r="B4451">
        <v>10</v>
      </c>
      <c r="C4451" t="s">
        <v>1283</v>
      </c>
      <c r="D4451" t="s">
        <v>901</v>
      </c>
      <c r="E4451" t="s">
        <v>750</v>
      </c>
      <c r="F4451" t="s">
        <v>478</v>
      </c>
    </row>
    <row r="4452" spans="1:6" x14ac:dyDescent="0.25">
      <c r="A4452">
        <v>27</v>
      </c>
      <c r="B4452">
        <v>11</v>
      </c>
      <c r="C4452" t="s">
        <v>1336</v>
      </c>
      <c r="D4452" t="s">
        <v>901</v>
      </c>
      <c r="E4452" t="s">
        <v>708</v>
      </c>
      <c r="F4452" t="s">
        <v>478</v>
      </c>
    </row>
    <row r="4453" spans="1:6" x14ac:dyDescent="0.25">
      <c r="A4453">
        <v>27</v>
      </c>
      <c r="B4453">
        <v>12</v>
      </c>
      <c r="C4453" t="s">
        <v>1381</v>
      </c>
      <c r="D4453" t="s">
        <v>901</v>
      </c>
      <c r="E4453" t="s">
        <v>837</v>
      </c>
      <c r="F4453" t="s">
        <v>478</v>
      </c>
    </row>
    <row r="4454" spans="1:6" x14ac:dyDescent="0.25">
      <c r="A4454">
        <v>27</v>
      </c>
      <c r="B4454">
        <v>13</v>
      </c>
      <c r="C4454" t="s">
        <v>1355</v>
      </c>
      <c r="D4454" t="s">
        <v>899</v>
      </c>
      <c r="E4454" t="s">
        <v>45</v>
      </c>
      <c r="F4454" t="s">
        <v>478</v>
      </c>
    </row>
    <row r="4455" spans="1:6" x14ac:dyDescent="0.25">
      <c r="A4455">
        <v>27</v>
      </c>
      <c r="B4455">
        <v>14</v>
      </c>
      <c r="C4455" t="s">
        <v>1313</v>
      </c>
      <c r="D4455" t="s">
        <v>905</v>
      </c>
      <c r="E4455" t="s">
        <v>368</v>
      </c>
      <c r="F4455" t="s">
        <v>478</v>
      </c>
    </row>
    <row r="4456" spans="1:6" x14ac:dyDescent="0.25">
      <c r="A4456">
        <v>27</v>
      </c>
      <c r="B4456">
        <v>15</v>
      </c>
      <c r="C4456" t="s">
        <v>1304</v>
      </c>
      <c r="D4456" t="s">
        <v>908</v>
      </c>
      <c r="E4456" t="s">
        <v>477</v>
      </c>
      <c r="F4456" t="s">
        <v>478</v>
      </c>
    </row>
    <row r="4457" spans="1:6" x14ac:dyDescent="0.25">
      <c r="A4457">
        <v>28</v>
      </c>
      <c r="B4457">
        <v>1</v>
      </c>
      <c r="C4457" t="s">
        <v>1349</v>
      </c>
      <c r="D4457" t="s">
        <v>901</v>
      </c>
      <c r="E4457" t="s">
        <v>477</v>
      </c>
      <c r="F4457" t="s">
        <v>478</v>
      </c>
    </row>
    <row r="4458" spans="1:6" x14ac:dyDescent="0.25">
      <c r="A4458">
        <v>28</v>
      </c>
      <c r="B4458">
        <v>2</v>
      </c>
      <c r="C4458" t="s">
        <v>1239</v>
      </c>
      <c r="D4458" t="s">
        <v>901</v>
      </c>
      <c r="E4458" t="s">
        <v>368</v>
      </c>
      <c r="F4458" t="s">
        <v>478</v>
      </c>
    </row>
    <row r="4459" spans="1:6" x14ac:dyDescent="0.25">
      <c r="A4459">
        <v>28</v>
      </c>
      <c r="B4459">
        <v>3</v>
      </c>
      <c r="C4459" t="s">
        <v>1340</v>
      </c>
      <c r="D4459" t="s">
        <v>901</v>
      </c>
      <c r="E4459" t="s">
        <v>45</v>
      </c>
      <c r="F4459" t="s">
        <v>478</v>
      </c>
    </row>
    <row r="4460" spans="1:6" x14ac:dyDescent="0.25">
      <c r="A4460">
        <v>28</v>
      </c>
      <c r="B4460">
        <v>4</v>
      </c>
      <c r="C4460" t="s">
        <v>1317</v>
      </c>
      <c r="D4460" t="s">
        <v>961</v>
      </c>
      <c r="E4460" t="s">
        <v>837</v>
      </c>
      <c r="F4460" t="s">
        <v>478</v>
      </c>
    </row>
    <row r="4461" spans="1:6" x14ac:dyDescent="0.25">
      <c r="A4461">
        <v>28</v>
      </c>
      <c r="B4461">
        <v>5</v>
      </c>
      <c r="C4461" t="s">
        <v>1284</v>
      </c>
      <c r="D4461" t="s">
        <v>899</v>
      </c>
      <c r="E4461" t="s">
        <v>708</v>
      </c>
      <c r="F4461" t="s">
        <v>478</v>
      </c>
    </row>
    <row r="4462" spans="1:6" x14ac:dyDescent="0.25">
      <c r="A4462">
        <v>28</v>
      </c>
      <c r="B4462">
        <v>6</v>
      </c>
      <c r="C4462" t="s">
        <v>1327</v>
      </c>
      <c r="D4462" t="s">
        <v>899</v>
      </c>
      <c r="E4462" t="s">
        <v>750</v>
      </c>
      <c r="F4462" t="s">
        <v>478</v>
      </c>
    </row>
    <row r="4463" spans="1:6" x14ac:dyDescent="0.25">
      <c r="A4463">
        <v>28</v>
      </c>
      <c r="B4463">
        <v>7</v>
      </c>
      <c r="C4463" t="s">
        <v>1420</v>
      </c>
      <c r="D4463" t="s">
        <v>899</v>
      </c>
      <c r="E4463" t="s">
        <v>487</v>
      </c>
      <c r="F4463" t="s">
        <v>478</v>
      </c>
    </row>
    <row r="4464" spans="1:6" x14ac:dyDescent="0.25">
      <c r="A4464">
        <v>28</v>
      </c>
      <c r="B4464">
        <v>8</v>
      </c>
      <c r="C4464" t="s">
        <v>1280</v>
      </c>
      <c r="D4464" t="s">
        <v>905</v>
      </c>
      <c r="E4464" t="s">
        <v>626</v>
      </c>
      <c r="F4464" t="s">
        <v>478</v>
      </c>
    </row>
    <row r="4465" spans="1:6" x14ac:dyDescent="0.25">
      <c r="A4465">
        <v>28</v>
      </c>
      <c r="B4465">
        <v>9</v>
      </c>
      <c r="C4465" t="s">
        <v>1322</v>
      </c>
      <c r="D4465" t="s">
        <v>901</v>
      </c>
      <c r="E4465" t="s">
        <v>18</v>
      </c>
      <c r="F4465" t="s">
        <v>478</v>
      </c>
    </row>
    <row r="4466" spans="1:6" x14ac:dyDescent="0.25">
      <c r="A4466">
        <v>28</v>
      </c>
      <c r="B4466">
        <v>10</v>
      </c>
      <c r="C4466" t="s">
        <v>1335</v>
      </c>
      <c r="D4466" t="s">
        <v>901</v>
      </c>
      <c r="E4466" t="s">
        <v>386</v>
      </c>
      <c r="F4466" t="s">
        <v>478</v>
      </c>
    </row>
    <row r="4467" spans="1:6" x14ac:dyDescent="0.25">
      <c r="A4467">
        <v>28</v>
      </c>
      <c r="B4467">
        <v>11</v>
      </c>
      <c r="C4467" t="s">
        <v>1307</v>
      </c>
      <c r="D4467" t="s">
        <v>901</v>
      </c>
      <c r="E4467" t="s">
        <v>204</v>
      </c>
      <c r="F4467" t="s">
        <v>478</v>
      </c>
    </row>
    <row r="4468" spans="1:6" x14ac:dyDescent="0.25">
      <c r="A4468">
        <v>28</v>
      </c>
      <c r="B4468">
        <v>12</v>
      </c>
      <c r="C4468" t="s">
        <v>1297</v>
      </c>
      <c r="D4468" t="s">
        <v>922</v>
      </c>
      <c r="E4468" t="s">
        <v>306</v>
      </c>
      <c r="F4468" t="s">
        <v>478</v>
      </c>
    </row>
    <row r="4469" spans="1:6" x14ac:dyDescent="0.25">
      <c r="A4469">
        <v>28</v>
      </c>
      <c r="B4469">
        <v>13</v>
      </c>
      <c r="C4469" t="s">
        <v>1296</v>
      </c>
      <c r="D4469" t="s">
        <v>901</v>
      </c>
      <c r="E4469" t="s">
        <v>189</v>
      </c>
      <c r="F4469" t="s">
        <v>478</v>
      </c>
    </row>
    <row r="4470" spans="1:6" x14ac:dyDescent="0.25">
      <c r="A4470">
        <v>28</v>
      </c>
      <c r="B4470">
        <v>14</v>
      </c>
      <c r="C4470" t="s">
        <v>1285</v>
      </c>
      <c r="D4470" t="s">
        <v>899</v>
      </c>
      <c r="E4470" t="s">
        <v>830</v>
      </c>
      <c r="F4470" t="s">
        <v>478</v>
      </c>
    </row>
    <row r="4471" spans="1:6" x14ac:dyDescent="0.25">
      <c r="A4471">
        <v>28</v>
      </c>
      <c r="B4471">
        <v>15</v>
      </c>
      <c r="C4471" t="s">
        <v>1262</v>
      </c>
      <c r="D4471" t="s">
        <v>903</v>
      </c>
      <c r="E4471" t="s">
        <v>80</v>
      </c>
      <c r="F4471" t="s">
        <v>478</v>
      </c>
    </row>
    <row r="4472" spans="1:6" x14ac:dyDescent="0.25">
      <c r="A4472">
        <v>29</v>
      </c>
      <c r="B4472">
        <v>1</v>
      </c>
      <c r="C4472" t="s">
        <v>1400</v>
      </c>
      <c r="D4472" t="s">
        <v>899</v>
      </c>
      <c r="E4472" t="s">
        <v>80</v>
      </c>
      <c r="F4472" t="s">
        <v>478</v>
      </c>
    </row>
    <row r="4473" spans="1:6" x14ac:dyDescent="0.25">
      <c r="A4473">
        <v>29</v>
      </c>
      <c r="B4473">
        <v>2</v>
      </c>
      <c r="C4473" t="s">
        <v>1454</v>
      </c>
      <c r="D4473" t="s">
        <v>899</v>
      </c>
      <c r="E4473" t="s">
        <v>830</v>
      </c>
      <c r="F4473" t="s">
        <v>478</v>
      </c>
    </row>
    <row r="4474" spans="1:6" x14ac:dyDescent="0.25">
      <c r="A4474">
        <v>29</v>
      </c>
      <c r="B4474">
        <v>3</v>
      </c>
      <c r="C4474" t="s">
        <v>1438</v>
      </c>
      <c r="D4474" t="s">
        <v>901</v>
      </c>
      <c r="E4474" t="s">
        <v>189</v>
      </c>
      <c r="F4474" t="s">
        <v>478</v>
      </c>
    </row>
    <row r="4475" spans="1:6" x14ac:dyDescent="0.25">
      <c r="A4475">
        <v>29</v>
      </c>
      <c r="B4475">
        <v>4</v>
      </c>
      <c r="C4475" t="s">
        <v>1315</v>
      </c>
      <c r="D4475" t="s">
        <v>901</v>
      </c>
      <c r="E4475" t="s">
        <v>306</v>
      </c>
      <c r="F4475" t="s">
        <v>478</v>
      </c>
    </row>
    <row r="4476" spans="1:6" x14ac:dyDescent="0.25">
      <c r="A4476">
        <v>29</v>
      </c>
      <c r="B4476">
        <v>5</v>
      </c>
      <c r="C4476" t="s">
        <v>1366</v>
      </c>
      <c r="D4476" t="s">
        <v>901</v>
      </c>
      <c r="E4476" t="s">
        <v>204</v>
      </c>
      <c r="F4476" t="s">
        <v>478</v>
      </c>
    </row>
    <row r="4477" spans="1:6" x14ac:dyDescent="0.25">
      <c r="A4477">
        <v>29</v>
      </c>
      <c r="B4477">
        <v>6</v>
      </c>
      <c r="C4477" t="s">
        <v>1289</v>
      </c>
      <c r="D4477" t="s">
        <v>901</v>
      </c>
      <c r="E4477" t="s">
        <v>386</v>
      </c>
      <c r="F4477" t="s">
        <v>478</v>
      </c>
    </row>
    <row r="4478" spans="1:6" x14ac:dyDescent="0.25">
      <c r="A4478">
        <v>29</v>
      </c>
      <c r="B4478">
        <v>7</v>
      </c>
      <c r="C4478" t="s">
        <v>1346</v>
      </c>
      <c r="D4478" t="s">
        <v>905</v>
      </c>
      <c r="E4478" t="s">
        <v>18</v>
      </c>
      <c r="F4478" t="s">
        <v>478</v>
      </c>
    </row>
    <row r="4479" spans="1:6" x14ac:dyDescent="0.25">
      <c r="A4479">
        <v>29</v>
      </c>
      <c r="B4479">
        <v>8</v>
      </c>
      <c r="C4479" t="s">
        <v>1261</v>
      </c>
      <c r="D4479" t="s">
        <v>899</v>
      </c>
      <c r="E4479" t="s">
        <v>626</v>
      </c>
      <c r="F4479" t="s">
        <v>478</v>
      </c>
    </row>
    <row r="4480" spans="1:6" x14ac:dyDescent="0.25">
      <c r="A4480">
        <v>29</v>
      </c>
      <c r="B4480">
        <v>9</v>
      </c>
      <c r="C4480" t="s">
        <v>1356</v>
      </c>
      <c r="D4480" t="s">
        <v>901</v>
      </c>
      <c r="E4480" t="s">
        <v>487</v>
      </c>
      <c r="F4480" t="s">
        <v>478</v>
      </c>
    </row>
    <row r="4481" spans="1:6" x14ac:dyDescent="0.25">
      <c r="A4481">
        <v>29</v>
      </c>
      <c r="B4481">
        <v>10</v>
      </c>
      <c r="C4481" t="s">
        <v>1367</v>
      </c>
      <c r="D4481" t="s">
        <v>901</v>
      </c>
      <c r="E4481" t="s">
        <v>750</v>
      </c>
      <c r="F4481" t="s">
        <v>478</v>
      </c>
    </row>
    <row r="4482" spans="1:6" x14ac:dyDescent="0.25">
      <c r="A4482">
        <v>29</v>
      </c>
      <c r="B4482">
        <v>11</v>
      </c>
      <c r="C4482" t="s">
        <v>1425</v>
      </c>
      <c r="D4482" t="s">
        <v>901</v>
      </c>
      <c r="E4482" t="s">
        <v>708</v>
      </c>
      <c r="F4482" t="s">
        <v>478</v>
      </c>
    </row>
    <row r="4483" spans="1:6" x14ac:dyDescent="0.25">
      <c r="A4483">
        <v>29</v>
      </c>
      <c r="B4483">
        <v>12</v>
      </c>
      <c r="C4483" t="s">
        <v>1398</v>
      </c>
      <c r="D4483" t="s">
        <v>922</v>
      </c>
      <c r="E4483" t="s">
        <v>837</v>
      </c>
      <c r="F4483" t="s">
        <v>478</v>
      </c>
    </row>
    <row r="4484" spans="1:6" x14ac:dyDescent="0.25">
      <c r="A4484">
        <v>29</v>
      </c>
      <c r="B4484">
        <v>13</v>
      </c>
      <c r="C4484" t="s">
        <v>1455</v>
      </c>
      <c r="D4484" t="s">
        <v>908</v>
      </c>
      <c r="E4484" t="s">
        <v>45</v>
      </c>
      <c r="F4484" t="s">
        <v>478</v>
      </c>
    </row>
    <row r="4485" spans="1:6" x14ac:dyDescent="0.25">
      <c r="A4485">
        <v>29</v>
      </c>
      <c r="B4485">
        <v>14</v>
      </c>
      <c r="C4485" t="s">
        <v>1260</v>
      </c>
      <c r="D4485" t="s">
        <v>901</v>
      </c>
      <c r="E4485" t="s">
        <v>368</v>
      </c>
      <c r="F4485" t="s">
        <v>478</v>
      </c>
    </row>
    <row r="4486" spans="1:6" x14ac:dyDescent="0.25">
      <c r="A4486">
        <v>29</v>
      </c>
      <c r="B4486">
        <v>15</v>
      </c>
      <c r="C4486" t="s">
        <v>1456</v>
      </c>
      <c r="D4486" t="s">
        <v>905</v>
      </c>
      <c r="E4486" t="s">
        <v>477</v>
      </c>
      <c r="F4486" t="s">
        <v>478</v>
      </c>
    </row>
    <row r="4487" spans="1:6" x14ac:dyDescent="0.25">
      <c r="A4487">
        <v>30</v>
      </c>
      <c r="B4487">
        <v>1</v>
      </c>
      <c r="C4487" t="s">
        <v>1351</v>
      </c>
      <c r="D4487" t="s">
        <v>901</v>
      </c>
      <c r="E4487" t="s">
        <v>477</v>
      </c>
      <c r="F4487" t="s">
        <v>478</v>
      </c>
    </row>
    <row r="4488" spans="1:6" x14ac:dyDescent="0.25">
      <c r="A4488">
        <v>30</v>
      </c>
      <c r="B4488">
        <v>2</v>
      </c>
      <c r="C4488" t="s">
        <v>1389</v>
      </c>
      <c r="D4488" t="s">
        <v>899</v>
      </c>
      <c r="E4488" t="s">
        <v>368</v>
      </c>
      <c r="F4488" t="s">
        <v>478</v>
      </c>
    </row>
    <row r="4489" spans="1:6" x14ac:dyDescent="0.25">
      <c r="A4489">
        <v>30</v>
      </c>
      <c r="B4489">
        <v>3</v>
      </c>
      <c r="C4489" t="s">
        <v>1386</v>
      </c>
      <c r="D4489" t="s">
        <v>926</v>
      </c>
      <c r="E4489" t="s">
        <v>45</v>
      </c>
      <c r="F4489" t="s">
        <v>478</v>
      </c>
    </row>
    <row r="4490" spans="1:6" x14ac:dyDescent="0.25">
      <c r="A4490">
        <v>30</v>
      </c>
      <c r="B4490">
        <v>4</v>
      </c>
      <c r="C4490" t="s">
        <v>1457</v>
      </c>
      <c r="D4490" t="s">
        <v>961</v>
      </c>
      <c r="E4490" t="s">
        <v>837</v>
      </c>
      <c r="F4490" t="s">
        <v>478</v>
      </c>
    </row>
    <row r="4491" spans="1:6" x14ac:dyDescent="0.25">
      <c r="A4491">
        <v>30</v>
      </c>
      <c r="B4491">
        <v>5</v>
      </c>
      <c r="C4491" t="s">
        <v>1269</v>
      </c>
      <c r="D4491" t="s">
        <v>905</v>
      </c>
      <c r="E4491" t="s">
        <v>708</v>
      </c>
      <c r="F4491" t="s">
        <v>478</v>
      </c>
    </row>
    <row r="4492" spans="1:6" x14ac:dyDescent="0.25">
      <c r="A4492">
        <v>30</v>
      </c>
      <c r="B4492">
        <v>6</v>
      </c>
      <c r="C4492" t="s">
        <v>1458</v>
      </c>
      <c r="D4492" t="s">
        <v>899</v>
      </c>
      <c r="E4492" t="s">
        <v>750</v>
      </c>
      <c r="F4492" t="s">
        <v>478</v>
      </c>
    </row>
    <row r="4493" spans="1:6" x14ac:dyDescent="0.25">
      <c r="A4493">
        <v>30</v>
      </c>
      <c r="B4493">
        <v>7</v>
      </c>
      <c r="C4493" t="s">
        <v>1312</v>
      </c>
      <c r="D4493" t="s">
        <v>922</v>
      </c>
      <c r="E4493" t="s">
        <v>487</v>
      </c>
      <c r="F4493" t="s">
        <v>478</v>
      </c>
    </row>
    <row r="4494" spans="1:6" x14ac:dyDescent="0.25">
      <c r="A4494">
        <v>30</v>
      </c>
      <c r="B4494">
        <v>8</v>
      </c>
      <c r="C4494" t="s">
        <v>1383</v>
      </c>
      <c r="D4494" t="s">
        <v>901</v>
      </c>
      <c r="E4494" t="s">
        <v>626</v>
      </c>
      <c r="F4494" t="s">
        <v>478</v>
      </c>
    </row>
    <row r="4495" spans="1:6" x14ac:dyDescent="0.25">
      <c r="A4495">
        <v>30</v>
      </c>
      <c r="B4495">
        <v>9</v>
      </c>
      <c r="C4495" t="s">
        <v>1416</v>
      </c>
      <c r="D4495" t="s">
        <v>908</v>
      </c>
      <c r="E4495" t="s">
        <v>18</v>
      </c>
      <c r="F4495" t="s">
        <v>478</v>
      </c>
    </row>
    <row r="4496" spans="1:6" x14ac:dyDescent="0.25">
      <c r="A4496">
        <v>30</v>
      </c>
      <c r="B4496">
        <v>10</v>
      </c>
      <c r="C4496" t="s">
        <v>1266</v>
      </c>
      <c r="D4496" t="s">
        <v>901</v>
      </c>
      <c r="E4496" t="s">
        <v>386</v>
      </c>
      <c r="F4496" t="s">
        <v>478</v>
      </c>
    </row>
    <row r="4497" spans="1:6" x14ac:dyDescent="0.25">
      <c r="A4497">
        <v>30</v>
      </c>
      <c r="B4497">
        <v>11</v>
      </c>
      <c r="C4497" t="s">
        <v>1334</v>
      </c>
      <c r="D4497" t="s">
        <v>908</v>
      </c>
      <c r="E4497" t="s">
        <v>204</v>
      </c>
      <c r="F4497" t="s">
        <v>478</v>
      </c>
    </row>
    <row r="4498" spans="1:6" x14ac:dyDescent="0.25">
      <c r="A4498">
        <v>30</v>
      </c>
      <c r="B4498">
        <v>12</v>
      </c>
      <c r="C4498" t="s">
        <v>1421</v>
      </c>
      <c r="D4498" t="s">
        <v>899</v>
      </c>
      <c r="E4498" t="s">
        <v>306</v>
      </c>
      <c r="F4498" t="s">
        <v>478</v>
      </c>
    </row>
    <row r="4499" spans="1:6" x14ac:dyDescent="0.25">
      <c r="A4499">
        <v>30</v>
      </c>
      <c r="B4499">
        <v>13</v>
      </c>
      <c r="C4499" t="s">
        <v>1293</v>
      </c>
      <c r="D4499" t="s">
        <v>901</v>
      </c>
      <c r="E4499" t="s">
        <v>189</v>
      </c>
      <c r="F4499" t="s">
        <v>478</v>
      </c>
    </row>
    <row r="4500" spans="1:6" x14ac:dyDescent="0.25">
      <c r="A4500">
        <v>30</v>
      </c>
      <c r="B4500">
        <v>14</v>
      </c>
      <c r="C4500" t="s">
        <v>1459</v>
      </c>
      <c r="D4500" t="s">
        <v>961</v>
      </c>
      <c r="E4500" t="s">
        <v>830</v>
      </c>
      <c r="F4500" t="s">
        <v>478</v>
      </c>
    </row>
    <row r="4501" spans="1:6" x14ac:dyDescent="0.25">
      <c r="A4501">
        <v>30</v>
      </c>
      <c r="B4501">
        <v>15</v>
      </c>
      <c r="C4501" t="s">
        <v>1460</v>
      </c>
      <c r="D4501" t="s">
        <v>901</v>
      </c>
      <c r="E4501" t="s">
        <v>80</v>
      </c>
      <c r="F4501" t="s">
        <v>478</v>
      </c>
    </row>
    <row r="4502" spans="1:6" x14ac:dyDescent="0.25">
      <c r="A4502">
        <v>1</v>
      </c>
      <c r="B4502">
        <v>1</v>
      </c>
      <c r="C4502" t="s">
        <v>898</v>
      </c>
      <c r="D4502" t="s">
        <v>899</v>
      </c>
      <c r="E4502" t="s">
        <v>879</v>
      </c>
      <c r="F4502" t="s">
        <v>432</v>
      </c>
    </row>
    <row r="4503" spans="1:6" x14ac:dyDescent="0.25">
      <c r="A4503">
        <v>1</v>
      </c>
      <c r="B4503">
        <v>2</v>
      </c>
      <c r="C4503" t="s">
        <v>906</v>
      </c>
      <c r="D4503" t="s">
        <v>899</v>
      </c>
      <c r="E4503" t="s">
        <v>728</v>
      </c>
      <c r="F4503" t="s">
        <v>432</v>
      </c>
    </row>
    <row r="4504" spans="1:6" x14ac:dyDescent="0.25">
      <c r="A4504">
        <v>1</v>
      </c>
      <c r="B4504">
        <v>3</v>
      </c>
      <c r="C4504" t="s">
        <v>900</v>
      </c>
      <c r="D4504" t="s">
        <v>901</v>
      </c>
      <c r="E4504" t="s">
        <v>251</v>
      </c>
      <c r="F4504" t="s">
        <v>432</v>
      </c>
    </row>
    <row r="4505" spans="1:6" x14ac:dyDescent="0.25">
      <c r="A4505">
        <v>1</v>
      </c>
      <c r="B4505">
        <v>4</v>
      </c>
      <c r="C4505" t="s">
        <v>904</v>
      </c>
      <c r="D4505" t="s">
        <v>905</v>
      </c>
      <c r="E4505" t="s">
        <v>758</v>
      </c>
      <c r="F4505" t="s">
        <v>432</v>
      </c>
    </row>
    <row r="4506" spans="1:6" x14ac:dyDescent="0.25">
      <c r="A4506">
        <v>1</v>
      </c>
      <c r="B4506">
        <v>5</v>
      </c>
      <c r="C4506" t="s">
        <v>907</v>
      </c>
      <c r="D4506" t="s">
        <v>908</v>
      </c>
      <c r="E4506" t="s">
        <v>577</v>
      </c>
      <c r="F4506" t="s">
        <v>432</v>
      </c>
    </row>
    <row r="4507" spans="1:6" x14ac:dyDescent="0.25">
      <c r="A4507">
        <v>1</v>
      </c>
      <c r="B4507">
        <v>6</v>
      </c>
      <c r="C4507" t="s">
        <v>911</v>
      </c>
      <c r="D4507" t="s">
        <v>905</v>
      </c>
      <c r="E4507" t="s">
        <v>544</v>
      </c>
      <c r="F4507" t="s">
        <v>432</v>
      </c>
    </row>
    <row r="4508" spans="1:6" x14ac:dyDescent="0.25">
      <c r="A4508">
        <v>1</v>
      </c>
      <c r="B4508">
        <v>7</v>
      </c>
      <c r="C4508" t="s">
        <v>912</v>
      </c>
      <c r="D4508" t="s">
        <v>905</v>
      </c>
      <c r="E4508" t="s">
        <v>806</v>
      </c>
      <c r="F4508" t="s">
        <v>432</v>
      </c>
    </row>
    <row r="4509" spans="1:6" x14ac:dyDescent="0.25">
      <c r="A4509">
        <v>1</v>
      </c>
      <c r="B4509">
        <v>8</v>
      </c>
      <c r="C4509" t="s">
        <v>909</v>
      </c>
      <c r="D4509" t="s">
        <v>899</v>
      </c>
      <c r="E4509" t="s">
        <v>216</v>
      </c>
      <c r="F4509" t="s">
        <v>432</v>
      </c>
    </row>
    <row r="4510" spans="1:6" x14ac:dyDescent="0.25">
      <c r="A4510">
        <v>1</v>
      </c>
      <c r="B4510">
        <v>9</v>
      </c>
      <c r="C4510" t="s">
        <v>902</v>
      </c>
      <c r="D4510" t="s">
        <v>903</v>
      </c>
      <c r="E4510" t="s">
        <v>604</v>
      </c>
      <c r="F4510" t="s">
        <v>432</v>
      </c>
    </row>
    <row r="4511" spans="1:6" x14ac:dyDescent="0.25">
      <c r="A4511">
        <v>1</v>
      </c>
      <c r="B4511">
        <v>10</v>
      </c>
      <c r="C4511" t="s">
        <v>923</v>
      </c>
      <c r="D4511" t="s">
        <v>905</v>
      </c>
      <c r="E4511" t="s">
        <v>199</v>
      </c>
      <c r="F4511" t="s">
        <v>432</v>
      </c>
    </row>
    <row r="4512" spans="1:6" x14ac:dyDescent="0.25">
      <c r="A4512">
        <v>1</v>
      </c>
      <c r="B4512">
        <v>11</v>
      </c>
      <c r="C4512" t="s">
        <v>913</v>
      </c>
      <c r="D4512" t="s">
        <v>899</v>
      </c>
      <c r="E4512" t="s">
        <v>705</v>
      </c>
      <c r="F4512" t="s">
        <v>432</v>
      </c>
    </row>
    <row r="4513" spans="1:6" x14ac:dyDescent="0.25">
      <c r="A4513">
        <v>1</v>
      </c>
      <c r="B4513">
        <v>12</v>
      </c>
      <c r="C4513" t="s">
        <v>910</v>
      </c>
      <c r="D4513" t="s">
        <v>901</v>
      </c>
      <c r="E4513" t="s">
        <v>607</v>
      </c>
      <c r="F4513" t="s">
        <v>432</v>
      </c>
    </row>
    <row r="4514" spans="1:6" x14ac:dyDescent="0.25">
      <c r="A4514">
        <v>1</v>
      </c>
      <c r="B4514">
        <v>13</v>
      </c>
      <c r="C4514" t="s">
        <v>915</v>
      </c>
      <c r="D4514" t="s">
        <v>899</v>
      </c>
      <c r="E4514" t="s">
        <v>746</v>
      </c>
      <c r="F4514" t="s">
        <v>432</v>
      </c>
    </row>
    <row r="4515" spans="1:6" x14ac:dyDescent="0.25">
      <c r="A4515">
        <v>1</v>
      </c>
      <c r="B4515">
        <v>14</v>
      </c>
      <c r="C4515" t="s">
        <v>917</v>
      </c>
      <c r="D4515" t="s">
        <v>901</v>
      </c>
      <c r="E4515" t="s">
        <v>87</v>
      </c>
      <c r="F4515" t="s">
        <v>432</v>
      </c>
    </row>
    <row r="4516" spans="1:6" x14ac:dyDescent="0.25">
      <c r="A4516">
        <v>1</v>
      </c>
      <c r="B4516">
        <v>15</v>
      </c>
      <c r="C4516" t="s">
        <v>914</v>
      </c>
      <c r="D4516" t="s">
        <v>908</v>
      </c>
      <c r="E4516" t="s">
        <v>578</v>
      </c>
      <c r="F4516" t="s">
        <v>432</v>
      </c>
    </row>
    <row r="4517" spans="1:6" x14ac:dyDescent="0.25">
      <c r="A4517">
        <v>2</v>
      </c>
      <c r="B4517">
        <v>1</v>
      </c>
      <c r="C4517" t="s">
        <v>924</v>
      </c>
      <c r="D4517" t="s">
        <v>922</v>
      </c>
      <c r="E4517" t="s">
        <v>578</v>
      </c>
      <c r="F4517" t="s">
        <v>432</v>
      </c>
    </row>
    <row r="4518" spans="1:6" x14ac:dyDescent="0.25">
      <c r="A4518">
        <v>2</v>
      </c>
      <c r="B4518">
        <v>2</v>
      </c>
      <c r="C4518" t="s">
        <v>931</v>
      </c>
      <c r="D4518" t="s">
        <v>908</v>
      </c>
      <c r="E4518" t="s">
        <v>87</v>
      </c>
      <c r="F4518" t="s">
        <v>432</v>
      </c>
    </row>
    <row r="4519" spans="1:6" x14ac:dyDescent="0.25">
      <c r="A4519">
        <v>2</v>
      </c>
      <c r="B4519">
        <v>3</v>
      </c>
      <c r="C4519" t="s">
        <v>918</v>
      </c>
      <c r="D4519" t="s">
        <v>901</v>
      </c>
      <c r="E4519" t="s">
        <v>746</v>
      </c>
      <c r="F4519" t="s">
        <v>432</v>
      </c>
    </row>
    <row r="4520" spans="1:6" x14ac:dyDescent="0.25">
      <c r="A4520">
        <v>2</v>
      </c>
      <c r="B4520">
        <v>4</v>
      </c>
      <c r="C4520" t="s">
        <v>916</v>
      </c>
      <c r="D4520" t="s">
        <v>908</v>
      </c>
      <c r="E4520" t="s">
        <v>607</v>
      </c>
      <c r="F4520" t="s">
        <v>432</v>
      </c>
    </row>
    <row r="4521" spans="1:6" x14ac:dyDescent="0.25">
      <c r="A4521">
        <v>2</v>
      </c>
      <c r="B4521">
        <v>5</v>
      </c>
      <c r="C4521" t="s">
        <v>921</v>
      </c>
      <c r="D4521" t="s">
        <v>922</v>
      </c>
      <c r="E4521" t="s">
        <v>705</v>
      </c>
      <c r="F4521" t="s">
        <v>432</v>
      </c>
    </row>
    <row r="4522" spans="1:6" x14ac:dyDescent="0.25">
      <c r="A4522">
        <v>2</v>
      </c>
      <c r="B4522">
        <v>6</v>
      </c>
      <c r="C4522" t="s">
        <v>927</v>
      </c>
      <c r="D4522" t="s">
        <v>901</v>
      </c>
      <c r="E4522" t="s">
        <v>199</v>
      </c>
      <c r="F4522" t="s">
        <v>432</v>
      </c>
    </row>
    <row r="4523" spans="1:6" x14ac:dyDescent="0.25">
      <c r="A4523">
        <v>2</v>
      </c>
      <c r="B4523">
        <v>7</v>
      </c>
      <c r="C4523" t="s">
        <v>920</v>
      </c>
      <c r="D4523" t="s">
        <v>901</v>
      </c>
      <c r="E4523" t="s">
        <v>604</v>
      </c>
      <c r="F4523" t="s">
        <v>432</v>
      </c>
    </row>
    <row r="4524" spans="1:6" x14ac:dyDescent="0.25">
      <c r="A4524">
        <v>2</v>
      </c>
      <c r="B4524">
        <v>8</v>
      </c>
      <c r="C4524" t="s">
        <v>929</v>
      </c>
      <c r="D4524" t="s">
        <v>899</v>
      </c>
      <c r="E4524" t="s">
        <v>216</v>
      </c>
      <c r="F4524" t="s">
        <v>432</v>
      </c>
    </row>
    <row r="4525" spans="1:6" x14ac:dyDescent="0.25">
      <c r="A4525">
        <v>2</v>
      </c>
      <c r="B4525">
        <v>9</v>
      </c>
      <c r="C4525" t="s">
        <v>933</v>
      </c>
      <c r="D4525" t="s">
        <v>922</v>
      </c>
      <c r="E4525" t="s">
        <v>806</v>
      </c>
      <c r="F4525" t="s">
        <v>432</v>
      </c>
    </row>
    <row r="4526" spans="1:6" x14ac:dyDescent="0.25">
      <c r="A4526">
        <v>2</v>
      </c>
      <c r="B4526">
        <v>10</v>
      </c>
      <c r="C4526" t="s">
        <v>919</v>
      </c>
      <c r="D4526" t="s">
        <v>908</v>
      </c>
      <c r="E4526" t="s">
        <v>544</v>
      </c>
      <c r="F4526" t="s">
        <v>432</v>
      </c>
    </row>
    <row r="4527" spans="1:6" x14ac:dyDescent="0.25">
      <c r="A4527">
        <v>2</v>
      </c>
      <c r="B4527">
        <v>11</v>
      </c>
      <c r="C4527" t="s">
        <v>934</v>
      </c>
      <c r="D4527" t="s">
        <v>922</v>
      </c>
      <c r="E4527" t="s">
        <v>577</v>
      </c>
      <c r="F4527" t="s">
        <v>432</v>
      </c>
    </row>
    <row r="4528" spans="1:6" x14ac:dyDescent="0.25">
      <c r="A4528">
        <v>2</v>
      </c>
      <c r="B4528">
        <v>12</v>
      </c>
      <c r="C4528" t="s">
        <v>947</v>
      </c>
      <c r="D4528" t="s">
        <v>922</v>
      </c>
      <c r="E4528" t="s">
        <v>758</v>
      </c>
      <c r="F4528" t="s">
        <v>432</v>
      </c>
    </row>
    <row r="4529" spans="1:6" x14ac:dyDescent="0.25">
      <c r="A4529">
        <v>2</v>
      </c>
      <c r="B4529">
        <v>13</v>
      </c>
      <c r="C4529" t="s">
        <v>936</v>
      </c>
      <c r="D4529" t="s">
        <v>903</v>
      </c>
      <c r="E4529" t="s">
        <v>251</v>
      </c>
      <c r="F4529" t="s">
        <v>432</v>
      </c>
    </row>
    <row r="4530" spans="1:6" x14ac:dyDescent="0.25">
      <c r="A4530">
        <v>2</v>
      </c>
      <c r="B4530">
        <v>14</v>
      </c>
      <c r="C4530" t="s">
        <v>928</v>
      </c>
      <c r="D4530" t="s">
        <v>901</v>
      </c>
      <c r="E4530" t="s">
        <v>728</v>
      </c>
      <c r="F4530" t="s">
        <v>432</v>
      </c>
    </row>
    <row r="4531" spans="1:6" x14ac:dyDescent="0.25">
      <c r="A4531">
        <v>2</v>
      </c>
      <c r="B4531">
        <v>15</v>
      </c>
      <c r="C4531" t="s">
        <v>944</v>
      </c>
      <c r="D4531" t="s">
        <v>901</v>
      </c>
      <c r="E4531" t="s">
        <v>879</v>
      </c>
      <c r="F4531" t="s">
        <v>432</v>
      </c>
    </row>
    <row r="4532" spans="1:6" x14ac:dyDescent="0.25">
      <c r="A4532">
        <v>3</v>
      </c>
      <c r="B4532">
        <v>1</v>
      </c>
      <c r="C4532" t="s">
        <v>958</v>
      </c>
      <c r="D4532" t="s">
        <v>899</v>
      </c>
      <c r="E4532" t="s">
        <v>879</v>
      </c>
      <c r="F4532" t="s">
        <v>432</v>
      </c>
    </row>
    <row r="4533" spans="1:6" x14ac:dyDescent="0.25">
      <c r="A4533">
        <v>3</v>
      </c>
      <c r="B4533">
        <v>2</v>
      </c>
      <c r="C4533" t="s">
        <v>939</v>
      </c>
      <c r="D4533" t="s">
        <v>901</v>
      </c>
      <c r="E4533" t="s">
        <v>728</v>
      </c>
      <c r="F4533" t="s">
        <v>432</v>
      </c>
    </row>
    <row r="4534" spans="1:6" x14ac:dyDescent="0.25">
      <c r="A4534">
        <v>3</v>
      </c>
      <c r="B4534">
        <v>3</v>
      </c>
      <c r="C4534" t="s">
        <v>925</v>
      </c>
      <c r="D4534" t="s">
        <v>926</v>
      </c>
      <c r="E4534" t="s">
        <v>251</v>
      </c>
      <c r="F4534" t="s">
        <v>432</v>
      </c>
    </row>
    <row r="4535" spans="1:6" x14ac:dyDescent="0.25">
      <c r="A4535">
        <v>3</v>
      </c>
      <c r="B4535">
        <v>4</v>
      </c>
      <c r="C4535" t="s">
        <v>954</v>
      </c>
      <c r="D4535" t="s">
        <v>903</v>
      </c>
      <c r="E4535" t="s">
        <v>758</v>
      </c>
      <c r="F4535" t="s">
        <v>432</v>
      </c>
    </row>
    <row r="4536" spans="1:6" x14ac:dyDescent="0.25">
      <c r="A4536">
        <v>3</v>
      </c>
      <c r="B4536">
        <v>5</v>
      </c>
      <c r="C4536" t="s">
        <v>967</v>
      </c>
      <c r="D4536" t="s">
        <v>903</v>
      </c>
      <c r="E4536" t="s">
        <v>577</v>
      </c>
      <c r="F4536" t="s">
        <v>432</v>
      </c>
    </row>
    <row r="4537" spans="1:6" x14ac:dyDescent="0.25">
      <c r="A4537">
        <v>3</v>
      </c>
      <c r="B4537">
        <v>6</v>
      </c>
      <c r="C4537" t="s">
        <v>930</v>
      </c>
      <c r="D4537" t="s">
        <v>901</v>
      </c>
      <c r="E4537" t="s">
        <v>544</v>
      </c>
      <c r="F4537" t="s">
        <v>432</v>
      </c>
    </row>
    <row r="4538" spans="1:6" x14ac:dyDescent="0.25">
      <c r="A4538">
        <v>3</v>
      </c>
      <c r="B4538">
        <v>7</v>
      </c>
      <c r="C4538" t="s">
        <v>960</v>
      </c>
      <c r="D4538" t="s">
        <v>961</v>
      </c>
      <c r="E4538" t="s">
        <v>806</v>
      </c>
      <c r="F4538" t="s">
        <v>432</v>
      </c>
    </row>
    <row r="4539" spans="1:6" x14ac:dyDescent="0.25">
      <c r="A4539">
        <v>3</v>
      </c>
      <c r="B4539">
        <v>8</v>
      </c>
      <c r="C4539" t="s">
        <v>941</v>
      </c>
      <c r="D4539" t="s">
        <v>922</v>
      </c>
      <c r="E4539" t="s">
        <v>216</v>
      </c>
      <c r="F4539" t="s">
        <v>432</v>
      </c>
    </row>
    <row r="4540" spans="1:6" x14ac:dyDescent="0.25">
      <c r="A4540">
        <v>3</v>
      </c>
      <c r="B4540">
        <v>9</v>
      </c>
      <c r="C4540" t="s">
        <v>964</v>
      </c>
      <c r="D4540" t="s">
        <v>961</v>
      </c>
      <c r="E4540" t="s">
        <v>604</v>
      </c>
      <c r="F4540" t="s">
        <v>432</v>
      </c>
    </row>
    <row r="4541" spans="1:6" x14ac:dyDescent="0.25">
      <c r="A4541">
        <v>3</v>
      </c>
      <c r="B4541">
        <v>10</v>
      </c>
      <c r="C4541" t="s">
        <v>952</v>
      </c>
      <c r="D4541" t="s">
        <v>899</v>
      </c>
      <c r="E4541" t="s">
        <v>199</v>
      </c>
      <c r="F4541" t="s">
        <v>432</v>
      </c>
    </row>
    <row r="4542" spans="1:6" x14ac:dyDescent="0.25">
      <c r="A4542">
        <v>3</v>
      </c>
      <c r="B4542">
        <v>11</v>
      </c>
      <c r="C4542" t="s">
        <v>938</v>
      </c>
      <c r="D4542" t="s">
        <v>903</v>
      </c>
      <c r="E4542" t="s">
        <v>705</v>
      </c>
      <c r="F4542" t="s">
        <v>432</v>
      </c>
    </row>
    <row r="4543" spans="1:6" x14ac:dyDescent="0.25">
      <c r="A4543">
        <v>3</v>
      </c>
      <c r="B4543">
        <v>12</v>
      </c>
      <c r="C4543" t="s">
        <v>943</v>
      </c>
      <c r="D4543" t="s">
        <v>901</v>
      </c>
      <c r="E4543" t="s">
        <v>607</v>
      </c>
      <c r="F4543" t="s">
        <v>432</v>
      </c>
    </row>
    <row r="4544" spans="1:6" x14ac:dyDescent="0.25">
      <c r="A4544">
        <v>3</v>
      </c>
      <c r="B4544">
        <v>13</v>
      </c>
      <c r="C4544" t="s">
        <v>953</v>
      </c>
      <c r="D4544" t="s">
        <v>903</v>
      </c>
      <c r="E4544" t="s">
        <v>746</v>
      </c>
      <c r="F4544" t="s">
        <v>432</v>
      </c>
    </row>
    <row r="4545" spans="1:6" x14ac:dyDescent="0.25">
      <c r="A4545">
        <v>3</v>
      </c>
      <c r="B4545">
        <v>14</v>
      </c>
      <c r="C4545" t="s">
        <v>940</v>
      </c>
      <c r="D4545" t="s">
        <v>901</v>
      </c>
      <c r="E4545" t="s">
        <v>87</v>
      </c>
      <c r="F4545" t="s">
        <v>432</v>
      </c>
    </row>
    <row r="4546" spans="1:6" x14ac:dyDescent="0.25">
      <c r="A4546">
        <v>3</v>
      </c>
      <c r="B4546">
        <v>15</v>
      </c>
      <c r="C4546" t="s">
        <v>955</v>
      </c>
      <c r="D4546" t="s">
        <v>908</v>
      </c>
      <c r="E4546" t="s">
        <v>578</v>
      </c>
      <c r="F4546" t="s">
        <v>432</v>
      </c>
    </row>
    <row r="4547" spans="1:6" x14ac:dyDescent="0.25">
      <c r="A4547">
        <v>4</v>
      </c>
      <c r="B4547">
        <v>1</v>
      </c>
      <c r="C4547" t="s">
        <v>932</v>
      </c>
      <c r="D4547" t="s">
        <v>901</v>
      </c>
      <c r="E4547" t="s">
        <v>578</v>
      </c>
      <c r="F4547" t="s">
        <v>432</v>
      </c>
    </row>
    <row r="4548" spans="1:6" x14ac:dyDescent="0.25">
      <c r="A4548">
        <v>4</v>
      </c>
      <c r="B4548">
        <v>2</v>
      </c>
      <c r="C4548" t="s">
        <v>946</v>
      </c>
      <c r="D4548" t="s">
        <v>926</v>
      </c>
      <c r="E4548" t="s">
        <v>87</v>
      </c>
      <c r="F4548" t="s">
        <v>432</v>
      </c>
    </row>
    <row r="4549" spans="1:6" x14ac:dyDescent="0.25">
      <c r="A4549">
        <v>4</v>
      </c>
      <c r="B4549">
        <v>3</v>
      </c>
      <c r="C4549" t="s">
        <v>959</v>
      </c>
      <c r="D4549" t="s">
        <v>899</v>
      </c>
      <c r="E4549" t="s">
        <v>746</v>
      </c>
      <c r="F4549" t="s">
        <v>432</v>
      </c>
    </row>
    <row r="4550" spans="1:6" x14ac:dyDescent="0.25">
      <c r="A4550">
        <v>4</v>
      </c>
      <c r="B4550">
        <v>4</v>
      </c>
      <c r="C4550" t="s">
        <v>942</v>
      </c>
      <c r="D4550" t="s">
        <v>899</v>
      </c>
      <c r="E4550" t="s">
        <v>607</v>
      </c>
      <c r="F4550" t="s">
        <v>432</v>
      </c>
    </row>
    <row r="4551" spans="1:6" x14ac:dyDescent="0.25">
      <c r="A4551">
        <v>4</v>
      </c>
      <c r="B4551">
        <v>5</v>
      </c>
      <c r="C4551" t="s">
        <v>962</v>
      </c>
      <c r="D4551" t="s">
        <v>899</v>
      </c>
      <c r="E4551" t="s">
        <v>705</v>
      </c>
      <c r="F4551" t="s">
        <v>432</v>
      </c>
    </row>
    <row r="4552" spans="1:6" x14ac:dyDescent="0.25">
      <c r="A4552">
        <v>4</v>
      </c>
      <c r="B4552">
        <v>6</v>
      </c>
      <c r="C4552" t="s">
        <v>957</v>
      </c>
      <c r="D4552" t="s">
        <v>903</v>
      </c>
      <c r="E4552" t="s">
        <v>199</v>
      </c>
      <c r="F4552" t="s">
        <v>432</v>
      </c>
    </row>
    <row r="4553" spans="1:6" x14ac:dyDescent="0.25">
      <c r="A4553">
        <v>4</v>
      </c>
      <c r="B4553">
        <v>7</v>
      </c>
      <c r="C4553" t="s">
        <v>937</v>
      </c>
      <c r="D4553" t="s">
        <v>899</v>
      </c>
      <c r="E4553" t="s">
        <v>604</v>
      </c>
      <c r="F4553" t="s">
        <v>432</v>
      </c>
    </row>
    <row r="4554" spans="1:6" x14ac:dyDescent="0.25">
      <c r="A4554">
        <v>4</v>
      </c>
      <c r="B4554">
        <v>8</v>
      </c>
      <c r="C4554" t="s">
        <v>950</v>
      </c>
      <c r="D4554" t="s">
        <v>901</v>
      </c>
      <c r="E4554" t="s">
        <v>216</v>
      </c>
      <c r="F4554" t="s">
        <v>432</v>
      </c>
    </row>
    <row r="4555" spans="1:6" x14ac:dyDescent="0.25">
      <c r="A4555">
        <v>4</v>
      </c>
      <c r="B4555">
        <v>9</v>
      </c>
      <c r="C4555" t="s">
        <v>951</v>
      </c>
      <c r="D4555" t="s">
        <v>899</v>
      </c>
      <c r="E4555" t="s">
        <v>806</v>
      </c>
      <c r="F4555" t="s">
        <v>432</v>
      </c>
    </row>
    <row r="4556" spans="1:6" x14ac:dyDescent="0.25">
      <c r="A4556">
        <v>4</v>
      </c>
      <c r="B4556">
        <v>10</v>
      </c>
      <c r="C4556" t="s">
        <v>935</v>
      </c>
      <c r="D4556" t="s">
        <v>901</v>
      </c>
      <c r="E4556" t="s">
        <v>544</v>
      </c>
      <c r="F4556" t="s">
        <v>432</v>
      </c>
    </row>
    <row r="4557" spans="1:6" x14ac:dyDescent="0.25">
      <c r="A4557">
        <v>4</v>
      </c>
      <c r="B4557">
        <v>11</v>
      </c>
      <c r="C4557" t="s">
        <v>974</v>
      </c>
      <c r="D4557" t="s">
        <v>899</v>
      </c>
      <c r="E4557" t="s">
        <v>577</v>
      </c>
      <c r="F4557" t="s">
        <v>432</v>
      </c>
    </row>
    <row r="4558" spans="1:6" x14ac:dyDescent="0.25">
      <c r="A4558">
        <v>4</v>
      </c>
      <c r="B4558">
        <v>12</v>
      </c>
      <c r="C4558" t="s">
        <v>975</v>
      </c>
      <c r="D4558" t="s">
        <v>899</v>
      </c>
      <c r="E4558" t="s">
        <v>758</v>
      </c>
      <c r="F4558" t="s">
        <v>432</v>
      </c>
    </row>
    <row r="4559" spans="1:6" x14ac:dyDescent="0.25">
      <c r="A4559">
        <v>4</v>
      </c>
      <c r="B4559">
        <v>13</v>
      </c>
      <c r="C4559" t="s">
        <v>965</v>
      </c>
      <c r="D4559" t="s">
        <v>961</v>
      </c>
      <c r="E4559" t="s">
        <v>251</v>
      </c>
      <c r="F4559" t="s">
        <v>432</v>
      </c>
    </row>
    <row r="4560" spans="1:6" x14ac:dyDescent="0.25">
      <c r="A4560">
        <v>4</v>
      </c>
      <c r="B4560">
        <v>14</v>
      </c>
      <c r="C4560" t="s">
        <v>949</v>
      </c>
      <c r="D4560" t="s">
        <v>901</v>
      </c>
      <c r="E4560" t="s">
        <v>728</v>
      </c>
      <c r="F4560" t="s">
        <v>432</v>
      </c>
    </row>
    <row r="4561" spans="1:6" x14ac:dyDescent="0.25">
      <c r="A4561">
        <v>4</v>
      </c>
      <c r="B4561">
        <v>15</v>
      </c>
      <c r="C4561" t="s">
        <v>1009</v>
      </c>
      <c r="D4561" t="s">
        <v>926</v>
      </c>
      <c r="E4561" t="s">
        <v>879</v>
      </c>
      <c r="F4561" t="s">
        <v>432</v>
      </c>
    </row>
    <row r="4562" spans="1:6" x14ac:dyDescent="0.25">
      <c r="A4562">
        <v>5</v>
      </c>
      <c r="B4562">
        <v>1</v>
      </c>
      <c r="C4562" t="s">
        <v>970</v>
      </c>
      <c r="D4562" t="s">
        <v>903</v>
      </c>
      <c r="E4562" t="s">
        <v>879</v>
      </c>
      <c r="F4562" t="s">
        <v>432</v>
      </c>
    </row>
    <row r="4563" spans="1:6" x14ac:dyDescent="0.25">
      <c r="A4563">
        <v>5</v>
      </c>
      <c r="B4563">
        <v>2</v>
      </c>
      <c r="C4563" t="s">
        <v>956</v>
      </c>
      <c r="D4563" t="s">
        <v>901</v>
      </c>
      <c r="E4563" t="s">
        <v>728</v>
      </c>
      <c r="F4563" t="s">
        <v>432</v>
      </c>
    </row>
    <row r="4564" spans="1:6" x14ac:dyDescent="0.25">
      <c r="A4564">
        <v>5</v>
      </c>
      <c r="B4564">
        <v>3</v>
      </c>
      <c r="C4564" t="s">
        <v>971</v>
      </c>
      <c r="D4564" t="s">
        <v>901</v>
      </c>
      <c r="E4564" t="s">
        <v>251</v>
      </c>
      <c r="F4564" t="s">
        <v>432</v>
      </c>
    </row>
    <row r="4565" spans="1:6" x14ac:dyDescent="0.25">
      <c r="A4565">
        <v>5</v>
      </c>
      <c r="B4565">
        <v>4</v>
      </c>
      <c r="C4565" t="s">
        <v>968</v>
      </c>
      <c r="D4565" t="s">
        <v>899</v>
      </c>
      <c r="E4565" t="s">
        <v>758</v>
      </c>
      <c r="F4565" t="s">
        <v>432</v>
      </c>
    </row>
    <row r="4566" spans="1:6" x14ac:dyDescent="0.25">
      <c r="A4566">
        <v>5</v>
      </c>
      <c r="B4566">
        <v>5</v>
      </c>
      <c r="C4566" t="s">
        <v>945</v>
      </c>
      <c r="D4566" t="s">
        <v>901</v>
      </c>
      <c r="E4566" t="s">
        <v>577</v>
      </c>
      <c r="F4566" t="s">
        <v>432</v>
      </c>
    </row>
    <row r="4567" spans="1:6" x14ac:dyDescent="0.25">
      <c r="A4567">
        <v>5</v>
      </c>
      <c r="B4567">
        <v>6</v>
      </c>
      <c r="C4567" t="s">
        <v>963</v>
      </c>
      <c r="D4567" t="s">
        <v>908</v>
      </c>
      <c r="E4567" t="s">
        <v>544</v>
      </c>
      <c r="F4567" t="s">
        <v>432</v>
      </c>
    </row>
    <row r="4568" spans="1:6" x14ac:dyDescent="0.25">
      <c r="A4568">
        <v>5</v>
      </c>
      <c r="B4568">
        <v>7</v>
      </c>
      <c r="C4568" t="s">
        <v>969</v>
      </c>
      <c r="D4568" t="s">
        <v>899</v>
      </c>
      <c r="E4568" t="s">
        <v>806</v>
      </c>
      <c r="F4568" t="s">
        <v>432</v>
      </c>
    </row>
    <row r="4569" spans="1:6" x14ac:dyDescent="0.25">
      <c r="A4569">
        <v>5</v>
      </c>
      <c r="B4569">
        <v>8</v>
      </c>
      <c r="C4569" t="s">
        <v>983</v>
      </c>
      <c r="D4569" t="s">
        <v>901</v>
      </c>
      <c r="E4569" t="s">
        <v>216</v>
      </c>
      <c r="F4569" t="s">
        <v>432</v>
      </c>
    </row>
    <row r="4570" spans="1:6" x14ac:dyDescent="0.25">
      <c r="A4570">
        <v>5</v>
      </c>
      <c r="B4570">
        <v>9</v>
      </c>
      <c r="C4570" t="s">
        <v>977</v>
      </c>
      <c r="D4570" t="s">
        <v>901</v>
      </c>
      <c r="E4570" t="s">
        <v>604</v>
      </c>
      <c r="F4570" t="s">
        <v>432</v>
      </c>
    </row>
    <row r="4571" spans="1:6" x14ac:dyDescent="0.25">
      <c r="A4571">
        <v>5</v>
      </c>
      <c r="B4571">
        <v>10</v>
      </c>
      <c r="C4571" t="s">
        <v>988</v>
      </c>
      <c r="D4571" t="s">
        <v>901</v>
      </c>
      <c r="E4571" t="s">
        <v>199</v>
      </c>
      <c r="F4571" t="s">
        <v>432</v>
      </c>
    </row>
    <row r="4572" spans="1:6" x14ac:dyDescent="0.25">
      <c r="A4572">
        <v>5</v>
      </c>
      <c r="B4572">
        <v>11</v>
      </c>
      <c r="C4572" t="s">
        <v>980</v>
      </c>
      <c r="D4572" t="s">
        <v>905</v>
      </c>
      <c r="E4572" t="s">
        <v>705</v>
      </c>
      <c r="F4572" t="s">
        <v>432</v>
      </c>
    </row>
    <row r="4573" spans="1:6" x14ac:dyDescent="0.25">
      <c r="A4573">
        <v>5</v>
      </c>
      <c r="B4573">
        <v>12</v>
      </c>
      <c r="C4573" t="s">
        <v>986</v>
      </c>
      <c r="D4573" t="s">
        <v>901</v>
      </c>
      <c r="E4573" t="s">
        <v>607</v>
      </c>
      <c r="F4573" t="s">
        <v>432</v>
      </c>
    </row>
    <row r="4574" spans="1:6" x14ac:dyDescent="0.25">
      <c r="A4574">
        <v>5</v>
      </c>
      <c r="B4574">
        <v>13</v>
      </c>
      <c r="C4574" t="s">
        <v>985</v>
      </c>
      <c r="D4574" t="s">
        <v>901</v>
      </c>
      <c r="E4574" t="s">
        <v>746</v>
      </c>
      <c r="F4574" t="s">
        <v>432</v>
      </c>
    </row>
    <row r="4575" spans="1:6" x14ac:dyDescent="0.25">
      <c r="A4575">
        <v>5</v>
      </c>
      <c r="B4575">
        <v>14</v>
      </c>
      <c r="C4575" t="s">
        <v>948</v>
      </c>
      <c r="D4575" t="s">
        <v>905</v>
      </c>
      <c r="E4575" t="s">
        <v>87</v>
      </c>
      <c r="F4575" t="s">
        <v>432</v>
      </c>
    </row>
    <row r="4576" spans="1:6" x14ac:dyDescent="0.25">
      <c r="A4576">
        <v>5</v>
      </c>
      <c r="B4576">
        <v>15</v>
      </c>
      <c r="C4576" t="s">
        <v>973</v>
      </c>
      <c r="D4576" t="s">
        <v>901</v>
      </c>
      <c r="E4576" t="s">
        <v>578</v>
      </c>
      <c r="F4576" t="s">
        <v>432</v>
      </c>
    </row>
    <row r="4577" spans="1:6" x14ac:dyDescent="0.25">
      <c r="A4577">
        <v>6</v>
      </c>
      <c r="B4577">
        <v>1</v>
      </c>
      <c r="C4577" t="s">
        <v>981</v>
      </c>
      <c r="D4577" t="s">
        <v>908</v>
      </c>
      <c r="E4577" t="s">
        <v>578</v>
      </c>
      <c r="F4577" t="s">
        <v>432</v>
      </c>
    </row>
    <row r="4578" spans="1:6" x14ac:dyDescent="0.25">
      <c r="A4578">
        <v>6</v>
      </c>
      <c r="B4578">
        <v>2</v>
      </c>
      <c r="C4578" t="s">
        <v>979</v>
      </c>
      <c r="D4578" t="s">
        <v>903</v>
      </c>
      <c r="E4578" t="s">
        <v>87</v>
      </c>
      <c r="F4578" t="s">
        <v>432</v>
      </c>
    </row>
    <row r="4579" spans="1:6" x14ac:dyDescent="0.25">
      <c r="A4579">
        <v>6</v>
      </c>
      <c r="B4579">
        <v>3</v>
      </c>
      <c r="C4579" t="s">
        <v>984</v>
      </c>
      <c r="D4579" t="s">
        <v>901</v>
      </c>
      <c r="E4579" t="s">
        <v>746</v>
      </c>
      <c r="F4579" t="s">
        <v>432</v>
      </c>
    </row>
    <row r="4580" spans="1:6" x14ac:dyDescent="0.25">
      <c r="A4580">
        <v>6</v>
      </c>
      <c r="B4580">
        <v>4</v>
      </c>
      <c r="C4580" t="s">
        <v>989</v>
      </c>
      <c r="D4580" t="s">
        <v>901</v>
      </c>
      <c r="E4580" t="s">
        <v>607</v>
      </c>
      <c r="F4580" t="s">
        <v>432</v>
      </c>
    </row>
    <row r="4581" spans="1:6" x14ac:dyDescent="0.25">
      <c r="A4581">
        <v>6</v>
      </c>
      <c r="B4581">
        <v>5</v>
      </c>
      <c r="C4581" t="s">
        <v>976</v>
      </c>
      <c r="D4581" t="s">
        <v>901</v>
      </c>
      <c r="E4581" t="s">
        <v>705</v>
      </c>
      <c r="F4581" t="s">
        <v>432</v>
      </c>
    </row>
    <row r="4582" spans="1:6" x14ac:dyDescent="0.25">
      <c r="A4582">
        <v>6</v>
      </c>
      <c r="B4582">
        <v>6</v>
      </c>
      <c r="C4582" t="s">
        <v>1003</v>
      </c>
      <c r="D4582" t="s">
        <v>901</v>
      </c>
      <c r="E4582" t="s">
        <v>199</v>
      </c>
      <c r="F4582" t="s">
        <v>432</v>
      </c>
    </row>
    <row r="4583" spans="1:6" x14ac:dyDescent="0.25">
      <c r="A4583">
        <v>6</v>
      </c>
      <c r="B4583">
        <v>7</v>
      </c>
      <c r="C4583" t="s">
        <v>997</v>
      </c>
      <c r="D4583" t="s">
        <v>905</v>
      </c>
      <c r="E4583" t="s">
        <v>604</v>
      </c>
      <c r="F4583" t="s">
        <v>432</v>
      </c>
    </row>
    <row r="4584" spans="1:6" x14ac:dyDescent="0.25">
      <c r="A4584">
        <v>6</v>
      </c>
      <c r="B4584">
        <v>8</v>
      </c>
      <c r="C4584" t="s">
        <v>1006</v>
      </c>
      <c r="D4584" t="s">
        <v>905</v>
      </c>
      <c r="E4584" t="s">
        <v>216</v>
      </c>
      <c r="F4584" t="s">
        <v>432</v>
      </c>
    </row>
    <row r="4585" spans="1:6" x14ac:dyDescent="0.25">
      <c r="A4585">
        <v>6</v>
      </c>
      <c r="B4585">
        <v>9</v>
      </c>
      <c r="C4585" t="s">
        <v>982</v>
      </c>
      <c r="D4585" t="s">
        <v>901</v>
      </c>
      <c r="E4585" t="s">
        <v>806</v>
      </c>
      <c r="F4585" t="s">
        <v>432</v>
      </c>
    </row>
    <row r="4586" spans="1:6" x14ac:dyDescent="0.25">
      <c r="A4586">
        <v>6</v>
      </c>
      <c r="B4586">
        <v>10</v>
      </c>
      <c r="C4586" t="s">
        <v>987</v>
      </c>
      <c r="D4586" t="s">
        <v>899</v>
      </c>
      <c r="E4586" t="s">
        <v>544</v>
      </c>
      <c r="F4586" t="s">
        <v>432</v>
      </c>
    </row>
    <row r="4587" spans="1:6" x14ac:dyDescent="0.25">
      <c r="A4587">
        <v>6</v>
      </c>
      <c r="B4587">
        <v>11</v>
      </c>
      <c r="C4587" t="s">
        <v>978</v>
      </c>
      <c r="D4587" t="s">
        <v>899</v>
      </c>
      <c r="E4587" t="s">
        <v>577</v>
      </c>
      <c r="F4587" t="s">
        <v>432</v>
      </c>
    </row>
    <row r="4588" spans="1:6" x14ac:dyDescent="0.25">
      <c r="A4588">
        <v>6</v>
      </c>
      <c r="B4588">
        <v>12</v>
      </c>
      <c r="C4588" t="s">
        <v>992</v>
      </c>
      <c r="D4588" t="s">
        <v>899</v>
      </c>
      <c r="E4588" t="s">
        <v>758</v>
      </c>
      <c r="F4588" t="s">
        <v>432</v>
      </c>
    </row>
    <row r="4589" spans="1:6" x14ac:dyDescent="0.25">
      <c r="A4589">
        <v>6</v>
      </c>
      <c r="B4589">
        <v>13</v>
      </c>
      <c r="C4589" t="s">
        <v>999</v>
      </c>
      <c r="D4589" t="s">
        <v>922</v>
      </c>
      <c r="E4589" t="s">
        <v>251</v>
      </c>
      <c r="F4589" t="s">
        <v>432</v>
      </c>
    </row>
    <row r="4590" spans="1:6" x14ac:dyDescent="0.25">
      <c r="A4590">
        <v>6</v>
      </c>
      <c r="B4590">
        <v>14</v>
      </c>
      <c r="C4590" t="s">
        <v>1033</v>
      </c>
      <c r="D4590" t="s">
        <v>905</v>
      </c>
      <c r="E4590" t="s">
        <v>728</v>
      </c>
      <c r="F4590" t="s">
        <v>432</v>
      </c>
    </row>
    <row r="4591" spans="1:6" x14ac:dyDescent="0.25">
      <c r="A4591">
        <v>6</v>
      </c>
      <c r="B4591">
        <v>15</v>
      </c>
      <c r="C4591" t="s">
        <v>990</v>
      </c>
      <c r="D4591" t="s">
        <v>901</v>
      </c>
      <c r="E4591" t="s">
        <v>879</v>
      </c>
      <c r="F4591" t="s">
        <v>432</v>
      </c>
    </row>
    <row r="4592" spans="1:6" x14ac:dyDescent="0.25">
      <c r="A4592">
        <v>7</v>
      </c>
      <c r="B4592">
        <v>1</v>
      </c>
      <c r="C4592" t="s">
        <v>1012</v>
      </c>
      <c r="D4592" t="s">
        <v>901</v>
      </c>
      <c r="E4592" t="s">
        <v>879</v>
      </c>
      <c r="F4592" t="s">
        <v>432</v>
      </c>
    </row>
    <row r="4593" spans="1:6" x14ac:dyDescent="0.25">
      <c r="A4593">
        <v>7</v>
      </c>
      <c r="B4593">
        <v>2</v>
      </c>
      <c r="C4593" t="s">
        <v>1000</v>
      </c>
      <c r="D4593" t="s">
        <v>899</v>
      </c>
      <c r="E4593" t="s">
        <v>728</v>
      </c>
      <c r="F4593" t="s">
        <v>432</v>
      </c>
    </row>
    <row r="4594" spans="1:6" x14ac:dyDescent="0.25">
      <c r="A4594">
        <v>7</v>
      </c>
      <c r="B4594">
        <v>3</v>
      </c>
      <c r="C4594" t="s">
        <v>1010</v>
      </c>
      <c r="D4594" t="s">
        <v>899</v>
      </c>
      <c r="E4594" t="s">
        <v>251</v>
      </c>
      <c r="F4594" t="s">
        <v>432</v>
      </c>
    </row>
    <row r="4595" spans="1:6" x14ac:dyDescent="0.25">
      <c r="A4595">
        <v>7</v>
      </c>
      <c r="B4595">
        <v>4</v>
      </c>
      <c r="C4595" t="s">
        <v>993</v>
      </c>
      <c r="D4595" t="s">
        <v>901</v>
      </c>
      <c r="E4595" t="s">
        <v>758</v>
      </c>
      <c r="F4595" t="s">
        <v>432</v>
      </c>
    </row>
    <row r="4596" spans="1:6" x14ac:dyDescent="0.25">
      <c r="A4596">
        <v>7</v>
      </c>
      <c r="B4596">
        <v>5</v>
      </c>
      <c r="C4596" t="s">
        <v>972</v>
      </c>
      <c r="D4596" t="s">
        <v>901</v>
      </c>
      <c r="E4596" t="s">
        <v>577</v>
      </c>
      <c r="F4596" t="s">
        <v>432</v>
      </c>
    </row>
    <row r="4597" spans="1:6" x14ac:dyDescent="0.25">
      <c r="A4597">
        <v>7</v>
      </c>
      <c r="B4597">
        <v>6</v>
      </c>
      <c r="C4597" t="s">
        <v>994</v>
      </c>
      <c r="D4597" t="s">
        <v>901</v>
      </c>
      <c r="E4597" t="s">
        <v>544</v>
      </c>
      <c r="F4597" t="s">
        <v>432</v>
      </c>
    </row>
    <row r="4598" spans="1:6" x14ac:dyDescent="0.25">
      <c r="A4598">
        <v>7</v>
      </c>
      <c r="B4598">
        <v>7</v>
      </c>
      <c r="C4598" t="s">
        <v>1002</v>
      </c>
      <c r="D4598" t="s">
        <v>901</v>
      </c>
      <c r="E4598" t="s">
        <v>806</v>
      </c>
      <c r="F4598" t="s">
        <v>432</v>
      </c>
    </row>
    <row r="4599" spans="1:6" x14ac:dyDescent="0.25">
      <c r="A4599">
        <v>7</v>
      </c>
      <c r="B4599">
        <v>8</v>
      </c>
      <c r="C4599" t="s">
        <v>998</v>
      </c>
      <c r="D4599" t="s">
        <v>908</v>
      </c>
      <c r="E4599" t="s">
        <v>216</v>
      </c>
      <c r="F4599" t="s">
        <v>432</v>
      </c>
    </row>
    <row r="4600" spans="1:6" x14ac:dyDescent="0.25">
      <c r="A4600">
        <v>7</v>
      </c>
      <c r="B4600">
        <v>9</v>
      </c>
      <c r="C4600" t="s">
        <v>991</v>
      </c>
      <c r="D4600" t="s">
        <v>901</v>
      </c>
      <c r="E4600" t="s">
        <v>604</v>
      </c>
      <c r="F4600" t="s">
        <v>432</v>
      </c>
    </row>
    <row r="4601" spans="1:6" x14ac:dyDescent="0.25">
      <c r="A4601">
        <v>7</v>
      </c>
      <c r="B4601">
        <v>10</v>
      </c>
      <c r="C4601" t="s">
        <v>1031</v>
      </c>
      <c r="D4601" t="s">
        <v>905</v>
      </c>
      <c r="E4601" t="s">
        <v>199</v>
      </c>
      <c r="F4601" t="s">
        <v>432</v>
      </c>
    </row>
    <row r="4602" spans="1:6" x14ac:dyDescent="0.25">
      <c r="A4602">
        <v>7</v>
      </c>
      <c r="B4602">
        <v>11</v>
      </c>
      <c r="C4602" t="s">
        <v>966</v>
      </c>
      <c r="D4602" t="s">
        <v>961</v>
      </c>
      <c r="E4602" t="s">
        <v>705</v>
      </c>
      <c r="F4602" t="s">
        <v>432</v>
      </c>
    </row>
    <row r="4603" spans="1:6" x14ac:dyDescent="0.25">
      <c r="A4603">
        <v>7</v>
      </c>
      <c r="B4603">
        <v>12</v>
      </c>
      <c r="C4603" t="s">
        <v>1016</v>
      </c>
      <c r="D4603" t="s">
        <v>961</v>
      </c>
      <c r="E4603" t="s">
        <v>607</v>
      </c>
      <c r="F4603" t="s">
        <v>432</v>
      </c>
    </row>
    <row r="4604" spans="1:6" x14ac:dyDescent="0.25">
      <c r="A4604">
        <v>7</v>
      </c>
      <c r="B4604">
        <v>13</v>
      </c>
      <c r="C4604" t="s">
        <v>995</v>
      </c>
      <c r="D4604" t="s">
        <v>901</v>
      </c>
      <c r="E4604" t="s">
        <v>746</v>
      </c>
      <c r="F4604" t="s">
        <v>432</v>
      </c>
    </row>
    <row r="4605" spans="1:6" x14ac:dyDescent="0.25">
      <c r="A4605">
        <v>7</v>
      </c>
      <c r="B4605">
        <v>14</v>
      </c>
      <c r="C4605" t="s">
        <v>1004</v>
      </c>
      <c r="D4605" t="s">
        <v>905</v>
      </c>
      <c r="E4605" t="s">
        <v>87</v>
      </c>
      <c r="F4605" t="s">
        <v>432</v>
      </c>
    </row>
    <row r="4606" spans="1:6" x14ac:dyDescent="0.25">
      <c r="A4606">
        <v>7</v>
      </c>
      <c r="B4606">
        <v>15</v>
      </c>
      <c r="C4606" t="s">
        <v>1011</v>
      </c>
      <c r="D4606" t="s">
        <v>899</v>
      </c>
      <c r="E4606" t="s">
        <v>578</v>
      </c>
      <c r="F4606" t="s">
        <v>432</v>
      </c>
    </row>
    <row r="4607" spans="1:6" x14ac:dyDescent="0.25">
      <c r="A4607">
        <v>8</v>
      </c>
      <c r="B4607">
        <v>1</v>
      </c>
      <c r="C4607" t="s">
        <v>1035</v>
      </c>
      <c r="D4607" t="s">
        <v>905</v>
      </c>
      <c r="E4607" t="s">
        <v>578</v>
      </c>
      <c r="F4607" t="s">
        <v>432</v>
      </c>
    </row>
    <row r="4608" spans="1:6" x14ac:dyDescent="0.25">
      <c r="A4608">
        <v>8</v>
      </c>
      <c r="B4608">
        <v>2</v>
      </c>
      <c r="C4608" t="s">
        <v>1028</v>
      </c>
      <c r="D4608" t="s">
        <v>899</v>
      </c>
      <c r="E4608" t="s">
        <v>87</v>
      </c>
      <c r="F4608" t="s">
        <v>432</v>
      </c>
    </row>
    <row r="4609" spans="1:6" x14ac:dyDescent="0.25">
      <c r="A4609">
        <v>8</v>
      </c>
      <c r="B4609">
        <v>3</v>
      </c>
      <c r="C4609" t="s">
        <v>1037</v>
      </c>
      <c r="D4609" t="s">
        <v>899</v>
      </c>
      <c r="E4609" t="s">
        <v>746</v>
      </c>
      <c r="F4609" t="s">
        <v>432</v>
      </c>
    </row>
    <row r="4610" spans="1:6" x14ac:dyDescent="0.25">
      <c r="A4610">
        <v>8</v>
      </c>
      <c r="B4610">
        <v>4</v>
      </c>
      <c r="C4610" t="s">
        <v>1014</v>
      </c>
      <c r="D4610" t="s">
        <v>899</v>
      </c>
      <c r="E4610" t="s">
        <v>607</v>
      </c>
      <c r="F4610" t="s">
        <v>432</v>
      </c>
    </row>
    <row r="4611" spans="1:6" x14ac:dyDescent="0.25">
      <c r="A4611">
        <v>8</v>
      </c>
      <c r="B4611">
        <v>5</v>
      </c>
      <c r="C4611" t="s">
        <v>1005</v>
      </c>
      <c r="D4611" t="s">
        <v>901</v>
      </c>
      <c r="E4611" t="s">
        <v>705</v>
      </c>
      <c r="F4611" t="s">
        <v>432</v>
      </c>
    </row>
    <row r="4612" spans="1:6" x14ac:dyDescent="0.25">
      <c r="A4612">
        <v>8</v>
      </c>
      <c r="B4612">
        <v>6</v>
      </c>
      <c r="C4612" t="s">
        <v>1021</v>
      </c>
      <c r="D4612" t="s">
        <v>901</v>
      </c>
      <c r="E4612" t="s">
        <v>199</v>
      </c>
      <c r="F4612" t="s">
        <v>432</v>
      </c>
    </row>
    <row r="4613" spans="1:6" x14ac:dyDescent="0.25">
      <c r="A4613">
        <v>8</v>
      </c>
      <c r="B4613">
        <v>7</v>
      </c>
      <c r="C4613" t="s">
        <v>1001</v>
      </c>
      <c r="D4613" t="s">
        <v>908</v>
      </c>
      <c r="E4613" t="s">
        <v>604</v>
      </c>
      <c r="F4613" t="s">
        <v>432</v>
      </c>
    </row>
    <row r="4614" spans="1:6" x14ac:dyDescent="0.25">
      <c r="A4614">
        <v>8</v>
      </c>
      <c r="B4614">
        <v>8</v>
      </c>
      <c r="C4614" t="s">
        <v>1007</v>
      </c>
      <c r="D4614" t="s">
        <v>901</v>
      </c>
      <c r="E4614" t="s">
        <v>216</v>
      </c>
      <c r="F4614" t="s">
        <v>432</v>
      </c>
    </row>
    <row r="4615" spans="1:6" x14ac:dyDescent="0.25">
      <c r="A4615">
        <v>8</v>
      </c>
      <c r="B4615">
        <v>9</v>
      </c>
      <c r="C4615" t="s">
        <v>1015</v>
      </c>
      <c r="D4615" t="s">
        <v>899</v>
      </c>
      <c r="E4615" t="s">
        <v>806</v>
      </c>
      <c r="F4615" t="s">
        <v>432</v>
      </c>
    </row>
    <row r="4616" spans="1:6" x14ac:dyDescent="0.25">
      <c r="A4616">
        <v>8</v>
      </c>
      <c r="B4616">
        <v>10</v>
      </c>
      <c r="C4616" t="s">
        <v>1076</v>
      </c>
      <c r="D4616" t="s">
        <v>905</v>
      </c>
      <c r="E4616" t="s">
        <v>544</v>
      </c>
      <c r="F4616" t="s">
        <v>432</v>
      </c>
    </row>
    <row r="4617" spans="1:6" x14ac:dyDescent="0.25">
      <c r="A4617">
        <v>8</v>
      </c>
      <c r="B4617">
        <v>11</v>
      </c>
      <c r="C4617" t="s">
        <v>1124</v>
      </c>
      <c r="D4617" t="s">
        <v>901</v>
      </c>
      <c r="E4617" t="s">
        <v>577</v>
      </c>
      <c r="F4617" t="s">
        <v>432</v>
      </c>
    </row>
    <row r="4618" spans="1:6" x14ac:dyDescent="0.25">
      <c r="A4618">
        <v>8</v>
      </c>
      <c r="B4618">
        <v>12</v>
      </c>
      <c r="C4618" t="s">
        <v>1062</v>
      </c>
      <c r="D4618" t="s">
        <v>899</v>
      </c>
      <c r="E4618" t="s">
        <v>758</v>
      </c>
      <c r="F4618" t="s">
        <v>432</v>
      </c>
    </row>
    <row r="4619" spans="1:6" x14ac:dyDescent="0.25">
      <c r="A4619">
        <v>8</v>
      </c>
      <c r="B4619">
        <v>13</v>
      </c>
      <c r="C4619" t="s">
        <v>1013</v>
      </c>
      <c r="D4619" t="s">
        <v>905</v>
      </c>
      <c r="E4619" t="s">
        <v>251</v>
      </c>
      <c r="F4619" t="s">
        <v>432</v>
      </c>
    </row>
    <row r="4620" spans="1:6" x14ac:dyDescent="0.25">
      <c r="A4620">
        <v>8</v>
      </c>
      <c r="B4620">
        <v>14</v>
      </c>
      <c r="C4620" t="s">
        <v>1018</v>
      </c>
      <c r="D4620" t="s">
        <v>926</v>
      </c>
      <c r="E4620" t="s">
        <v>728</v>
      </c>
      <c r="F4620" t="s">
        <v>432</v>
      </c>
    </row>
    <row r="4621" spans="1:6" x14ac:dyDescent="0.25">
      <c r="A4621">
        <v>8</v>
      </c>
      <c r="B4621">
        <v>15</v>
      </c>
      <c r="C4621" t="s">
        <v>1126</v>
      </c>
      <c r="D4621" t="s">
        <v>961</v>
      </c>
      <c r="E4621" t="s">
        <v>879</v>
      </c>
      <c r="F4621" t="s">
        <v>432</v>
      </c>
    </row>
    <row r="4622" spans="1:6" x14ac:dyDescent="0.25">
      <c r="A4622">
        <v>9</v>
      </c>
      <c r="B4622">
        <v>1</v>
      </c>
      <c r="C4622" t="s">
        <v>1038</v>
      </c>
      <c r="D4622" t="s">
        <v>922</v>
      </c>
      <c r="E4622" t="s">
        <v>879</v>
      </c>
      <c r="F4622" t="s">
        <v>432</v>
      </c>
    </row>
    <row r="4623" spans="1:6" x14ac:dyDescent="0.25">
      <c r="A4623">
        <v>9</v>
      </c>
      <c r="B4623">
        <v>2</v>
      </c>
      <c r="C4623" t="s">
        <v>1060</v>
      </c>
      <c r="D4623" t="s">
        <v>903</v>
      </c>
      <c r="E4623" t="s">
        <v>728</v>
      </c>
      <c r="F4623" t="s">
        <v>432</v>
      </c>
    </row>
    <row r="4624" spans="1:6" x14ac:dyDescent="0.25">
      <c r="A4624">
        <v>9</v>
      </c>
      <c r="B4624">
        <v>3</v>
      </c>
      <c r="C4624" t="s">
        <v>1101</v>
      </c>
      <c r="D4624" t="s">
        <v>901</v>
      </c>
      <c r="E4624" t="s">
        <v>251</v>
      </c>
      <c r="F4624" t="s">
        <v>432</v>
      </c>
    </row>
    <row r="4625" spans="1:6" x14ac:dyDescent="0.25">
      <c r="A4625">
        <v>9</v>
      </c>
      <c r="B4625">
        <v>4</v>
      </c>
      <c r="C4625" t="s">
        <v>1023</v>
      </c>
      <c r="D4625" t="s">
        <v>905</v>
      </c>
      <c r="E4625" t="s">
        <v>758</v>
      </c>
      <c r="F4625" t="s">
        <v>432</v>
      </c>
    </row>
    <row r="4626" spans="1:6" x14ac:dyDescent="0.25">
      <c r="A4626">
        <v>9</v>
      </c>
      <c r="B4626">
        <v>5</v>
      </c>
      <c r="C4626" t="s">
        <v>1025</v>
      </c>
      <c r="D4626" t="s">
        <v>926</v>
      </c>
      <c r="E4626" t="s">
        <v>577</v>
      </c>
      <c r="F4626" t="s">
        <v>432</v>
      </c>
    </row>
    <row r="4627" spans="1:6" x14ac:dyDescent="0.25">
      <c r="A4627">
        <v>9</v>
      </c>
      <c r="B4627">
        <v>6</v>
      </c>
      <c r="C4627" t="s">
        <v>1046</v>
      </c>
      <c r="D4627" t="s">
        <v>899</v>
      </c>
      <c r="E4627" t="s">
        <v>544</v>
      </c>
      <c r="F4627" t="s">
        <v>432</v>
      </c>
    </row>
    <row r="4628" spans="1:6" x14ac:dyDescent="0.25">
      <c r="A4628">
        <v>9</v>
      </c>
      <c r="B4628">
        <v>7</v>
      </c>
      <c r="C4628" t="s">
        <v>1059</v>
      </c>
      <c r="D4628" t="s">
        <v>901</v>
      </c>
      <c r="E4628" t="s">
        <v>806</v>
      </c>
      <c r="F4628" t="s">
        <v>432</v>
      </c>
    </row>
    <row r="4629" spans="1:6" x14ac:dyDescent="0.25">
      <c r="A4629">
        <v>9</v>
      </c>
      <c r="B4629">
        <v>8</v>
      </c>
      <c r="C4629" t="s">
        <v>1066</v>
      </c>
      <c r="D4629" t="s">
        <v>901</v>
      </c>
      <c r="E4629" t="s">
        <v>216</v>
      </c>
      <c r="F4629" t="s">
        <v>432</v>
      </c>
    </row>
    <row r="4630" spans="1:6" x14ac:dyDescent="0.25">
      <c r="A4630">
        <v>9</v>
      </c>
      <c r="B4630">
        <v>9</v>
      </c>
      <c r="C4630" t="s">
        <v>1008</v>
      </c>
      <c r="D4630" t="s">
        <v>901</v>
      </c>
      <c r="E4630" t="s">
        <v>604</v>
      </c>
      <c r="F4630" t="s">
        <v>432</v>
      </c>
    </row>
    <row r="4631" spans="1:6" x14ac:dyDescent="0.25">
      <c r="A4631">
        <v>9</v>
      </c>
      <c r="B4631">
        <v>10</v>
      </c>
      <c r="C4631" t="s">
        <v>1040</v>
      </c>
      <c r="D4631" t="s">
        <v>926</v>
      </c>
      <c r="E4631" t="s">
        <v>199</v>
      </c>
      <c r="F4631" t="s">
        <v>432</v>
      </c>
    </row>
    <row r="4632" spans="1:6" x14ac:dyDescent="0.25">
      <c r="A4632">
        <v>9</v>
      </c>
      <c r="B4632">
        <v>11</v>
      </c>
      <c r="C4632" t="s">
        <v>1048</v>
      </c>
      <c r="D4632" t="s">
        <v>901</v>
      </c>
      <c r="E4632" t="s">
        <v>705</v>
      </c>
      <c r="F4632" t="s">
        <v>432</v>
      </c>
    </row>
    <row r="4633" spans="1:6" x14ac:dyDescent="0.25">
      <c r="A4633">
        <v>9</v>
      </c>
      <c r="B4633">
        <v>12</v>
      </c>
      <c r="C4633" t="s">
        <v>1073</v>
      </c>
      <c r="D4633" t="s">
        <v>899</v>
      </c>
      <c r="E4633" t="s">
        <v>607</v>
      </c>
      <c r="F4633" t="s">
        <v>432</v>
      </c>
    </row>
    <row r="4634" spans="1:6" x14ac:dyDescent="0.25">
      <c r="A4634">
        <v>9</v>
      </c>
      <c r="B4634">
        <v>13</v>
      </c>
      <c r="C4634" t="s">
        <v>1078</v>
      </c>
      <c r="D4634" t="s">
        <v>922</v>
      </c>
      <c r="E4634" t="s">
        <v>746</v>
      </c>
      <c r="F4634" t="s">
        <v>432</v>
      </c>
    </row>
    <row r="4635" spans="1:6" x14ac:dyDescent="0.25">
      <c r="A4635">
        <v>9</v>
      </c>
      <c r="B4635">
        <v>14</v>
      </c>
      <c r="C4635" t="s">
        <v>1019</v>
      </c>
      <c r="D4635" t="s">
        <v>961</v>
      </c>
      <c r="E4635" t="s">
        <v>87</v>
      </c>
      <c r="F4635" t="s">
        <v>432</v>
      </c>
    </row>
    <row r="4636" spans="1:6" x14ac:dyDescent="0.25">
      <c r="A4636">
        <v>9</v>
      </c>
      <c r="B4636">
        <v>15</v>
      </c>
      <c r="C4636" t="s">
        <v>1057</v>
      </c>
      <c r="D4636" t="s">
        <v>899</v>
      </c>
      <c r="E4636" t="s">
        <v>578</v>
      </c>
      <c r="F4636" t="s">
        <v>432</v>
      </c>
    </row>
    <row r="4637" spans="1:6" x14ac:dyDescent="0.25">
      <c r="A4637">
        <v>10</v>
      </c>
      <c r="B4637">
        <v>1</v>
      </c>
      <c r="C4637" t="s">
        <v>1080</v>
      </c>
      <c r="D4637" t="s">
        <v>899</v>
      </c>
      <c r="E4637" t="s">
        <v>578</v>
      </c>
      <c r="F4637" t="s">
        <v>432</v>
      </c>
    </row>
    <row r="4638" spans="1:6" x14ac:dyDescent="0.25">
      <c r="A4638">
        <v>10</v>
      </c>
      <c r="B4638">
        <v>2</v>
      </c>
      <c r="C4638" t="s">
        <v>1036</v>
      </c>
      <c r="D4638" t="s">
        <v>901</v>
      </c>
      <c r="E4638" t="s">
        <v>87</v>
      </c>
      <c r="F4638" t="s">
        <v>432</v>
      </c>
    </row>
    <row r="4639" spans="1:6" x14ac:dyDescent="0.25">
      <c r="A4639">
        <v>10</v>
      </c>
      <c r="B4639">
        <v>3</v>
      </c>
      <c r="C4639" t="s">
        <v>1022</v>
      </c>
      <c r="D4639" t="s">
        <v>901</v>
      </c>
      <c r="E4639" t="s">
        <v>746</v>
      </c>
      <c r="F4639" t="s">
        <v>432</v>
      </c>
    </row>
    <row r="4640" spans="1:6" x14ac:dyDescent="0.25">
      <c r="A4640">
        <v>10</v>
      </c>
      <c r="B4640">
        <v>4</v>
      </c>
      <c r="C4640" t="s">
        <v>1050</v>
      </c>
      <c r="D4640" t="s">
        <v>922</v>
      </c>
      <c r="E4640" t="s">
        <v>607</v>
      </c>
      <c r="F4640" t="s">
        <v>432</v>
      </c>
    </row>
    <row r="4641" spans="1:6" x14ac:dyDescent="0.25">
      <c r="A4641">
        <v>10</v>
      </c>
      <c r="B4641">
        <v>5</v>
      </c>
      <c r="C4641" t="s">
        <v>996</v>
      </c>
      <c r="D4641" t="s">
        <v>899</v>
      </c>
      <c r="E4641" t="s">
        <v>705</v>
      </c>
      <c r="F4641" t="s">
        <v>432</v>
      </c>
    </row>
    <row r="4642" spans="1:6" x14ac:dyDescent="0.25">
      <c r="A4642">
        <v>10</v>
      </c>
      <c r="B4642">
        <v>6</v>
      </c>
      <c r="C4642" t="s">
        <v>1055</v>
      </c>
      <c r="D4642" t="s">
        <v>901</v>
      </c>
      <c r="E4642" t="s">
        <v>199</v>
      </c>
      <c r="F4642" t="s">
        <v>432</v>
      </c>
    </row>
    <row r="4643" spans="1:6" x14ac:dyDescent="0.25">
      <c r="A4643">
        <v>10</v>
      </c>
      <c r="B4643">
        <v>7</v>
      </c>
      <c r="C4643" t="s">
        <v>1054</v>
      </c>
      <c r="D4643" t="s">
        <v>899</v>
      </c>
      <c r="E4643" t="s">
        <v>604</v>
      </c>
      <c r="F4643" t="s">
        <v>432</v>
      </c>
    </row>
    <row r="4644" spans="1:6" x14ac:dyDescent="0.25">
      <c r="A4644">
        <v>10</v>
      </c>
      <c r="B4644">
        <v>8</v>
      </c>
      <c r="C4644" t="s">
        <v>1039</v>
      </c>
      <c r="D4644" t="s">
        <v>922</v>
      </c>
      <c r="E4644" t="s">
        <v>216</v>
      </c>
      <c r="F4644" t="s">
        <v>432</v>
      </c>
    </row>
    <row r="4645" spans="1:6" x14ac:dyDescent="0.25">
      <c r="A4645">
        <v>10</v>
      </c>
      <c r="B4645">
        <v>9</v>
      </c>
      <c r="C4645" t="s">
        <v>1029</v>
      </c>
      <c r="D4645" t="s">
        <v>901</v>
      </c>
      <c r="E4645" t="s">
        <v>806</v>
      </c>
      <c r="F4645" t="s">
        <v>432</v>
      </c>
    </row>
    <row r="4646" spans="1:6" x14ac:dyDescent="0.25">
      <c r="A4646">
        <v>10</v>
      </c>
      <c r="B4646">
        <v>10</v>
      </c>
      <c r="C4646" t="s">
        <v>1056</v>
      </c>
      <c r="D4646" t="s">
        <v>905</v>
      </c>
      <c r="E4646" t="s">
        <v>544</v>
      </c>
      <c r="F4646" t="s">
        <v>432</v>
      </c>
    </row>
    <row r="4647" spans="1:6" x14ac:dyDescent="0.25">
      <c r="A4647">
        <v>10</v>
      </c>
      <c r="B4647">
        <v>11</v>
      </c>
      <c r="C4647" t="s">
        <v>1027</v>
      </c>
      <c r="D4647" t="s">
        <v>901</v>
      </c>
      <c r="E4647" t="s">
        <v>577</v>
      </c>
      <c r="F4647" t="s">
        <v>432</v>
      </c>
    </row>
    <row r="4648" spans="1:6" x14ac:dyDescent="0.25">
      <c r="A4648">
        <v>10</v>
      </c>
      <c r="B4648">
        <v>12</v>
      </c>
      <c r="C4648" t="s">
        <v>1061</v>
      </c>
      <c r="D4648" t="s">
        <v>901</v>
      </c>
      <c r="E4648" t="s">
        <v>758</v>
      </c>
      <c r="F4648" t="s">
        <v>432</v>
      </c>
    </row>
    <row r="4649" spans="1:6" x14ac:dyDescent="0.25">
      <c r="A4649">
        <v>10</v>
      </c>
      <c r="B4649">
        <v>13</v>
      </c>
      <c r="C4649" t="s">
        <v>1017</v>
      </c>
      <c r="D4649" t="s">
        <v>899</v>
      </c>
      <c r="E4649" t="s">
        <v>251</v>
      </c>
      <c r="F4649" t="s">
        <v>432</v>
      </c>
    </row>
    <row r="4650" spans="1:6" x14ac:dyDescent="0.25">
      <c r="A4650">
        <v>10</v>
      </c>
      <c r="B4650">
        <v>14</v>
      </c>
      <c r="C4650" t="s">
        <v>1047</v>
      </c>
      <c r="D4650" t="s">
        <v>899</v>
      </c>
      <c r="E4650" t="s">
        <v>728</v>
      </c>
      <c r="F4650" t="s">
        <v>432</v>
      </c>
    </row>
    <row r="4651" spans="1:6" x14ac:dyDescent="0.25">
      <c r="A4651">
        <v>10</v>
      </c>
      <c r="B4651">
        <v>15</v>
      </c>
      <c r="C4651" t="s">
        <v>1064</v>
      </c>
      <c r="D4651" t="s">
        <v>901</v>
      </c>
      <c r="E4651" t="s">
        <v>879</v>
      </c>
      <c r="F4651" t="s">
        <v>432</v>
      </c>
    </row>
    <row r="4652" spans="1:6" x14ac:dyDescent="0.25">
      <c r="A4652">
        <v>11</v>
      </c>
      <c r="B4652">
        <v>1</v>
      </c>
      <c r="C4652" t="s">
        <v>1106</v>
      </c>
      <c r="D4652" t="s">
        <v>901</v>
      </c>
      <c r="E4652" t="s">
        <v>879</v>
      </c>
      <c r="F4652" t="s">
        <v>432</v>
      </c>
    </row>
    <row r="4653" spans="1:6" x14ac:dyDescent="0.25">
      <c r="A4653">
        <v>11</v>
      </c>
      <c r="B4653">
        <v>2</v>
      </c>
      <c r="C4653" t="s">
        <v>1070</v>
      </c>
      <c r="D4653" t="s">
        <v>961</v>
      </c>
      <c r="E4653" t="s">
        <v>728</v>
      </c>
      <c r="F4653" t="s">
        <v>432</v>
      </c>
    </row>
    <row r="4654" spans="1:6" x14ac:dyDescent="0.25">
      <c r="A4654">
        <v>11</v>
      </c>
      <c r="B4654">
        <v>3</v>
      </c>
      <c r="C4654" t="s">
        <v>1045</v>
      </c>
      <c r="D4654" t="s">
        <v>961</v>
      </c>
      <c r="E4654" t="s">
        <v>251</v>
      </c>
      <c r="F4654" t="s">
        <v>432</v>
      </c>
    </row>
    <row r="4655" spans="1:6" x14ac:dyDescent="0.25">
      <c r="A4655">
        <v>11</v>
      </c>
      <c r="B4655">
        <v>4</v>
      </c>
      <c r="C4655" t="s">
        <v>1053</v>
      </c>
      <c r="D4655" t="s">
        <v>901</v>
      </c>
      <c r="E4655" t="s">
        <v>758</v>
      </c>
      <c r="F4655" t="s">
        <v>432</v>
      </c>
    </row>
    <row r="4656" spans="1:6" x14ac:dyDescent="0.25">
      <c r="A4656">
        <v>11</v>
      </c>
      <c r="B4656">
        <v>5</v>
      </c>
      <c r="C4656" t="s">
        <v>1098</v>
      </c>
      <c r="D4656" t="s">
        <v>899</v>
      </c>
      <c r="E4656" t="s">
        <v>577</v>
      </c>
      <c r="F4656" t="s">
        <v>432</v>
      </c>
    </row>
    <row r="4657" spans="1:6" x14ac:dyDescent="0.25">
      <c r="A4657">
        <v>11</v>
      </c>
      <c r="B4657">
        <v>6</v>
      </c>
      <c r="C4657" t="s">
        <v>1074</v>
      </c>
      <c r="D4657" t="s">
        <v>901</v>
      </c>
      <c r="E4657" t="s">
        <v>544</v>
      </c>
      <c r="F4657" t="s">
        <v>432</v>
      </c>
    </row>
    <row r="4658" spans="1:6" x14ac:dyDescent="0.25">
      <c r="A4658">
        <v>11</v>
      </c>
      <c r="B4658">
        <v>7</v>
      </c>
      <c r="C4658" t="s">
        <v>1052</v>
      </c>
      <c r="D4658" t="s">
        <v>901</v>
      </c>
      <c r="E4658" t="s">
        <v>806</v>
      </c>
      <c r="F4658" t="s">
        <v>432</v>
      </c>
    </row>
    <row r="4659" spans="1:6" x14ac:dyDescent="0.25">
      <c r="A4659">
        <v>11</v>
      </c>
      <c r="B4659">
        <v>8</v>
      </c>
      <c r="C4659" t="s">
        <v>1227</v>
      </c>
      <c r="D4659" t="s">
        <v>901</v>
      </c>
      <c r="E4659" t="s">
        <v>216</v>
      </c>
      <c r="F4659" t="s">
        <v>432</v>
      </c>
    </row>
    <row r="4660" spans="1:6" x14ac:dyDescent="0.25">
      <c r="A4660">
        <v>11</v>
      </c>
      <c r="B4660">
        <v>9</v>
      </c>
      <c r="C4660" t="s">
        <v>1043</v>
      </c>
      <c r="D4660" t="s">
        <v>905</v>
      </c>
      <c r="E4660" t="s">
        <v>604</v>
      </c>
      <c r="F4660" t="s">
        <v>432</v>
      </c>
    </row>
    <row r="4661" spans="1:6" x14ac:dyDescent="0.25">
      <c r="A4661">
        <v>11</v>
      </c>
      <c r="B4661">
        <v>10</v>
      </c>
      <c r="C4661" t="s">
        <v>1075</v>
      </c>
      <c r="D4661" t="s">
        <v>899</v>
      </c>
      <c r="E4661" t="s">
        <v>199</v>
      </c>
      <c r="F4661" t="s">
        <v>432</v>
      </c>
    </row>
    <row r="4662" spans="1:6" x14ac:dyDescent="0.25">
      <c r="A4662">
        <v>11</v>
      </c>
      <c r="B4662">
        <v>11</v>
      </c>
      <c r="C4662" t="s">
        <v>1042</v>
      </c>
      <c r="D4662" t="s">
        <v>899</v>
      </c>
      <c r="E4662" t="s">
        <v>705</v>
      </c>
      <c r="F4662" t="s">
        <v>432</v>
      </c>
    </row>
    <row r="4663" spans="1:6" x14ac:dyDescent="0.25">
      <c r="A4663">
        <v>11</v>
      </c>
      <c r="B4663">
        <v>12</v>
      </c>
      <c r="C4663" t="s">
        <v>1093</v>
      </c>
      <c r="D4663" t="s">
        <v>922</v>
      </c>
      <c r="E4663" t="s">
        <v>607</v>
      </c>
      <c r="F4663" t="s">
        <v>432</v>
      </c>
    </row>
    <row r="4664" spans="1:6" x14ac:dyDescent="0.25">
      <c r="A4664">
        <v>11</v>
      </c>
      <c r="B4664">
        <v>13</v>
      </c>
      <c r="C4664" t="s">
        <v>1049</v>
      </c>
      <c r="D4664" t="s">
        <v>905</v>
      </c>
      <c r="E4664" t="s">
        <v>746</v>
      </c>
      <c r="F4664" t="s">
        <v>432</v>
      </c>
    </row>
    <row r="4665" spans="1:6" x14ac:dyDescent="0.25">
      <c r="A4665">
        <v>11</v>
      </c>
      <c r="B4665">
        <v>14</v>
      </c>
      <c r="C4665" t="s">
        <v>1065</v>
      </c>
      <c r="D4665" t="s">
        <v>901</v>
      </c>
      <c r="E4665" t="s">
        <v>87</v>
      </c>
      <c r="F4665" t="s">
        <v>432</v>
      </c>
    </row>
    <row r="4666" spans="1:6" x14ac:dyDescent="0.25">
      <c r="A4666">
        <v>11</v>
      </c>
      <c r="B4666">
        <v>15</v>
      </c>
      <c r="C4666" t="s">
        <v>1041</v>
      </c>
      <c r="D4666" t="s">
        <v>922</v>
      </c>
      <c r="E4666" t="s">
        <v>578</v>
      </c>
      <c r="F4666" t="s">
        <v>432</v>
      </c>
    </row>
    <row r="4667" spans="1:6" x14ac:dyDescent="0.25">
      <c r="A4667">
        <v>12</v>
      </c>
      <c r="B4667">
        <v>1</v>
      </c>
      <c r="C4667" t="s">
        <v>1071</v>
      </c>
      <c r="D4667" t="s">
        <v>903</v>
      </c>
      <c r="E4667" t="s">
        <v>578</v>
      </c>
      <c r="F4667" t="s">
        <v>432</v>
      </c>
    </row>
    <row r="4668" spans="1:6" x14ac:dyDescent="0.25">
      <c r="A4668">
        <v>12</v>
      </c>
      <c r="B4668">
        <v>2</v>
      </c>
      <c r="C4668" t="s">
        <v>1020</v>
      </c>
      <c r="D4668" t="s">
        <v>901</v>
      </c>
      <c r="E4668" t="s">
        <v>87</v>
      </c>
      <c r="F4668" t="s">
        <v>432</v>
      </c>
    </row>
    <row r="4669" spans="1:6" x14ac:dyDescent="0.25">
      <c r="A4669">
        <v>12</v>
      </c>
      <c r="B4669">
        <v>3</v>
      </c>
      <c r="C4669" t="s">
        <v>1156</v>
      </c>
      <c r="D4669" t="s">
        <v>899</v>
      </c>
      <c r="E4669" t="s">
        <v>746</v>
      </c>
      <c r="F4669" t="s">
        <v>432</v>
      </c>
    </row>
    <row r="4670" spans="1:6" x14ac:dyDescent="0.25">
      <c r="A4670">
        <v>12</v>
      </c>
      <c r="B4670">
        <v>4</v>
      </c>
      <c r="C4670" t="s">
        <v>1117</v>
      </c>
      <c r="D4670" t="s">
        <v>899</v>
      </c>
      <c r="E4670" t="s">
        <v>607</v>
      </c>
      <c r="F4670" t="s">
        <v>432</v>
      </c>
    </row>
    <row r="4671" spans="1:6" x14ac:dyDescent="0.25">
      <c r="A4671">
        <v>12</v>
      </c>
      <c r="B4671">
        <v>5</v>
      </c>
      <c r="C4671" t="s">
        <v>1032</v>
      </c>
      <c r="D4671" t="s">
        <v>908</v>
      </c>
      <c r="E4671" t="s">
        <v>705</v>
      </c>
      <c r="F4671" t="s">
        <v>432</v>
      </c>
    </row>
    <row r="4672" spans="1:6" x14ac:dyDescent="0.25">
      <c r="A4672">
        <v>12</v>
      </c>
      <c r="B4672">
        <v>6</v>
      </c>
      <c r="C4672" t="s">
        <v>1068</v>
      </c>
      <c r="D4672" t="s">
        <v>901</v>
      </c>
      <c r="E4672" t="s">
        <v>199</v>
      </c>
      <c r="F4672" t="s">
        <v>432</v>
      </c>
    </row>
    <row r="4673" spans="1:6" x14ac:dyDescent="0.25">
      <c r="A4673">
        <v>12</v>
      </c>
      <c r="B4673">
        <v>7</v>
      </c>
      <c r="C4673" t="s">
        <v>1088</v>
      </c>
      <c r="D4673" t="s">
        <v>901</v>
      </c>
      <c r="E4673" t="s">
        <v>604</v>
      </c>
      <c r="F4673" t="s">
        <v>432</v>
      </c>
    </row>
    <row r="4674" spans="1:6" x14ac:dyDescent="0.25">
      <c r="A4674">
        <v>12</v>
      </c>
      <c r="B4674">
        <v>8</v>
      </c>
      <c r="C4674" t="s">
        <v>1125</v>
      </c>
      <c r="D4674" t="s">
        <v>903</v>
      </c>
      <c r="E4674" t="s">
        <v>216</v>
      </c>
      <c r="F4674" t="s">
        <v>432</v>
      </c>
    </row>
    <row r="4675" spans="1:6" x14ac:dyDescent="0.25">
      <c r="A4675">
        <v>12</v>
      </c>
      <c r="B4675">
        <v>9</v>
      </c>
      <c r="C4675" t="s">
        <v>1030</v>
      </c>
      <c r="D4675" t="s">
        <v>908</v>
      </c>
      <c r="E4675" t="s">
        <v>806</v>
      </c>
      <c r="F4675" t="s">
        <v>432</v>
      </c>
    </row>
    <row r="4676" spans="1:6" x14ac:dyDescent="0.25">
      <c r="A4676">
        <v>12</v>
      </c>
      <c r="B4676">
        <v>10</v>
      </c>
      <c r="C4676" t="s">
        <v>1113</v>
      </c>
      <c r="D4676" t="s">
        <v>899</v>
      </c>
      <c r="E4676" t="s">
        <v>544</v>
      </c>
      <c r="F4676" t="s">
        <v>432</v>
      </c>
    </row>
    <row r="4677" spans="1:6" x14ac:dyDescent="0.25">
      <c r="A4677">
        <v>12</v>
      </c>
      <c r="B4677">
        <v>11</v>
      </c>
      <c r="C4677" t="s">
        <v>1026</v>
      </c>
      <c r="D4677" t="s">
        <v>901</v>
      </c>
      <c r="E4677" t="s">
        <v>577</v>
      </c>
      <c r="F4677" t="s">
        <v>432</v>
      </c>
    </row>
    <row r="4678" spans="1:6" x14ac:dyDescent="0.25">
      <c r="A4678">
        <v>12</v>
      </c>
      <c r="B4678">
        <v>12</v>
      </c>
      <c r="C4678" t="s">
        <v>1082</v>
      </c>
      <c r="D4678" t="s">
        <v>901</v>
      </c>
      <c r="E4678" t="s">
        <v>758</v>
      </c>
      <c r="F4678" t="s">
        <v>432</v>
      </c>
    </row>
    <row r="4679" spans="1:6" x14ac:dyDescent="0.25">
      <c r="A4679">
        <v>12</v>
      </c>
      <c r="B4679">
        <v>13</v>
      </c>
      <c r="C4679" t="s">
        <v>1051</v>
      </c>
      <c r="D4679" t="s">
        <v>901</v>
      </c>
      <c r="E4679" t="s">
        <v>251</v>
      </c>
      <c r="F4679" t="s">
        <v>432</v>
      </c>
    </row>
    <row r="4680" spans="1:6" x14ac:dyDescent="0.25">
      <c r="A4680">
        <v>12</v>
      </c>
      <c r="B4680">
        <v>14</v>
      </c>
      <c r="C4680" t="s">
        <v>1100</v>
      </c>
      <c r="D4680" t="s">
        <v>961</v>
      </c>
      <c r="E4680" t="s">
        <v>728</v>
      </c>
      <c r="F4680" t="s">
        <v>432</v>
      </c>
    </row>
    <row r="4681" spans="1:6" x14ac:dyDescent="0.25">
      <c r="A4681">
        <v>12</v>
      </c>
      <c r="B4681">
        <v>15</v>
      </c>
      <c r="C4681" t="s">
        <v>1119</v>
      </c>
      <c r="D4681" t="s">
        <v>901</v>
      </c>
      <c r="E4681" t="s">
        <v>879</v>
      </c>
      <c r="F4681" t="s">
        <v>432</v>
      </c>
    </row>
    <row r="4682" spans="1:6" x14ac:dyDescent="0.25">
      <c r="A4682">
        <v>13</v>
      </c>
      <c r="B4682">
        <v>1</v>
      </c>
      <c r="C4682" t="s">
        <v>1107</v>
      </c>
      <c r="D4682" t="s">
        <v>905</v>
      </c>
      <c r="E4682" t="s">
        <v>879</v>
      </c>
      <c r="F4682" t="s">
        <v>432</v>
      </c>
    </row>
    <row r="4683" spans="1:6" x14ac:dyDescent="0.25">
      <c r="A4683">
        <v>13</v>
      </c>
      <c r="B4683">
        <v>2</v>
      </c>
      <c r="C4683" t="s">
        <v>1097</v>
      </c>
      <c r="D4683" t="s">
        <v>899</v>
      </c>
      <c r="E4683" t="s">
        <v>728</v>
      </c>
      <c r="F4683" t="s">
        <v>432</v>
      </c>
    </row>
    <row r="4684" spans="1:6" x14ac:dyDescent="0.25">
      <c r="A4684">
        <v>13</v>
      </c>
      <c r="B4684">
        <v>3</v>
      </c>
      <c r="C4684" t="s">
        <v>1081</v>
      </c>
      <c r="D4684" t="s">
        <v>905</v>
      </c>
      <c r="E4684" t="s">
        <v>251</v>
      </c>
      <c r="F4684" t="s">
        <v>432</v>
      </c>
    </row>
    <row r="4685" spans="1:6" x14ac:dyDescent="0.25">
      <c r="A4685">
        <v>13</v>
      </c>
      <c r="B4685">
        <v>4</v>
      </c>
      <c r="C4685" t="s">
        <v>1120</v>
      </c>
      <c r="D4685" t="s">
        <v>922</v>
      </c>
      <c r="E4685" t="s">
        <v>758</v>
      </c>
      <c r="F4685" t="s">
        <v>432</v>
      </c>
    </row>
    <row r="4686" spans="1:6" x14ac:dyDescent="0.25">
      <c r="A4686">
        <v>13</v>
      </c>
      <c r="B4686">
        <v>5</v>
      </c>
      <c r="C4686" t="s">
        <v>1085</v>
      </c>
      <c r="D4686" t="s">
        <v>899</v>
      </c>
      <c r="E4686" t="s">
        <v>577</v>
      </c>
      <c r="F4686" t="s">
        <v>432</v>
      </c>
    </row>
    <row r="4687" spans="1:6" x14ac:dyDescent="0.25">
      <c r="A4687">
        <v>13</v>
      </c>
      <c r="B4687">
        <v>6</v>
      </c>
      <c r="C4687" t="s">
        <v>1114</v>
      </c>
      <c r="D4687" t="s">
        <v>961</v>
      </c>
      <c r="E4687" t="s">
        <v>544</v>
      </c>
      <c r="F4687" t="s">
        <v>432</v>
      </c>
    </row>
    <row r="4688" spans="1:6" x14ac:dyDescent="0.25">
      <c r="A4688">
        <v>13</v>
      </c>
      <c r="B4688">
        <v>7</v>
      </c>
      <c r="C4688" t="s">
        <v>1121</v>
      </c>
      <c r="D4688" t="s">
        <v>901</v>
      </c>
      <c r="E4688" t="s">
        <v>806</v>
      </c>
      <c r="F4688" t="s">
        <v>432</v>
      </c>
    </row>
    <row r="4689" spans="1:6" x14ac:dyDescent="0.25">
      <c r="A4689">
        <v>13</v>
      </c>
      <c r="B4689">
        <v>8</v>
      </c>
      <c r="C4689" t="s">
        <v>1069</v>
      </c>
      <c r="D4689" t="s">
        <v>899</v>
      </c>
      <c r="E4689" t="s">
        <v>216</v>
      </c>
      <c r="F4689" t="s">
        <v>432</v>
      </c>
    </row>
    <row r="4690" spans="1:6" x14ac:dyDescent="0.25">
      <c r="A4690">
        <v>13</v>
      </c>
      <c r="B4690">
        <v>9</v>
      </c>
      <c r="C4690" t="s">
        <v>1063</v>
      </c>
      <c r="D4690" t="s">
        <v>961</v>
      </c>
      <c r="E4690" t="s">
        <v>604</v>
      </c>
      <c r="F4690" t="s">
        <v>432</v>
      </c>
    </row>
    <row r="4691" spans="1:6" x14ac:dyDescent="0.25">
      <c r="A4691">
        <v>13</v>
      </c>
      <c r="B4691">
        <v>10</v>
      </c>
      <c r="C4691" t="s">
        <v>1067</v>
      </c>
      <c r="D4691" t="s">
        <v>899</v>
      </c>
      <c r="E4691" t="s">
        <v>199</v>
      </c>
      <c r="F4691" t="s">
        <v>432</v>
      </c>
    </row>
    <row r="4692" spans="1:6" x14ac:dyDescent="0.25">
      <c r="A4692">
        <v>13</v>
      </c>
      <c r="B4692">
        <v>11</v>
      </c>
      <c r="C4692" t="s">
        <v>1278</v>
      </c>
      <c r="D4692" t="s">
        <v>901</v>
      </c>
      <c r="E4692" t="s">
        <v>705</v>
      </c>
      <c r="F4692" t="s">
        <v>432</v>
      </c>
    </row>
    <row r="4693" spans="1:6" x14ac:dyDescent="0.25">
      <c r="A4693">
        <v>13</v>
      </c>
      <c r="B4693">
        <v>12</v>
      </c>
      <c r="C4693" t="s">
        <v>1175</v>
      </c>
      <c r="D4693" t="s">
        <v>905</v>
      </c>
      <c r="E4693" t="s">
        <v>607</v>
      </c>
      <c r="F4693" t="s">
        <v>432</v>
      </c>
    </row>
    <row r="4694" spans="1:6" x14ac:dyDescent="0.25">
      <c r="A4694">
        <v>13</v>
      </c>
      <c r="B4694">
        <v>13</v>
      </c>
      <c r="C4694" t="s">
        <v>1084</v>
      </c>
      <c r="D4694" t="s">
        <v>908</v>
      </c>
      <c r="E4694" t="s">
        <v>746</v>
      </c>
      <c r="F4694" t="s">
        <v>432</v>
      </c>
    </row>
    <row r="4695" spans="1:6" x14ac:dyDescent="0.25">
      <c r="A4695">
        <v>13</v>
      </c>
      <c r="B4695">
        <v>14</v>
      </c>
      <c r="C4695" t="s">
        <v>1112</v>
      </c>
      <c r="D4695" t="s">
        <v>899</v>
      </c>
      <c r="E4695" t="s">
        <v>87</v>
      </c>
      <c r="F4695" t="s">
        <v>432</v>
      </c>
    </row>
    <row r="4696" spans="1:6" x14ac:dyDescent="0.25">
      <c r="A4696">
        <v>13</v>
      </c>
      <c r="B4696">
        <v>15</v>
      </c>
      <c r="C4696" t="s">
        <v>1058</v>
      </c>
      <c r="D4696" t="s">
        <v>961</v>
      </c>
      <c r="E4696" t="s">
        <v>578</v>
      </c>
      <c r="F4696" t="s">
        <v>432</v>
      </c>
    </row>
    <row r="4697" spans="1:6" x14ac:dyDescent="0.25">
      <c r="A4697">
        <v>14</v>
      </c>
      <c r="B4697">
        <v>1</v>
      </c>
      <c r="C4697" t="s">
        <v>1108</v>
      </c>
      <c r="D4697" t="s">
        <v>908</v>
      </c>
      <c r="E4697" t="s">
        <v>578</v>
      </c>
      <c r="F4697" t="s">
        <v>432</v>
      </c>
    </row>
    <row r="4698" spans="1:6" x14ac:dyDescent="0.25">
      <c r="A4698">
        <v>14</v>
      </c>
      <c r="B4698">
        <v>2</v>
      </c>
      <c r="C4698" t="s">
        <v>1130</v>
      </c>
      <c r="D4698" t="s">
        <v>899</v>
      </c>
      <c r="E4698" t="s">
        <v>87</v>
      </c>
      <c r="F4698" t="s">
        <v>432</v>
      </c>
    </row>
    <row r="4699" spans="1:6" x14ac:dyDescent="0.25">
      <c r="A4699">
        <v>14</v>
      </c>
      <c r="B4699">
        <v>3</v>
      </c>
      <c r="C4699" t="s">
        <v>1086</v>
      </c>
      <c r="D4699" t="s">
        <v>901</v>
      </c>
      <c r="E4699" t="s">
        <v>746</v>
      </c>
      <c r="F4699" t="s">
        <v>432</v>
      </c>
    </row>
    <row r="4700" spans="1:6" x14ac:dyDescent="0.25">
      <c r="A4700">
        <v>14</v>
      </c>
      <c r="B4700">
        <v>4</v>
      </c>
      <c r="C4700" t="s">
        <v>1122</v>
      </c>
      <c r="D4700" t="s">
        <v>901</v>
      </c>
      <c r="E4700" t="s">
        <v>607</v>
      </c>
      <c r="F4700" t="s">
        <v>432</v>
      </c>
    </row>
    <row r="4701" spans="1:6" x14ac:dyDescent="0.25">
      <c r="A4701">
        <v>14</v>
      </c>
      <c r="B4701">
        <v>5</v>
      </c>
      <c r="C4701" t="s">
        <v>1116</v>
      </c>
      <c r="D4701" t="s">
        <v>901</v>
      </c>
      <c r="E4701" t="s">
        <v>705</v>
      </c>
      <c r="F4701" t="s">
        <v>432</v>
      </c>
    </row>
    <row r="4702" spans="1:6" x14ac:dyDescent="0.25">
      <c r="A4702">
        <v>14</v>
      </c>
      <c r="B4702">
        <v>6</v>
      </c>
      <c r="C4702" t="s">
        <v>1149</v>
      </c>
      <c r="D4702" t="s">
        <v>903</v>
      </c>
      <c r="E4702" t="s">
        <v>199</v>
      </c>
      <c r="F4702" t="s">
        <v>432</v>
      </c>
    </row>
    <row r="4703" spans="1:6" x14ac:dyDescent="0.25">
      <c r="A4703">
        <v>14</v>
      </c>
      <c r="B4703">
        <v>7</v>
      </c>
      <c r="C4703" t="s">
        <v>1144</v>
      </c>
      <c r="D4703" t="s">
        <v>899</v>
      </c>
      <c r="E4703" t="s">
        <v>604</v>
      </c>
      <c r="F4703" t="s">
        <v>432</v>
      </c>
    </row>
    <row r="4704" spans="1:6" x14ac:dyDescent="0.25">
      <c r="A4704">
        <v>14</v>
      </c>
      <c r="B4704">
        <v>8</v>
      </c>
      <c r="C4704" t="s">
        <v>1131</v>
      </c>
      <c r="D4704" t="s">
        <v>901</v>
      </c>
      <c r="E4704" t="s">
        <v>216</v>
      </c>
      <c r="F4704" t="s">
        <v>432</v>
      </c>
    </row>
    <row r="4705" spans="1:6" x14ac:dyDescent="0.25">
      <c r="A4705">
        <v>14</v>
      </c>
      <c r="B4705">
        <v>9</v>
      </c>
      <c r="C4705" t="s">
        <v>1096</v>
      </c>
      <c r="D4705" t="s">
        <v>901</v>
      </c>
      <c r="E4705" t="s">
        <v>806</v>
      </c>
      <c r="F4705" t="s">
        <v>432</v>
      </c>
    </row>
    <row r="4706" spans="1:6" x14ac:dyDescent="0.25">
      <c r="A4706">
        <v>14</v>
      </c>
      <c r="B4706">
        <v>10</v>
      </c>
      <c r="C4706" t="s">
        <v>1024</v>
      </c>
      <c r="D4706" t="s">
        <v>901</v>
      </c>
      <c r="E4706" t="s">
        <v>544</v>
      </c>
      <c r="F4706" t="s">
        <v>432</v>
      </c>
    </row>
    <row r="4707" spans="1:6" x14ac:dyDescent="0.25">
      <c r="A4707">
        <v>14</v>
      </c>
      <c r="B4707">
        <v>11</v>
      </c>
      <c r="C4707" t="s">
        <v>1153</v>
      </c>
      <c r="D4707" t="s">
        <v>899</v>
      </c>
      <c r="E4707" t="s">
        <v>577</v>
      </c>
      <c r="F4707" t="s">
        <v>432</v>
      </c>
    </row>
    <row r="4708" spans="1:6" x14ac:dyDescent="0.25">
      <c r="A4708">
        <v>14</v>
      </c>
      <c r="B4708">
        <v>12</v>
      </c>
      <c r="C4708" t="s">
        <v>1089</v>
      </c>
      <c r="D4708" t="s">
        <v>905</v>
      </c>
      <c r="E4708" t="s">
        <v>758</v>
      </c>
      <c r="F4708" t="s">
        <v>432</v>
      </c>
    </row>
    <row r="4709" spans="1:6" x14ac:dyDescent="0.25">
      <c r="A4709">
        <v>14</v>
      </c>
      <c r="B4709">
        <v>13</v>
      </c>
      <c r="C4709" t="s">
        <v>1145</v>
      </c>
      <c r="D4709" t="s">
        <v>899</v>
      </c>
      <c r="E4709" t="s">
        <v>251</v>
      </c>
      <c r="F4709" t="s">
        <v>432</v>
      </c>
    </row>
    <row r="4710" spans="1:6" x14ac:dyDescent="0.25">
      <c r="A4710">
        <v>14</v>
      </c>
      <c r="B4710">
        <v>14</v>
      </c>
      <c r="C4710" t="s">
        <v>1154</v>
      </c>
      <c r="D4710" t="s">
        <v>922</v>
      </c>
      <c r="E4710" t="s">
        <v>728</v>
      </c>
      <c r="F4710" t="s">
        <v>432</v>
      </c>
    </row>
    <row r="4711" spans="1:6" x14ac:dyDescent="0.25">
      <c r="A4711">
        <v>14</v>
      </c>
      <c r="B4711">
        <v>15</v>
      </c>
      <c r="C4711" t="s">
        <v>1095</v>
      </c>
      <c r="D4711" t="s">
        <v>901</v>
      </c>
      <c r="E4711" t="s">
        <v>879</v>
      </c>
      <c r="F4711" t="s">
        <v>432</v>
      </c>
    </row>
    <row r="4712" spans="1:6" x14ac:dyDescent="0.25">
      <c r="A4712">
        <v>15</v>
      </c>
      <c r="B4712">
        <v>1</v>
      </c>
      <c r="C4712" t="s">
        <v>1102</v>
      </c>
      <c r="D4712" t="s">
        <v>901</v>
      </c>
      <c r="E4712" t="s">
        <v>879</v>
      </c>
      <c r="F4712" t="s">
        <v>432</v>
      </c>
    </row>
    <row r="4713" spans="1:6" x14ac:dyDescent="0.25">
      <c r="A4713">
        <v>15</v>
      </c>
      <c r="B4713">
        <v>2</v>
      </c>
      <c r="C4713" t="s">
        <v>1139</v>
      </c>
      <c r="D4713" t="s">
        <v>903</v>
      </c>
      <c r="E4713" t="s">
        <v>728</v>
      </c>
      <c r="F4713" t="s">
        <v>432</v>
      </c>
    </row>
    <row r="4714" spans="1:6" x14ac:dyDescent="0.25">
      <c r="A4714">
        <v>15</v>
      </c>
      <c r="B4714">
        <v>3</v>
      </c>
      <c r="C4714" t="s">
        <v>1077</v>
      </c>
      <c r="D4714" t="s">
        <v>901</v>
      </c>
      <c r="E4714" t="s">
        <v>251</v>
      </c>
      <c r="F4714" t="s">
        <v>432</v>
      </c>
    </row>
    <row r="4715" spans="1:6" x14ac:dyDescent="0.25">
      <c r="A4715">
        <v>15</v>
      </c>
      <c r="B4715">
        <v>4</v>
      </c>
      <c r="C4715" t="s">
        <v>1083</v>
      </c>
      <c r="D4715" t="s">
        <v>901</v>
      </c>
      <c r="E4715" t="s">
        <v>758</v>
      </c>
      <c r="F4715" t="s">
        <v>432</v>
      </c>
    </row>
    <row r="4716" spans="1:6" x14ac:dyDescent="0.25">
      <c r="A4716">
        <v>15</v>
      </c>
      <c r="B4716">
        <v>5</v>
      </c>
      <c r="C4716" t="s">
        <v>1274</v>
      </c>
      <c r="D4716" t="s">
        <v>901</v>
      </c>
      <c r="E4716" t="s">
        <v>577</v>
      </c>
      <c r="F4716" t="s">
        <v>432</v>
      </c>
    </row>
    <row r="4717" spans="1:6" x14ac:dyDescent="0.25">
      <c r="A4717">
        <v>15</v>
      </c>
      <c r="B4717">
        <v>6</v>
      </c>
      <c r="C4717" t="s">
        <v>1044</v>
      </c>
      <c r="D4717" t="s">
        <v>922</v>
      </c>
      <c r="E4717" t="s">
        <v>544</v>
      </c>
      <c r="F4717" t="s">
        <v>432</v>
      </c>
    </row>
    <row r="4718" spans="1:6" x14ac:dyDescent="0.25">
      <c r="A4718">
        <v>15</v>
      </c>
      <c r="B4718">
        <v>7</v>
      </c>
      <c r="C4718" t="s">
        <v>1142</v>
      </c>
      <c r="D4718" t="s">
        <v>899</v>
      </c>
      <c r="E4718" t="s">
        <v>806</v>
      </c>
      <c r="F4718" t="s">
        <v>432</v>
      </c>
    </row>
    <row r="4719" spans="1:6" x14ac:dyDescent="0.25">
      <c r="A4719">
        <v>15</v>
      </c>
      <c r="B4719">
        <v>8</v>
      </c>
      <c r="C4719" t="s">
        <v>1034</v>
      </c>
      <c r="D4719" t="s">
        <v>901</v>
      </c>
      <c r="E4719" t="s">
        <v>216</v>
      </c>
      <c r="F4719" t="s">
        <v>432</v>
      </c>
    </row>
    <row r="4720" spans="1:6" x14ac:dyDescent="0.25">
      <c r="A4720">
        <v>15</v>
      </c>
      <c r="B4720">
        <v>9</v>
      </c>
      <c r="C4720" t="s">
        <v>1087</v>
      </c>
      <c r="D4720" t="s">
        <v>901</v>
      </c>
      <c r="E4720" t="s">
        <v>604</v>
      </c>
      <c r="F4720" t="s">
        <v>432</v>
      </c>
    </row>
    <row r="4721" spans="1:6" x14ac:dyDescent="0.25">
      <c r="A4721">
        <v>15</v>
      </c>
      <c r="B4721">
        <v>10</v>
      </c>
      <c r="C4721" t="s">
        <v>1135</v>
      </c>
      <c r="D4721" t="s">
        <v>908</v>
      </c>
      <c r="E4721" t="s">
        <v>199</v>
      </c>
      <c r="F4721" t="s">
        <v>432</v>
      </c>
    </row>
    <row r="4722" spans="1:6" x14ac:dyDescent="0.25">
      <c r="A4722">
        <v>15</v>
      </c>
      <c r="B4722">
        <v>11</v>
      </c>
      <c r="C4722" t="s">
        <v>1115</v>
      </c>
      <c r="D4722" t="s">
        <v>901</v>
      </c>
      <c r="E4722" t="s">
        <v>705</v>
      </c>
      <c r="F4722" t="s">
        <v>432</v>
      </c>
    </row>
    <row r="4723" spans="1:6" x14ac:dyDescent="0.25">
      <c r="A4723">
        <v>15</v>
      </c>
      <c r="B4723">
        <v>12</v>
      </c>
      <c r="C4723" t="s">
        <v>1091</v>
      </c>
      <c r="D4723" t="s">
        <v>901</v>
      </c>
      <c r="E4723" t="s">
        <v>607</v>
      </c>
      <c r="F4723" t="s">
        <v>432</v>
      </c>
    </row>
    <row r="4724" spans="1:6" x14ac:dyDescent="0.25">
      <c r="A4724">
        <v>15</v>
      </c>
      <c r="B4724">
        <v>13</v>
      </c>
      <c r="C4724" t="s">
        <v>1094</v>
      </c>
      <c r="D4724" t="s">
        <v>903</v>
      </c>
      <c r="E4724" t="s">
        <v>746</v>
      </c>
      <c r="F4724" t="s">
        <v>432</v>
      </c>
    </row>
    <row r="4725" spans="1:6" x14ac:dyDescent="0.25">
      <c r="A4725">
        <v>15</v>
      </c>
      <c r="B4725">
        <v>14</v>
      </c>
      <c r="C4725" t="s">
        <v>1128</v>
      </c>
      <c r="D4725" t="s">
        <v>901</v>
      </c>
      <c r="E4725" t="s">
        <v>87</v>
      </c>
      <c r="F4725" t="s">
        <v>432</v>
      </c>
    </row>
    <row r="4726" spans="1:6" x14ac:dyDescent="0.25">
      <c r="A4726">
        <v>15</v>
      </c>
      <c r="B4726">
        <v>15</v>
      </c>
      <c r="C4726" t="s">
        <v>1105</v>
      </c>
      <c r="D4726" t="s">
        <v>901</v>
      </c>
      <c r="E4726" t="s">
        <v>578</v>
      </c>
      <c r="F4726" t="s">
        <v>432</v>
      </c>
    </row>
    <row r="4727" spans="1:6" x14ac:dyDescent="0.25">
      <c r="A4727">
        <v>16</v>
      </c>
      <c r="B4727">
        <v>1</v>
      </c>
      <c r="C4727" t="s">
        <v>1133</v>
      </c>
      <c r="D4727" t="s">
        <v>901</v>
      </c>
      <c r="E4727" t="s">
        <v>578</v>
      </c>
      <c r="F4727" t="s">
        <v>432</v>
      </c>
    </row>
    <row r="4728" spans="1:6" x14ac:dyDescent="0.25">
      <c r="A4728">
        <v>16</v>
      </c>
      <c r="B4728">
        <v>2</v>
      </c>
      <c r="C4728" t="s">
        <v>1109</v>
      </c>
      <c r="D4728" t="s">
        <v>908</v>
      </c>
      <c r="E4728" t="s">
        <v>87</v>
      </c>
      <c r="F4728" t="s">
        <v>432</v>
      </c>
    </row>
    <row r="4729" spans="1:6" x14ac:dyDescent="0.25">
      <c r="A4729">
        <v>16</v>
      </c>
      <c r="B4729">
        <v>3</v>
      </c>
      <c r="C4729" t="s">
        <v>1179</v>
      </c>
      <c r="D4729" t="s">
        <v>901</v>
      </c>
      <c r="E4729" t="s">
        <v>746</v>
      </c>
      <c r="F4729" t="s">
        <v>432</v>
      </c>
    </row>
    <row r="4730" spans="1:6" x14ac:dyDescent="0.25">
      <c r="A4730">
        <v>16</v>
      </c>
      <c r="B4730">
        <v>4</v>
      </c>
      <c r="C4730" t="s">
        <v>1151</v>
      </c>
      <c r="D4730" t="s">
        <v>903</v>
      </c>
      <c r="E4730" t="s">
        <v>607</v>
      </c>
      <c r="F4730" t="s">
        <v>432</v>
      </c>
    </row>
    <row r="4731" spans="1:6" x14ac:dyDescent="0.25">
      <c r="A4731">
        <v>16</v>
      </c>
      <c r="B4731">
        <v>5</v>
      </c>
      <c r="C4731" t="s">
        <v>1090</v>
      </c>
      <c r="D4731" t="s">
        <v>899</v>
      </c>
      <c r="E4731" t="s">
        <v>705</v>
      </c>
      <c r="F4731" t="s">
        <v>432</v>
      </c>
    </row>
    <row r="4732" spans="1:6" x14ac:dyDescent="0.25">
      <c r="A4732">
        <v>16</v>
      </c>
      <c r="B4732">
        <v>6</v>
      </c>
      <c r="C4732" t="s">
        <v>1118</v>
      </c>
      <c r="D4732" t="s">
        <v>901</v>
      </c>
      <c r="E4732" t="s">
        <v>199</v>
      </c>
      <c r="F4732" t="s">
        <v>432</v>
      </c>
    </row>
    <row r="4733" spans="1:6" x14ac:dyDescent="0.25">
      <c r="A4733">
        <v>16</v>
      </c>
      <c r="B4733">
        <v>7</v>
      </c>
      <c r="C4733" t="s">
        <v>1137</v>
      </c>
      <c r="D4733" t="s">
        <v>922</v>
      </c>
      <c r="E4733" t="s">
        <v>604</v>
      </c>
      <c r="F4733" t="s">
        <v>432</v>
      </c>
    </row>
    <row r="4734" spans="1:6" x14ac:dyDescent="0.25">
      <c r="A4734">
        <v>16</v>
      </c>
      <c r="B4734">
        <v>8</v>
      </c>
      <c r="C4734" t="s">
        <v>1161</v>
      </c>
      <c r="D4734" t="s">
        <v>899</v>
      </c>
      <c r="E4734" t="s">
        <v>216</v>
      </c>
      <c r="F4734" t="s">
        <v>432</v>
      </c>
    </row>
    <row r="4735" spans="1:6" x14ac:dyDescent="0.25">
      <c r="A4735">
        <v>16</v>
      </c>
      <c r="B4735">
        <v>9</v>
      </c>
      <c r="C4735" t="s">
        <v>1223</v>
      </c>
      <c r="D4735" t="s">
        <v>908</v>
      </c>
      <c r="E4735" t="s">
        <v>806</v>
      </c>
      <c r="F4735" t="s">
        <v>432</v>
      </c>
    </row>
    <row r="4736" spans="1:6" x14ac:dyDescent="0.25">
      <c r="A4736">
        <v>16</v>
      </c>
      <c r="B4736">
        <v>10</v>
      </c>
      <c r="C4736" t="s">
        <v>1134</v>
      </c>
      <c r="D4736" t="s">
        <v>901</v>
      </c>
      <c r="E4736" t="s">
        <v>544</v>
      </c>
      <c r="F4736" t="s">
        <v>432</v>
      </c>
    </row>
    <row r="4737" spans="1:6" x14ac:dyDescent="0.25">
      <c r="A4737">
        <v>16</v>
      </c>
      <c r="B4737">
        <v>11</v>
      </c>
      <c r="C4737" t="s">
        <v>1099</v>
      </c>
      <c r="D4737" t="s">
        <v>899</v>
      </c>
      <c r="E4737" t="s">
        <v>577</v>
      </c>
      <c r="F4737" t="s">
        <v>432</v>
      </c>
    </row>
    <row r="4738" spans="1:6" x14ac:dyDescent="0.25">
      <c r="A4738">
        <v>16</v>
      </c>
      <c r="B4738">
        <v>12</v>
      </c>
      <c r="C4738" t="s">
        <v>1213</v>
      </c>
      <c r="D4738" t="s">
        <v>901</v>
      </c>
      <c r="E4738" t="s">
        <v>758</v>
      </c>
      <c r="F4738" t="s">
        <v>432</v>
      </c>
    </row>
    <row r="4739" spans="1:6" x14ac:dyDescent="0.25">
      <c r="A4739">
        <v>16</v>
      </c>
      <c r="B4739">
        <v>13</v>
      </c>
      <c r="C4739" t="s">
        <v>1152</v>
      </c>
      <c r="D4739" t="s">
        <v>903</v>
      </c>
      <c r="E4739" t="s">
        <v>251</v>
      </c>
      <c r="F4739" t="s">
        <v>432</v>
      </c>
    </row>
    <row r="4740" spans="1:6" x14ac:dyDescent="0.25">
      <c r="A4740">
        <v>16</v>
      </c>
      <c r="B4740">
        <v>14</v>
      </c>
      <c r="C4740" t="s">
        <v>1111</v>
      </c>
      <c r="D4740" t="s">
        <v>926</v>
      </c>
      <c r="E4740" t="s">
        <v>728</v>
      </c>
      <c r="F4740" t="s">
        <v>432</v>
      </c>
    </row>
    <row r="4741" spans="1:6" x14ac:dyDescent="0.25">
      <c r="A4741">
        <v>16</v>
      </c>
      <c r="B4741">
        <v>15</v>
      </c>
      <c r="C4741" t="s">
        <v>1225</v>
      </c>
      <c r="D4741" t="s">
        <v>901</v>
      </c>
      <c r="E4741" t="s">
        <v>879</v>
      </c>
      <c r="F4741" t="s">
        <v>432</v>
      </c>
    </row>
    <row r="4742" spans="1:6" x14ac:dyDescent="0.25">
      <c r="A4742">
        <v>17</v>
      </c>
      <c r="B4742">
        <v>1</v>
      </c>
      <c r="C4742" t="s">
        <v>1304</v>
      </c>
      <c r="D4742" t="s">
        <v>908</v>
      </c>
      <c r="E4742" t="s">
        <v>879</v>
      </c>
      <c r="F4742" t="s">
        <v>432</v>
      </c>
    </row>
    <row r="4743" spans="1:6" x14ac:dyDescent="0.25">
      <c r="A4743">
        <v>17</v>
      </c>
      <c r="B4743">
        <v>2</v>
      </c>
      <c r="C4743" t="s">
        <v>1103</v>
      </c>
      <c r="D4743" t="s">
        <v>901</v>
      </c>
      <c r="E4743" t="s">
        <v>728</v>
      </c>
      <c r="F4743" t="s">
        <v>432</v>
      </c>
    </row>
    <row r="4744" spans="1:6" x14ac:dyDescent="0.25">
      <c r="A4744">
        <v>17</v>
      </c>
      <c r="B4744">
        <v>3</v>
      </c>
      <c r="C4744" t="s">
        <v>1147</v>
      </c>
      <c r="D4744" t="s">
        <v>901</v>
      </c>
      <c r="E4744" t="s">
        <v>251</v>
      </c>
      <c r="F4744" t="s">
        <v>432</v>
      </c>
    </row>
    <row r="4745" spans="1:6" x14ac:dyDescent="0.25">
      <c r="A4745">
        <v>17</v>
      </c>
      <c r="B4745">
        <v>4</v>
      </c>
      <c r="C4745" t="s">
        <v>1160</v>
      </c>
      <c r="D4745" t="s">
        <v>899</v>
      </c>
      <c r="E4745" t="s">
        <v>758</v>
      </c>
      <c r="F4745" t="s">
        <v>432</v>
      </c>
    </row>
    <row r="4746" spans="1:6" x14ac:dyDescent="0.25">
      <c r="A4746">
        <v>17</v>
      </c>
      <c r="B4746">
        <v>5</v>
      </c>
      <c r="C4746" t="s">
        <v>1143</v>
      </c>
      <c r="D4746" t="s">
        <v>961</v>
      </c>
      <c r="E4746" t="s">
        <v>577</v>
      </c>
      <c r="F4746" t="s">
        <v>432</v>
      </c>
    </row>
    <row r="4747" spans="1:6" x14ac:dyDescent="0.25">
      <c r="A4747">
        <v>17</v>
      </c>
      <c r="B4747">
        <v>6</v>
      </c>
      <c r="C4747" t="s">
        <v>1211</v>
      </c>
      <c r="D4747" t="s">
        <v>899</v>
      </c>
      <c r="E4747" t="s">
        <v>544</v>
      </c>
      <c r="F4747" t="s">
        <v>432</v>
      </c>
    </row>
    <row r="4748" spans="1:6" x14ac:dyDescent="0.25">
      <c r="A4748">
        <v>17</v>
      </c>
      <c r="B4748">
        <v>7</v>
      </c>
      <c r="C4748" t="s">
        <v>1184</v>
      </c>
      <c r="D4748" t="s">
        <v>901</v>
      </c>
      <c r="E4748" t="s">
        <v>806</v>
      </c>
      <c r="F4748" t="s">
        <v>432</v>
      </c>
    </row>
    <row r="4749" spans="1:6" x14ac:dyDescent="0.25">
      <c r="A4749">
        <v>17</v>
      </c>
      <c r="B4749">
        <v>8</v>
      </c>
      <c r="C4749" t="s">
        <v>1146</v>
      </c>
      <c r="D4749" t="s">
        <v>905</v>
      </c>
      <c r="E4749" t="s">
        <v>216</v>
      </c>
      <c r="F4749" t="s">
        <v>432</v>
      </c>
    </row>
    <row r="4750" spans="1:6" x14ac:dyDescent="0.25">
      <c r="A4750">
        <v>17</v>
      </c>
      <c r="B4750">
        <v>9</v>
      </c>
      <c r="C4750" t="s">
        <v>1092</v>
      </c>
      <c r="D4750" t="s">
        <v>901</v>
      </c>
      <c r="E4750" t="s">
        <v>604</v>
      </c>
      <c r="F4750" t="s">
        <v>432</v>
      </c>
    </row>
    <row r="4751" spans="1:6" x14ac:dyDescent="0.25">
      <c r="A4751">
        <v>17</v>
      </c>
      <c r="B4751">
        <v>10</v>
      </c>
      <c r="C4751" t="s">
        <v>1207</v>
      </c>
      <c r="D4751" t="s">
        <v>899</v>
      </c>
      <c r="E4751" t="s">
        <v>199</v>
      </c>
      <c r="F4751" t="s">
        <v>432</v>
      </c>
    </row>
    <row r="4752" spans="1:6" x14ac:dyDescent="0.25">
      <c r="A4752">
        <v>17</v>
      </c>
      <c r="B4752">
        <v>11</v>
      </c>
      <c r="C4752" t="s">
        <v>1251</v>
      </c>
      <c r="D4752" t="s">
        <v>901</v>
      </c>
      <c r="E4752" t="s">
        <v>705</v>
      </c>
      <c r="F4752" t="s">
        <v>432</v>
      </c>
    </row>
    <row r="4753" spans="1:6" x14ac:dyDescent="0.25">
      <c r="A4753">
        <v>17</v>
      </c>
      <c r="B4753">
        <v>12</v>
      </c>
      <c r="C4753" t="s">
        <v>1123</v>
      </c>
      <c r="D4753" t="s">
        <v>926</v>
      </c>
      <c r="E4753" t="s">
        <v>607</v>
      </c>
      <c r="F4753" t="s">
        <v>432</v>
      </c>
    </row>
    <row r="4754" spans="1:6" x14ac:dyDescent="0.25">
      <c r="A4754">
        <v>17</v>
      </c>
      <c r="B4754">
        <v>13</v>
      </c>
      <c r="C4754" t="s">
        <v>1159</v>
      </c>
      <c r="D4754" t="s">
        <v>901</v>
      </c>
      <c r="E4754" t="s">
        <v>746</v>
      </c>
      <c r="F4754" t="s">
        <v>432</v>
      </c>
    </row>
    <row r="4755" spans="1:6" x14ac:dyDescent="0.25">
      <c r="A4755">
        <v>17</v>
      </c>
      <c r="B4755">
        <v>14</v>
      </c>
      <c r="C4755" t="s">
        <v>1259</v>
      </c>
      <c r="D4755" t="s">
        <v>901</v>
      </c>
      <c r="E4755" t="s">
        <v>87</v>
      </c>
      <c r="F4755" t="s">
        <v>432</v>
      </c>
    </row>
    <row r="4756" spans="1:6" x14ac:dyDescent="0.25">
      <c r="A4756">
        <v>17</v>
      </c>
      <c r="B4756">
        <v>15</v>
      </c>
      <c r="C4756" t="s">
        <v>1279</v>
      </c>
      <c r="D4756" t="s">
        <v>901</v>
      </c>
      <c r="E4756" t="s">
        <v>578</v>
      </c>
      <c r="F4756" t="s">
        <v>432</v>
      </c>
    </row>
    <row r="4757" spans="1:6" x14ac:dyDescent="0.25">
      <c r="A4757">
        <v>18</v>
      </c>
      <c r="B4757">
        <v>1</v>
      </c>
      <c r="C4757" t="s">
        <v>1166</v>
      </c>
      <c r="D4757" t="s">
        <v>901</v>
      </c>
      <c r="E4757" t="s">
        <v>578</v>
      </c>
      <c r="F4757" t="s">
        <v>432</v>
      </c>
    </row>
    <row r="4758" spans="1:6" x14ac:dyDescent="0.25">
      <c r="A4758">
        <v>18</v>
      </c>
      <c r="B4758">
        <v>2</v>
      </c>
      <c r="C4758" t="s">
        <v>1104</v>
      </c>
      <c r="D4758" t="s">
        <v>901</v>
      </c>
      <c r="E4758" t="s">
        <v>87</v>
      </c>
      <c r="F4758" t="s">
        <v>432</v>
      </c>
    </row>
    <row r="4759" spans="1:6" x14ac:dyDescent="0.25">
      <c r="A4759">
        <v>18</v>
      </c>
      <c r="B4759">
        <v>3</v>
      </c>
      <c r="C4759" t="s">
        <v>1183</v>
      </c>
      <c r="D4759" t="s">
        <v>899</v>
      </c>
      <c r="E4759" t="s">
        <v>746</v>
      </c>
      <c r="F4759" t="s">
        <v>432</v>
      </c>
    </row>
    <row r="4760" spans="1:6" x14ac:dyDescent="0.25">
      <c r="A4760">
        <v>18</v>
      </c>
      <c r="B4760">
        <v>4</v>
      </c>
      <c r="C4760" t="s">
        <v>1141</v>
      </c>
      <c r="D4760" t="s">
        <v>899</v>
      </c>
      <c r="E4760" t="s">
        <v>607</v>
      </c>
      <c r="F4760" t="s">
        <v>432</v>
      </c>
    </row>
    <row r="4761" spans="1:6" x14ac:dyDescent="0.25">
      <c r="A4761">
        <v>18</v>
      </c>
      <c r="B4761">
        <v>5</v>
      </c>
      <c r="C4761" t="s">
        <v>1136</v>
      </c>
      <c r="D4761" t="s">
        <v>899</v>
      </c>
      <c r="E4761" t="s">
        <v>705</v>
      </c>
      <c r="F4761" t="s">
        <v>432</v>
      </c>
    </row>
    <row r="4762" spans="1:6" x14ac:dyDescent="0.25">
      <c r="A4762">
        <v>18</v>
      </c>
      <c r="B4762">
        <v>6</v>
      </c>
      <c r="C4762" t="s">
        <v>1167</v>
      </c>
      <c r="D4762" t="s">
        <v>901</v>
      </c>
      <c r="E4762" t="s">
        <v>199</v>
      </c>
      <c r="F4762" t="s">
        <v>432</v>
      </c>
    </row>
    <row r="4763" spans="1:6" x14ac:dyDescent="0.25">
      <c r="A4763">
        <v>18</v>
      </c>
      <c r="B4763">
        <v>7</v>
      </c>
      <c r="C4763" t="s">
        <v>1208</v>
      </c>
      <c r="D4763" t="s">
        <v>899</v>
      </c>
      <c r="E4763" t="s">
        <v>604</v>
      </c>
      <c r="F4763" t="s">
        <v>432</v>
      </c>
    </row>
    <row r="4764" spans="1:6" x14ac:dyDescent="0.25">
      <c r="A4764">
        <v>18</v>
      </c>
      <c r="B4764">
        <v>8</v>
      </c>
      <c r="C4764" t="s">
        <v>1200</v>
      </c>
      <c r="D4764" t="s">
        <v>901</v>
      </c>
      <c r="E4764" t="s">
        <v>216</v>
      </c>
      <c r="F4764" t="s">
        <v>432</v>
      </c>
    </row>
    <row r="4765" spans="1:6" x14ac:dyDescent="0.25">
      <c r="A4765">
        <v>18</v>
      </c>
      <c r="B4765">
        <v>9</v>
      </c>
      <c r="C4765" t="s">
        <v>1216</v>
      </c>
      <c r="D4765" t="s">
        <v>899</v>
      </c>
      <c r="E4765" t="s">
        <v>806</v>
      </c>
      <c r="F4765" t="s">
        <v>432</v>
      </c>
    </row>
    <row r="4766" spans="1:6" x14ac:dyDescent="0.25">
      <c r="A4766">
        <v>18</v>
      </c>
      <c r="B4766">
        <v>10</v>
      </c>
      <c r="C4766" t="s">
        <v>1237</v>
      </c>
      <c r="D4766" t="s">
        <v>901</v>
      </c>
      <c r="E4766" t="s">
        <v>544</v>
      </c>
      <c r="F4766" t="s">
        <v>432</v>
      </c>
    </row>
    <row r="4767" spans="1:6" x14ac:dyDescent="0.25">
      <c r="A4767">
        <v>18</v>
      </c>
      <c r="B4767">
        <v>11</v>
      </c>
      <c r="C4767" t="s">
        <v>1168</v>
      </c>
      <c r="D4767" t="s">
        <v>899</v>
      </c>
      <c r="E4767" t="s">
        <v>577</v>
      </c>
      <c r="F4767" t="s">
        <v>432</v>
      </c>
    </row>
    <row r="4768" spans="1:6" x14ac:dyDescent="0.25">
      <c r="A4768">
        <v>18</v>
      </c>
      <c r="B4768">
        <v>12</v>
      </c>
      <c r="C4768" t="s">
        <v>1185</v>
      </c>
      <c r="D4768" t="s">
        <v>901</v>
      </c>
      <c r="E4768" t="s">
        <v>758</v>
      </c>
      <c r="F4768" t="s">
        <v>432</v>
      </c>
    </row>
    <row r="4769" spans="1:6" x14ac:dyDescent="0.25">
      <c r="A4769">
        <v>18</v>
      </c>
      <c r="B4769">
        <v>13</v>
      </c>
      <c r="C4769" t="s">
        <v>1148</v>
      </c>
      <c r="D4769" t="s">
        <v>901</v>
      </c>
      <c r="E4769" t="s">
        <v>251</v>
      </c>
      <c r="F4769" t="s">
        <v>432</v>
      </c>
    </row>
    <row r="4770" spans="1:6" x14ac:dyDescent="0.25">
      <c r="A4770">
        <v>18</v>
      </c>
      <c r="B4770">
        <v>14</v>
      </c>
      <c r="C4770" t="s">
        <v>1180</v>
      </c>
      <c r="D4770" t="s">
        <v>899</v>
      </c>
      <c r="E4770" t="s">
        <v>728</v>
      </c>
      <c r="F4770" t="s">
        <v>432</v>
      </c>
    </row>
    <row r="4771" spans="1:6" x14ac:dyDescent="0.25">
      <c r="A4771">
        <v>18</v>
      </c>
      <c r="B4771">
        <v>15</v>
      </c>
      <c r="C4771" t="s">
        <v>1079</v>
      </c>
      <c r="D4771" t="s">
        <v>905</v>
      </c>
      <c r="E4771" t="s">
        <v>879</v>
      </c>
      <c r="F4771" t="s">
        <v>432</v>
      </c>
    </row>
    <row r="4772" spans="1:6" x14ac:dyDescent="0.25">
      <c r="A4772">
        <v>19</v>
      </c>
      <c r="B4772">
        <v>1</v>
      </c>
      <c r="C4772" t="s">
        <v>1132</v>
      </c>
      <c r="D4772" t="s">
        <v>903</v>
      </c>
      <c r="E4772" t="s">
        <v>879</v>
      </c>
      <c r="F4772" t="s">
        <v>432</v>
      </c>
    </row>
    <row r="4773" spans="1:6" x14ac:dyDescent="0.25">
      <c r="A4773">
        <v>19</v>
      </c>
      <c r="B4773">
        <v>2</v>
      </c>
      <c r="C4773" t="s">
        <v>1150</v>
      </c>
      <c r="D4773" t="s">
        <v>905</v>
      </c>
      <c r="E4773" t="s">
        <v>728</v>
      </c>
      <c r="F4773" t="s">
        <v>432</v>
      </c>
    </row>
    <row r="4774" spans="1:6" x14ac:dyDescent="0.25">
      <c r="A4774">
        <v>19</v>
      </c>
      <c r="B4774">
        <v>3</v>
      </c>
      <c r="C4774" t="s">
        <v>1129</v>
      </c>
      <c r="D4774" t="s">
        <v>899</v>
      </c>
      <c r="E4774" t="s">
        <v>251</v>
      </c>
      <c r="F4774" t="s">
        <v>432</v>
      </c>
    </row>
    <row r="4775" spans="1:6" x14ac:dyDescent="0.25">
      <c r="A4775">
        <v>19</v>
      </c>
      <c r="B4775">
        <v>4</v>
      </c>
      <c r="C4775" t="s">
        <v>1140</v>
      </c>
      <c r="D4775" t="s">
        <v>901</v>
      </c>
      <c r="E4775" t="s">
        <v>758</v>
      </c>
      <c r="F4775" t="s">
        <v>432</v>
      </c>
    </row>
    <row r="4776" spans="1:6" x14ac:dyDescent="0.25">
      <c r="A4776">
        <v>19</v>
      </c>
      <c r="B4776">
        <v>5</v>
      </c>
      <c r="C4776" t="s">
        <v>1165</v>
      </c>
      <c r="D4776" t="s">
        <v>901</v>
      </c>
      <c r="E4776" t="s">
        <v>577</v>
      </c>
      <c r="F4776" t="s">
        <v>432</v>
      </c>
    </row>
    <row r="4777" spans="1:6" x14ac:dyDescent="0.25">
      <c r="A4777">
        <v>19</v>
      </c>
      <c r="B4777">
        <v>6</v>
      </c>
      <c r="C4777" t="s">
        <v>1164</v>
      </c>
      <c r="D4777" t="s">
        <v>903</v>
      </c>
      <c r="E4777" t="s">
        <v>544</v>
      </c>
      <c r="F4777" t="s">
        <v>432</v>
      </c>
    </row>
    <row r="4778" spans="1:6" x14ac:dyDescent="0.25">
      <c r="A4778">
        <v>19</v>
      </c>
      <c r="B4778">
        <v>7</v>
      </c>
      <c r="C4778" t="s">
        <v>1254</v>
      </c>
      <c r="D4778" t="s">
        <v>905</v>
      </c>
      <c r="E4778" t="s">
        <v>806</v>
      </c>
      <c r="F4778" t="s">
        <v>432</v>
      </c>
    </row>
    <row r="4779" spans="1:6" x14ac:dyDescent="0.25">
      <c r="A4779">
        <v>19</v>
      </c>
      <c r="B4779">
        <v>8</v>
      </c>
      <c r="C4779" t="s">
        <v>1224</v>
      </c>
      <c r="D4779" t="s">
        <v>961</v>
      </c>
      <c r="E4779" t="s">
        <v>216</v>
      </c>
      <c r="F4779" t="s">
        <v>432</v>
      </c>
    </row>
    <row r="4780" spans="1:6" x14ac:dyDescent="0.25">
      <c r="A4780">
        <v>19</v>
      </c>
      <c r="B4780">
        <v>9</v>
      </c>
      <c r="C4780" t="s">
        <v>1191</v>
      </c>
      <c r="D4780" t="s">
        <v>901</v>
      </c>
      <c r="E4780" t="s">
        <v>604</v>
      </c>
      <c r="F4780" t="s">
        <v>432</v>
      </c>
    </row>
    <row r="4781" spans="1:6" x14ac:dyDescent="0.25">
      <c r="A4781">
        <v>19</v>
      </c>
      <c r="B4781">
        <v>10</v>
      </c>
      <c r="C4781" t="s">
        <v>1228</v>
      </c>
      <c r="D4781" t="s">
        <v>899</v>
      </c>
      <c r="E4781" t="s">
        <v>199</v>
      </c>
      <c r="F4781" t="s">
        <v>432</v>
      </c>
    </row>
    <row r="4782" spans="1:6" x14ac:dyDescent="0.25">
      <c r="A4782">
        <v>19</v>
      </c>
      <c r="B4782">
        <v>11</v>
      </c>
      <c r="C4782" t="s">
        <v>1190</v>
      </c>
      <c r="D4782" t="s">
        <v>901</v>
      </c>
      <c r="E4782" t="s">
        <v>705</v>
      </c>
      <c r="F4782" t="s">
        <v>432</v>
      </c>
    </row>
    <row r="4783" spans="1:6" x14ac:dyDescent="0.25">
      <c r="A4783">
        <v>19</v>
      </c>
      <c r="B4783">
        <v>12</v>
      </c>
      <c r="C4783" t="s">
        <v>1221</v>
      </c>
      <c r="D4783" t="s">
        <v>908</v>
      </c>
      <c r="E4783" t="s">
        <v>607</v>
      </c>
      <c r="F4783" t="s">
        <v>432</v>
      </c>
    </row>
    <row r="4784" spans="1:6" x14ac:dyDescent="0.25">
      <c r="A4784">
        <v>19</v>
      </c>
      <c r="B4784">
        <v>13</v>
      </c>
      <c r="C4784" t="s">
        <v>1236</v>
      </c>
      <c r="D4784" t="s">
        <v>901</v>
      </c>
      <c r="E4784" t="s">
        <v>746</v>
      </c>
      <c r="F4784" t="s">
        <v>432</v>
      </c>
    </row>
    <row r="4785" spans="1:6" x14ac:dyDescent="0.25">
      <c r="A4785">
        <v>19</v>
      </c>
      <c r="B4785">
        <v>14</v>
      </c>
      <c r="C4785" t="s">
        <v>1158</v>
      </c>
      <c r="D4785" t="s">
        <v>961</v>
      </c>
      <c r="E4785" t="s">
        <v>87</v>
      </c>
      <c r="F4785" t="s">
        <v>432</v>
      </c>
    </row>
    <row r="4786" spans="1:6" x14ac:dyDescent="0.25">
      <c r="A4786">
        <v>19</v>
      </c>
      <c r="B4786">
        <v>15</v>
      </c>
      <c r="C4786" t="s">
        <v>1177</v>
      </c>
      <c r="D4786" t="s">
        <v>901</v>
      </c>
      <c r="E4786" t="s">
        <v>578</v>
      </c>
      <c r="F4786" t="s">
        <v>432</v>
      </c>
    </row>
    <row r="4787" spans="1:6" x14ac:dyDescent="0.25">
      <c r="A4787">
        <v>20</v>
      </c>
      <c r="B4787">
        <v>1</v>
      </c>
      <c r="C4787" t="s">
        <v>1198</v>
      </c>
      <c r="D4787" t="s">
        <v>901</v>
      </c>
      <c r="E4787" t="s">
        <v>578</v>
      </c>
      <c r="F4787" t="s">
        <v>432</v>
      </c>
    </row>
    <row r="4788" spans="1:6" x14ac:dyDescent="0.25">
      <c r="A4788">
        <v>20</v>
      </c>
      <c r="B4788">
        <v>2</v>
      </c>
      <c r="C4788" t="s">
        <v>1173</v>
      </c>
      <c r="D4788" t="s">
        <v>899</v>
      </c>
      <c r="E4788" t="s">
        <v>87</v>
      </c>
      <c r="F4788" t="s">
        <v>432</v>
      </c>
    </row>
    <row r="4789" spans="1:6" x14ac:dyDescent="0.25">
      <c r="A4789">
        <v>20</v>
      </c>
      <c r="B4789">
        <v>3</v>
      </c>
      <c r="C4789" t="s">
        <v>1189</v>
      </c>
      <c r="D4789" t="s">
        <v>901</v>
      </c>
      <c r="E4789" t="s">
        <v>746</v>
      </c>
      <c r="F4789" t="s">
        <v>432</v>
      </c>
    </row>
    <row r="4790" spans="1:6" x14ac:dyDescent="0.25">
      <c r="A4790">
        <v>20</v>
      </c>
      <c r="B4790">
        <v>4</v>
      </c>
      <c r="C4790" t="s">
        <v>1178</v>
      </c>
      <c r="D4790" t="s">
        <v>901</v>
      </c>
      <c r="E4790" t="s">
        <v>607</v>
      </c>
      <c r="F4790" t="s">
        <v>432</v>
      </c>
    </row>
    <row r="4791" spans="1:6" x14ac:dyDescent="0.25">
      <c r="A4791">
        <v>20</v>
      </c>
      <c r="B4791">
        <v>5</v>
      </c>
      <c r="C4791" t="s">
        <v>1162</v>
      </c>
      <c r="D4791" t="s">
        <v>961</v>
      </c>
      <c r="E4791" t="s">
        <v>705</v>
      </c>
      <c r="F4791" t="s">
        <v>432</v>
      </c>
    </row>
    <row r="4792" spans="1:6" x14ac:dyDescent="0.25">
      <c r="A4792">
        <v>20</v>
      </c>
      <c r="B4792">
        <v>6</v>
      </c>
      <c r="C4792" t="s">
        <v>1138</v>
      </c>
      <c r="D4792" t="s">
        <v>961</v>
      </c>
      <c r="E4792" t="s">
        <v>199</v>
      </c>
      <c r="F4792" t="s">
        <v>432</v>
      </c>
    </row>
    <row r="4793" spans="1:6" x14ac:dyDescent="0.25">
      <c r="A4793">
        <v>20</v>
      </c>
      <c r="B4793">
        <v>7</v>
      </c>
      <c r="C4793" t="s">
        <v>1271</v>
      </c>
      <c r="D4793" t="s">
        <v>899</v>
      </c>
      <c r="E4793" t="s">
        <v>604</v>
      </c>
      <c r="F4793" t="s">
        <v>432</v>
      </c>
    </row>
    <row r="4794" spans="1:6" x14ac:dyDescent="0.25">
      <c r="A4794">
        <v>20</v>
      </c>
      <c r="B4794">
        <v>8</v>
      </c>
      <c r="C4794" t="s">
        <v>1258</v>
      </c>
      <c r="D4794" t="s">
        <v>901</v>
      </c>
      <c r="E4794" t="s">
        <v>216</v>
      </c>
      <c r="F4794" t="s">
        <v>432</v>
      </c>
    </row>
    <row r="4795" spans="1:6" x14ac:dyDescent="0.25">
      <c r="A4795">
        <v>20</v>
      </c>
      <c r="B4795">
        <v>9</v>
      </c>
      <c r="C4795" t="s">
        <v>1201</v>
      </c>
      <c r="D4795" t="s">
        <v>903</v>
      </c>
      <c r="E4795" t="s">
        <v>806</v>
      </c>
      <c r="F4795" t="s">
        <v>432</v>
      </c>
    </row>
    <row r="4796" spans="1:6" x14ac:dyDescent="0.25">
      <c r="A4796">
        <v>20</v>
      </c>
      <c r="B4796">
        <v>10</v>
      </c>
      <c r="C4796" t="s">
        <v>1241</v>
      </c>
      <c r="D4796" t="s">
        <v>961</v>
      </c>
      <c r="E4796" t="s">
        <v>544</v>
      </c>
      <c r="F4796" t="s">
        <v>432</v>
      </c>
    </row>
    <row r="4797" spans="1:6" x14ac:dyDescent="0.25">
      <c r="A4797">
        <v>20</v>
      </c>
      <c r="B4797">
        <v>11</v>
      </c>
      <c r="C4797" t="s">
        <v>1220</v>
      </c>
      <c r="D4797" t="s">
        <v>903</v>
      </c>
      <c r="E4797" t="s">
        <v>577</v>
      </c>
      <c r="F4797" t="s">
        <v>432</v>
      </c>
    </row>
    <row r="4798" spans="1:6" x14ac:dyDescent="0.25">
      <c r="A4798">
        <v>20</v>
      </c>
      <c r="B4798">
        <v>12</v>
      </c>
      <c r="C4798" t="s">
        <v>1226</v>
      </c>
      <c r="D4798" t="s">
        <v>901</v>
      </c>
      <c r="E4798" t="s">
        <v>758</v>
      </c>
      <c r="F4798" t="s">
        <v>432</v>
      </c>
    </row>
    <row r="4799" spans="1:6" x14ac:dyDescent="0.25">
      <c r="A4799">
        <v>20</v>
      </c>
      <c r="B4799">
        <v>13</v>
      </c>
      <c r="C4799" t="s">
        <v>1195</v>
      </c>
      <c r="D4799" t="s">
        <v>899</v>
      </c>
      <c r="E4799" t="s">
        <v>251</v>
      </c>
      <c r="F4799" t="s">
        <v>432</v>
      </c>
    </row>
    <row r="4800" spans="1:6" x14ac:dyDescent="0.25">
      <c r="A4800">
        <v>20</v>
      </c>
      <c r="B4800">
        <v>14</v>
      </c>
      <c r="C4800" t="s">
        <v>1231</v>
      </c>
      <c r="D4800" t="s">
        <v>901</v>
      </c>
      <c r="E4800" t="s">
        <v>728</v>
      </c>
      <c r="F4800" t="s">
        <v>432</v>
      </c>
    </row>
    <row r="4801" spans="1:6" x14ac:dyDescent="0.25">
      <c r="A4801">
        <v>20</v>
      </c>
      <c r="B4801">
        <v>15</v>
      </c>
      <c r="C4801" t="s">
        <v>1344</v>
      </c>
      <c r="D4801" t="s">
        <v>899</v>
      </c>
      <c r="E4801" t="s">
        <v>879</v>
      </c>
      <c r="F4801" t="s">
        <v>432</v>
      </c>
    </row>
    <row r="4802" spans="1:6" x14ac:dyDescent="0.25">
      <c r="A4802">
        <v>21</v>
      </c>
      <c r="B4802">
        <v>1</v>
      </c>
      <c r="C4802" t="s">
        <v>1245</v>
      </c>
      <c r="D4802" t="s">
        <v>901</v>
      </c>
      <c r="E4802" t="s">
        <v>879</v>
      </c>
      <c r="F4802" t="s">
        <v>432</v>
      </c>
    </row>
    <row r="4803" spans="1:6" x14ac:dyDescent="0.25">
      <c r="A4803">
        <v>21</v>
      </c>
      <c r="B4803">
        <v>2</v>
      </c>
      <c r="C4803" t="s">
        <v>1246</v>
      </c>
      <c r="D4803" t="s">
        <v>899</v>
      </c>
      <c r="E4803" t="s">
        <v>728</v>
      </c>
      <c r="F4803" t="s">
        <v>432</v>
      </c>
    </row>
    <row r="4804" spans="1:6" x14ac:dyDescent="0.25">
      <c r="A4804">
        <v>21</v>
      </c>
      <c r="B4804">
        <v>3</v>
      </c>
      <c r="C4804" t="s">
        <v>1212</v>
      </c>
      <c r="D4804" t="s">
        <v>901</v>
      </c>
      <c r="E4804" t="s">
        <v>251</v>
      </c>
      <c r="F4804" t="s">
        <v>432</v>
      </c>
    </row>
    <row r="4805" spans="1:6" x14ac:dyDescent="0.25">
      <c r="A4805">
        <v>21</v>
      </c>
      <c r="B4805">
        <v>4</v>
      </c>
      <c r="C4805" t="s">
        <v>1188</v>
      </c>
      <c r="D4805" t="s">
        <v>961</v>
      </c>
      <c r="E4805" t="s">
        <v>758</v>
      </c>
      <c r="F4805" t="s">
        <v>432</v>
      </c>
    </row>
    <row r="4806" spans="1:6" x14ac:dyDescent="0.25">
      <c r="A4806">
        <v>21</v>
      </c>
      <c r="B4806">
        <v>5</v>
      </c>
      <c r="C4806" t="s">
        <v>1252</v>
      </c>
      <c r="D4806" t="s">
        <v>901</v>
      </c>
      <c r="E4806" t="s">
        <v>577</v>
      </c>
      <c r="F4806" t="s">
        <v>432</v>
      </c>
    </row>
    <row r="4807" spans="1:6" x14ac:dyDescent="0.25">
      <c r="A4807">
        <v>21</v>
      </c>
      <c r="B4807">
        <v>6</v>
      </c>
      <c r="C4807" t="s">
        <v>1215</v>
      </c>
      <c r="D4807" t="s">
        <v>899</v>
      </c>
      <c r="E4807" t="s">
        <v>544</v>
      </c>
      <c r="F4807" t="s">
        <v>432</v>
      </c>
    </row>
    <row r="4808" spans="1:6" x14ac:dyDescent="0.25">
      <c r="A4808">
        <v>21</v>
      </c>
      <c r="B4808">
        <v>7</v>
      </c>
      <c r="C4808" t="s">
        <v>1210</v>
      </c>
      <c r="D4808" t="s">
        <v>901</v>
      </c>
      <c r="E4808" t="s">
        <v>806</v>
      </c>
      <c r="F4808" t="s">
        <v>432</v>
      </c>
    </row>
    <row r="4809" spans="1:6" x14ac:dyDescent="0.25">
      <c r="A4809">
        <v>21</v>
      </c>
      <c r="B4809">
        <v>8</v>
      </c>
      <c r="C4809" t="s">
        <v>1155</v>
      </c>
      <c r="D4809" t="s">
        <v>961</v>
      </c>
      <c r="E4809" t="s">
        <v>216</v>
      </c>
      <c r="F4809" t="s">
        <v>432</v>
      </c>
    </row>
    <row r="4810" spans="1:6" x14ac:dyDescent="0.25">
      <c r="A4810">
        <v>21</v>
      </c>
      <c r="B4810">
        <v>9</v>
      </c>
      <c r="C4810" t="s">
        <v>1169</v>
      </c>
      <c r="D4810" t="s">
        <v>901</v>
      </c>
      <c r="E4810" t="s">
        <v>604</v>
      </c>
      <c r="F4810" t="s">
        <v>432</v>
      </c>
    </row>
    <row r="4811" spans="1:6" x14ac:dyDescent="0.25">
      <c r="A4811">
        <v>21</v>
      </c>
      <c r="B4811">
        <v>10</v>
      </c>
      <c r="C4811" t="s">
        <v>1229</v>
      </c>
      <c r="D4811" t="s">
        <v>905</v>
      </c>
      <c r="E4811" t="s">
        <v>199</v>
      </c>
      <c r="F4811" t="s">
        <v>432</v>
      </c>
    </row>
    <row r="4812" spans="1:6" x14ac:dyDescent="0.25">
      <c r="A4812">
        <v>21</v>
      </c>
      <c r="B4812">
        <v>11</v>
      </c>
      <c r="C4812" t="s">
        <v>1205</v>
      </c>
      <c r="D4812" t="s">
        <v>905</v>
      </c>
      <c r="E4812" t="s">
        <v>705</v>
      </c>
      <c r="F4812" t="s">
        <v>432</v>
      </c>
    </row>
    <row r="4813" spans="1:6" x14ac:dyDescent="0.25">
      <c r="A4813">
        <v>21</v>
      </c>
      <c r="B4813">
        <v>12</v>
      </c>
      <c r="C4813" t="s">
        <v>1305</v>
      </c>
      <c r="D4813" t="s">
        <v>901</v>
      </c>
      <c r="E4813" t="s">
        <v>607</v>
      </c>
      <c r="F4813" t="s">
        <v>432</v>
      </c>
    </row>
    <row r="4814" spans="1:6" x14ac:dyDescent="0.25">
      <c r="A4814">
        <v>21</v>
      </c>
      <c r="B4814">
        <v>13</v>
      </c>
      <c r="C4814" t="s">
        <v>1187</v>
      </c>
      <c r="D4814" t="s">
        <v>905</v>
      </c>
      <c r="E4814" t="s">
        <v>746</v>
      </c>
      <c r="F4814" t="s">
        <v>432</v>
      </c>
    </row>
    <row r="4815" spans="1:6" x14ac:dyDescent="0.25">
      <c r="A4815">
        <v>21</v>
      </c>
      <c r="B4815">
        <v>14</v>
      </c>
      <c r="C4815" t="s">
        <v>1247</v>
      </c>
      <c r="D4815" t="s">
        <v>901</v>
      </c>
      <c r="E4815" t="s">
        <v>87</v>
      </c>
      <c r="F4815" t="s">
        <v>432</v>
      </c>
    </row>
    <row r="4816" spans="1:6" x14ac:dyDescent="0.25">
      <c r="A4816">
        <v>21</v>
      </c>
      <c r="B4816">
        <v>15</v>
      </c>
      <c r="C4816" t="s">
        <v>1194</v>
      </c>
      <c r="D4816" t="s">
        <v>961</v>
      </c>
      <c r="E4816" t="s">
        <v>578</v>
      </c>
      <c r="F4816" t="s">
        <v>432</v>
      </c>
    </row>
    <row r="4817" spans="1:6" x14ac:dyDescent="0.25">
      <c r="A4817">
        <v>22</v>
      </c>
      <c r="B4817">
        <v>1</v>
      </c>
      <c r="C4817" t="s">
        <v>1174</v>
      </c>
      <c r="D4817" t="s">
        <v>899</v>
      </c>
      <c r="E4817" t="s">
        <v>578</v>
      </c>
      <c r="F4817" t="s">
        <v>432</v>
      </c>
    </row>
    <row r="4818" spans="1:6" x14ac:dyDescent="0.25">
      <c r="A4818">
        <v>22</v>
      </c>
      <c r="B4818">
        <v>2</v>
      </c>
      <c r="C4818" t="s">
        <v>1199</v>
      </c>
      <c r="D4818" t="s">
        <v>903</v>
      </c>
      <c r="E4818" t="s">
        <v>87</v>
      </c>
      <c r="F4818" t="s">
        <v>432</v>
      </c>
    </row>
    <row r="4819" spans="1:6" x14ac:dyDescent="0.25">
      <c r="A4819">
        <v>22</v>
      </c>
      <c r="B4819">
        <v>3</v>
      </c>
      <c r="C4819" t="s">
        <v>1163</v>
      </c>
      <c r="D4819" t="s">
        <v>903</v>
      </c>
      <c r="E4819" t="s">
        <v>746</v>
      </c>
      <c r="F4819" t="s">
        <v>432</v>
      </c>
    </row>
    <row r="4820" spans="1:6" x14ac:dyDescent="0.25">
      <c r="A4820">
        <v>22</v>
      </c>
      <c r="B4820">
        <v>4</v>
      </c>
      <c r="C4820" t="s">
        <v>1289</v>
      </c>
      <c r="D4820" t="s">
        <v>901</v>
      </c>
      <c r="E4820" t="s">
        <v>607</v>
      </c>
      <c r="F4820" t="s">
        <v>432</v>
      </c>
    </row>
    <row r="4821" spans="1:6" x14ac:dyDescent="0.25">
      <c r="A4821">
        <v>22</v>
      </c>
      <c r="B4821">
        <v>5</v>
      </c>
      <c r="C4821" t="s">
        <v>1242</v>
      </c>
      <c r="D4821" t="s">
        <v>901</v>
      </c>
      <c r="E4821" t="s">
        <v>705</v>
      </c>
      <c r="F4821" t="s">
        <v>432</v>
      </c>
    </row>
    <row r="4822" spans="1:6" x14ac:dyDescent="0.25">
      <c r="A4822">
        <v>22</v>
      </c>
      <c r="B4822">
        <v>6</v>
      </c>
      <c r="C4822" t="s">
        <v>1192</v>
      </c>
      <c r="D4822" t="s">
        <v>901</v>
      </c>
      <c r="E4822" t="s">
        <v>199</v>
      </c>
      <c r="F4822" t="s">
        <v>432</v>
      </c>
    </row>
    <row r="4823" spans="1:6" x14ac:dyDescent="0.25">
      <c r="A4823">
        <v>22</v>
      </c>
      <c r="B4823">
        <v>7</v>
      </c>
      <c r="C4823" t="s">
        <v>1196</v>
      </c>
      <c r="D4823" t="s">
        <v>903</v>
      </c>
      <c r="E4823" t="s">
        <v>604</v>
      </c>
      <c r="F4823" t="s">
        <v>432</v>
      </c>
    </row>
    <row r="4824" spans="1:6" x14ac:dyDescent="0.25">
      <c r="A4824">
        <v>22</v>
      </c>
      <c r="B4824">
        <v>8</v>
      </c>
      <c r="C4824" t="s">
        <v>1269</v>
      </c>
      <c r="D4824" t="s">
        <v>905</v>
      </c>
      <c r="E4824" t="s">
        <v>216</v>
      </c>
      <c r="F4824" t="s">
        <v>432</v>
      </c>
    </row>
    <row r="4825" spans="1:6" x14ac:dyDescent="0.25">
      <c r="A4825">
        <v>22</v>
      </c>
      <c r="B4825">
        <v>9</v>
      </c>
      <c r="C4825" t="s">
        <v>1186</v>
      </c>
      <c r="D4825" t="s">
        <v>922</v>
      </c>
      <c r="E4825" t="s">
        <v>806</v>
      </c>
      <c r="F4825" t="s">
        <v>432</v>
      </c>
    </row>
    <row r="4826" spans="1:6" x14ac:dyDescent="0.25">
      <c r="A4826">
        <v>22</v>
      </c>
      <c r="B4826">
        <v>10</v>
      </c>
      <c r="C4826" t="s">
        <v>1238</v>
      </c>
      <c r="D4826" t="s">
        <v>901</v>
      </c>
      <c r="E4826" t="s">
        <v>544</v>
      </c>
      <c r="F4826" t="s">
        <v>432</v>
      </c>
    </row>
    <row r="4827" spans="1:6" x14ac:dyDescent="0.25">
      <c r="A4827">
        <v>22</v>
      </c>
      <c r="B4827">
        <v>11</v>
      </c>
      <c r="C4827" t="s">
        <v>1299</v>
      </c>
      <c r="D4827" t="s">
        <v>961</v>
      </c>
      <c r="E4827" t="s">
        <v>577</v>
      </c>
      <c r="F4827" t="s">
        <v>432</v>
      </c>
    </row>
    <row r="4828" spans="1:6" x14ac:dyDescent="0.25">
      <c r="A4828">
        <v>22</v>
      </c>
      <c r="B4828">
        <v>12</v>
      </c>
      <c r="C4828" t="s">
        <v>1267</v>
      </c>
      <c r="D4828" t="s">
        <v>901</v>
      </c>
      <c r="E4828" t="s">
        <v>758</v>
      </c>
      <c r="F4828" t="s">
        <v>432</v>
      </c>
    </row>
    <row r="4829" spans="1:6" x14ac:dyDescent="0.25">
      <c r="A4829">
        <v>22</v>
      </c>
      <c r="B4829">
        <v>13</v>
      </c>
      <c r="C4829" t="s">
        <v>1193</v>
      </c>
      <c r="D4829" t="s">
        <v>908</v>
      </c>
      <c r="E4829" t="s">
        <v>251</v>
      </c>
      <c r="F4829" t="s">
        <v>432</v>
      </c>
    </row>
    <row r="4830" spans="1:6" x14ac:dyDescent="0.25">
      <c r="A4830">
        <v>22</v>
      </c>
      <c r="B4830">
        <v>14</v>
      </c>
      <c r="C4830" t="s">
        <v>1206</v>
      </c>
      <c r="D4830" t="s">
        <v>901</v>
      </c>
      <c r="E4830" t="s">
        <v>728</v>
      </c>
      <c r="F4830" t="s">
        <v>432</v>
      </c>
    </row>
    <row r="4831" spans="1:6" x14ac:dyDescent="0.25">
      <c r="A4831">
        <v>22</v>
      </c>
      <c r="B4831">
        <v>15</v>
      </c>
      <c r="C4831" t="s">
        <v>1461</v>
      </c>
      <c r="D4831" t="s">
        <v>899</v>
      </c>
      <c r="E4831" t="s">
        <v>879</v>
      </c>
      <c r="F4831" t="s">
        <v>432</v>
      </c>
    </row>
    <row r="4832" spans="1:6" x14ac:dyDescent="0.25">
      <c r="A4832">
        <v>23</v>
      </c>
      <c r="B4832">
        <v>1</v>
      </c>
      <c r="C4832" t="s">
        <v>1462</v>
      </c>
      <c r="D4832" t="s">
        <v>908</v>
      </c>
      <c r="E4832" t="s">
        <v>879</v>
      </c>
      <c r="F4832" t="s">
        <v>432</v>
      </c>
    </row>
    <row r="4833" spans="1:6" x14ac:dyDescent="0.25">
      <c r="A4833">
        <v>23</v>
      </c>
      <c r="B4833">
        <v>2</v>
      </c>
      <c r="C4833" t="s">
        <v>1072</v>
      </c>
      <c r="D4833" t="s">
        <v>901</v>
      </c>
      <c r="E4833" t="s">
        <v>728</v>
      </c>
      <c r="F4833" t="s">
        <v>432</v>
      </c>
    </row>
    <row r="4834" spans="1:6" x14ac:dyDescent="0.25">
      <c r="A4834">
        <v>23</v>
      </c>
      <c r="B4834">
        <v>3</v>
      </c>
      <c r="C4834" t="s">
        <v>1233</v>
      </c>
      <c r="D4834" t="s">
        <v>901</v>
      </c>
      <c r="E4834" t="s">
        <v>251</v>
      </c>
      <c r="F4834" t="s">
        <v>432</v>
      </c>
    </row>
    <row r="4835" spans="1:6" x14ac:dyDescent="0.25">
      <c r="A4835">
        <v>23</v>
      </c>
      <c r="B4835">
        <v>4</v>
      </c>
      <c r="C4835" t="s">
        <v>1157</v>
      </c>
      <c r="D4835" t="s">
        <v>899</v>
      </c>
      <c r="E4835" t="s">
        <v>758</v>
      </c>
      <c r="F4835" t="s">
        <v>432</v>
      </c>
    </row>
    <row r="4836" spans="1:6" x14ac:dyDescent="0.25">
      <c r="A4836">
        <v>23</v>
      </c>
      <c r="B4836">
        <v>5</v>
      </c>
      <c r="C4836" t="s">
        <v>1296</v>
      </c>
      <c r="D4836" t="s">
        <v>901</v>
      </c>
      <c r="E4836" t="s">
        <v>577</v>
      </c>
      <c r="F4836" t="s">
        <v>432</v>
      </c>
    </row>
    <row r="4837" spans="1:6" x14ac:dyDescent="0.25">
      <c r="A4837">
        <v>23</v>
      </c>
      <c r="B4837">
        <v>6</v>
      </c>
      <c r="C4837" t="s">
        <v>1172</v>
      </c>
      <c r="D4837" t="s">
        <v>901</v>
      </c>
      <c r="E4837" t="s">
        <v>544</v>
      </c>
      <c r="F4837" t="s">
        <v>432</v>
      </c>
    </row>
    <row r="4838" spans="1:6" x14ac:dyDescent="0.25">
      <c r="A4838">
        <v>23</v>
      </c>
      <c r="B4838">
        <v>7</v>
      </c>
      <c r="C4838" t="s">
        <v>1262</v>
      </c>
      <c r="D4838" t="s">
        <v>903</v>
      </c>
      <c r="E4838" t="s">
        <v>806</v>
      </c>
      <c r="F4838" t="s">
        <v>432</v>
      </c>
    </row>
    <row r="4839" spans="1:6" x14ac:dyDescent="0.25">
      <c r="A4839">
        <v>23</v>
      </c>
      <c r="B4839">
        <v>8</v>
      </c>
      <c r="C4839" t="s">
        <v>1294</v>
      </c>
      <c r="D4839" t="s">
        <v>901</v>
      </c>
      <c r="E4839" t="s">
        <v>216</v>
      </c>
      <c r="F4839" t="s">
        <v>432</v>
      </c>
    </row>
    <row r="4840" spans="1:6" x14ac:dyDescent="0.25">
      <c r="A4840">
        <v>23</v>
      </c>
      <c r="B4840">
        <v>9</v>
      </c>
      <c r="C4840" t="s">
        <v>1234</v>
      </c>
      <c r="D4840" t="s">
        <v>908</v>
      </c>
      <c r="E4840" t="s">
        <v>604</v>
      </c>
      <c r="F4840" t="s">
        <v>432</v>
      </c>
    </row>
    <row r="4841" spans="1:6" x14ac:dyDescent="0.25">
      <c r="A4841">
        <v>23</v>
      </c>
      <c r="B4841">
        <v>10</v>
      </c>
      <c r="C4841" t="s">
        <v>1127</v>
      </c>
      <c r="D4841" t="s">
        <v>901</v>
      </c>
      <c r="E4841" t="s">
        <v>199</v>
      </c>
      <c r="F4841" t="s">
        <v>432</v>
      </c>
    </row>
    <row r="4842" spans="1:6" x14ac:dyDescent="0.25">
      <c r="A4842">
        <v>23</v>
      </c>
      <c r="B4842">
        <v>11</v>
      </c>
      <c r="C4842" t="s">
        <v>1203</v>
      </c>
      <c r="D4842" t="s">
        <v>903</v>
      </c>
      <c r="E4842" t="s">
        <v>705</v>
      </c>
      <c r="F4842" t="s">
        <v>432</v>
      </c>
    </row>
    <row r="4843" spans="1:6" x14ac:dyDescent="0.25">
      <c r="A4843">
        <v>23</v>
      </c>
      <c r="B4843">
        <v>12</v>
      </c>
      <c r="C4843" t="s">
        <v>1197</v>
      </c>
      <c r="D4843" t="s">
        <v>961</v>
      </c>
      <c r="E4843" t="s">
        <v>607</v>
      </c>
      <c r="F4843" t="s">
        <v>432</v>
      </c>
    </row>
    <row r="4844" spans="1:6" x14ac:dyDescent="0.25">
      <c r="A4844">
        <v>23</v>
      </c>
      <c r="B4844">
        <v>13</v>
      </c>
      <c r="C4844" t="s">
        <v>1176</v>
      </c>
      <c r="D4844" t="s">
        <v>922</v>
      </c>
      <c r="E4844" t="s">
        <v>746</v>
      </c>
      <c r="F4844" t="s">
        <v>432</v>
      </c>
    </row>
    <row r="4845" spans="1:6" x14ac:dyDescent="0.25">
      <c r="A4845">
        <v>23</v>
      </c>
      <c r="B4845">
        <v>14</v>
      </c>
      <c r="C4845" t="s">
        <v>1303</v>
      </c>
      <c r="D4845" t="s">
        <v>899</v>
      </c>
      <c r="E4845" t="s">
        <v>87</v>
      </c>
      <c r="F4845" t="s">
        <v>432</v>
      </c>
    </row>
    <row r="4846" spans="1:6" x14ac:dyDescent="0.25">
      <c r="A4846">
        <v>23</v>
      </c>
      <c r="B4846">
        <v>15</v>
      </c>
      <c r="C4846" t="s">
        <v>1232</v>
      </c>
      <c r="D4846" t="s">
        <v>901</v>
      </c>
      <c r="E4846" t="s">
        <v>578</v>
      </c>
      <c r="F4846" t="s">
        <v>432</v>
      </c>
    </row>
    <row r="4847" spans="1:6" x14ac:dyDescent="0.25">
      <c r="A4847">
        <v>24</v>
      </c>
      <c r="B4847">
        <v>1</v>
      </c>
      <c r="C4847" t="s">
        <v>1248</v>
      </c>
      <c r="D4847" t="s">
        <v>901</v>
      </c>
      <c r="E4847" t="s">
        <v>578</v>
      </c>
      <c r="F4847" t="s">
        <v>432</v>
      </c>
    </row>
    <row r="4848" spans="1:6" x14ac:dyDescent="0.25">
      <c r="A4848">
        <v>24</v>
      </c>
      <c r="B4848">
        <v>2</v>
      </c>
      <c r="C4848" t="s">
        <v>1255</v>
      </c>
      <c r="D4848" t="s">
        <v>901</v>
      </c>
      <c r="E4848" t="s">
        <v>87</v>
      </c>
      <c r="F4848" t="s">
        <v>432</v>
      </c>
    </row>
    <row r="4849" spans="1:6" x14ac:dyDescent="0.25">
      <c r="A4849">
        <v>24</v>
      </c>
      <c r="B4849">
        <v>3</v>
      </c>
      <c r="C4849" t="s">
        <v>1171</v>
      </c>
      <c r="D4849" t="s">
        <v>961</v>
      </c>
      <c r="E4849" t="s">
        <v>746</v>
      </c>
      <c r="F4849" t="s">
        <v>432</v>
      </c>
    </row>
    <row r="4850" spans="1:6" x14ac:dyDescent="0.25">
      <c r="A4850">
        <v>24</v>
      </c>
      <c r="B4850">
        <v>4</v>
      </c>
      <c r="C4850" t="s">
        <v>1217</v>
      </c>
      <c r="D4850" t="s">
        <v>901</v>
      </c>
      <c r="E4850" t="s">
        <v>607</v>
      </c>
      <c r="F4850" t="s">
        <v>432</v>
      </c>
    </row>
    <row r="4851" spans="1:6" x14ac:dyDescent="0.25">
      <c r="A4851">
        <v>24</v>
      </c>
      <c r="B4851">
        <v>5</v>
      </c>
      <c r="C4851" t="s">
        <v>1275</v>
      </c>
      <c r="D4851" t="s">
        <v>899</v>
      </c>
      <c r="E4851" t="s">
        <v>705</v>
      </c>
      <c r="F4851" t="s">
        <v>432</v>
      </c>
    </row>
    <row r="4852" spans="1:6" x14ac:dyDescent="0.25">
      <c r="A4852">
        <v>24</v>
      </c>
      <c r="B4852">
        <v>6</v>
      </c>
      <c r="C4852" t="s">
        <v>1230</v>
      </c>
      <c r="D4852" t="s">
        <v>922</v>
      </c>
      <c r="E4852" t="s">
        <v>199</v>
      </c>
      <c r="F4852" t="s">
        <v>432</v>
      </c>
    </row>
    <row r="4853" spans="1:6" x14ac:dyDescent="0.25">
      <c r="A4853">
        <v>24</v>
      </c>
      <c r="B4853">
        <v>7</v>
      </c>
      <c r="C4853" t="s">
        <v>1282</v>
      </c>
      <c r="D4853" t="s">
        <v>901</v>
      </c>
      <c r="E4853" t="s">
        <v>604</v>
      </c>
      <c r="F4853" t="s">
        <v>432</v>
      </c>
    </row>
    <row r="4854" spans="1:6" x14ac:dyDescent="0.25">
      <c r="A4854">
        <v>24</v>
      </c>
      <c r="B4854">
        <v>8</v>
      </c>
      <c r="C4854" t="s">
        <v>1256</v>
      </c>
      <c r="D4854" t="s">
        <v>899</v>
      </c>
      <c r="E4854" t="s">
        <v>216</v>
      </c>
      <c r="F4854" t="s">
        <v>432</v>
      </c>
    </row>
    <row r="4855" spans="1:6" x14ac:dyDescent="0.25">
      <c r="A4855">
        <v>24</v>
      </c>
      <c r="B4855">
        <v>9</v>
      </c>
      <c r="C4855" t="s">
        <v>1181</v>
      </c>
      <c r="D4855" t="s">
        <v>899</v>
      </c>
      <c r="E4855" t="s">
        <v>806</v>
      </c>
      <c r="F4855" t="s">
        <v>432</v>
      </c>
    </row>
    <row r="4856" spans="1:6" x14ac:dyDescent="0.25">
      <c r="A4856">
        <v>24</v>
      </c>
      <c r="B4856">
        <v>10</v>
      </c>
      <c r="C4856" t="s">
        <v>1264</v>
      </c>
      <c r="D4856" t="s">
        <v>899</v>
      </c>
      <c r="E4856" t="s">
        <v>544</v>
      </c>
      <c r="F4856" t="s">
        <v>432</v>
      </c>
    </row>
    <row r="4857" spans="1:6" x14ac:dyDescent="0.25">
      <c r="A4857">
        <v>24</v>
      </c>
      <c r="B4857">
        <v>11</v>
      </c>
      <c r="C4857" t="s">
        <v>1354</v>
      </c>
      <c r="D4857" t="s">
        <v>901</v>
      </c>
      <c r="E4857" t="s">
        <v>577</v>
      </c>
      <c r="F4857" t="s">
        <v>432</v>
      </c>
    </row>
    <row r="4858" spans="1:6" x14ac:dyDescent="0.25">
      <c r="A4858">
        <v>24</v>
      </c>
      <c r="B4858">
        <v>12</v>
      </c>
      <c r="C4858" t="s">
        <v>1292</v>
      </c>
      <c r="D4858" t="s">
        <v>901</v>
      </c>
      <c r="E4858" t="s">
        <v>758</v>
      </c>
      <c r="F4858" t="s">
        <v>432</v>
      </c>
    </row>
    <row r="4859" spans="1:6" x14ac:dyDescent="0.25">
      <c r="A4859">
        <v>24</v>
      </c>
      <c r="B4859">
        <v>13</v>
      </c>
      <c r="C4859" t="s">
        <v>1249</v>
      </c>
      <c r="D4859" t="s">
        <v>899</v>
      </c>
      <c r="E4859" t="s">
        <v>251</v>
      </c>
      <c r="F4859" t="s">
        <v>432</v>
      </c>
    </row>
    <row r="4860" spans="1:6" x14ac:dyDescent="0.25">
      <c r="A4860">
        <v>24</v>
      </c>
      <c r="B4860">
        <v>14</v>
      </c>
      <c r="C4860" t="s">
        <v>1204</v>
      </c>
      <c r="D4860" t="s">
        <v>901</v>
      </c>
      <c r="E4860" t="s">
        <v>728</v>
      </c>
      <c r="F4860" t="s">
        <v>432</v>
      </c>
    </row>
    <row r="4861" spans="1:6" x14ac:dyDescent="0.25">
      <c r="A4861">
        <v>24</v>
      </c>
      <c r="B4861">
        <v>15</v>
      </c>
      <c r="C4861" t="s">
        <v>1463</v>
      </c>
      <c r="D4861" t="s">
        <v>903</v>
      </c>
      <c r="E4861" t="s">
        <v>879</v>
      </c>
      <c r="F4861" t="s">
        <v>432</v>
      </c>
    </row>
    <row r="4862" spans="1:6" x14ac:dyDescent="0.25">
      <c r="A4862">
        <v>25</v>
      </c>
      <c r="B4862">
        <v>1</v>
      </c>
      <c r="C4862" t="s">
        <v>1253</v>
      </c>
      <c r="D4862" t="s">
        <v>899</v>
      </c>
      <c r="E4862" t="s">
        <v>879</v>
      </c>
      <c r="F4862" t="s">
        <v>432</v>
      </c>
    </row>
    <row r="4863" spans="1:6" x14ac:dyDescent="0.25">
      <c r="A4863">
        <v>25</v>
      </c>
      <c r="B4863">
        <v>2</v>
      </c>
      <c r="C4863" t="s">
        <v>1240</v>
      </c>
      <c r="D4863" t="s">
        <v>901</v>
      </c>
      <c r="E4863" t="s">
        <v>728</v>
      </c>
      <c r="F4863" t="s">
        <v>432</v>
      </c>
    </row>
    <row r="4864" spans="1:6" x14ac:dyDescent="0.25">
      <c r="A4864">
        <v>25</v>
      </c>
      <c r="B4864">
        <v>3</v>
      </c>
      <c r="C4864" t="s">
        <v>1265</v>
      </c>
      <c r="D4864" t="s">
        <v>899</v>
      </c>
      <c r="E4864" t="s">
        <v>251</v>
      </c>
      <c r="F4864" t="s">
        <v>432</v>
      </c>
    </row>
    <row r="4865" spans="1:6" x14ac:dyDescent="0.25">
      <c r="A4865">
        <v>25</v>
      </c>
      <c r="B4865">
        <v>4</v>
      </c>
      <c r="C4865" t="s">
        <v>1365</v>
      </c>
      <c r="D4865" t="s">
        <v>901</v>
      </c>
      <c r="E4865" t="s">
        <v>758</v>
      </c>
      <c r="F4865" t="s">
        <v>432</v>
      </c>
    </row>
    <row r="4866" spans="1:6" x14ac:dyDescent="0.25">
      <c r="A4866">
        <v>25</v>
      </c>
      <c r="B4866">
        <v>5</v>
      </c>
      <c r="C4866" t="s">
        <v>1335</v>
      </c>
      <c r="D4866" t="s">
        <v>901</v>
      </c>
      <c r="E4866" t="s">
        <v>577</v>
      </c>
      <c r="F4866" t="s">
        <v>432</v>
      </c>
    </row>
    <row r="4867" spans="1:6" x14ac:dyDescent="0.25">
      <c r="A4867">
        <v>25</v>
      </c>
      <c r="B4867">
        <v>6</v>
      </c>
      <c r="C4867" t="s">
        <v>1317</v>
      </c>
      <c r="D4867" t="s">
        <v>961</v>
      </c>
      <c r="E4867" t="s">
        <v>544</v>
      </c>
      <c r="F4867" t="s">
        <v>432</v>
      </c>
    </row>
    <row r="4868" spans="1:6" x14ac:dyDescent="0.25">
      <c r="A4868">
        <v>25</v>
      </c>
      <c r="B4868">
        <v>7</v>
      </c>
      <c r="C4868" t="s">
        <v>1182</v>
      </c>
      <c r="D4868" t="s">
        <v>901</v>
      </c>
      <c r="E4868" t="s">
        <v>806</v>
      </c>
      <c r="F4868" t="s">
        <v>432</v>
      </c>
    </row>
    <row r="4869" spans="1:6" x14ac:dyDescent="0.25">
      <c r="A4869">
        <v>25</v>
      </c>
      <c r="B4869">
        <v>8</v>
      </c>
      <c r="C4869" t="s">
        <v>1287</v>
      </c>
      <c r="D4869" t="s">
        <v>903</v>
      </c>
      <c r="E4869" t="s">
        <v>216</v>
      </c>
      <c r="F4869" t="s">
        <v>432</v>
      </c>
    </row>
    <row r="4870" spans="1:6" x14ac:dyDescent="0.25">
      <c r="A4870">
        <v>25</v>
      </c>
      <c r="B4870">
        <v>9</v>
      </c>
      <c r="C4870" t="s">
        <v>1276</v>
      </c>
      <c r="D4870" t="s">
        <v>922</v>
      </c>
      <c r="E4870" t="s">
        <v>604</v>
      </c>
      <c r="F4870" t="s">
        <v>432</v>
      </c>
    </row>
    <row r="4871" spans="1:6" x14ac:dyDescent="0.25">
      <c r="A4871">
        <v>25</v>
      </c>
      <c r="B4871">
        <v>10</v>
      </c>
      <c r="C4871" t="s">
        <v>1202</v>
      </c>
      <c r="D4871" t="s">
        <v>899</v>
      </c>
      <c r="E4871" t="s">
        <v>199</v>
      </c>
      <c r="F4871" t="s">
        <v>432</v>
      </c>
    </row>
    <row r="4872" spans="1:6" x14ac:dyDescent="0.25">
      <c r="A4872">
        <v>25</v>
      </c>
      <c r="B4872">
        <v>11</v>
      </c>
      <c r="C4872" t="s">
        <v>1373</v>
      </c>
      <c r="D4872" t="s">
        <v>901</v>
      </c>
      <c r="E4872" t="s">
        <v>705</v>
      </c>
      <c r="F4872" t="s">
        <v>432</v>
      </c>
    </row>
    <row r="4873" spans="1:6" x14ac:dyDescent="0.25">
      <c r="A4873">
        <v>25</v>
      </c>
      <c r="B4873">
        <v>12</v>
      </c>
      <c r="C4873" t="s">
        <v>1243</v>
      </c>
      <c r="D4873" t="s">
        <v>901</v>
      </c>
      <c r="E4873" t="s">
        <v>607</v>
      </c>
      <c r="F4873" t="s">
        <v>432</v>
      </c>
    </row>
    <row r="4874" spans="1:6" x14ac:dyDescent="0.25">
      <c r="A4874">
        <v>25</v>
      </c>
      <c r="B4874">
        <v>13</v>
      </c>
      <c r="C4874" t="s">
        <v>1280</v>
      </c>
      <c r="D4874" t="s">
        <v>905</v>
      </c>
      <c r="E4874" t="s">
        <v>746</v>
      </c>
      <c r="F4874" t="s">
        <v>432</v>
      </c>
    </row>
    <row r="4875" spans="1:6" x14ac:dyDescent="0.25">
      <c r="A4875">
        <v>25</v>
      </c>
      <c r="B4875">
        <v>14</v>
      </c>
      <c r="C4875" t="s">
        <v>1306</v>
      </c>
      <c r="D4875" t="s">
        <v>901</v>
      </c>
      <c r="E4875" t="s">
        <v>87</v>
      </c>
      <c r="F4875" t="s">
        <v>432</v>
      </c>
    </row>
    <row r="4876" spans="1:6" x14ac:dyDescent="0.25">
      <c r="A4876">
        <v>25</v>
      </c>
      <c r="B4876">
        <v>15</v>
      </c>
      <c r="C4876" t="s">
        <v>1218</v>
      </c>
      <c r="D4876" t="s">
        <v>901</v>
      </c>
      <c r="E4876" t="s">
        <v>578</v>
      </c>
      <c r="F4876" t="s">
        <v>432</v>
      </c>
    </row>
    <row r="4877" spans="1:6" x14ac:dyDescent="0.25">
      <c r="A4877">
        <v>26</v>
      </c>
      <c r="B4877">
        <v>1</v>
      </c>
      <c r="C4877" t="s">
        <v>1286</v>
      </c>
      <c r="D4877" t="s">
        <v>899</v>
      </c>
      <c r="E4877" t="s">
        <v>578</v>
      </c>
      <c r="F4877" t="s">
        <v>432</v>
      </c>
    </row>
    <row r="4878" spans="1:6" x14ac:dyDescent="0.25">
      <c r="A4878">
        <v>26</v>
      </c>
      <c r="B4878">
        <v>2</v>
      </c>
      <c r="C4878" t="s">
        <v>1263</v>
      </c>
      <c r="D4878" t="s">
        <v>922</v>
      </c>
      <c r="E4878" t="s">
        <v>87</v>
      </c>
      <c r="F4878" t="s">
        <v>432</v>
      </c>
    </row>
    <row r="4879" spans="1:6" x14ac:dyDescent="0.25">
      <c r="A4879">
        <v>26</v>
      </c>
      <c r="B4879">
        <v>3</v>
      </c>
      <c r="C4879" t="s">
        <v>1235</v>
      </c>
      <c r="D4879" t="s">
        <v>899</v>
      </c>
      <c r="E4879" t="s">
        <v>746</v>
      </c>
      <c r="F4879" t="s">
        <v>432</v>
      </c>
    </row>
    <row r="4880" spans="1:6" x14ac:dyDescent="0.25">
      <c r="A4880">
        <v>26</v>
      </c>
      <c r="B4880">
        <v>4</v>
      </c>
      <c r="C4880" t="s">
        <v>1257</v>
      </c>
      <c r="D4880" t="s">
        <v>901</v>
      </c>
      <c r="E4880" t="s">
        <v>607</v>
      </c>
      <c r="F4880" t="s">
        <v>432</v>
      </c>
    </row>
    <row r="4881" spans="1:6" x14ac:dyDescent="0.25">
      <c r="A4881">
        <v>26</v>
      </c>
      <c r="B4881">
        <v>5</v>
      </c>
      <c r="C4881" t="s">
        <v>1261</v>
      </c>
      <c r="D4881" t="s">
        <v>899</v>
      </c>
      <c r="E4881" t="s">
        <v>705</v>
      </c>
      <c r="F4881" t="s">
        <v>432</v>
      </c>
    </row>
    <row r="4882" spans="1:6" x14ac:dyDescent="0.25">
      <c r="A4882">
        <v>26</v>
      </c>
      <c r="B4882">
        <v>6</v>
      </c>
      <c r="C4882" t="s">
        <v>1301</v>
      </c>
      <c r="D4882" t="s">
        <v>961</v>
      </c>
      <c r="E4882" t="s">
        <v>199</v>
      </c>
      <c r="F4882" t="s">
        <v>432</v>
      </c>
    </row>
    <row r="4883" spans="1:6" x14ac:dyDescent="0.25">
      <c r="A4883">
        <v>26</v>
      </c>
      <c r="B4883">
        <v>7</v>
      </c>
      <c r="C4883" t="s">
        <v>1285</v>
      </c>
      <c r="D4883" t="s">
        <v>899</v>
      </c>
      <c r="E4883" t="s">
        <v>604</v>
      </c>
      <c r="F4883" t="s">
        <v>432</v>
      </c>
    </row>
    <row r="4884" spans="1:6" x14ac:dyDescent="0.25">
      <c r="A4884">
        <v>26</v>
      </c>
      <c r="B4884">
        <v>8</v>
      </c>
      <c r="C4884" t="s">
        <v>1416</v>
      </c>
      <c r="D4884" t="s">
        <v>908</v>
      </c>
      <c r="E4884" t="s">
        <v>216</v>
      </c>
      <c r="F4884" t="s">
        <v>432</v>
      </c>
    </row>
    <row r="4885" spans="1:6" x14ac:dyDescent="0.25">
      <c r="A4885">
        <v>26</v>
      </c>
      <c r="B4885">
        <v>9</v>
      </c>
      <c r="C4885" t="s">
        <v>1209</v>
      </c>
      <c r="D4885" t="s">
        <v>961</v>
      </c>
      <c r="E4885" t="s">
        <v>806</v>
      </c>
      <c r="F4885" t="s">
        <v>432</v>
      </c>
    </row>
    <row r="4886" spans="1:6" x14ac:dyDescent="0.25">
      <c r="A4886">
        <v>26</v>
      </c>
      <c r="B4886">
        <v>10</v>
      </c>
      <c r="C4886" t="s">
        <v>1293</v>
      </c>
      <c r="D4886" t="s">
        <v>901</v>
      </c>
      <c r="E4886" t="s">
        <v>544</v>
      </c>
      <c r="F4886" t="s">
        <v>432</v>
      </c>
    </row>
    <row r="4887" spans="1:6" x14ac:dyDescent="0.25">
      <c r="A4887">
        <v>26</v>
      </c>
      <c r="B4887">
        <v>11</v>
      </c>
      <c r="C4887" t="s">
        <v>1290</v>
      </c>
      <c r="D4887" t="s">
        <v>922</v>
      </c>
      <c r="E4887" t="s">
        <v>577</v>
      </c>
      <c r="F4887" t="s">
        <v>432</v>
      </c>
    </row>
    <row r="4888" spans="1:6" x14ac:dyDescent="0.25">
      <c r="A4888">
        <v>26</v>
      </c>
      <c r="B4888">
        <v>12</v>
      </c>
      <c r="C4888" t="s">
        <v>1239</v>
      </c>
      <c r="D4888" t="s">
        <v>901</v>
      </c>
      <c r="E4888" t="s">
        <v>758</v>
      </c>
      <c r="F4888" t="s">
        <v>432</v>
      </c>
    </row>
    <row r="4889" spans="1:6" x14ac:dyDescent="0.25">
      <c r="A4889">
        <v>26</v>
      </c>
      <c r="B4889">
        <v>13</v>
      </c>
      <c r="C4889" t="s">
        <v>1311</v>
      </c>
      <c r="D4889" t="s">
        <v>899</v>
      </c>
      <c r="E4889" t="s">
        <v>251</v>
      </c>
      <c r="F4889" t="s">
        <v>432</v>
      </c>
    </row>
    <row r="4890" spans="1:6" x14ac:dyDescent="0.25">
      <c r="A4890">
        <v>26</v>
      </c>
      <c r="B4890">
        <v>14</v>
      </c>
      <c r="C4890" t="s">
        <v>1297</v>
      </c>
      <c r="D4890" t="s">
        <v>922</v>
      </c>
      <c r="E4890" t="s">
        <v>728</v>
      </c>
      <c r="F4890" t="s">
        <v>432</v>
      </c>
    </row>
    <row r="4891" spans="1:6" x14ac:dyDescent="0.25">
      <c r="A4891">
        <v>26</v>
      </c>
      <c r="B4891">
        <v>15</v>
      </c>
      <c r="C4891" t="s">
        <v>1398</v>
      </c>
      <c r="D4891" t="s">
        <v>922</v>
      </c>
      <c r="E4891" t="s">
        <v>879</v>
      </c>
      <c r="F4891" t="s">
        <v>432</v>
      </c>
    </row>
    <row r="4892" spans="1:6" x14ac:dyDescent="0.25">
      <c r="A4892">
        <v>27</v>
      </c>
      <c r="B4892">
        <v>1</v>
      </c>
      <c r="C4892" t="s">
        <v>1370</v>
      </c>
      <c r="D4892" t="s">
        <v>901</v>
      </c>
      <c r="E4892" t="s">
        <v>879</v>
      </c>
      <c r="F4892" t="s">
        <v>432</v>
      </c>
    </row>
    <row r="4893" spans="1:6" x14ac:dyDescent="0.25">
      <c r="A4893">
        <v>27</v>
      </c>
      <c r="B4893">
        <v>2</v>
      </c>
      <c r="C4893" t="s">
        <v>1219</v>
      </c>
      <c r="D4893" t="s">
        <v>899</v>
      </c>
      <c r="E4893" t="s">
        <v>728</v>
      </c>
      <c r="F4893" t="s">
        <v>432</v>
      </c>
    </row>
    <row r="4894" spans="1:6" x14ac:dyDescent="0.25">
      <c r="A4894">
        <v>27</v>
      </c>
      <c r="B4894">
        <v>3</v>
      </c>
      <c r="C4894" t="s">
        <v>1260</v>
      </c>
      <c r="D4894" t="s">
        <v>901</v>
      </c>
      <c r="E4894" t="s">
        <v>251</v>
      </c>
      <c r="F4894" t="s">
        <v>432</v>
      </c>
    </row>
    <row r="4895" spans="1:6" x14ac:dyDescent="0.25">
      <c r="A4895">
        <v>27</v>
      </c>
      <c r="B4895">
        <v>4</v>
      </c>
      <c r="C4895" t="s">
        <v>1435</v>
      </c>
      <c r="D4895" t="s">
        <v>901</v>
      </c>
      <c r="E4895" t="s">
        <v>758</v>
      </c>
      <c r="F4895" t="s">
        <v>432</v>
      </c>
    </row>
    <row r="4896" spans="1:6" x14ac:dyDescent="0.25">
      <c r="A4896">
        <v>27</v>
      </c>
      <c r="B4896">
        <v>5</v>
      </c>
      <c r="C4896" t="s">
        <v>1361</v>
      </c>
      <c r="D4896" t="s">
        <v>901</v>
      </c>
      <c r="E4896" t="s">
        <v>577</v>
      </c>
      <c r="F4896" t="s">
        <v>432</v>
      </c>
    </row>
    <row r="4897" spans="1:6" x14ac:dyDescent="0.25">
      <c r="A4897">
        <v>27</v>
      </c>
      <c r="B4897">
        <v>6</v>
      </c>
      <c r="C4897" t="s">
        <v>1250</v>
      </c>
      <c r="D4897" t="s">
        <v>899</v>
      </c>
      <c r="E4897" t="s">
        <v>544</v>
      </c>
      <c r="F4897" t="s">
        <v>432</v>
      </c>
    </row>
    <row r="4898" spans="1:6" x14ac:dyDescent="0.25">
      <c r="A4898">
        <v>27</v>
      </c>
      <c r="B4898">
        <v>7</v>
      </c>
      <c r="C4898" t="s">
        <v>1300</v>
      </c>
      <c r="D4898" t="s">
        <v>901</v>
      </c>
      <c r="E4898" t="s">
        <v>806</v>
      </c>
      <c r="F4898" t="s">
        <v>432</v>
      </c>
    </row>
    <row r="4899" spans="1:6" x14ac:dyDescent="0.25">
      <c r="A4899">
        <v>27</v>
      </c>
      <c r="B4899">
        <v>8</v>
      </c>
      <c r="C4899" t="s">
        <v>1222</v>
      </c>
      <c r="D4899" t="s">
        <v>901</v>
      </c>
      <c r="E4899" t="s">
        <v>216</v>
      </c>
      <c r="F4899" t="s">
        <v>432</v>
      </c>
    </row>
    <row r="4900" spans="1:6" x14ac:dyDescent="0.25">
      <c r="A4900">
        <v>27</v>
      </c>
      <c r="B4900">
        <v>9</v>
      </c>
      <c r="C4900" t="s">
        <v>1383</v>
      </c>
      <c r="D4900" t="s">
        <v>901</v>
      </c>
      <c r="E4900" t="s">
        <v>604</v>
      </c>
      <c r="F4900" t="s">
        <v>432</v>
      </c>
    </row>
    <row r="4901" spans="1:6" x14ac:dyDescent="0.25">
      <c r="A4901">
        <v>27</v>
      </c>
      <c r="B4901">
        <v>10</v>
      </c>
      <c r="C4901" t="s">
        <v>1273</v>
      </c>
      <c r="D4901" t="s">
        <v>901</v>
      </c>
      <c r="E4901" t="s">
        <v>199</v>
      </c>
      <c r="F4901" t="s">
        <v>432</v>
      </c>
    </row>
    <row r="4902" spans="1:6" x14ac:dyDescent="0.25">
      <c r="A4902">
        <v>27</v>
      </c>
      <c r="B4902">
        <v>11</v>
      </c>
      <c r="C4902" t="s">
        <v>1244</v>
      </c>
      <c r="D4902" t="s">
        <v>961</v>
      </c>
      <c r="E4902" t="s">
        <v>705</v>
      </c>
      <c r="F4902" t="s">
        <v>432</v>
      </c>
    </row>
    <row r="4903" spans="1:6" x14ac:dyDescent="0.25">
      <c r="A4903">
        <v>27</v>
      </c>
      <c r="B4903">
        <v>12</v>
      </c>
      <c r="C4903" t="s">
        <v>1334</v>
      </c>
      <c r="D4903" t="s">
        <v>908</v>
      </c>
      <c r="E4903" t="s">
        <v>607</v>
      </c>
      <c r="F4903" t="s">
        <v>432</v>
      </c>
    </row>
    <row r="4904" spans="1:6" x14ac:dyDescent="0.25">
      <c r="A4904">
        <v>27</v>
      </c>
      <c r="B4904">
        <v>13</v>
      </c>
      <c r="C4904" t="s">
        <v>1324</v>
      </c>
      <c r="D4904" t="s">
        <v>905</v>
      </c>
      <c r="E4904" t="s">
        <v>746</v>
      </c>
      <c r="F4904" t="s">
        <v>432</v>
      </c>
    </row>
    <row r="4905" spans="1:6" x14ac:dyDescent="0.25">
      <c r="A4905">
        <v>27</v>
      </c>
      <c r="B4905">
        <v>14</v>
      </c>
      <c r="C4905" t="s">
        <v>1214</v>
      </c>
      <c r="D4905" t="s">
        <v>901</v>
      </c>
      <c r="E4905" t="s">
        <v>87</v>
      </c>
      <c r="F4905" t="s">
        <v>432</v>
      </c>
    </row>
    <row r="4906" spans="1:6" x14ac:dyDescent="0.25">
      <c r="A4906">
        <v>27</v>
      </c>
      <c r="B4906">
        <v>15</v>
      </c>
      <c r="C4906" t="s">
        <v>1414</v>
      </c>
      <c r="D4906" t="s">
        <v>901</v>
      </c>
      <c r="E4906" t="s">
        <v>578</v>
      </c>
      <c r="F4906" t="s">
        <v>432</v>
      </c>
    </row>
    <row r="4907" spans="1:6" x14ac:dyDescent="0.25">
      <c r="A4907">
        <v>28</v>
      </c>
      <c r="B4907">
        <v>1</v>
      </c>
      <c r="C4907" t="s">
        <v>1449</v>
      </c>
      <c r="D4907" t="s">
        <v>901</v>
      </c>
      <c r="E4907" t="s">
        <v>578</v>
      </c>
      <c r="F4907" t="s">
        <v>432</v>
      </c>
    </row>
    <row r="4908" spans="1:6" x14ac:dyDescent="0.25">
      <c r="A4908">
        <v>28</v>
      </c>
      <c r="B4908">
        <v>2</v>
      </c>
      <c r="C4908" t="s">
        <v>1376</v>
      </c>
      <c r="D4908" t="s">
        <v>901</v>
      </c>
      <c r="E4908" t="s">
        <v>87</v>
      </c>
      <c r="F4908" t="s">
        <v>432</v>
      </c>
    </row>
    <row r="4909" spans="1:6" x14ac:dyDescent="0.25">
      <c r="A4909">
        <v>28</v>
      </c>
      <c r="B4909">
        <v>3</v>
      </c>
      <c r="C4909" t="s">
        <v>1302</v>
      </c>
      <c r="D4909" t="s">
        <v>901</v>
      </c>
      <c r="E4909" t="s">
        <v>746</v>
      </c>
      <c r="F4909" t="s">
        <v>432</v>
      </c>
    </row>
    <row r="4910" spans="1:6" x14ac:dyDescent="0.25">
      <c r="A4910">
        <v>28</v>
      </c>
      <c r="B4910">
        <v>4</v>
      </c>
      <c r="C4910" t="s">
        <v>1368</v>
      </c>
      <c r="D4910" t="s">
        <v>899</v>
      </c>
      <c r="E4910" t="s">
        <v>607</v>
      </c>
      <c r="F4910" t="s">
        <v>432</v>
      </c>
    </row>
    <row r="4911" spans="1:6" x14ac:dyDescent="0.25">
      <c r="A4911">
        <v>28</v>
      </c>
      <c r="B4911">
        <v>5</v>
      </c>
      <c r="C4911" t="s">
        <v>1284</v>
      </c>
      <c r="D4911" t="s">
        <v>899</v>
      </c>
      <c r="E4911" t="s">
        <v>705</v>
      </c>
      <c r="F4911" t="s">
        <v>432</v>
      </c>
    </row>
    <row r="4912" spans="1:6" x14ac:dyDescent="0.25">
      <c r="A4912">
        <v>28</v>
      </c>
      <c r="B4912">
        <v>6</v>
      </c>
      <c r="C4912" t="s">
        <v>1387</v>
      </c>
      <c r="D4912" t="s">
        <v>905</v>
      </c>
      <c r="E4912" t="s">
        <v>199</v>
      </c>
      <c r="F4912" t="s">
        <v>432</v>
      </c>
    </row>
    <row r="4913" spans="1:6" x14ac:dyDescent="0.25">
      <c r="A4913">
        <v>28</v>
      </c>
      <c r="B4913">
        <v>7</v>
      </c>
      <c r="C4913" t="s">
        <v>1316</v>
      </c>
      <c r="D4913" t="s">
        <v>901</v>
      </c>
      <c r="E4913" t="s">
        <v>604</v>
      </c>
      <c r="F4913" t="s">
        <v>432</v>
      </c>
    </row>
    <row r="4914" spans="1:6" x14ac:dyDescent="0.25">
      <c r="A4914">
        <v>28</v>
      </c>
      <c r="B4914">
        <v>8</v>
      </c>
      <c r="C4914" t="s">
        <v>1337</v>
      </c>
      <c r="D4914" t="s">
        <v>901</v>
      </c>
      <c r="E4914" t="s">
        <v>216</v>
      </c>
      <c r="F4914" t="s">
        <v>432</v>
      </c>
    </row>
    <row r="4915" spans="1:6" x14ac:dyDescent="0.25">
      <c r="A4915">
        <v>28</v>
      </c>
      <c r="B4915">
        <v>9</v>
      </c>
      <c r="C4915" t="s">
        <v>1381</v>
      </c>
      <c r="D4915" t="s">
        <v>901</v>
      </c>
      <c r="E4915" t="s">
        <v>806</v>
      </c>
      <c r="F4915" t="s">
        <v>432</v>
      </c>
    </row>
    <row r="4916" spans="1:6" x14ac:dyDescent="0.25">
      <c r="A4916">
        <v>28</v>
      </c>
      <c r="B4916">
        <v>10</v>
      </c>
      <c r="C4916" t="s">
        <v>1308</v>
      </c>
      <c r="D4916" t="s">
        <v>901</v>
      </c>
      <c r="E4916" t="s">
        <v>544</v>
      </c>
      <c r="F4916" t="s">
        <v>432</v>
      </c>
    </row>
    <row r="4917" spans="1:6" x14ac:dyDescent="0.25">
      <c r="A4917">
        <v>28</v>
      </c>
      <c r="B4917">
        <v>11</v>
      </c>
      <c r="C4917" t="s">
        <v>1432</v>
      </c>
      <c r="D4917" t="s">
        <v>901</v>
      </c>
      <c r="E4917" t="s">
        <v>577</v>
      </c>
      <c r="F4917" t="s">
        <v>432</v>
      </c>
    </row>
    <row r="4918" spans="1:6" x14ac:dyDescent="0.25">
      <c r="A4918">
        <v>28</v>
      </c>
      <c r="B4918">
        <v>12</v>
      </c>
      <c r="C4918" t="s">
        <v>1288</v>
      </c>
      <c r="D4918" t="s">
        <v>905</v>
      </c>
      <c r="E4918" t="s">
        <v>758</v>
      </c>
      <c r="F4918" t="s">
        <v>432</v>
      </c>
    </row>
    <row r="4919" spans="1:6" x14ac:dyDescent="0.25">
      <c r="A4919">
        <v>28</v>
      </c>
      <c r="B4919">
        <v>13</v>
      </c>
      <c r="C4919" t="s">
        <v>1268</v>
      </c>
      <c r="D4919" t="s">
        <v>901</v>
      </c>
      <c r="E4919" t="s">
        <v>251</v>
      </c>
      <c r="F4919" t="s">
        <v>432</v>
      </c>
    </row>
    <row r="4920" spans="1:6" x14ac:dyDescent="0.25">
      <c r="A4920">
        <v>28</v>
      </c>
      <c r="B4920">
        <v>14</v>
      </c>
      <c r="C4920" t="s">
        <v>1291</v>
      </c>
      <c r="D4920" t="s">
        <v>901</v>
      </c>
      <c r="E4920" t="s">
        <v>728</v>
      </c>
      <c r="F4920" t="s">
        <v>432</v>
      </c>
    </row>
    <row r="4921" spans="1:6" x14ac:dyDescent="0.25">
      <c r="A4921">
        <v>28</v>
      </c>
      <c r="B4921">
        <v>15</v>
      </c>
      <c r="C4921" t="s">
        <v>1404</v>
      </c>
      <c r="D4921" t="s">
        <v>901</v>
      </c>
      <c r="E4921" t="s">
        <v>879</v>
      </c>
      <c r="F4921" t="s">
        <v>432</v>
      </c>
    </row>
    <row r="4922" spans="1:6" x14ac:dyDescent="0.25">
      <c r="A4922">
        <v>29</v>
      </c>
      <c r="B4922">
        <v>1</v>
      </c>
      <c r="C4922" t="s">
        <v>1310</v>
      </c>
      <c r="D4922" t="s">
        <v>899</v>
      </c>
      <c r="E4922" t="s">
        <v>879</v>
      </c>
      <c r="F4922" t="s">
        <v>432</v>
      </c>
    </row>
    <row r="4923" spans="1:6" x14ac:dyDescent="0.25">
      <c r="A4923">
        <v>29</v>
      </c>
      <c r="B4923">
        <v>2</v>
      </c>
      <c r="C4923" t="s">
        <v>1270</v>
      </c>
      <c r="D4923" t="s">
        <v>901</v>
      </c>
      <c r="E4923" t="s">
        <v>728</v>
      </c>
      <c r="F4923" t="s">
        <v>432</v>
      </c>
    </row>
    <row r="4924" spans="1:6" x14ac:dyDescent="0.25">
      <c r="A4924">
        <v>29</v>
      </c>
      <c r="B4924">
        <v>3</v>
      </c>
      <c r="C4924" t="s">
        <v>1371</v>
      </c>
      <c r="D4924" t="s">
        <v>901</v>
      </c>
      <c r="E4924" t="s">
        <v>251</v>
      </c>
      <c r="F4924" t="s">
        <v>432</v>
      </c>
    </row>
    <row r="4925" spans="1:6" x14ac:dyDescent="0.25">
      <c r="A4925">
        <v>29</v>
      </c>
      <c r="B4925">
        <v>4</v>
      </c>
      <c r="C4925" t="s">
        <v>1170</v>
      </c>
      <c r="D4925" t="s">
        <v>961</v>
      </c>
      <c r="E4925" t="s">
        <v>758</v>
      </c>
      <c r="F4925" t="s">
        <v>432</v>
      </c>
    </row>
    <row r="4926" spans="1:6" x14ac:dyDescent="0.25">
      <c r="A4926">
        <v>29</v>
      </c>
      <c r="B4926">
        <v>5</v>
      </c>
      <c r="C4926" t="s">
        <v>1369</v>
      </c>
      <c r="D4926" t="s">
        <v>901</v>
      </c>
      <c r="E4926" t="s">
        <v>577</v>
      </c>
      <c r="F4926" t="s">
        <v>432</v>
      </c>
    </row>
    <row r="4927" spans="1:6" x14ac:dyDescent="0.25">
      <c r="A4927">
        <v>29</v>
      </c>
      <c r="B4927">
        <v>6</v>
      </c>
      <c r="C4927" t="s">
        <v>1283</v>
      </c>
      <c r="D4927" t="s">
        <v>901</v>
      </c>
      <c r="E4927" t="s">
        <v>544</v>
      </c>
      <c r="F4927" t="s">
        <v>432</v>
      </c>
    </row>
    <row r="4928" spans="1:6" x14ac:dyDescent="0.25">
      <c r="A4928">
        <v>29</v>
      </c>
      <c r="B4928">
        <v>7</v>
      </c>
      <c r="C4928" t="s">
        <v>1464</v>
      </c>
      <c r="D4928" t="s">
        <v>899</v>
      </c>
      <c r="E4928" t="s">
        <v>806</v>
      </c>
      <c r="F4928" t="s">
        <v>432</v>
      </c>
    </row>
    <row r="4929" spans="1:6" x14ac:dyDescent="0.25">
      <c r="A4929">
        <v>29</v>
      </c>
      <c r="B4929">
        <v>8</v>
      </c>
      <c r="C4929" t="s">
        <v>1393</v>
      </c>
      <c r="D4929" t="s">
        <v>899</v>
      </c>
      <c r="E4929" t="s">
        <v>216</v>
      </c>
      <c r="F4929" t="s">
        <v>432</v>
      </c>
    </row>
    <row r="4930" spans="1:6" x14ac:dyDescent="0.25">
      <c r="A4930">
        <v>29</v>
      </c>
      <c r="B4930">
        <v>9</v>
      </c>
      <c r="C4930" t="s">
        <v>1314</v>
      </c>
      <c r="D4930" t="s">
        <v>926</v>
      </c>
      <c r="E4930" t="s">
        <v>604</v>
      </c>
      <c r="F4930" t="s">
        <v>432</v>
      </c>
    </row>
    <row r="4931" spans="1:6" x14ac:dyDescent="0.25">
      <c r="A4931">
        <v>29</v>
      </c>
      <c r="B4931">
        <v>10</v>
      </c>
      <c r="C4931" t="s">
        <v>1318</v>
      </c>
      <c r="D4931" t="s">
        <v>905</v>
      </c>
      <c r="E4931" t="s">
        <v>199</v>
      </c>
      <c r="F4931" t="s">
        <v>432</v>
      </c>
    </row>
    <row r="4932" spans="1:6" x14ac:dyDescent="0.25">
      <c r="A4932">
        <v>29</v>
      </c>
      <c r="B4932">
        <v>11</v>
      </c>
      <c r="C4932" t="s">
        <v>1281</v>
      </c>
      <c r="D4932" t="s">
        <v>901</v>
      </c>
      <c r="E4932" t="s">
        <v>705</v>
      </c>
      <c r="F4932" t="s">
        <v>432</v>
      </c>
    </row>
    <row r="4933" spans="1:6" x14ac:dyDescent="0.25">
      <c r="A4933">
        <v>29</v>
      </c>
      <c r="B4933">
        <v>12</v>
      </c>
      <c r="C4933" t="s">
        <v>1309</v>
      </c>
      <c r="D4933" t="s">
        <v>899</v>
      </c>
      <c r="E4933" t="s">
        <v>607</v>
      </c>
      <c r="F4933" t="s">
        <v>432</v>
      </c>
    </row>
    <row r="4934" spans="1:6" x14ac:dyDescent="0.25">
      <c r="A4934">
        <v>29</v>
      </c>
      <c r="B4934">
        <v>13</v>
      </c>
      <c r="C4934" t="s">
        <v>1326</v>
      </c>
      <c r="D4934" t="s">
        <v>908</v>
      </c>
      <c r="E4934" t="s">
        <v>746</v>
      </c>
      <c r="F4934" t="s">
        <v>432</v>
      </c>
    </row>
    <row r="4935" spans="1:6" x14ac:dyDescent="0.25">
      <c r="A4935">
        <v>29</v>
      </c>
      <c r="B4935">
        <v>14</v>
      </c>
      <c r="C4935" t="s">
        <v>1295</v>
      </c>
      <c r="D4935" t="s">
        <v>908</v>
      </c>
      <c r="E4935" t="s">
        <v>87</v>
      </c>
      <c r="F4935" t="s">
        <v>432</v>
      </c>
    </row>
    <row r="4936" spans="1:6" x14ac:dyDescent="0.25">
      <c r="A4936">
        <v>29</v>
      </c>
      <c r="B4936">
        <v>15</v>
      </c>
      <c r="C4936" t="s">
        <v>1110</v>
      </c>
      <c r="D4936" t="s">
        <v>899</v>
      </c>
      <c r="E4936" t="s">
        <v>578</v>
      </c>
      <c r="F4936" t="s">
        <v>432</v>
      </c>
    </row>
    <row r="4937" spans="1:6" x14ac:dyDescent="0.25">
      <c r="A4937">
        <v>30</v>
      </c>
      <c r="B4937">
        <v>1</v>
      </c>
      <c r="C4937" t="s">
        <v>1385</v>
      </c>
      <c r="D4937" t="s">
        <v>901</v>
      </c>
      <c r="E4937" t="s">
        <v>578</v>
      </c>
      <c r="F4937" t="s">
        <v>432</v>
      </c>
    </row>
    <row r="4938" spans="1:6" x14ac:dyDescent="0.25">
      <c r="A4938">
        <v>30</v>
      </c>
      <c r="B4938">
        <v>2</v>
      </c>
      <c r="C4938" t="s">
        <v>1342</v>
      </c>
      <c r="D4938" t="s">
        <v>961</v>
      </c>
      <c r="E4938" t="s">
        <v>87</v>
      </c>
      <c r="F4938" t="s">
        <v>432</v>
      </c>
    </row>
    <row r="4939" spans="1:6" x14ac:dyDescent="0.25">
      <c r="A4939">
        <v>30</v>
      </c>
      <c r="B4939">
        <v>3</v>
      </c>
      <c r="C4939" t="s">
        <v>1465</v>
      </c>
      <c r="D4939" t="s">
        <v>903</v>
      </c>
      <c r="E4939" t="s">
        <v>746</v>
      </c>
      <c r="F4939" t="s">
        <v>432</v>
      </c>
    </row>
    <row r="4940" spans="1:6" x14ac:dyDescent="0.25">
      <c r="A4940">
        <v>30</v>
      </c>
      <c r="B4940">
        <v>4</v>
      </c>
      <c r="C4940" t="s">
        <v>1313</v>
      </c>
      <c r="D4940" t="s">
        <v>905</v>
      </c>
      <c r="E4940" t="s">
        <v>607</v>
      </c>
      <c r="F4940" t="s">
        <v>432</v>
      </c>
    </row>
    <row r="4941" spans="1:6" x14ac:dyDescent="0.25">
      <c r="A4941">
        <v>30</v>
      </c>
      <c r="B4941">
        <v>5</v>
      </c>
      <c r="C4941" t="s">
        <v>1315</v>
      </c>
      <c r="D4941" t="s">
        <v>901</v>
      </c>
      <c r="E4941" t="s">
        <v>705</v>
      </c>
      <c r="F4941" t="s">
        <v>432</v>
      </c>
    </row>
    <row r="4942" spans="1:6" x14ac:dyDescent="0.25">
      <c r="A4942">
        <v>30</v>
      </c>
      <c r="B4942">
        <v>6</v>
      </c>
      <c r="C4942" t="s">
        <v>1329</v>
      </c>
      <c r="D4942" t="s">
        <v>899</v>
      </c>
      <c r="E4942" t="s">
        <v>199</v>
      </c>
      <c r="F4942" t="s">
        <v>432</v>
      </c>
    </row>
    <row r="4943" spans="1:6" x14ac:dyDescent="0.25">
      <c r="A4943">
        <v>30</v>
      </c>
      <c r="B4943">
        <v>7</v>
      </c>
      <c r="C4943" t="s">
        <v>1377</v>
      </c>
      <c r="D4943" t="s">
        <v>901</v>
      </c>
      <c r="E4943" t="s">
        <v>604</v>
      </c>
      <c r="F4943" t="s">
        <v>432</v>
      </c>
    </row>
    <row r="4944" spans="1:6" x14ac:dyDescent="0.25">
      <c r="A4944">
        <v>30</v>
      </c>
      <c r="B4944">
        <v>8</v>
      </c>
      <c r="C4944" t="s">
        <v>1323</v>
      </c>
      <c r="D4944" t="s">
        <v>905</v>
      </c>
      <c r="E4944" t="s">
        <v>216</v>
      </c>
      <c r="F4944" t="s">
        <v>432</v>
      </c>
    </row>
    <row r="4945" spans="1:6" x14ac:dyDescent="0.25">
      <c r="A4945">
        <v>30</v>
      </c>
      <c r="B4945">
        <v>9</v>
      </c>
      <c r="C4945" t="s">
        <v>1378</v>
      </c>
      <c r="D4945" t="s">
        <v>901</v>
      </c>
      <c r="E4945" t="s">
        <v>806</v>
      </c>
      <c r="F4945" t="s">
        <v>432</v>
      </c>
    </row>
    <row r="4946" spans="1:6" x14ac:dyDescent="0.25">
      <c r="A4946">
        <v>30</v>
      </c>
      <c r="B4946">
        <v>10</v>
      </c>
      <c r="C4946" t="s">
        <v>1425</v>
      </c>
      <c r="D4946" t="s">
        <v>901</v>
      </c>
      <c r="E4946" t="s">
        <v>544</v>
      </c>
      <c r="F4946" t="s">
        <v>432</v>
      </c>
    </row>
    <row r="4947" spans="1:6" x14ac:dyDescent="0.25">
      <c r="A4947">
        <v>30</v>
      </c>
      <c r="B4947">
        <v>11</v>
      </c>
      <c r="C4947" t="s">
        <v>1466</v>
      </c>
      <c r="D4947" t="s">
        <v>905</v>
      </c>
      <c r="E4947" t="s">
        <v>577</v>
      </c>
      <c r="F4947" t="s">
        <v>432</v>
      </c>
    </row>
    <row r="4948" spans="1:6" x14ac:dyDescent="0.25">
      <c r="A4948">
        <v>30</v>
      </c>
      <c r="B4948">
        <v>12</v>
      </c>
      <c r="C4948" t="s">
        <v>1399</v>
      </c>
      <c r="D4948" t="s">
        <v>901</v>
      </c>
      <c r="E4948" t="s">
        <v>758</v>
      </c>
      <c r="F4948" t="s">
        <v>432</v>
      </c>
    </row>
    <row r="4949" spans="1:6" x14ac:dyDescent="0.25">
      <c r="A4949">
        <v>30</v>
      </c>
      <c r="B4949">
        <v>13</v>
      </c>
      <c r="C4949" t="s">
        <v>1298</v>
      </c>
      <c r="D4949" t="s">
        <v>922</v>
      </c>
      <c r="E4949" t="s">
        <v>251</v>
      </c>
      <c r="F4949" t="s">
        <v>432</v>
      </c>
    </row>
    <row r="4950" spans="1:6" x14ac:dyDescent="0.25">
      <c r="A4950">
        <v>30</v>
      </c>
      <c r="B4950">
        <v>14</v>
      </c>
      <c r="C4950" t="s">
        <v>1347</v>
      </c>
      <c r="D4950" t="s">
        <v>908</v>
      </c>
      <c r="E4950" t="s">
        <v>728</v>
      </c>
      <c r="F4950" t="s">
        <v>432</v>
      </c>
    </row>
    <row r="4951" spans="1:6" x14ac:dyDescent="0.25">
      <c r="A4951">
        <v>30</v>
      </c>
      <c r="B4951">
        <v>15</v>
      </c>
      <c r="C4951" t="s">
        <v>1345</v>
      </c>
      <c r="D4951" t="s">
        <v>908</v>
      </c>
      <c r="E4951" t="s">
        <v>879</v>
      </c>
      <c r="F4951" t="s">
        <v>432</v>
      </c>
    </row>
    <row r="4952" spans="1:6" x14ac:dyDescent="0.25">
      <c r="A4952">
        <v>1</v>
      </c>
      <c r="B4952">
        <v>1</v>
      </c>
      <c r="C4952" t="s">
        <v>900</v>
      </c>
      <c r="D4952" t="s">
        <v>901</v>
      </c>
      <c r="E4952" t="s">
        <v>522</v>
      </c>
      <c r="F4952" t="s">
        <v>457</v>
      </c>
    </row>
    <row r="4953" spans="1:6" x14ac:dyDescent="0.25">
      <c r="A4953">
        <v>1</v>
      </c>
      <c r="B4953">
        <v>2</v>
      </c>
      <c r="C4953" t="s">
        <v>898</v>
      </c>
      <c r="D4953" t="s">
        <v>899</v>
      </c>
      <c r="E4953" t="s">
        <v>543</v>
      </c>
      <c r="F4953" t="s">
        <v>457</v>
      </c>
    </row>
    <row r="4954" spans="1:6" x14ac:dyDescent="0.25">
      <c r="A4954">
        <v>1</v>
      </c>
      <c r="B4954">
        <v>3</v>
      </c>
      <c r="C4954" t="s">
        <v>911</v>
      </c>
      <c r="D4954" t="s">
        <v>905</v>
      </c>
      <c r="E4954" t="s">
        <v>617</v>
      </c>
      <c r="F4954" t="s">
        <v>457</v>
      </c>
    </row>
    <row r="4955" spans="1:6" x14ac:dyDescent="0.25">
      <c r="A4955">
        <v>1</v>
      </c>
      <c r="B4955">
        <v>4</v>
      </c>
      <c r="C4955" t="s">
        <v>902</v>
      </c>
      <c r="D4955" t="s">
        <v>903</v>
      </c>
      <c r="E4955" t="s">
        <v>556</v>
      </c>
      <c r="F4955" t="s">
        <v>457</v>
      </c>
    </row>
    <row r="4956" spans="1:6" x14ac:dyDescent="0.25">
      <c r="A4956">
        <v>1</v>
      </c>
      <c r="B4956">
        <v>5</v>
      </c>
      <c r="C4956" t="s">
        <v>904</v>
      </c>
      <c r="D4956" t="s">
        <v>905</v>
      </c>
      <c r="E4956" t="s">
        <v>372</v>
      </c>
      <c r="F4956" t="s">
        <v>457</v>
      </c>
    </row>
    <row r="4957" spans="1:6" x14ac:dyDescent="0.25">
      <c r="A4957">
        <v>1</v>
      </c>
      <c r="B4957">
        <v>6</v>
      </c>
      <c r="C4957" t="s">
        <v>906</v>
      </c>
      <c r="D4957" t="s">
        <v>899</v>
      </c>
      <c r="E4957" t="s">
        <v>456</v>
      </c>
      <c r="F4957" t="s">
        <v>457</v>
      </c>
    </row>
    <row r="4958" spans="1:6" x14ac:dyDescent="0.25">
      <c r="A4958">
        <v>1</v>
      </c>
      <c r="B4958">
        <v>7</v>
      </c>
      <c r="C4958" t="s">
        <v>909</v>
      </c>
      <c r="D4958" t="s">
        <v>899</v>
      </c>
      <c r="E4958" t="s">
        <v>609</v>
      </c>
      <c r="F4958" t="s">
        <v>457</v>
      </c>
    </row>
    <row r="4959" spans="1:6" x14ac:dyDescent="0.25">
      <c r="A4959">
        <v>1</v>
      </c>
      <c r="B4959">
        <v>8</v>
      </c>
      <c r="C4959" t="s">
        <v>907</v>
      </c>
      <c r="D4959" t="s">
        <v>908</v>
      </c>
      <c r="E4959" t="s">
        <v>628</v>
      </c>
      <c r="F4959" t="s">
        <v>457</v>
      </c>
    </row>
    <row r="4960" spans="1:6" x14ac:dyDescent="0.25">
      <c r="A4960">
        <v>1</v>
      </c>
      <c r="B4960">
        <v>9</v>
      </c>
      <c r="C4960" t="s">
        <v>912</v>
      </c>
      <c r="D4960" t="s">
        <v>905</v>
      </c>
      <c r="E4960" t="s">
        <v>651</v>
      </c>
      <c r="F4960" t="s">
        <v>457</v>
      </c>
    </row>
    <row r="4961" spans="1:6" x14ac:dyDescent="0.25">
      <c r="A4961">
        <v>1</v>
      </c>
      <c r="B4961">
        <v>10</v>
      </c>
      <c r="C4961" t="s">
        <v>923</v>
      </c>
      <c r="D4961" t="s">
        <v>905</v>
      </c>
      <c r="E4961" t="s">
        <v>481</v>
      </c>
      <c r="F4961" t="s">
        <v>457</v>
      </c>
    </row>
    <row r="4962" spans="1:6" x14ac:dyDescent="0.25">
      <c r="A4962">
        <v>1</v>
      </c>
      <c r="B4962">
        <v>11</v>
      </c>
      <c r="C4962" t="s">
        <v>913</v>
      </c>
      <c r="D4962" t="s">
        <v>899</v>
      </c>
      <c r="E4962" t="s">
        <v>385</v>
      </c>
      <c r="F4962" t="s">
        <v>457</v>
      </c>
    </row>
    <row r="4963" spans="1:6" x14ac:dyDescent="0.25">
      <c r="A4963">
        <v>1</v>
      </c>
      <c r="B4963">
        <v>12</v>
      </c>
      <c r="C4963" t="s">
        <v>914</v>
      </c>
      <c r="D4963" t="s">
        <v>908</v>
      </c>
      <c r="E4963" t="s">
        <v>815</v>
      </c>
      <c r="F4963" t="s">
        <v>457</v>
      </c>
    </row>
    <row r="4964" spans="1:6" x14ac:dyDescent="0.25">
      <c r="A4964">
        <v>1</v>
      </c>
      <c r="B4964">
        <v>13</v>
      </c>
      <c r="C4964" t="s">
        <v>915</v>
      </c>
      <c r="D4964" t="s">
        <v>899</v>
      </c>
      <c r="E4964" t="s">
        <v>629</v>
      </c>
      <c r="F4964" t="s">
        <v>457</v>
      </c>
    </row>
    <row r="4965" spans="1:6" x14ac:dyDescent="0.25">
      <c r="A4965">
        <v>1</v>
      </c>
      <c r="B4965">
        <v>14</v>
      </c>
      <c r="C4965" t="s">
        <v>910</v>
      </c>
      <c r="D4965" t="s">
        <v>901</v>
      </c>
      <c r="E4965" t="s">
        <v>181</v>
      </c>
      <c r="F4965" t="s">
        <v>457</v>
      </c>
    </row>
    <row r="4966" spans="1:6" x14ac:dyDescent="0.25">
      <c r="A4966">
        <v>1</v>
      </c>
      <c r="B4966">
        <v>15</v>
      </c>
      <c r="C4966" t="s">
        <v>924</v>
      </c>
      <c r="D4966" t="s">
        <v>922</v>
      </c>
      <c r="E4966" t="s">
        <v>826</v>
      </c>
      <c r="F4966" t="s">
        <v>457</v>
      </c>
    </row>
    <row r="4967" spans="1:6" x14ac:dyDescent="0.25">
      <c r="A4967">
        <v>2</v>
      </c>
      <c r="B4967">
        <v>1</v>
      </c>
      <c r="C4967" t="s">
        <v>918</v>
      </c>
      <c r="D4967" t="s">
        <v>901</v>
      </c>
      <c r="E4967" t="s">
        <v>826</v>
      </c>
      <c r="F4967" t="s">
        <v>457</v>
      </c>
    </row>
    <row r="4968" spans="1:6" x14ac:dyDescent="0.25">
      <c r="A4968">
        <v>2</v>
      </c>
      <c r="B4968">
        <v>2</v>
      </c>
      <c r="C4968" t="s">
        <v>929</v>
      </c>
      <c r="D4968" t="s">
        <v>899</v>
      </c>
      <c r="E4968" t="s">
        <v>181</v>
      </c>
      <c r="F4968" t="s">
        <v>457</v>
      </c>
    </row>
    <row r="4969" spans="1:6" x14ac:dyDescent="0.25">
      <c r="A4969">
        <v>2</v>
      </c>
      <c r="B4969">
        <v>3</v>
      </c>
      <c r="C4969" t="s">
        <v>917</v>
      </c>
      <c r="D4969" t="s">
        <v>901</v>
      </c>
      <c r="E4969" t="s">
        <v>629</v>
      </c>
      <c r="F4969" t="s">
        <v>457</v>
      </c>
    </row>
    <row r="4970" spans="1:6" x14ac:dyDescent="0.25">
      <c r="A4970">
        <v>2</v>
      </c>
      <c r="B4970">
        <v>4</v>
      </c>
      <c r="C4970" t="s">
        <v>933</v>
      </c>
      <c r="D4970" t="s">
        <v>922</v>
      </c>
      <c r="E4970" t="s">
        <v>815</v>
      </c>
      <c r="F4970" t="s">
        <v>457</v>
      </c>
    </row>
    <row r="4971" spans="1:6" x14ac:dyDescent="0.25">
      <c r="A4971">
        <v>2</v>
      </c>
      <c r="B4971">
        <v>5</v>
      </c>
      <c r="C4971" t="s">
        <v>931</v>
      </c>
      <c r="D4971" t="s">
        <v>908</v>
      </c>
      <c r="E4971" t="s">
        <v>385</v>
      </c>
      <c r="F4971" t="s">
        <v>457</v>
      </c>
    </row>
    <row r="4972" spans="1:6" x14ac:dyDescent="0.25">
      <c r="A4972">
        <v>2</v>
      </c>
      <c r="B4972">
        <v>6</v>
      </c>
      <c r="C4972" t="s">
        <v>927</v>
      </c>
      <c r="D4972" t="s">
        <v>901</v>
      </c>
      <c r="E4972" t="s">
        <v>481</v>
      </c>
      <c r="F4972" t="s">
        <v>457</v>
      </c>
    </row>
    <row r="4973" spans="1:6" x14ac:dyDescent="0.25">
      <c r="A4973">
        <v>2</v>
      </c>
      <c r="B4973">
        <v>7</v>
      </c>
      <c r="C4973" t="s">
        <v>920</v>
      </c>
      <c r="D4973" t="s">
        <v>901</v>
      </c>
      <c r="E4973" t="s">
        <v>651</v>
      </c>
      <c r="F4973" t="s">
        <v>457</v>
      </c>
    </row>
    <row r="4974" spans="1:6" x14ac:dyDescent="0.25">
      <c r="A4974">
        <v>2</v>
      </c>
      <c r="B4974">
        <v>8</v>
      </c>
      <c r="C4974" t="s">
        <v>919</v>
      </c>
      <c r="D4974" t="s">
        <v>908</v>
      </c>
      <c r="E4974" t="s">
        <v>628</v>
      </c>
      <c r="F4974" t="s">
        <v>457</v>
      </c>
    </row>
    <row r="4975" spans="1:6" x14ac:dyDescent="0.25">
      <c r="A4975">
        <v>2</v>
      </c>
      <c r="B4975">
        <v>9</v>
      </c>
      <c r="C4975" t="s">
        <v>921</v>
      </c>
      <c r="D4975" t="s">
        <v>922</v>
      </c>
      <c r="E4975" t="s">
        <v>609</v>
      </c>
      <c r="F4975" t="s">
        <v>457</v>
      </c>
    </row>
    <row r="4976" spans="1:6" x14ac:dyDescent="0.25">
      <c r="A4976">
        <v>2</v>
      </c>
      <c r="B4976">
        <v>10</v>
      </c>
      <c r="C4976" t="s">
        <v>928</v>
      </c>
      <c r="D4976" t="s">
        <v>901</v>
      </c>
      <c r="E4976" t="s">
        <v>456</v>
      </c>
      <c r="F4976" t="s">
        <v>457</v>
      </c>
    </row>
    <row r="4977" spans="1:6" x14ac:dyDescent="0.25">
      <c r="A4977">
        <v>2</v>
      </c>
      <c r="B4977">
        <v>11</v>
      </c>
      <c r="C4977" t="s">
        <v>916</v>
      </c>
      <c r="D4977" t="s">
        <v>908</v>
      </c>
      <c r="E4977" t="s">
        <v>372</v>
      </c>
      <c r="F4977" t="s">
        <v>457</v>
      </c>
    </row>
    <row r="4978" spans="1:6" x14ac:dyDescent="0.25">
      <c r="A4978">
        <v>2</v>
      </c>
      <c r="B4978">
        <v>12</v>
      </c>
      <c r="C4978" t="s">
        <v>934</v>
      </c>
      <c r="D4978" t="s">
        <v>922</v>
      </c>
      <c r="E4978" t="s">
        <v>556</v>
      </c>
      <c r="F4978" t="s">
        <v>457</v>
      </c>
    </row>
    <row r="4979" spans="1:6" x14ac:dyDescent="0.25">
      <c r="A4979">
        <v>2</v>
      </c>
      <c r="B4979">
        <v>13</v>
      </c>
      <c r="C4979" t="s">
        <v>957</v>
      </c>
      <c r="D4979" t="s">
        <v>903</v>
      </c>
      <c r="E4979" t="s">
        <v>617</v>
      </c>
      <c r="F4979" t="s">
        <v>457</v>
      </c>
    </row>
    <row r="4980" spans="1:6" x14ac:dyDescent="0.25">
      <c r="A4980">
        <v>2</v>
      </c>
      <c r="B4980">
        <v>14</v>
      </c>
      <c r="C4980" t="s">
        <v>925</v>
      </c>
      <c r="D4980" t="s">
        <v>926</v>
      </c>
      <c r="E4980" t="s">
        <v>543</v>
      </c>
      <c r="F4980" t="s">
        <v>457</v>
      </c>
    </row>
    <row r="4981" spans="1:6" x14ac:dyDescent="0.25">
      <c r="A4981">
        <v>2</v>
      </c>
      <c r="B4981">
        <v>15</v>
      </c>
      <c r="C4981" t="s">
        <v>946</v>
      </c>
      <c r="D4981" t="s">
        <v>926</v>
      </c>
      <c r="E4981" t="s">
        <v>522</v>
      </c>
      <c r="F4981" t="s">
        <v>457</v>
      </c>
    </row>
    <row r="4982" spans="1:6" x14ac:dyDescent="0.25">
      <c r="A4982">
        <v>3</v>
      </c>
      <c r="B4982">
        <v>1</v>
      </c>
      <c r="C4982" t="s">
        <v>958</v>
      </c>
      <c r="D4982" t="s">
        <v>899</v>
      </c>
      <c r="E4982" t="s">
        <v>522</v>
      </c>
      <c r="F4982" t="s">
        <v>457</v>
      </c>
    </row>
    <row r="4983" spans="1:6" x14ac:dyDescent="0.25">
      <c r="A4983">
        <v>3</v>
      </c>
      <c r="B4983">
        <v>2</v>
      </c>
      <c r="C4983" t="s">
        <v>941</v>
      </c>
      <c r="D4983" t="s">
        <v>922</v>
      </c>
      <c r="E4983" t="s">
        <v>543</v>
      </c>
      <c r="F4983" t="s">
        <v>457</v>
      </c>
    </row>
    <row r="4984" spans="1:6" x14ac:dyDescent="0.25">
      <c r="A4984">
        <v>3</v>
      </c>
      <c r="B4984">
        <v>3</v>
      </c>
      <c r="C4984" t="s">
        <v>932</v>
      </c>
      <c r="D4984" t="s">
        <v>901</v>
      </c>
      <c r="E4984" t="s">
        <v>617</v>
      </c>
      <c r="F4984" t="s">
        <v>457</v>
      </c>
    </row>
    <row r="4985" spans="1:6" x14ac:dyDescent="0.25">
      <c r="A4985">
        <v>3</v>
      </c>
      <c r="B4985">
        <v>4</v>
      </c>
      <c r="C4985" t="s">
        <v>964</v>
      </c>
      <c r="D4985" t="s">
        <v>961</v>
      </c>
      <c r="E4985" t="s">
        <v>556</v>
      </c>
      <c r="F4985" t="s">
        <v>457</v>
      </c>
    </row>
    <row r="4986" spans="1:6" x14ac:dyDescent="0.25">
      <c r="A4986">
        <v>3</v>
      </c>
      <c r="B4986">
        <v>5</v>
      </c>
      <c r="C4986" t="s">
        <v>954</v>
      </c>
      <c r="D4986" t="s">
        <v>903</v>
      </c>
      <c r="E4986" t="s">
        <v>372</v>
      </c>
      <c r="F4986" t="s">
        <v>457</v>
      </c>
    </row>
    <row r="4987" spans="1:6" x14ac:dyDescent="0.25">
      <c r="A4987">
        <v>3</v>
      </c>
      <c r="B4987">
        <v>6</v>
      </c>
      <c r="C4987" t="s">
        <v>947</v>
      </c>
      <c r="D4987" t="s">
        <v>922</v>
      </c>
      <c r="E4987" t="s">
        <v>456</v>
      </c>
      <c r="F4987" t="s">
        <v>457</v>
      </c>
    </row>
    <row r="4988" spans="1:6" x14ac:dyDescent="0.25">
      <c r="A4988">
        <v>3</v>
      </c>
      <c r="B4988">
        <v>7</v>
      </c>
      <c r="C4988" t="s">
        <v>952</v>
      </c>
      <c r="D4988" t="s">
        <v>899</v>
      </c>
      <c r="E4988" t="s">
        <v>609</v>
      </c>
      <c r="F4988" t="s">
        <v>457</v>
      </c>
    </row>
    <row r="4989" spans="1:6" x14ac:dyDescent="0.25">
      <c r="A4989">
        <v>3</v>
      </c>
      <c r="B4989">
        <v>8</v>
      </c>
      <c r="C4989" t="s">
        <v>944</v>
      </c>
      <c r="D4989" t="s">
        <v>901</v>
      </c>
      <c r="E4989" t="s">
        <v>628</v>
      </c>
      <c r="F4989" t="s">
        <v>457</v>
      </c>
    </row>
    <row r="4990" spans="1:6" x14ac:dyDescent="0.25">
      <c r="A4990">
        <v>3</v>
      </c>
      <c r="B4990">
        <v>9</v>
      </c>
      <c r="C4990" t="s">
        <v>959</v>
      </c>
      <c r="D4990" t="s">
        <v>899</v>
      </c>
      <c r="E4990" t="s">
        <v>651</v>
      </c>
      <c r="F4990" t="s">
        <v>457</v>
      </c>
    </row>
    <row r="4991" spans="1:6" x14ac:dyDescent="0.25">
      <c r="A4991">
        <v>3</v>
      </c>
      <c r="B4991">
        <v>10</v>
      </c>
      <c r="C4991" t="s">
        <v>936</v>
      </c>
      <c r="D4991" t="s">
        <v>903</v>
      </c>
      <c r="E4991" t="s">
        <v>481</v>
      </c>
      <c r="F4991" t="s">
        <v>457</v>
      </c>
    </row>
    <row r="4992" spans="1:6" x14ac:dyDescent="0.25">
      <c r="A4992">
        <v>3</v>
      </c>
      <c r="B4992">
        <v>11</v>
      </c>
      <c r="C4992" t="s">
        <v>930</v>
      </c>
      <c r="D4992" t="s">
        <v>901</v>
      </c>
      <c r="E4992" t="s">
        <v>385</v>
      </c>
      <c r="F4992" t="s">
        <v>457</v>
      </c>
    </row>
    <row r="4993" spans="1:6" x14ac:dyDescent="0.25">
      <c r="A4993">
        <v>3</v>
      </c>
      <c r="B4993">
        <v>12</v>
      </c>
      <c r="C4993" t="s">
        <v>940</v>
      </c>
      <c r="D4993" t="s">
        <v>901</v>
      </c>
      <c r="E4993" t="s">
        <v>815</v>
      </c>
      <c r="F4993" t="s">
        <v>457</v>
      </c>
    </row>
    <row r="4994" spans="1:6" x14ac:dyDescent="0.25">
      <c r="A4994">
        <v>3</v>
      </c>
      <c r="B4994">
        <v>13</v>
      </c>
      <c r="C4994" t="s">
        <v>943</v>
      </c>
      <c r="D4994" t="s">
        <v>901</v>
      </c>
      <c r="E4994" t="s">
        <v>629</v>
      </c>
      <c r="F4994" t="s">
        <v>457</v>
      </c>
    </row>
    <row r="4995" spans="1:6" x14ac:dyDescent="0.25">
      <c r="A4995">
        <v>3</v>
      </c>
      <c r="B4995">
        <v>14</v>
      </c>
      <c r="C4995" t="s">
        <v>951</v>
      </c>
      <c r="D4995" t="s">
        <v>899</v>
      </c>
      <c r="E4995" t="s">
        <v>181</v>
      </c>
      <c r="F4995" t="s">
        <v>457</v>
      </c>
    </row>
    <row r="4996" spans="1:6" x14ac:dyDescent="0.25">
      <c r="A4996">
        <v>3</v>
      </c>
      <c r="B4996">
        <v>15</v>
      </c>
      <c r="C4996" t="s">
        <v>938</v>
      </c>
      <c r="D4996" t="s">
        <v>903</v>
      </c>
      <c r="E4996" t="s">
        <v>826</v>
      </c>
      <c r="F4996" t="s">
        <v>457</v>
      </c>
    </row>
    <row r="4997" spans="1:6" x14ac:dyDescent="0.25">
      <c r="A4997">
        <v>4</v>
      </c>
      <c r="B4997">
        <v>1</v>
      </c>
      <c r="C4997" t="s">
        <v>949</v>
      </c>
      <c r="D4997" t="s">
        <v>901</v>
      </c>
      <c r="E4997" t="s">
        <v>826</v>
      </c>
      <c r="F4997" t="s">
        <v>457</v>
      </c>
    </row>
    <row r="4998" spans="1:6" x14ac:dyDescent="0.25">
      <c r="A4998">
        <v>4</v>
      </c>
      <c r="B4998">
        <v>2</v>
      </c>
      <c r="C4998" t="s">
        <v>945</v>
      </c>
      <c r="D4998" t="s">
        <v>901</v>
      </c>
      <c r="E4998" t="s">
        <v>181</v>
      </c>
      <c r="F4998" t="s">
        <v>457</v>
      </c>
    </row>
    <row r="4999" spans="1:6" x14ac:dyDescent="0.25">
      <c r="A4999">
        <v>4</v>
      </c>
      <c r="B4999">
        <v>3</v>
      </c>
      <c r="C4999" t="s">
        <v>960</v>
      </c>
      <c r="D4999" t="s">
        <v>961</v>
      </c>
      <c r="E4999" t="s">
        <v>629</v>
      </c>
      <c r="F4999" t="s">
        <v>457</v>
      </c>
    </row>
    <row r="5000" spans="1:6" x14ac:dyDescent="0.25">
      <c r="A5000">
        <v>4</v>
      </c>
      <c r="B5000">
        <v>4</v>
      </c>
      <c r="C5000" t="s">
        <v>950</v>
      </c>
      <c r="D5000" t="s">
        <v>901</v>
      </c>
      <c r="E5000" t="s">
        <v>815</v>
      </c>
      <c r="F5000" t="s">
        <v>457</v>
      </c>
    </row>
    <row r="5001" spans="1:6" x14ac:dyDescent="0.25">
      <c r="A5001">
        <v>4</v>
      </c>
      <c r="B5001">
        <v>5</v>
      </c>
      <c r="C5001" t="s">
        <v>937</v>
      </c>
      <c r="D5001" t="s">
        <v>899</v>
      </c>
      <c r="E5001" t="s">
        <v>385</v>
      </c>
      <c r="F5001" t="s">
        <v>457</v>
      </c>
    </row>
    <row r="5002" spans="1:6" x14ac:dyDescent="0.25">
      <c r="A5002">
        <v>4</v>
      </c>
      <c r="B5002">
        <v>6</v>
      </c>
      <c r="C5002" t="s">
        <v>935</v>
      </c>
      <c r="D5002" t="s">
        <v>901</v>
      </c>
      <c r="E5002" t="s">
        <v>481</v>
      </c>
      <c r="F5002" t="s">
        <v>457</v>
      </c>
    </row>
    <row r="5003" spans="1:6" x14ac:dyDescent="0.25">
      <c r="A5003">
        <v>4</v>
      </c>
      <c r="B5003">
        <v>7</v>
      </c>
      <c r="C5003" t="s">
        <v>939</v>
      </c>
      <c r="D5003" t="s">
        <v>901</v>
      </c>
      <c r="E5003" t="s">
        <v>651</v>
      </c>
      <c r="F5003" t="s">
        <v>457</v>
      </c>
    </row>
    <row r="5004" spans="1:6" x14ac:dyDescent="0.25">
      <c r="A5004">
        <v>4</v>
      </c>
      <c r="B5004">
        <v>8</v>
      </c>
      <c r="C5004" t="s">
        <v>974</v>
      </c>
      <c r="D5004" t="s">
        <v>899</v>
      </c>
      <c r="E5004" t="s">
        <v>628</v>
      </c>
      <c r="F5004" t="s">
        <v>457</v>
      </c>
    </row>
    <row r="5005" spans="1:6" x14ac:dyDescent="0.25">
      <c r="A5005">
        <v>4</v>
      </c>
      <c r="B5005">
        <v>9</v>
      </c>
      <c r="C5005" t="s">
        <v>967</v>
      </c>
      <c r="D5005" t="s">
        <v>903</v>
      </c>
      <c r="E5005" t="s">
        <v>609</v>
      </c>
      <c r="F5005" t="s">
        <v>457</v>
      </c>
    </row>
    <row r="5006" spans="1:6" x14ac:dyDescent="0.25">
      <c r="A5006">
        <v>4</v>
      </c>
      <c r="B5006">
        <v>10</v>
      </c>
      <c r="C5006" t="s">
        <v>971</v>
      </c>
      <c r="D5006" t="s">
        <v>901</v>
      </c>
      <c r="E5006" t="s">
        <v>456</v>
      </c>
      <c r="F5006" t="s">
        <v>457</v>
      </c>
    </row>
    <row r="5007" spans="1:6" x14ac:dyDescent="0.25">
      <c r="A5007">
        <v>4</v>
      </c>
      <c r="B5007">
        <v>11</v>
      </c>
      <c r="C5007" t="s">
        <v>956</v>
      </c>
      <c r="D5007" t="s">
        <v>901</v>
      </c>
      <c r="E5007" t="s">
        <v>372</v>
      </c>
      <c r="F5007" t="s">
        <v>457</v>
      </c>
    </row>
    <row r="5008" spans="1:6" x14ac:dyDescent="0.25">
      <c r="A5008">
        <v>4</v>
      </c>
      <c r="B5008">
        <v>12</v>
      </c>
      <c r="C5008" t="s">
        <v>978</v>
      </c>
      <c r="D5008" t="s">
        <v>899</v>
      </c>
      <c r="E5008" t="s">
        <v>556</v>
      </c>
      <c r="F5008" t="s">
        <v>457</v>
      </c>
    </row>
    <row r="5009" spans="1:6" x14ac:dyDescent="0.25">
      <c r="A5009">
        <v>4</v>
      </c>
      <c r="B5009">
        <v>13</v>
      </c>
      <c r="C5009" t="s">
        <v>962</v>
      </c>
      <c r="D5009" t="s">
        <v>899</v>
      </c>
      <c r="E5009" t="s">
        <v>617</v>
      </c>
      <c r="F5009" t="s">
        <v>457</v>
      </c>
    </row>
    <row r="5010" spans="1:6" x14ac:dyDescent="0.25">
      <c r="A5010">
        <v>4</v>
      </c>
      <c r="B5010">
        <v>14</v>
      </c>
      <c r="C5010" t="s">
        <v>942</v>
      </c>
      <c r="D5010" t="s">
        <v>899</v>
      </c>
      <c r="E5010" t="s">
        <v>543</v>
      </c>
      <c r="F5010" t="s">
        <v>457</v>
      </c>
    </row>
    <row r="5011" spans="1:6" x14ac:dyDescent="0.25">
      <c r="A5011">
        <v>4</v>
      </c>
      <c r="B5011">
        <v>15</v>
      </c>
      <c r="C5011" t="s">
        <v>986</v>
      </c>
      <c r="D5011" t="s">
        <v>901</v>
      </c>
      <c r="E5011" t="s">
        <v>522</v>
      </c>
      <c r="F5011" t="s">
        <v>457</v>
      </c>
    </row>
    <row r="5012" spans="1:6" x14ac:dyDescent="0.25">
      <c r="A5012">
        <v>5</v>
      </c>
      <c r="B5012">
        <v>1</v>
      </c>
      <c r="C5012" t="s">
        <v>953</v>
      </c>
      <c r="D5012" t="s">
        <v>903</v>
      </c>
      <c r="E5012" t="s">
        <v>522</v>
      </c>
      <c r="F5012" t="s">
        <v>457</v>
      </c>
    </row>
    <row r="5013" spans="1:6" x14ac:dyDescent="0.25">
      <c r="A5013">
        <v>5</v>
      </c>
      <c r="B5013">
        <v>2</v>
      </c>
      <c r="C5013" t="s">
        <v>973</v>
      </c>
      <c r="D5013" t="s">
        <v>901</v>
      </c>
      <c r="E5013" t="s">
        <v>543</v>
      </c>
      <c r="F5013" t="s">
        <v>457</v>
      </c>
    </row>
    <row r="5014" spans="1:6" x14ac:dyDescent="0.25">
      <c r="A5014">
        <v>5</v>
      </c>
      <c r="B5014">
        <v>3</v>
      </c>
      <c r="C5014" t="s">
        <v>981</v>
      </c>
      <c r="D5014" t="s">
        <v>908</v>
      </c>
      <c r="E5014" t="s">
        <v>617</v>
      </c>
      <c r="F5014" t="s">
        <v>457</v>
      </c>
    </row>
    <row r="5015" spans="1:6" x14ac:dyDescent="0.25">
      <c r="A5015">
        <v>5</v>
      </c>
      <c r="B5015">
        <v>4</v>
      </c>
      <c r="C5015" t="s">
        <v>977</v>
      </c>
      <c r="D5015" t="s">
        <v>901</v>
      </c>
      <c r="E5015" t="s">
        <v>556</v>
      </c>
      <c r="F5015" t="s">
        <v>457</v>
      </c>
    </row>
    <row r="5016" spans="1:6" x14ac:dyDescent="0.25">
      <c r="A5016">
        <v>5</v>
      </c>
      <c r="B5016">
        <v>5</v>
      </c>
      <c r="C5016" t="s">
        <v>975</v>
      </c>
      <c r="D5016" t="s">
        <v>899</v>
      </c>
      <c r="E5016" t="s">
        <v>372</v>
      </c>
      <c r="F5016" t="s">
        <v>457</v>
      </c>
    </row>
    <row r="5017" spans="1:6" x14ac:dyDescent="0.25">
      <c r="A5017">
        <v>5</v>
      </c>
      <c r="B5017">
        <v>6</v>
      </c>
      <c r="C5017" t="s">
        <v>955</v>
      </c>
      <c r="D5017" t="s">
        <v>908</v>
      </c>
      <c r="E5017" t="s">
        <v>456</v>
      </c>
      <c r="F5017" t="s">
        <v>457</v>
      </c>
    </row>
    <row r="5018" spans="1:6" x14ac:dyDescent="0.25">
      <c r="A5018">
        <v>5</v>
      </c>
      <c r="B5018">
        <v>7</v>
      </c>
      <c r="C5018" t="s">
        <v>980</v>
      </c>
      <c r="D5018" t="s">
        <v>905</v>
      </c>
      <c r="E5018" t="s">
        <v>609</v>
      </c>
      <c r="F5018" t="s">
        <v>457</v>
      </c>
    </row>
    <row r="5019" spans="1:6" x14ac:dyDescent="0.25">
      <c r="A5019">
        <v>5</v>
      </c>
      <c r="B5019">
        <v>8</v>
      </c>
      <c r="C5019" t="s">
        <v>985</v>
      </c>
      <c r="D5019" t="s">
        <v>901</v>
      </c>
      <c r="E5019" t="s">
        <v>628</v>
      </c>
      <c r="F5019" t="s">
        <v>457</v>
      </c>
    </row>
    <row r="5020" spans="1:6" x14ac:dyDescent="0.25">
      <c r="A5020">
        <v>5</v>
      </c>
      <c r="B5020">
        <v>9</v>
      </c>
      <c r="C5020" t="s">
        <v>982</v>
      </c>
      <c r="D5020" t="s">
        <v>901</v>
      </c>
      <c r="E5020" t="s">
        <v>651</v>
      </c>
      <c r="F5020" t="s">
        <v>457</v>
      </c>
    </row>
    <row r="5021" spans="1:6" x14ac:dyDescent="0.25">
      <c r="A5021">
        <v>5</v>
      </c>
      <c r="B5021">
        <v>10</v>
      </c>
      <c r="C5021" t="s">
        <v>963</v>
      </c>
      <c r="D5021" t="s">
        <v>908</v>
      </c>
      <c r="E5021" t="s">
        <v>481</v>
      </c>
      <c r="F5021" t="s">
        <v>457</v>
      </c>
    </row>
    <row r="5022" spans="1:6" x14ac:dyDescent="0.25">
      <c r="A5022">
        <v>5</v>
      </c>
      <c r="B5022">
        <v>11</v>
      </c>
      <c r="C5022" t="s">
        <v>997</v>
      </c>
      <c r="D5022" t="s">
        <v>905</v>
      </c>
      <c r="E5022" t="s">
        <v>385</v>
      </c>
      <c r="F5022" t="s">
        <v>457</v>
      </c>
    </row>
    <row r="5023" spans="1:6" x14ac:dyDescent="0.25">
      <c r="A5023">
        <v>5</v>
      </c>
      <c r="B5023">
        <v>12</v>
      </c>
      <c r="C5023" t="s">
        <v>1057</v>
      </c>
      <c r="D5023" t="s">
        <v>899</v>
      </c>
      <c r="E5023" t="s">
        <v>815</v>
      </c>
      <c r="F5023" t="s">
        <v>457</v>
      </c>
    </row>
    <row r="5024" spans="1:6" x14ac:dyDescent="0.25">
      <c r="A5024">
        <v>5</v>
      </c>
      <c r="B5024">
        <v>13</v>
      </c>
      <c r="C5024" t="s">
        <v>948</v>
      </c>
      <c r="D5024" t="s">
        <v>905</v>
      </c>
      <c r="E5024" t="s">
        <v>629</v>
      </c>
      <c r="F5024" t="s">
        <v>457</v>
      </c>
    </row>
    <row r="5025" spans="1:6" x14ac:dyDescent="0.25">
      <c r="A5025">
        <v>5</v>
      </c>
      <c r="B5025">
        <v>14</v>
      </c>
      <c r="C5025" t="s">
        <v>965</v>
      </c>
      <c r="D5025" t="s">
        <v>961</v>
      </c>
      <c r="E5025" t="s">
        <v>181</v>
      </c>
      <c r="F5025" t="s">
        <v>457</v>
      </c>
    </row>
    <row r="5026" spans="1:6" x14ac:dyDescent="0.25">
      <c r="A5026">
        <v>5</v>
      </c>
      <c r="B5026">
        <v>15</v>
      </c>
      <c r="C5026" t="s">
        <v>999</v>
      </c>
      <c r="D5026" t="s">
        <v>922</v>
      </c>
      <c r="E5026" t="s">
        <v>826</v>
      </c>
      <c r="F5026" t="s">
        <v>457</v>
      </c>
    </row>
    <row r="5027" spans="1:6" x14ac:dyDescent="0.25">
      <c r="A5027">
        <v>6</v>
      </c>
      <c r="B5027">
        <v>1</v>
      </c>
      <c r="C5027" t="s">
        <v>995</v>
      </c>
      <c r="D5027" t="s">
        <v>901</v>
      </c>
      <c r="E5027" t="s">
        <v>826</v>
      </c>
      <c r="F5027" t="s">
        <v>457</v>
      </c>
    </row>
    <row r="5028" spans="1:6" x14ac:dyDescent="0.25">
      <c r="A5028">
        <v>6</v>
      </c>
      <c r="B5028">
        <v>2</v>
      </c>
      <c r="C5028" t="s">
        <v>983</v>
      </c>
      <c r="D5028" t="s">
        <v>901</v>
      </c>
      <c r="E5028" t="s">
        <v>181</v>
      </c>
      <c r="F5028" t="s">
        <v>457</v>
      </c>
    </row>
    <row r="5029" spans="1:6" x14ac:dyDescent="0.25">
      <c r="A5029">
        <v>6</v>
      </c>
      <c r="B5029">
        <v>3</v>
      </c>
      <c r="C5029" t="s">
        <v>987</v>
      </c>
      <c r="D5029" t="s">
        <v>899</v>
      </c>
      <c r="E5029" t="s">
        <v>629</v>
      </c>
      <c r="F5029" t="s">
        <v>457</v>
      </c>
    </row>
    <row r="5030" spans="1:6" x14ac:dyDescent="0.25">
      <c r="A5030">
        <v>6</v>
      </c>
      <c r="B5030">
        <v>4</v>
      </c>
      <c r="C5030" t="s">
        <v>970</v>
      </c>
      <c r="D5030" t="s">
        <v>903</v>
      </c>
      <c r="E5030" t="s">
        <v>815</v>
      </c>
      <c r="F5030" t="s">
        <v>457</v>
      </c>
    </row>
    <row r="5031" spans="1:6" x14ac:dyDescent="0.25">
      <c r="A5031">
        <v>6</v>
      </c>
      <c r="B5031">
        <v>5</v>
      </c>
      <c r="C5031" t="s">
        <v>968</v>
      </c>
      <c r="D5031" t="s">
        <v>899</v>
      </c>
      <c r="E5031" t="s">
        <v>385</v>
      </c>
      <c r="F5031" t="s">
        <v>457</v>
      </c>
    </row>
    <row r="5032" spans="1:6" x14ac:dyDescent="0.25">
      <c r="A5032">
        <v>6</v>
      </c>
      <c r="B5032">
        <v>6</v>
      </c>
      <c r="C5032" t="s">
        <v>1011</v>
      </c>
      <c r="D5032" t="s">
        <v>899</v>
      </c>
      <c r="E5032" t="s">
        <v>481</v>
      </c>
      <c r="F5032" t="s">
        <v>457</v>
      </c>
    </row>
    <row r="5033" spans="1:6" x14ac:dyDescent="0.25">
      <c r="A5033">
        <v>6</v>
      </c>
      <c r="B5033">
        <v>7</v>
      </c>
      <c r="C5033" t="s">
        <v>976</v>
      </c>
      <c r="D5033" t="s">
        <v>901</v>
      </c>
      <c r="E5033" t="s">
        <v>651</v>
      </c>
      <c r="F5033" t="s">
        <v>457</v>
      </c>
    </row>
    <row r="5034" spans="1:6" x14ac:dyDescent="0.25">
      <c r="A5034">
        <v>6</v>
      </c>
      <c r="B5034">
        <v>8</v>
      </c>
      <c r="C5034" t="s">
        <v>1031</v>
      </c>
      <c r="D5034" t="s">
        <v>905</v>
      </c>
      <c r="E5034" t="s">
        <v>628</v>
      </c>
      <c r="F5034" t="s">
        <v>457</v>
      </c>
    </row>
    <row r="5035" spans="1:6" x14ac:dyDescent="0.25">
      <c r="A5035">
        <v>6</v>
      </c>
      <c r="B5035">
        <v>9</v>
      </c>
      <c r="C5035" t="s">
        <v>1036</v>
      </c>
      <c r="D5035" t="s">
        <v>901</v>
      </c>
      <c r="E5035" t="s">
        <v>609</v>
      </c>
      <c r="F5035" t="s">
        <v>457</v>
      </c>
    </row>
    <row r="5036" spans="1:6" x14ac:dyDescent="0.25">
      <c r="A5036">
        <v>6</v>
      </c>
      <c r="B5036">
        <v>10</v>
      </c>
      <c r="C5036" t="s">
        <v>988</v>
      </c>
      <c r="D5036" t="s">
        <v>901</v>
      </c>
      <c r="E5036" t="s">
        <v>456</v>
      </c>
      <c r="F5036" t="s">
        <v>457</v>
      </c>
    </row>
    <row r="5037" spans="1:6" x14ac:dyDescent="0.25">
      <c r="A5037">
        <v>6</v>
      </c>
      <c r="B5037">
        <v>11</v>
      </c>
      <c r="C5037" t="s">
        <v>993</v>
      </c>
      <c r="D5037" t="s">
        <v>901</v>
      </c>
      <c r="E5037" t="s">
        <v>372</v>
      </c>
      <c r="F5037" t="s">
        <v>457</v>
      </c>
    </row>
    <row r="5038" spans="1:6" x14ac:dyDescent="0.25">
      <c r="A5038">
        <v>6</v>
      </c>
      <c r="B5038">
        <v>12</v>
      </c>
      <c r="C5038" t="s">
        <v>998</v>
      </c>
      <c r="D5038" t="s">
        <v>908</v>
      </c>
      <c r="E5038" t="s">
        <v>556</v>
      </c>
      <c r="F5038" t="s">
        <v>457</v>
      </c>
    </row>
    <row r="5039" spans="1:6" x14ac:dyDescent="0.25">
      <c r="A5039">
        <v>6</v>
      </c>
      <c r="B5039">
        <v>13</v>
      </c>
      <c r="C5039" t="s">
        <v>1004</v>
      </c>
      <c r="D5039" t="s">
        <v>905</v>
      </c>
      <c r="E5039" t="s">
        <v>617</v>
      </c>
      <c r="F5039" t="s">
        <v>457</v>
      </c>
    </row>
    <row r="5040" spans="1:6" x14ac:dyDescent="0.25">
      <c r="A5040">
        <v>6</v>
      </c>
      <c r="B5040">
        <v>14</v>
      </c>
      <c r="C5040" t="s">
        <v>1005</v>
      </c>
      <c r="D5040" t="s">
        <v>901</v>
      </c>
      <c r="E5040" t="s">
        <v>543</v>
      </c>
      <c r="F5040" t="s">
        <v>457</v>
      </c>
    </row>
    <row r="5041" spans="1:6" x14ac:dyDescent="0.25">
      <c r="A5041">
        <v>6</v>
      </c>
      <c r="B5041">
        <v>15</v>
      </c>
      <c r="C5041" t="s">
        <v>972</v>
      </c>
      <c r="D5041" t="s">
        <v>901</v>
      </c>
      <c r="E5041" t="s">
        <v>522</v>
      </c>
      <c r="F5041" t="s">
        <v>457</v>
      </c>
    </row>
    <row r="5042" spans="1:6" x14ac:dyDescent="0.25">
      <c r="A5042">
        <v>7</v>
      </c>
      <c r="B5042">
        <v>1</v>
      </c>
      <c r="C5042" t="s">
        <v>1033</v>
      </c>
      <c r="D5042" t="s">
        <v>905</v>
      </c>
      <c r="E5042" t="s">
        <v>522</v>
      </c>
      <c r="F5042" t="s">
        <v>457</v>
      </c>
    </row>
    <row r="5043" spans="1:6" x14ac:dyDescent="0.25">
      <c r="A5043">
        <v>7</v>
      </c>
      <c r="B5043">
        <v>2</v>
      </c>
      <c r="C5043" t="s">
        <v>989</v>
      </c>
      <c r="D5043" t="s">
        <v>901</v>
      </c>
      <c r="E5043" t="s">
        <v>543</v>
      </c>
      <c r="F5043" t="s">
        <v>457</v>
      </c>
    </row>
    <row r="5044" spans="1:6" x14ac:dyDescent="0.25">
      <c r="A5044">
        <v>7</v>
      </c>
      <c r="B5044">
        <v>3</v>
      </c>
      <c r="C5044" t="s">
        <v>990</v>
      </c>
      <c r="D5044" t="s">
        <v>901</v>
      </c>
      <c r="E5044" t="s">
        <v>617</v>
      </c>
      <c r="F5044" t="s">
        <v>457</v>
      </c>
    </row>
    <row r="5045" spans="1:6" x14ac:dyDescent="0.25">
      <c r="A5045">
        <v>7</v>
      </c>
      <c r="B5045">
        <v>4</v>
      </c>
      <c r="C5045" t="s">
        <v>1002</v>
      </c>
      <c r="D5045" t="s">
        <v>901</v>
      </c>
      <c r="E5045" t="s">
        <v>556</v>
      </c>
      <c r="F5045" t="s">
        <v>457</v>
      </c>
    </row>
    <row r="5046" spans="1:6" x14ac:dyDescent="0.25">
      <c r="A5046">
        <v>7</v>
      </c>
      <c r="B5046">
        <v>5</v>
      </c>
      <c r="C5046" t="s">
        <v>1028</v>
      </c>
      <c r="D5046" t="s">
        <v>899</v>
      </c>
      <c r="E5046" t="s">
        <v>372</v>
      </c>
      <c r="F5046" t="s">
        <v>457</v>
      </c>
    </row>
    <row r="5047" spans="1:6" x14ac:dyDescent="0.25">
      <c r="A5047">
        <v>7</v>
      </c>
      <c r="B5047">
        <v>6</v>
      </c>
      <c r="C5047" t="s">
        <v>969</v>
      </c>
      <c r="D5047" t="s">
        <v>899</v>
      </c>
      <c r="E5047" t="s">
        <v>456</v>
      </c>
      <c r="F5047" t="s">
        <v>457</v>
      </c>
    </row>
    <row r="5048" spans="1:6" x14ac:dyDescent="0.25">
      <c r="A5048">
        <v>7</v>
      </c>
      <c r="B5048">
        <v>7</v>
      </c>
      <c r="C5048" t="s">
        <v>1003</v>
      </c>
      <c r="D5048" t="s">
        <v>901</v>
      </c>
      <c r="E5048" t="s">
        <v>609</v>
      </c>
      <c r="F5048" t="s">
        <v>457</v>
      </c>
    </row>
    <row r="5049" spans="1:6" x14ac:dyDescent="0.25">
      <c r="A5049">
        <v>7</v>
      </c>
      <c r="B5049">
        <v>8</v>
      </c>
      <c r="C5049" t="s">
        <v>1101</v>
      </c>
      <c r="D5049" t="s">
        <v>901</v>
      </c>
      <c r="E5049" t="s">
        <v>628</v>
      </c>
      <c r="F5049" t="s">
        <v>457</v>
      </c>
    </row>
    <row r="5050" spans="1:6" x14ac:dyDescent="0.25">
      <c r="A5050">
        <v>7</v>
      </c>
      <c r="B5050">
        <v>9</v>
      </c>
      <c r="C5050" t="s">
        <v>1023</v>
      </c>
      <c r="D5050" t="s">
        <v>905</v>
      </c>
      <c r="E5050" t="s">
        <v>651</v>
      </c>
      <c r="F5050" t="s">
        <v>457</v>
      </c>
    </row>
    <row r="5051" spans="1:6" x14ac:dyDescent="0.25">
      <c r="A5051">
        <v>7</v>
      </c>
      <c r="B5051">
        <v>10</v>
      </c>
      <c r="C5051" t="s">
        <v>994</v>
      </c>
      <c r="D5051" t="s">
        <v>901</v>
      </c>
      <c r="E5051" t="s">
        <v>481</v>
      </c>
      <c r="F5051" t="s">
        <v>457</v>
      </c>
    </row>
    <row r="5052" spans="1:6" x14ac:dyDescent="0.25">
      <c r="A5052">
        <v>7</v>
      </c>
      <c r="B5052">
        <v>11</v>
      </c>
      <c r="C5052" t="s">
        <v>1035</v>
      </c>
      <c r="D5052" t="s">
        <v>905</v>
      </c>
      <c r="E5052" t="s">
        <v>385</v>
      </c>
      <c r="F5052" t="s">
        <v>457</v>
      </c>
    </row>
    <row r="5053" spans="1:6" x14ac:dyDescent="0.25">
      <c r="A5053">
        <v>7</v>
      </c>
      <c r="B5053">
        <v>12</v>
      </c>
      <c r="C5053" t="s">
        <v>984</v>
      </c>
      <c r="D5053" t="s">
        <v>901</v>
      </c>
      <c r="E5053" t="s">
        <v>815</v>
      </c>
      <c r="F5053" t="s">
        <v>457</v>
      </c>
    </row>
    <row r="5054" spans="1:6" x14ac:dyDescent="0.25">
      <c r="A5054">
        <v>7</v>
      </c>
      <c r="B5054">
        <v>13</v>
      </c>
      <c r="C5054" t="s">
        <v>1006</v>
      </c>
      <c r="D5054" t="s">
        <v>905</v>
      </c>
      <c r="E5054" t="s">
        <v>629</v>
      </c>
      <c r="F5054" t="s">
        <v>457</v>
      </c>
    </row>
    <row r="5055" spans="1:6" x14ac:dyDescent="0.25">
      <c r="A5055">
        <v>7</v>
      </c>
      <c r="B5055">
        <v>14</v>
      </c>
      <c r="C5055" t="s">
        <v>966</v>
      </c>
      <c r="D5055" t="s">
        <v>961</v>
      </c>
      <c r="E5055" t="s">
        <v>181</v>
      </c>
      <c r="F5055" t="s">
        <v>457</v>
      </c>
    </row>
    <row r="5056" spans="1:6" x14ac:dyDescent="0.25">
      <c r="A5056">
        <v>7</v>
      </c>
      <c r="B5056">
        <v>15</v>
      </c>
      <c r="C5056" t="s">
        <v>992</v>
      </c>
      <c r="D5056" t="s">
        <v>899</v>
      </c>
      <c r="E5056" t="s">
        <v>826</v>
      </c>
      <c r="F5056" t="s">
        <v>457</v>
      </c>
    </row>
    <row r="5057" spans="1:6" x14ac:dyDescent="0.25">
      <c r="A5057">
        <v>8</v>
      </c>
      <c r="B5057">
        <v>1</v>
      </c>
      <c r="C5057" t="s">
        <v>1000</v>
      </c>
      <c r="D5057" t="s">
        <v>899</v>
      </c>
      <c r="E5057" t="s">
        <v>826</v>
      </c>
      <c r="F5057" t="s">
        <v>457</v>
      </c>
    </row>
    <row r="5058" spans="1:6" x14ac:dyDescent="0.25">
      <c r="A5058">
        <v>8</v>
      </c>
      <c r="B5058">
        <v>2</v>
      </c>
      <c r="C5058" t="s">
        <v>1010</v>
      </c>
      <c r="D5058" t="s">
        <v>899</v>
      </c>
      <c r="E5058" t="s">
        <v>181</v>
      </c>
      <c r="F5058" t="s">
        <v>457</v>
      </c>
    </row>
    <row r="5059" spans="1:6" x14ac:dyDescent="0.25">
      <c r="A5059">
        <v>8</v>
      </c>
      <c r="B5059">
        <v>3</v>
      </c>
      <c r="C5059" t="s">
        <v>1016</v>
      </c>
      <c r="D5059" t="s">
        <v>961</v>
      </c>
      <c r="E5059" t="s">
        <v>629</v>
      </c>
      <c r="F5059" t="s">
        <v>457</v>
      </c>
    </row>
    <row r="5060" spans="1:6" x14ac:dyDescent="0.25">
      <c r="A5060">
        <v>8</v>
      </c>
      <c r="B5060">
        <v>4</v>
      </c>
      <c r="C5060" t="s">
        <v>1054</v>
      </c>
      <c r="D5060" t="s">
        <v>899</v>
      </c>
      <c r="E5060" t="s">
        <v>815</v>
      </c>
      <c r="F5060" t="s">
        <v>457</v>
      </c>
    </row>
    <row r="5061" spans="1:6" x14ac:dyDescent="0.25">
      <c r="A5061">
        <v>8</v>
      </c>
      <c r="B5061">
        <v>5</v>
      </c>
      <c r="C5061" t="s">
        <v>1008</v>
      </c>
      <c r="D5061" t="s">
        <v>901</v>
      </c>
      <c r="E5061" t="s">
        <v>385</v>
      </c>
      <c r="F5061" t="s">
        <v>457</v>
      </c>
    </row>
    <row r="5062" spans="1:6" x14ac:dyDescent="0.25">
      <c r="A5062">
        <v>8</v>
      </c>
      <c r="B5062">
        <v>6</v>
      </c>
      <c r="C5062" t="s">
        <v>996</v>
      </c>
      <c r="D5062" t="s">
        <v>899</v>
      </c>
      <c r="E5062" t="s">
        <v>481</v>
      </c>
      <c r="F5062" t="s">
        <v>457</v>
      </c>
    </row>
    <row r="5063" spans="1:6" x14ac:dyDescent="0.25">
      <c r="A5063">
        <v>8</v>
      </c>
      <c r="B5063">
        <v>7</v>
      </c>
      <c r="C5063" t="s">
        <v>1055</v>
      </c>
      <c r="D5063" t="s">
        <v>901</v>
      </c>
      <c r="E5063" t="s">
        <v>651</v>
      </c>
      <c r="F5063" t="s">
        <v>457</v>
      </c>
    </row>
    <row r="5064" spans="1:6" x14ac:dyDescent="0.25">
      <c r="A5064">
        <v>8</v>
      </c>
      <c r="B5064">
        <v>8</v>
      </c>
      <c r="C5064" t="s">
        <v>979</v>
      </c>
      <c r="D5064" t="s">
        <v>903</v>
      </c>
      <c r="E5064" t="s">
        <v>628</v>
      </c>
      <c r="F5064" t="s">
        <v>457</v>
      </c>
    </row>
    <row r="5065" spans="1:6" x14ac:dyDescent="0.25">
      <c r="A5065">
        <v>8</v>
      </c>
      <c r="B5065">
        <v>9</v>
      </c>
      <c r="C5065" t="s">
        <v>1012</v>
      </c>
      <c r="D5065" t="s">
        <v>901</v>
      </c>
      <c r="E5065" t="s">
        <v>609</v>
      </c>
      <c r="F5065" t="s">
        <v>457</v>
      </c>
    </row>
    <row r="5066" spans="1:6" x14ac:dyDescent="0.25">
      <c r="A5066">
        <v>8</v>
      </c>
      <c r="B5066">
        <v>10</v>
      </c>
      <c r="C5066" t="s">
        <v>1001</v>
      </c>
      <c r="D5066" t="s">
        <v>908</v>
      </c>
      <c r="E5066" t="s">
        <v>456</v>
      </c>
      <c r="F5066" t="s">
        <v>457</v>
      </c>
    </row>
    <row r="5067" spans="1:6" x14ac:dyDescent="0.25">
      <c r="A5067">
        <v>8</v>
      </c>
      <c r="B5067">
        <v>11</v>
      </c>
      <c r="C5067" t="s">
        <v>1039</v>
      </c>
      <c r="D5067" t="s">
        <v>922</v>
      </c>
      <c r="E5067" t="s">
        <v>372</v>
      </c>
      <c r="F5067" t="s">
        <v>457</v>
      </c>
    </row>
    <row r="5068" spans="1:6" x14ac:dyDescent="0.25">
      <c r="A5068">
        <v>8</v>
      </c>
      <c r="B5068">
        <v>12</v>
      </c>
      <c r="C5068" t="s">
        <v>1009</v>
      </c>
      <c r="D5068" t="s">
        <v>926</v>
      </c>
      <c r="E5068" t="s">
        <v>556</v>
      </c>
      <c r="F5068" t="s">
        <v>457</v>
      </c>
    </row>
    <row r="5069" spans="1:6" x14ac:dyDescent="0.25">
      <c r="A5069">
        <v>8</v>
      </c>
      <c r="B5069">
        <v>13</v>
      </c>
      <c r="C5069" t="s">
        <v>1027</v>
      </c>
      <c r="D5069" t="s">
        <v>901</v>
      </c>
      <c r="E5069" t="s">
        <v>617</v>
      </c>
      <c r="F5069" t="s">
        <v>457</v>
      </c>
    </row>
    <row r="5070" spans="1:6" x14ac:dyDescent="0.25">
      <c r="A5070">
        <v>8</v>
      </c>
      <c r="B5070">
        <v>14</v>
      </c>
      <c r="C5070" t="s">
        <v>1013</v>
      </c>
      <c r="D5070" t="s">
        <v>905</v>
      </c>
      <c r="E5070" t="s">
        <v>543</v>
      </c>
      <c r="F5070" t="s">
        <v>457</v>
      </c>
    </row>
    <row r="5071" spans="1:6" x14ac:dyDescent="0.25">
      <c r="A5071">
        <v>8</v>
      </c>
      <c r="B5071">
        <v>15</v>
      </c>
      <c r="C5071" t="s">
        <v>1021</v>
      </c>
      <c r="D5071" t="s">
        <v>901</v>
      </c>
      <c r="E5071" t="s">
        <v>522</v>
      </c>
      <c r="F5071" t="s">
        <v>457</v>
      </c>
    </row>
    <row r="5072" spans="1:6" x14ac:dyDescent="0.25">
      <c r="A5072">
        <v>9</v>
      </c>
      <c r="B5072">
        <v>1</v>
      </c>
      <c r="C5072" t="s">
        <v>1026</v>
      </c>
      <c r="D5072" t="s">
        <v>901</v>
      </c>
      <c r="E5072" t="s">
        <v>522</v>
      </c>
      <c r="F5072" t="s">
        <v>457</v>
      </c>
    </row>
    <row r="5073" spans="1:6" x14ac:dyDescent="0.25">
      <c r="A5073">
        <v>9</v>
      </c>
      <c r="B5073">
        <v>2</v>
      </c>
      <c r="C5073" t="s">
        <v>1045</v>
      </c>
      <c r="D5073" t="s">
        <v>961</v>
      </c>
      <c r="E5073" t="s">
        <v>543</v>
      </c>
      <c r="F5073" t="s">
        <v>457</v>
      </c>
    </row>
    <row r="5074" spans="1:6" x14ac:dyDescent="0.25">
      <c r="A5074">
        <v>9</v>
      </c>
      <c r="B5074">
        <v>3</v>
      </c>
      <c r="C5074" t="s">
        <v>1049</v>
      </c>
      <c r="D5074" t="s">
        <v>905</v>
      </c>
      <c r="E5074" t="s">
        <v>617</v>
      </c>
      <c r="F5074" t="s">
        <v>457</v>
      </c>
    </row>
    <row r="5075" spans="1:6" x14ac:dyDescent="0.25">
      <c r="A5075">
        <v>9</v>
      </c>
      <c r="B5075">
        <v>4</v>
      </c>
      <c r="C5075" t="s">
        <v>1043</v>
      </c>
      <c r="D5075" t="s">
        <v>905</v>
      </c>
      <c r="E5075" t="s">
        <v>556</v>
      </c>
      <c r="F5075" t="s">
        <v>457</v>
      </c>
    </row>
    <row r="5076" spans="1:6" x14ac:dyDescent="0.25">
      <c r="A5076">
        <v>9</v>
      </c>
      <c r="B5076">
        <v>5</v>
      </c>
      <c r="C5076" t="s">
        <v>1083</v>
      </c>
      <c r="D5076" t="s">
        <v>901</v>
      </c>
      <c r="E5076" t="s">
        <v>372</v>
      </c>
      <c r="F5076" t="s">
        <v>457</v>
      </c>
    </row>
    <row r="5077" spans="1:6" x14ac:dyDescent="0.25">
      <c r="A5077">
        <v>9</v>
      </c>
      <c r="B5077">
        <v>6</v>
      </c>
      <c r="C5077" t="s">
        <v>1062</v>
      </c>
      <c r="D5077" t="s">
        <v>899</v>
      </c>
      <c r="E5077" t="s">
        <v>456</v>
      </c>
      <c r="F5077" t="s">
        <v>457</v>
      </c>
    </row>
    <row r="5078" spans="1:6" x14ac:dyDescent="0.25">
      <c r="A5078">
        <v>9</v>
      </c>
      <c r="B5078">
        <v>7</v>
      </c>
      <c r="C5078" t="s">
        <v>1007</v>
      </c>
      <c r="D5078" t="s">
        <v>901</v>
      </c>
      <c r="E5078" t="s">
        <v>609</v>
      </c>
      <c r="F5078" t="s">
        <v>457</v>
      </c>
    </row>
    <row r="5079" spans="1:6" x14ac:dyDescent="0.25">
      <c r="A5079">
        <v>9</v>
      </c>
      <c r="B5079">
        <v>8</v>
      </c>
      <c r="C5079" t="s">
        <v>991</v>
      </c>
      <c r="D5079" t="s">
        <v>901</v>
      </c>
      <c r="E5079" t="s">
        <v>628</v>
      </c>
      <c r="F5079" t="s">
        <v>457</v>
      </c>
    </row>
    <row r="5080" spans="1:6" x14ac:dyDescent="0.25">
      <c r="A5080">
        <v>9</v>
      </c>
      <c r="B5080">
        <v>9</v>
      </c>
      <c r="C5080" t="s">
        <v>1037</v>
      </c>
      <c r="D5080" t="s">
        <v>899</v>
      </c>
      <c r="E5080" t="s">
        <v>651</v>
      </c>
      <c r="F5080" t="s">
        <v>457</v>
      </c>
    </row>
    <row r="5081" spans="1:6" x14ac:dyDescent="0.25">
      <c r="A5081">
        <v>9</v>
      </c>
      <c r="B5081">
        <v>10</v>
      </c>
      <c r="C5081" t="s">
        <v>1024</v>
      </c>
      <c r="D5081" t="s">
        <v>901</v>
      </c>
      <c r="E5081" t="s">
        <v>481</v>
      </c>
      <c r="F5081" t="s">
        <v>457</v>
      </c>
    </row>
    <row r="5082" spans="1:6" x14ac:dyDescent="0.25">
      <c r="A5082">
        <v>9</v>
      </c>
      <c r="B5082">
        <v>11</v>
      </c>
      <c r="C5082" t="s">
        <v>1029</v>
      </c>
      <c r="D5082" t="s">
        <v>901</v>
      </c>
      <c r="E5082" t="s">
        <v>385</v>
      </c>
      <c r="F5082" t="s">
        <v>457</v>
      </c>
    </row>
    <row r="5083" spans="1:6" x14ac:dyDescent="0.25">
      <c r="A5083">
        <v>9</v>
      </c>
      <c r="B5083">
        <v>12</v>
      </c>
      <c r="C5083" t="s">
        <v>1227</v>
      </c>
      <c r="D5083" t="s">
        <v>901</v>
      </c>
      <c r="E5083" t="s">
        <v>815</v>
      </c>
      <c r="F5083" t="s">
        <v>457</v>
      </c>
    </row>
    <row r="5084" spans="1:6" x14ac:dyDescent="0.25">
      <c r="A5084">
        <v>9</v>
      </c>
      <c r="B5084">
        <v>13</v>
      </c>
      <c r="C5084" t="s">
        <v>1061</v>
      </c>
      <c r="D5084" t="s">
        <v>901</v>
      </c>
      <c r="E5084" t="s">
        <v>629</v>
      </c>
      <c r="F5084" t="s">
        <v>457</v>
      </c>
    </row>
    <row r="5085" spans="1:6" x14ac:dyDescent="0.25">
      <c r="A5085">
        <v>9</v>
      </c>
      <c r="B5085">
        <v>14</v>
      </c>
      <c r="C5085" t="s">
        <v>1022</v>
      </c>
      <c r="D5085" t="s">
        <v>901</v>
      </c>
      <c r="E5085" t="s">
        <v>181</v>
      </c>
      <c r="F5085" t="s">
        <v>457</v>
      </c>
    </row>
    <row r="5086" spans="1:6" x14ac:dyDescent="0.25">
      <c r="A5086">
        <v>9</v>
      </c>
      <c r="B5086">
        <v>15</v>
      </c>
      <c r="C5086" t="s">
        <v>1048</v>
      </c>
      <c r="D5086" t="s">
        <v>901</v>
      </c>
      <c r="E5086" t="s">
        <v>826</v>
      </c>
      <c r="F5086" t="s">
        <v>457</v>
      </c>
    </row>
    <row r="5087" spans="1:6" x14ac:dyDescent="0.25">
      <c r="A5087">
        <v>10</v>
      </c>
      <c r="B5087">
        <v>1</v>
      </c>
      <c r="C5087" t="s">
        <v>1077</v>
      </c>
      <c r="D5087" t="s">
        <v>901</v>
      </c>
      <c r="E5087" t="s">
        <v>826</v>
      </c>
      <c r="F5087" t="s">
        <v>457</v>
      </c>
    </row>
    <row r="5088" spans="1:6" x14ac:dyDescent="0.25">
      <c r="A5088">
        <v>10</v>
      </c>
      <c r="B5088">
        <v>2</v>
      </c>
      <c r="C5088" t="s">
        <v>1078</v>
      </c>
      <c r="D5088" t="s">
        <v>922</v>
      </c>
      <c r="E5088" t="s">
        <v>181</v>
      </c>
      <c r="F5088" t="s">
        <v>457</v>
      </c>
    </row>
    <row r="5089" spans="1:6" x14ac:dyDescent="0.25">
      <c r="A5089">
        <v>10</v>
      </c>
      <c r="B5089">
        <v>3</v>
      </c>
      <c r="C5089" t="s">
        <v>1056</v>
      </c>
      <c r="D5089" t="s">
        <v>905</v>
      </c>
      <c r="E5089" t="s">
        <v>629</v>
      </c>
      <c r="F5089" t="s">
        <v>457</v>
      </c>
    </row>
    <row r="5090" spans="1:6" x14ac:dyDescent="0.25">
      <c r="A5090">
        <v>10</v>
      </c>
      <c r="B5090">
        <v>4</v>
      </c>
      <c r="C5090" t="s">
        <v>1046</v>
      </c>
      <c r="D5090" t="s">
        <v>899</v>
      </c>
      <c r="E5090" t="s">
        <v>815</v>
      </c>
      <c r="F5090" t="s">
        <v>457</v>
      </c>
    </row>
    <row r="5091" spans="1:6" x14ac:dyDescent="0.25">
      <c r="A5091">
        <v>10</v>
      </c>
      <c r="B5091">
        <v>5</v>
      </c>
      <c r="C5091" t="s">
        <v>1120</v>
      </c>
      <c r="D5091" t="s">
        <v>922</v>
      </c>
      <c r="E5091" t="s">
        <v>385</v>
      </c>
      <c r="F5091" t="s">
        <v>457</v>
      </c>
    </row>
    <row r="5092" spans="1:6" x14ac:dyDescent="0.25">
      <c r="A5092">
        <v>10</v>
      </c>
      <c r="B5092">
        <v>6</v>
      </c>
      <c r="C5092" t="s">
        <v>1017</v>
      </c>
      <c r="D5092" t="s">
        <v>899</v>
      </c>
      <c r="E5092" t="s">
        <v>481</v>
      </c>
      <c r="F5092" t="s">
        <v>457</v>
      </c>
    </row>
    <row r="5093" spans="1:6" x14ac:dyDescent="0.25">
      <c r="A5093">
        <v>10</v>
      </c>
      <c r="B5093">
        <v>7</v>
      </c>
      <c r="C5093" t="s">
        <v>1052</v>
      </c>
      <c r="D5093" t="s">
        <v>901</v>
      </c>
      <c r="E5093" t="s">
        <v>651</v>
      </c>
      <c r="F5093" t="s">
        <v>457</v>
      </c>
    </row>
    <row r="5094" spans="1:6" x14ac:dyDescent="0.25">
      <c r="A5094">
        <v>10</v>
      </c>
      <c r="B5094">
        <v>8</v>
      </c>
      <c r="C5094" t="s">
        <v>1038</v>
      </c>
      <c r="D5094" t="s">
        <v>922</v>
      </c>
      <c r="E5094" t="s">
        <v>628</v>
      </c>
      <c r="F5094" t="s">
        <v>457</v>
      </c>
    </row>
    <row r="5095" spans="1:6" x14ac:dyDescent="0.25">
      <c r="A5095">
        <v>10</v>
      </c>
      <c r="B5095">
        <v>9</v>
      </c>
      <c r="C5095" t="s">
        <v>1065</v>
      </c>
      <c r="D5095" t="s">
        <v>901</v>
      </c>
      <c r="E5095" t="s">
        <v>609</v>
      </c>
      <c r="F5095" t="s">
        <v>457</v>
      </c>
    </row>
    <row r="5096" spans="1:6" x14ac:dyDescent="0.25">
      <c r="A5096">
        <v>10</v>
      </c>
      <c r="B5096">
        <v>10</v>
      </c>
      <c r="C5096" t="s">
        <v>1019</v>
      </c>
      <c r="D5096" t="s">
        <v>961</v>
      </c>
      <c r="E5096" t="s">
        <v>456</v>
      </c>
      <c r="F5096" t="s">
        <v>457</v>
      </c>
    </row>
    <row r="5097" spans="1:6" x14ac:dyDescent="0.25">
      <c r="A5097">
        <v>10</v>
      </c>
      <c r="B5097">
        <v>11</v>
      </c>
      <c r="C5097" t="s">
        <v>1059</v>
      </c>
      <c r="D5097" t="s">
        <v>901</v>
      </c>
      <c r="E5097" t="s">
        <v>372</v>
      </c>
      <c r="F5097" t="s">
        <v>457</v>
      </c>
    </row>
    <row r="5098" spans="1:6" x14ac:dyDescent="0.25">
      <c r="A5098">
        <v>10</v>
      </c>
      <c r="B5098">
        <v>12</v>
      </c>
      <c r="C5098" t="s">
        <v>1080</v>
      </c>
      <c r="D5098" t="s">
        <v>899</v>
      </c>
      <c r="E5098" t="s">
        <v>556</v>
      </c>
      <c r="F5098" t="s">
        <v>457</v>
      </c>
    </row>
    <row r="5099" spans="1:6" x14ac:dyDescent="0.25">
      <c r="A5099">
        <v>10</v>
      </c>
      <c r="B5099">
        <v>13</v>
      </c>
      <c r="C5099" t="s">
        <v>1099</v>
      </c>
      <c r="D5099" t="s">
        <v>899</v>
      </c>
      <c r="E5099" t="s">
        <v>617</v>
      </c>
      <c r="F5099" t="s">
        <v>457</v>
      </c>
    </row>
    <row r="5100" spans="1:6" x14ac:dyDescent="0.25">
      <c r="A5100">
        <v>10</v>
      </c>
      <c r="B5100">
        <v>14</v>
      </c>
      <c r="C5100" t="s">
        <v>1060</v>
      </c>
      <c r="D5100" t="s">
        <v>903</v>
      </c>
      <c r="E5100" t="s">
        <v>543</v>
      </c>
      <c r="F5100" t="s">
        <v>457</v>
      </c>
    </row>
    <row r="5101" spans="1:6" x14ac:dyDescent="0.25">
      <c r="A5101">
        <v>10</v>
      </c>
      <c r="B5101">
        <v>15</v>
      </c>
      <c r="C5101" t="s">
        <v>1047</v>
      </c>
      <c r="D5101" t="s">
        <v>899</v>
      </c>
      <c r="E5101" t="s">
        <v>522</v>
      </c>
      <c r="F5101" t="s">
        <v>457</v>
      </c>
    </row>
    <row r="5102" spans="1:6" x14ac:dyDescent="0.25">
      <c r="A5102">
        <v>11</v>
      </c>
      <c r="B5102">
        <v>1</v>
      </c>
      <c r="C5102" t="s">
        <v>1113</v>
      </c>
      <c r="D5102" t="s">
        <v>899</v>
      </c>
      <c r="E5102" t="s">
        <v>522</v>
      </c>
      <c r="F5102" t="s">
        <v>457</v>
      </c>
    </row>
    <row r="5103" spans="1:6" x14ac:dyDescent="0.25">
      <c r="A5103">
        <v>11</v>
      </c>
      <c r="B5103">
        <v>2</v>
      </c>
      <c r="C5103" t="s">
        <v>1015</v>
      </c>
      <c r="D5103" t="s">
        <v>899</v>
      </c>
      <c r="E5103" t="s">
        <v>543</v>
      </c>
      <c r="F5103" t="s">
        <v>457</v>
      </c>
    </row>
    <row r="5104" spans="1:6" x14ac:dyDescent="0.25">
      <c r="A5104">
        <v>11</v>
      </c>
      <c r="B5104">
        <v>3</v>
      </c>
      <c r="C5104" t="s">
        <v>1030</v>
      </c>
      <c r="D5104" t="s">
        <v>908</v>
      </c>
      <c r="E5104" t="s">
        <v>617</v>
      </c>
      <c r="F5104" t="s">
        <v>457</v>
      </c>
    </row>
    <row r="5105" spans="1:6" x14ac:dyDescent="0.25">
      <c r="A5105">
        <v>11</v>
      </c>
      <c r="B5105">
        <v>4</v>
      </c>
      <c r="C5105" t="s">
        <v>1066</v>
      </c>
      <c r="D5105" t="s">
        <v>901</v>
      </c>
      <c r="E5105" t="s">
        <v>556</v>
      </c>
      <c r="F5105" t="s">
        <v>457</v>
      </c>
    </row>
    <row r="5106" spans="1:6" x14ac:dyDescent="0.25">
      <c r="A5106">
        <v>11</v>
      </c>
      <c r="B5106">
        <v>5</v>
      </c>
      <c r="C5106" t="s">
        <v>1020</v>
      </c>
      <c r="D5106" t="s">
        <v>901</v>
      </c>
      <c r="E5106" t="s">
        <v>372</v>
      </c>
      <c r="F5106" t="s">
        <v>457</v>
      </c>
    </row>
    <row r="5107" spans="1:6" x14ac:dyDescent="0.25">
      <c r="A5107">
        <v>11</v>
      </c>
      <c r="B5107">
        <v>6</v>
      </c>
      <c r="C5107" t="s">
        <v>1278</v>
      </c>
      <c r="D5107" t="s">
        <v>901</v>
      </c>
      <c r="E5107" t="s">
        <v>456</v>
      </c>
      <c r="F5107" t="s">
        <v>457</v>
      </c>
    </row>
    <row r="5108" spans="1:6" x14ac:dyDescent="0.25">
      <c r="A5108">
        <v>11</v>
      </c>
      <c r="B5108">
        <v>7</v>
      </c>
      <c r="C5108" t="s">
        <v>1105</v>
      </c>
      <c r="D5108" t="s">
        <v>901</v>
      </c>
      <c r="E5108" t="s">
        <v>609</v>
      </c>
      <c r="F5108" t="s">
        <v>457</v>
      </c>
    </row>
    <row r="5109" spans="1:6" x14ac:dyDescent="0.25">
      <c r="A5109">
        <v>11</v>
      </c>
      <c r="B5109">
        <v>8</v>
      </c>
      <c r="C5109" t="s">
        <v>1082</v>
      </c>
      <c r="D5109" t="s">
        <v>901</v>
      </c>
      <c r="E5109" t="s">
        <v>628</v>
      </c>
      <c r="F5109" t="s">
        <v>457</v>
      </c>
    </row>
    <row r="5110" spans="1:6" x14ac:dyDescent="0.25">
      <c r="A5110">
        <v>11</v>
      </c>
      <c r="B5110">
        <v>9</v>
      </c>
      <c r="C5110" t="s">
        <v>1112</v>
      </c>
      <c r="D5110" t="s">
        <v>899</v>
      </c>
      <c r="E5110" t="s">
        <v>651</v>
      </c>
      <c r="F5110" t="s">
        <v>457</v>
      </c>
    </row>
    <row r="5111" spans="1:6" x14ac:dyDescent="0.25">
      <c r="A5111">
        <v>11</v>
      </c>
      <c r="B5111">
        <v>10</v>
      </c>
      <c r="C5111" t="s">
        <v>1107</v>
      </c>
      <c r="D5111" t="s">
        <v>905</v>
      </c>
      <c r="E5111" t="s">
        <v>481</v>
      </c>
      <c r="F5111" t="s">
        <v>457</v>
      </c>
    </row>
    <row r="5112" spans="1:6" x14ac:dyDescent="0.25">
      <c r="A5112">
        <v>11</v>
      </c>
      <c r="B5112">
        <v>11</v>
      </c>
      <c r="C5112" t="s">
        <v>1018</v>
      </c>
      <c r="D5112" t="s">
        <v>926</v>
      </c>
      <c r="E5112" t="s">
        <v>385</v>
      </c>
      <c r="F5112" t="s">
        <v>457</v>
      </c>
    </row>
    <row r="5113" spans="1:6" x14ac:dyDescent="0.25">
      <c r="A5113">
        <v>11</v>
      </c>
      <c r="B5113">
        <v>12</v>
      </c>
      <c r="C5113" t="s">
        <v>1074</v>
      </c>
      <c r="D5113" t="s">
        <v>901</v>
      </c>
      <c r="E5113" t="s">
        <v>815</v>
      </c>
      <c r="F5113" t="s">
        <v>457</v>
      </c>
    </row>
    <row r="5114" spans="1:6" x14ac:dyDescent="0.25">
      <c r="A5114">
        <v>11</v>
      </c>
      <c r="B5114">
        <v>13</v>
      </c>
      <c r="C5114" t="s">
        <v>1040</v>
      </c>
      <c r="D5114" t="s">
        <v>926</v>
      </c>
      <c r="E5114" t="s">
        <v>629</v>
      </c>
      <c r="F5114" t="s">
        <v>457</v>
      </c>
    </row>
    <row r="5115" spans="1:6" x14ac:dyDescent="0.25">
      <c r="A5115">
        <v>11</v>
      </c>
      <c r="B5115">
        <v>14</v>
      </c>
      <c r="C5115" t="s">
        <v>1125</v>
      </c>
      <c r="D5115" t="s">
        <v>903</v>
      </c>
      <c r="E5115" t="s">
        <v>181</v>
      </c>
      <c r="F5115" t="s">
        <v>457</v>
      </c>
    </row>
    <row r="5116" spans="1:6" x14ac:dyDescent="0.25">
      <c r="A5116">
        <v>11</v>
      </c>
      <c r="B5116">
        <v>15</v>
      </c>
      <c r="C5116" t="s">
        <v>1087</v>
      </c>
      <c r="D5116" t="s">
        <v>901</v>
      </c>
      <c r="E5116" t="s">
        <v>826</v>
      </c>
      <c r="F5116" t="s">
        <v>457</v>
      </c>
    </row>
    <row r="5117" spans="1:6" x14ac:dyDescent="0.25">
      <c r="A5117">
        <v>12</v>
      </c>
      <c r="B5117">
        <v>1</v>
      </c>
      <c r="C5117" t="s">
        <v>1081</v>
      </c>
      <c r="D5117" t="s">
        <v>905</v>
      </c>
      <c r="E5117" t="s">
        <v>826</v>
      </c>
      <c r="F5117" t="s">
        <v>457</v>
      </c>
    </row>
    <row r="5118" spans="1:6" x14ac:dyDescent="0.25">
      <c r="A5118">
        <v>12</v>
      </c>
      <c r="B5118">
        <v>2</v>
      </c>
      <c r="C5118" t="s">
        <v>1085</v>
      </c>
      <c r="D5118" t="s">
        <v>899</v>
      </c>
      <c r="E5118" t="s">
        <v>181</v>
      </c>
      <c r="F5118" t="s">
        <v>457</v>
      </c>
    </row>
    <row r="5119" spans="1:6" x14ac:dyDescent="0.25">
      <c r="A5119">
        <v>12</v>
      </c>
      <c r="B5119">
        <v>3</v>
      </c>
      <c r="C5119" t="s">
        <v>1106</v>
      </c>
      <c r="D5119" t="s">
        <v>901</v>
      </c>
      <c r="E5119" t="s">
        <v>629</v>
      </c>
      <c r="F5119" t="s">
        <v>457</v>
      </c>
    </row>
    <row r="5120" spans="1:6" x14ac:dyDescent="0.25">
      <c r="A5120">
        <v>12</v>
      </c>
      <c r="B5120">
        <v>4</v>
      </c>
      <c r="C5120" t="s">
        <v>1079</v>
      </c>
      <c r="D5120" t="s">
        <v>905</v>
      </c>
      <c r="E5120" t="s">
        <v>815</v>
      </c>
      <c r="F5120" t="s">
        <v>457</v>
      </c>
    </row>
    <row r="5121" spans="1:6" x14ac:dyDescent="0.25">
      <c r="A5121">
        <v>12</v>
      </c>
      <c r="B5121">
        <v>5</v>
      </c>
      <c r="C5121" t="s">
        <v>1095</v>
      </c>
      <c r="D5121" t="s">
        <v>901</v>
      </c>
      <c r="E5121" t="s">
        <v>385</v>
      </c>
      <c r="F5121" t="s">
        <v>457</v>
      </c>
    </row>
    <row r="5122" spans="1:6" x14ac:dyDescent="0.25">
      <c r="A5122">
        <v>12</v>
      </c>
      <c r="B5122">
        <v>6</v>
      </c>
      <c r="C5122" t="s">
        <v>1044</v>
      </c>
      <c r="D5122" t="s">
        <v>922</v>
      </c>
      <c r="E5122" t="s">
        <v>481</v>
      </c>
      <c r="F5122" t="s">
        <v>457</v>
      </c>
    </row>
    <row r="5123" spans="1:6" x14ac:dyDescent="0.25">
      <c r="A5123">
        <v>12</v>
      </c>
      <c r="B5123">
        <v>7</v>
      </c>
      <c r="C5123" t="s">
        <v>1093</v>
      </c>
      <c r="D5123" t="s">
        <v>922</v>
      </c>
      <c r="E5123" t="s">
        <v>651</v>
      </c>
      <c r="F5123" t="s">
        <v>457</v>
      </c>
    </row>
    <row r="5124" spans="1:6" x14ac:dyDescent="0.25">
      <c r="A5124">
        <v>12</v>
      </c>
      <c r="B5124">
        <v>8</v>
      </c>
      <c r="C5124" t="s">
        <v>1014</v>
      </c>
      <c r="D5124" t="s">
        <v>899</v>
      </c>
      <c r="E5124" t="s">
        <v>628</v>
      </c>
      <c r="F5124" t="s">
        <v>457</v>
      </c>
    </row>
    <row r="5125" spans="1:6" x14ac:dyDescent="0.25">
      <c r="A5125">
        <v>12</v>
      </c>
      <c r="B5125">
        <v>9</v>
      </c>
      <c r="C5125" t="s">
        <v>1025</v>
      </c>
      <c r="D5125" t="s">
        <v>926</v>
      </c>
      <c r="E5125" t="s">
        <v>609</v>
      </c>
      <c r="F5125" t="s">
        <v>457</v>
      </c>
    </row>
    <row r="5126" spans="1:6" x14ac:dyDescent="0.25">
      <c r="A5126">
        <v>12</v>
      </c>
      <c r="B5126">
        <v>10</v>
      </c>
      <c r="C5126" t="s">
        <v>1073</v>
      </c>
      <c r="D5126" t="s">
        <v>899</v>
      </c>
      <c r="E5126" t="s">
        <v>456</v>
      </c>
      <c r="F5126" t="s">
        <v>457</v>
      </c>
    </row>
    <row r="5127" spans="1:6" x14ac:dyDescent="0.25">
      <c r="A5127">
        <v>12</v>
      </c>
      <c r="B5127">
        <v>11</v>
      </c>
      <c r="C5127" t="s">
        <v>1041</v>
      </c>
      <c r="D5127" t="s">
        <v>922</v>
      </c>
      <c r="E5127" t="s">
        <v>372</v>
      </c>
      <c r="F5127" t="s">
        <v>457</v>
      </c>
    </row>
    <row r="5128" spans="1:6" x14ac:dyDescent="0.25">
      <c r="A5128">
        <v>12</v>
      </c>
      <c r="B5128">
        <v>12</v>
      </c>
      <c r="C5128" t="s">
        <v>1088</v>
      </c>
      <c r="D5128" t="s">
        <v>901</v>
      </c>
      <c r="E5128" t="s">
        <v>556</v>
      </c>
      <c r="F5128" t="s">
        <v>457</v>
      </c>
    </row>
    <row r="5129" spans="1:6" x14ac:dyDescent="0.25">
      <c r="A5129">
        <v>12</v>
      </c>
      <c r="B5129">
        <v>13</v>
      </c>
      <c r="C5129" t="s">
        <v>1159</v>
      </c>
      <c r="D5129" t="s">
        <v>901</v>
      </c>
      <c r="E5129" t="s">
        <v>617</v>
      </c>
      <c r="F5129" t="s">
        <v>457</v>
      </c>
    </row>
    <row r="5130" spans="1:6" x14ac:dyDescent="0.25">
      <c r="A5130">
        <v>12</v>
      </c>
      <c r="B5130">
        <v>14</v>
      </c>
      <c r="C5130" t="s">
        <v>1067</v>
      </c>
      <c r="D5130" t="s">
        <v>899</v>
      </c>
      <c r="E5130" t="s">
        <v>543</v>
      </c>
      <c r="F5130" t="s">
        <v>457</v>
      </c>
    </row>
    <row r="5131" spans="1:6" x14ac:dyDescent="0.25">
      <c r="A5131">
        <v>12</v>
      </c>
      <c r="B5131">
        <v>15</v>
      </c>
      <c r="C5131" t="s">
        <v>1053</v>
      </c>
      <c r="D5131" t="s">
        <v>901</v>
      </c>
      <c r="E5131" t="s">
        <v>522</v>
      </c>
      <c r="F5131" t="s">
        <v>457</v>
      </c>
    </row>
    <row r="5132" spans="1:6" x14ac:dyDescent="0.25">
      <c r="A5132">
        <v>13</v>
      </c>
      <c r="B5132">
        <v>1</v>
      </c>
      <c r="C5132" t="s">
        <v>1136</v>
      </c>
      <c r="D5132" t="s">
        <v>899</v>
      </c>
      <c r="E5132" t="s">
        <v>522</v>
      </c>
      <c r="F5132" t="s">
        <v>457</v>
      </c>
    </row>
    <row r="5133" spans="1:6" x14ac:dyDescent="0.25">
      <c r="A5133">
        <v>13</v>
      </c>
      <c r="B5133">
        <v>2</v>
      </c>
      <c r="C5133" t="s">
        <v>1149</v>
      </c>
      <c r="D5133" t="s">
        <v>903</v>
      </c>
      <c r="E5133" t="s">
        <v>543</v>
      </c>
      <c r="F5133" t="s">
        <v>457</v>
      </c>
    </row>
    <row r="5134" spans="1:6" x14ac:dyDescent="0.25">
      <c r="A5134">
        <v>13</v>
      </c>
      <c r="B5134">
        <v>3</v>
      </c>
      <c r="C5134" t="s">
        <v>1153</v>
      </c>
      <c r="D5134" t="s">
        <v>899</v>
      </c>
      <c r="E5134" t="s">
        <v>617</v>
      </c>
      <c r="F5134" t="s">
        <v>457</v>
      </c>
    </row>
    <row r="5135" spans="1:6" x14ac:dyDescent="0.25">
      <c r="A5135">
        <v>13</v>
      </c>
      <c r="B5135">
        <v>4</v>
      </c>
      <c r="C5135" t="s">
        <v>1076</v>
      </c>
      <c r="D5135" t="s">
        <v>905</v>
      </c>
      <c r="E5135" t="s">
        <v>556</v>
      </c>
      <c r="F5135" t="s">
        <v>457</v>
      </c>
    </row>
    <row r="5136" spans="1:6" x14ac:dyDescent="0.25">
      <c r="A5136">
        <v>13</v>
      </c>
      <c r="B5136">
        <v>5</v>
      </c>
      <c r="C5136" t="s">
        <v>1075</v>
      </c>
      <c r="D5136" t="s">
        <v>899</v>
      </c>
      <c r="E5136" t="s">
        <v>372</v>
      </c>
      <c r="F5136" t="s">
        <v>457</v>
      </c>
    </row>
    <row r="5137" spans="1:6" x14ac:dyDescent="0.25">
      <c r="A5137">
        <v>13</v>
      </c>
      <c r="B5137">
        <v>6</v>
      </c>
      <c r="C5137" t="s">
        <v>1051</v>
      </c>
      <c r="D5137" t="s">
        <v>901</v>
      </c>
      <c r="E5137" t="s">
        <v>456</v>
      </c>
      <c r="F5137" t="s">
        <v>457</v>
      </c>
    </row>
    <row r="5138" spans="1:6" x14ac:dyDescent="0.25">
      <c r="A5138">
        <v>13</v>
      </c>
      <c r="B5138">
        <v>7</v>
      </c>
      <c r="C5138" t="s">
        <v>1070</v>
      </c>
      <c r="D5138" t="s">
        <v>961</v>
      </c>
      <c r="E5138" t="s">
        <v>609</v>
      </c>
      <c r="F5138" t="s">
        <v>457</v>
      </c>
    </row>
    <row r="5139" spans="1:6" x14ac:dyDescent="0.25">
      <c r="A5139">
        <v>13</v>
      </c>
      <c r="B5139">
        <v>8</v>
      </c>
      <c r="C5139" t="s">
        <v>1126</v>
      </c>
      <c r="D5139" t="s">
        <v>961</v>
      </c>
      <c r="E5139" t="s">
        <v>628</v>
      </c>
      <c r="F5139" t="s">
        <v>457</v>
      </c>
    </row>
    <row r="5140" spans="1:6" x14ac:dyDescent="0.25">
      <c r="A5140">
        <v>13</v>
      </c>
      <c r="B5140">
        <v>9</v>
      </c>
      <c r="C5140" t="s">
        <v>1096</v>
      </c>
      <c r="D5140" t="s">
        <v>901</v>
      </c>
      <c r="E5140" t="s">
        <v>651</v>
      </c>
      <c r="F5140" t="s">
        <v>457</v>
      </c>
    </row>
    <row r="5141" spans="1:6" x14ac:dyDescent="0.25">
      <c r="A5141">
        <v>13</v>
      </c>
      <c r="B5141">
        <v>10</v>
      </c>
      <c r="C5141" t="s">
        <v>1114</v>
      </c>
      <c r="D5141" t="s">
        <v>961</v>
      </c>
      <c r="E5141" t="s">
        <v>481</v>
      </c>
      <c r="F5141" t="s">
        <v>457</v>
      </c>
    </row>
    <row r="5142" spans="1:6" x14ac:dyDescent="0.25">
      <c r="A5142">
        <v>13</v>
      </c>
      <c r="B5142">
        <v>11</v>
      </c>
      <c r="C5142" t="s">
        <v>1100</v>
      </c>
      <c r="D5142" t="s">
        <v>961</v>
      </c>
      <c r="E5142" t="s">
        <v>385</v>
      </c>
      <c r="F5142" t="s">
        <v>457</v>
      </c>
    </row>
    <row r="5143" spans="1:6" x14ac:dyDescent="0.25">
      <c r="A5143">
        <v>13</v>
      </c>
      <c r="B5143">
        <v>12</v>
      </c>
      <c r="C5143" t="s">
        <v>1034</v>
      </c>
      <c r="D5143" t="s">
        <v>901</v>
      </c>
      <c r="E5143" t="s">
        <v>815</v>
      </c>
      <c r="F5143" t="s">
        <v>457</v>
      </c>
    </row>
    <row r="5144" spans="1:6" x14ac:dyDescent="0.25">
      <c r="A5144">
        <v>13</v>
      </c>
      <c r="B5144">
        <v>13</v>
      </c>
      <c r="C5144" t="s">
        <v>1124</v>
      </c>
      <c r="D5144" t="s">
        <v>901</v>
      </c>
      <c r="E5144" t="s">
        <v>629</v>
      </c>
      <c r="F5144" t="s">
        <v>457</v>
      </c>
    </row>
    <row r="5145" spans="1:6" x14ac:dyDescent="0.25">
      <c r="A5145">
        <v>13</v>
      </c>
      <c r="B5145">
        <v>14</v>
      </c>
      <c r="C5145" t="s">
        <v>1089</v>
      </c>
      <c r="D5145" t="s">
        <v>905</v>
      </c>
      <c r="E5145" t="s">
        <v>181</v>
      </c>
      <c r="F5145" t="s">
        <v>457</v>
      </c>
    </row>
    <row r="5146" spans="1:6" x14ac:dyDescent="0.25">
      <c r="A5146">
        <v>13</v>
      </c>
      <c r="B5146">
        <v>15</v>
      </c>
      <c r="C5146" t="s">
        <v>1135</v>
      </c>
      <c r="D5146" t="s">
        <v>908</v>
      </c>
      <c r="E5146" t="s">
        <v>826</v>
      </c>
      <c r="F5146" t="s">
        <v>457</v>
      </c>
    </row>
    <row r="5147" spans="1:6" x14ac:dyDescent="0.25">
      <c r="A5147">
        <v>14</v>
      </c>
      <c r="B5147">
        <v>1</v>
      </c>
      <c r="C5147" t="s">
        <v>1143</v>
      </c>
      <c r="D5147" t="s">
        <v>961</v>
      </c>
      <c r="E5147" t="s">
        <v>826</v>
      </c>
      <c r="F5147" t="s">
        <v>457</v>
      </c>
    </row>
    <row r="5148" spans="1:6" x14ac:dyDescent="0.25">
      <c r="A5148">
        <v>14</v>
      </c>
      <c r="B5148">
        <v>2</v>
      </c>
      <c r="C5148" t="s">
        <v>1086</v>
      </c>
      <c r="D5148" t="s">
        <v>901</v>
      </c>
      <c r="E5148" t="s">
        <v>181</v>
      </c>
      <c r="F5148" t="s">
        <v>457</v>
      </c>
    </row>
    <row r="5149" spans="1:6" x14ac:dyDescent="0.25">
      <c r="A5149">
        <v>14</v>
      </c>
      <c r="B5149">
        <v>3</v>
      </c>
      <c r="C5149" t="s">
        <v>1032</v>
      </c>
      <c r="D5149" t="s">
        <v>908</v>
      </c>
      <c r="E5149" t="s">
        <v>629</v>
      </c>
      <c r="F5149" t="s">
        <v>457</v>
      </c>
    </row>
    <row r="5150" spans="1:6" x14ac:dyDescent="0.25">
      <c r="A5150">
        <v>14</v>
      </c>
      <c r="B5150">
        <v>4</v>
      </c>
      <c r="C5150" t="s">
        <v>1063</v>
      </c>
      <c r="D5150" t="s">
        <v>961</v>
      </c>
      <c r="E5150" t="s">
        <v>815</v>
      </c>
      <c r="F5150" t="s">
        <v>457</v>
      </c>
    </row>
    <row r="5151" spans="1:6" x14ac:dyDescent="0.25">
      <c r="A5151">
        <v>14</v>
      </c>
      <c r="B5151">
        <v>5</v>
      </c>
      <c r="C5151" t="s">
        <v>1115</v>
      </c>
      <c r="D5151" t="s">
        <v>901</v>
      </c>
      <c r="E5151" t="s">
        <v>385</v>
      </c>
      <c r="F5151" t="s">
        <v>457</v>
      </c>
    </row>
    <row r="5152" spans="1:6" x14ac:dyDescent="0.25">
      <c r="A5152">
        <v>14</v>
      </c>
      <c r="B5152">
        <v>6</v>
      </c>
      <c r="C5152" t="s">
        <v>1128</v>
      </c>
      <c r="D5152" t="s">
        <v>901</v>
      </c>
      <c r="E5152" t="s">
        <v>481</v>
      </c>
      <c r="F5152" t="s">
        <v>457</v>
      </c>
    </row>
    <row r="5153" spans="1:6" x14ac:dyDescent="0.25">
      <c r="A5153">
        <v>14</v>
      </c>
      <c r="B5153">
        <v>7</v>
      </c>
      <c r="C5153" t="s">
        <v>1098</v>
      </c>
      <c r="D5153" t="s">
        <v>899</v>
      </c>
      <c r="E5153" t="s">
        <v>651</v>
      </c>
      <c r="F5153" t="s">
        <v>457</v>
      </c>
    </row>
    <row r="5154" spans="1:6" x14ac:dyDescent="0.25">
      <c r="A5154">
        <v>14</v>
      </c>
      <c r="B5154">
        <v>8</v>
      </c>
      <c r="C5154" t="s">
        <v>1090</v>
      </c>
      <c r="D5154" t="s">
        <v>899</v>
      </c>
      <c r="E5154" t="s">
        <v>628</v>
      </c>
      <c r="F5154" t="s">
        <v>457</v>
      </c>
    </row>
    <row r="5155" spans="1:6" x14ac:dyDescent="0.25">
      <c r="A5155">
        <v>14</v>
      </c>
      <c r="B5155">
        <v>9</v>
      </c>
      <c r="C5155" t="s">
        <v>1042</v>
      </c>
      <c r="D5155" t="s">
        <v>899</v>
      </c>
      <c r="E5155" t="s">
        <v>609</v>
      </c>
      <c r="F5155" t="s">
        <v>457</v>
      </c>
    </row>
    <row r="5156" spans="1:6" x14ac:dyDescent="0.25">
      <c r="A5156">
        <v>14</v>
      </c>
      <c r="B5156">
        <v>10</v>
      </c>
      <c r="C5156" t="s">
        <v>1058</v>
      </c>
      <c r="D5156" t="s">
        <v>961</v>
      </c>
      <c r="E5156" t="s">
        <v>456</v>
      </c>
      <c r="F5156" t="s">
        <v>457</v>
      </c>
    </row>
    <row r="5157" spans="1:6" x14ac:dyDescent="0.25">
      <c r="A5157">
        <v>14</v>
      </c>
      <c r="B5157">
        <v>11</v>
      </c>
      <c r="C5157" t="s">
        <v>1155</v>
      </c>
      <c r="D5157" t="s">
        <v>961</v>
      </c>
      <c r="E5157" t="s">
        <v>372</v>
      </c>
      <c r="F5157" t="s">
        <v>457</v>
      </c>
    </row>
    <row r="5158" spans="1:6" x14ac:dyDescent="0.25">
      <c r="A5158">
        <v>14</v>
      </c>
      <c r="B5158">
        <v>12</v>
      </c>
      <c r="C5158" t="s">
        <v>1109</v>
      </c>
      <c r="D5158" t="s">
        <v>908</v>
      </c>
      <c r="E5158" t="s">
        <v>556</v>
      </c>
      <c r="F5158" t="s">
        <v>457</v>
      </c>
    </row>
    <row r="5159" spans="1:6" x14ac:dyDescent="0.25">
      <c r="A5159">
        <v>14</v>
      </c>
      <c r="B5159">
        <v>13</v>
      </c>
      <c r="C5159" t="s">
        <v>1091</v>
      </c>
      <c r="D5159" t="s">
        <v>901</v>
      </c>
      <c r="E5159" t="s">
        <v>617</v>
      </c>
      <c r="F5159" t="s">
        <v>457</v>
      </c>
    </row>
    <row r="5160" spans="1:6" x14ac:dyDescent="0.25">
      <c r="A5160">
        <v>14</v>
      </c>
      <c r="B5160">
        <v>14</v>
      </c>
      <c r="C5160" t="s">
        <v>1133</v>
      </c>
      <c r="D5160" t="s">
        <v>901</v>
      </c>
      <c r="E5160" t="s">
        <v>543</v>
      </c>
      <c r="F5160" t="s">
        <v>457</v>
      </c>
    </row>
    <row r="5161" spans="1:6" x14ac:dyDescent="0.25">
      <c r="A5161">
        <v>14</v>
      </c>
      <c r="B5161">
        <v>15</v>
      </c>
      <c r="C5161" t="s">
        <v>1068</v>
      </c>
      <c r="D5161" t="s">
        <v>901</v>
      </c>
      <c r="E5161" t="s">
        <v>522</v>
      </c>
      <c r="F5161" t="s">
        <v>457</v>
      </c>
    </row>
    <row r="5162" spans="1:6" x14ac:dyDescent="0.25">
      <c r="A5162">
        <v>15</v>
      </c>
      <c r="B5162">
        <v>1</v>
      </c>
      <c r="C5162" t="s">
        <v>1168</v>
      </c>
      <c r="D5162" t="s">
        <v>899</v>
      </c>
      <c r="E5162" t="s">
        <v>522</v>
      </c>
      <c r="F5162" t="s">
        <v>457</v>
      </c>
    </row>
    <row r="5163" spans="1:6" x14ac:dyDescent="0.25">
      <c r="A5163">
        <v>15</v>
      </c>
      <c r="B5163">
        <v>2</v>
      </c>
      <c r="C5163" t="s">
        <v>1119</v>
      </c>
      <c r="D5163" t="s">
        <v>901</v>
      </c>
      <c r="E5163" t="s">
        <v>543</v>
      </c>
      <c r="F5163" t="s">
        <v>457</v>
      </c>
    </row>
    <row r="5164" spans="1:6" x14ac:dyDescent="0.25">
      <c r="A5164">
        <v>15</v>
      </c>
      <c r="B5164">
        <v>3</v>
      </c>
      <c r="C5164" t="s">
        <v>1165</v>
      </c>
      <c r="D5164" t="s">
        <v>901</v>
      </c>
      <c r="E5164" t="s">
        <v>617</v>
      </c>
      <c r="F5164" t="s">
        <v>457</v>
      </c>
    </row>
    <row r="5165" spans="1:6" x14ac:dyDescent="0.25">
      <c r="A5165">
        <v>15</v>
      </c>
      <c r="B5165">
        <v>4</v>
      </c>
      <c r="C5165" t="s">
        <v>1121</v>
      </c>
      <c r="D5165" t="s">
        <v>901</v>
      </c>
      <c r="E5165" t="s">
        <v>556</v>
      </c>
      <c r="F5165" t="s">
        <v>457</v>
      </c>
    </row>
    <row r="5166" spans="1:6" x14ac:dyDescent="0.25">
      <c r="A5166">
        <v>15</v>
      </c>
      <c r="B5166">
        <v>5</v>
      </c>
      <c r="C5166" t="s">
        <v>1140</v>
      </c>
      <c r="D5166" t="s">
        <v>901</v>
      </c>
      <c r="E5166" t="s">
        <v>372</v>
      </c>
      <c r="F5166" t="s">
        <v>457</v>
      </c>
    </row>
    <row r="5167" spans="1:6" x14ac:dyDescent="0.25">
      <c r="A5167">
        <v>15</v>
      </c>
      <c r="B5167">
        <v>6</v>
      </c>
      <c r="C5167" t="s">
        <v>1071</v>
      </c>
      <c r="D5167" t="s">
        <v>903</v>
      </c>
      <c r="E5167" t="s">
        <v>456</v>
      </c>
      <c r="F5167" t="s">
        <v>457</v>
      </c>
    </row>
    <row r="5168" spans="1:6" x14ac:dyDescent="0.25">
      <c r="A5168">
        <v>15</v>
      </c>
      <c r="B5168">
        <v>7</v>
      </c>
      <c r="C5168" t="s">
        <v>1145</v>
      </c>
      <c r="D5168" t="s">
        <v>899</v>
      </c>
      <c r="E5168" t="s">
        <v>609</v>
      </c>
      <c r="F5168" t="s">
        <v>457</v>
      </c>
    </row>
    <row r="5169" spans="1:6" x14ac:dyDescent="0.25">
      <c r="A5169">
        <v>15</v>
      </c>
      <c r="B5169">
        <v>8</v>
      </c>
      <c r="C5169" t="s">
        <v>1118</v>
      </c>
      <c r="D5169" t="s">
        <v>901</v>
      </c>
      <c r="E5169" t="s">
        <v>628</v>
      </c>
      <c r="F5169" t="s">
        <v>457</v>
      </c>
    </row>
    <row r="5170" spans="1:6" x14ac:dyDescent="0.25">
      <c r="A5170">
        <v>15</v>
      </c>
      <c r="B5170">
        <v>9</v>
      </c>
      <c r="C5170" t="s">
        <v>1092</v>
      </c>
      <c r="D5170" t="s">
        <v>901</v>
      </c>
      <c r="E5170" t="s">
        <v>651</v>
      </c>
      <c r="F5170" t="s">
        <v>457</v>
      </c>
    </row>
    <row r="5171" spans="1:6" x14ac:dyDescent="0.25">
      <c r="A5171">
        <v>15</v>
      </c>
      <c r="B5171">
        <v>10</v>
      </c>
      <c r="C5171" t="s">
        <v>1130</v>
      </c>
      <c r="D5171" t="s">
        <v>899</v>
      </c>
      <c r="E5171" t="s">
        <v>481</v>
      </c>
      <c r="F5171" t="s">
        <v>457</v>
      </c>
    </row>
    <row r="5172" spans="1:6" x14ac:dyDescent="0.25">
      <c r="A5172">
        <v>15</v>
      </c>
      <c r="B5172">
        <v>11</v>
      </c>
      <c r="C5172" t="s">
        <v>1225</v>
      </c>
      <c r="D5172" t="s">
        <v>901</v>
      </c>
      <c r="E5172" t="s">
        <v>385</v>
      </c>
      <c r="F5172" t="s">
        <v>457</v>
      </c>
    </row>
    <row r="5173" spans="1:6" x14ac:dyDescent="0.25">
      <c r="A5173">
        <v>15</v>
      </c>
      <c r="B5173">
        <v>12</v>
      </c>
      <c r="C5173" t="s">
        <v>1179</v>
      </c>
      <c r="D5173" t="s">
        <v>901</v>
      </c>
      <c r="E5173" t="s">
        <v>815</v>
      </c>
      <c r="F5173" t="s">
        <v>457</v>
      </c>
    </row>
    <row r="5174" spans="1:6" x14ac:dyDescent="0.25">
      <c r="A5174">
        <v>15</v>
      </c>
      <c r="B5174">
        <v>13</v>
      </c>
      <c r="C5174" t="s">
        <v>1213</v>
      </c>
      <c r="D5174" t="s">
        <v>901</v>
      </c>
      <c r="E5174" t="s">
        <v>629</v>
      </c>
      <c r="F5174" t="s">
        <v>457</v>
      </c>
    </row>
    <row r="5175" spans="1:6" x14ac:dyDescent="0.25">
      <c r="A5175">
        <v>15</v>
      </c>
      <c r="B5175">
        <v>14</v>
      </c>
      <c r="C5175" t="s">
        <v>1084</v>
      </c>
      <c r="D5175" t="s">
        <v>908</v>
      </c>
      <c r="E5175" t="s">
        <v>181</v>
      </c>
      <c r="F5175" t="s">
        <v>457</v>
      </c>
    </row>
    <row r="5176" spans="1:6" x14ac:dyDescent="0.25">
      <c r="A5176">
        <v>15</v>
      </c>
      <c r="B5176">
        <v>15</v>
      </c>
      <c r="C5176" t="s">
        <v>1108</v>
      </c>
      <c r="D5176" t="s">
        <v>908</v>
      </c>
      <c r="E5176" t="s">
        <v>826</v>
      </c>
      <c r="F5176" t="s">
        <v>457</v>
      </c>
    </row>
    <row r="5177" spans="1:6" x14ac:dyDescent="0.25">
      <c r="A5177">
        <v>16</v>
      </c>
      <c r="B5177">
        <v>1</v>
      </c>
      <c r="C5177" t="s">
        <v>1166</v>
      </c>
      <c r="D5177" t="s">
        <v>901</v>
      </c>
      <c r="E5177" t="s">
        <v>826</v>
      </c>
      <c r="F5177" t="s">
        <v>457</v>
      </c>
    </row>
    <row r="5178" spans="1:6" x14ac:dyDescent="0.25">
      <c r="A5178">
        <v>16</v>
      </c>
      <c r="B5178">
        <v>2</v>
      </c>
      <c r="C5178" t="s">
        <v>1274</v>
      </c>
      <c r="D5178" t="s">
        <v>901</v>
      </c>
      <c r="E5178" t="s">
        <v>181</v>
      </c>
      <c r="F5178" t="s">
        <v>457</v>
      </c>
    </row>
    <row r="5179" spans="1:6" x14ac:dyDescent="0.25">
      <c r="A5179">
        <v>16</v>
      </c>
      <c r="B5179">
        <v>3</v>
      </c>
      <c r="C5179" t="s">
        <v>1069</v>
      </c>
      <c r="D5179" t="s">
        <v>899</v>
      </c>
      <c r="E5179" t="s">
        <v>629</v>
      </c>
      <c r="F5179" t="s">
        <v>457</v>
      </c>
    </row>
    <row r="5180" spans="1:6" x14ac:dyDescent="0.25">
      <c r="A5180">
        <v>16</v>
      </c>
      <c r="B5180">
        <v>4</v>
      </c>
      <c r="C5180" t="s">
        <v>1144</v>
      </c>
      <c r="D5180" t="s">
        <v>899</v>
      </c>
      <c r="E5180" t="s">
        <v>815</v>
      </c>
      <c r="F5180" t="s">
        <v>457</v>
      </c>
    </row>
    <row r="5181" spans="1:6" x14ac:dyDescent="0.25">
      <c r="A5181">
        <v>16</v>
      </c>
      <c r="B5181">
        <v>5</v>
      </c>
      <c r="C5181" t="s">
        <v>1131</v>
      </c>
      <c r="D5181" t="s">
        <v>901</v>
      </c>
      <c r="E5181" t="s">
        <v>385</v>
      </c>
      <c r="F5181" t="s">
        <v>457</v>
      </c>
    </row>
    <row r="5182" spans="1:6" x14ac:dyDescent="0.25">
      <c r="A5182">
        <v>16</v>
      </c>
      <c r="B5182">
        <v>6</v>
      </c>
      <c r="C5182" t="s">
        <v>1103</v>
      </c>
      <c r="D5182" t="s">
        <v>901</v>
      </c>
      <c r="E5182" t="s">
        <v>481</v>
      </c>
      <c r="F5182" t="s">
        <v>457</v>
      </c>
    </row>
    <row r="5183" spans="1:6" x14ac:dyDescent="0.25">
      <c r="A5183">
        <v>16</v>
      </c>
      <c r="B5183">
        <v>7</v>
      </c>
      <c r="C5183" t="s">
        <v>1117</v>
      </c>
      <c r="D5183" t="s">
        <v>899</v>
      </c>
      <c r="E5183" t="s">
        <v>651</v>
      </c>
      <c r="F5183" t="s">
        <v>457</v>
      </c>
    </row>
    <row r="5184" spans="1:6" x14ac:dyDescent="0.25">
      <c r="A5184">
        <v>16</v>
      </c>
      <c r="B5184">
        <v>8</v>
      </c>
      <c r="C5184" t="s">
        <v>1122</v>
      </c>
      <c r="D5184" t="s">
        <v>901</v>
      </c>
      <c r="E5184" t="s">
        <v>628</v>
      </c>
      <c r="F5184" t="s">
        <v>457</v>
      </c>
    </row>
    <row r="5185" spans="1:6" x14ac:dyDescent="0.25">
      <c r="A5185">
        <v>16</v>
      </c>
      <c r="B5185">
        <v>9</v>
      </c>
      <c r="C5185" t="s">
        <v>1111</v>
      </c>
      <c r="D5185" t="s">
        <v>926</v>
      </c>
      <c r="E5185" t="s">
        <v>609</v>
      </c>
      <c r="F5185" t="s">
        <v>457</v>
      </c>
    </row>
    <row r="5186" spans="1:6" x14ac:dyDescent="0.25">
      <c r="A5186">
        <v>16</v>
      </c>
      <c r="B5186">
        <v>10</v>
      </c>
      <c r="C5186" t="s">
        <v>1104</v>
      </c>
      <c r="D5186" t="s">
        <v>901</v>
      </c>
      <c r="E5186" t="s">
        <v>456</v>
      </c>
      <c r="F5186" t="s">
        <v>457</v>
      </c>
    </row>
    <row r="5187" spans="1:6" x14ac:dyDescent="0.25">
      <c r="A5187">
        <v>16</v>
      </c>
      <c r="B5187">
        <v>11</v>
      </c>
      <c r="C5187" t="s">
        <v>1229</v>
      </c>
      <c r="D5187" t="s">
        <v>905</v>
      </c>
      <c r="E5187" t="s">
        <v>372</v>
      </c>
      <c r="F5187" t="s">
        <v>457</v>
      </c>
    </row>
    <row r="5188" spans="1:6" x14ac:dyDescent="0.25">
      <c r="A5188">
        <v>16</v>
      </c>
      <c r="B5188">
        <v>12</v>
      </c>
      <c r="C5188" t="s">
        <v>1237</v>
      </c>
      <c r="D5188" t="s">
        <v>901</v>
      </c>
      <c r="E5188" t="s">
        <v>556</v>
      </c>
      <c r="F5188" t="s">
        <v>457</v>
      </c>
    </row>
    <row r="5189" spans="1:6" x14ac:dyDescent="0.25">
      <c r="A5189">
        <v>16</v>
      </c>
      <c r="B5189">
        <v>13</v>
      </c>
      <c r="C5189" t="s">
        <v>1169</v>
      </c>
      <c r="D5189" t="s">
        <v>901</v>
      </c>
      <c r="E5189" t="s">
        <v>617</v>
      </c>
      <c r="F5189" t="s">
        <v>457</v>
      </c>
    </row>
    <row r="5190" spans="1:6" x14ac:dyDescent="0.25">
      <c r="A5190">
        <v>16</v>
      </c>
      <c r="B5190">
        <v>14</v>
      </c>
      <c r="C5190" t="s">
        <v>1142</v>
      </c>
      <c r="D5190" t="s">
        <v>899</v>
      </c>
      <c r="E5190" t="s">
        <v>543</v>
      </c>
      <c r="F5190" t="s">
        <v>457</v>
      </c>
    </row>
    <row r="5191" spans="1:6" x14ac:dyDescent="0.25">
      <c r="A5191">
        <v>16</v>
      </c>
      <c r="B5191">
        <v>15</v>
      </c>
      <c r="C5191" t="s">
        <v>1137</v>
      </c>
      <c r="D5191" t="s">
        <v>922</v>
      </c>
      <c r="E5191" t="s">
        <v>522</v>
      </c>
      <c r="F5191" t="s">
        <v>457</v>
      </c>
    </row>
    <row r="5192" spans="1:6" x14ac:dyDescent="0.25">
      <c r="A5192">
        <v>17</v>
      </c>
      <c r="B5192">
        <v>1</v>
      </c>
      <c r="C5192" t="s">
        <v>1123</v>
      </c>
      <c r="D5192" t="s">
        <v>926</v>
      </c>
      <c r="E5192" t="s">
        <v>522</v>
      </c>
      <c r="F5192" t="s">
        <v>457</v>
      </c>
    </row>
    <row r="5193" spans="1:6" x14ac:dyDescent="0.25">
      <c r="A5193">
        <v>17</v>
      </c>
      <c r="B5193">
        <v>2</v>
      </c>
      <c r="C5193" t="s">
        <v>1102</v>
      </c>
      <c r="D5193" t="s">
        <v>901</v>
      </c>
      <c r="E5193" t="s">
        <v>543</v>
      </c>
      <c r="F5193" t="s">
        <v>457</v>
      </c>
    </row>
    <row r="5194" spans="1:6" x14ac:dyDescent="0.25">
      <c r="A5194">
        <v>17</v>
      </c>
      <c r="B5194">
        <v>3</v>
      </c>
      <c r="C5194" t="s">
        <v>1050</v>
      </c>
      <c r="D5194" t="s">
        <v>922</v>
      </c>
      <c r="E5194" t="s">
        <v>617</v>
      </c>
      <c r="F5194" t="s">
        <v>457</v>
      </c>
    </row>
    <row r="5195" spans="1:6" x14ac:dyDescent="0.25">
      <c r="A5195">
        <v>17</v>
      </c>
      <c r="B5195">
        <v>4</v>
      </c>
      <c r="C5195" t="s">
        <v>1116</v>
      </c>
      <c r="D5195" t="s">
        <v>901</v>
      </c>
      <c r="E5195" t="s">
        <v>556</v>
      </c>
      <c r="F5195" t="s">
        <v>457</v>
      </c>
    </row>
    <row r="5196" spans="1:6" x14ac:dyDescent="0.25">
      <c r="A5196">
        <v>17</v>
      </c>
      <c r="B5196">
        <v>5</v>
      </c>
      <c r="C5196" t="s">
        <v>1175</v>
      </c>
      <c r="D5196" t="s">
        <v>905</v>
      </c>
      <c r="E5196" t="s">
        <v>372</v>
      </c>
      <c r="F5196" t="s">
        <v>457</v>
      </c>
    </row>
    <row r="5197" spans="1:6" x14ac:dyDescent="0.25">
      <c r="A5197">
        <v>17</v>
      </c>
      <c r="B5197">
        <v>6</v>
      </c>
      <c r="C5197" t="s">
        <v>1150</v>
      </c>
      <c r="D5197" t="s">
        <v>905</v>
      </c>
      <c r="E5197" t="s">
        <v>456</v>
      </c>
      <c r="F5197" t="s">
        <v>457</v>
      </c>
    </row>
    <row r="5198" spans="1:6" x14ac:dyDescent="0.25">
      <c r="A5198">
        <v>17</v>
      </c>
      <c r="B5198">
        <v>7</v>
      </c>
      <c r="C5198" t="s">
        <v>1160</v>
      </c>
      <c r="D5198" t="s">
        <v>899</v>
      </c>
      <c r="E5198" t="s">
        <v>609</v>
      </c>
      <c r="F5198" t="s">
        <v>457</v>
      </c>
    </row>
    <row r="5199" spans="1:6" x14ac:dyDescent="0.25">
      <c r="A5199">
        <v>17</v>
      </c>
      <c r="B5199">
        <v>8</v>
      </c>
      <c r="C5199" t="s">
        <v>1185</v>
      </c>
      <c r="D5199" t="s">
        <v>901</v>
      </c>
      <c r="E5199" t="s">
        <v>628</v>
      </c>
      <c r="F5199" t="s">
        <v>457</v>
      </c>
    </row>
    <row r="5200" spans="1:6" x14ac:dyDescent="0.25">
      <c r="A5200">
        <v>17</v>
      </c>
      <c r="B5200">
        <v>9</v>
      </c>
      <c r="C5200" t="s">
        <v>1161</v>
      </c>
      <c r="D5200" t="s">
        <v>899</v>
      </c>
      <c r="E5200" t="s">
        <v>651</v>
      </c>
      <c r="F5200" t="s">
        <v>457</v>
      </c>
    </row>
    <row r="5201" spans="1:6" x14ac:dyDescent="0.25">
      <c r="A5201">
        <v>17</v>
      </c>
      <c r="B5201">
        <v>10</v>
      </c>
      <c r="C5201" t="s">
        <v>1152</v>
      </c>
      <c r="D5201" t="s">
        <v>903</v>
      </c>
      <c r="E5201" t="s">
        <v>481</v>
      </c>
      <c r="F5201" t="s">
        <v>457</v>
      </c>
    </row>
    <row r="5202" spans="1:6" x14ac:dyDescent="0.25">
      <c r="A5202">
        <v>17</v>
      </c>
      <c r="B5202">
        <v>11</v>
      </c>
      <c r="C5202" t="s">
        <v>1156</v>
      </c>
      <c r="D5202" t="s">
        <v>899</v>
      </c>
      <c r="E5202" t="s">
        <v>385</v>
      </c>
      <c r="F5202" t="s">
        <v>457</v>
      </c>
    </row>
    <row r="5203" spans="1:6" x14ac:dyDescent="0.25">
      <c r="A5203">
        <v>17</v>
      </c>
      <c r="B5203">
        <v>12</v>
      </c>
      <c r="C5203" t="s">
        <v>1279</v>
      </c>
      <c r="D5203" t="s">
        <v>901</v>
      </c>
      <c r="E5203" t="s">
        <v>815</v>
      </c>
      <c r="F5203" t="s">
        <v>457</v>
      </c>
    </row>
    <row r="5204" spans="1:6" x14ac:dyDescent="0.25">
      <c r="A5204">
        <v>17</v>
      </c>
      <c r="B5204">
        <v>13</v>
      </c>
      <c r="C5204" t="s">
        <v>1211</v>
      </c>
      <c r="D5204" t="s">
        <v>899</v>
      </c>
      <c r="E5204" t="s">
        <v>629</v>
      </c>
      <c r="F5204" t="s">
        <v>457</v>
      </c>
    </row>
    <row r="5205" spans="1:6" x14ac:dyDescent="0.25">
      <c r="A5205">
        <v>17</v>
      </c>
      <c r="B5205">
        <v>14</v>
      </c>
      <c r="C5205" t="s">
        <v>1134</v>
      </c>
      <c r="D5205" t="s">
        <v>901</v>
      </c>
      <c r="E5205" t="s">
        <v>181</v>
      </c>
      <c r="F5205" t="s">
        <v>457</v>
      </c>
    </row>
    <row r="5206" spans="1:6" x14ac:dyDescent="0.25">
      <c r="A5206">
        <v>17</v>
      </c>
      <c r="B5206">
        <v>15</v>
      </c>
      <c r="C5206" t="s">
        <v>1174</v>
      </c>
      <c r="D5206" t="s">
        <v>899</v>
      </c>
      <c r="E5206" t="s">
        <v>826</v>
      </c>
      <c r="F5206" t="s">
        <v>457</v>
      </c>
    </row>
    <row r="5207" spans="1:6" x14ac:dyDescent="0.25">
      <c r="A5207">
        <v>18</v>
      </c>
      <c r="B5207">
        <v>1</v>
      </c>
      <c r="C5207" t="s">
        <v>1205</v>
      </c>
      <c r="D5207" t="s">
        <v>905</v>
      </c>
      <c r="E5207" t="s">
        <v>826</v>
      </c>
      <c r="F5207" t="s">
        <v>457</v>
      </c>
    </row>
    <row r="5208" spans="1:6" x14ac:dyDescent="0.25">
      <c r="A5208">
        <v>18</v>
      </c>
      <c r="B5208">
        <v>2</v>
      </c>
      <c r="C5208" t="s">
        <v>1094</v>
      </c>
      <c r="D5208" t="s">
        <v>903</v>
      </c>
      <c r="E5208" t="s">
        <v>181</v>
      </c>
      <c r="F5208" t="s">
        <v>457</v>
      </c>
    </row>
    <row r="5209" spans="1:6" x14ac:dyDescent="0.25">
      <c r="A5209">
        <v>18</v>
      </c>
      <c r="B5209">
        <v>3</v>
      </c>
      <c r="C5209" t="s">
        <v>1226</v>
      </c>
      <c r="D5209" t="s">
        <v>901</v>
      </c>
      <c r="E5209" t="s">
        <v>629</v>
      </c>
      <c r="F5209" t="s">
        <v>457</v>
      </c>
    </row>
    <row r="5210" spans="1:6" x14ac:dyDescent="0.25">
      <c r="A5210">
        <v>18</v>
      </c>
      <c r="B5210">
        <v>4</v>
      </c>
      <c r="C5210" t="s">
        <v>1097</v>
      </c>
      <c r="D5210" t="s">
        <v>899</v>
      </c>
      <c r="E5210" t="s">
        <v>815</v>
      </c>
      <c r="F5210" t="s">
        <v>457</v>
      </c>
    </row>
    <row r="5211" spans="1:6" x14ac:dyDescent="0.25">
      <c r="A5211">
        <v>18</v>
      </c>
      <c r="B5211">
        <v>5</v>
      </c>
      <c r="C5211" t="s">
        <v>1164</v>
      </c>
      <c r="D5211" t="s">
        <v>903</v>
      </c>
      <c r="E5211" t="s">
        <v>385</v>
      </c>
      <c r="F5211" t="s">
        <v>457</v>
      </c>
    </row>
    <row r="5212" spans="1:6" x14ac:dyDescent="0.25">
      <c r="A5212">
        <v>18</v>
      </c>
      <c r="B5212">
        <v>6</v>
      </c>
      <c r="C5212" t="s">
        <v>1127</v>
      </c>
      <c r="D5212" t="s">
        <v>901</v>
      </c>
      <c r="E5212" t="s">
        <v>481</v>
      </c>
      <c r="F5212" t="s">
        <v>457</v>
      </c>
    </row>
    <row r="5213" spans="1:6" x14ac:dyDescent="0.25">
      <c r="A5213">
        <v>18</v>
      </c>
      <c r="B5213">
        <v>7</v>
      </c>
      <c r="C5213" t="s">
        <v>1139</v>
      </c>
      <c r="D5213" t="s">
        <v>903</v>
      </c>
      <c r="E5213" t="s">
        <v>651</v>
      </c>
      <c r="F5213" t="s">
        <v>457</v>
      </c>
    </row>
    <row r="5214" spans="1:6" x14ac:dyDescent="0.25">
      <c r="A5214">
        <v>18</v>
      </c>
      <c r="B5214">
        <v>8</v>
      </c>
      <c r="C5214" t="s">
        <v>1141</v>
      </c>
      <c r="D5214" t="s">
        <v>899</v>
      </c>
      <c r="E5214" t="s">
        <v>628</v>
      </c>
      <c r="F5214" t="s">
        <v>457</v>
      </c>
    </row>
    <row r="5215" spans="1:6" x14ac:dyDescent="0.25">
      <c r="A5215">
        <v>18</v>
      </c>
      <c r="B5215">
        <v>9</v>
      </c>
      <c r="C5215" t="s">
        <v>1200</v>
      </c>
      <c r="D5215" t="s">
        <v>901</v>
      </c>
      <c r="E5215" t="s">
        <v>609</v>
      </c>
      <c r="F5215" t="s">
        <v>457</v>
      </c>
    </row>
    <row r="5216" spans="1:6" x14ac:dyDescent="0.25">
      <c r="A5216">
        <v>18</v>
      </c>
      <c r="B5216">
        <v>10</v>
      </c>
      <c r="C5216" t="s">
        <v>1151</v>
      </c>
      <c r="D5216" t="s">
        <v>903</v>
      </c>
      <c r="E5216" t="s">
        <v>456</v>
      </c>
      <c r="F5216" t="s">
        <v>457</v>
      </c>
    </row>
    <row r="5217" spans="1:6" x14ac:dyDescent="0.25">
      <c r="A5217">
        <v>18</v>
      </c>
      <c r="B5217">
        <v>11</v>
      </c>
      <c r="C5217" t="s">
        <v>1178</v>
      </c>
      <c r="D5217" t="s">
        <v>901</v>
      </c>
      <c r="E5217" t="s">
        <v>372</v>
      </c>
      <c r="F5217" t="s">
        <v>457</v>
      </c>
    </row>
    <row r="5218" spans="1:6" x14ac:dyDescent="0.25">
      <c r="A5218">
        <v>18</v>
      </c>
      <c r="B5218">
        <v>12</v>
      </c>
      <c r="C5218" t="s">
        <v>1216</v>
      </c>
      <c r="D5218" t="s">
        <v>899</v>
      </c>
      <c r="E5218" t="s">
        <v>556</v>
      </c>
      <c r="F5218" t="s">
        <v>457</v>
      </c>
    </row>
    <row r="5219" spans="1:6" x14ac:dyDescent="0.25">
      <c r="A5219">
        <v>18</v>
      </c>
      <c r="B5219">
        <v>13</v>
      </c>
      <c r="C5219" t="s">
        <v>1158</v>
      </c>
      <c r="D5219" t="s">
        <v>961</v>
      </c>
      <c r="E5219" t="s">
        <v>617</v>
      </c>
      <c r="F5219" t="s">
        <v>457</v>
      </c>
    </row>
    <row r="5220" spans="1:6" x14ac:dyDescent="0.25">
      <c r="A5220">
        <v>18</v>
      </c>
      <c r="B5220">
        <v>14</v>
      </c>
      <c r="C5220" t="s">
        <v>1187</v>
      </c>
      <c r="D5220" t="s">
        <v>905</v>
      </c>
      <c r="E5220" t="s">
        <v>543</v>
      </c>
      <c r="F5220" t="s">
        <v>457</v>
      </c>
    </row>
    <row r="5221" spans="1:6" x14ac:dyDescent="0.25">
      <c r="A5221">
        <v>18</v>
      </c>
      <c r="B5221">
        <v>15</v>
      </c>
      <c r="C5221" t="s">
        <v>1154</v>
      </c>
      <c r="D5221" t="s">
        <v>922</v>
      </c>
      <c r="E5221" t="s">
        <v>522</v>
      </c>
      <c r="F5221" t="s">
        <v>457</v>
      </c>
    </row>
    <row r="5222" spans="1:6" x14ac:dyDescent="0.25">
      <c r="A5222">
        <v>19</v>
      </c>
      <c r="B5222">
        <v>1</v>
      </c>
      <c r="C5222" t="s">
        <v>1201</v>
      </c>
      <c r="D5222" t="s">
        <v>903</v>
      </c>
      <c r="E5222" t="s">
        <v>522</v>
      </c>
      <c r="F5222" t="s">
        <v>457</v>
      </c>
    </row>
    <row r="5223" spans="1:6" x14ac:dyDescent="0.25">
      <c r="A5223">
        <v>19</v>
      </c>
      <c r="B5223">
        <v>2</v>
      </c>
      <c r="C5223" t="s">
        <v>1188</v>
      </c>
      <c r="D5223" t="s">
        <v>961</v>
      </c>
      <c r="E5223" t="s">
        <v>543</v>
      </c>
      <c r="F5223" t="s">
        <v>457</v>
      </c>
    </row>
    <row r="5224" spans="1:6" x14ac:dyDescent="0.25">
      <c r="A5224">
        <v>19</v>
      </c>
      <c r="B5224">
        <v>3</v>
      </c>
      <c r="C5224" t="s">
        <v>1186</v>
      </c>
      <c r="D5224" t="s">
        <v>922</v>
      </c>
      <c r="E5224" t="s">
        <v>617</v>
      </c>
      <c r="F5224" t="s">
        <v>457</v>
      </c>
    </row>
    <row r="5225" spans="1:6" x14ac:dyDescent="0.25">
      <c r="A5225">
        <v>19</v>
      </c>
      <c r="B5225">
        <v>4</v>
      </c>
      <c r="C5225" t="s">
        <v>1180</v>
      </c>
      <c r="D5225" t="s">
        <v>899</v>
      </c>
      <c r="E5225" t="s">
        <v>556</v>
      </c>
      <c r="F5225" t="s">
        <v>457</v>
      </c>
    </row>
    <row r="5226" spans="1:6" x14ac:dyDescent="0.25">
      <c r="A5226">
        <v>19</v>
      </c>
      <c r="B5226">
        <v>5</v>
      </c>
      <c r="C5226" t="s">
        <v>1167</v>
      </c>
      <c r="D5226" t="s">
        <v>901</v>
      </c>
      <c r="E5226" t="s">
        <v>372</v>
      </c>
      <c r="F5226" t="s">
        <v>457</v>
      </c>
    </row>
    <row r="5227" spans="1:6" x14ac:dyDescent="0.25">
      <c r="A5227">
        <v>19</v>
      </c>
      <c r="B5227">
        <v>6</v>
      </c>
      <c r="C5227" t="s">
        <v>1190</v>
      </c>
      <c r="D5227" t="s">
        <v>901</v>
      </c>
      <c r="E5227" t="s">
        <v>456</v>
      </c>
      <c r="F5227" t="s">
        <v>457</v>
      </c>
    </row>
    <row r="5228" spans="1:6" x14ac:dyDescent="0.25">
      <c r="A5228">
        <v>19</v>
      </c>
      <c r="B5228">
        <v>7</v>
      </c>
      <c r="C5228" t="s">
        <v>1146</v>
      </c>
      <c r="D5228" t="s">
        <v>905</v>
      </c>
      <c r="E5228" t="s">
        <v>609</v>
      </c>
      <c r="F5228" t="s">
        <v>457</v>
      </c>
    </row>
    <row r="5229" spans="1:6" x14ac:dyDescent="0.25">
      <c r="A5229">
        <v>19</v>
      </c>
      <c r="B5229">
        <v>8</v>
      </c>
      <c r="C5229" t="s">
        <v>1203</v>
      </c>
      <c r="D5229" t="s">
        <v>903</v>
      </c>
      <c r="E5229" t="s">
        <v>628</v>
      </c>
      <c r="F5229" t="s">
        <v>457</v>
      </c>
    </row>
    <row r="5230" spans="1:6" x14ac:dyDescent="0.25">
      <c r="A5230">
        <v>19</v>
      </c>
      <c r="B5230">
        <v>9</v>
      </c>
      <c r="C5230" t="s">
        <v>1147</v>
      </c>
      <c r="D5230" t="s">
        <v>901</v>
      </c>
      <c r="E5230" t="s">
        <v>651</v>
      </c>
      <c r="F5230" t="s">
        <v>457</v>
      </c>
    </row>
    <row r="5231" spans="1:6" x14ac:dyDescent="0.25">
      <c r="A5231">
        <v>19</v>
      </c>
      <c r="B5231">
        <v>10</v>
      </c>
      <c r="C5231" t="s">
        <v>1064</v>
      </c>
      <c r="D5231" t="s">
        <v>901</v>
      </c>
      <c r="E5231" t="s">
        <v>481</v>
      </c>
      <c r="F5231" t="s">
        <v>457</v>
      </c>
    </row>
    <row r="5232" spans="1:6" x14ac:dyDescent="0.25">
      <c r="A5232">
        <v>19</v>
      </c>
      <c r="B5232">
        <v>11</v>
      </c>
      <c r="C5232" t="s">
        <v>1162</v>
      </c>
      <c r="D5232" t="s">
        <v>961</v>
      </c>
      <c r="E5232" t="s">
        <v>385</v>
      </c>
      <c r="F5232" t="s">
        <v>457</v>
      </c>
    </row>
    <row r="5233" spans="1:6" x14ac:dyDescent="0.25">
      <c r="A5233">
        <v>19</v>
      </c>
      <c r="B5233">
        <v>12</v>
      </c>
      <c r="C5233" t="s">
        <v>1231</v>
      </c>
      <c r="D5233" t="s">
        <v>901</v>
      </c>
      <c r="E5233" t="s">
        <v>815</v>
      </c>
      <c r="F5233" t="s">
        <v>457</v>
      </c>
    </row>
    <row r="5234" spans="1:6" x14ac:dyDescent="0.25">
      <c r="A5234">
        <v>19</v>
      </c>
      <c r="B5234">
        <v>13</v>
      </c>
      <c r="C5234" t="s">
        <v>1173</v>
      </c>
      <c r="D5234" t="s">
        <v>899</v>
      </c>
      <c r="E5234" t="s">
        <v>629</v>
      </c>
      <c r="F5234" t="s">
        <v>457</v>
      </c>
    </row>
    <row r="5235" spans="1:6" x14ac:dyDescent="0.25">
      <c r="A5235">
        <v>19</v>
      </c>
      <c r="B5235">
        <v>14</v>
      </c>
      <c r="C5235" t="s">
        <v>1157</v>
      </c>
      <c r="D5235" t="s">
        <v>899</v>
      </c>
      <c r="E5235" t="s">
        <v>181</v>
      </c>
      <c r="F5235" t="s">
        <v>457</v>
      </c>
    </row>
    <row r="5236" spans="1:6" x14ac:dyDescent="0.25">
      <c r="A5236">
        <v>19</v>
      </c>
      <c r="B5236">
        <v>15</v>
      </c>
      <c r="C5236" t="s">
        <v>1259</v>
      </c>
      <c r="D5236" t="s">
        <v>901</v>
      </c>
      <c r="E5236" t="s">
        <v>826</v>
      </c>
      <c r="F5236" t="s">
        <v>457</v>
      </c>
    </row>
    <row r="5237" spans="1:6" x14ac:dyDescent="0.25">
      <c r="A5237">
        <v>20</v>
      </c>
      <c r="B5237">
        <v>1</v>
      </c>
      <c r="C5237" t="s">
        <v>1303</v>
      </c>
      <c r="D5237" t="s">
        <v>899</v>
      </c>
      <c r="E5237" t="s">
        <v>826</v>
      </c>
      <c r="F5237" t="s">
        <v>457</v>
      </c>
    </row>
    <row r="5238" spans="1:6" x14ac:dyDescent="0.25">
      <c r="A5238">
        <v>20</v>
      </c>
      <c r="B5238">
        <v>2</v>
      </c>
      <c r="C5238" t="s">
        <v>1129</v>
      </c>
      <c r="D5238" t="s">
        <v>899</v>
      </c>
      <c r="E5238" t="s">
        <v>181</v>
      </c>
      <c r="F5238" t="s">
        <v>457</v>
      </c>
    </row>
    <row r="5239" spans="1:6" x14ac:dyDescent="0.25">
      <c r="A5239">
        <v>20</v>
      </c>
      <c r="B5239">
        <v>3</v>
      </c>
      <c r="C5239" t="s">
        <v>1221</v>
      </c>
      <c r="D5239" t="s">
        <v>908</v>
      </c>
      <c r="E5239" t="s">
        <v>629</v>
      </c>
      <c r="F5239" t="s">
        <v>457</v>
      </c>
    </row>
    <row r="5240" spans="1:6" x14ac:dyDescent="0.25">
      <c r="A5240">
        <v>20</v>
      </c>
      <c r="B5240">
        <v>4</v>
      </c>
      <c r="C5240" t="s">
        <v>1189</v>
      </c>
      <c r="D5240" t="s">
        <v>901</v>
      </c>
      <c r="E5240" t="s">
        <v>815</v>
      </c>
      <c r="F5240" t="s">
        <v>457</v>
      </c>
    </row>
    <row r="5241" spans="1:6" x14ac:dyDescent="0.25">
      <c r="A5241">
        <v>20</v>
      </c>
      <c r="B5241">
        <v>5</v>
      </c>
      <c r="C5241" t="s">
        <v>1253</v>
      </c>
      <c r="D5241" t="s">
        <v>899</v>
      </c>
      <c r="E5241" t="s">
        <v>385</v>
      </c>
      <c r="F5241" t="s">
        <v>457</v>
      </c>
    </row>
    <row r="5242" spans="1:6" x14ac:dyDescent="0.25">
      <c r="A5242">
        <v>20</v>
      </c>
      <c r="B5242">
        <v>6</v>
      </c>
      <c r="C5242" t="s">
        <v>1183</v>
      </c>
      <c r="D5242" t="s">
        <v>899</v>
      </c>
      <c r="E5242" t="s">
        <v>481</v>
      </c>
      <c r="F5242" t="s">
        <v>457</v>
      </c>
    </row>
    <row r="5243" spans="1:6" x14ac:dyDescent="0.25">
      <c r="A5243">
        <v>20</v>
      </c>
      <c r="B5243">
        <v>7</v>
      </c>
      <c r="C5243" t="s">
        <v>1163</v>
      </c>
      <c r="D5243" t="s">
        <v>903</v>
      </c>
      <c r="E5243" t="s">
        <v>651</v>
      </c>
      <c r="F5243" t="s">
        <v>457</v>
      </c>
    </row>
    <row r="5244" spans="1:6" x14ac:dyDescent="0.25">
      <c r="A5244">
        <v>20</v>
      </c>
      <c r="B5244">
        <v>8</v>
      </c>
      <c r="C5244" t="s">
        <v>1247</v>
      </c>
      <c r="D5244" t="s">
        <v>901</v>
      </c>
      <c r="E5244" t="s">
        <v>628</v>
      </c>
      <c r="F5244" t="s">
        <v>457</v>
      </c>
    </row>
    <row r="5245" spans="1:6" x14ac:dyDescent="0.25">
      <c r="A5245">
        <v>20</v>
      </c>
      <c r="B5245">
        <v>9</v>
      </c>
      <c r="C5245" t="s">
        <v>1287</v>
      </c>
      <c r="D5245" t="s">
        <v>903</v>
      </c>
      <c r="E5245" t="s">
        <v>609</v>
      </c>
      <c r="F5245" t="s">
        <v>457</v>
      </c>
    </row>
    <row r="5246" spans="1:6" x14ac:dyDescent="0.25">
      <c r="A5246">
        <v>20</v>
      </c>
      <c r="B5246">
        <v>10</v>
      </c>
      <c r="C5246" t="s">
        <v>1271</v>
      </c>
      <c r="D5246" t="s">
        <v>899</v>
      </c>
      <c r="E5246" t="s">
        <v>456</v>
      </c>
      <c r="F5246" t="s">
        <v>457</v>
      </c>
    </row>
    <row r="5247" spans="1:6" x14ac:dyDescent="0.25">
      <c r="A5247">
        <v>20</v>
      </c>
      <c r="B5247">
        <v>11</v>
      </c>
      <c r="C5247" t="s">
        <v>1207</v>
      </c>
      <c r="D5247" t="s">
        <v>899</v>
      </c>
      <c r="E5247" t="s">
        <v>372</v>
      </c>
      <c r="F5247" t="s">
        <v>457</v>
      </c>
    </row>
    <row r="5248" spans="1:6" x14ac:dyDescent="0.25">
      <c r="A5248">
        <v>20</v>
      </c>
      <c r="B5248">
        <v>12</v>
      </c>
      <c r="C5248" t="s">
        <v>1236</v>
      </c>
      <c r="D5248" t="s">
        <v>901</v>
      </c>
      <c r="E5248" t="s">
        <v>556</v>
      </c>
      <c r="F5248" t="s">
        <v>457</v>
      </c>
    </row>
    <row r="5249" spans="1:6" x14ac:dyDescent="0.25">
      <c r="A5249">
        <v>20</v>
      </c>
      <c r="B5249">
        <v>13</v>
      </c>
      <c r="C5249" t="s">
        <v>1250</v>
      </c>
      <c r="D5249" t="s">
        <v>899</v>
      </c>
      <c r="E5249" t="s">
        <v>617</v>
      </c>
      <c r="F5249" t="s">
        <v>457</v>
      </c>
    </row>
    <row r="5250" spans="1:6" x14ac:dyDescent="0.25">
      <c r="A5250">
        <v>20</v>
      </c>
      <c r="B5250">
        <v>14</v>
      </c>
      <c r="C5250" t="s">
        <v>1215</v>
      </c>
      <c r="D5250" t="s">
        <v>899</v>
      </c>
      <c r="E5250" t="s">
        <v>543</v>
      </c>
      <c r="F5250" t="s">
        <v>457</v>
      </c>
    </row>
    <row r="5251" spans="1:6" x14ac:dyDescent="0.25">
      <c r="A5251">
        <v>20</v>
      </c>
      <c r="B5251">
        <v>15</v>
      </c>
      <c r="C5251" t="s">
        <v>1289</v>
      </c>
      <c r="D5251" t="s">
        <v>901</v>
      </c>
      <c r="E5251" t="s">
        <v>522</v>
      </c>
      <c r="F5251" t="s">
        <v>457</v>
      </c>
    </row>
    <row r="5252" spans="1:6" x14ac:dyDescent="0.25">
      <c r="A5252">
        <v>21</v>
      </c>
      <c r="B5252">
        <v>1</v>
      </c>
      <c r="C5252" t="s">
        <v>1193</v>
      </c>
      <c r="D5252" t="s">
        <v>908</v>
      </c>
      <c r="E5252" t="s">
        <v>522</v>
      </c>
      <c r="F5252" t="s">
        <v>457</v>
      </c>
    </row>
    <row r="5253" spans="1:6" x14ac:dyDescent="0.25">
      <c r="A5253">
        <v>21</v>
      </c>
      <c r="B5253">
        <v>2</v>
      </c>
      <c r="C5253" t="s">
        <v>1198</v>
      </c>
      <c r="D5253" t="s">
        <v>901</v>
      </c>
      <c r="E5253" t="s">
        <v>543</v>
      </c>
      <c r="F5253" t="s">
        <v>457</v>
      </c>
    </row>
    <row r="5254" spans="1:6" x14ac:dyDescent="0.25">
      <c r="A5254">
        <v>21</v>
      </c>
      <c r="B5254">
        <v>3</v>
      </c>
      <c r="C5254" t="s">
        <v>1245</v>
      </c>
      <c r="D5254" t="s">
        <v>901</v>
      </c>
      <c r="E5254" t="s">
        <v>617</v>
      </c>
      <c r="F5254" t="s">
        <v>457</v>
      </c>
    </row>
    <row r="5255" spans="1:6" x14ac:dyDescent="0.25">
      <c r="A5255">
        <v>21</v>
      </c>
      <c r="B5255">
        <v>4</v>
      </c>
      <c r="C5255" t="s">
        <v>1252</v>
      </c>
      <c r="D5255" t="s">
        <v>901</v>
      </c>
      <c r="E5255" t="s">
        <v>556</v>
      </c>
      <c r="F5255" t="s">
        <v>457</v>
      </c>
    </row>
    <row r="5256" spans="1:6" x14ac:dyDescent="0.25">
      <c r="A5256">
        <v>21</v>
      </c>
      <c r="B5256">
        <v>5</v>
      </c>
      <c r="C5256" t="s">
        <v>1234</v>
      </c>
      <c r="D5256" t="s">
        <v>908</v>
      </c>
      <c r="E5256" t="s">
        <v>372</v>
      </c>
      <c r="F5256" t="s">
        <v>457</v>
      </c>
    </row>
    <row r="5257" spans="1:6" x14ac:dyDescent="0.25">
      <c r="A5257">
        <v>21</v>
      </c>
      <c r="B5257">
        <v>6</v>
      </c>
      <c r="C5257" t="s">
        <v>1243</v>
      </c>
      <c r="D5257" t="s">
        <v>901</v>
      </c>
      <c r="E5257" t="s">
        <v>456</v>
      </c>
      <c r="F5257" t="s">
        <v>457</v>
      </c>
    </row>
    <row r="5258" spans="1:6" x14ac:dyDescent="0.25">
      <c r="A5258">
        <v>21</v>
      </c>
      <c r="B5258">
        <v>7</v>
      </c>
      <c r="C5258" t="s">
        <v>1191</v>
      </c>
      <c r="D5258" t="s">
        <v>901</v>
      </c>
      <c r="E5258" t="s">
        <v>609</v>
      </c>
      <c r="F5258" t="s">
        <v>457</v>
      </c>
    </row>
    <row r="5259" spans="1:6" x14ac:dyDescent="0.25">
      <c r="A5259">
        <v>21</v>
      </c>
      <c r="B5259">
        <v>8</v>
      </c>
      <c r="C5259" t="s">
        <v>1208</v>
      </c>
      <c r="D5259" t="s">
        <v>899</v>
      </c>
      <c r="E5259" t="s">
        <v>628</v>
      </c>
      <c r="F5259" t="s">
        <v>457</v>
      </c>
    </row>
    <row r="5260" spans="1:6" x14ac:dyDescent="0.25">
      <c r="A5260">
        <v>21</v>
      </c>
      <c r="B5260">
        <v>9</v>
      </c>
      <c r="C5260" t="s">
        <v>1172</v>
      </c>
      <c r="D5260" t="s">
        <v>901</v>
      </c>
      <c r="E5260" t="s">
        <v>651</v>
      </c>
      <c r="F5260" t="s">
        <v>457</v>
      </c>
    </row>
    <row r="5261" spans="1:6" x14ac:dyDescent="0.25">
      <c r="A5261">
        <v>21</v>
      </c>
      <c r="B5261">
        <v>10</v>
      </c>
      <c r="C5261" t="s">
        <v>1195</v>
      </c>
      <c r="D5261" t="s">
        <v>899</v>
      </c>
      <c r="E5261" t="s">
        <v>481</v>
      </c>
      <c r="F5261" t="s">
        <v>457</v>
      </c>
    </row>
    <row r="5262" spans="1:6" x14ac:dyDescent="0.25">
      <c r="A5262">
        <v>21</v>
      </c>
      <c r="B5262">
        <v>11</v>
      </c>
      <c r="C5262" t="s">
        <v>1184</v>
      </c>
      <c r="D5262" t="s">
        <v>901</v>
      </c>
      <c r="E5262" t="s">
        <v>385</v>
      </c>
      <c r="F5262" t="s">
        <v>457</v>
      </c>
    </row>
    <row r="5263" spans="1:6" x14ac:dyDescent="0.25">
      <c r="A5263">
        <v>21</v>
      </c>
      <c r="B5263">
        <v>12</v>
      </c>
      <c r="C5263" t="s">
        <v>1280</v>
      </c>
      <c r="D5263" t="s">
        <v>905</v>
      </c>
      <c r="E5263" t="s">
        <v>815</v>
      </c>
      <c r="F5263" t="s">
        <v>457</v>
      </c>
    </row>
    <row r="5264" spans="1:6" x14ac:dyDescent="0.25">
      <c r="A5264">
        <v>21</v>
      </c>
      <c r="B5264">
        <v>13</v>
      </c>
      <c r="C5264" t="s">
        <v>1385</v>
      </c>
      <c r="D5264" t="s">
        <v>901</v>
      </c>
      <c r="E5264" t="s">
        <v>629</v>
      </c>
      <c r="F5264" t="s">
        <v>457</v>
      </c>
    </row>
    <row r="5265" spans="1:6" x14ac:dyDescent="0.25">
      <c r="A5265">
        <v>21</v>
      </c>
      <c r="B5265">
        <v>14</v>
      </c>
      <c r="C5265" t="s">
        <v>1230</v>
      </c>
      <c r="D5265" t="s">
        <v>922</v>
      </c>
      <c r="E5265" t="s">
        <v>181</v>
      </c>
      <c r="F5265" t="s">
        <v>457</v>
      </c>
    </row>
    <row r="5266" spans="1:6" x14ac:dyDescent="0.25">
      <c r="A5266">
        <v>21</v>
      </c>
      <c r="B5266">
        <v>15</v>
      </c>
      <c r="C5266" t="s">
        <v>1148</v>
      </c>
      <c r="D5266" t="s">
        <v>901</v>
      </c>
      <c r="E5266" t="s">
        <v>826</v>
      </c>
      <c r="F5266" t="s">
        <v>457</v>
      </c>
    </row>
    <row r="5267" spans="1:6" x14ac:dyDescent="0.25">
      <c r="A5267">
        <v>22</v>
      </c>
      <c r="B5267">
        <v>1</v>
      </c>
      <c r="C5267" t="s">
        <v>1210</v>
      </c>
      <c r="D5267" t="s">
        <v>901</v>
      </c>
      <c r="E5267" t="s">
        <v>826</v>
      </c>
      <c r="F5267" t="s">
        <v>457</v>
      </c>
    </row>
    <row r="5268" spans="1:6" x14ac:dyDescent="0.25">
      <c r="A5268">
        <v>22</v>
      </c>
      <c r="B5268">
        <v>2</v>
      </c>
      <c r="C5268" t="s">
        <v>1294</v>
      </c>
      <c r="D5268" t="s">
        <v>901</v>
      </c>
      <c r="E5268" t="s">
        <v>181</v>
      </c>
      <c r="F5268" t="s">
        <v>457</v>
      </c>
    </row>
    <row r="5269" spans="1:6" x14ac:dyDescent="0.25">
      <c r="A5269">
        <v>22</v>
      </c>
      <c r="B5269">
        <v>3</v>
      </c>
      <c r="C5269" t="s">
        <v>1220</v>
      </c>
      <c r="D5269" t="s">
        <v>903</v>
      </c>
      <c r="E5269" t="s">
        <v>629</v>
      </c>
      <c r="F5269" t="s">
        <v>457</v>
      </c>
    </row>
    <row r="5270" spans="1:6" x14ac:dyDescent="0.25">
      <c r="A5270">
        <v>22</v>
      </c>
      <c r="B5270">
        <v>4</v>
      </c>
      <c r="C5270" t="s">
        <v>1196</v>
      </c>
      <c r="D5270" t="s">
        <v>903</v>
      </c>
      <c r="E5270" t="s">
        <v>815</v>
      </c>
      <c r="F5270" t="s">
        <v>457</v>
      </c>
    </row>
    <row r="5271" spans="1:6" x14ac:dyDescent="0.25">
      <c r="A5271">
        <v>22</v>
      </c>
      <c r="B5271">
        <v>5</v>
      </c>
      <c r="C5271" t="s">
        <v>1238</v>
      </c>
      <c r="D5271" t="s">
        <v>901</v>
      </c>
      <c r="E5271" t="s">
        <v>385</v>
      </c>
      <c r="F5271" t="s">
        <v>457</v>
      </c>
    </row>
    <row r="5272" spans="1:6" x14ac:dyDescent="0.25">
      <c r="A5272">
        <v>22</v>
      </c>
      <c r="B5272">
        <v>6</v>
      </c>
      <c r="C5272" t="s">
        <v>1292</v>
      </c>
      <c r="D5272" t="s">
        <v>901</v>
      </c>
      <c r="E5272" t="s">
        <v>481</v>
      </c>
      <c r="F5272" t="s">
        <v>457</v>
      </c>
    </row>
    <row r="5273" spans="1:6" x14ac:dyDescent="0.25">
      <c r="A5273">
        <v>22</v>
      </c>
      <c r="B5273">
        <v>7</v>
      </c>
      <c r="C5273" t="s">
        <v>1209</v>
      </c>
      <c r="D5273" t="s">
        <v>961</v>
      </c>
      <c r="E5273" t="s">
        <v>651</v>
      </c>
      <c r="F5273" t="s">
        <v>457</v>
      </c>
    </row>
    <row r="5274" spans="1:6" x14ac:dyDescent="0.25">
      <c r="A5274">
        <v>22</v>
      </c>
      <c r="B5274">
        <v>8</v>
      </c>
      <c r="C5274" t="s">
        <v>1275</v>
      </c>
      <c r="D5274" t="s">
        <v>899</v>
      </c>
      <c r="E5274" t="s">
        <v>628</v>
      </c>
      <c r="F5274" t="s">
        <v>457</v>
      </c>
    </row>
    <row r="5275" spans="1:6" x14ac:dyDescent="0.25">
      <c r="A5275">
        <v>22</v>
      </c>
      <c r="B5275">
        <v>9</v>
      </c>
      <c r="C5275" t="s">
        <v>1241</v>
      </c>
      <c r="D5275" t="s">
        <v>961</v>
      </c>
      <c r="E5275" t="s">
        <v>609</v>
      </c>
      <c r="F5275" t="s">
        <v>457</v>
      </c>
    </row>
    <row r="5276" spans="1:6" x14ac:dyDescent="0.25">
      <c r="A5276">
        <v>22</v>
      </c>
      <c r="B5276">
        <v>10</v>
      </c>
      <c r="C5276" t="s">
        <v>1254</v>
      </c>
      <c r="D5276" t="s">
        <v>905</v>
      </c>
      <c r="E5276" t="s">
        <v>456</v>
      </c>
      <c r="F5276" t="s">
        <v>457</v>
      </c>
    </row>
    <row r="5277" spans="1:6" x14ac:dyDescent="0.25">
      <c r="A5277">
        <v>22</v>
      </c>
      <c r="B5277">
        <v>11</v>
      </c>
      <c r="C5277" t="s">
        <v>1212</v>
      </c>
      <c r="D5277" t="s">
        <v>901</v>
      </c>
      <c r="E5277" t="s">
        <v>372</v>
      </c>
      <c r="F5277" t="s">
        <v>457</v>
      </c>
    </row>
    <row r="5278" spans="1:6" x14ac:dyDescent="0.25">
      <c r="A5278">
        <v>22</v>
      </c>
      <c r="B5278">
        <v>12</v>
      </c>
      <c r="C5278" t="s">
        <v>1249</v>
      </c>
      <c r="D5278" t="s">
        <v>899</v>
      </c>
      <c r="E5278" t="s">
        <v>556</v>
      </c>
      <c r="F5278" t="s">
        <v>457</v>
      </c>
    </row>
    <row r="5279" spans="1:6" x14ac:dyDescent="0.25">
      <c r="A5279">
        <v>22</v>
      </c>
      <c r="B5279">
        <v>13</v>
      </c>
      <c r="C5279" t="s">
        <v>1233</v>
      </c>
      <c r="D5279" t="s">
        <v>901</v>
      </c>
      <c r="E5279" t="s">
        <v>617</v>
      </c>
      <c r="F5279" t="s">
        <v>457</v>
      </c>
    </row>
    <row r="5280" spans="1:6" x14ac:dyDescent="0.25">
      <c r="A5280">
        <v>22</v>
      </c>
      <c r="B5280">
        <v>14</v>
      </c>
      <c r="C5280" t="s">
        <v>1282</v>
      </c>
      <c r="D5280" t="s">
        <v>901</v>
      </c>
      <c r="E5280" t="s">
        <v>543</v>
      </c>
      <c r="F5280" t="s">
        <v>457</v>
      </c>
    </row>
    <row r="5281" spans="1:6" x14ac:dyDescent="0.25">
      <c r="A5281">
        <v>22</v>
      </c>
      <c r="B5281">
        <v>15</v>
      </c>
      <c r="C5281" t="s">
        <v>1386</v>
      </c>
      <c r="D5281" t="s">
        <v>926</v>
      </c>
      <c r="E5281" t="s">
        <v>522</v>
      </c>
      <c r="F5281" t="s">
        <v>457</v>
      </c>
    </row>
    <row r="5282" spans="1:6" x14ac:dyDescent="0.25">
      <c r="A5282">
        <v>23</v>
      </c>
      <c r="B5282">
        <v>1</v>
      </c>
      <c r="C5282" t="s">
        <v>1204</v>
      </c>
      <c r="D5282" t="s">
        <v>901</v>
      </c>
      <c r="E5282" t="s">
        <v>522</v>
      </c>
      <c r="F5282" t="s">
        <v>457</v>
      </c>
    </row>
    <row r="5283" spans="1:6" x14ac:dyDescent="0.25">
      <c r="A5283">
        <v>23</v>
      </c>
      <c r="B5283">
        <v>2</v>
      </c>
      <c r="C5283" t="s">
        <v>1202</v>
      </c>
      <c r="D5283" t="s">
        <v>899</v>
      </c>
      <c r="E5283" t="s">
        <v>543</v>
      </c>
      <c r="F5283" t="s">
        <v>457</v>
      </c>
    </row>
    <row r="5284" spans="1:6" x14ac:dyDescent="0.25">
      <c r="A5284">
        <v>23</v>
      </c>
      <c r="B5284">
        <v>3</v>
      </c>
      <c r="C5284" t="s">
        <v>1170</v>
      </c>
      <c r="D5284" t="s">
        <v>961</v>
      </c>
      <c r="E5284" t="s">
        <v>617</v>
      </c>
      <c r="F5284" t="s">
        <v>457</v>
      </c>
    </row>
    <row r="5285" spans="1:6" x14ac:dyDescent="0.25">
      <c r="A5285">
        <v>23</v>
      </c>
      <c r="B5285">
        <v>4</v>
      </c>
      <c r="C5285" t="s">
        <v>1267</v>
      </c>
      <c r="D5285" t="s">
        <v>901</v>
      </c>
      <c r="E5285" t="s">
        <v>556</v>
      </c>
      <c r="F5285" t="s">
        <v>457</v>
      </c>
    </row>
    <row r="5286" spans="1:6" x14ac:dyDescent="0.25">
      <c r="A5286">
        <v>23</v>
      </c>
      <c r="B5286">
        <v>5</v>
      </c>
      <c r="C5286" t="s">
        <v>1138</v>
      </c>
      <c r="D5286" t="s">
        <v>961</v>
      </c>
      <c r="E5286" t="s">
        <v>372</v>
      </c>
      <c r="F5286" t="s">
        <v>457</v>
      </c>
    </row>
    <row r="5287" spans="1:6" x14ac:dyDescent="0.25">
      <c r="A5287">
        <v>23</v>
      </c>
      <c r="B5287">
        <v>6</v>
      </c>
      <c r="C5287" t="s">
        <v>1214</v>
      </c>
      <c r="D5287" t="s">
        <v>901</v>
      </c>
      <c r="E5287" t="s">
        <v>456</v>
      </c>
      <c r="F5287" t="s">
        <v>457</v>
      </c>
    </row>
    <row r="5288" spans="1:6" x14ac:dyDescent="0.25">
      <c r="A5288">
        <v>23</v>
      </c>
      <c r="B5288">
        <v>7</v>
      </c>
      <c r="C5288" t="s">
        <v>1296</v>
      </c>
      <c r="D5288" t="s">
        <v>901</v>
      </c>
      <c r="E5288" t="s">
        <v>609</v>
      </c>
      <c r="F5288" t="s">
        <v>457</v>
      </c>
    </row>
    <row r="5289" spans="1:6" x14ac:dyDescent="0.25">
      <c r="A5289">
        <v>23</v>
      </c>
      <c r="B5289">
        <v>8</v>
      </c>
      <c r="C5289" t="s">
        <v>1311</v>
      </c>
      <c r="D5289" t="s">
        <v>899</v>
      </c>
      <c r="E5289" t="s">
        <v>628</v>
      </c>
      <c r="F5289" t="s">
        <v>457</v>
      </c>
    </row>
    <row r="5290" spans="1:6" x14ac:dyDescent="0.25">
      <c r="A5290">
        <v>23</v>
      </c>
      <c r="B5290">
        <v>9</v>
      </c>
      <c r="C5290" t="s">
        <v>1217</v>
      </c>
      <c r="D5290" t="s">
        <v>901</v>
      </c>
      <c r="E5290" t="s">
        <v>651</v>
      </c>
      <c r="F5290" t="s">
        <v>457</v>
      </c>
    </row>
    <row r="5291" spans="1:6" x14ac:dyDescent="0.25">
      <c r="A5291">
        <v>23</v>
      </c>
      <c r="B5291">
        <v>10</v>
      </c>
      <c r="C5291" t="s">
        <v>1224</v>
      </c>
      <c r="D5291" t="s">
        <v>961</v>
      </c>
      <c r="E5291" t="s">
        <v>481</v>
      </c>
      <c r="F5291" t="s">
        <v>457</v>
      </c>
    </row>
    <row r="5292" spans="1:6" x14ac:dyDescent="0.25">
      <c r="A5292">
        <v>23</v>
      </c>
      <c r="B5292">
        <v>11</v>
      </c>
      <c r="C5292" t="s">
        <v>1286</v>
      </c>
      <c r="D5292" t="s">
        <v>899</v>
      </c>
      <c r="E5292" t="s">
        <v>385</v>
      </c>
      <c r="F5292" t="s">
        <v>457</v>
      </c>
    </row>
    <row r="5293" spans="1:6" x14ac:dyDescent="0.25">
      <c r="A5293">
        <v>23</v>
      </c>
      <c r="B5293">
        <v>12</v>
      </c>
      <c r="C5293" t="s">
        <v>1218</v>
      </c>
      <c r="D5293" t="s">
        <v>901</v>
      </c>
      <c r="E5293" t="s">
        <v>815</v>
      </c>
      <c r="F5293" t="s">
        <v>457</v>
      </c>
    </row>
    <row r="5294" spans="1:6" x14ac:dyDescent="0.25">
      <c r="A5294">
        <v>23</v>
      </c>
      <c r="B5294">
        <v>13</v>
      </c>
      <c r="C5294" t="s">
        <v>1177</v>
      </c>
      <c r="D5294" t="s">
        <v>901</v>
      </c>
      <c r="E5294" t="s">
        <v>629</v>
      </c>
      <c r="F5294" t="s">
        <v>457</v>
      </c>
    </row>
    <row r="5295" spans="1:6" x14ac:dyDescent="0.25">
      <c r="A5295">
        <v>23</v>
      </c>
      <c r="B5295">
        <v>14</v>
      </c>
      <c r="C5295" t="s">
        <v>1344</v>
      </c>
      <c r="D5295" t="s">
        <v>899</v>
      </c>
      <c r="E5295" t="s">
        <v>181</v>
      </c>
      <c r="F5295" t="s">
        <v>457</v>
      </c>
    </row>
    <row r="5296" spans="1:6" x14ac:dyDescent="0.25">
      <c r="A5296">
        <v>23</v>
      </c>
      <c r="B5296">
        <v>15</v>
      </c>
      <c r="C5296" t="s">
        <v>1299</v>
      </c>
      <c r="D5296" t="s">
        <v>961</v>
      </c>
      <c r="E5296" t="s">
        <v>826</v>
      </c>
      <c r="F5296" t="s">
        <v>457</v>
      </c>
    </row>
    <row r="5297" spans="1:6" x14ac:dyDescent="0.25">
      <c r="A5297">
        <v>24</v>
      </c>
      <c r="B5297">
        <v>1</v>
      </c>
      <c r="C5297" t="s">
        <v>1181</v>
      </c>
      <c r="D5297" t="s">
        <v>899</v>
      </c>
      <c r="E5297" t="s">
        <v>826</v>
      </c>
      <c r="F5297" t="s">
        <v>457</v>
      </c>
    </row>
    <row r="5298" spans="1:6" x14ac:dyDescent="0.25">
      <c r="A5298">
        <v>24</v>
      </c>
      <c r="B5298">
        <v>2</v>
      </c>
      <c r="C5298" t="s">
        <v>1240</v>
      </c>
      <c r="D5298" t="s">
        <v>901</v>
      </c>
      <c r="E5298" t="s">
        <v>181</v>
      </c>
      <c r="F5298" t="s">
        <v>457</v>
      </c>
    </row>
    <row r="5299" spans="1:6" x14ac:dyDescent="0.25">
      <c r="A5299">
        <v>24</v>
      </c>
      <c r="B5299">
        <v>3</v>
      </c>
      <c r="C5299" t="s">
        <v>1261</v>
      </c>
      <c r="D5299" t="s">
        <v>899</v>
      </c>
      <c r="E5299" t="s">
        <v>629</v>
      </c>
      <c r="F5299" t="s">
        <v>457</v>
      </c>
    </row>
    <row r="5300" spans="1:6" x14ac:dyDescent="0.25">
      <c r="A5300">
        <v>24</v>
      </c>
      <c r="B5300">
        <v>4</v>
      </c>
      <c r="C5300" t="s">
        <v>1363</v>
      </c>
      <c r="D5300" t="s">
        <v>908</v>
      </c>
      <c r="E5300" t="s">
        <v>815</v>
      </c>
      <c r="F5300" t="s">
        <v>457</v>
      </c>
    </row>
    <row r="5301" spans="1:6" x14ac:dyDescent="0.25">
      <c r="A5301">
        <v>24</v>
      </c>
      <c r="B5301">
        <v>5</v>
      </c>
      <c r="C5301" t="s">
        <v>1342</v>
      </c>
      <c r="D5301" t="s">
        <v>961</v>
      </c>
      <c r="E5301" t="s">
        <v>385</v>
      </c>
      <c r="F5301" t="s">
        <v>457</v>
      </c>
    </row>
    <row r="5302" spans="1:6" x14ac:dyDescent="0.25">
      <c r="A5302">
        <v>24</v>
      </c>
      <c r="B5302">
        <v>6</v>
      </c>
      <c r="C5302" t="s">
        <v>1222</v>
      </c>
      <c r="D5302" t="s">
        <v>901</v>
      </c>
      <c r="E5302" t="s">
        <v>481</v>
      </c>
      <c r="F5302" t="s">
        <v>457</v>
      </c>
    </row>
    <row r="5303" spans="1:6" x14ac:dyDescent="0.25">
      <c r="A5303">
        <v>24</v>
      </c>
      <c r="B5303">
        <v>7</v>
      </c>
      <c r="C5303" t="s">
        <v>1223</v>
      </c>
      <c r="D5303" t="s">
        <v>908</v>
      </c>
      <c r="E5303" t="s">
        <v>651</v>
      </c>
      <c r="F5303" t="s">
        <v>457</v>
      </c>
    </row>
    <row r="5304" spans="1:6" x14ac:dyDescent="0.25">
      <c r="A5304">
        <v>24</v>
      </c>
      <c r="B5304">
        <v>8</v>
      </c>
      <c r="C5304" t="s">
        <v>1255</v>
      </c>
      <c r="D5304" t="s">
        <v>901</v>
      </c>
      <c r="E5304" t="s">
        <v>628</v>
      </c>
      <c r="F5304" t="s">
        <v>457</v>
      </c>
    </row>
    <row r="5305" spans="1:6" x14ac:dyDescent="0.25">
      <c r="A5305">
        <v>24</v>
      </c>
      <c r="B5305">
        <v>9</v>
      </c>
      <c r="C5305" t="s">
        <v>1290</v>
      </c>
      <c r="D5305" t="s">
        <v>922</v>
      </c>
      <c r="E5305" t="s">
        <v>609</v>
      </c>
      <c r="F5305" t="s">
        <v>457</v>
      </c>
    </row>
    <row r="5306" spans="1:6" x14ac:dyDescent="0.25">
      <c r="A5306">
        <v>24</v>
      </c>
      <c r="B5306">
        <v>10</v>
      </c>
      <c r="C5306" t="s">
        <v>1228</v>
      </c>
      <c r="D5306" t="s">
        <v>899</v>
      </c>
      <c r="E5306" t="s">
        <v>456</v>
      </c>
      <c r="F5306" t="s">
        <v>457</v>
      </c>
    </row>
    <row r="5307" spans="1:6" x14ac:dyDescent="0.25">
      <c r="A5307">
        <v>24</v>
      </c>
      <c r="B5307">
        <v>11</v>
      </c>
      <c r="C5307" t="s">
        <v>1192</v>
      </c>
      <c r="D5307" t="s">
        <v>901</v>
      </c>
      <c r="E5307" t="s">
        <v>372</v>
      </c>
      <c r="F5307" t="s">
        <v>457</v>
      </c>
    </row>
    <row r="5308" spans="1:6" x14ac:dyDescent="0.25">
      <c r="A5308">
        <v>24</v>
      </c>
      <c r="B5308">
        <v>12</v>
      </c>
      <c r="C5308" t="s">
        <v>1219</v>
      </c>
      <c r="D5308" t="s">
        <v>899</v>
      </c>
      <c r="E5308" t="s">
        <v>556</v>
      </c>
      <c r="F5308" t="s">
        <v>457</v>
      </c>
    </row>
    <row r="5309" spans="1:6" x14ac:dyDescent="0.25">
      <c r="A5309">
        <v>24</v>
      </c>
      <c r="B5309">
        <v>13</v>
      </c>
      <c r="C5309" t="s">
        <v>1246</v>
      </c>
      <c r="D5309" t="s">
        <v>899</v>
      </c>
      <c r="E5309" t="s">
        <v>617</v>
      </c>
      <c r="F5309" t="s">
        <v>457</v>
      </c>
    </row>
    <row r="5310" spans="1:6" x14ac:dyDescent="0.25">
      <c r="A5310">
        <v>24</v>
      </c>
      <c r="B5310">
        <v>14</v>
      </c>
      <c r="C5310" t="s">
        <v>1268</v>
      </c>
      <c r="D5310" t="s">
        <v>901</v>
      </c>
      <c r="E5310" t="s">
        <v>543</v>
      </c>
      <c r="F5310" t="s">
        <v>457</v>
      </c>
    </row>
    <row r="5311" spans="1:6" x14ac:dyDescent="0.25">
      <c r="A5311">
        <v>24</v>
      </c>
      <c r="B5311">
        <v>15</v>
      </c>
      <c r="C5311" t="s">
        <v>1197</v>
      </c>
      <c r="D5311" t="s">
        <v>961</v>
      </c>
      <c r="E5311" t="s">
        <v>522</v>
      </c>
      <c r="F5311" t="s">
        <v>457</v>
      </c>
    </row>
    <row r="5312" spans="1:6" x14ac:dyDescent="0.25">
      <c r="A5312">
        <v>25</v>
      </c>
      <c r="B5312">
        <v>1</v>
      </c>
      <c r="C5312" t="s">
        <v>1421</v>
      </c>
      <c r="D5312" t="s">
        <v>899</v>
      </c>
      <c r="E5312" t="s">
        <v>522</v>
      </c>
      <c r="F5312" t="s">
        <v>457</v>
      </c>
    </row>
    <row r="5313" spans="1:6" x14ac:dyDescent="0.25">
      <c r="A5313">
        <v>25</v>
      </c>
      <c r="B5313">
        <v>2</v>
      </c>
      <c r="C5313" t="s">
        <v>1369</v>
      </c>
      <c r="D5313" t="s">
        <v>901</v>
      </c>
      <c r="E5313" t="s">
        <v>543</v>
      </c>
      <c r="F5313" t="s">
        <v>457</v>
      </c>
    </row>
    <row r="5314" spans="1:6" x14ac:dyDescent="0.25">
      <c r="A5314">
        <v>25</v>
      </c>
      <c r="B5314">
        <v>3</v>
      </c>
      <c r="C5314" t="s">
        <v>1425</v>
      </c>
      <c r="D5314" t="s">
        <v>901</v>
      </c>
      <c r="E5314" t="s">
        <v>617</v>
      </c>
      <c r="F5314" t="s">
        <v>457</v>
      </c>
    </row>
    <row r="5315" spans="1:6" x14ac:dyDescent="0.25">
      <c r="A5315">
        <v>25</v>
      </c>
      <c r="B5315">
        <v>4</v>
      </c>
      <c r="C5315" t="s">
        <v>1308</v>
      </c>
      <c r="D5315" t="s">
        <v>901</v>
      </c>
      <c r="E5315" t="s">
        <v>556</v>
      </c>
      <c r="F5315" t="s">
        <v>457</v>
      </c>
    </row>
    <row r="5316" spans="1:6" x14ac:dyDescent="0.25">
      <c r="A5316">
        <v>25</v>
      </c>
      <c r="B5316">
        <v>5</v>
      </c>
      <c r="C5316" t="s">
        <v>1206</v>
      </c>
      <c r="D5316" t="s">
        <v>901</v>
      </c>
      <c r="E5316" t="s">
        <v>372</v>
      </c>
      <c r="F5316" t="s">
        <v>457</v>
      </c>
    </row>
    <row r="5317" spans="1:6" x14ac:dyDescent="0.25">
      <c r="A5317">
        <v>25</v>
      </c>
      <c r="B5317">
        <v>6</v>
      </c>
      <c r="C5317" t="s">
        <v>1258</v>
      </c>
      <c r="D5317" t="s">
        <v>901</v>
      </c>
      <c r="E5317" t="s">
        <v>456</v>
      </c>
      <c r="F5317" t="s">
        <v>457</v>
      </c>
    </row>
    <row r="5318" spans="1:6" x14ac:dyDescent="0.25">
      <c r="A5318">
        <v>25</v>
      </c>
      <c r="B5318">
        <v>7</v>
      </c>
      <c r="C5318" t="s">
        <v>1257</v>
      </c>
      <c r="D5318" t="s">
        <v>901</v>
      </c>
      <c r="E5318" t="s">
        <v>609</v>
      </c>
      <c r="F5318" t="s">
        <v>457</v>
      </c>
    </row>
    <row r="5319" spans="1:6" x14ac:dyDescent="0.25">
      <c r="A5319">
        <v>25</v>
      </c>
      <c r="B5319">
        <v>8</v>
      </c>
      <c r="C5319" t="s">
        <v>1467</v>
      </c>
      <c r="D5319" t="s">
        <v>901</v>
      </c>
      <c r="E5319" t="s">
        <v>628</v>
      </c>
      <c r="F5319" t="s">
        <v>457</v>
      </c>
    </row>
    <row r="5320" spans="1:6" x14ac:dyDescent="0.25">
      <c r="A5320">
        <v>25</v>
      </c>
      <c r="B5320">
        <v>9</v>
      </c>
      <c r="C5320" t="s">
        <v>1251</v>
      </c>
      <c r="D5320" t="s">
        <v>901</v>
      </c>
      <c r="E5320" t="s">
        <v>651</v>
      </c>
      <c r="F5320" t="s">
        <v>457</v>
      </c>
    </row>
    <row r="5321" spans="1:6" x14ac:dyDescent="0.25">
      <c r="A5321">
        <v>25</v>
      </c>
      <c r="B5321">
        <v>10</v>
      </c>
      <c r="C5321" t="s">
        <v>1263</v>
      </c>
      <c r="D5321" t="s">
        <v>922</v>
      </c>
      <c r="E5321" t="s">
        <v>481</v>
      </c>
      <c r="F5321" t="s">
        <v>457</v>
      </c>
    </row>
    <row r="5322" spans="1:6" x14ac:dyDescent="0.25">
      <c r="A5322">
        <v>25</v>
      </c>
      <c r="B5322">
        <v>11</v>
      </c>
      <c r="C5322" t="s">
        <v>1366</v>
      </c>
      <c r="D5322" t="s">
        <v>901</v>
      </c>
      <c r="E5322" t="s">
        <v>385</v>
      </c>
      <c r="F5322" t="s">
        <v>457</v>
      </c>
    </row>
    <row r="5323" spans="1:6" x14ac:dyDescent="0.25">
      <c r="A5323">
        <v>25</v>
      </c>
      <c r="B5323">
        <v>12</v>
      </c>
      <c r="C5323" t="s">
        <v>1171</v>
      </c>
      <c r="D5323" t="s">
        <v>961</v>
      </c>
      <c r="E5323" t="s">
        <v>815</v>
      </c>
      <c r="F5323" t="s">
        <v>457</v>
      </c>
    </row>
    <row r="5324" spans="1:6" x14ac:dyDescent="0.25">
      <c r="A5324">
        <v>25</v>
      </c>
      <c r="B5324">
        <v>13</v>
      </c>
      <c r="C5324" t="s">
        <v>1283</v>
      </c>
      <c r="D5324" t="s">
        <v>901</v>
      </c>
      <c r="E5324" t="s">
        <v>629</v>
      </c>
      <c r="F5324" t="s">
        <v>457</v>
      </c>
    </row>
    <row r="5325" spans="1:6" x14ac:dyDescent="0.25">
      <c r="A5325">
        <v>25</v>
      </c>
      <c r="B5325">
        <v>14</v>
      </c>
      <c r="C5325" t="s">
        <v>1313</v>
      </c>
      <c r="D5325" t="s">
        <v>905</v>
      </c>
      <c r="E5325" t="s">
        <v>181</v>
      </c>
      <c r="F5325" t="s">
        <v>457</v>
      </c>
    </row>
    <row r="5326" spans="1:6" x14ac:dyDescent="0.25">
      <c r="A5326">
        <v>25</v>
      </c>
      <c r="B5326">
        <v>15</v>
      </c>
      <c r="C5326" t="s">
        <v>1316</v>
      </c>
      <c r="D5326" t="s">
        <v>901</v>
      </c>
      <c r="E5326" t="s">
        <v>826</v>
      </c>
      <c r="F5326" t="s">
        <v>457</v>
      </c>
    </row>
    <row r="5327" spans="1:6" x14ac:dyDescent="0.25">
      <c r="A5327">
        <v>26</v>
      </c>
      <c r="B5327">
        <v>1</v>
      </c>
      <c r="C5327" t="s">
        <v>1300</v>
      </c>
      <c r="D5327" t="s">
        <v>901</v>
      </c>
      <c r="E5327" t="s">
        <v>826</v>
      </c>
      <c r="F5327" t="s">
        <v>457</v>
      </c>
    </row>
    <row r="5328" spans="1:6" x14ac:dyDescent="0.25">
      <c r="A5328">
        <v>26</v>
      </c>
      <c r="B5328">
        <v>2</v>
      </c>
      <c r="C5328" t="s">
        <v>1337</v>
      </c>
      <c r="D5328" t="s">
        <v>901</v>
      </c>
      <c r="E5328" t="s">
        <v>181</v>
      </c>
      <c r="F5328" t="s">
        <v>457</v>
      </c>
    </row>
    <row r="5329" spans="1:6" x14ac:dyDescent="0.25">
      <c r="A5329">
        <v>26</v>
      </c>
      <c r="B5329">
        <v>3</v>
      </c>
      <c r="C5329" t="s">
        <v>1405</v>
      </c>
      <c r="D5329" t="s">
        <v>901</v>
      </c>
      <c r="E5329" t="s">
        <v>629</v>
      </c>
      <c r="F5329" t="s">
        <v>457</v>
      </c>
    </row>
    <row r="5330" spans="1:6" x14ac:dyDescent="0.25">
      <c r="A5330">
        <v>26</v>
      </c>
      <c r="B5330">
        <v>4</v>
      </c>
      <c r="C5330" t="s">
        <v>1314</v>
      </c>
      <c r="D5330" t="s">
        <v>926</v>
      </c>
      <c r="E5330" t="s">
        <v>815</v>
      </c>
      <c r="F5330" t="s">
        <v>457</v>
      </c>
    </row>
    <row r="5331" spans="1:6" x14ac:dyDescent="0.25">
      <c r="A5331">
        <v>26</v>
      </c>
      <c r="B5331">
        <v>5</v>
      </c>
      <c r="C5331" t="s">
        <v>1361</v>
      </c>
      <c r="D5331" t="s">
        <v>901</v>
      </c>
      <c r="E5331" t="s">
        <v>385</v>
      </c>
      <c r="F5331" t="s">
        <v>457</v>
      </c>
    </row>
    <row r="5332" spans="1:6" x14ac:dyDescent="0.25">
      <c r="A5332">
        <v>26</v>
      </c>
      <c r="B5332">
        <v>6</v>
      </c>
      <c r="C5332" t="s">
        <v>1295</v>
      </c>
      <c r="D5332" t="s">
        <v>908</v>
      </c>
      <c r="E5332" t="s">
        <v>481</v>
      </c>
      <c r="F5332" t="s">
        <v>457</v>
      </c>
    </row>
    <row r="5333" spans="1:6" x14ac:dyDescent="0.25">
      <c r="A5333">
        <v>26</v>
      </c>
      <c r="B5333">
        <v>7</v>
      </c>
      <c r="C5333" t="s">
        <v>1276</v>
      </c>
      <c r="D5333" t="s">
        <v>922</v>
      </c>
      <c r="E5333" t="s">
        <v>651</v>
      </c>
      <c r="F5333" t="s">
        <v>457</v>
      </c>
    </row>
    <row r="5334" spans="1:6" x14ac:dyDescent="0.25">
      <c r="A5334">
        <v>26</v>
      </c>
      <c r="B5334">
        <v>8</v>
      </c>
      <c r="C5334" t="s">
        <v>1176</v>
      </c>
      <c r="D5334" t="s">
        <v>922</v>
      </c>
      <c r="E5334" t="s">
        <v>628</v>
      </c>
      <c r="F5334" t="s">
        <v>457</v>
      </c>
    </row>
    <row r="5335" spans="1:6" x14ac:dyDescent="0.25">
      <c r="A5335">
        <v>26</v>
      </c>
      <c r="B5335">
        <v>9</v>
      </c>
      <c r="C5335" t="s">
        <v>1265</v>
      </c>
      <c r="D5335" t="s">
        <v>899</v>
      </c>
      <c r="E5335" t="s">
        <v>609</v>
      </c>
      <c r="F5335" t="s">
        <v>457</v>
      </c>
    </row>
    <row r="5336" spans="1:6" x14ac:dyDescent="0.25">
      <c r="A5336">
        <v>26</v>
      </c>
      <c r="B5336">
        <v>10</v>
      </c>
      <c r="C5336" t="s">
        <v>1199</v>
      </c>
      <c r="D5336" t="s">
        <v>903</v>
      </c>
      <c r="E5336" t="s">
        <v>456</v>
      </c>
      <c r="F5336" t="s">
        <v>457</v>
      </c>
    </row>
    <row r="5337" spans="1:6" x14ac:dyDescent="0.25">
      <c r="A5337">
        <v>26</v>
      </c>
      <c r="B5337">
        <v>11</v>
      </c>
      <c r="C5337" t="s">
        <v>1309</v>
      </c>
      <c r="D5337" t="s">
        <v>899</v>
      </c>
      <c r="E5337" t="s">
        <v>372</v>
      </c>
      <c r="F5337" t="s">
        <v>457</v>
      </c>
    </row>
    <row r="5338" spans="1:6" x14ac:dyDescent="0.25">
      <c r="A5338">
        <v>26</v>
      </c>
      <c r="B5338">
        <v>12</v>
      </c>
      <c r="C5338" t="s">
        <v>1242</v>
      </c>
      <c r="D5338" t="s">
        <v>901</v>
      </c>
      <c r="E5338" t="s">
        <v>556</v>
      </c>
      <c r="F5338" t="s">
        <v>457</v>
      </c>
    </row>
    <row r="5339" spans="1:6" x14ac:dyDescent="0.25">
      <c r="A5339">
        <v>26</v>
      </c>
      <c r="B5339">
        <v>13</v>
      </c>
      <c r="C5339" t="s">
        <v>1305</v>
      </c>
      <c r="D5339" t="s">
        <v>901</v>
      </c>
      <c r="E5339" t="s">
        <v>617</v>
      </c>
      <c r="F5339" t="s">
        <v>457</v>
      </c>
    </row>
    <row r="5340" spans="1:6" x14ac:dyDescent="0.25">
      <c r="A5340">
        <v>26</v>
      </c>
      <c r="B5340">
        <v>14</v>
      </c>
      <c r="C5340" t="s">
        <v>1324</v>
      </c>
      <c r="D5340" t="s">
        <v>905</v>
      </c>
      <c r="E5340" t="s">
        <v>543</v>
      </c>
      <c r="F5340" t="s">
        <v>457</v>
      </c>
    </row>
    <row r="5341" spans="1:6" x14ac:dyDescent="0.25">
      <c r="A5341">
        <v>26</v>
      </c>
      <c r="B5341">
        <v>15</v>
      </c>
      <c r="C5341" t="s">
        <v>1335</v>
      </c>
      <c r="D5341" t="s">
        <v>901</v>
      </c>
      <c r="E5341" t="s">
        <v>522</v>
      </c>
      <c r="F5341" t="s">
        <v>457</v>
      </c>
    </row>
    <row r="5342" spans="1:6" x14ac:dyDescent="0.25">
      <c r="A5342">
        <v>27</v>
      </c>
      <c r="B5342">
        <v>1</v>
      </c>
      <c r="C5342" t="s">
        <v>1354</v>
      </c>
      <c r="D5342" t="s">
        <v>901</v>
      </c>
      <c r="E5342" t="s">
        <v>522</v>
      </c>
      <c r="F5342" t="s">
        <v>457</v>
      </c>
    </row>
    <row r="5343" spans="1:6" x14ac:dyDescent="0.25">
      <c r="A5343">
        <v>27</v>
      </c>
      <c r="B5343">
        <v>2</v>
      </c>
      <c r="C5343" t="s">
        <v>1232</v>
      </c>
      <c r="D5343" t="s">
        <v>901</v>
      </c>
      <c r="E5343" t="s">
        <v>543</v>
      </c>
      <c r="F5343" t="s">
        <v>457</v>
      </c>
    </row>
    <row r="5344" spans="1:6" x14ac:dyDescent="0.25">
      <c r="A5344">
        <v>27</v>
      </c>
      <c r="B5344">
        <v>3</v>
      </c>
      <c r="C5344" t="s">
        <v>1468</v>
      </c>
      <c r="D5344" t="s">
        <v>908</v>
      </c>
      <c r="E5344" t="s">
        <v>617</v>
      </c>
      <c r="F5344" t="s">
        <v>457</v>
      </c>
    </row>
    <row r="5345" spans="1:6" x14ac:dyDescent="0.25">
      <c r="A5345">
        <v>27</v>
      </c>
      <c r="B5345">
        <v>4</v>
      </c>
      <c r="C5345" t="s">
        <v>1318</v>
      </c>
      <c r="D5345" t="s">
        <v>905</v>
      </c>
      <c r="E5345" t="s">
        <v>556</v>
      </c>
      <c r="F5345" t="s">
        <v>457</v>
      </c>
    </row>
    <row r="5346" spans="1:6" x14ac:dyDescent="0.25">
      <c r="A5346">
        <v>27</v>
      </c>
      <c r="B5346">
        <v>5</v>
      </c>
      <c r="C5346" t="s">
        <v>1262</v>
      </c>
      <c r="D5346" t="s">
        <v>903</v>
      </c>
      <c r="E5346" t="s">
        <v>372</v>
      </c>
      <c r="F5346" t="s">
        <v>457</v>
      </c>
    </row>
    <row r="5347" spans="1:6" x14ac:dyDescent="0.25">
      <c r="A5347">
        <v>27</v>
      </c>
      <c r="B5347">
        <v>6</v>
      </c>
      <c r="C5347" t="s">
        <v>1281</v>
      </c>
      <c r="D5347" t="s">
        <v>901</v>
      </c>
      <c r="E5347" t="s">
        <v>456</v>
      </c>
      <c r="F5347" t="s">
        <v>457</v>
      </c>
    </row>
    <row r="5348" spans="1:6" x14ac:dyDescent="0.25">
      <c r="A5348">
        <v>27</v>
      </c>
      <c r="B5348">
        <v>7</v>
      </c>
      <c r="C5348" t="s">
        <v>1317</v>
      </c>
      <c r="D5348" t="s">
        <v>961</v>
      </c>
      <c r="E5348" t="s">
        <v>609</v>
      </c>
      <c r="F5348" t="s">
        <v>457</v>
      </c>
    </row>
    <row r="5349" spans="1:6" x14ac:dyDescent="0.25">
      <c r="A5349">
        <v>27</v>
      </c>
      <c r="B5349">
        <v>8</v>
      </c>
      <c r="C5349" t="s">
        <v>1235</v>
      </c>
      <c r="D5349" t="s">
        <v>899</v>
      </c>
      <c r="E5349" t="s">
        <v>628</v>
      </c>
      <c r="F5349" t="s">
        <v>457</v>
      </c>
    </row>
    <row r="5350" spans="1:6" x14ac:dyDescent="0.25">
      <c r="A5350">
        <v>27</v>
      </c>
      <c r="B5350">
        <v>9</v>
      </c>
      <c r="C5350" t="s">
        <v>1194</v>
      </c>
      <c r="D5350" t="s">
        <v>961</v>
      </c>
      <c r="E5350" t="s">
        <v>651</v>
      </c>
      <c r="F5350" t="s">
        <v>457</v>
      </c>
    </row>
    <row r="5351" spans="1:6" x14ac:dyDescent="0.25">
      <c r="A5351">
        <v>27</v>
      </c>
      <c r="B5351">
        <v>10</v>
      </c>
      <c r="C5351" t="s">
        <v>1373</v>
      </c>
      <c r="D5351" t="s">
        <v>901</v>
      </c>
      <c r="E5351" t="s">
        <v>481</v>
      </c>
      <c r="F5351" t="s">
        <v>457</v>
      </c>
    </row>
    <row r="5352" spans="1:6" x14ac:dyDescent="0.25">
      <c r="A5352">
        <v>27</v>
      </c>
      <c r="B5352">
        <v>11</v>
      </c>
      <c r="C5352" t="s">
        <v>1310</v>
      </c>
      <c r="D5352" t="s">
        <v>899</v>
      </c>
      <c r="E5352" t="s">
        <v>385</v>
      </c>
      <c r="F5352" t="s">
        <v>457</v>
      </c>
    </row>
    <row r="5353" spans="1:6" x14ac:dyDescent="0.25">
      <c r="A5353">
        <v>27</v>
      </c>
      <c r="B5353">
        <v>12</v>
      </c>
      <c r="C5353" t="s">
        <v>1306</v>
      </c>
      <c r="D5353" t="s">
        <v>901</v>
      </c>
      <c r="E5353" t="s">
        <v>815</v>
      </c>
      <c r="F5353" t="s">
        <v>457</v>
      </c>
    </row>
    <row r="5354" spans="1:6" x14ac:dyDescent="0.25">
      <c r="A5354">
        <v>27</v>
      </c>
      <c r="B5354">
        <v>13</v>
      </c>
      <c r="C5354" t="s">
        <v>1427</v>
      </c>
      <c r="D5354" t="s">
        <v>922</v>
      </c>
      <c r="E5354" t="s">
        <v>629</v>
      </c>
      <c r="F5354" t="s">
        <v>457</v>
      </c>
    </row>
    <row r="5355" spans="1:6" x14ac:dyDescent="0.25">
      <c r="A5355">
        <v>27</v>
      </c>
      <c r="B5355">
        <v>14</v>
      </c>
      <c r="C5355" t="s">
        <v>1347</v>
      </c>
      <c r="D5355" t="s">
        <v>908</v>
      </c>
      <c r="E5355" t="s">
        <v>181</v>
      </c>
      <c r="F5355" t="s">
        <v>457</v>
      </c>
    </row>
    <row r="5356" spans="1:6" x14ac:dyDescent="0.25">
      <c r="A5356">
        <v>27</v>
      </c>
      <c r="B5356">
        <v>15</v>
      </c>
      <c r="C5356" t="s">
        <v>1456</v>
      </c>
      <c r="D5356" t="s">
        <v>905</v>
      </c>
      <c r="E5356" t="s">
        <v>826</v>
      </c>
      <c r="F5356" t="s">
        <v>457</v>
      </c>
    </row>
    <row r="5357" spans="1:6" x14ac:dyDescent="0.25">
      <c r="A5357">
        <v>28</v>
      </c>
      <c r="B5357">
        <v>1</v>
      </c>
      <c r="C5357" t="s">
        <v>1132</v>
      </c>
      <c r="D5357" t="s">
        <v>903</v>
      </c>
      <c r="E5357" t="s">
        <v>826</v>
      </c>
      <c r="F5357" t="s">
        <v>457</v>
      </c>
    </row>
    <row r="5358" spans="1:6" x14ac:dyDescent="0.25">
      <c r="A5358">
        <v>28</v>
      </c>
      <c r="B5358">
        <v>2</v>
      </c>
      <c r="C5358" t="s">
        <v>1293</v>
      </c>
      <c r="D5358" t="s">
        <v>901</v>
      </c>
      <c r="E5358" t="s">
        <v>181</v>
      </c>
      <c r="F5358" t="s">
        <v>457</v>
      </c>
    </row>
    <row r="5359" spans="1:6" x14ac:dyDescent="0.25">
      <c r="A5359">
        <v>28</v>
      </c>
      <c r="B5359">
        <v>3</v>
      </c>
      <c r="C5359" t="s">
        <v>1349</v>
      </c>
      <c r="D5359" t="s">
        <v>901</v>
      </c>
      <c r="E5359" t="s">
        <v>629</v>
      </c>
      <c r="F5359" t="s">
        <v>457</v>
      </c>
    </row>
    <row r="5360" spans="1:6" x14ac:dyDescent="0.25">
      <c r="A5360">
        <v>28</v>
      </c>
      <c r="B5360">
        <v>4</v>
      </c>
      <c r="C5360" t="s">
        <v>1334</v>
      </c>
      <c r="D5360" t="s">
        <v>908</v>
      </c>
      <c r="E5360" t="s">
        <v>815</v>
      </c>
      <c r="F5360" t="s">
        <v>457</v>
      </c>
    </row>
    <row r="5361" spans="1:6" x14ac:dyDescent="0.25">
      <c r="A5361">
        <v>28</v>
      </c>
      <c r="B5361">
        <v>5</v>
      </c>
      <c r="C5361" t="s">
        <v>1426</v>
      </c>
      <c r="D5361" t="s">
        <v>899</v>
      </c>
      <c r="E5361" t="s">
        <v>385</v>
      </c>
      <c r="F5361" t="s">
        <v>457</v>
      </c>
    </row>
    <row r="5362" spans="1:6" x14ac:dyDescent="0.25">
      <c r="A5362">
        <v>28</v>
      </c>
      <c r="B5362">
        <v>6</v>
      </c>
      <c r="C5362" t="s">
        <v>1435</v>
      </c>
      <c r="D5362" t="s">
        <v>901</v>
      </c>
      <c r="E5362" t="s">
        <v>481</v>
      </c>
      <c r="F5362" t="s">
        <v>457</v>
      </c>
    </row>
    <row r="5363" spans="1:6" x14ac:dyDescent="0.25">
      <c r="A5363">
        <v>28</v>
      </c>
      <c r="B5363">
        <v>7</v>
      </c>
      <c r="C5363" t="s">
        <v>1298</v>
      </c>
      <c r="D5363" t="s">
        <v>922</v>
      </c>
      <c r="E5363" t="s">
        <v>651</v>
      </c>
      <c r="F5363" t="s">
        <v>457</v>
      </c>
    </row>
    <row r="5364" spans="1:6" x14ac:dyDescent="0.25">
      <c r="A5364">
        <v>28</v>
      </c>
      <c r="B5364">
        <v>8</v>
      </c>
      <c r="C5364" t="s">
        <v>1469</v>
      </c>
      <c r="D5364" t="s">
        <v>961</v>
      </c>
      <c r="E5364" t="s">
        <v>628</v>
      </c>
      <c r="F5364" t="s">
        <v>457</v>
      </c>
    </row>
    <row r="5365" spans="1:6" x14ac:dyDescent="0.25">
      <c r="A5365">
        <v>28</v>
      </c>
      <c r="B5365">
        <v>9</v>
      </c>
      <c r="C5365" t="s">
        <v>1329</v>
      </c>
      <c r="D5365" t="s">
        <v>899</v>
      </c>
      <c r="E5365" t="s">
        <v>609</v>
      </c>
      <c r="F5365" t="s">
        <v>457</v>
      </c>
    </row>
    <row r="5366" spans="1:6" x14ac:dyDescent="0.25">
      <c r="A5366">
        <v>28</v>
      </c>
      <c r="B5366">
        <v>10</v>
      </c>
      <c r="C5366" t="s">
        <v>1351</v>
      </c>
      <c r="D5366" t="s">
        <v>901</v>
      </c>
      <c r="E5366" t="s">
        <v>456</v>
      </c>
      <c r="F5366" t="s">
        <v>457</v>
      </c>
    </row>
    <row r="5367" spans="1:6" x14ac:dyDescent="0.25">
      <c r="A5367">
        <v>28</v>
      </c>
      <c r="B5367">
        <v>11</v>
      </c>
      <c r="C5367" t="s">
        <v>1256</v>
      </c>
      <c r="D5367" t="s">
        <v>899</v>
      </c>
      <c r="E5367" t="s">
        <v>372</v>
      </c>
      <c r="F5367" t="s">
        <v>457</v>
      </c>
    </row>
    <row r="5368" spans="1:6" x14ac:dyDescent="0.25">
      <c r="A5368">
        <v>28</v>
      </c>
      <c r="B5368">
        <v>12</v>
      </c>
      <c r="C5368" t="s">
        <v>1269</v>
      </c>
      <c r="D5368" t="s">
        <v>905</v>
      </c>
      <c r="E5368" t="s">
        <v>556</v>
      </c>
      <c r="F5368" t="s">
        <v>457</v>
      </c>
    </row>
    <row r="5369" spans="1:6" x14ac:dyDescent="0.25">
      <c r="A5369">
        <v>28</v>
      </c>
      <c r="B5369">
        <v>13</v>
      </c>
      <c r="C5369" t="s">
        <v>1297</v>
      </c>
      <c r="D5369" t="s">
        <v>922</v>
      </c>
      <c r="E5369" t="s">
        <v>617</v>
      </c>
      <c r="F5369" t="s">
        <v>457</v>
      </c>
    </row>
    <row r="5370" spans="1:6" x14ac:dyDescent="0.25">
      <c r="A5370">
        <v>28</v>
      </c>
      <c r="B5370">
        <v>14</v>
      </c>
      <c r="C5370" t="s">
        <v>1365</v>
      </c>
      <c r="D5370" t="s">
        <v>901</v>
      </c>
      <c r="E5370" t="s">
        <v>543</v>
      </c>
      <c r="F5370" t="s">
        <v>457</v>
      </c>
    </row>
    <row r="5371" spans="1:6" x14ac:dyDescent="0.25">
      <c r="A5371">
        <v>28</v>
      </c>
      <c r="B5371">
        <v>15</v>
      </c>
      <c r="C5371" t="s">
        <v>1270</v>
      </c>
      <c r="D5371" t="s">
        <v>901</v>
      </c>
      <c r="E5371" t="s">
        <v>522</v>
      </c>
      <c r="F5371" t="s">
        <v>457</v>
      </c>
    </row>
    <row r="5372" spans="1:6" x14ac:dyDescent="0.25">
      <c r="A5372">
        <v>29</v>
      </c>
      <c r="B5372">
        <v>1</v>
      </c>
      <c r="C5372" t="s">
        <v>1470</v>
      </c>
      <c r="D5372" t="s">
        <v>961</v>
      </c>
      <c r="E5372" t="s">
        <v>522</v>
      </c>
      <c r="F5372" t="s">
        <v>457</v>
      </c>
    </row>
    <row r="5373" spans="1:6" x14ac:dyDescent="0.25">
      <c r="A5373">
        <v>29</v>
      </c>
      <c r="B5373">
        <v>2</v>
      </c>
      <c r="C5373" t="s">
        <v>1312</v>
      </c>
      <c r="D5373" t="s">
        <v>922</v>
      </c>
      <c r="E5373" t="s">
        <v>543</v>
      </c>
      <c r="F5373" t="s">
        <v>457</v>
      </c>
    </row>
    <row r="5374" spans="1:6" x14ac:dyDescent="0.25">
      <c r="A5374">
        <v>29</v>
      </c>
      <c r="B5374">
        <v>3</v>
      </c>
      <c r="C5374" t="s">
        <v>1471</v>
      </c>
      <c r="D5374" t="s">
        <v>901</v>
      </c>
      <c r="E5374" t="s">
        <v>617</v>
      </c>
      <c r="F5374" t="s">
        <v>457</v>
      </c>
    </row>
    <row r="5375" spans="1:6" x14ac:dyDescent="0.25">
      <c r="A5375">
        <v>29</v>
      </c>
      <c r="B5375">
        <v>4</v>
      </c>
      <c r="C5375" t="s">
        <v>1355</v>
      </c>
      <c r="D5375" t="s">
        <v>899</v>
      </c>
      <c r="E5375" t="s">
        <v>556</v>
      </c>
      <c r="F5375" t="s">
        <v>457</v>
      </c>
    </row>
    <row r="5376" spans="1:6" x14ac:dyDescent="0.25">
      <c r="A5376">
        <v>29</v>
      </c>
      <c r="B5376">
        <v>5</v>
      </c>
      <c r="C5376" t="s">
        <v>1304</v>
      </c>
      <c r="D5376" t="s">
        <v>908</v>
      </c>
      <c r="E5376" t="s">
        <v>372</v>
      </c>
      <c r="F5376" t="s">
        <v>457</v>
      </c>
    </row>
    <row r="5377" spans="1:6" x14ac:dyDescent="0.25">
      <c r="A5377">
        <v>29</v>
      </c>
      <c r="B5377">
        <v>6</v>
      </c>
      <c r="C5377" t="s">
        <v>1371</v>
      </c>
      <c r="D5377" t="s">
        <v>901</v>
      </c>
      <c r="E5377" t="s">
        <v>456</v>
      </c>
      <c r="F5377" t="s">
        <v>457</v>
      </c>
    </row>
    <row r="5378" spans="1:6" x14ac:dyDescent="0.25">
      <c r="A5378">
        <v>29</v>
      </c>
      <c r="B5378">
        <v>7</v>
      </c>
      <c r="C5378" t="s">
        <v>1376</v>
      </c>
      <c r="D5378" t="s">
        <v>901</v>
      </c>
      <c r="E5378" t="s">
        <v>609</v>
      </c>
      <c r="F5378" t="s">
        <v>457</v>
      </c>
    </row>
    <row r="5379" spans="1:6" x14ac:dyDescent="0.25">
      <c r="A5379">
        <v>29</v>
      </c>
      <c r="B5379">
        <v>8</v>
      </c>
      <c r="C5379" t="s">
        <v>1244</v>
      </c>
      <c r="D5379" t="s">
        <v>961</v>
      </c>
      <c r="E5379" t="s">
        <v>628</v>
      </c>
      <c r="F5379" t="s">
        <v>457</v>
      </c>
    </row>
    <row r="5380" spans="1:6" x14ac:dyDescent="0.25">
      <c r="A5380">
        <v>29</v>
      </c>
      <c r="B5380">
        <v>9</v>
      </c>
      <c r="C5380" t="s">
        <v>1248</v>
      </c>
      <c r="D5380" t="s">
        <v>901</v>
      </c>
      <c r="E5380" t="s">
        <v>651</v>
      </c>
      <c r="F5380" t="s">
        <v>457</v>
      </c>
    </row>
    <row r="5381" spans="1:6" x14ac:dyDescent="0.25">
      <c r="A5381">
        <v>29</v>
      </c>
      <c r="B5381">
        <v>10</v>
      </c>
      <c r="C5381" t="s">
        <v>1264</v>
      </c>
      <c r="D5381" t="s">
        <v>899</v>
      </c>
      <c r="E5381" t="s">
        <v>481</v>
      </c>
      <c r="F5381" t="s">
        <v>457</v>
      </c>
    </row>
    <row r="5382" spans="1:6" x14ac:dyDescent="0.25">
      <c r="A5382">
        <v>29</v>
      </c>
      <c r="B5382">
        <v>11</v>
      </c>
      <c r="C5382" t="s">
        <v>1336</v>
      </c>
      <c r="D5382" t="s">
        <v>901</v>
      </c>
      <c r="E5382" t="s">
        <v>385</v>
      </c>
      <c r="F5382" t="s">
        <v>457</v>
      </c>
    </row>
    <row r="5383" spans="1:6" x14ac:dyDescent="0.25">
      <c r="A5383">
        <v>29</v>
      </c>
      <c r="B5383">
        <v>12</v>
      </c>
      <c r="C5383" t="s">
        <v>1326</v>
      </c>
      <c r="D5383" t="s">
        <v>908</v>
      </c>
      <c r="E5383" t="s">
        <v>815</v>
      </c>
      <c r="F5383" t="s">
        <v>457</v>
      </c>
    </row>
    <row r="5384" spans="1:6" x14ac:dyDescent="0.25">
      <c r="A5384">
        <v>29</v>
      </c>
      <c r="B5384">
        <v>13</v>
      </c>
      <c r="C5384" t="s">
        <v>1239</v>
      </c>
      <c r="D5384" t="s">
        <v>901</v>
      </c>
      <c r="E5384" t="s">
        <v>629</v>
      </c>
      <c r="F5384" t="s">
        <v>457</v>
      </c>
    </row>
    <row r="5385" spans="1:6" x14ac:dyDescent="0.25">
      <c r="A5385">
        <v>29</v>
      </c>
      <c r="B5385">
        <v>14</v>
      </c>
      <c r="C5385" t="s">
        <v>1420</v>
      </c>
      <c r="D5385" t="s">
        <v>899</v>
      </c>
      <c r="E5385" t="s">
        <v>181</v>
      </c>
      <c r="F5385" t="s">
        <v>457</v>
      </c>
    </row>
    <row r="5386" spans="1:6" x14ac:dyDescent="0.25">
      <c r="A5386">
        <v>29</v>
      </c>
      <c r="B5386">
        <v>15</v>
      </c>
      <c r="C5386" t="s">
        <v>1301</v>
      </c>
      <c r="D5386" t="s">
        <v>961</v>
      </c>
      <c r="E5386" t="s">
        <v>826</v>
      </c>
      <c r="F5386" t="s">
        <v>457</v>
      </c>
    </row>
    <row r="5387" spans="1:6" x14ac:dyDescent="0.25">
      <c r="A5387">
        <v>30</v>
      </c>
      <c r="B5387">
        <v>1</v>
      </c>
      <c r="C5387" t="s">
        <v>1260</v>
      </c>
      <c r="D5387" t="s">
        <v>901</v>
      </c>
      <c r="E5387" t="s">
        <v>826</v>
      </c>
      <c r="F5387" t="s">
        <v>457</v>
      </c>
    </row>
    <row r="5388" spans="1:6" x14ac:dyDescent="0.25">
      <c r="A5388">
        <v>30</v>
      </c>
      <c r="B5388">
        <v>2</v>
      </c>
      <c r="C5388" t="s">
        <v>1472</v>
      </c>
      <c r="D5388" t="s">
        <v>899</v>
      </c>
      <c r="E5388" t="s">
        <v>181</v>
      </c>
      <c r="F5388" t="s">
        <v>457</v>
      </c>
    </row>
    <row r="5389" spans="1:6" x14ac:dyDescent="0.25">
      <c r="A5389">
        <v>30</v>
      </c>
      <c r="B5389">
        <v>3</v>
      </c>
      <c r="C5389" t="s">
        <v>1357</v>
      </c>
      <c r="D5389" t="s">
        <v>901</v>
      </c>
      <c r="E5389" t="s">
        <v>629</v>
      </c>
      <c r="F5389" t="s">
        <v>457</v>
      </c>
    </row>
    <row r="5390" spans="1:6" x14ac:dyDescent="0.25">
      <c r="A5390">
        <v>30</v>
      </c>
      <c r="B5390">
        <v>4</v>
      </c>
      <c r="C5390" t="s">
        <v>1370</v>
      </c>
      <c r="D5390" t="s">
        <v>901</v>
      </c>
      <c r="E5390" t="s">
        <v>815</v>
      </c>
      <c r="F5390" t="s">
        <v>457</v>
      </c>
    </row>
    <row r="5391" spans="1:6" x14ac:dyDescent="0.25">
      <c r="A5391">
        <v>30</v>
      </c>
      <c r="B5391">
        <v>5</v>
      </c>
      <c r="C5391" t="s">
        <v>1360</v>
      </c>
      <c r="D5391" t="s">
        <v>899</v>
      </c>
      <c r="E5391" t="s">
        <v>385</v>
      </c>
      <c r="F5391" t="s">
        <v>457</v>
      </c>
    </row>
    <row r="5392" spans="1:6" x14ac:dyDescent="0.25">
      <c r="A5392">
        <v>30</v>
      </c>
      <c r="B5392">
        <v>6</v>
      </c>
      <c r="C5392" t="s">
        <v>1346</v>
      </c>
      <c r="D5392" t="s">
        <v>905</v>
      </c>
      <c r="E5392" t="s">
        <v>481</v>
      </c>
      <c r="F5392" t="s">
        <v>457</v>
      </c>
    </row>
    <row r="5393" spans="1:6" x14ac:dyDescent="0.25">
      <c r="A5393">
        <v>30</v>
      </c>
      <c r="B5393">
        <v>7</v>
      </c>
      <c r="C5393" t="s">
        <v>1302</v>
      </c>
      <c r="D5393" t="s">
        <v>901</v>
      </c>
      <c r="E5393" t="s">
        <v>651</v>
      </c>
      <c r="F5393" t="s">
        <v>457</v>
      </c>
    </row>
    <row r="5394" spans="1:6" x14ac:dyDescent="0.25">
      <c r="A5394">
        <v>30</v>
      </c>
      <c r="B5394">
        <v>8</v>
      </c>
      <c r="C5394" t="s">
        <v>1315</v>
      </c>
      <c r="D5394" t="s">
        <v>901</v>
      </c>
      <c r="E5394" t="s">
        <v>628</v>
      </c>
      <c r="F5394" t="s">
        <v>457</v>
      </c>
    </row>
    <row r="5395" spans="1:6" x14ac:dyDescent="0.25">
      <c r="A5395">
        <v>30</v>
      </c>
      <c r="B5395">
        <v>9</v>
      </c>
      <c r="C5395" t="s">
        <v>1273</v>
      </c>
      <c r="D5395" t="s">
        <v>901</v>
      </c>
      <c r="E5395" t="s">
        <v>609</v>
      </c>
      <c r="F5395" t="s">
        <v>457</v>
      </c>
    </row>
    <row r="5396" spans="1:6" x14ac:dyDescent="0.25">
      <c r="A5396">
        <v>30</v>
      </c>
      <c r="B5396">
        <v>10</v>
      </c>
      <c r="C5396" t="s">
        <v>1473</v>
      </c>
      <c r="D5396" t="s">
        <v>899</v>
      </c>
      <c r="E5396" t="s">
        <v>456</v>
      </c>
      <c r="F5396" t="s">
        <v>457</v>
      </c>
    </row>
    <row r="5397" spans="1:6" x14ac:dyDescent="0.25">
      <c r="A5397">
        <v>30</v>
      </c>
      <c r="B5397">
        <v>11</v>
      </c>
      <c r="C5397" t="s">
        <v>1325</v>
      </c>
      <c r="D5397" t="s">
        <v>901</v>
      </c>
      <c r="E5397" t="s">
        <v>372</v>
      </c>
      <c r="F5397" t="s">
        <v>457</v>
      </c>
    </row>
    <row r="5398" spans="1:6" x14ac:dyDescent="0.25">
      <c r="A5398">
        <v>30</v>
      </c>
      <c r="B5398">
        <v>12</v>
      </c>
      <c r="C5398" t="s">
        <v>1323</v>
      </c>
      <c r="D5398" t="s">
        <v>905</v>
      </c>
      <c r="E5398" t="s">
        <v>556</v>
      </c>
      <c r="F5398" t="s">
        <v>457</v>
      </c>
    </row>
    <row r="5399" spans="1:6" x14ac:dyDescent="0.25">
      <c r="A5399">
        <v>30</v>
      </c>
      <c r="B5399">
        <v>13</v>
      </c>
      <c r="C5399" t="s">
        <v>1474</v>
      </c>
      <c r="D5399" t="s">
        <v>901</v>
      </c>
      <c r="E5399" t="s">
        <v>617</v>
      </c>
      <c r="F5399" t="s">
        <v>457</v>
      </c>
    </row>
    <row r="5400" spans="1:6" x14ac:dyDescent="0.25">
      <c r="A5400">
        <v>30</v>
      </c>
      <c r="B5400">
        <v>14</v>
      </c>
      <c r="C5400" t="s">
        <v>1072</v>
      </c>
      <c r="D5400" t="s">
        <v>901</v>
      </c>
      <c r="E5400" t="s">
        <v>543</v>
      </c>
      <c r="F5400" t="s">
        <v>457</v>
      </c>
    </row>
    <row r="5401" spans="1:6" x14ac:dyDescent="0.25">
      <c r="A5401">
        <v>30</v>
      </c>
      <c r="B5401">
        <v>15</v>
      </c>
      <c r="C5401" t="s">
        <v>1389</v>
      </c>
      <c r="D5401" t="s">
        <v>899</v>
      </c>
      <c r="E5401" t="s">
        <v>522</v>
      </c>
      <c r="F5401" t="s">
        <v>457</v>
      </c>
    </row>
    <row r="5402" spans="1:6" x14ac:dyDescent="0.25">
      <c r="A5402">
        <v>1</v>
      </c>
      <c r="B5402">
        <v>1</v>
      </c>
      <c r="C5402" t="s">
        <v>900</v>
      </c>
      <c r="D5402" t="s">
        <v>901</v>
      </c>
      <c r="E5402" t="s">
        <v>719</v>
      </c>
      <c r="F5402" t="s">
        <v>419</v>
      </c>
    </row>
    <row r="5403" spans="1:6" x14ac:dyDescent="0.25">
      <c r="A5403">
        <v>1</v>
      </c>
      <c r="B5403">
        <v>2</v>
      </c>
      <c r="C5403" t="s">
        <v>898</v>
      </c>
      <c r="D5403" t="s">
        <v>899</v>
      </c>
      <c r="E5403" t="s">
        <v>466</v>
      </c>
      <c r="F5403" t="s">
        <v>419</v>
      </c>
    </row>
    <row r="5404" spans="1:6" x14ac:dyDescent="0.25">
      <c r="A5404">
        <v>1</v>
      </c>
      <c r="B5404">
        <v>3</v>
      </c>
      <c r="C5404" t="s">
        <v>906</v>
      </c>
      <c r="D5404" t="s">
        <v>899</v>
      </c>
      <c r="E5404" t="s">
        <v>370</v>
      </c>
      <c r="F5404" t="s">
        <v>419</v>
      </c>
    </row>
    <row r="5405" spans="1:6" x14ac:dyDescent="0.25">
      <c r="A5405">
        <v>1</v>
      </c>
      <c r="B5405">
        <v>4</v>
      </c>
      <c r="C5405" t="s">
        <v>904</v>
      </c>
      <c r="D5405" t="s">
        <v>905</v>
      </c>
      <c r="E5405" t="s">
        <v>111</v>
      </c>
      <c r="F5405" t="s">
        <v>419</v>
      </c>
    </row>
    <row r="5406" spans="1:6" x14ac:dyDescent="0.25">
      <c r="A5406">
        <v>1</v>
      </c>
      <c r="B5406">
        <v>5</v>
      </c>
      <c r="C5406" t="s">
        <v>902</v>
      </c>
      <c r="D5406" t="s">
        <v>903</v>
      </c>
      <c r="E5406" t="s">
        <v>575</v>
      </c>
      <c r="F5406" t="s">
        <v>419</v>
      </c>
    </row>
    <row r="5407" spans="1:6" x14ac:dyDescent="0.25">
      <c r="A5407">
        <v>1</v>
      </c>
      <c r="B5407">
        <v>6</v>
      </c>
      <c r="C5407" t="s">
        <v>913</v>
      </c>
      <c r="D5407" t="s">
        <v>899</v>
      </c>
      <c r="E5407" t="s">
        <v>761</v>
      </c>
      <c r="F5407" t="s">
        <v>419</v>
      </c>
    </row>
    <row r="5408" spans="1:6" x14ac:dyDescent="0.25">
      <c r="A5408">
        <v>1</v>
      </c>
      <c r="B5408">
        <v>7</v>
      </c>
      <c r="C5408" t="s">
        <v>911</v>
      </c>
      <c r="D5408" t="s">
        <v>905</v>
      </c>
      <c r="E5408" t="s">
        <v>627</v>
      </c>
      <c r="F5408" t="s">
        <v>419</v>
      </c>
    </row>
    <row r="5409" spans="1:6" x14ac:dyDescent="0.25">
      <c r="A5409">
        <v>1</v>
      </c>
      <c r="B5409">
        <v>8</v>
      </c>
      <c r="C5409" t="s">
        <v>918</v>
      </c>
      <c r="D5409" t="s">
        <v>901</v>
      </c>
      <c r="E5409" t="s">
        <v>517</v>
      </c>
      <c r="F5409" t="s">
        <v>419</v>
      </c>
    </row>
    <row r="5410" spans="1:6" x14ac:dyDescent="0.25">
      <c r="A5410">
        <v>1</v>
      </c>
      <c r="B5410">
        <v>9</v>
      </c>
      <c r="C5410" t="s">
        <v>924</v>
      </c>
      <c r="D5410" t="s">
        <v>922</v>
      </c>
      <c r="E5410" t="s">
        <v>418</v>
      </c>
      <c r="F5410" t="s">
        <v>419</v>
      </c>
    </row>
    <row r="5411" spans="1:6" x14ac:dyDescent="0.25">
      <c r="A5411">
        <v>1</v>
      </c>
      <c r="B5411">
        <v>10</v>
      </c>
      <c r="C5411" t="s">
        <v>907</v>
      </c>
      <c r="D5411" t="s">
        <v>908</v>
      </c>
      <c r="E5411" t="s">
        <v>145</v>
      </c>
      <c r="F5411" t="s">
        <v>419</v>
      </c>
    </row>
    <row r="5412" spans="1:6" x14ac:dyDescent="0.25">
      <c r="A5412">
        <v>1</v>
      </c>
      <c r="B5412">
        <v>11</v>
      </c>
      <c r="C5412" t="s">
        <v>912</v>
      </c>
      <c r="D5412" t="s">
        <v>905</v>
      </c>
      <c r="E5412" t="s">
        <v>664</v>
      </c>
      <c r="F5412" t="s">
        <v>419</v>
      </c>
    </row>
    <row r="5413" spans="1:6" x14ac:dyDescent="0.25">
      <c r="A5413">
        <v>1</v>
      </c>
      <c r="B5413">
        <v>12</v>
      </c>
      <c r="C5413" t="s">
        <v>909</v>
      </c>
      <c r="D5413" t="s">
        <v>899</v>
      </c>
      <c r="E5413" t="s">
        <v>885</v>
      </c>
      <c r="F5413" t="s">
        <v>419</v>
      </c>
    </row>
    <row r="5414" spans="1:6" x14ac:dyDescent="0.25">
      <c r="A5414">
        <v>1</v>
      </c>
      <c r="B5414">
        <v>13</v>
      </c>
      <c r="C5414" t="s">
        <v>921</v>
      </c>
      <c r="D5414" t="s">
        <v>922</v>
      </c>
      <c r="E5414" t="s">
        <v>377</v>
      </c>
      <c r="F5414" t="s">
        <v>419</v>
      </c>
    </row>
    <row r="5415" spans="1:6" x14ac:dyDescent="0.25">
      <c r="A5415">
        <v>1</v>
      </c>
      <c r="B5415">
        <v>14</v>
      </c>
      <c r="C5415" t="s">
        <v>923</v>
      </c>
      <c r="D5415" t="s">
        <v>905</v>
      </c>
      <c r="E5415" t="s">
        <v>118</v>
      </c>
      <c r="F5415" t="s">
        <v>419</v>
      </c>
    </row>
    <row r="5416" spans="1:6" x14ac:dyDescent="0.25">
      <c r="A5416">
        <v>1</v>
      </c>
      <c r="B5416">
        <v>15</v>
      </c>
      <c r="C5416" t="s">
        <v>914</v>
      </c>
      <c r="D5416" t="s">
        <v>908</v>
      </c>
      <c r="E5416" t="s">
        <v>45</v>
      </c>
      <c r="F5416" t="s">
        <v>419</v>
      </c>
    </row>
    <row r="5417" spans="1:6" x14ac:dyDescent="0.25">
      <c r="A5417">
        <v>2</v>
      </c>
      <c r="B5417">
        <v>1</v>
      </c>
      <c r="C5417" t="s">
        <v>917</v>
      </c>
      <c r="D5417" t="s">
        <v>901</v>
      </c>
      <c r="E5417" t="s">
        <v>45</v>
      </c>
      <c r="F5417" t="s">
        <v>419</v>
      </c>
    </row>
    <row r="5418" spans="1:6" x14ac:dyDescent="0.25">
      <c r="A5418">
        <v>2</v>
      </c>
      <c r="B5418">
        <v>2</v>
      </c>
      <c r="C5418" t="s">
        <v>915</v>
      </c>
      <c r="D5418" t="s">
        <v>899</v>
      </c>
      <c r="E5418" t="s">
        <v>118</v>
      </c>
      <c r="F5418" t="s">
        <v>419</v>
      </c>
    </row>
    <row r="5419" spans="1:6" x14ac:dyDescent="0.25">
      <c r="A5419">
        <v>2</v>
      </c>
      <c r="B5419">
        <v>3</v>
      </c>
      <c r="C5419" t="s">
        <v>920</v>
      </c>
      <c r="D5419" t="s">
        <v>901</v>
      </c>
      <c r="E5419" t="s">
        <v>377</v>
      </c>
      <c r="F5419" t="s">
        <v>419</v>
      </c>
    </row>
    <row r="5420" spans="1:6" x14ac:dyDescent="0.25">
      <c r="A5420">
        <v>2</v>
      </c>
      <c r="B5420">
        <v>4</v>
      </c>
      <c r="C5420" t="s">
        <v>933</v>
      </c>
      <c r="D5420" t="s">
        <v>922</v>
      </c>
      <c r="E5420" t="s">
        <v>885</v>
      </c>
      <c r="F5420" t="s">
        <v>419</v>
      </c>
    </row>
    <row r="5421" spans="1:6" x14ac:dyDescent="0.25">
      <c r="A5421">
        <v>2</v>
      </c>
      <c r="B5421">
        <v>5</v>
      </c>
      <c r="C5421" t="s">
        <v>910</v>
      </c>
      <c r="D5421" t="s">
        <v>901</v>
      </c>
      <c r="E5421" t="s">
        <v>664</v>
      </c>
      <c r="F5421" t="s">
        <v>419</v>
      </c>
    </row>
    <row r="5422" spans="1:6" x14ac:dyDescent="0.25">
      <c r="A5422">
        <v>2</v>
      </c>
      <c r="B5422">
        <v>6</v>
      </c>
      <c r="C5422" t="s">
        <v>916</v>
      </c>
      <c r="D5422" t="s">
        <v>908</v>
      </c>
      <c r="E5422" t="s">
        <v>145</v>
      </c>
      <c r="F5422" t="s">
        <v>419</v>
      </c>
    </row>
    <row r="5423" spans="1:6" x14ac:dyDescent="0.25">
      <c r="A5423">
        <v>2</v>
      </c>
      <c r="B5423">
        <v>7</v>
      </c>
      <c r="C5423" t="s">
        <v>952</v>
      </c>
      <c r="D5423" t="s">
        <v>899</v>
      </c>
      <c r="E5423" t="s">
        <v>418</v>
      </c>
      <c r="F5423" t="s">
        <v>419</v>
      </c>
    </row>
    <row r="5424" spans="1:6" x14ac:dyDescent="0.25">
      <c r="A5424">
        <v>2</v>
      </c>
      <c r="B5424">
        <v>8</v>
      </c>
      <c r="C5424" t="s">
        <v>927</v>
      </c>
      <c r="D5424" t="s">
        <v>901</v>
      </c>
      <c r="E5424" t="s">
        <v>517</v>
      </c>
      <c r="F5424" t="s">
        <v>419</v>
      </c>
    </row>
    <row r="5425" spans="1:6" x14ac:dyDescent="0.25">
      <c r="A5425">
        <v>2</v>
      </c>
      <c r="B5425">
        <v>9</v>
      </c>
      <c r="C5425" t="s">
        <v>925</v>
      </c>
      <c r="D5425" t="s">
        <v>926</v>
      </c>
      <c r="E5425" t="s">
        <v>627</v>
      </c>
      <c r="F5425" t="s">
        <v>419</v>
      </c>
    </row>
    <row r="5426" spans="1:6" x14ac:dyDescent="0.25">
      <c r="A5426">
        <v>2</v>
      </c>
      <c r="B5426">
        <v>10</v>
      </c>
      <c r="C5426" t="s">
        <v>940</v>
      </c>
      <c r="D5426" t="s">
        <v>901</v>
      </c>
      <c r="E5426" t="s">
        <v>761</v>
      </c>
      <c r="F5426" t="s">
        <v>419</v>
      </c>
    </row>
    <row r="5427" spans="1:6" x14ac:dyDescent="0.25">
      <c r="A5427">
        <v>2</v>
      </c>
      <c r="B5427">
        <v>11</v>
      </c>
      <c r="C5427" t="s">
        <v>929</v>
      </c>
      <c r="D5427" t="s">
        <v>899</v>
      </c>
      <c r="E5427" t="s">
        <v>575</v>
      </c>
      <c r="F5427" t="s">
        <v>419</v>
      </c>
    </row>
    <row r="5428" spans="1:6" x14ac:dyDescent="0.25">
      <c r="A5428">
        <v>2</v>
      </c>
      <c r="B5428">
        <v>12</v>
      </c>
      <c r="C5428" t="s">
        <v>931</v>
      </c>
      <c r="D5428" t="s">
        <v>908</v>
      </c>
      <c r="E5428" t="s">
        <v>111</v>
      </c>
      <c r="F5428" t="s">
        <v>419</v>
      </c>
    </row>
    <row r="5429" spans="1:6" x14ac:dyDescent="0.25">
      <c r="A5429">
        <v>2</v>
      </c>
      <c r="B5429">
        <v>13</v>
      </c>
      <c r="C5429" t="s">
        <v>936</v>
      </c>
      <c r="D5429" t="s">
        <v>903</v>
      </c>
      <c r="E5429" t="s">
        <v>370</v>
      </c>
      <c r="F5429" t="s">
        <v>419</v>
      </c>
    </row>
    <row r="5430" spans="1:6" x14ac:dyDescent="0.25">
      <c r="A5430">
        <v>2</v>
      </c>
      <c r="B5430">
        <v>14</v>
      </c>
      <c r="C5430" t="s">
        <v>919</v>
      </c>
      <c r="D5430" t="s">
        <v>908</v>
      </c>
      <c r="E5430" t="s">
        <v>466</v>
      </c>
      <c r="F5430" t="s">
        <v>419</v>
      </c>
    </row>
    <row r="5431" spans="1:6" x14ac:dyDescent="0.25">
      <c r="A5431">
        <v>2</v>
      </c>
      <c r="B5431">
        <v>15</v>
      </c>
      <c r="C5431" t="s">
        <v>934</v>
      </c>
      <c r="D5431" t="s">
        <v>922</v>
      </c>
      <c r="E5431" t="s">
        <v>719</v>
      </c>
      <c r="F5431" t="s">
        <v>419</v>
      </c>
    </row>
    <row r="5432" spans="1:6" x14ac:dyDescent="0.25">
      <c r="A5432">
        <v>3</v>
      </c>
      <c r="B5432">
        <v>1</v>
      </c>
      <c r="C5432" t="s">
        <v>930</v>
      </c>
      <c r="D5432" t="s">
        <v>901</v>
      </c>
      <c r="E5432" t="s">
        <v>719</v>
      </c>
      <c r="F5432" t="s">
        <v>419</v>
      </c>
    </row>
    <row r="5433" spans="1:6" x14ac:dyDescent="0.25">
      <c r="A5433">
        <v>3</v>
      </c>
      <c r="B5433">
        <v>2</v>
      </c>
      <c r="C5433" t="s">
        <v>941</v>
      </c>
      <c r="D5433" t="s">
        <v>922</v>
      </c>
      <c r="E5433" t="s">
        <v>466</v>
      </c>
      <c r="F5433" t="s">
        <v>419</v>
      </c>
    </row>
    <row r="5434" spans="1:6" x14ac:dyDescent="0.25">
      <c r="A5434">
        <v>3</v>
      </c>
      <c r="B5434">
        <v>3</v>
      </c>
      <c r="C5434" t="s">
        <v>944</v>
      </c>
      <c r="D5434" t="s">
        <v>901</v>
      </c>
      <c r="E5434" t="s">
        <v>370</v>
      </c>
      <c r="F5434" t="s">
        <v>419</v>
      </c>
    </row>
    <row r="5435" spans="1:6" x14ac:dyDescent="0.25">
      <c r="A5435">
        <v>3</v>
      </c>
      <c r="B5435">
        <v>4</v>
      </c>
      <c r="C5435" t="s">
        <v>943</v>
      </c>
      <c r="D5435" t="s">
        <v>901</v>
      </c>
      <c r="E5435" t="s">
        <v>111</v>
      </c>
      <c r="F5435" t="s">
        <v>419</v>
      </c>
    </row>
    <row r="5436" spans="1:6" x14ac:dyDescent="0.25">
      <c r="A5436">
        <v>3</v>
      </c>
      <c r="B5436">
        <v>5</v>
      </c>
      <c r="C5436" t="s">
        <v>932</v>
      </c>
      <c r="D5436" t="s">
        <v>901</v>
      </c>
      <c r="E5436" t="s">
        <v>575</v>
      </c>
      <c r="F5436" t="s">
        <v>419</v>
      </c>
    </row>
    <row r="5437" spans="1:6" x14ac:dyDescent="0.25">
      <c r="A5437">
        <v>3</v>
      </c>
      <c r="B5437">
        <v>6</v>
      </c>
      <c r="C5437" t="s">
        <v>954</v>
      </c>
      <c r="D5437" t="s">
        <v>903</v>
      </c>
      <c r="E5437" t="s">
        <v>761</v>
      </c>
      <c r="F5437" t="s">
        <v>419</v>
      </c>
    </row>
    <row r="5438" spans="1:6" x14ac:dyDescent="0.25">
      <c r="A5438">
        <v>3</v>
      </c>
      <c r="B5438">
        <v>7</v>
      </c>
      <c r="C5438" t="s">
        <v>928</v>
      </c>
      <c r="D5438" t="s">
        <v>901</v>
      </c>
      <c r="E5438" t="s">
        <v>627</v>
      </c>
      <c r="F5438" t="s">
        <v>419</v>
      </c>
    </row>
    <row r="5439" spans="1:6" x14ac:dyDescent="0.25">
      <c r="A5439">
        <v>3</v>
      </c>
      <c r="B5439">
        <v>8</v>
      </c>
      <c r="C5439" t="s">
        <v>949</v>
      </c>
      <c r="D5439" t="s">
        <v>901</v>
      </c>
      <c r="E5439" t="s">
        <v>517</v>
      </c>
      <c r="F5439" t="s">
        <v>419</v>
      </c>
    </row>
    <row r="5440" spans="1:6" x14ac:dyDescent="0.25">
      <c r="A5440">
        <v>3</v>
      </c>
      <c r="B5440">
        <v>9</v>
      </c>
      <c r="C5440" t="s">
        <v>967</v>
      </c>
      <c r="D5440" t="s">
        <v>903</v>
      </c>
      <c r="E5440" t="s">
        <v>418</v>
      </c>
      <c r="F5440" t="s">
        <v>419</v>
      </c>
    </row>
    <row r="5441" spans="1:6" x14ac:dyDescent="0.25">
      <c r="A5441">
        <v>3</v>
      </c>
      <c r="B5441">
        <v>10</v>
      </c>
      <c r="C5441" t="s">
        <v>939</v>
      </c>
      <c r="D5441" t="s">
        <v>901</v>
      </c>
      <c r="E5441" t="s">
        <v>145</v>
      </c>
      <c r="F5441" t="s">
        <v>419</v>
      </c>
    </row>
    <row r="5442" spans="1:6" x14ac:dyDescent="0.25">
      <c r="A5442">
        <v>3</v>
      </c>
      <c r="B5442">
        <v>11</v>
      </c>
      <c r="C5442" t="s">
        <v>935</v>
      </c>
      <c r="D5442" t="s">
        <v>901</v>
      </c>
      <c r="E5442" t="s">
        <v>664</v>
      </c>
      <c r="F5442" t="s">
        <v>419</v>
      </c>
    </row>
    <row r="5443" spans="1:6" x14ac:dyDescent="0.25">
      <c r="A5443">
        <v>3</v>
      </c>
      <c r="B5443">
        <v>12</v>
      </c>
      <c r="C5443" t="s">
        <v>951</v>
      </c>
      <c r="D5443" t="s">
        <v>899</v>
      </c>
      <c r="E5443" t="s">
        <v>885</v>
      </c>
      <c r="F5443" t="s">
        <v>419</v>
      </c>
    </row>
    <row r="5444" spans="1:6" x14ac:dyDescent="0.25">
      <c r="A5444">
        <v>3</v>
      </c>
      <c r="B5444">
        <v>13</v>
      </c>
      <c r="C5444" t="s">
        <v>955</v>
      </c>
      <c r="D5444" t="s">
        <v>908</v>
      </c>
      <c r="E5444" t="s">
        <v>377</v>
      </c>
      <c r="F5444" t="s">
        <v>419</v>
      </c>
    </row>
    <row r="5445" spans="1:6" x14ac:dyDescent="0.25">
      <c r="A5445">
        <v>3</v>
      </c>
      <c r="B5445">
        <v>14</v>
      </c>
      <c r="C5445" t="s">
        <v>956</v>
      </c>
      <c r="D5445" t="s">
        <v>901</v>
      </c>
      <c r="E5445" t="s">
        <v>118</v>
      </c>
      <c r="F5445" t="s">
        <v>419</v>
      </c>
    </row>
    <row r="5446" spans="1:6" x14ac:dyDescent="0.25">
      <c r="A5446">
        <v>3</v>
      </c>
      <c r="B5446">
        <v>15</v>
      </c>
      <c r="C5446" t="s">
        <v>962</v>
      </c>
      <c r="D5446" t="s">
        <v>899</v>
      </c>
      <c r="E5446" t="s">
        <v>45</v>
      </c>
      <c r="F5446" t="s">
        <v>419</v>
      </c>
    </row>
    <row r="5447" spans="1:6" x14ac:dyDescent="0.25">
      <c r="A5447">
        <v>4</v>
      </c>
      <c r="B5447">
        <v>1</v>
      </c>
      <c r="C5447" t="s">
        <v>974</v>
      </c>
      <c r="D5447" t="s">
        <v>899</v>
      </c>
      <c r="E5447" t="s">
        <v>45</v>
      </c>
      <c r="F5447" t="s">
        <v>419</v>
      </c>
    </row>
    <row r="5448" spans="1:6" x14ac:dyDescent="0.25">
      <c r="A5448">
        <v>4</v>
      </c>
      <c r="B5448">
        <v>2</v>
      </c>
      <c r="C5448" t="s">
        <v>950</v>
      </c>
      <c r="D5448" t="s">
        <v>901</v>
      </c>
      <c r="E5448" t="s">
        <v>118</v>
      </c>
      <c r="F5448" t="s">
        <v>419</v>
      </c>
    </row>
    <row r="5449" spans="1:6" x14ac:dyDescent="0.25">
      <c r="A5449">
        <v>4</v>
      </c>
      <c r="B5449">
        <v>3</v>
      </c>
      <c r="C5449" t="s">
        <v>964</v>
      </c>
      <c r="D5449" t="s">
        <v>961</v>
      </c>
      <c r="E5449" t="s">
        <v>377</v>
      </c>
      <c r="F5449" t="s">
        <v>419</v>
      </c>
    </row>
    <row r="5450" spans="1:6" x14ac:dyDescent="0.25">
      <c r="A5450">
        <v>4</v>
      </c>
      <c r="B5450">
        <v>4</v>
      </c>
      <c r="C5450" t="s">
        <v>947</v>
      </c>
      <c r="D5450" t="s">
        <v>922</v>
      </c>
      <c r="E5450" t="s">
        <v>885</v>
      </c>
      <c r="F5450" t="s">
        <v>419</v>
      </c>
    </row>
    <row r="5451" spans="1:6" x14ac:dyDescent="0.25">
      <c r="A5451">
        <v>4</v>
      </c>
      <c r="B5451">
        <v>5</v>
      </c>
      <c r="C5451" t="s">
        <v>946</v>
      </c>
      <c r="D5451" t="s">
        <v>926</v>
      </c>
      <c r="E5451" t="s">
        <v>664</v>
      </c>
      <c r="F5451" t="s">
        <v>419</v>
      </c>
    </row>
    <row r="5452" spans="1:6" x14ac:dyDescent="0.25">
      <c r="A5452">
        <v>4</v>
      </c>
      <c r="B5452">
        <v>6</v>
      </c>
      <c r="C5452" t="s">
        <v>960</v>
      </c>
      <c r="D5452" t="s">
        <v>961</v>
      </c>
      <c r="E5452" t="s">
        <v>145</v>
      </c>
      <c r="F5452" t="s">
        <v>419</v>
      </c>
    </row>
    <row r="5453" spans="1:6" x14ac:dyDescent="0.25">
      <c r="A5453">
        <v>4</v>
      </c>
      <c r="B5453">
        <v>7</v>
      </c>
      <c r="C5453" t="s">
        <v>958</v>
      </c>
      <c r="D5453" t="s">
        <v>899</v>
      </c>
      <c r="E5453" t="s">
        <v>418</v>
      </c>
      <c r="F5453" t="s">
        <v>419</v>
      </c>
    </row>
    <row r="5454" spans="1:6" x14ac:dyDescent="0.25">
      <c r="A5454">
        <v>4</v>
      </c>
      <c r="B5454">
        <v>8</v>
      </c>
      <c r="C5454" t="s">
        <v>957</v>
      </c>
      <c r="D5454" t="s">
        <v>903</v>
      </c>
      <c r="E5454" t="s">
        <v>517</v>
      </c>
      <c r="F5454" t="s">
        <v>419</v>
      </c>
    </row>
    <row r="5455" spans="1:6" x14ac:dyDescent="0.25">
      <c r="A5455">
        <v>4</v>
      </c>
      <c r="B5455">
        <v>9</v>
      </c>
      <c r="C5455" t="s">
        <v>937</v>
      </c>
      <c r="D5455" t="s">
        <v>899</v>
      </c>
      <c r="E5455" t="s">
        <v>627</v>
      </c>
      <c r="F5455" t="s">
        <v>419</v>
      </c>
    </row>
    <row r="5456" spans="1:6" x14ac:dyDescent="0.25">
      <c r="A5456">
        <v>4</v>
      </c>
      <c r="B5456">
        <v>10</v>
      </c>
      <c r="C5456" t="s">
        <v>1028</v>
      </c>
      <c r="D5456" t="s">
        <v>899</v>
      </c>
      <c r="E5456" t="s">
        <v>761</v>
      </c>
      <c r="F5456" t="s">
        <v>419</v>
      </c>
    </row>
    <row r="5457" spans="1:6" x14ac:dyDescent="0.25">
      <c r="A5457">
        <v>4</v>
      </c>
      <c r="B5457">
        <v>11</v>
      </c>
      <c r="C5457" t="s">
        <v>963</v>
      </c>
      <c r="D5457" t="s">
        <v>908</v>
      </c>
      <c r="E5457" t="s">
        <v>575</v>
      </c>
      <c r="F5457" t="s">
        <v>419</v>
      </c>
    </row>
    <row r="5458" spans="1:6" x14ac:dyDescent="0.25">
      <c r="A5458">
        <v>4</v>
      </c>
      <c r="B5458">
        <v>12</v>
      </c>
      <c r="C5458" t="s">
        <v>959</v>
      </c>
      <c r="D5458" t="s">
        <v>899</v>
      </c>
      <c r="E5458" t="s">
        <v>111</v>
      </c>
      <c r="F5458" t="s">
        <v>419</v>
      </c>
    </row>
    <row r="5459" spans="1:6" x14ac:dyDescent="0.25">
      <c r="A5459">
        <v>4</v>
      </c>
      <c r="B5459">
        <v>13</v>
      </c>
      <c r="C5459" t="s">
        <v>945</v>
      </c>
      <c r="D5459" t="s">
        <v>901</v>
      </c>
      <c r="E5459" t="s">
        <v>370</v>
      </c>
      <c r="F5459" t="s">
        <v>419</v>
      </c>
    </row>
    <row r="5460" spans="1:6" x14ac:dyDescent="0.25">
      <c r="A5460">
        <v>4</v>
      </c>
      <c r="B5460">
        <v>14</v>
      </c>
      <c r="C5460" t="s">
        <v>971</v>
      </c>
      <c r="D5460" t="s">
        <v>901</v>
      </c>
      <c r="E5460" t="s">
        <v>466</v>
      </c>
      <c r="F5460" t="s">
        <v>419</v>
      </c>
    </row>
    <row r="5461" spans="1:6" x14ac:dyDescent="0.25">
      <c r="A5461">
        <v>4</v>
      </c>
      <c r="B5461">
        <v>15</v>
      </c>
      <c r="C5461" t="s">
        <v>975</v>
      </c>
      <c r="D5461" t="s">
        <v>899</v>
      </c>
      <c r="E5461" t="s">
        <v>719</v>
      </c>
      <c r="F5461" t="s">
        <v>419</v>
      </c>
    </row>
    <row r="5462" spans="1:6" x14ac:dyDescent="0.25">
      <c r="A5462">
        <v>5</v>
      </c>
      <c r="B5462">
        <v>1</v>
      </c>
      <c r="C5462" t="s">
        <v>942</v>
      </c>
      <c r="D5462" t="s">
        <v>899</v>
      </c>
      <c r="E5462" t="s">
        <v>719</v>
      </c>
      <c r="F5462" t="s">
        <v>419</v>
      </c>
    </row>
    <row r="5463" spans="1:6" x14ac:dyDescent="0.25">
      <c r="A5463">
        <v>5</v>
      </c>
      <c r="B5463">
        <v>2</v>
      </c>
      <c r="C5463" t="s">
        <v>948</v>
      </c>
      <c r="D5463" t="s">
        <v>905</v>
      </c>
      <c r="E5463" t="s">
        <v>466</v>
      </c>
      <c r="F5463" t="s">
        <v>419</v>
      </c>
    </row>
    <row r="5464" spans="1:6" x14ac:dyDescent="0.25">
      <c r="A5464">
        <v>5</v>
      </c>
      <c r="B5464">
        <v>3</v>
      </c>
      <c r="C5464" t="s">
        <v>938</v>
      </c>
      <c r="D5464" t="s">
        <v>903</v>
      </c>
      <c r="E5464" t="s">
        <v>370</v>
      </c>
      <c r="F5464" t="s">
        <v>419</v>
      </c>
    </row>
    <row r="5465" spans="1:6" x14ac:dyDescent="0.25">
      <c r="A5465">
        <v>5</v>
      </c>
      <c r="B5465">
        <v>4</v>
      </c>
      <c r="C5465" t="s">
        <v>976</v>
      </c>
      <c r="D5465" t="s">
        <v>901</v>
      </c>
      <c r="E5465" t="s">
        <v>111</v>
      </c>
      <c r="F5465" t="s">
        <v>419</v>
      </c>
    </row>
    <row r="5466" spans="1:6" x14ac:dyDescent="0.25">
      <c r="A5466">
        <v>5</v>
      </c>
      <c r="B5466">
        <v>5</v>
      </c>
      <c r="C5466" t="s">
        <v>977</v>
      </c>
      <c r="D5466" t="s">
        <v>901</v>
      </c>
      <c r="E5466" t="s">
        <v>575</v>
      </c>
      <c r="F5466" t="s">
        <v>419</v>
      </c>
    </row>
    <row r="5467" spans="1:6" x14ac:dyDescent="0.25">
      <c r="A5467">
        <v>5</v>
      </c>
      <c r="B5467">
        <v>6</v>
      </c>
      <c r="C5467" t="s">
        <v>984</v>
      </c>
      <c r="D5467" t="s">
        <v>901</v>
      </c>
      <c r="E5467" t="s">
        <v>761</v>
      </c>
      <c r="F5467" t="s">
        <v>419</v>
      </c>
    </row>
    <row r="5468" spans="1:6" x14ac:dyDescent="0.25">
      <c r="A5468">
        <v>5</v>
      </c>
      <c r="B5468">
        <v>7</v>
      </c>
      <c r="C5468" t="s">
        <v>953</v>
      </c>
      <c r="D5468" t="s">
        <v>903</v>
      </c>
      <c r="E5468" t="s">
        <v>627</v>
      </c>
      <c r="F5468" t="s">
        <v>419</v>
      </c>
    </row>
    <row r="5469" spans="1:6" x14ac:dyDescent="0.25">
      <c r="A5469">
        <v>5</v>
      </c>
      <c r="B5469">
        <v>8</v>
      </c>
      <c r="C5469" t="s">
        <v>998</v>
      </c>
      <c r="D5469" t="s">
        <v>908</v>
      </c>
      <c r="E5469" t="s">
        <v>517</v>
      </c>
      <c r="F5469" t="s">
        <v>419</v>
      </c>
    </row>
    <row r="5470" spans="1:6" x14ac:dyDescent="0.25">
      <c r="A5470">
        <v>5</v>
      </c>
      <c r="B5470">
        <v>9</v>
      </c>
      <c r="C5470" t="s">
        <v>989</v>
      </c>
      <c r="D5470" t="s">
        <v>901</v>
      </c>
      <c r="E5470" t="s">
        <v>418</v>
      </c>
      <c r="F5470" t="s">
        <v>419</v>
      </c>
    </row>
    <row r="5471" spans="1:6" x14ac:dyDescent="0.25">
      <c r="A5471">
        <v>5</v>
      </c>
      <c r="B5471">
        <v>10</v>
      </c>
      <c r="C5471" t="s">
        <v>968</v>
      </c>
      <c r="D5471" t="s">
        <v>899</v>
      </c>
      <c r="E5471" t="s">
        <v>145</v>
      </c>
      <c r="F5471" t="s">
        <v>419</v>
      </c>
    </row>
    <row r="5472" spans="1:6" x14ac:dyDescent="0.25">
      <c r="A5472">
        <v>5</v>
      </c>
      <c r="B5472">
        <v>11</v>
      </c>
      <c r="C5472" t="s">
        <v>978</v>
      </c>
      <c r="D5472" t="s">
        <v>899</v>
      </c>
      <c r="E5472" t="s">
        <v>664</v>
      </c>
      <c r="F5472" t="s">
        <v>419</v>
      </c>
    </row>
    <row r="5473" spans="1:6" x14ac:dyDescent="0.25">
      <c r="A5473">
        <v>5</v>
      </c>
      <c r="B5473">
        <v>12</v>
      </c>
      <c r="C5473" t="s">
        <v>965</v>
      </c>
      <c r="D5473" t="s">
        <v>961</v>
      </c>
      <c r="E5473" t="s">
        <v>885</v>
      </c>
      <c r="F5473" t="s">
        <v>419</v>
      </c>
    </row>
    <row r="5474" spans="1:6" x14ac:dyDescent="0.25">
      <c r="A5474">
        <v>5</v>
      </c>
      <c r="B5474">
        <v>13</v>
      </c>
      <c r="C5474" t="s">
        <v>997</v>
      </c>
      <c r="D5474" t="s">
        <v>905</v>
      </c>
      <c r="E5474" t="s">
        <v>377</v>
      </c>
      <c r="F5474" t="s">
        <v>419</v>
      </c>
    </row>
    <row r="5475" spans="1:6" x14ac:dyDescent="0.25">
      <c r="A5475">
        <v>5</v>
      </c>
      <c r="B5475">
        <v>14</v>
      </c>
      <c r="C5475" t="s">
        <v>979</v>
      </c>
      <c r="D5475" t="s">
        <v>903</v>
      </c>
      <c r="E5475" t="s">
        <v>118</v>
      </c>
      <c r="F5475" t="s">
        <v>419</v>
      </c>
    </row>
    <row r="5476" spans="1:6" x14ac:dyDescent="0.25">
      <c r="A5476">
        <v>5</v>
      </c>
      <c r="B5476">
        <v>15</v>
      </c>
      <c r="C5476" t="s">
        <v>1013</v>
      </c>
      <c r="D5476" t="s">
        <v>905</v>
      </c>
      <c r="E5476" t="s">
        <v>45</v>
      </c>
      <c r="F5476" t="s">
        <v>419</v>
      </c>
    </row>
    <row r="5477" spans="1:6" x14ac:dyDescent="0.25">
      <c r="A5477">
        <v>6</v>
      </c>
      <c r="B5477">
        <v>1</v>
      </c>
      <c r="C5477" t="s">
        <v>999</v>
      </c>
      <c r="D5477" t="s">
        <v>922</v>
      </c>
      <c r="E5477" t="s">
        <v>45</v>
      </c>
      <c r="F5477" t="s">
        <v>419</v>
      </c>
    </row>
    <row r="5478" spans="1:6" x14ac:dyDescent="0.25">
      <c r="A5478">
        <v>6</v>
      </c>
      <c r="B5478">
        <v>2</v>
      </c>
      <c r="C5478" t="s">
        <v>1005</v>
      </c>
      <c r="D5478" t="s">
        <v>901</v>
      </c>
      <c r="E5478" t="s">
        <v>118</v>
      </c>
      <c r="F5478" t="s">
        <v>419</v>
      </c>
    </row>
    <row r="5479" spans="1:6" x14ac:dyDescent="0.25">
      <c r="A5479">
        <v>6</v>
      </c>
      <c r="B5479">
        <v>3</v>
      </c>
      <c r="C5479" t="s">
        <v>985</v>
      </c>
      <c r="D5479" t="s">
        <v>901</v>
      </c>
      <c r="E5479" t="s">
        <v>377</v>
      </c>
      <c r="F5479" t="s">
        <v>419</v>
      </c>
    </row>
    <row r="5480" spans="1:6" x14ac:dyDescent="0.25">
      <c r="A5480">
        <v>6</v>
      </c>
      <c r="B5480">
        <v>4</v>
      </c>
      <c r="C5480" t="s">
        <v>981</v>
      </c>
      <c r="D5480" t="s">
        <v>908</v>
      </c>
      <c r="E5480" t="s">
        <v>885</v>
      </c>
      <c r="F5480" t="s">
        <v>419</v>
      </c>
    </row>
    <row r="5481" spans="1:6" x14ac:dyDescent="0.25">
      <c r="A5481">
        <v>6</v>
      </c>
      <c r="B5481">
        <v>5</v>
      </c>
      <c r="C5481" t="s">
        <v>980</v>
      </c>
      <c r="D5481" t="s">
        <v>905</v>
      </c>
      <c r="E5481" t="s">
        <v>664</v>
      </c>
      <c r="F5481" t="s">
        <v>419</v>
      </c>
    </row>
    <row r="5482" spans="1:6" x14ac:dyDescent="0.25">
      <c r="A5482">
        <v>6</v>
      </c>
      <c r="B5482">
        <v>6</v>
      </c>
      <c r="C5482" t="s">
        <v>970</v>
      </c>
      <c r="D5482" t="s">
        <v>903</v>
      </c>
      <c r="E5482" t="s">
        <v>145</v>
      </c>
      <c r="F5482" t="s">
        <v>419</v>
      </c>
    </row>
    <row r="5483" spans="1:6" x14ac:dyDescent="0.25">
      <c r="A5483">
        <v>6</v>
      </c>
      <c r="B5483">
        <v>7</v>
      </c>
      <c r="C5483" t="s">
        <v>982</v>
      </c>
      <c r="D5483" t="s">
        <v>901</v>
      </c>
      <c r="E5483" t="s">
        <v>418</v>
      </c>
      <c r="F5483" t="s">
        <v>419</v>
      </c>
    </row>
    <row r="5484" spans="1:6" x14ac:dyDescent="0.25">
      <c r="A5484">
        <v>6</v>
      </c>
      <c r="B5484">
        <v>8</v>
      </c>
      <c r="C5484" t="s">
        <v>988</v>
      </c>
      <c r="D5484" t="s">
        <v>901</v>
      </c>
      <c r="E5484" t="s">
        <v>517</v>
      </c>
      <c r="F5484" t="s">
        <v>419</v>
      </c>
    </row>
    <row r="5485" spans="1:6" x14ac:dyDescent="0.25">
      <c r="A5485">
        <v>6</v>
      </c>
      <c r="B5485">
        <v>9</v>
      </c>
      <c r="C5485" t="s">
        <v>983</v>
      </c>
      <c r="D5485" t="s">
        <v>901</v>
      </c>
      <c r="E5485" t="s">
        <v>627</v>
      </c>
      <c r="F5485" t="s">
        <v>419</v>
      </c>
    </row>
    <row r="5486" spans="1:6" x14ac:dyDescent="0.25">
      <c r="A5486">
        <v>6</v>
      </c>
      <c r="B5486">
        <v>10</v>
      </c>
      <c r="C5486" t="s">
        <v>1003</v>
      </c>
      <c r="D5486" t="s">
        <v>901</v>
      </c>
      <c r="E5486" t="s">
        <v>761</v>
      </c>
      <c r="F5486" t="s">
        <v>419</v>
      </c>
    </row>
    <row r="5487" spans="1:6" x14ac:dyDescent="0.25">
      <c r="A5487">
        <v>6</v>
      </c>
      <c r="B5487">
        <v>11</v>
      </c>
      <c r="C5487" t="s">
        <v>987</v>
      </c>
      <c r="D5487" t="s">
        <v>899</v>
      </c>
      <c r="E5487" t="s">
        <v>575</v>
      </c>
      <c r="F5487" t="s">
        <v>419</v>
      </c>
    </row>
    <row r="5488" spans="1:6" x14ac:dyDescent="0.25">
      <c r="A5488">
        <v>6</v>
      </c>
      <c r="B5488">
        <v>12</v>
      </c>
      <c r="C5488" t="s">
        <v>986</v>
      </c>
      <c r="D5488" t="s">
        <v>901</v>
      </c>
      <c r="E5488" t="s">
        <v>111</v>
      </c>
      <c r="F5488" t="s">
        <v>419</v>
      </c>
    </row>
    <row r="5489" spans="1:6" x14ac:dyDescent="0.25">
      <c r="A5489">
        <v>6</v>
      </c>
      <c r="B5489">
        <v>13</v>
      </c>
      <c r="C5489" t="s">
        <v>1006</v>
      </c>
      <c r="D5489" t="s">
        <v>905</v>
      </c>
      <c r="E5489" t="s">
        <v>370</v>
      </c>
      <c r="F5489" t="s">
        <v>419</v>
      </c>
    </row>
    <row r="5490" spans="1:6" x14ac:dyDescent="0.25">
      <c r="A5490">
        <v>6</v>
      </c>
      <c r="B5490">
        <v>14</v>
      </c>
      <c r="C5490" t="s">
        <v>972</v>
      </c>
      <c r="D5490" t="s">
        <v>901</v>
      </c>
      <c r="E5490" t="s">
        <v>466</v>
      </c>
      <c r="F5490" t="s">
        <v>419</v>
      </c>
    </row>
    <row r="5491" spans="1:6" x14ac:dyDescent="0.25">
      <c r="A5491">
        <v>6</v>
      </c>
      <c r="B5491">
        <v>15</v>
      </c>
      <c r="C5491" t="s">
        <v>1001</v>
      </c>
      <c r="D5491" t="s">
        <v>908</v>
      </c>
      <c r="E5491" t="s">
        <v>719</v>
      </c>
      <c r="F5491" t="s">
        <v>419</v>
      </c>
    </row>
    <row r="5492" spans="1:6" x14ac:dyDescent="0.25">
      <c r="A5492">
        <v>7</v>
      </c>
      <c r="B5492">
        <v>1</v>
      </c>
      <c r="C5492" t="s">
        <v>994</v>
      </c>
      <c r="D5492" t="s">
        <v>901</v>
      </c>
      <c r="E5492" t="s">
        <v>719</v>
      </c>
      <c r="F5492" t="s">
        <v>419</v>
      </c>
    </row>
    <row r="5493" spans="1:6" x14ac:dyDescent="0.25">
      <c r="A5493">
        <v>7</v>
      </c>
      <c r="B5493">
        <v>2</v>
      </c>
      <c r="C5493" t="s">
        <v>993</v>
      </c>
      <c r="D5493" t="s">
        <v>901</v>
      </c>
      <c r="E5493" t="s">
        <v>466</v>
      </c>
      <c r="F5493" t="s">
        <v>419</v>
      </c>
    </row>
    <row r="5494" spans="1:6" x14ac:dyDescent="0.25">
      <c r="A5494">
        <v>7</v>
      </c>
      <c r="B5494">
        <v>3</v>
      </c>
      <c r="C5494" t="s">
        <v>990</v>
      </c>
      <c r="D5494" t="s">
        <v>901</v>
      </c>
      <c r="E5494" t="s">
        <v>370</v>
      </c>
      <c r="F5494" t="s">
        <v>419</v>
      </c>
    </row>
    <row r="5495" spans="1:6" x14ac:dyDescent="0.25">
      <c r="A5495">
        <v>7</v>
      </c>
      <c r="B5495">
        <v>4</v>
      </c>
      <c r="C5495" t="s">
        <v>1004</v>
      </c>
      <c r="D5495" t="s">
        <v>905</v>
      </c>
      <c r="E5495" t="s">
        <v>111</v>
      </c>
      <c r="F5495" t="s">
        <v>419</v>
      </c>
    </row>
    <row r="5496" spans="1:6" x14ac:dyDescent="0.25">
      <c r="A5496">
        <v>7</v>
      </c>
      <c r="B5496">
        <v>5</v>
      </c>
      <c r="C5496" t="s">
        <v>1000</v>
      </c>
      <c r="D5496" t="s">
        <v>899</v>
      </c>
      <c r="E5496" t="s">
        <v>575</v>
      </c>
      <c r="F5496" t="s">
        <v>419</v>
      </c>
    </row>
    <row r="5497" spans="1:6" x14ac:dyDescent="0.25">
      <c r="A5497">
        <v>7</v>
      </c>
      <c r="B5497">
        <v>6</v>
      </c>
      <c r="C5497" t="s">
        <v>1035</v>
      </c>
      <c r="D5497" t="s">
        <v>905</v>
      </c>
      <c r="E5497" t="s">
        <v>761</v>
      </c>
      <c r="F5497" t="s">
        <v>419</v>
      </c>
    </row>
    <row r="5498" spans="1:6" x14ac:dyDescent="0.25">
      <c r="A5498">
        <v>7</v>
      </c>
      <c r="B5498">
        <v>7</v>
      </c>
      <c r="C5498" t="s">
        <v>995</v>
      </c>
      <c r="D5498" t="s">
        <v>901</v>
      </c>
      <c r="E5498" t="s">
        <v>627</v>
      </c>
      <c r="F5498" t="s">
        <v>419</v>
      </c>
    </row>
    <row r="5499" spans="1:6" x14ac:dyDescent="0.25">
      <c r="A5499">
        <v>7</v>
      </c>
      <c r="B5499">
        <v>8</v>
      </c>
      <c r="C5499" t="s">
        <v>1049</v>
      </c>
      <c r="D5499" t="s">
        <v>905</v>
      </c>
      <c r="E5499" t="s">
        <v>517</v>
      </c>
      <c r="F5499" t="s">
        <v>419</v>
      </c>
    </row>
    <row r="5500" spans="1:6" x14ac:dyDescent="0.25">
      <c r="A5500">
        <v>7</v>
      </c>
      <c r="B5500">
        <v>9</v>
      </c>
      <c r="C5500" t="s">
        <v>1043</v>
      </c>
      <c r="D5500" t="s">
        <v>905</v>
      </c>
      <c r="E5500" t="s">
        <v>418</v>
      </c>
      <c r="F5500" t="s">
        <v>419</v>
      </c>
    </row>
    <row r="5501" spans="1:6" x14ac:dyDescent="0.25">
      <c r="A5501">
        <v>7</v>
      </c>
      <c r="B5501">
        <v>10</v>
      </c>
      <c r="C5501" t="s">
        <v>1002</v>
      </c>
      <c r="D5501" t="s">
        <v>901</v>
      </c>
      <c r="E5501" t="s">
        <v>145</v>
      </c>
      <c r="F5501" t="s">
        <v>419</v>
      </c>
    </row>
    <row r="5502" spans="1:6" x14ac:dyDescent="0.25">
      <c r="A5502">
        <v>7</v>
      </c>
      <c r="B5502">
        <v>11</v>
      </c>
      <c r="C5502" t="s">
        <v>1054</v>
      </c>
      <c r="D5502" t="s">
        <v>899</v>
      </c>
      <c r="E5502" t="s">
        <v>664</v>
      </c>
      <c r="F5502" t="s">
        <v>419</v>
      </c>
    </row>
    <row r="5503" spans="1:6" x14ac:dyDescent="0.25">
      <c r="A5503">
        <v>7</v>
      </c>
      <c r="B5503">
        <v>12</v>
      </c>
      <c r="C5503" t="s">
        <v>1033</v>
      </c>
      <c r="D5503" t="s">
        <v>905</v>
      </c>
      <c r="E5503" t="s">
        <v>885</v>
      </c>
      <c r="F5503" t="s">
        <v>419</v>
      </c>
    </row>
    <row r="5504" spans="1:6" x14ac:dyDescent="0.25">
      <c r="A5504">
        <v>7</v>
      </c>
      <c r="B5504">
        <v>13</v>
      </c>
      <c r="C5504" t="s">
        <v>1016</v>
      </c>
      <c r="D5504" t="s">
        <v>961</v>
      </c>
      <c r="E5504" t="s">
        <v>377</v>
      </c>
      <c r="F5504" t="s">
        <v>419</v>
      </c>
    </row>
    <row r="5505" spans="1:6" x14ac:dyDescent="0.25">
      <c r="A5505">
        <v>7</v>
      </c>
      <c r="B5505">
        <v>14</v>
      </c>
      <c r="C5505" t="s">
        <v>969</v>
      </c>
      <c r="D5505" t="s">
        <v>899</v>
      </c>
      <c r="E5505" t="s">
        <v>118</v>
      </c>
      <c r="F5505" t="s">
        <v>419</v>
      </c>
    </row>
    <row r="5506" spans="1:6" x14ac:dyDescent="0.25">
      <c r="A5506">
        <v>7</v>
      </c>
      <c r="B5506">
        <v>15</v>
      </c>
      <c r="C5506" t="s">
        <v>1057</v>
      </c>
      <c r="D5506" t="s">
        <v>899</v>
      </c>
      <c r="E5506" t="s">
        <v>45</v>
      </c>
      <c r="F5506" t="s">
        <v>419</v>
      </c>
    </row>
    <row r="5507" spans="1:6" x14ac:dyDescent="0.25">
      <c r="A5507">
        <v>8</v>
      </c>
      <c r="B5507">
        <v>1</v>
      </c>
      <c r="C5507" t="s">
        <v>991</v>
      </c>
      <c r="D5507" t="s">
        <v>901</v>
      </c>
      <c r="E5507" t="s">
        <v>45</v>
      </c>
      <c r="F5507" t="s">
        <v>419</v>
      </c>
    </row>
    <row r="5508" spans="1:6" x14ac:dyDescent="0.25">
      <c r="A5508">
        <v>8</v>
      </c>
      <c r="B5508">
        <v>2</v>
      </c>
      <c r="C5508" t="s">
        <v>992</v>
      </c>
      <c r="D5508" t="s">
        <v>899</v>
      </c>
      <c r="E5508" t="s">
        <v>118</v>
      </c>
      <c r="F5508" t="s">
        <v>419</v>
      </c>
    </row>
    <row r="5509" spans="1:6" x14ac:dyDescent="0.25">
      <c r="A5509">
        <v>8</v>
      </c>
      <c r="B5509">
        <v>3</v>
      </c>
      <c r="C5509" t="s">
        <v>1048</v>
      </c>
      <c r="D5509" t="s">
        <v>901</v>
      </c>
      <c r="E5509" t="s">
        <v>377</v>
      </c>
      <c r="F5509" t="s">
        <v>419</v>
      </c>
    </row>
    <row r="5510" spans="1:6" x14ac:dyDescent="0.25">
      <c r="A5510">
        <v>8</v>
      </c>
      <c r="B5510">
        <v>4</v>
      </c>
      <c r="C5510" t="s">
        <v>973</v>
      </c>
      <c r="D5510" t="s">
        <v>901</v>
      </c>
      <c r="E5510" t="s">
        <v>885</v>
      </c>
      <c r="F5510" t="s">
        <v>419</v>
      </c>
    </row>
    <row r="5511" spans="1:6" x14ac:dyDescent="0.25">
      <c r="A5511">
        <v>8</v>
      </c>
      <c r="B5511">
        <v>5</v>
      </c>
      <c r="C5511" t="s">
        <v>1031</v>
      </c>
      <c r="D5511" t="s">
        <v>905</v>
      </c>
      <c r="E5511" t="s">
        <v>664</v>
      </c>
      <c r="F5511" t="s">
        <v>419</v>
      </c>
    </row>
    <row r="5512" spans="1:6" x14ac:dyDescent="0.25">
      <c r="A5512">
        <v>8</v>
      </c>
      <c r="B5512">
        <v>6</v>
      </c>
      <c r="C5512" t="s">
        <v>1023</v>
      </c>
      <c r="D5512" t="s">
        <v>905</v>
      </c>
      <c r="E5512" t="s">
        <v>145</v>
      </c>
      <c r="F5512" t="s">
        <v>419</v>
      </c>
    </row>
    <row r="5513" spans="1:6" x14ac:dyDescent="0.25">
      <c r="A5513">
        <v>8</v>
      </c>
      <c r="B5513">
        <v>7</v>
      </c>
      <c r="C5513" t="s">
        <v>1036</v>
      </c>
      <c r="D5513" t="s">
        <v>901</v>
      </c>
      <c r="E5513" t="s">
        <v>418</v>
      </c>
      <c r="F5513" t="s">
        <v>419</v>
      </c>
    </row>
    <row r="5514" spans="1:6" x14ac:dyDescent="0.25">
      <c r="A5514">
        <v>8</v>
      </c>
      <c r="B5514">
        <v>8</v>
      </c>
      <c r="C5514" t="s">
        <v>1010</v>
      </c>
      <c r="D5514" t="s">
        <v>899</v>
      </c>
      <c r="E5514" t="s">
        <v>517</v>
      </c>
      <c r="F5514" t="s">
        <v>419</v>
      </c>
    </row>
    <row r="5515" spans="1:6" x14ac:dyDescent="0.25">
      <c r="A5515">
        <v>8</v>
      </c>
      <c r="B5515">
        <v>9</v>
      </c>
      <c r="C5515" t="s">
        <v>966</v>
      </c>
      <c r="D5515" t="s">
        <v>961</v>
      </c>
      <c r="E5515" t="s">
        <v>627</v>
      </c>
      <c r="F5515" t="s">
        <v>419</v>
      </c>
    </row>
    <row r="5516" spans="1:6" x14ac:dyDescent="0.25">
      <c r="A5516">
        <v>8</v>
      </c>
      <c r="B5516">
        <v>10</v>
      </c>
      <c r="C5516" t="s">
        <v>1011</v>
      </c>
      <c r="D5516" t="s">
        <v>899</v>
      </c>
      <c r="E5516" t="s">
        <v>761</v>
      </c>
      <c r="F5516" t="s">
        <v>419</v>
      </c>
    </row>
    <row r="5517" spans="1:6" x14ac:dyDescent="0.25">
      <c r="A5517">
        <v>8</v>
      </c>
      <c r="B5517">
        <v>11</v>
      </c>
      <c r="C5517" t="s">
        <v>1038</v>
      </c>
      <c r="D5517" t="s">
        <v>922</v>
      </c>
      <c r="E5517" t="s">
        <v>575</v>
      </c>
      <c r="F5517" t="s">
        <v>419</v>
      </c>
    </row>
    <row r="5518" spans="1:6" x14ac:dyDescent="0.25">
      <c r="A5518">
        <v>8</v>
      </c>
      <c r="B5518">
        <v>12</v>
      </c>
      <c r="C5518" t="s">
        <v>1037</v>
      </c>
      <c r="D5518" t="s">
        <v>899</v>
      </c>
      <c r="E5518" t="s">
        <v>111</v>
      </c>
      <c r="F5518" t="s">
        <v>419</v>
      </c>
    </row>
    <row r="5519" spans="1:6" x14ac:dyDescent="0.25">
      <c r="A5519">
        <v>8</v>
      </c>
      <c r="B5519">
        <v>13</v>
      </c>
      <c r="C5519" t="s">
        <v>1076</v>
      </c>
      <c r="D5519" t="s">
        <v>905</v>
      </c>
      <c r="E5519" t="s">
        <v>370</v>
      </c>
      <c r="F5519" t="s">
        <v>419</v>
      </c>
    </row>
    <row r="5520" spans="1:6" x14ac:dyDescent="0.25">
      <c r="A5520">
        <v>8</v>
      </c>
      <c r="B5520">
        <v>14</v>
      </c>
      <c r="C5520" t="s">
        <v>1101</v>
      </c>
      <c r="D5520" t="s">
        <v>901</v>
      </c>
      <c r="E5520" t="s">
        <v>466</v>
      </c>
      <c r="F5520" t="s">
        <v>419</v>
      </c>
    </row>
    <row r="5521" spans="1:6" x14ac:dyDescent="0.25">
      <c r="A5521">
        <v>8</v>
      </c>
      <c r="B5521">
        <v>15</v>
      </c>
      <c r="C5521" t="s">
        <v>996</v>
      </c>
      <c r="D5521" t="s">
        <v>899</v>
      </c>
      <c r="E5521" t="s">
        <v>719</v>
      </c>
      <c r="F5521" t="s">
        <v>419</v>
      </c>
    </row>
    <row r="5522" spans="1:6" x14ac:dyDescent="0.25">
      <c r="A5522">
        <v>9</v>
      </c>
      <c r="B5522">
        <v>1</v>
      </c>
      <c r="C5522" t="s">
        <v>1025</v>
      </c>
      <c r="D5522" t="s">
        <v>926</v>
      </c>
      <c r="E5522" t="s">
        <v>719</v>
      </c>
      <c r="F5522" t="s">
        <v>419</v>
      </c>
    </row>
    <row r="5523" spans="1:6" x14ac:dyDescent="0.25">
      <c r="A5523">
        <v>9</v>
      </c>
      <c r="B5523">
        <v>2</v>
      </c>
      <c r="C5523" t="s">
        <v>1017</v>
      </c>
      <c r="D5523" t="s">
        <v>899</v>
      </c>
      <c r="E5523" t="s">
        <v>466</v>
      </c>
      <c r="F5523" t="s">
        <v>419</v>
      </c>
    </row>
    <row r="5524" spans="1:6" x14ac:dyDescent="0.25">
      <c r="A5524">
        <v>9</v>
      </c>
      <c r="B5524">
        <v>3</v>
      </c>
      <c r="C5524" t="s">
        <v>1062</v>
      </c>
      <c r="D5524" t="s">
        <v>899</v>
      </c>
      <c r="E5524" t="s">
        <v>370</v>
      </c>
      <c r="F5524" t="s">
        <v>419</v>
      </c>
    </row>
    <row r="5525" spans="1:6" x14ac:dyDescent="0.25">
      <c r="A5525">
        <v>9</v>
      </c>
      <c r="B5525">
        <v>4</v>
      </c>
      <c r="C5525" t="s">
        <v>1039</v>
      </c>
      <c r="D5525" t="s">
        <v>922</v>
      </c>
      <c r="E5525" t="s">
        <v>111</v>
      </c>
      <c r="F5525" t="s">
        <v>419</v>
      </c>
    </row>
    <row r="5526" spans="1:6" x14ac:dyDescent="0.25">
      <c r="A5526">
        <v>9</v>
      </c>
      <c r="B5526">
        <v>5</v>
      </c>
      <c r="C5526" t="s">
        <v>1029</v>
      </c>
      <c r="D5526" t="s">
        <v>901</v>
      </c>
      <c r="E5526" t="s">
        <v>575</v>
      </c>
      <c r="F5526" t="s">
        <v>419</v>
      </c>
    </row>
    <row r="5527" spans="1:6" x14ac:dyDescent="0.25">
      <c r="A5527">
        <v>9</v>
      </c>
      <c r="B5527">
        <v>6</v>
      </c>
      <c r="C5527" t="s">
        <v>1074</v>
      </c>
      <c r="D5527" t="s">
        <v>901</v>
      </c>
      <c r="E5527" t="s">
        <v>761</v>
      </c>
      <c r="F5527" t="s">
        <v>419</v>
      </c>
    </row>
    <row r="5528" spans="1:6" x14ac:dyDescent="0.25">
      <c r="A5528">
        <v>9</v>
      </c>
      <c r="B5528">
        <v>7</v>
      </c>
      <c r="C5528" t="s">
        <v>1061</v>
      </c>
      <c r="D5528" t="s">
        <v>901</v>
      </c>
      <c r="E5528" t="s">
        <v>627</v>
      </c>
      <c r="F5528" t="s">
        <v>419</v>
      </c>
    </row>
    <row r="5529" spans="1:6" x14ac:dyDescent="0.25">
      <c r="A5529">
        <v>9</v>
      </c>
      <c r="B5529">
        <v>8</v>
      </c>
      <c r="C5529" t="s">
        <v>1067</v>
      </c>
      <c r="D5529" t="s">
        <v>899</v>
      </c>
      <c r="E5529" t="s">
        <v>517</v>
      </c>
      <c r="F5529" t="s">
        <v>419</v>
      </c>
    </row>
    <row r="5530" spans="1:6" x14ac:dyDescent="0.25">
      <c r="A5530">
        <v>9</v>
      </c>
      <c r="B5530">
        <v>9</v>
      </c>
      <c r="C5530" t="s">
        <v>1066</v>
      </c>
      <c r="D5530" t="s">
        <v>901</v>
      </c>
      <c r="E5530" t="s">
        <v>418</v>
      </c>
      <c r="F5530" t="s">
        <v>419</v>
      </c>
    </row>
    <row r="5531" spans="1:6" x14ac:dyDescent="0.25">
      <c r="A5531">
        <v>9</v>
      </c>
      <c r="B5531">
        <v>10</v>
      </c>
      <c r="C5531" t="s">
        <v>1046</v>
      </c>
      <c r="D5531" t="s">
        <v>899</v>
      </c>
      <c r="E5531" t="s">
        <v>145</v>
      </c>
      <c r="F5531" t="s">
        <v>419</v>
      </c>
    </row>
    <row r="5532" spans="1:6" x14ac:dyDescent="0.25">
      <c r="A5532">
        <v>9</v>
      </c>
      <c r="B5532">
        <v>11</v>
      </c>
      <c r="C5532" t="s">
        <v>1015</v>
      </c>
      <c r="D5532" t="s">
        <v>899</v>
      </c>
      <c r="E5532" t="s">
        <v>664</v>
      </c>
      <c r="F5532" t="s">
        <v>419</v>
      </c>
    </row>
    <row r="5533" spans="1:6" x14ac:dyDescent="0.25">
      <c r="A5533">
        <v>9</v>
      </c>
      <c r="B5533">
        <v>12</v>
      </c>
      <c r="C5533" t="s">
        <v>1018</v>
      </c>
      <c r="D5533" t="s">
        <v>926</v>
      </c>
      <c r="E5533" t="s">
        <v>885</v>
      </c>
      <c r="F5533" t="s">
        <v>419</v>
      </c>
    </row>
    <row r="5534" spans="1:6" x14ac:dyDescent="0.25">
      <c r="A5534">
        <v>9</v>
      </c>
      <c r="B5534">
        <v>13</v>
      </c>
      <c r="C5534" t="s">
        <v>1008</v>
      </c>
      <c r="D5534" t="s">
        <v>901</v>
      </c>
      <c r="E5534" t="s">
        <v>377</v>
      </c>
      <c r="F5534" t="s">
        <v>419</v>
      </c>
    </row>
    <row r="5535" spans="1:6" x14ac:dyDescent="0.25">
      <c r="A5535">
        <v>9</v>
      </c>
      <c r="B5535">
        <v>14</v>
      </c>
      <c r="C5535" t="s">
        <v>1045</v>
      </c>
      <c r="D5535" t="s">
        <v>961</v>
      </c>
      <c r="E5535" t="s">
        <v>118</v>
      </c>
      <c r="F5535" t="s">
        <v>419</v>
      </c>
    </row>
    <row r="5536" spans="1:6" x14ac:dyDescent="0.25">
      <c r="A5536">
        <v>9</v>
      </c>
      <c r="B5536">
        <v>15</v>
      </c>
      <c r="C5536" t="s">
        <v>1014</v>
      </c>
      <c r="D5536" t="s">
        <v>899</v>
      </c>
      <c r="E5536" t="s">
        <v>45</v>
      </c>
      <c r="F5536" t="s">
        <v>419</v>
      </c>
    </row>
    <row r="5537" spans="1:6" x14ac:dyDescent="0.25">
      <c r="A5537">
        <v>10</v>
      </c>
      <c r="B5537">
        <v>1</v>
      </c>
      <c r="C5537" t="s">
        <v>1027</v>
      </c>
      <c r="D5537" t="s">
        <v>901</v>
      </c>
      <c r="E5537" t="s">
        <v>45</v>
      </c>
      <c r="F5537" t="s">
        <v>419</v>
      </c>
    </row>
    <row r="5538" spans="1:6" x14ac:dyDescent="0.25">
      <c r="A5538">
        <v>10</v>
      </c>
      <c r="B5538">
        <v>2</v>
      </c>
      <c r="C5538" t="s">
        <v>1088</v>
      </c>
      <c r="D5538" t="s">
        <v>901</v>
      </c>
      <c r="E5538" t="s">
        <v>118</v>
      </c>
      <c r="F5538" t="s">
        <v>419</v>
      </c>
    </row>
    <row r="5539" spans="1:6" x14ac:dyDescent="0.25">
      <c r="A5539">
        <v>10</v>
      </c>
      <c r="B5539">
        <v>3</v>
      </c>
      <c r="C5539" t="s">
        <v>1052</v>
      </c>
      <c r="D5539" t="s">
        <v>901</v>
      </c>
      <c r="E5539" t="s">
        <v>377</v>
      </c>
      <c r="F5539" t="s">
        <v>419</v>
      </c>
    </row>
    <row r="5540" spans="1:6" x14ac:dyDescent="0.25">
      <c r="A5540">
        <v>10</v>
      </c>
      <c r="B5540">
        <v>4</v>
      </c>
      <c r="C5540" t="s">
        <v>1012</v>
      </c>
      <c r="D5540" t="s">
        <v>901</v>
      </c>
      <c r="E5540" t="s">
        <v>885</v>
      </c>
      <c r="F5540" t="s">
        <v>419</v>
      </c>
    </row>
    <row r="5541" spans="1:6" x14ac:dyDescent="0.25">
      <c r="A5541">
        <v>10</v>
      </c>
      <c r="B5541">
        <v>5</v>
      </c>
      <c r="C5541" t="s">
        <v>1047</v>
      </c>
      <c r="D5541" t="s">
        <v>899</v>
      </c>
      <c r="E5541" t="s">
        <v>664</v>
      </c>
      <c r="F5541" t="s">
        <v>419</v>
      </c>
    </row>
    <row r="5542" spans="1:6" x14ac:dyDescent="0.25">
      <c r="A5542">
        <v>10</v>
      </c>
      <c r="B5542">
        <v>6</v>
      </c>
      <c r="C5542" t="s">
        <v>1007</v>
      </c>
      <c r="D5542" t="s">
        <v>901</v>
      </c>
      <c r="E5542" t="s">
        <v>145</v>
      </c>
      <c r="F5542" t="s">
        <v>419</v>
      </c>
    </row>
    <row r="5543" spans="1:6" x14ac:dyDescent="0.25">
      <c r="A5543">
        <v>10</v>
      </c>
      <c r="B5543">
        <v>7</v>
      </c>
      <c r="C5543" t="s">
        <v>1026</v>
      </c>
      <c r="D5543" t="s">
        <v>901</v>
      </c>
      <c r="E5543" t="s">
        <v>418</v>
      </c>
      <c r="F5543" t="s">
        <v>419</v>
      </c>
    </row>
    <row r="5544" spans="1:6" x14ac:dyDescent="0.25">
      <c r="A5544">
        <v>10</v>
      </c>
      <c r="B5544">
        <v>8</v>
      </c>
      <c r="C5544" t="s">
        <v>1063</v>
      </c>
      <c r="D5544" t="s">
        <v>961</v>
      </c>
      <c r="E5544" t="s">
        <v>517</v>
      </c>
      <c r="F5544" t="s">
        <v>419</v>
      </c>
    </row>
    <row r="5545" spans="1:6" x14ac:dyDescent="0.25">
      <c r="A5545">
        <v>10</v>
      </c>
      <c r="B5545">
        <v>9</v>
      </c>
      <c r="C5545" t="s">
        <v>1022</v>
      </c>
      <c r="D5545" t="s">
        <v>901</v>
      </c>
      <c r="E5545" t="s">
        <v>627</v>
      </c>
      <c r="F5545" t="s">
        <v>419</v>
      </c>
    </row>
    <row r="5546" spans="1:6" x14ac:dyDescent="0.25">
      <c r="A5546">
        <v>10</v>
      </c>
      <c r="B5546">
        <v>10</v>
      </c>
      <c r="C5546" t="s">
        <v>1024</v>
      </c>
      <c r="D5546" t="s">
        <v>901</v>
      </c>
      <c r="E5546" t="s">
        <v>761</v>
      </c>
      <c r="F5546" t="s">
        <v>419</v>
      </c>
    </row>
    <row r="5547" spans="1:6" x14ac:dyDescent="0.25">
      <c r="A5547">
        <v>10</v>
      </c>
      <c r="B5547">
        <v>11</v>
      </c>
      <c r="C5547" t="s">
        <v>1055</v>
      </c>
      <c r="D5547" t="s">
        <v>901</v>
      </c>
      <c r="E5547" t="s">
        <v>575</v>
      </c>
      <c r="F5547" t="s">
        <v>419</v>
      </c>
    </row>
    <row r="5548" spans="1:6" x14ac:dyDescent="0.25">
      <c r="A5548">
        <v>10</v>
      </c>
      <c r="B5548">
        <v>12</v>
      </c>
      <c r="C5548" t="s">
        <v>1082</v>
      </c>
      <c r="D5548" t="s">
        <v>901</v>
      </c>
      <c r="E5548" t="s">
        <v>111</v>
      </c>
      <c r="F5548" t="s">
        <v>419</v>
      </c>
    </row>
    <row r="5549" spans="1:6" x14ac:dyDescent="0.25">
      <c r="A5549">
        <v>10</v>
      </c>
      <c r="B5549">
        <v>13</v>
      </c>
      <c r="C5549" t="s">
        <v>1095</v>
      </c>
      <c r="D5549" t="s">
        <v>901</v>
      </c>
      <c r="E5549" t="s">
        <v>370</v>
      </c>
      <c r="F5549" t="s">
        <v>419</v>
      </c>
    </row>
    <row r="5550" spans="1:6" x14ac:dyDescent="0.25">
      <c r="A5550">
        <v>10</v>
      </c>
      <c r="B5550">
        <v>14</v>
      </c>
      <c r="C5550" t="s">
        <v>1032</v>
      </c>
      <c r="D5550" t="s">
        <v>908</v>
      </c>
      <c r="E5550" t="s">
        <v>466</v>
      </c>
      <c r="F5550" t="s">
        <v>419</v>
      </c>
    </row>
    <row r="5551" spans="1:6" x14ac:dyDescent="0.25">
      <c r="A5551">
        <v>10</v>
      </c>
      <c r="B5551">
        <v>15</v>
      </c>
      <c r="C5551" t="s">
        <v>1021</v>
      </c>
      <c r="D5551" t="s">
        <v>901</v>
      </c>
      <c r="E5551" t="s">
        <v>719</v>
      </c>
      <c r="F5551" t="s">
        <v>419</v>
      </c>
    </row>
    <row r="5552" spans="1:6" x14ac:dyDescent="0.25">
      <c r="A5552">
        <v>11</v>
      </c>
      <c r="B5552">
        <v>1</v>
      </c>
      <c r="C5552" t="s">
        <v>1165</v>
      </c>
      <c r="D5552" t="s">
        <v>901</v>
      </c>
      <c r="E5552" t="s">
        <v>719</v>
      </c>
      <c r="F5552" t="s">
        <v>419</v>
      </c>
    </row>
    <row r="5553" spans="1:6" x14ac:dyDescent="0.25">
      <c r="A5553">
        <v>11</v>
      </c>
      <c r="B5553">
        <v>2</v>
      </c>
      <c r="C5553" t="s">
        <v>1227</v>
      </c>
      <c r="D5553" t="s">
        <v>901</v>
      </c>
      <c r="E5553" t="s">
        <v>466</v>
      </c>
      <c r="F5553" t="s">
        <v>419</v>
      </c>
    </row>
    <row r="5554" spans="1:6" x14ac:dyDescent="0.25">
      <c r="A5554">
        <v>11</v>
      </c>
      <c r="B5554">
        <v>3</v>
      </c>
      <c r="C5554" t="s">
        <v>1030</v>
      </c>
      <c r="D5554" t="s">
        <v>908</v>
      </c>
      <c r="E5554" t="s">
        <v>370</v>
      </c>
      <c r="F5554" t="s">
        <v>419</v>
      </c>
    </row>
    <row r="5555" spans="1:6" x14ac:dyDescent="0.25">
      <c r="A5555">
        <v>11</v>
      </c>
      <c r="B5555">
        <v>4</v>
      </c>
      <c r="C5555" t="s">
        <v>1107</v>
      </c>
      <c r="D5555" t="s">
        <v>905</v>
      </c>
      <c r="E5555" t="s">
        <v>111</v>
      </c>
      <c r="F5555" t="s">
        <v>419</v>
      </c>
    </row>
    <row r="5556" spans="1:6" x14ac:dyDescent="0.25">
      <c r="A5556">
        <v>11</v>
      </c>
      <c r="B5556">
        <v>5</v>
      </c>
      <c r="C5556" t="s">
        <v>1040</v>
      </c>
      <c r="D5556" t="s">
        <v>926</v>
      </c>
      <c r="E5556" t="s">
        <v>575</v>
      </c>
      <c r="F5556" t="s">
        <v>419</v>
      </c>
    </row>
    <row r="5557" spans="1:6" x14ac:dyDescent="0.25">
      <c r="A5557">
        <v>11</v>
      </c>
      <c r="B5557">
        <v>6</v>
      </c>
      <c r="C5557" t="s">
        <v>1112</v>
      </c>
      <c r="D5557" t="s">
        <v>899</v>
      </c>
      <c r="E5557" t="s">
        <v>761</v>
      </c>
      <c r="F5557" t="s">
        <v>419</v>
      </c>
    </row>
    <row r="5558" spans="1:6" x14ac:dyDescent="0.25">
      <c r="A5558">
        <v>11</v>
      </c>
      <c r="B5558">
        <v>7</v>
      </c>
      <c r="C5558" t="s">
        <v>1078</v>
      </c>
      <c r="D5558" t="s">
        <v>922</v>
      </c>
      <c r="E5558" t="s">
        <v>627</v>
      </c>
      <c r="F5558" t="s">
        <v>419</v>
      </c>
    </row>
    <row r="5559" spans="1:6" x14ac:dyDescent="0.25">
      <c r="A5559">
        <v>11</v>
      </c>
      <c r="B5559">
        <v>8</v>
      </c>
      <c r="C5559" t="s">
        <v>1044</v>
      </c>
      <c r="D5559" t="s">
        <v>922</v>
      </c>
      <c r="E5559" t="s">
        <v>517</v>
      </c>
      <c r="F5559" t="s">
        <v>419</v>
      </c>
    </row>
    <row r="5560" spans="1:6" x14ac:dyDescent="0.25">
      <c r="A5560">
        <v>11</v>
      </c>
      <c r="B5560">
        <v>9</v>
      </c>
      <c r="C5560" t="s">
        <v>1019</v>
      </c>
      <c r="D5560" t="s">
        <v>961</v>
      </c>
      <c r="E5560" t="s">
        <v>418</v>
      </c>
      <c r="F5560" t="s">
        <v>419</v>
      </c>
    </row>
    <row r="5561" spans="1:6" x14ac:dyDescent="0.25">
      <c r="A5561">
        <v>11</v>
      </c>
      <c r="B5561">
        <v>10</v>
      </c>
      <c r="C5561" t="s">
        <v>1020</v>
      </c>
      <c r="D5561" t="s">
        <v>901</v>
      </c>
      <c r="E5561" t="s">
        <v>145</v>
      </c>
      <c r="F5561" t="s">
        <v>419</v>
      </c>
    </row>
    <row r="5562" spans="1:6" x14ac:dyDescent="0.25">
      <c r="A5562">
        <v>11</v>
      </c>
      <c r="B5562">
        <v>11</v>
      </c>
      <c r="C5562" t="s">
        <v>1106</v>
      </c>
      <c r="D5562" t="s">
        <v>901</v>
      </c>
      <c r="E5562" t="s">
        <v>664</v>
      </c>
      <c r="F5562" t="s">
        <v>419</v>
      </c>
    </row>
    <row r="5563" spans="1:6" x14ac:dyDescent="0.25">
      <c r="A5563">
        <v>11</v>
      </c>
      <c r="B5563">
        <v>12</v>
      </c>
      <c r="C5563" t="s">
        <v>1034</v>
      </c>
      <c r="D5563" t="s">
        <v>901</v>
      </c>
      <c r="E5563" t="s">
        <v>885</v>
      </c>
      <c r="F5563" t="s">
        <v>419</v>
      </c>
    </row>
    <row r="5564" spans="1:6" x14ac:dyDescent="0.25">
      <c r="A5564">
        <v>11</v>
      </c>
      <c r="B5564">
        <v>13</v>
      </c>
      <c r="C5564" t="s">
        <v>1041</v>
      </c>
      <c r="D5564" t="s">
        <v>922</v>
      </c>
      <c r="E5564" t="s">
        <v>377</v>
      </c>
      <c r="F5564" t="s">
        <v>419</v>
      </c>
    </row>
    <row r="5565" spans="1:6" x14ac:dyDescent="0.25">
      <c r="A5565">
        <v>11</v>
      </c>
      <c r="B5565">
        <v>14</v>
      </c>
      <c r="C5565" t="s">
        <v>1060</v>
      </c>
      <c r="D5565" t="s">
        <v>903</v>
      </c>
      <c r="E5565" t="s">
        <v>118</v>
      </c>
      <c r="F5565" t="s">
        <v>419</v>
      </c>
    </row>
    <row r="5566" spans="1:6" x14ac:dyDescent="0.25">
      <c r="A5566">
        <v>11</v>
      </c>
      <c r="B5566">
        <v>15</v>
      </c>
      <c r="C5566" t="s">
        <v>1065</v>
      </c>
      <c r="D5566" t="s">
        <v>901</v>
      </c>
      <c r="E5566" t="s">
        <v>45</v>
      </c>
      <c r="F5566" t="s">
        <v>419</v>
      </c>
    </row>
    <row r="5567" spans="1:6" x14ac:dyDescent="0.25">
      <c r="A5567">
        <v>12</v>
      </c>
      <c r="B5567">
        <v>1</v>
      </c>
      <c r="C5567" t="s">
        <v>1042</v>
      </c>
      <c r="D5567" t="s">
        <v>899</v>
      </c>
      <c r="E5567" t="s">
        <v>45</v>
      </c>
      <c r="F5567" t="s">
        <v>419</v>
      </c>
    </row>
    <row r="5568" spans="1:6" x14ac:dyDescent="0.25">
      <c r="A5568">
        <v>12</v>
      </c>
      <c r="B5568">
        <v>2</v>
      </c>
      <c r="C5568" t="s">
        <v>1053</v>
      </c>
      <c r="D5568" t="s">
        <v>901</v>
      </c>
      <c r="E5568" t="s">
        <v>118</v>
      </c>
      <c r="F5568" t="s">
        <v>419</v>
      </c>
    </row>
    <row r="5569" spans="1:6" x14ac:dyDescent="0.25">
      <c r="A5569">
        <v>12</v>
      </c>
      <c r="B5569">
        <v>3</v>
      </c>
      <c r="C5569" t="s">
        <v>1059</v>
      </c>
      <c r="D5569" t="s">
        <v>901</v>
      </c>
      <c r="E5569" t="s">
        <v>377</v>
      </c>
      <c r="F5569" t="s">
        <v>419</v>
      </c>
    </row>
    <row r="5570" spans="1:6" x14ac:dyDescent="0.25">
      <c r="A5570">
        <v>12</v>
      </c>
      <c r="B5570">
        <v>4</v>
      </c>
      <c r="C5570" t="s">
        <v>1097</v>
      </c>
      <c r="D5570" t="s">
        <v>899</v>
      </c>
      <c r="E5570" t="s">
        <v>885</v>
      </c>
      <c r="F5570" t="s">
        <v>419</v>
      </c>
    </row>
    <row r="5571" spans="1:6" x14ac:dyDescent="0.25">
      <c r="A5571">
        <v>12</v>
      </c>
      <c r="B5571">
        <v>5</v>
      </c>
      <c r="C5571" t="s">
        <v>1098</v>
      </c>
      <c r="D5571" t="s">
        <v>899</v>
      </c>
      <c r="E5571" t="s">
        <v>664</v>
      </c>
      <c r="F5571" t="s">
        <v>419</v>
      </c>
    </row>
    <row r="5572" spans="1:6" x14ac:dyDescent="0.25">
      <c r="A5572">
        <v>12</v>
      </c>
      <c r="B5572">
        <v>6</v>
      </c>
      <c r="C5572" t="s">
        <v>1124</v>
      </c>
      <c r="D5572" t="s">
        <v>901</v>
      </c>
      <c r="E5572" t="s">
        <v>145</v>
      </c>
      <c r="F5572" t="s">
        <v>419</v>
      </c>
    </row>
    <row r="5573" spans="1:6" x14ac:dyDescent="0.25">
      <c r="A5573">
        <v>12</v>
      </c>
      <c r="B5573">
        <v>7</v>
      </c>
      <c r="C5573" t="s">
        <v>1069</v>
      </c>
      <c r="D5573" t="s">
        <v>899</v>
      </c>
      <c r="E5573" t="s">
        <v>418</v>
      </c>
      <c r="F5573" t="s">
        <v>419</v>
      </c>
    </row>
    <row r="5574" spans="1:6" x14ac:dyDescent="0.25">
      <c r="A5574">
        <v>12</v>
      </c>
      <c r="B5574">
        <v>8</v>
      </c>
      <c r="C5574" t="s">
        <v>1070</v>
      </c>
      <c r="D5574" t="s">
        <v>961</v>
      </c>
      <c r="E5574" t="s">
        <v>517</v>
      </c>
      <c r="F5574" t="s">
        <v>419</v>
      </c>
    </row>
    <row r="5575" spans="1:6" x14ac:dyDescent="0.25">
      <c r="A5575">
        <v>12</v>
      </c>
      <c r="B5575">
        <v>9</v>
      </c>
      <c r="C5575" t="s">
        <v>1080</v>
      </c>
      <c r="D5575" t="s">
        <v>899</v>
      </c>
      <c r="E5575" t="s">
        <v>627</v>
      </c>
      <c r="F5575" t="s">
        <v>419</v>
      </c>
    </row>
    <row r="5576" spans="1:6" x14ac:dyDescent="0.25">
      <c r="A5576">
        <v>12</v>
      </c>
      <c r="B5576">
        <v>10</v>
      </c>
      <c r="C5576" t="s">
        <v>1085</v>
      </c>
      <c r="D5576" t="s">
        <v>899</v>
      </c>
      <c r="E5576" t="s">
        <v>761</v>
      </c>
      <c r="F5576" t="s">
        <v>419</v>
      </c>
    </row>
    <row r="5577" spans="1:6" x14ac:dyDescent="0.25">
      <c r="A5577">
        <v>12</v>
      </c>
      <c r="B5577">
        <v>11</v>
      </c>
      <c r="C5577" t="s">
        <v>1073</v>
      </c>
      <c r="D5577" t="s">
        <v>899</v>
      </c>
      <c r="E5577" t="s">
        <v>575</v>
      </c>
      <c r="F5577" t="s">
        <v>419</v>
      </c>
    </row>
    <row r="5578" spans="1:6" x14ac:dyDescent="0.25">
      <c r="A5578">
        <v>12</v>
      </c>
      <c r="B5578">
        <v>12</v>
      </c>
      <c r="C5578" t="s">
        <v>1009</v>
      </c>
      <c r="D5578" t="s">
        <v>926</v>
      </c>
      <c r="E5578" t="s">
        <v>111</v>
      </c>
      <c r="F5578" t="s">
        <v>419</v>
      </c>
    </row>
    <row r="5579" spans="1:6" x14ac:dyDescent="0.25">
      <c r="A5579">
        <v>12</v>
      </c>
      <c r="B5579">
        <v>13</v>
      </c>
      <c r="C5579" t="s">
        <v>1058</v>
      </c>
      <c r="D5579" t="s">
        <v>961</v>
      </c>
      <c r="E5579" t="s">
        <v>370</v>
      </c>
      <c r="F5579" t="s">
        <v>419</v>
      </c>
    </row>
    <row r="5580" spans="1:6" x14ac:dyDescent="0.25">
      <c r="A5580">
        <v>12</v>
      </c>
      <c r="B5580">
        <v>14</v>
      </c>
      <c r="C5580" t="s">
        <v>1081</v>
      </c>
      <c r="D5580" t="s">
        <v>905</v>
      </c>
      <c r="E5580" t="s">
        <v>466</v>
      </c>
      <c r="F5580" t="s">
        <v>419</v>
      </c>
    </row>
    <row r="5581" spans="1:6" x14ac:dyDescent="0.25">
      <c r="A5581">
        <v>12</v>
      </c>
      <c r="B5581">
        <v>15</v>
      </c>
      <c r="C5581" t="s">
        <v>1086</v>
      </c>
      <c r="D5581" t="s">
        <v>901</v>
      </c>
      <c r="E5581" t="s">
        <v>719</v>
      </c>
      <c r="F5581" t="s">
        <v>419</v>
      </c>
    </row>
    <row r="5582" spans="1:6" x14ac:dyDescent="0.25">
      <c r="A5582">
        <v>13</v>
      </c>
      <c r="B5582">
        <v>1</v>
      </c>
      <c r="C5582" t="s">
        <v>1117</v>
      </c>
      <c r="D5582" t="s">
        <v>899</v>
      </c>
      <c r="E5582" t="s">
        <v>719</v>
      </c>
      <c r="F5582" t="s">
        <v>419</v>
      </c>
    </row>
    <row r="5583" spans="1:6" x14ac:dyDescent="0.25">
      <c r="A5583">
        <v>13</v>
      </c>
      <c r="B5583">
        <v>2</v>
      </c>
      <c r="C5583" t="s">
        <v>1068</v>
      </c>
      <c r="D5583" t="s">
        <v>901</v>
      </c>
      <c r="E5583" t="s">
        <v>466</v>
      </c>
      <c r="F5583" t="s">
        <v>419</v>
      </c>
    </row>
    <row r="5584" spans="1:6" x14ac:dyDescent="0.25">
      <c r="A5584">
        <v>13</v>
      </c>
      <c r="B5584">
        <v>3</v>
      </c>
      <c r="C5584" t="s">
        <v>1130</v>
      </c>
      <c r="D5584" t="s">
        <v>899</v>
      </c>
      <c r="E5584" t="s">
        <v>370</v>
      </c>
      <c r="F5584" t="s">
        <v>419</v>
      </c>
    </row>
    <row r="5585" spans="1:6" x14ac:dyDescent="0.25">
      <c r="A5585">
        <v>13</v>
      </c>
      <c r="B5585">
        <v>4</v>
      </c>
      <c r="C5585" t="s">
        <v>1151</v>
      </c>
      <c r="D5585" t="s">
        <v>903</v>
      </c>
      <c r="E5585" t="s">
        <v>111</v>
      </c>
      <c r="F5585" t="s">
        <v>419</v>
      </c>
    </row>
    <row r="5586" spans="1:6" x14ac:dyDescent="0.25">
      <c r="A5586">
        <v>13</v>
      </c>
      <c r="B5586">
        <v>5</v>
      </c>
      <c r="C5586" t="s">
        <v>1126</v>
      </c>
      <c r="D5586" t="s">
        <v>961</v>
      </c>
      <c r="E5586" t="s">
        <v>575</v>
      </c>
      <c r="F5586" t="s">
        <v>419</v>
      </c>
    </row>
    <row r="5587" spans="1:6" x14ac:dyDescent="0.25">
      <c r="A5587">
        <v>13</v>
      </c>
      <c r="B5587">
        <v>6</v>
      </c>
      <c r="C5587" t="s">
        <v>1089</v>
      </c>
      <c r="D5587" t="s">
        <v>905</v>
      </c>
      <c r="E5587" t="s">
        <v>761</v>
      </c>
      <c r="F5587" t="s">
        <v>419</v>
      </c>
    </row>
    <row r="5588" spans="1:6" x14ac:dyDescent="0.25">
      <c r="A5588">
        <v>13</v>
      </c>
      <c r="B5588">
        <v>7</v>
      </c>
      <c r="C5588" t="s">
        <v>1056</v>
      </c>
      <c r="D5588" t="s">
        <v>905</v>
      </c>
      <c r="E5588" t="s">
        <v>627</v>
      </c>
      <c r="F5588" t="s">
        <v>419</v>
      </c>
    </row>
    <row r="5589" spans="1:6" x14ac:dyDescent="0.25">
      <c r="A5589">
        <v>13</v>
      </c>
      <c r="B5589">
        <v>8</v>
      </c>
      <c r="C5589" t="s">
        <v>1278</v>
      </c>
      <c r="D5589" t="s">
        <v>901</v>
      </c>
      <c r="E5589" t="s">
        <v>517</v>
      </c>
      <c r="F5589" t="s">
        <v>419</v>
      </c>
    </row>
    <row r="5590" spans="1:6" x14ac:dyDescent="0.25">
      <c r="A5590">
        <v>13</v>
      </c>
      <c r="B5590">
        <v>9</v>
      </c>
      <c r="C5590" t="s">
        <v>1100</v>
      </c>
      <c r="D5590" t="s">
        <v>961</v>
      </c>
      <c r="E5590" t="s">
        <v>418</v>
      </c>
      <c r="F5590" t="s">
        <v>419</v>
      </c>
    </row>
    <row r="5591" spans="1:6" x14ac:dyDescent="0.25">
      <c r="A5591">
        <v>13</v>
      </c>
      <c r="B5591">
        <v>10</v>
      </c>
      <c r="C5591" t="s">
        <v>1093</v>
      </c>
      <c r="D5591" t="s">
        <v>922</v>
      </c>
      <c r="E5591" t="s">
        <v>145</v>
      </c>
      <c r="F5591" t="s">
        <v>419</v>
      </c>
    </row>
    <row r="5592" spans="1:6" x14ac:dyDescent="0.25">
      <c r="A5592">
        <v>13</v>
      </c>
      <c r="B5592">
        <v>11</v>
      </c>
      <c r="C5592" t="s">
        <v>1083</v>
      </c>
      <c r="D5592" t="s">
        <v>901</v>
      </c>
      <c r="E5592" t="s">
        <v>664</v>
      </c>
      <c r="F5592" t="s">
        <v>419</v>
      </c>
    </row>
    <row r="5593" spans="1:6" x14ac:dyDescent="0.25">
      <c r="A5593">
        <v>13</v>
      </c>
      <c r="B5593">
        <v>12</v>
      </c>
      <c r="C5593" t="s">
        <v>1094</v>
      </c>
      <c r="D5593" t="s">
        <v>903</v>
      </c>
      <c r="E5593" t="s">
        <v>885</v>
      </c>
      <c r="F5593" t="s">
        <v>419</v>
      </c>
    </row>
    <row r="5594" spans="1:6" x14ac:dyDescent="0.25">
      <c r="A5594">
        <v>13</v>
      </c>
      <c r="B5594">
        <v>13</v>
      </c>
      <c r="C5594" t="s">
        <v>1077</v>
      </c>
      <c r="D5594" t="s">
        <v>901</v>
      </c>
      <c r="E5594" t="s">
        <v>377</v>
      </c>
      <c r="F5594" t="s">
        <v>419</v>
      </c>
    </row>
    <row r="5595" spans="1:6" x14ac:dyDescent="0.25">
      <c r="A5595">
        <v>13</v>
      </c>
      <c r="B5595">
        <v>14</v>
      </c>
      <c r="C5595" t="s">
        <v>1084</v>
      </c>
      <c r="D5595" t="s">
        <v>908</v>
      </c>
      <c r="E5595" t="s">
        <v>118</v>
      </c>
      <c r="F5595" t="s">
        <v>419</v>
      </c>
    </row>
    <row r="5596" spans="1:6" x14ac:dyDescent="0.25">
      <c r="A5596">
        <v>13</v>
      </c>
      <c r="B5596">
        <v>15</v>
      </c>
      <c r="C5596" t="s">
        <v>1120</v>
      </c>
      <c r="D5596" t="s">
        <v>922</v>
      </c>
      <c r="E5596" t="s">
        <v>45</v>
      </c>
      <c r="F5596" t="s">
        <v>419</v>
      </c>
    </row>
    <row r="5597" spans="1:6" x14ac:dyDescent="0.25">
      <c r="A5597">
        <v>14</v>
      </c>
      <c r="B5597">
        <v>1</v>
      </c>
      <c r="C5597" t="s">
        <v>1105</v>
      </c>
      <c r="D5597" t="s">
        <v>901</v>
      </c>
      <c r="E5597" t="s">
        <v>45</v>
      </c>
      <c r="F5597" t="s">
        <v>419</v>
      </c>
    </row>
    <row r="5598" spans="1:6" x14ac:dyDescent="0.25">
      <c r="A5598">
        <v>14</v>
      </c>
      <c r="B5598">
        <v>2</v>
      </c>
      <c r="C5598" t="s">
        <v>1075</v>
      </c>
      <c r="D5598" t="s">
        <v>899</v>
      </c>
      <c r="E5598" t="s">
        <v>118</v>
      </c>
      <c r="F5598" t="s">
        <v>419</v>
      </c>
    </row>
    <row r="5599" spans="1:6" x14ac:dyDescent="0.25">
      <c r="A5599">
        <v>14</v>
      </c>
      <c r="B5599">
        <v>3</v>
      </c>
      <c r="C5599" t="s">
        <v>1125</v>
      </c>
      <c r="D5599" t="s">
        <v>903</v>
      </c>
      <c r="E5599" t="s">
        <v>377</v>
      </c>
      <c r="F5599" t="s">
        <v>419</v>
      </c>
    </row>
    <row r="5600" spans="1:6" x14ac:dyDescent="0.25">
      <c r="A5600">
        <v>14</v>
      </c>
      <c r="B5600">
        <v>4</v>
      </c>
      <c r="C5600" t="s">
        <v>1092</v>
      </c>
      <c r="D5600" t="s">
        <v>901</v>
      </c>
      <c r="E5600" t="s">
        <v>885</v>
      </c>
      <c r="F5600" t="s">
        <v>419</v>
      </c>
    </row>
    <row r="5601" spans="1:6" x14ac:dyDescent="0.25">
      <c r="A5601">
        <v>14</v>
      </c>
      <c r="B5601">
        <v>5</v>
      </c>
      <c r="C5601" t="s">
        <v>1134</v>
      </c>
      <c r="D5601" t="s">
        <v>901</v>
      </c>
      <c r="E5601" t="s">
        <v>664</v>
      </c>
      <c r="F5601" t="s">
        <v>419</v>
      </c>
    </row>
    <row r="5602" spans="1:6" x14ac:dyDescent="0.25">
      <c r="A5602">
        <v>14</v>
      </c>
      <c r="B5602">
        <v>6</v>
      </c>
      <c r="C5602" t="s">
        <v>1114</v>
      </c>
      <c r="D5602" t="s">
        <v>961</v>
      </c>
      <c r="E5602" t="s">
        <v>145</v>
      </c>
      <c r="F5602" t="s">
        <v>419</v>
      </c>
    </row>
    <row r="5603" spans="1:6" x14ac:dyDescent="0.25">
      <c r="A5603">
        <v>14</v>
      </c>
      <c r="B5603">
        <v>7</v>
      </c>
      <c r="C5603" t="s">
        <v>1121</v>
      </c>
      <c r="D5603" t="s">
        <v>901</v>
      </c>
      <c r="E5603" t="s">
        <v>418</v>
      </c>
      <c r="F5603" t="s">
        <v>419</v>
      </c>
    </row>
    <row r="5604" spans="1:6" x14ac:dyDescent="0.25">
      <c r="A5604">
        <v>14</v>
      </c>
      <c r="B5604">
        <v>8</v>
      </c>
      <c r="C5604" t="s">
        <v>1153</v>
      </c>
      <c r="D5604" t="s">
        <v>899</v>
      </c>
      <c r="E5604" t="s">
        <v>517</v>
      </c>
      <c r="F5604" t="s">
        <v>419</v>
      </c>
    </row>
    <row r="5605" spans="1:6" x14ac:dyDescent="0.25">
      <c r="A5605">
        <v>14</v>
      </c>
      <c r="B5605">
        <v>9</v>
      </c>
      <c r="C5605" t="s">
        <v>1113</v>
      </c>
      <c r="D5605" t="s">
        <v>899</v>
      </c>
      <c r="E5605" t="s">
        <v>627</v>
      </c>
      <c r="F5605" t="s">
        <v>419</v>
      </c>
    </row>
    <row r="5606" spans="1:6" x14ac:dyDescent="0.25">
      <c r="A5606">
        <v>14</v>
      </c>
      <c r="B5606">
        <v>10</v>
      </c>
      <c r="C5606" t="s">
        <v>1131</v>
      </c>
      <c r="D5606" t="s">
        <v>901</v>
      </c>
      <c r="E5606" t="s">
        <v>761</v>
      </c>
      <c r="F5606" t="s">
        <v>419</v>
      </c>
    </row>
    <row r="5607" spans="1:6" x14ac:dyDescent="0.25">
      <c r="A5607">
        <v>14</v>
      </c>
      <c r="B5607">
        <v>11</v>
      </c>
      <c r="C5607" t="s">
        <v>1087</v>
      </c>
      <c r="D5607" t="s">
        <v>901</v>
      </c>
      <c r="E5607" t="s">
        <v>575</v>
      </c>
      <c r="F5607" t="s">
        <v>419</v>
      </c>
    </row>
    <row r="5608" spans="1:6" x14ac:dyDescent="0.25">
      <c r="A5608">
        <v>14</v>
      </c>
      <c r="B5608">
        <v>12</v>
      </c>
      <c r="C5608" t="s">
        <v>1091</v>
      </c>
      <c r="D5608" t="s">
        <v>901</v>
      </c>
      <c r="E5608" t="s">
        <v>111</v>
      </c>
      <c r="F5608" t="s">
        <v>419</v>
      </c>
    </row>
    <row r="5609" spans="1:6" x14ac:dyDescent="0.25">
      <c r="A5609">
        <v>14</v>
      </c>
      <c r="B5609">
        <v>13</v>
      </c>
      <c r="C5609" t="s">
        <v>1122</v>
      </c>
      <c r="D5609" t="s">
        <v>901</v>
      </c>
      <c r="E5609" t="s">
        <v>370</v>
      </c>
      <c r="F5609" t="s">
        <v>419</v>
      </c>
    </row>
    <row r="5610" spans="1:6" x14ac:dyDescent="0.25">
      <c r="A5610">
        <v>14</v>
      </c>
      <c r="B5610">
        <v>14</v>
      </c>
      <c r="C5610" t="s">
        <v>1160</v>
      </c>
      <c r="D5610" t="s">
        <v>899</v>
      </c>
      <c r="E5610" t="s">
        <v>466</v>
      </c>
      <c r="F5610" t="s">
        <v>419</v>
      </c>
    </row>
    <row r="5611" spans="1:6" x14ac:dyDescent="0.25">
      <c r="A5611">
        <v>14</v>
      </c>
      <c r="B5611">
        <v>15</v>
      </c>
      <c r="C5611" t="s">
        <v>1164</v>
      </c>
      <c r="D5611" t="s">
        <v>903</v>
      </c>
      <c r="E5611" t="s">
        <v>719</v>
      </c>
      <c r="F5611" t="s">
        <v>419</v>
      </c>
    </row>
    <row r="5612" spans="1:6" x14ac:dyDescent="0.25">
      <c r="A5612">
        <v>15</v>
      </c>
      <c r="B5612">
        <v>1</v>
      </c>
      <c r="C5612" t="s">
        <v>1185</v>
      </c>
      <c r="D5612" t="s">
        <v>901</v>
      </c>
      <c r="E5612" t="s">
        <v>719</v>
      </c>
      <c r="F5612" t="s">
        <v>419</v>
      </c>
    </row>
    <row r="5613" spans="1:6" x14ac:dyDescent="0.25">
      <c r="A5613">
        <v>15</v>
      </c>
      <c r="B5613">
        <v>2</v>
      </c>
      <c r="C5613" t="s">
        <v>1051</v>
      </c>
      <c r="D5613" t="s">
        <v>901</v>
      </c>
      <c r="E5613" t="s">
        <v>466</v>
      </c>
      <c r="F5613" t="s">
        <v>419</v>
      </c>
    </row>
    <row r="5614" spans="1:6" x14ac:dyDescent="0.25">
      <c r="A5614">
        <v>15</v>
      </c>
      <c r="B5614">
        <v>3</v>
      </c>
      <c r="C5614" t="s">
        <v>1135</v>
      </c>
      <c r="D5614" t="s">
        <v>908</v>
      </c>
      <c r="E5614" t="s">
        <v>370</v>
      </c>
      <c r="F5614" t="s">
        <v>419</v>
      </c>
    </row>
    <row r="5615" spans="1:6" x14ac:dyDescent="0.25">
      <c r="A5615">
        <v>15</v>
      </c>
      <c r="B5615">
        <v>4</v>
      </c>
      <c r="C5615" t="s">
        <v>1136</v>
      </c>
      <c r="D5615" t="s">
        <v>899</v>
      </c>
      <c r="E5615" t="s">
        <v>111</v>
      </c>
      <c r="F5615" t="s">
        <v>419</v>
      </c>
    </row>
    <row r="5616" spans="1:6" x14ac:dyDescent="0.25">
      <c r="A5616">
        <v>15</v>
      </c>
      <c r="B5616">
        <v>5</v>
      </c>
      <c r="C5616" t="s">
        <v>1090</v>
      </c>
      <c r="D5616" t="s">
        <v>899</v>
      </c>
      <c r="E5616" t="s">
        <v>575</v>
      </c>
      <c r="F5616" t="s">
        <v>419</v>
      </c>
    </row>
    <row r="5617" spans="1:6" x14ac:dyDescent="0.25">
      <c r="A5617">
        <v>15</v>
      </c>
      <c r="B5617">
        <v>6</v>
      </c>
      <c r="C5617" t="s">
        <v>1158</v>
      </c>
      <c r="D5617" t="s">
        <v>961</v>
      </c>
      <c r="E5617" t="s">
        <v>761</v>
      </c>
      <c r="F5617" t="s">
        <v>419</v>
      </c>
    </row>
    <row r="5618" spans="1:6" x14ac:dyDescent="0.25">
      <c r="A5618">
        <v>15</v>
      </c>
      <c r="B5618">
        <v>7</v>
      </c>
      <c r="C5618" t="s">
        <v>1146</v>
      </c>
      <c r="D5618" t="s">
        <v>905</v>
      </c>
      <c r="E5618" t="s">
        <v>627</v>
      </c>
      <c r="F5618" t="s">
        <v>419</v>
      </c>
    </row>
    <row r="5619" spans="1:6" x14ac:dyDescent="0.25">
      <c r="A5619">
        <v>15</v>
      </c>
      <c r="B5619">
        <v>8</v>
      </c>
      <c r="C5619" t="s">
        <v>1118</v>
      </c>
      <c r="D5619" t="s">
        <v>901</v>
      </c>
      <c r="E5619" t="s">
        <v>517</v>
      </c>
      <c r="F5619" t="s">
        <v>419</v>
      </c>
    </row>
    <row r="5620" spans="1:6" x14ac:dyDescent="0.25">
      <c r="A5620">
        <v>15</v>
      </c>
      <c r="B5620">
        <v>9</v>
      </c>
      <c r="C5620" t="s">
        <v>1050</v>
      </c>
      <c r="D5620" t="s">
        <v>922</v>
      </c>
      <c r="E5620" t="s">
        <v>418</v>
      </c>
      <c r="F5620" t="s">
        <v>419</v>
      </c>
    </row>
    <row r="5621" spans="1:6" x14ac:dyDescent="0.25">
      <c r="A5621">
        <v>15</v>
      </c>
      <c r="B5621">
        <v>10</v>
      </c>
      <c r="C5621" t="s">
        <v>1207</v>
      </c>
      <c r="D5621" t="s">
        <v>899</v>
      </c>
      <c r="E5621" t="s">
        <v>145</v>
      </c>
      <c r="F5621" t="s">
        <v>419</v>
      </c>
    </row>
    <row r="5622" spans="1:6" x14ac:dyDescent="0.25">
      <c r="A5622">
        <v>15</v>
      </c>
      <c r="B5622">
        <v>11</v>
      </c>
      <c r="C5622" t="s">
        <v>1133</v>
      </c>
      <c r="D5622" t="s">
        <v>901</v>
      </c>
      <c r="E5622" t="s">
        <v>664</v>
      </c>
      <c r="F5622" t="s">
        <v>419</v>
      </c>
    </row>
    <row r="5623" spans="1:6" x14ac:dyDescent="0.25">
      <c r="A5623">
        <v>15</v>
      </c>
      <c r="B5623">
        <v>12</v>
      </c>
      <c r="C5623" t="s">
        <v>1123</v>
      </c>
      <c r="D5623" t="s">
        <v>926</v>
      </c>
      <c r="E5623" t="s">
        <v>885</v>
      </c>
      <c r="F5623" t="s">
        <v>419</v>
      </c>
    </row>
    <row r="5624" spans="1:6" x14ac:dyDescent="0.25">
      <c r="A5624">
        <v>15</v>
      </c>
      <c r="B5624">
        <v>13</v>
      </c>
      <c r="C5624" t="s">
        <v>1156</v>
      </c>
      <c r="D5624" t="s">
        <v>899</v>
      </c>
      <c r="E5624" t="s">
        <v>377</v>
      </c>
      <c r="F5624" t="s">
        <v>419</v>
      </c>
    </row>
    <row r="5625" spans="1:6" x14ac:dyDescent="0.25">
      <c r="A5625">
        <v>15</v>
      </c>
      <c r="B5625">
        <v>14</v>
      </c>
      <c r="C5625" t="s">
        <v>1116</v>
      </c>
      <c r="D5625" t="s">
        <v>901</v>
      </c>
      <c r="E5625" t="s">
        <v>118</v>
      </c>
      <c r="F5625" t="s">
        <v>419</v>
      </c>
    </row>
    <row r="5626" spans="1:6" x14ac:dyDescent="0.25">
      <c r="A5626">
        <v>15</v>
      </c>
      <c r="B5626">
        <v>15</v>
      </c>
      <c r="C5626" t="s">
        <v>1175</v>
      </c>
      <c r="D5626" t="s">
        <v>905</v>
      </c>
      <c r="E5626" t="s">
        <v>45</v>
      </c>
      <c r="F5626" t="s">
        <v>419</v>
      </c>
    </row>
    <row r="5627" spans="1:6" x14ac:dyDescent="0.25">
      <c r="A5627">
        <v>16</v>
      </c>
      <c r="B5627">
        <v>1</v>
      </c>
      <c r="C5627" t="s">
        <v>1096</v>
      </c>
      <c r="D5627" t="s">
        <v>901</v>
      </c>
      <c r="E5627" t="s">
        <v>45</v>
      </c>
      <c r="F5627" t="s">
        <v>419</v>
      </c>
    </row>
    <row r="5628" spans="1:6" x14ac:dyDescent="0.25">
      <c r="A5628">
        <v>16</v>
      </c>
      <c r="B5628">
        <v>2</v>
      </c>
      <c r="C5628" t="s">
        <v>1145</v>
      </c>
      <c r="D5628" t="s">
        <v>899</v>
      </c>
      <c r="E5628" t="s">
        <v>118</v>
      </c>
      <c r="F5628" t="s">
        <v>419</v>
      </c>
    </row>
    <row r="5629" spans="1:6" x14ac:dyDescent="0.25">
      <c r="A5629">
        <v>16</v>
      </c>
      <c r="B5629">
        <v>3</v>
      </c>
      <c r="C5629" t="s">
        <v>1144</v>
      </c>
      <c r="D5629" t="s">
        <v>899</v>
      </c>
      <c r="E5629" t="s">
        <v>377</v>
      </c>
      <c r="F5629" t="s">
        <v>419</v>
      </c>
    </row>
    <row r="5630" spans="1:6" x14ac:dyDescent="0.25">
      <c r="A5630">
        <v>16</v>
      </c>
      <c r="B5630">
        <v>4</v>
      </c>
      <c r="C5630" t="s">
        <v>1274</v>
      </c>
      <c r="D5630" t="s">
        <v>901</v>
      </c>
      <c r="E5630" t="s">
        <v>885</v>
      </c>
      <c r="F5630" t="s">
        <v>419</v>
      </c>
    </row>
    <row r="5631" spans="1:6" x14ac:dyDescent="0.25">
      <c r="A5631">
        <v>16</v>
      </c>
      <c r="B5631">
        <v>5</v>
      </c>
      <c r="C5631" t="s">
        <v>1115</v>
      </c>
      <c r="D5631" t="s">
        <v>901</v>
      </c>
      <c r="E5631" t="s">
        <v>664</v>
      </c>
      <c r="F5631" t="s">
        <v>419</v>
      </c>
    </row>
    <row r="5632" spans="1:6" x14ac:dyDescent="0.25">
      <c r="A5632">
        <v>16</v>
      </c>
      <c r="B5632">
        <v>6</v>
      </c>
      <c r="C5632" t="s">
        <v>1259</v>
      </c>
      <c r="D5632" t="s">
        <v>901</v>
      </c>
      <c r="E5632" t="s">
        <v>145</v>
      </c>
      <c r="F5632" t="s">
        <v>419</v>
      </c>
    </row>
    <row r="5633" spans="1:6" x14ac:dyDescent="0.25">
      <c r="A5633">
        <v>16</v>
      </c>
      <c r="B5633">
        <v>7</v>
      </c>
      <c r="C5633" t="s">
        <v>1109</v>
      </c>
      <c r="D5633" t="s">
        <v>908</v>
      </c>
      <c r="E5633" t="s">
        <v>418</v>
      </c>
      <c r="F5633" t="s">
        <v>419</v>
      </c>
    </row>
    <row r="5634" spans="1:6" x14ac:dyDescent="0.25">
      <c r="A5634">
        <v>16</v>
      </c>
      <c r="B5634">
        <v>8</v>
      </c>
      <c r="C5634" t="s">
        <v>1161</v>
      </c>
      <c r="D5634" t="s">
        <v>899</v>
      </c>
      <c r="E5634" t="s">
        <v>517</v>
      </c>
      <c r="F5634" t="s">
        <v>419</v>
      </c>
    </row>
    <row r="5635" spans="1:6" x14ac:dyDescent="0.25">
      <c r="A5635">
        <v>16</v>
      </c>
      <c r="B5635">
        <v>9</v>
      </c>
      <c r="C5635" t="s">
        <v>1104</v>
      </c>
      <c r="D5635" t="s">
        <v>901</v>
      </c>
      <c r="E5635" t="s">
        <v>627</v>
      </c>
      <c r="F5635" t="s">
        <v>419</v>
      </c>
    </row>
    <row r="5636" spans="1:6" x14ac:dyDescent="0.25">
      <c r="A5636">
        <v>16</v>
      </c>
      <c r="B5636">
        <v>10</v>
      </c>
      <c r="C5636" t="s">
        <v>1159</v>
      </c>
      <c r="D5636" t="s">
        <v>901</v>
      </c>
      <c r="E5636" t="s">
        <v>761</v>
      </c>
      <c r="F5636" t="s">
        <v>419</v>
      </c>
    </row>
    <row r="5637" spans="1:6" x14ac:dyDescent="0.25">
      <c r="A5637">
        <v>16</v>
      </c>
      <c r="B5637">
        <v>11</v>
      </c>
      <c r="C5637" t="s">
        <v>1064</v>
      </c>
      <c r="D5637" t="s">
        <v>901</v>
      </c>
      <c r="E5637" t="s">
        <v>575</v>
      </c>
      <c r="F5637" t="s">
        <v>419</v>
      </c>
    </row>
    <row r="5638" spans="1:6" x14ac:dyDescent="0.25">
      <c r="A5638">
        <v>16</v>
      </c>
      <c r="B5638">
        <v>12</v>
      </c>
      <c r="C5638" t="s">
        <v>1252</v>
      </c>
      <c r="D5638" t="s">
        <v>901</v>
      </c>
      <c r="E5638" t="s">
        <v>111</v>
      </c>
      <c r="F5638" t="s">
        <v>419</v>
      </c>
    </row>
    <row r="5639" spans="1:6" x14ac:dyDescent="0.25">
      <c r="A5639">
        <v>16</v>
      </c>
      <c r="B5639">
        <v>13</v>
      </c>
      <c r="C5639" t="s">
        <v>1237</v>
      </c>
      <c r="D5639" t="s">
        <v>901</v>
      </c>
      <c r="E5639" t="s">
        <v>370</v>
      </c>
      <c r="F5639" t="s">
        <v>419</v>
      </c>
    </row>
    <row r="5640" spans="1:6" x14ac:dyDescent="0.25">
      <c r="A5640">
        <v>16</v>
      </c>
      <c r="B5640">
        <v>14</v>
      </c>
      <c r="C5640" t="s">
        <v>1141</v>
      </c>
      <c r="D5640" t="s">
        <v>899</v>
      </c>
      <c r="E5640" t="s">
        <v>466</v>
      </c>
      <c r="F5640" t="s">
        <v>419</v>
      </c>
    </row>
    <row r="5641" spans="1:6" x14ac:dyDescent="0.25">
      <c r="A5641">
        <v>16</v>
      </c>
      <c r="B5641">
        <v>15</v>
      </c>
      <c r="C5641" t="s">
        <v>1148</v>
      </c>
      <c r="D5641" t="s">
        <v>901</v>
      </c>
      <c r="E5641" t="s">
        <v>719</v>
      </c>
      <c r="F5641" t="s">
        <v>419</v>
      </c>
    </row>
    <row r="5642" spans="1:6" x14ac:dyDescent="0.25">
      <c r="A5642">
        <v>17</v>
      </c>
      <c r="B5642">
        <v>1</v>
      </c>
      <c r="C5642" t="s">
        <v>1128</v>
      </c>
      <c r="D5642" t="s">
        <v>901</v>
      </c>
      <c r="E5642" t="s">
        <v>719</v>
      </c>
      <c r="F5642" t="s">
        <v>419</v>
      </c>
    </row>
    <row r="5643" spans="1:6" x14ac:dyDescent="0.25">
      <c r="A5643">
        <v>17</v>
      </c>
      <c r="B5643">
        <v>2</v>
      </c>
      <c r="C5643" t="s">
        <v>1150</v>
      </c>
      <c r="D5643" t="s">
        <v>905</v>
      </c>
      <c r="E5643" t="s">
        <v>466</v>
      </c>
      <c r="F5643" t="s">
        <v>419</v>
      </c>
    </row>
    <row r="5644" spans="1:6" x14ac:dyDescent="0.25">
      <c r="A5644">
        <v>17</v>
      </c>
      <c r="B5644">
        <v>3</v>
      </c>
      <c r="C5644" t="s">
        <v>1099</v>
      </c>
      <c r="D5644" t="s">
        <v>899</v>
      </c>
      <c r="E5644" t="s">
        <v>370</v>
      </c>
      <c r="F5644" t="s">
        <v>419</v>
      </c>
    </row>
    <row r="5645" spans="1:6" x14ac:dyDescent="0.25">
      <c r="A5645">
        <v>17</v>
      </c>
      <c r="B5645">
        <v>4</v>
      </c>
      <c r="C5645" t="s">
        <v>1225</v>
      </c>
      <c r="D5645" t="s">
        <v>901</v>
      </c>
      <c r="E5645" t="s">
        <v>111</v>
      </c>
      <c r="F5645" t="s">
        <v>419</v>
      </c>
    </row>
    <row r="5646" spans="1:6" x14ac:dyDescent="0.25">
      <c r="A5646">
        <v>17</v>
      </c>
      <c r="B5646">
        <v>5</v>
      </c>
      <c r="C5646" t="s">
        <v>1142</v>
      </c>
      <c r="D5646" t="s">
        <v>899</v>
      </c>
      <c r="E5646" t="s">
        <v>575</v>
      </c>
      <c r="F5646" t="s">
        <v>419</v>
      </c>
    </row>
    <row r="5647" spans="1:6" x14ac:dyDescent="0.25">
      <c r="A5647">
        <v>17</v>
      </c>
      <c r="B5647">
        <v>6</v>
      </c>
      <c r="C5647" t="s">
        <v>1208</v>
      </c>
      <c r="D5647" t="s">
        <v>899</v>
      </c>
      <c r="E5647" t="s">
        <v>761</v>
      </c>
      <c r="F5647" t="s">
        <v>419</v>
      </c>
    </row>
    <row r="5648" spans="1:6" x14ac:dyDescent="0.25">
      <c r="A5648">
        <v>17</v>
      </c>
      <c r="B5648">
        <v>7</v>
      </c>
      <c r="C5648" t="s">
        <v>1190</v>
      </c>
      <c r="D5648" t="s">
        <v>901</v>
      </c>
      <c r="E5648" t="s">
        <v>627</v>
      </c>
      <c r="F5648" t="s">
        <v>419</v>
      </c>
    </row>
    <row r="5649" spans="1:6" x14ac:dyDescent="0.25">
      <c r="A5649">
        <v>17</v>
      </c>
      <c r="B5649">
        <v>8</v>
      </c>
      <c r="C5649" t="s">
        <v>1108</v>
      </c>
      <c r="D5649" t="s">
        <v>908</v>
      </c>
      <c r="E5649" t="s">
        <v>517</v>
      </c>
      <c r="F5649" t="s">
        <v>419</v>
      </c>
    </row>
    <row r="5650" spans="1:6" x14ac:dyDescent="0.25">
      <c r="A5650">
        <v>17</v>
      </c>
      <c r="B5650">
        <v>9</v>
      </c>
      <c r="C5650" t="s">
        <v>1079</v>
      </c>
      <c r="D5650" t="s">
        <v>905</v>
      </c>
      <c r="E5650" t="s">
        <v>418</v>
      </c>
      <c r="F5650" t="s">
        <v>419</v>
      </c>
    </row>
    <row r="5651" spans="1:6" x14ac:dyDescent="0.25">
      <c r="A5651">
        <v>17</v>
      </c>
      <c r="B5651">
        <v>10</v>
      </c>
      <c r="C5651" t="s">
        <v>1173</v>
      </c>
      <c r="D5651" t="s">
        <v>899</v>
      </c>
      <c r="E5651" t="s">
        <v>145</v>
      </c>
      <c r="F5651" t="s">
        <v>419</v>
      </c>
    </row>
    <row r="5652" spans="1:6" x14ac:dyDescent="0.25">
      <c r="A5652">
        <v>17</v>
      </c>
      <c r="B5652">
        <v>11</v>
      </c>
      <c r="C5652" t="s">
        <v>1179</v>
      </c>
      <c r="D5652" t="s">
        <v>901</v>
      </c>
      <c r="E5652" t="s">
        <v>664</v>
      </c>
      <c r="F5652" t="s">
        <v>419</v>
      </c>
    </row>
    <row r="5653" spans="1:6" x14ac:dyDescent="0.25">
      <c r="A5653">
        <v>17</v>
      </c>
      <c r="B5653">
        <v>12</v>
      </c>
      <c r="C5653" t="s">
        <v>1152</v>
      </c>
      <c r="D5653" t="s">
        <v>903</v>
      </c>
      <c r="E5653" t="s">
        <v>885</v>
      </c>
      <c r="F5653" t="s">
        <v>419</v>
      </c>
    </row>
    <row r="5654" spans="1:6" x14ac:dyDescent="0.25">
      <c r="A5654">
        <v>17</v>
      </c>
      <c r="B5654">
        <v>13</v>
      </c>
      <c r="C5654" t="s">
        <v>1215</v>
      </c>
      <c r="D5654" t="s">
        <v>899</v>
      </c>
      <c r="E5654" t="s">
        <v>377</v>
      </c>
      <c r="F5654" t="s">
        <v>419</v>
      </c>
    </row>
    <row r="5655" spans="1:6" x14ac:dyDescent="0.25">
      <c r="A5655">
        <v>17</v>
      </c>
      <c r="B5655">
        <v>14</v>
      </c>
      <c r="C5655" t="s">
        <v>1221</v>
      </c>
      <c r="D5655" t="s">
        <v>908</v>
      </c>
      <c r="E5655" t="s">
        <v>118</v>
      </c>
      <c r="F5655" t="s">
        <v>419</v>
      </c>
    </row>
    <row r="5656" spans="1:6" x14ac:dyDescent="0.25">
      <c r="A5656">
        <v>17</v>
      </c>
      <c r="B5656">
        <v>15</v>
      </c>
      <c r="C5656" t="s">
        <v>1102</v>
      </c>
      <c r="D5656" t="s">
        <v>901</v>
      </c>
      <c r="E5656" t="s">
        <v>45</v>
      </c>
      <c r="F5656" t="s">
        <v>419</v>
      </c>
    </row>
    <row r="5657" spans="1:6" x14ac:dyDescent="0.25">
      <c r="A5657">
        <v>18</v>
      </c>
      <c r="B5657">
        <v>1</v>
      </c>
      <c r="C5657" t="s">
        <v>1200</v>
      </c>
      <c r="D5657" t="s">
        <v>901</v>
      </c>
      <c r="E5657" t="s">
        <v>45</v>
      </c>
      <c r="F5657" t="s">
        <v>419</v>
      </c>
    </row>
    <row r="5658" spans="1:6" x14ac:dyDescent="0.25">
      <c r="A5658">
        <v>18</v>
      </c>
      <c r="B5658">
        <v>2</v>
      </c>
      <c r="C5658" t="s">
        <v>1147</v>
      </c>
      <c r="D5658" t="s">
        <v>901</v>
      </c>
      <c r="E5658" t="s">
        <v>118</v>
      </c>
      <c r="F5658" t="s">
        <v>419</v>
      </c>
    </row>
    <row r="5659" spans="1:6" x14ac:dyDescent="0.25">
      <c r="A5659">
        <v>18</v>
      </c>
      <c r="B5659">
        <v>3</v>
      </c>
      <c r="C5659" t="s">
        <v>1168</v>
      </c>
      <c r="D5659" t="s">
        <v>899</v>
      </c>
      <c r="E5659" t="s">
        <v>377</v>
      </c>
      <c r="F5659" t="s">
        <v>419</v>
      </c>
    </row>
    <row r="5660" spans="1:6" x14ac:dyDescent="0.25">
      <c r="A5660">
        <v>18</v>
      </c>
      <c r="B5660">
        <v>4</v>
      </c>
      <c r="C5660" t="s">
        <v>1166</v>
      </c>
      <c r="D5660" t="s">
        <v>901</v>
      </c>
      <c r="E5660" t="s">
        <v>885</v>
      </c>
      <c r="F5660" t="s">
        <v>419</v>
      </c>
    </row>
    <row r="5661" spans="1:6" x14ac:dyDescent="0.25">
      <c r="A5661">
        <v>18</v>
      </c>
      <c r="B5661">
        <v>5</v>
      </c>
      <c r="C5661" t="s">
        <v>1119</v>
      </c>
      <c r="D5661" t="s">
        <v>901</v>
      </c>
      <c r="E5661" t="s">
        <v>664</v>
      </c>
      <c r="F5661" t="s">
        <v>419</v>
      </c>
    </row>
    <row r="5662" spans="1:6" x14ac:dyDescent="0.25">
      <c r="A5662">
        <v>18</v>
      </c>
      <c r="B5662">
        <v>6</v>
      </c>
      <c r="C5662" t="s">
        <v>1071</v>
      </c>
      <c r="D5662" t="s">
        <v>903</v>
      </c>
      <c r="E5662" t="s">
        <v>145</v>
      </c>
      <c r="F5662" t="s">
        <v>419</v>
      </c>
    </row>
    <row r="5663" spans="1:6" x14ac:dyDescent="0.25">
      <c r="A5663">
        <v>18</v>
      </c>
      <c r="B5663">
        <v>7</v>
      </c>
      <c r="C5663" t="s">
        <v>1111</v>
      </c>
      <c r="D5663" t="s">
        <v>926</v>
      </c>
      <c r="E5663" t="s">
        <v>418</v>
      </c>
      <c r="F5663" t="s">
        <v>419</v>
      </c>
    </row>
    <row r="5664" spans="1:6" x14ac:dyDescent="0.25">
      <c r="A5664">
        <v>18</v>
      </c>
      <c r="B5664">
        <v>8</v>
      </c>
      <c r="C5664" t="s">
        <v>1167</v>
      </c>
      <c r="D5664" t="s">
        <v>901</v>
      </c>
      <c r="E5664" t="s">
        <v>517</v>
      </c>
      <c r="F5664" t="s">
        <v>419</v>
      </c>
    </row>
    <row r="5665" spans="1:6" x14ac:dyDescent="0.25">
      <c r="A5665">
        <v>18</v>
      </c>
      <c r="B5665">
        <v>9</v>
      </c>
      <c r="C5665" t="s">
        <v>1201</v>
      </c>
      <c r="D5665" t="s">
        <v>903</v>
      </c>
      <c r="E5665" t="s">
        <v>627</v>
      </c>
      <c r="F5665" t="s">
        <v>419</v>
      </c>
    </row>
    <row r="5666" spans="1:6" x14ac:dyDescent="0.25">
      <c r="A5666">
        <v>18</v>
      </c>
      <c r="B5666">
        <v>10</v>
      </c>
      <c r="C5666" t="s">
        <v>1187</v>
      </c>
      <c r="D5666" t="s">
        <v>905</v>
      </c>
      <c r="E5666" t="s">
        <v>761</v>
      </c>
      <c r="F5666" t="s">
        <v>419</v>
      </c>
    </row>
    <row r="5667" spans="1:6" x14ac:dyDescent="0.25">
      <c r="A5667">
        <v>18</v>
      </c>
      <c r="B5667">
        <v>11</v>
      </c>
      <c r="C5667" t="s">
        <v>1149</v>
      </c>
      <c r="D5667" t="s">
        <v>903</v>
      </c>
      <c r="E5667" t="s">
        <v>575</v>
      </c>
      <c r="F5667" t="s">
        <v>419</v>
      </c>
    </row>
    <row r="5668" spans="1:6" x14ac:dyDescent="0.25">
      <c r="A5668">
        <v>18</v>
      </c>
      <c r="B5668">
        <v>12</v>
      </c>
      <c r="C5668" t="s">
        <v>1139</v>
      </c>
      <c r="D5668" t="s">
        <v>903</v>
      </c>
      <c r="E5668" t="s">
        <v>111</v>
      </c>
      <c r="F5668" t="s">
        <v>419</v>
      </c>
    </row>
    <row r="5669" spans="1:6" x14ac:dyDescent="0.25">
      <c r="A5669">
        <v>18</v>
      </c>
      <c r="B5669">
        <v>13</v>
      </c>
      <c r="C5669" t="s">
        <v>1180</v>
      </c>
      <c r="D5669" t="s">
        <v>899</v>
      </c>
      <c r="E5669" t="s">
        <v>370</v>
      </c>
      <c r="F5669" t="s">
        <v>419</v>
      </c>
    </row>
    <row r="5670" spans="1:6" x14ac:dyDescent="0.25">
      <c r="A5670">
        <v>18</v>
      </c>
      <c r="B5670">
        <v>14</v>
      </c>
      <c r="C5670" t="s">
        <v>1176</v>
      </c>
      <c r="D5670" t="s">
        <v>922</v>
      </c>
      <c r="E5670" t="s">
        <v>466</v>
      </c>
      <c r="F5670" t="s">
        <v>419</v>
      </c>
    </row>
    <row r="5671" spans="1:6" x14ac:dyDescent="0.25">
      <c r="A5671">
        <v>18</v>
      </c>
      <c r="B5671">
        <v>15</v>
      </c>
      <c r="C5671" t="s">
        <v>1177</v>
      </c>
      <c r="D5671" t="s">
        <v>901</v>
      </c>
      <c r="E5671" t="s">
        <v>719</v>
      </c>
      <c r="F5671" t="s">
        <v>419</v>
      </c>
    </row>
    <row r="5672" spans="1:6" x14ac:dyDescent="0.25">
      <c r="A5672">
        <v>19</v>
      </c>
      <c r="B5672">
        <v>1</v>
      </c>
      <c r="C5672" t="s">
        <v>1229</v>
      </c>
      <c r="D5672" t="s">
        <v>905</v>
      </c>
      <c r="E5672" t="s">
        <v>719</v>
      </c>
      <c r="F5672" t="s">
        <v>419</v>
      </c>
    </row>
    <row r="5673" spans="1:6" x14ac:dyDescent="0.25">
      <c r="A5673">
        <v>19</v>
      </c>
      <c r="B5673">
        <v>2</v>
      </c>
      <c r="C5673" t="s">
        <v>1103</v>
      </c>
      <c r="D5673" t="s">
        <v>901</v>
      </c>
      <c r="E5673" t="s">
        <v>466</v>
      </c>
      <c r="F5673" t="s">
        <v>419</v>
      </c>
    </row>
    <row r="5674" spans="1:6" x14ac:dyDescent="0.25">
      <c r="A5674">
        <v>19</v>
      </c>
      <c r="B5674">
        <v>3</v>
      </c>
      <c r="C5674" t="s">
        <v>1189</v>
      </c>
      <c r="D5674" t="s">
        <v>901</v>
      </c>
      <c r="E5674" t="s">
        <v>370</v>
      </c>
      <c r="F5674" t="s">
        <v>419</v>
      </c>
    </row>
    <row r="5675" spans="1:6" x14ac:dyDescent="0.25">
      <c r="A5675">
        <v>19</v>
      </c>
      <c r="B5675">
        <v>4</v>
      </c>
      <c r="C5675" t="s">
        <v>1211</v>
      </c>
      <c r="D5675" t="s">
        <v>899</v>
      </c>
      <c r="E5675" t="s">
        <v>111</v>
      </c>
      <c r="F5675" t="s">
        <v>419</v>
      </c>
    </row>
    <row r="5676" spans="1:6" x14ac:dyDescent="0.25">
      <c r="A5676">
        <v>19</v>
      </c>
      <c r="B5676">
        <v>5</v>
      </c>
      <c r="C5676" t="s">
        <v>1169</v>
      </c>
      <c r="D5676" t="s">
        <v>901</v>
      </c>
      <c r="E5676" t="s">
        <v>575</v>
      </c>
      <c r="F5676" t="s">
        <v>419</v>
      </c>
    </row>
    <row r="5677" spans="1:6" x14ac:dyDescent="0.25">
      <c r="A5677">
        <v>19</v>
      </c>
      <c r="B5677">
        <v>6</v>
      </c>
      <c r="C5677" t="s">
        <v>1178</v>
      </c>
      <c r="D5677" t="s">
        <v>901</v>
      </c>
      <c r="E5677" t="s">
        <v>761</v>
      </c>
      <c r="F5677" t="s">
        <v>419</v>
      </c>
    </row>
    <row r="5678" spans="1:6" x14ac:dyDescent="0.25">
      <c r="A5678">
        <v>19</v>
      </c>
      <c r="B5678">
        <v>7</v>
      </c>
      <c r="C5678" t="s">
        <v>1271</v>
      </c>
      <c r="D5678" t="s">
        <v>899</v>
      </c>
      <c r="E5678" t="s">
        <v>627</v>
      </c>
      <c r="F5678" t="s">
        <v>419</v>
      </c>
    </row>
    <row r="5679" spans="1:6" x14ac:dyDescent="0.25">
      <c r="A5679">
        <v>19</v>
      </c>
      <c r="B5679">
        <v>8</v>
      </c>
      <c r="C5679" t="s">
        <v>1216</v>
      </c>
      <c r="D5679" t="s">
        <v>899</v>
      </c>
      <c r="E5679" t="s">
        <v>517</v>
      </c>
      <c r="F5679" t="s">
        <v>419</v>
      </c>
    </row>
    <row r="5680" spans="1:6" x14ac:dyDescent="0.25">
      <c r="A5680">
        <v>19</v>
      </c>
      <c r="B5680">
        <v>9</v>
      </c>
      <c r="C5680" t="s">
        <v>1137</v>
      </c>
      <c r="D5680" t="s">
        <v>922</v>
      </c>
      <c r="E5680" t="s">
        <v>418</v>
      </c>
      <c r="F5680" t="s">
        <v>419</v>
      </c>
    </row>
    <row r="5681" spans="1:6" x14ac:dyDescent="0.25">
      <c r="A5681">
        <v>19</v>
      </c>
      <c r="B5681">
        <v>10</v>
      </c>
      <c r="C5681" t="s">
        <v>1195</v>
      </c>
      <c r="D5681" t="s">
        <v>899</v>
      </c>
      <c r="E5681" t="s">
        <v>145</v>
      </c>
      <c r="F5681" t="s">
        <v>419</v>
      </c>
    </row>
    <row r="5682" spans="1:6" x14ac:dyDescent="0.25">
      <c r="A5682">
        <v>19</v>
      </c>
      <c r="B5682">
        <v>11</v>
      </c>
      <c r="C5682" t="s">
        <v>1213</v>
      </c>
      <c r="D5682" t="s">
        <v>901</v>
      </c>
      <c r="E5682" t="s">
        <v>664</v>
      </c>
      <c r="F5682" t="s">
        <v>419</v>
      </c>
    </row>
    <row r="5683" spans="1:6" x14ac:dyDescent="0.25">
      <c r="A5683">
        <v>19</v>
      </c>
      <c r="B5683">
        <v>12</v>
      </c>
      <c r="C5683" t="s">
        <v>1129</v>
      </c>
      <c r="D5683" t="s">
        <v>899</v>
      </c>
      <c r="E5683" t="s">
        <v>885</v>
      </c>
      <c r="F5683" t="s">
        <v>419</v>
      </c>
    </row>
    <row r="5684" spans="1:6" x14ac:dyDescent="0.25">
      <c r="A5684">
        <v>19</v>
      </c>
      <c r="B5684">
        <v>13</v>
      </c>
      <c r="C5684" t="s">
        <v>1183</v>
      </c>
      <c r="D5684" t="s">
        <v>899</v>
      </c>
      <c r="E5684" t="s">
        <v>377</v>
      </c>
      <c r="F5684" t="s">
        <v>419</v>
      </c>
    </row>
    <row r="5685" spans="1:6" x14ac:dyDescent="0.25">
      <c r="A5685">
        <v>19</v>
      </c>
      <c r="B5685">
        <v>14</v>
      </c>
      <c r="C5685" t="s">
        <v>1140</v>
      </c>
      <c r="D5685" t="s">
        <v>901</v>
      </c>
      <c r="E5685" t="s">
        <v>118</v>
      </c>
      <c r="F5685" t="s">
        <v>419</v>
      </c>
    </row>
    <row r="5686" spans="1:6" x14ac:dyDescent="0.25">
      <c r="A5686">
        <v>19</v>
      </c>
      <c r="B5686">
        <v>15</v>
      </c>
      <c r="C5686" t="s">
        <v>1220</v>
      </c>
      <c r="D5686" t="s">
        <v>903</v>
      </c>
      <c r="E5686" t="s">
        <v>45</v>
      </c>
      <c r="F5686" t="s">
        <v>419</v>
      </c>
    </row>
    <row r="5687" spans="1:6" x14ac:dyDescent="0.25">
      <c r="A5687">
        <v>20</v>
      </c>
      <c r="B5687">
        <v>1</v>
      </c>
      <c r="C5687" t="s">
        <v>1154</v>
      </c>
      <c r="D5687" t="s">
        <v>922</v>
      </c>
      <c r="E5687" t="s">
        <v>45</v>
      </c>
      <c r="F5687" t="s">
        <v>419</v>
      </c>
    </row>
    <row r="5688" spans="1:6" x14ac:dyDescent="0.25">
      <c r="A5688">
        <v>20</v>
      </c>
      <c r="B5688">
        <v>2</v>
      </c>
      <c r="C5688" t="s">
        <v>1186</v>
      </c>
      <c r="D5688" t="s">
        <v>922</v>
      </c>
      <c r="E5688" t="s">
        <v>118</v>
      </c>
      <c r="F5688" t="s">
        <v>419</v>
      </c>
    </row>
    <row r="5689" spans="1:6" x14ac:dyDescent="0.25">
      <c r="A5689">
        <v>20</v>
      </c>
      <c r="B5689">
        <v>3</v>
      </c>
      <c r="C5689" t="s">
        <v>1191</v>
      </c>
      <c r="D5689" t="s">
        <v>901</v>
      </c>
      <c r="E5689" t="s">
        <v>377</v>
      </c>
      <c r="F5689" t="s">
        <v>419</v>
      </c>
    </row>
    <row r="5690" spans="1:6" x14ac:dyDescent="0.25">
      <c r="A5690">
        <v>20</v>
      </c>
      <c r="B5690">
        <v>4</v>
      </c>
      <c r="C5690" t="s">
        <v>1236</v>
      </c>
      <c r="D5690" t="s">
        <v>901</v>
      </c>
      <c r="E5690" t="s">
        <v>885</v>
      </c>
      <c r="F5690" t="s">
        <v>419</v>
      </c>
    </row>
    <row r="5691" spans="1:6" x14ac:dyDescent="0.25">
      <c r="A5691">
        <v>20</v>
      </c>
      <c r="B5691">
        <v>5</v>
      </c>
      <c r="C5691" t="s">
        <v>1182</v>
      </c>
      <c r="D5691" t="s">
        <v>901</v>
      </c>
      <c r="E5691" t="s">
        <v>664</v>
      </c>
      <c r="F5691" t="s">
        <v>419</v>
      </c>
    </row>
    <row r="5692" spans="1:6" x14ac:dyDescent="0.25">
      <c r="A5692">
        <v>20</v>
      </c>
      <c r="B5692">
        <v>6</v>
      </c>
      <c r="C5692" t="s">
        <v>1198</v>
      </c>
      <c r="D5692" t="s">
        <v>901</v>
      </c>
      <c r="E5692" t="s">
        <v>145</v>
      </c>
      <c r="F5692" t="s">
        <v>419</v>
      </c>
    </row>
    <row r="5693" spans="1:6" x14ac:dyDescent="0.25">
      <c r="A5693">
        <v>20</v>
      </c>
      <c r="B5693">
        <v>7</v>
      </c>
      <c r="C5693" t="s">
        <v>1127</v>
      </c>
      <c r="D5693" t="s">
        <v>901</v>
      </c>
      <c r="E5693" t="s">
        <v>418</v>
      </c>
      <c r="F5693" t="s">
        <v>419</v>
      </c>
    </row>
    <row r="5694" spans="1:6" x14ac:dyDescent="0.25">
      <c r="A5694">
        <v>20</v>
      </c>
      <c r="B5694">
        <v>8</v>
      </c>
      <c r="C5694" t="s">
        <v>1196</v>
      </c>
      <c r="D5694" t="s">
        <v>903</v>
      </c>
      <c r="E5694" t="s">
        <v>517</v>
      </c>
      <c r="F5694" t="s">
        <v>419</v>
      </c>
    </row>
    <row r="5695" spans="1:6" x14ac:dyDescent="0.25">
      <c r="A5695">
        <v>20</v>
      </c>
      <c r="B5695">
        <v>9</v>
      </c>
      <c r="C5695" t="s">
        <v>1188</v>
      </c>
      <c r="D5695" t="s">
        <v>961</v>
      </c>
      <c r="E5695" t="s">
        <v>627</v>
      </c>
      <c r="F5695" t="s">
        <v>419</v>
      </c>
    </row>
    <row r="5696" spans="1:6" x14ac:dyDescent="0.25">
      <c r="A5696">
        <v>20</v>
      </c>
      <c r="B5696">
        <v>10</v>
      </c>
      <c r="C5696" t="s">
        <v>1294</v>
      </c>
      <c r="D5696" t="s">
        <v>901</v>
      </c>
      <c r="E5696" t="s">
        <v>761</v>
      </c>
      <c r="F5696" t="s">
        <v>419</v>
      </c>
    </row>
    <row r="5697" spans="1:6" x14ac:dyDescent="0.25">
      <c r="A5697">
        <v>20</v>
      </c>
      <c r="B5697">
        <v>11</v>
      </c>
      <c r="C5697" t="s">
        <v>1210</v>
      </c>
      <c r="D5697" t="s">
        <v>901</v>
      </c>
      <c r="E5697" t="s">
        <v>575</v>
      </c>
      <c r="F5697" t="s">
        <v>419</v>
      </c>
    </row>
    <row r="5698" spans="1:6" x14ac:dyDescent="0.25">
      <c r="A5698">
        <v>20</v>
      </c>
      <c r="B5698">
        <v>12</v>
      </c>
      <c r="C5698" t="s">
        <v>1232</v>
      </c>
      <c r="D5698" t="s">
        <v>901</v>
      </c>
      <c r="E5698" t="s">
        <v>111</v>
      </c>
      <c r="F5698" t="s">
        <v>419</v>
      </c>
    </row>
    <row r="5699" spans="1:6" x14ac:dyDescent="0.25">
      <c r="A5699">
        <v>20</v>
      </c>
      <c r="B5699">
        <v>13</v>
      </c>
      <c r="C5699" t="s">
        <v>1231</v>
      </c>
      <c r="D5699" t="s">
        <v>901</v>
      </c>
      <c r="E5699" t="s">
        <v>370</v>
      </c>
      <c r="F5699" t="s">
        <v>419</v>
      </c>
    </row>
    <row r="5700" spans="1:6" x14ac:dyDescent="0.25">
      <c r="A5700">
        <v>20</v>
      </c>
      <c r="B5700">
        <v>14</v>
      </c>
      <c r="C5700" t="s">
        <v>1157</v>
      </c>
      <c r="D5700" t="s">
        <v>899</v>
      </c>
      <c r="E5700" t="s">
        <v>466</v>
      </c>
      <c r="F5700" t="s">
        <v>419</v>
      </c>
    </row>
    <row r="5701" spans="1:6" x14ac:dyDescent="0.25">
      <c r="A5701">
        <v>20</v>
      </c>
      <c r="B5701">
        <v>15</v>
      </c>
      <c r="C5701" t="s">
        <v>1263</v>
      </c>
      <c r="D5701" t="s">
        <v>922</v>
      </c>
      <c r="E5701" t="s">
        <v>719</v>
      </c>
      <c r="F5701" t="s">
        <v>419</v>
      </c>
    </row>
    <row r="5702" spans="1:6" x14ac:dyDescent="0.25">
      <c r="A5702">
        <v>21</v>
      </c>
      <c r="B5702">
        <v>1</v>
      </c>
      <c r="C5702" t="s">
        <v>1261</v>
      </c>
      <c r="D5702" t="s">
        <v>899</v>
      </c>
      <c r="E5702" t="s">
        <v>719</v>
      </c>
      <c r="F5702" t="s">
        <v>419</v>
      </c>
    </row>
    <row r="5703" spans="1:6" x14ac:dyDescent="0.25">
      <c r="A5703">
        <v>21</v>
      </c>
      <c r="B5703">
        <v>2</v>
      </c>
      <c r="C5703" t="s">
        <v>1143</v>
      </c>
      <c r="D5703" t="s">
        <v>961</v>
      </c>
      <c r="E5703" t="s">
        <v>466</v>
      </c>
      <c r="F5703" t="s">
        <v>419</v>
      </c>
    </row>
    <row r="5704" spans="1:6" x14ac:dyDescent="0.25">
      <c r="A5704">
        <v>21</v>
      </c>
      <c r="B5704">
        <v>3</v>
      </c>
      <c r="C5704" t="s">
        <v>1243</v>
      </c>
      <c r="D5704" t="s">
        <v>901</v>
      </c>
      <c r="E5704" t="s">
        <v>370</v>
      </c>
      <c r="F5704" t="s">
        <v>419</v>
      </c>
    </row>
    <row r="5705" spans="1:6" x14ac:dyDescent="0.25">
      <c r="A5705">
        <v>21</v>
      </c>
      <c r="B5705">
        <v>4</v>
      </c>
      <c r="C5705" t="s">
        <v>1251</v>
      </c>
      <c r="D5705" t="s">
        <v>901</v>
      </c>
      <c r="E5705" t="s">
        <v>111</v>
      </c>
      <c r="F5705" t="s">
        <v>419</v>
      </c>
    </row>
    <row r="5706" spans="1:6" x14ac:dyDescent="0.25">
      <c r="A5706">
        <v>21</v>
      </c>
      <c r="B5706">
        <v>5</v>
      </c>
      <c r="C5706" t="s">
        <v>1254</v>
      </c>
      <c r="D5706" t="s">
        <v>905</v>
      </c>
      <c r="E5706" t="s">
        <v>575</v>
      </c>
      <c r="F5706" t="s">
        <v>419</v>
      </c>
    </row>
    <row r="5707" spans="1:6" x14ac:dyDescent="0.25">
      <c r="A5707">
        <v>21</v>
      </c>
      <c r="B5707">
        <v>6</v>
      </c>
      <c r="C5707" t="s">
        <v>1219</v>
      </c>
      <c r="D5707" t="s">
        <v>899</v>
      </c>
      <c r="E5707" t="s">
        <v>761</v>
      </c>
      <c r="F5707" t="s">
        <v>419</v>
      </c>
    </row>
    <row r="5708" spans="1:6" x14ac:dyDescent="0.25">
      <c r="A5708">
        <v>21</v>
      </c>
      <c r="B5708">
        <v>7</v>
      </c>
      <c r="C5708" t="s">
        <v>1174</v>
      </c>
      <c r="D5708" t="s">
        <v>899</v>
      </c>
      <c r="E5708" t="s">
        <v>627</v>
      </c>
      <c r="F5708" t="s">
        <v>419</v>
      </c>
    </row>
    <row r="5709" spans="1:6" x14ac:dyDescent="0.25">
      <c r="A5709">
        <v>21</v>
      </c>
      <c r="B5709">
        <v>8</v>
      </c>
      <c r="C5709" t="s">
        <v>1228</v>
      </c>
      <c r="D5709" t="s">
        <v>899</v>
      </c>
      <c r="E5709" t="s">
        <v>517</v>
      </c>
      <c r="F5709" t="s">
        <v>419</v>
      </c>
    </row>
    <row r="5710" spans="1:6" x14ac:dyDescent="0.25">
      <c r="A5710">
        <v>21</v>
      </c>
      <c r="B5710">
        <v>9</v>
      </c>
      <c r="C5710" t="s">
        <v>1203</v>
      </c>
      <c r="D5710" t="s">
        <v>903</v>
      </c>
      <c r="E5710" t="s">
        <v>418</v>
      </c>
      <c r="F5710" t="s">
        <v>419</v>
      </c>
    </row>
    <row r="5711" spans="1:6" x14ac:dyDescent="0.25">
      <c r="A5711">
        <v>21</v>
      </c>
      <c r="B5711">
        <v>10</v>
      </c>
      <c r="C5711" t="s">
        <v>1184</v>
      </c>
      <c r="D5711" t="s">
        <v>901</v>
      </c>
      <c r="E5711" t="s">
        <v>145</v>
      </c>
      <c r="F5711" t="s">
        <v>419</v>
      </c>
    </row>
    <row r="5712" spans="1:6" x14ac:dyDescent="0.25">
      <c r="A5712">
        <v>21</v>
      </c>
      <c r="B5712">
        <v>11</v>
      </c>
      <c r="C5712" t="s">
        <v>1262</v>
      </c>
      <c r="D5712" t="s">
        <v>903</v>
      </c>
      <c r="E5712" t="s">
        <v>664</v>
      </c>
      <c r="F5712" t="s">
        <v>419</v>
      </c>
    </row>
    <row r="5713" spans="1:6" x14ac:dyDescent="0.25">
      <c r="A5713">
        <v>21</v>
      </c>
      <c r="B5713">
        <v>12</v>
      </c>
      <c r="C5713" t="s">
        <v>1193</v>
      </c>
      <c r="D5713" t="s">
        <v>908</v>
      </c>
      <c r="E5713" t="s">
        <v>885</v>
      </c>
      <c r="F5713" t="s">
        <v>419</v>
      </c>
    </row>
    <row r="5714" spans="1:6" x14ac:dyDescent="0.25">
      <c r="A5714">
        <v>21</v>
      </c>
      <c r="B5714">
        <v>13</v>
      </c>
      <c r="C5714" t="s">
        <v>1163</v>
      </c>
      <c r="D5714" t="s">
        <v>903</v>
      </c>
      <c r="E5714" t="s">
        <v>377</v>
      </c>
      <c r="F5714" t="s">
        <v>419</v>
      </c>
    </row>
    <row r="5715" spans="1:6" x14ac:dyDescent="0.25">
      <c r="A5715">
        <v>21</v>
      </c>
      <c r="B5715">
        <v>14</v>
      </c>
      <c r="C5715" t="s">
        <v>1296</v>
      </c>
      <c r="D5715" t="s">
        <v>901</v>
      </c>
      <c r="E5715" t="s">
        <v>118</v>
      </c>
      <c r="F5715" t="s">
        <v>419</v>
      </c>
    </row>
    <row r="5716" spans="1:6" x14ac:dyDescent="0.25">
      <c r="A5716">
        <v>21</v>
      </c>
      <c r="B5716">
        <v>15</v>
      </c>
      <c r="C5716" t="s">
        <v>1155</v>
      </c>
      <c r="D5716" t="s">
        <v>961</v>
      </c>
      <c r="E5716" t="s">
        <v>45</v>
      </c>
      <c r="F5716" t="s">
        <v>419</v>
      </c>
    </row>
    <row r="5717" spans="1:6" x14ac:dyDescent="0.25">
      <c r="A5717">
        <v>22</v>
      </c>
      <c r="B5717">
        <v>1</v>
      </c>
      <c r="C5717" t="s">
        <v>1217</v>
      </c>
      <c r="D5717" t="s">
        <v>901</v>
      </c>
      <c r="E5717" t="s">
        <v>45</v>
      </c>
      <c r="F5717" t="s">
        <v>419</v>
      </c>
    </row>
    <row r="5718" spans="1:6" x14ac:dyDescent="0.25">
      <c r="A5718">
        <v>22</v>
      </c>
      <c r="B5718">
        <v>2</v>
      </c>
      <c r="C5718" t="s">
        <v>1205</v>
      </c>
      <c r="D5718" t="s">
        <v>905</v>
      </c>
      <c r="E5718" t="s">
        <v>118</v>
      </c>
      <c r="F5718" t="s">
        <v>419</v>
      </c>
    </row>
    <row r="5719" spans="1:6" x14ac:dyDescent="0.25">
      <c r="A5719">
        <v>22</v>
      </c>
      <c r="B5719">
        <v>3</v>
      </c>
      <c r="C5719" t="s">
        <v>1226</v>
      </c>
      <c r="D5719" t="s">
        <v>901</v>
      </c>
      <c r="E5719" t="s">
        <v>377</v>
      </c>
      <c r="F5719" t="s">
        <v>419</v>
      </c>
    </row>
    <row r="5720" spans="1:6" x14ac:dyDescent="0.25">
      <c r="A5720">
        <v>22</v>
      </c>
      <c r="B5720">
        <v>4</v>
      </c>
      <c r="C5720" t="s">
        <v>1242</v>
      </c>
      <c r="D5720" t="s">
        <v>901</v>
      </c>
      <c r="E5720" t="s">
        <v>885</v>
      </c>
      <c r="F5720" t="s">
        <v>419</v>
      </c>
    </row>
    <row r="5721" spans="1:6" x14ac:dyDescent="0.25">
      <c r="A5721">
        <v>22</v>
      </c>
      <c r="B5721">
        <v>5</v>
      </c>
      <c r="C5721" t="s">
        <v>1297</v>
      </c>
      <c r="D5721" t="s">
        <v>922</v>
      </c>
      <c r="E5721" t="s">
        <v>664</v>
      </c>
      <c r="F5721" t="s">
        <v>419</v>
      </c>
    </row>
    <row r="5722" spans="1:6" x14ac:dyDescent="0.25">
      <c r="A5722">
        <v>22</v>
      </c>
      <c r="B5722">
        <v>6</v>
      </c>
      <c r="C5722" t="s">
        <v>1287</v>
      </c>
      <c r="D5722" t="s">
        <v>903</v>
      </c>
      <c r="E5722" t="s">
        <v>145</v>
      </c>
      <c r="F5722" t="s">
        <v>419</v>
      </c>
    </row>
    <row r="5723" spans="1:6" x14ac:dyDescent="0.25">
      <c r="A5723">
        <v>22</v>
      </c>
      <c r="B5723">
        <v>7</v>
      </c>
      <c r="C5723" t="s">
        <v>1172</v>
      </c>
      <c r="D5723" t="s">
        <v>901</v>
      </c>
      <c r="E5723" t="s">
        <v>418</v>
      </c>
      <c r="F5723" t="s">
        <v>419</v>
      </c>
    </row>
    <row r="5724" spans="1:6" x14ac:dyDescent="0.25">
      <c r="A5724">
        <v>22</v>
      </c>
      <c r="B5724">
        <v>8</v>
      </c>
      <c r="C5724" t="s">
        <v>1247</v>
      </c>
      <c r="D5724" t="s">
        <v>901</v>
      </c>
      <c r="E5724" t="s">
        <v>517</v>
      </c>
      <c r="F5724" t="s">
        <v>419</v>
      </c>
    </row>
    <row r="5725" spans="1:6" x14ac:dyDescent="0.25">
      <c r="A5725">
        <v>22</v>
      </c>
      <c r="B5725">
        <v>9</v>
      </c>
      <c r="C5725" t="s">
        <v>1255</v>
      </c>
      <c r="D5725" t="s">
        <v>901</v>
      </c>
      <c r="E5725" t="s">
        <v>627</v>
      </c>
      <c r="F5725" t="s">
        <v>419</v>
      </c>
    </row>
    <row r="5726" spans="1:6" x14ac:dyDescent="0.25">
      <c r="A5726">
        <v>22</v>
      </c>
      <c r="B5726">
        <v>10</v>
      </c>
      <c r="C5726" t="s">
        <v>1209</v>
      </c>
      <c r="D5726" t="s">
        <v>961</v>
      </c>
      <c r="E5726" t="s">
        <v>761</v>
      </c>
      <c r="F5726" t="s">
        <v>419</v>
      </c>
    </row>
    <row r="5727" spans="1:6" x14ac:dyDescent="0.25">
      <c r="A5727">
        <v>22</v>
      </c>
      <c r="B5727">
        <v>11</v>
      </c>
      <c r="C5727" t="s">
        <v>1212</v>
      </c>
      <c r="D5727" t="s">
        <v>901</v>
      </c>
      <c r="E5727" t="s">
        <v>575</v>
      </c>
      <c r="F5727" t="s">
        <v>419</v>
      </c>
    </row>
    <row r="5728" spans="1:6" x14ac:dyDescent="0.25">
      <c r="A5728">
        <v>22</v>
      </c>
      <c r="B5728">
        <v>12</v>
      </c>
      <c r="C5728" t="s">
        <v>1256</v>
      </c>
      <c r="D5728" t="s">
        <v>899</v>
      </c>
      <c r="E5728" t="s">
        <v>111</v>
      </c>
      <c r="F5728" t="s">
        <v>419</v>
      </c>
    </row>
    <row r="5729" spans="1:6" x14ac:dyDescent="0.25">
      <c r="A5729">
        <v>22</v>
      </c>
      <c r="B5729">
        <v>13</v>
      </c>
      <c r="C5729" t="s">
        <v>1181</v>
      </c>
      <c r="D5729" t="s">
        <v>899</v>
      </c>
      <c r="E5729" t="s">
        <v>370</v>
      </c>
      <c r="F5729" t="s">
        <v>419</v>
      </c>
    </row>
    <row r="5730" spans="1:6" x14ac:dyDescent="0.25">
      <c r="A5730">
        <v>22</v>
      </c>
      <c r="B5730">
        <v>14</v>
      </c>
      <c r="C5730" t="s">
        <v>1138</v>
      </c>
      <c r="D5730" t="s">
        <v>961</v>
      </c>
      <c r="E5730" t="s">
        <v>466</v>
      </c>
      <c r="F5730" t="s">
        <v>419</v>
      </c>
    </row>
    <row r="5731" spans="1:6" x14ac:dyDescent="0.25">
      <c r="A5731">
        <v>22</v>
      </c>
      <c r="B5731">
        <v>15</v>
      </c>
      <c r="C5731" t="s">
        <v>1346</v>
      </c>
      <c r="D5731" t="s">
        <v>905</v>
      </c>
      <c r="E5731" t="s">
        <v>719</v>
      </c>
      <c r="F5731" t="s">
        <v>419</v>
      </c>
    </row>
    <row r="5732" spans="1:6" x14ac:dyDescent="0.25">
      <c r="A5732">
        <v>23</v>
      </c>
      <c r="B5732">
        <v>1</v>
      </c>
      <c r="C5732" t="s">
        <v>1299</v>
      </c>
      <c r="D5732" t="s">
        <v>961</v>
      </c>
      <c r="E5732" t="s">
        <v>719</v>
      </c>
      <c r="F5732" t="s">
        <v>419</v>
      </c>
    </row>
    <row r="5733" spans="1:6" x14ac:dyDescent="0.25">
      <c r="A5733">
        <v>23</v>
      </c>
      <c r="B5733">
        <v>2</v>
      </c>
      <c r="C5733" t="s">
        <v>1265</v>
      </c>
      <c r="D5733" t="s">
        <v>899</v>
      </c>
      <c r="E5733" t="s">
        <v>466</v>
      </c>
      <c r="F5733" t="s">
        <v>419</v>
      </c>
    </row>
    <row r="5734" spans="1:6" x14ac:dyDescent="0.25">
      <c r="A5734">
        <v>23</v>
      </c>
      <c r="B5734">
        <v>3</v>
      </c>
      <c r="C5734" t="s">
        <v>1244</v>
      </c>
      <c r="D5734" t="s">
        <v>961</v>
      </c>
      <c r="E5734" t="s">
        <v>370</v>
      </c>
      <c r="F5734" t="s">
        <v>419</v>
      </c>
    </row>
    <row r="5735" spans="1:6" x14ac:dyDescent="0.25">
      <c r="A5735">
        <v>23</v>
      </c>
      <c r="B5735">
        <v>4</v>
      </c>
      <c r="C5735" t="s">
        <v>1224</v>
      </c>
      <c r="D5735" t="s">
        <v>961</v>
      </c>
      <c r="E5735" t="s">
        <v>111</v>
      </c>
      <c r="F5735" t="s">
        <v>419</v>
      </c>
    </row>
    <row r="5736" spans="1:6" x14ac:dyDescent="0.25">
      <c r="A5736">
        <v>23</v>
      </c>
      <c r="B5736">
        <v>5</v>
      </c>
      <c r="C5736" t="s">
        <v>1171</v>
      </c>
      <c r="D5736" t="s">
        <v>961</v>
      </c>
      <c r="E5736" t="s">
        <v>575</v>
      </c>
      <c r="F5736" t="s">
        <v>419</v>
      </c>
    </row>
    <row r="5737" spans="1:6" x14ac:dyDescent="0.25">
      <c r="A5737">
        <v>23</v>
      </c>
      <c r="B5737">
        <v>6</v>
      </c>
      <c r="C5737" t="s">
        <v>1233</v>
      </c>
      <c r="D5737" t="s">
        <v>901</v>
      </c>
      <c r="E5737" t="s">
        <v>761</v>
      </c>
      <c r="F5737" t="s">
        <v>419</v>
      </c>
    </row>
    <row r="5738" spans="1:6" x14ac:dyDescent="0.25">
      <c r="A5738">
        <v>23</v>
      </c>
      <c r="B5738">
        <v>7</v>
      </c>
      <c r="C5738" t="s">
        <v>1223</v>
      </c>
      <c r="D5738" t="s">
        <v>908</v>
      </c>
      <c r="E5738" t="s">
        <v>627</v>
      </c>
      <c r="F5738" t="s">
        <v>419</v>
      </c>
    </row>
    <row r="5739" spans="1:6" x14ac:dyDescent="0.25">
      <c r="A5739">
        <v>23</v>
      </c>
      <c r="B5739">
        <v>8</v>
      </c>
      <c r="C5739" t="s">
        <v>1280</v>
      </c>
      <c r="D5739" t="s">
        <v>905</v>
      </c>
      <c r="E5739" t="s">
        <v>517</v>
      </c>
      <c r="F5739" t="s">
        <v>419</v>
      </c>
    </row>
    <row r="5740" spans="1:6" x14ac:dyDescent="0.25">
      <c r="A5740">
        <v>23</v>
      </c>
      <c r="B5740">
        <v>9</v>
      </c>
      <c r="C5740" t="s">
        <v>1238</v>
      </c>
      <c r="D5740" t="s">
        <v>901</v>
      </c>
      <c r="E5740" t="s">
        <v>418</v>
      </c>
      <c r="F5740" t="s">
        <v>419</v>
      </c>
    </row>
    <row r="5741" spans="1:6" x14ac:dyDescent="0.25">
      <c r="A5741">
        <v>23</v>
      </c>
      <c r="B5741">
        <v>10</v>
      </c>
      <c r="C5741" t="s">
        <v>1289</v>
      </c>
      <c r="D5741" t="s">
        <v>901</v>
      </c>
      <c r="E5741" t="s">
        <v>145</v>
      </c>
      <c r="F5741" t="s">
        <v>419</v>
      </c>
    </row>
    <row r="5742" spans="1:6" x14ac:dyDescent="0.25">
      <c r="A5742">
        <v>23</v>
      </c>
      <c r="B5742">
        <v>11</v>
      </c>
      <c r="C5742" t="s">
        <v>1304</v>
      </c>
      <c r="D5742" t="s">
        <v>908</v>
      </c>
      <c r="E5742" t="s">
        <v>664</v>
      </c>
      <c r="F5742" t="s">
        <v>419</v>
      </c>
    </row>
    <row r="5743" spans="1:6" x14ac:dyDescent="0.25">
      <c r="A5743">
        <v>23</v>
      </c>
      <c r="B5743">
        <v>12</v>
      </c>
      <c r="C5743" t="s">
        <v>1471</v>
      </c>
      <c r="D5743" t="s">
        <v>901</v>
      </c>
      <c r="E5743" t="s">
        <v>885</v>
      </c>
      <c r="F5743" t="s">
        <v>419</v>
      </c>
    </row>
    <row r="5744" spans="1:6" x14ac:dyDescent="0.25">
      <c r="A5744">
        <v>23</v>
      </c>
      <c r="B5744">
        <v>13</v>
      </c>
      <c r="C5744" t="s">
        <v>1311</v>
      </c>
      <c r="D5744" t="s">
        <v>899</v>
      </c>
      <c r="E5744" t="s">
        <v>377</v>
      </c>
      <c r="F5744" t="s">
        <v>419</v>
      </c>
    </row>
    <row r="5745" spans="1:6" x14ac:dyDescent="0.25">
      <c r="A5745">
        <v>23</v>
      </c>
      <c r="B5745">
        <v>14</v>
      </c>
      <c r="C5745" t="s">
        <v>1234</v>
      </c>
      <c r="D5745" t="s">
        <v>908</v>
      </c>
      <c r="E5745" t="s">
        <v>118</v>
      </c>
      <c r="F5745" t="s">
        <v>419</v>
      </c>
    </row>
    <row r="5746" spans="1:6" x14ac:dyDescent="0.25">
      <c r="A5746">
        <v>23</v>
      </c>
      <c r="B5746">
        <v>15</v>
      </c>
      <c r="C5746" t="s">
        <v>1279</v>
      </c>
      <c r="D5746" t="s">
        <v>901</v>
      </c>
      <c r="E5746" t="s">
        <v>45</v>
      </c>
      <c r="F5746" t="s">
        <v>419</v>
      </c>
    </row>
    <row r="5747" spans="1:6" x14ac:dyDescent="0.25">
      <c r="A5747">
        <v>24</v>
      </c>
      <c r="B5747">
        <v>1</v>
      </c>
      <c r="C5747" t="s">
        <v>1241</v>
      </c>
      <c r="D5747" t="s">
        <v>961</v>
      </c>
      <c r="E5747" t="s">
        <v>45</v>
      </c>
      <c r="F5747" t="s">
        <v>419</v>
      </c>
    </row>
    <row r="5748" spans="1:6" x14ac:dyDescent="0.25">
      <c r="A5748">
        <v>24</v>
      </c>
      <c r="B5748">
        <v>2</v>
      </c>
      <c r="C5748" t="s">
        <v>1264</v>
      </c>
      <c r="D5748" t="s">
        <v>899</v>
      </c>
      <c r="E5748" t="s">
        <v>118</v>
      </c>
      <c r="F5748" t="s">
        <v>419</v>
      </c>
    </row>
    <row r="5749" spans="1:6" x14ac:dyDescent="0.25">
      <c r="A5749">
        <v>24</v>
      </c>
      <c r="B5749">
        <v>3</v>
      </c>
      <c r="C5749" t="s">
        <v>1250</v>
      </c>
      <c r="D5749" t="s">
        <v>899</v>
      </c>
      <c r="E5749" t="s">
        <v>377</v>
      </c>
      <c r="F5749" t="s">
        <v>419</v>
      </c>
    </row>
    <row r="5750" spans="1:6" x14ac:dyDescent="0.25">
      <c r="A5750">
        <v>24</v>
      </c>
      <c r="B5750">
        <v>4</v>
      </c>
      <c r="C5750" t="s">
        <v>1329</v>
      </c>
      <c r="D5750" t="s">
        <v>899</v>
      </c>
      <c r="E5750" t="s">
        <v>885</v>
      </c>
      <c r="F5750" t="s">
        <v>419</v>
      </c>
    </row>
    <row r="5751" spans="1:6" x14ac:dyDescent="0.25">
      <c r="A5751">
        <v>24</v>
      </c>
      <c r="B5751">
        <v>5</v>
      </c>
      <c r="C5751" t="s">
        <v>1303</v>
      </c>
      <c r="D5751" t="s">
        <v>899</v>
      </c>
      <c r="E5751" t="s">
        <v>664</v>
      </c>
      <c r="F5751" t="s">
        <v>419</v>
      </c>
    </row>
    <row r="5752" spans="1:6" x14ac:dyDescent="0.25">
      <c r="A5752">
        <v>24</v>
      </c>
      <c r="B5752">
        <v>6</v>
      </c>
      <c r="C5752" t="s">
        <v>1246</v>
      </c>
      <c r="D5752" t="s">
        <v>899</v>
      </c>
      <c r="E5752" t="s">
        <v>145</v>
      </c>
      <c r="F5752" t="s">
        <v>419</v>
      </c>
    </row>
    <row r="5753" spans="1:6" x14ac:dyDescent="0.25">
      <c r="A5753">
        <v>24</v>
      </c>
      <c r="B5753">
        <v>7</v>
      </c>
      <c r="C5753" t="s">
        <v>1240</v>
      </c>
      <c r="D5753" t="s">
        <v>901</v>
      </c>
      <c r="E5753" t="s">
        <v>418</v>
      </c>
      <c r="F5753" t="s">
        <v>419</v>
      </c>
    </row>
    <row r="5754" spans="1:6" x14ac:dyDescent="0.25">
      <c r="A5754">
        <v>24</v>
      </c>
      <c r="B5754">
        <v>8</v>
      </c>
      <c r="C5754" t="s">
        <v>1257</v>
      </c>
      <c r="D5754" t="s">
        <v>901</v>
      </c>
      <c r="E5754" t="s">
        <v>517</v>
      </c>
      <c r="F5754" t="s">
        <v>419</v>
      </c>
    </row>
    <row r="5755" spans="1:6" x14ac:dyDescent="0.25">
      <c r="A5755">
        <v>24</v>
      </c>
      <c r="B5755">
        <v>9</v>
      </c>
      <c r="C5755" t="s">
        <v>1385</v>
      </c>
      <c r="D5755" t="s">
        <v>901</v>
      </c>
      <c r="E5755" t="s">
        <v>627</v>
      </c>
      <c r="F5755" t="s">
        <v>419</v>
      </c>
    </row>
    <row r="5756" spans="1:6" x14ac:dyDescent="0.25">
      <c r="A5756">
        <v>24</v>
      </c>
      <c r="B5756">
        <v>10</v>
      </c>
      <c r="C5756" t="s">
        <v>1323</v>
      </c>
      <c r="D5756" t="s">
        <v>905</v>
      </c>
      <c r="E5756" t="s">
        <v>761</v>
      </c>
      <c r="F5756" t="s">
        <v>419</v>
      </c>
    </row>
    <row r="5757" spans="1:6" x14ac:dyDescent="0.25">
      <c r="A5757">
        <v>24</v>
      </c>
      <c r="B5757">
        <v>11</v>
      </c>
      <c r="C5757" t="s">
        <v>1268</v>
      </c>
      <c r="D5757" t="s">
        <v>901</v>
      </c>
      <c r="E5757" t="s">
        <v>575</v>
      </c>
      <c r="F5757" t="s">
        <v>419</v>
      </c>
    </row>
    <row r="5758" spans="1:6" x14ac:dyDescent="0.25">
      <c r="A5758">
        <v>24</v>
      </c>
      <c r="B5758">
        <v>12</v>
      </c>
      <c r="C5758" t="s">
        <v>1206</v>
      </c>
      <c r="D5758" t="s">
        <v>901</v>
      </c>
      <c r="E5758" t="s">
        <v>111</v>
      </c>
      <c r="F5758" t="s">
        <v>419</v>
      </c>
    </row>
    <row r="5759" spans="1:6" x14ac:dyDescent="0.25">
      <c r="A5759">
        <v>24</v>
      </c>
      <c r="B5759">
        <v>13</v>
      </c>
      <c r="C5759" t="s">
        <v>1072</v>
      </c>
      <c r="D5759" t="s">
        <v>901</v>
      </c>
      <c r="E5759" t="s">
        <v>370</v>
      </c>
      <c r="F5759" t="s">
        <v>419</v>
      </c>
    </row>
    <row r="5760" spans="1:6" x14ac:dyDescent="0.25">
      <c r="A5760">
        <v>24</v>
      </c>
      <c r="B5760">
        <v>14</v>
      </c>
      <c r="C5760" t="s">
        <v>1281</v>
      </c>
      <c r="D5760" t="s">
        <v>901</v>
      </c>
      <c r="E5760" t="s">
        <v>466</v>
      </c>
      <c r="F5760" t="s">
        <v>419</v>
      </c>
    </row>
    <row r="5761" spans="1:6" x14ac:dyDescent="0.25">
      <c r="A5761">
        <v>24</v>
      </c>
      <c r="B5761">
        <v>15</v>
      </c>
      <c r="C5761" t="s">
        <v>1301</v>
      </c>
      <c r="D5761" t="s">
        <v>961</v>
      </c>
      <c r="E5761" t="s">
        <v>719</v>
      </c>
      <c r="F5761" t="s">
        <v>419</v>
      </c>
    </row>
    <row r="5762" spans="1:6" x14ac:dyDescent="0.25">
      <c r="A5762">
        <v>25</v>
      </c>
      <c r="B5762">
        <v>1</v>
      </c>
      <c r="C5762" t="s">
        <v>1249</v>
      </c>
      <c r="D5762" t="s">
        <v>899</v>
      </c>
      <c r="E5762" t="s">
        <v>719</v>
      </c>
      <c r="F5762" t="s">
        <v>419</v>
      </c>
    </row>
    <row r="5763" spans="1:6" x14ac:dyDescent="0.25">
      <c r="A5763">
        <v>25</v>
      </c>
      <c r="B5763">
        <v>2</v>
      </c>
      <c r="C5763" t="s">
        <v>1456</v>
      </c>
      <c r="D5763" t="s">
        <v>905</v>
      </c>
      <c r="E5763" t="s">
        <v>466</v>
      </c>
      <c r="F5763" t="s">
        <v>419</v>
      </c>
    </row>
    <row r="5764" spans="1:6" x14ac:dyDescent="0.25">
      <c r="A5764">
        <v>25</v>
      </c>
      <c r="B5764">
        <v>3</v>
      </c>
      <c r="C5764" t="s">
        <v>1290</v>
      </c>
      <c r="D5764" t="s">
        <v>922</v>
      </c>
      <c r="E5764" t="s">
        <v>370</v>
      </c>
      <c r="F5764" t="s">
        <v>419</v>
      </c>
    </row>
    <row r="5765" spans="1:6" x14ac:dyDescent="0.25">
      <c r="A5765">
        <v>25</v>
      </c>
      <c r="B5765">
        <v>4</v>
      </c>
      <c r="C5765" t="s">
        <v>1312</v>
      </c>
      <c r="D5765" t="s">
        <v>922</v>
      </c>
      <c r="E5765" t="s">
        <v>111</v>
      </c>
      <c r="F5765" t="s">
        <v>419</v>
      </c>
    </row>
    <row r="5766" spans="1:6" x14ac:dyDescent="0.25">
      <c r="A5766">
        <v>25</v>
      </c>
      <c r="B5766">
        <v>5</v>
      </c>
      <c r="C5766" t="s">
        <v>1386</v>
      </c>
      <c r="D5766" t="s">
        <v>926</v>
      </c>
      <c r="E5766" t="s">
        <v>575</v>
      </c>
      <c r="F5766" t="s">
        <v>419</v>
      </c>
    </row>
    <row r="5767" spans="1:6" x14ac:dyDescent="0.25">
      <c r="A5767">
        <v>25</v>
      </c>
      <c r="B5767">
        <v>6</v>
      </c>
      <c r="C5767" t="s">
        <v>1349</v>
      </c>
      <c r="D5767" t="s">
        <v>901</v>
      </c>
      <c r="E5767" t="s">
        <v>761</v>
      </c>
      <c r="F5767" t="s">
        <v>419</v>
      </c>
    </row>
    <row r="5768" spans="1:6" x14ac:dyDescent="0.25">
      <c r="A5768">
        <v>25</v>
      </c>
      <c r="B5768">
        <v>7</v>
      </c>
      <c r="C5768" t="s">
        <v>1275</v>
      </c>
      <c r="D5768" t="s">
        <v>899</v>
      </c>
      <c r="E5768" t="s">
        <v>627</v>
      </c>
      <c r="F5768" t="s">
        <v>419</v>
      </c>
    </row>
    <row r="5769" spans="1:6" x14ac:dyDescent="0.25">
      <c r="A5769">
        <v>25</v>
      </c>
      <c r="B5769">
        <v>8</v>
      </c>
      <c r="C5769" t="s">
        <v>1444</v>
      </c>
      <c r="D5769" t="s">
        <v>926</v>
      </c>
      <c r="E5769" t="s">
        <v>517</v>
      </c>
      <c r="F5769" t="s">
        <v>419</v>
      </c>
    </row>
    <row r="5770" spans="1:6" x14ac:dyDescent="0.25">
      <c r="A5770">
        <v>25</v>
      </c>
      <c r="B5770">
        <v>9</v>
      </c>
      <c r="C5770" t="s">
        <v>1222</v>
      </c>
      <c r="D5770" t="s">
        <v>901</v>
      </c>
      <c r="E5770" t="s">
        <v>418</v>
      </c>
      <c r="F5770" t="s">
        <v>419</v>
      </c>
    </row>
    <row r="5771" spans="1:6" x14ac:dyDescent="0.25">
      <c r="A5771">
        <v>25</v>
      </c>
      <c r="B5771">
        <v>10</v>
      </c>
      <c r="C5771" t="s">
        <v>1373</v>
      </c>
      <c r="D5771" t="s">
        <v>901</v>
      </c>
      <c r="E5771" t="s">
        <v>145</v>
      </c>
      <c r="F5771" t="s">
        <v>419</v>
      </c>
    </row>
    <row r="5772" spans="1:6" x14ac:dyDescent="0.25">
      <c r="A5772">
        <v>25</v>
      </c>
      <c r="B5772">
        <v>11</v>
      </c>
      <c r="C5772" t="s">
        <v>1197</v>
      </c>
      <c r="D5772" t="s">
        <v>961</v>
      </c>
      <c r="E5772" t="s">
        <v>664</v>
      </c>
      <c r="F5772" t="s">
        <v>419</v>
      </c>
    </row>
    <row r="5773" spans="1:6" x14ac:dyDescent="0.25">
      <c r="A5773">
        <v>25</v>
      </c>
      <c r="B5773">
        <v>12</v>
      </c>
      <c r="C5773" t="s">
        <v>1342</v>
      </c>
      <c r="D5773" t="s">
        <v>961</v>
      </c>
      <c r="E5773" t="s">
        <v>885</v>
      </c>
      <c r="F5773" t="s">
        <v>419</v>
      </c>
    </row>
    <row r="5774" spans="1:6" x14ac:dyDescent="0.25">
      <c r="A5774">
        <v>25</v>
      </c>
      <c r="B5774">
        <v>13</v>
      </c>
      <c r="C5774" t="s">
        <v>1253</v>
      </c>
      <c r="D5774" t="s">
        <v>899</v>
      </c>
      <c r="E5774" t="s">
        <v>377</v>
      </c>
      <c r="F5774" t="s">
        <v>419</v>
      </c>
    </row>
    <row r="5775" spans="1:6" x14ac:dyDescent="0.25">
      <c r="A5775">
        <v>25</v>
      </c>
      <c r="B5775">
        <v>14</v>
      </c>
      <c r="C5775" t="s">
        <v>1292</v>
      </c>
      <c r="D5775" t="s">
        <v>901</v>
      </c>
      <c r="E5775" t="s">
        <v>118</v>
      </c>
      <c r="F5775" t="s">
        <v>419</v>
      </c>
    </row>
    <row r="5776" spans="1:6" x14ac:dyDescent="0.25">
      <c r="A5776">
        <v>25</v>
      </c>
      <c r="B5776">
        <v>15</v>
      </c>
      <c r="C5776" t="s">
        <v>1235</v>
      </c>
      <c r="D5776" t="s">
        <v>899</v>
      </c>
      <c r="E5776" t="s">
        <v>45</v>
      </c>
      <c r="F5776" t="s">
        <v>419</v>
      </c>
    </row>
    <row r="5777" spans="1:6" x14ac:dyDescent="0.25">
      <c r="A5777">
        <v>26</v>
      </c>
      <c r="B5777">
        <v>1</v>
      </c>
      <c r="C5777" t="s">
        <v>1314</v>
      </c>
      <c r="D5777" t="s">
        <v>926</v>
      </c>
      <c r="E5777" t="s">
        <v>45</v>
      </c>
      <c r="F5777" t="s">
        <v>419</v>
      </c>
    </row>
    <row r="5778" spans="1:6" x14ac:dyDescent="0.25">
      <c r="A5778">
        <v>26</v>
      </c>
      <c r="B5778">
        <v>2</v>
      </c>
      <c r="C5778" t="s">
        <v>1337</v>
      </c>
      <c r="D5778" t="s">
        <v>901</v>
      </c>
      <c r="E5778" t="s">
        <v>118</v>
      </c>
      <c r="F5778" t="s">
        <v>419</v>
      </c>
    </row>
    <row r="5779" spans="1:6" x14ac:dyDescent="0.25">
      <c r="A5779">
        <v>26</v>
      </c>
      <c r="B5779">
        <v>3</v>
      </c>
      <c r="C5779" t="s">
        <v>1302</v>
      </c>
      <c r="D5779" t="s">
        <v>901</v>
      </c>
      <c r="E5779" t="s">
        <v>377</v>
      </c>
      <c r="F5779" t="s">
        <v>419</v>
      </c>
    </row>
    <row r="5780" spans="1:6" x14ac:dyDescent="0.25">
      <c r="A5780">
        <v>26</v>
      </c>
      <c r="B5780">
        <v>4</v>
      </c>
      <c r="C5780" t="s">
        <v>1449</v>
      </c>
      <c r="D5780" t="s">
        <v>901</v>
      </c>
      <c r="E5780" t="s">
        <v>885</v>
      </c>
      <c r="F5780" t="s">
        <v>419</v>
      </c>
    </row>
    <row r="5781" spans="1:6" x14ac:dyDescent="0.25">
      <c r="A5781">
        <v>26</v>
      </c>
      <c r="B5781">
        <v>5</v>
      </c>
      <c r="C5781" t="s">
        <v>1318</v>
      </c>
      <c r="D5781" t="s">
        <v>905</v>
      </c>
      <c r="E5781" t="s">
        <v>664</v>
      </c>
      <c r="F5781" t="s">
        <v>419</v>
      </c>
    </row>
    <row r="5782" spans="1:6" x14ac:dyDescent="0.25">
      <c r="A5782">
        <v>26</v>
      </c>
      <c r="B5782">
        <v>6</v>
      </c>
      <c r="C5782" t="s">
        <v>1248</v>
      </c>
      <c r="D5782" t="s">
        <v>901</v>
      </c>
      <c r="E5782" t="s">
        <v>145</v>
      </c>
      <c r="F5782" t="s">
        <v>419</v>
      </c>
    </row>
    <row r="5783" spans="1:6" x14ac:dyDescent="0.25">
      <c r="A5783">
        <v>26</v>
      </c>
      <c r="B5783">
        <v>7</v>
      </c>
      <c r="C5783" t="s">
        <v>1202</v>
      </c>
      <c r="D5783" t="s">
        <v>899</v>
      </c>
      <c r="E5783" t="s">
        <v>418</v>
      </c>
      <c r="F5783" t="s">
        <v>419</v>
      </c>
    </row>
    <row r="5784" spans="1:6" x14ac:dyDescent="0.25">
      <c r="A5784">
        <v>26</v>
      </c>
      <c r="B5784">
        <v>8</v>
      </c>
      <c r="C5784" t="s">
        <v>1276</v>
      </c>
      <c r="D5784" t="s">
        <v>922</v>
      </c>
      <c r="E5784" t="s">
        <v>517</v>
      </c>
      <c r="F5784" t="s">
        <v>419</v>
      </c>
    </row>
    <row r="5785" spans="1:6" x14ac:dyDescent="0.25">
      <c r="A5785">
        <v>26</v>
      </c>
      <c r="B5785">
        <v>9</v>
      </c>
      <c r="C5785" t="s">
        <v>1218</v>
      </c>
      <c r="D5785" t="s">
        <v>901</v>
      </c>
      <c r="E5785" t="s">
        <v>627</v>
      </c>
      <c r="F5785" t="s">
        <v>419</v>
      </c>
    </row>
    <row r="5786" spans="1:6" x14ac:dyDescent="0.25">
      <c r="A5786">
        <v>26</v>
      </c>
      <c r="B5786">
        <v>10</v>
      </c>
      <c r="C5786" t="s">
        <v>1362</v>
      </c>
      <c r="D5786" t="s">
        <v>922</v>
      </c>
      <c r="E5786" t="s">
        <v>761</v>
      </c>
      <c r="F5786" t="s">
        <v>419</v>
      </c>
    </row>
    <row r="5787" spans="1:6" x14ac:dyDescent="0.25">
      <c r="A5787">
        <v>26</v>
      </c>
      <c r="B5787">
        <v>11</v>
      </c>
      <c r="C5787" t="s">
        <v>1319</v>
      </c>
      <c r="D5787" t="s">
        <v>901</v>
      </c>
      <c r="E5787" t="s">
        <v>575</v>
      </c>
      <c r="F5787" t="s">
        <v>419</v>
      </c>
    </row>
    <row r="5788" spans="1:6" x14ac:dyDescent="0.25">
      <c r="A5788">
        <v>26</v>
      </c>
      <c r="B5788">
        <v>12</v>
      </c>
      <c r="C5788" t="s">
        <v>1300</v>
      </c>
      <c r="D5788" t="s">
        <v>901</v>
      </c>
      <c r="E5788" t="s">
        <v>111</v>
      </c>
      <c r="F5788" t="s">
        <v>419</v>
      </c>
    </row>
    <row r="5789" spans="1:6" x14ac:dyDescent="0.25">
      <c r="A5789">
        <v>26</v>
      </c>
      <c r="B5789">
        <v>13</v>
      </c>
      <c r="C5789" t="s">
        <v>1214</v>
      </c>
      <c r="D5789" t="s">
        <v>901</v>
      </c>
      <c r="E5789" t="s">
        <v>370</v>
      </c>
      <c r="F5789" t="s">
        <v>419</v>
      </c>
    </row>
    <row r="5790" spans="1:6" x14ac:dyDescent="0.25">
      <c r="A5790">
        <v>26</v>
      </c>
      <c r="B5790">
        <v>14</v>
      </c>
      <c r="C5790" t="s">
        <v>1267</v>
      </c>
      <c r="D5790" t="s">
        <v>901</v>
      </c>
      <c r="E5790" t="s">
        <v>466</v>
      </c>
      <c r="F5790" t="s">
        <v>419</v>
      </c>
    </row>
    <row r="5791" spans="1:6" x14ac:dyDescent="0.25">
      <c r="A5791">
        <v>26</v>
      </c>
      <c r="B5791">
        <v>15</v>
      </c>
      <c r="C5791" t="s">
        <v>1369</v>
      </c>
      <c r="D5791" t="s">
        <v>901</v>
      </c>
      <c r="E5791" t="s">
        <v>719</v>
      </c>
      <c r="F5791" t="s">
        <v>419</v>
      </c>
    </row>
    <row r="5792" spans="1:6" x14ac:dyDescent="0.25">
      <c r="A5792">
        <v>27</v>
      </c>
      <c r="B5792">
        <v>1</v>
      </c>
      <c r="C5792" t="s">
        <v>1194</v>
      </c>
      <c r="D5792" t="s">
        <v>961</v>
      </c>
      <c r="E5792" t="s">
        <v>719</v>
      </c>
      <c r="F5792" t="s">
        <v>419</v>
      </c>
    </row>
    <row r="5793" spans="1:6" x14ac:dyDescent="0.25">
      <c r="A5793">
        <v>27</v>
      </c>
      <c r="B5793">
        <v>2</v>
      </c>
      <c r="C5793" t="s">
        <v>1286</v>
      </c>
      <c r="D5793" t="s">
        <v>899</v>
      </c>
      <c r="E5793" t="s">
        <v>466</v>
      </c>
      <c r="F5793" t="s">
        <v>419</v>
      </c>
    </row>
    <row r="5794" spans="1:6" x14ac:dyDescent="0.25">
      <c r="A5794">
        <v>27</v>
      </c>
      <c r="B5794">
        <v>3</v>
      </c>
      <c r="C5794" t="s">
        <v>1383</v>
      </c>
      <c r="D5794" t="s">
        <v>901</v>
      </c>
      <c r="E5794" t="s">
        <v>370</v>
      </c>
      <c r="F5794" t="s">
        <v>419</v>
      </c>
    </row>
    <row r="5795" spans="1:6" x14ac:dyDescent="0.25">
      <c r="A5795">
        <v>27</v>
      </c>
      <c r="B5795">
        <v>4</v>
      </c>
      <c r="C5795" t="s">
        <v>1245</v>
      </c>
      <c r="D5795" t="s">
        <v>901</v>
      </c>
      <c r="E5795" t="s">
        <v>111</v>
      </c>
      <c r="F5795" t="s">
        <v>419</v>
      </c>
    </row>
    <row r="5796" spans="1:6" x14ac:dyDescent="0.25">
      <c r="A5796">
        <v>27</v>
      </c>
      <c r="B5796">
        <v>5</v>
      </c>
      <c r="C5796" t="s">
        <v>1308</v>
      </c>
      <c r="D5796" t="s">
        <v>901</v>
      </c>
      <c r="E5796" t="s">
        <v>575</v>
      </c>
      <c r="F5796" t="s">
        <v>419</v>
      </c>
    </row>
    <row r="5797" spans="1:6" x14ac:dyDescent="0.25">
      <c r="A5797">
        <v>27</v>
      </c>
      <c r="B5797">
        <v>6</v>
      </c>
      <c r="C5797" t="s">
        <v>1339</v>
      </c>
      <c r="D5797" t="s">
        <v>908</v>
      </c>
      <c r="E5797" t="s">
        <v>761</v>
      </c>
      <c r="F5797" t="s">
        <v>419</v>
      </c>
    </row>
    <row r="5798" spans="1:6" x14ac:dyDescent="0.25">
      <c r="A5798">
        <v>27</v>
      </c>
      <c r="B5798">
        <v>7</v>
      </c>
      <c r="C5798" t="s">
        <v>1427</v>
      </c>
      <c r="D5798" t="s">
        <v>922</v>
      </c>
      <c r="E5798" t="s">
        <v>627</v>
      </c>
      <c r="F5798" t="s">
        <v>419</v>
      </c>
    </row>
    <row r="5799" spans="1:6" x14ac:dyDescent="0.25">
      <c r="A5799">
        <v>27</v>
      </c>
      <c r="B5799">
        <v>8</v>
      </c>
      <c r="C5799" t="s">
        <v>1298</v>
      </c>
      <c r="D5799" t="s">
        <v>922</v>
      </c>
      <c r="E5799" t="s">
        <v>517</v>
      </c>
      <c r="F5799" t="s">
        <v>419</v>
      </c>
    </row>
    <row r="5800" spans="1:6" x14ac:dyDescent="0.25">
      <c r="A5800">
        <v>27</v>
      </c>
      <c r="B5800">
        <v>9</v>
      </c>
      <c r="C5800" t="s">
        <v>1204</v>
      </c>
      <c r="D5800" t="s">
        <v>901</v>
      </c>
      <c r="E5800" t="s">
        <v>418</v>
      </c>
      <c r="F5800" t="s">
        <v>419</v>
      </c>
    </row>
    <row r="5801" spans="1:6" x14ac:dyDescent="0.25">
      <c r="A5801">
        <v>27</v>
      </c>
      <c r="B5801">
        <v>10</v>
      </c>
      <c r="C5801" t="s">
        <v>1162</v>
      </c>
      <c r="D5801" t="s">
        <v>961</v>
      </c>
      <c r="E5801" t="s">
        <v>145</v>
      </c>
      <c r="F5801" t="s">
        <v>419</v>
      </c>
    </row>
    <row r="5802" spans="1:6" x14ac:dyDescent="0.25">
      <c r="A5802">
        <v>27</v>
      </c>
      <c r="B5802">
        <v>11</v>
      </c>
      <c r="C5802" t="s">
        <v>1199</v>
      </c>
      <c r="D5802" t="s">
        <v>903</v>
      </c>
      <c r="E5802" t="s">
        <v>664</v>
      </c>
      <c r="F5802" t="s">
        <v>419</v>
      </c>
    </row>
    <row r="5803" spans="1:6" x14ac:dyDescent="0.25">
      <c r="A5803">
        <v>27</v>
      </c>
      <c r="B5803">
        <v>12</v>
      </c>
      <c r="C5803" t="s">
        <v>1192</v>
      </c>
      <c r="D5803" t="s">
        <v>901</v>
      </c>
      <c r="E5803" t="s">
        <v>885</v>
      </c>
      <c r="F5803" t="s">
        <v>419</v>
      </c>
    </row>
    <row r="5804" spans="1:6" x14ac:dyDescent="0.25">
      <c r="A5804">
        <v>27</v>
      </c>
      <c r="B5804">
        <v>13</v>
      </c>
      <c r="C5804" t="s">
        <v>1277</v>
      </c>
      <c r="D5804" t="s">
        <v>901</v>
      </c>
      <c r="E5804" t="s">
        <v>377</v>
      </c>
      <c r="F5804" t="s">
        <v>419</v>
      </c>
    </row>
    <row r="5805" spans="1:6" x14ac:dyDescent="0.25">
      <c r="A5805">
        <v>27</v>
      </c>
      <c r="B5805">
        <v>14</v>
      </c>
      <c r="C5805" t="s">
        <v>1270</v>
      </c>
      <c r="D5805" t="s">
        <v>901</v>
      </c>
      <c r="E5805" t="s">
        <v>118</v>
      </c>
      <c r="F5805" t="s">
        <v>419</v>
      </c>
    </row>
    <row r="5806" spans="1:6" x14ac:dyDescent="0.25">
      <c r="A5806">
        <v>27</v>
      </c>
      <c r="B5806">
        <v>15</v>
      </c>
      <c r="C5806" t="s">
        <v>1282</v>
      </c>
      <c r="D5806" t="s">
        <v>901</v>
      </c>
      <c r="E5806" t="s">
        <v>45</v>
      </c>
      <c r="F5806" t="s">
        <v>419</v>
      </c>
    </row>
    <row r="5807" spans="1:6" x14ac:dyDescent="0.25">
      <c r="A5807">
        <v>28</v>
      </c>
      <c r="B5807">
        <v>1</v>
      </c>
      <c r="C5807" t="s">
        <v>1266</v>
      </c>
      <c r="D5807" t="s">
        <v>901</v>
      </c>
      <c r="E5807" t="s">
        <v>45</v>
      </c>
      <c r="F5807" t="s">
        <v>419</v>
      </c>
    </row>
    <row r="5808" spans="1:6" x14ac:dyDescent="0.25">
      <c r="A5808">
        <v>28</v>
      </c>
      <c r="B5808">
        <v>2</v>
      </c>
      <c r="C5808" t="s">
        <v>1387</v>
      </c>
      <c r="D5808" t="s">
        <v>905</v>
      </c>
      <c r="E5808" t="s">
        <v>118</v>
      </c>
      <c r="F5808" t="s">
        <v>419</v>
      </c>
    </row>
    <row r="5809" spans="1:6" x14ac:dyDescent="0.25">
      <c r="A5809">
        <v>28</v>
      </c>
      <c r="B5809">
        <v>3</v>
      </c>
      <c r="C5809" t="s">
        <v>1230</v>
      </c>
      <c r="D5809" t="s">
        <v>922</v>
      </c>
      <c r="E5809" t="s">
        <v>377</v>
      </c>
      <c r="F5809" t="s">
        <v>419</v>
      </c>
    </row>
    <row r="5810" spans="1:6" x14ac:dyDescent="0.25">
      <c r="A5810">
        <v>28</v>
      </c>
      <c r="B5810">
        <v>4</v>
      </c>
      <c r="C5810" t="s">
        <v>1475</v>
      </c>
      <c r="D5810" t="s">
        <v>901</v>
      </c>
      <c r="E5810" t="s">
        <v>885</v>
      </c>
      <c r="F5810" t="s">
        <v>419</v>
      </c>
    </row>
    <row r="5811" spans="1:6" x14ac:dyDescent="0.25">
      <c r="A5811">
        <v>28</v>
      </c>
      <c r="B5811">
        <v>5</v>
      </c>
      <c r="C5811" t="s">
        <v>1288</v>
      </c>
      <c r="D5811" t="s">
        <v>905</v>
      </c>
      <c r="E5811" t="s">
        <v>664</v>
      </c>
      <c r="F5811" t="s">
        <v>419</v>
      </c>
    </row>
    <row r="5812" spans="1:6" x14ac:dyDescent="0.25">
      <c r="A5812">
        <v>28</v>
      </c>
      <c r="B5812">
        <v>6</v>
      </c>
      <c r="C5812" t="s">
        <v>1293</v>
      </c>
      <c r="D5812" t="s">
        <v>901</v>
      </c>
      <c r="E5812" t="s">
        <v>145</v>
      </c>
      <c r="F5812" t="s">
        <v>419</v>
      </c>
    </row>
    <row r="5813" spans="1:6" x14ac:dyDescent="0.25">
      <c r="A5813">
        <v>28</v>
      </c>
      <c r="B5813">
        <v>7</v>
      </c>
      <c r="C5813" t="s">
        <v>1324</v>
      </c>
      <c r="D5813" t="s">
        <v>905</v>
      </c>
      <c r="E5813" t="s">
        <v>418</v>
      </c>
      <c r="F5813" t="s">
        <v>419</v>
      </c>
    </row>
    <row r="5814" spans="1:6" x14ac:dyDescent="0.25">
      <c r="A5814">
        <v>28</v>
      </c>
      <c r="B5814">
        <v>8</v>
      </c>
      <c r="C5814" t="s">
        <v>1260</v>
      </c>
      <c r="D5814" t="s">
        <v>901</v>
      </c>
      <c r="E5814" t="s">
        <v>517</v>
      </c>
      <c r="F5814" t="s">
        <v>419</v>
      </c>
    </row>
    <row r="5815" spans="1:6" x14ac:dyDescent="0.25">
      <c r="A5815">
        <v>28</v>
      </c>
      <c r="B5815">
        <v>9</v>
      </c>
      <c r="C5815" t="s">
        <v>1425</v>
      </c>
      <c r="D5815" t="s">
        <v>901</v>
      </c>
      <c r="E5815" t="s">
        <v>627</v>
      </c>
      <c r="F5815" t="s">
        <v>419</v>
      </c>
    </row>
    <row r="5816" spans="1:6" x14ac:dyDescent="0.25">
      <c r="A5816">
        <v>28</v>
      </c>
      <c r="B5816">
        <v>10</v>
      </c>
      <c r="C5816" t="s">
        <v>1368</v>
      </c>
      <c r="D5816" t="s">
        <v>899</v>
      </c>
      <c r="E5816" t="s">
        <v>761</v>
      </c>
      <c r="F5816" t="s">
        <v>419</v>
      </c>
    </row>
    <row r="5817" spans="1:6" x14ac:dyDescent="0.25">
      <c r="A5817">
        <v>28</v>
      </c>
      <c r="B5817">
        <v>11</v>
      </c>
      <c r="C5817" t="s">
        <v>1310</v>
      </c>
      <c r="D5817" t="s">
        <v>899</v>
      </c>
      <c r="E5817" t="s">
        <v>575</v>
      </c>
      <c r="F5817" t="s">
        <v>419</v>
      </c>
    </row>
    <row r="5818" spans="1:6" x14ac:dyDescent="0.25">
      <c r="A5818">
        <v>28</v>
      </c>
      <c r="B5818">
        <v>12</v>
      </c>
      <c r="C5818" t="s">
        <v>1326</v>
      </c>
      <c r="D5818" t="s">
        <v>908</v>
      </c>
      <c r="E5818" t="s">
        <v>111</v>
      </c>
      <c r="F5818" t="s">
        <v>419</v>
      </c>
    </row>
    <row r="5819" spans="1:6" x14ac:dyDescent="0.25">
      <c r="A5819">
        <v>28</v>
      </c>
      <c r="B5819">
        <v>13</v>
      </c>
      <c r="C5819" t="s">
        <v>1283</v>
      </c>
      <c r="D5819" t="s">
        <v>901</v>
      </c>
      <c r="E5819" t="s">
        <v>370</v>
      </c>
      <c r="F5819" t="s">
        <v>419</v>
      </c>
    </row>
    <row r="5820" spans="1:6" x14ac:dyDescent="0.25">
      <c r="A5820">
        <v>28</v>
      </c>
      <c r="B5820">
        <v>14</v>
      </c>
      <c r="C5820" t="s">
        <v>1110</v>
      </c>
      <c r="D5820" t="s">
        <v>899</v>
      </c>
      <c r="E5820" t="s">
        <v>466</v>
      </c>
      <c r="F5820" t="s">
        <v>419</v>
      </c>
    </row>
    <row r="5821" spans="1:6" x14ac:dyDescent="0.25">
      <c r="A5821">
        <v>28</v>
      </c>
      <c r="B5821">
        <v>15</v>
      </c>
      <c r="C5821" t="s">
        <v>1363</v>
      </c>
      <c r="D5821" t="s">
        <v>908</v>
      </c>
      <c r="E5821" t="s">
        <v>719</v>
      </c>
      <c r="F5821" t="s">
        <v>419</v>
      </c>
    </row>
    <row r="5822" spans="1:6" x14ac:dyDescent="0.25">
      <c r="A5822">
        <v>29</v>
      </c>
      <c r="B5822">
        <v>1</v>
      </c>
      <c r="C5822" t="s">
        <v>1466</v>
      </c>
      <c r="D5822" t="s">
        <v>905</v>
      </c>
      <c r="E5822" t="s">
        <v>719</v>
      </c>
      <c r="F5822" t="s">
        <v>419</v>
      </c>
    </row>
    <row r="5823" spans="1:6" x14ac:dyDescent="0.25">
      <c r="A5823">
        <v>29</v>
      </c>
      <c r="B5823">
        <v>2</v>
      </c>
      <c r="C5823" t="s">
        <v>1351</v>
      </c>
      <c r="D5823" t="s">
        <v>901</v>
      </c>
      <c r="E5823" t="s">
        <v>466</v>
      </c>
      <c r="F5823" t="s">
        <v>419</v>
      </c>
    </row>
    <row r="5824" spans="1:6" x14ac:dyDescent="0.25">
      <c r="A5824">
        <v>29</v>
      </c>
      <c r="B5824">
        <v>3</v>
      </c>
      <c r="C5824" t="s">
        <v>1347</v>
      </c>
      <c r="D5824" t="s">
        <v>908</v>
      </c>
      <c r="E5824" t="s">
        <v>370</v>
      </c>
      <c r="F5824" t="s">
        <v>419</v>
      </c>
    </row>
    <row r="5825" spans="1:6" x14ac:dyDescent="0.25">
      <c r="A5825">
        <v>29</v>
      </c>
      <c r="B5825">
        <v>4</v>
      </c>
      <c r="C5825" t="s">
        <v>1360</v>
      </c>
      <c r="D5825" t="s">
        <v>899</v>
      </c>
      <c r="E5825" t="s">
        <v>111</v>
      </c>
      <c r="F5825" t="s">
        <v>419</v>
      </c>
    </row>
    <row r="5826" spans="1:6" x14ac:dyDescent="0.25">
      <c r="A5826">
        <v>29</v>
      </c>
      <c r="B5826">
        <v>5</v>
      </c>
      <c r="C5826" t="s">
        <v>1132</v>
      </c>
      <c r="D5826" t="s">
        <v>903</v>
      </c>
      <c r="E5826" t="s">
        <v>575</v>
      </c>
      <c r="F5826" t="s">
        <v>419</v>
      </c>
    </row>
    <row r="5827" spans="1:6" x14ac:dyDescent="0.25">
      <c r="A5827">
        <v>29</v>
      </c>
      <c r="B5827">
        <v>6</v>
      </c>
      <c r="C5827" t="s">
        <v>1374</v>
      </c>
      <c r="D5827" t="s">
        <v>901</v>
      </c>
      <c r="E5827" t="s">
        <v>761</v>
      </c>
      <c r="F5827" t="s">
        <v>419</v>
      </c>
    </row>
    <row r="5828" spans="1:6" x14ac:dyDescent="0.25">
      <c r="A5828">
        <v>29</v>
      </c>
      <c r="B5828">
        <v>7</v>
      </c>
      <c r="C5828" t="s">
        <v>1357</v>
      </c>
      <c r="D5828" t="s">
        <v>901</v>
      </c>
      <c r="E5828" t="s">
        <v>627</v>
      </c>
      <c r="F5828" t="s">
        <v>419</v>
      </c>
    </row>
    <row r="5829" spans="1:6" x14ac:dyDescent="0.25">
      <c r="A5829">
        <v>29</v>
      </c>
      <c r="B5829">
        <v>8</v>
      </c>
      <c r="C5829" t="s">
        <v>1404</v>
      </c>
      <c r="D5829" t="s">
        <v>901</v>
      </c>
      <c r="E5829" t="s">
        <v>517</v>
      </c>
      <c r="F5829" t="s">
        <v>419</v>
      </c>
    </row>
    <row r="5830" spans="1:6" x14ac:dyDescent="0.25">
      <c r="A5830">
        <v>29</v>
      </c>
      <c r="B5830">
        <v>9</v>
      </c>
      <c r="C5830" t="s">
        <v>1376</v>
      </c>
      <c r="D5830" t="s">
        <v>901</v>
      </c>
      <c r="E5830" t="s">
        <v>418</v>
      </c>
      <c r="F5830" t="s">
        <v>419</v>
      </c>
    </row>
    <row r="5831" spans="1:6" x14ac:dyDescent="0.25">
      <c r="A5831">
        <v>29</v>
      </c>
      <c r="B5831">
        <v>10</v>
      </c>
      <c r="C5831" t="s">
        <v>1269</v>
      </c>
      <c r="D5831" t="s">
        <v>905</v>
      </c>
      <c r="E5831" t="s">
        <v>145</v>
      </c>
      <c r="F5831" t="s">
        <v>419</v>
      </c>
    </row>
    <row r="5832" spans="1:6" x14ac:dyDescent="0.25">
      <c r="A5832">
        <v>29</v>
      </c>
      <c r="B5832">
        <v>11</v>
      </c>
      <c r="C5832" t="s">
        <v>1170</v>
      </c>
      <c r="D5832" t="s">
        <v>961</v>
      </c>
      <c r="E5832" t="s">
        <v>664</v>
      </c>
      <c r="F5832" t="s">
        <v>419</v>
      </c>
    </row>
    <row r="5833" spans="1:6" x14ac:dyDescent="0.25">
      <c r="A5833">
        <v>29</v>
      </c>
      <c r="B5833">
        <v>12</v>
      </c>
      <c r="C5833" t="s">
        <v>1284</v>
      </c>
      <c r="D5833" t="s">
        <v>899</v>
      </c>
      <c r="E5833" t="s">
        <v>885</v>
      </c>
      <c r="F5833" t="s">
        <v>419</v>
      </c>
    </row>
    <row r="5834" spans="1:6" x14ac:dyDescent="0.25">
      <c r="A5834">
        <v>29</v>
      </c>
      <c r="B5834">
        <v>13</v>
      </c>
      <c r="C5834" t="s">
        <v>1305</v>
      </c>
      <c r="D5834" t="s">
        <v>901</v>
      </c>
      <c r="E5834" t="s">
        <v>377</v>
      </c>
      <c r="F5834" t="s">
        <v>419</v>
      </c>
    </row>
    <row r="5835" spans="1:6" x14ac:dyDescent="0.25">
      <c r="A5835">
        <v>29</v>
      </c>
      <c r="B5835">
        <v>14</v>
      </c>
      <c r="C5835" t="s">
        <v>1377</v>
      </c>
      <c r="D5835" t="s">
        <v>901</v>
      </c>
      <c r="E5835" t="s">
        <v>118</v>
      </c>
      <c r="F5835" t="s">
        <v>419</v>
      </c>
    </row>
    <row r="5836" spans="1:6" x14ac:dyDescent="0.25">
      <c r="A5836">
        <v>29</v>
      </c>
      <c r="B5836">
        <v>15</v>
      </c>
      <c r="C5836" t="s">
        <v>1315</v>
      </c>
      <c r="D5836" t="s">
        <v>901</v>
      </c>
      <c r="E5836" t="s">
        <v>45</v>
      </c>
      <c r="F5836" t="s">
        <v>419</v>
      </c>
    </row>
    <row r="5837" spans="1:6" x14ac:dyDescent="0.25">
      <c r="A5837">
        <v>30</v>
      </c>
      <c r="B5837">
        <v>1</v>
      </c>
      <c r="C5837" t="s">
        <v>1317</v>
      </c>
      <c r="D5837" t="s">
        <v>961</v>
      </c>
      <c r="E5837" t="s">
        <v>45</v>
      </c>
      <c r="F5837" t="s">
        <v>419</v>
      </c>
    </row>
    <row r="5838" spans="1:6" x14ac:dyDescent="0.25">
      <c r="A5838">
        <v>30</v>
      </c>
      <c r="B5838">
        <v>2</v>
      </c>
      <c r="C5838" t="s">
        <v>1348</v>
      </c>
      <c r="D5838" t="s">
        <v>961</v>
      </c>
      <c r="E5838" t="s">
        <v>118</v>
      </c>
      <c r="F5838" t="s">
        <v>419</v>
      </c>
    </row>
    <row r="5839" spans="1:6" x14ac:dyDescent="0.25">
      <c r="A5839">
        <v>30</v>
      </c>
      <c r="B5839">
        <v>3</v>
      </c>
      <c r="C5839" t="s">
        <v>1309</v>
      </c>
      <c r="D5839" t="s">
        <v>899</v>
      </c>
      <c r="E5839" t="s">
        <v>377</v>
      </c>
      <c r="F5839" t="s">
        <v>419</v>
      </c>
    </row>
    <row r="5840" spans="1:6" x14ac:dyDescent="0.25">
      <c r="A5840">
        <v>30</v>
      </c>
      <c r="B5840">
        <v>4</v>
      </c>
      <c r="C5840" t="s">
        <v>1371</v>
      </c>
      <c r="D5840" t="s">
        <v>901</v>
      </c>
      <c r="E5840" t="s">
        <v>885</v>
      </c>
      <c r="F5840" t="s">
        <v>419</v>
      </c>
    </row>
    <row r="5841" spans="1:6" x14ac:dyDescent="0.25">
      <c r="A5841">
        <v>30</v>
      </c>
      <c r="B5841">
        <v>5</v>
      </c>
      <c r="C5841" t="s">
        <v>1334</v>
      </c>
      <c r="D5841" t="s">
        <v>908</v>
      </c>
      <c r="E5841" t="s">
        <v>664</v>
      </c>
      <c r="F5841" t="s">
        <v>419</v>
      </c>
    </row>
    <row r="5842" spans="1:6" x14ac:dyDescent="0.25">
      <c r="A5842">
        <v>30</v>
      </c>
      <c r="B5842">
        <v>6</v>
      </c>
      <c r="C5842" t="s">
        <v>1273</v>
      </c>
      <c r="D5842" t="s">
        <v>901</v>
      </c>
      <c r="E5842" t="s">
        <v>145</v>
      </c>
      <c r="F5842" t="s">
        <v>419</v>
      </c>
    </row>
    <row r="5843" spans="1:6" x14ac:dyDescent="0.25">
      <c r="A5843">
        <v>30</v>
      </c>
      <c r="B5843">
        <v>7</v>
      </c>
      <c r="C5843" t="s">
        <v>1361</v>
      </c>
      <c r="D5843" t="s">
        <v>901</v>
      </c>
      <c r="E5843" t="s">
        <v>418</v>
      </c>
      <c r="F5843" t="s">
        <v>419</v>
      </c>
    </row>
    <row r="5844" spans="1:6" x14ac:dyDescent="0.25">
      <c r="A5844">
        <v>30</v>
      </c>
      <c r="B5844">
        <v>8</v>
      </c>
      <c r="C5844" t="s">
        <v>1410</v>
      </c>
      <c r="D5844" t="s">
        <v>922</v>
      </c>
      <c r="E5844" t="s">
        <v>517</v>
      </c>
      <c r="F5844" t="s">
        <v>419</v>
      </c>
    </row>
    <row r="5845" spans="1:6" x14ac:dyDescent="0.25">
      <c r="A5845">
        <v>30</v>
      </c>
      <c r="B5845">
        <v>9</v>
      </c>
      <c r="C5845" t="s">
        <v>1239</v>
      </c>
      <c r="D5845" t="s">
        <v>901</v>
      </c>
      <c r="E5845" t="s">
        <v>627</v>
      </c>
      <c r="F5845" t="s">
        <v>419</v>
      </c>
    </row>
    <row r="5846" spans="1:6" x14ac:dyDescent="0.25">
      <c r="A5846">
        <v>30</v>
      </c>
      <c r="B5846">
        <v>10</v>
      </c>
      <c r="C5846" t="s">
        <v>1381</v>
      </c>
      <c r="D5846" t="s">
        <v>901</v>
      </c>
      <c r="E5846" t="s">
        <v>761</v>
      </c>
      <c r="F5846" t="s">
        <v>419</v>
      </c>
    </row>
    <row r="5847" spans="1:6" x14ac:dyDescent="0.25">
      <c r="A5847">
        <v>30</v>
      </c>
      <c r="B5847">
        <v>11</v>
      </c>
      <c r="C5847" t="s">
        <v>1378</v>
      </c>
      <c r="D5847" t="s">
        <v>901</v>
      </c>
      <c r="E5847" t="s">
        <v>575</v>
      </c>
      <c r="F5847" t="s">
        <v>419</v>
      </c>
    </row>
    <row r="5848" spans="1:6" x14ac:dyDescent="0.25">
      <c r="A5848">
        <v>30</v>
      </c>
      <c r="B5848">
        <v>12</v>
      </c>
      <c r="C5848" t="s">
        <v>1325</v>
      </c>
      <c r="D5848" t="s">
        <v>901</v>
      </c>
      <c r="E5848" t="s">
        <v>111</v>
      </c>
      <c r="F5848" t="s">
        <v>419</v>
      </c>
    </row>
    <row r="5849" spans="1:6" x14ac:dyDescent="0.25">
      <c r="A5849">
        <v>30</v>
      </c>
      <c r="B5849">
        <v>13</v>
      </c>
      <c r="C5849" t="s">
        <v>1405</v>
      </c>
      <c r="D5849" t="s">
        <v>901</v>
      </c>
      <c r="E5849" t="s">
        <v>370</v>
      </c>
      <c r="F5849" t="s">
        <v>419</v>
      </c>
    </row>
    <row r="5850" spans="1:6" x14ac:dyDescent="0.25">
      <c r="A5850">
        <v>30</v>
      </c>
      <c r="B5850">
        <v>14</v>
      </c>
      <c r="C5850" t="s">
        <v>1476</v>
      </c>
      <c r="D5850" t="s">
        <v>899</v>
      </c>
      <c r="E5850" t="s">
        <v>466</v>
      </c>
      <c r="F5850" t="s">
        <v>419</v>
      </c>
    </row>
    <row r="5851" spans="1:6" x14ac:dyDescent="0.25">
      <c r="A5851">
        <v>30</v>
      </c>
      <c r="B5851">
        <v>15</v>
      </c>
      <c r="C5851" t="s">
        <v>1335</v>
      </c>
      <c r="D5851" t="s">
        <v>901</v>
      </c>
      <c r="E5851" t="s">
        <v>719</v>
      </c>
      <c r="F5851" t="s">
        <v>419</v>
      </c>
    </row>
    <row r="5852" spans="1:6" x14ac:dyDescent="0.25">
      <c r="A5852">
        <v>1</v>
      </c>
      <c r="B5852">
        <v>1</v>
      </c>
      <c r="C5852" t="s">
        <v>898</v>
      </c>
      <c r="D5852" t="s">
        <v>899</v>
      </c>
      <c r="E5852" t="s">
        <v>716</v>
      </c>
      <c r="F5852" t="s">
        <v>409</v>
      </c>
    </row>
    <row r="5853" spans="1:6" x14ac:dyDescent="0.25">
      <c r="A5853">
        <v>1</v>
      </c>
      <c r="B5853">
        <v>2</v>
      </c>
      <c r="C5853" t="s">
        <v>906</v>
      </c>
      <c r="D5853" t="s">
        <v>899</v>
      </c>
      <c r="E5853" t="s">
        <v>581</v>
      </c>
      <c r="F5853" t="s">
        <v>409</v>
      </c>
    </row>
    <row r="5854" spans="1:6" x14ac:dyDescent="0.25">
      <c r="A5854">
        <v>1</v>
      </c>
      <c r="B5854">
        <v>3</v>
      </c>
      <c r="C5854" t="s">
        <v>900</v>
      </c>
      <c r="D5854" t="s">
        <v>901</v>
      </c>
      <c r="E5854" t="s">
        <v>458</v>
      </c>
      <c r="F5854" t="s">
        <v>409</v>
      </c>
    </row>
    <row r="5855" spans="1:6" x14ac:dyDescent="0.25">
      <c r="A5855">
        <v>1</v>
      </c>
      <c r="B5855">
        <v>4</v>
      </c>
      <c r="C5855" t="s">
        <v>904</v>
      </c>
      <c r="D5855" t="s">
        <v>905</v>
      </c>
      <c r="E5855" t="s">
        <v>698</v>
      </c>
      <c r="F5855" t="s">
        <v>409</v>
      </c>
    </row>
    <row r="5856" spans="1:6" x14ac:dyDescent="0.25">
      <c r="A5856">
        <v>1</v>
      </c>
      <c r="B5856">
        <v>5</v>
      </c>
      <c r="C5856" t="s">
        <v>902</v>
      </c>
      <c r="D5856" t="s">
        <v>903</v>
      </c>
      <c r="E5856" t="s">
        <v>567</v>
      </c>
      <c r="F5856" t="s">
        <v>409</v>
      </c>
    </row>
    <row r="5857" spans="1:6" x14ac:dyDescent="0.25">
      <c r="A5857">
        <v>1</v>
      </c>
      <c r="B5857">
        <v>6</v>
      </c>
      <c r="C5857" t="s">
        <v>907</v>
      </c>
      <c r="D5857" t="s">
        <v>908</v>
      </c>
      <c r="E5857" t="s">
        <v>408</v>
      </c>
      <c r="F5857" t="s">
        <v>409</v>
      </c>
    </row>
    <row r="5858" spans="1:6" x14ac:dyDescent="0.25">
      <c r="A5858">
        <v>1</v>
      </c>
      <c r="B5858">
        <v>7</v>
      </c>
      <c r="C5858" t="s">
        <v>911</v>
      </c>
      <c r="D5858" t="s">
        <v>905</v>
      </c>
      <c r="E5858" t="s">
        <v>676</v>
      </c>
      <c r="F5858" t="s">
        <v>409</v>
      </c>
    </row>
    <row r="5859" spans="1:6" x14ac:dyDescent="0.25">
      <c r="A5859">
        <v>1</v>
      </c>
      <c r="B5859">
        <v>8</v>
      </c>
      <c r="C5859" t="s">
        <v>909</v>
      </c>
      <c r="D5859" t="s">
        <v>899</v>
      </c>
      <c r="E5859" t="s">
        <v>877</v>
      </c>
      <c r="F5859" t="s">
        <v>409</v>
      </c>
    </row>
    <row r="5860" spans="1:6" x14ac:dyDescent="0.25">
      <c r="A5860">
        <v>1</v>
      </c>
      <c r="B5860">
        <v>9</v>
      </c>
      <c r="C5860" t="s">
        <v>912</v>
      </c>
      <c r="D5860" t="s">
        <v>905</v>
      </c>
      <c r="E5860" t="s">
        <v>465</v>
      </c>
      <c r="F5860" t="s">
        <v>409</v>
      </c>
    </row>
    <row r="5861" spans="1:6" x14ac:dyDescent="0.25">
      <c r="A5861">
        <v>1</v>
      </c>
      <c r="B5861">
        <v>10</v>
      </c>
      <c r="C5861" t="s">
        <v>923</v>
      </c>
      <c r="D5861" t="s">
        <v>905</v>
      </c>
      <c r="E5861" t="s">
        <v>447</v>
      </c>
      <c r="F5861" t="s">
        <v>409</v>
      </c>
    </row>
    <row r="5862" spans="1:6" x14ac:dyDescent="0.25">
      <c r="A5862">
        <v>1</v>
      </c>
      <c r="B5862">
        <v>11</v>
      </c>
      <c r="C5862" t="s">
        <v>913</v>
      </c>
      <c r="D5862" t="s">
        <v>899</v>
      </c>
      <c r="E5862" t="s">
        <v>640</v>
      </c>
      <c r="F5862" t="s">
        <v>409</v>
      </c>
    </row>
    <row r="5863" spans="1:6" x14ac:dyDescent="0.25">
      <c r="A5863">
        <v>1</v>
      </c>
      <c r="B5863">
        <v>12</v>
      </c>
      <c r="C5863" t="s">
        <v>914</v>
      </c>
      <c r="D5863" t="s">
        <v>908</v>
      </c>
      <c r="E5863" t="s">
        <v>336</v>
      </c>
      <c r="F5863" t="s">
        <v>409</v>
      </c>
    </row>
    <row r="5864" spans="1:6" x14ac:dyDescent="0.25">
      <c r="A5864">
        <v>1</v>
      </c>
      <c r="B5864">
        <v>13</v>
      </c>
      <c r="C5864" t="s">
        <v>916</v>
      </c>
      <c r="D5864" t="s">
        <v>908</v>
      </c>
      <c r="E5864" t="s">
        <v>811</v>
      </c>
      <c r="F5864" t="s">
        <v>409</v>
      </c>
    </row>
    <row r="5865" spans="1:6" x14ac:dyDescent="0.25">
      <c r="A5865">
        <v>1</v>
      </c>
      <c r="B5865">
        <v>14</v>
      </c>
      <c r="C5865" t="s">
        <v>917</v>
      </c>
      <c r="D5865" t="s">
        <v>901</v>
      </c>
      <c r="E5865" t="s">
        <v>144</v>
      </c>
      <c r="F5865" t="s">
        <v>409</v>
      </c>
    </row>
    <row r="5866" spans="1:6" x14ac:dyDescent="0.25">
      <c r="A5866">
        <v>1</v>
      </c>
      <c r="B5866">
        <v>15</v>
      </c>
      <c r="C5866" t="s">
        <v>924</v>
      </c>
      <c r="D5866" t="s">
        <v>922</v>
      </c>
      <c r="E5866" t="s">
        <v>867</v>
      </c>
      <c r="F5866" t="s">
        <v>409</v>
      </c>
    </row>
    <row r="5867" spans="1:6" x14ac:dyDescent="0.25">
      <c r="A5867">
        <v>2</v>
      </c>
      <c r="B5867">
        <v>1</v>
      </c>
      <c r="C5867" t="s">
        <v>918</v>
      </c>
      <c r="D5867" t="s">
        <v>901</v>
      </c>
      <c r="E5867" t="s">
        <v>867</v>
      </c>
      <c r="F5867" t="s">
        <v>409</v>
      </c>
    </row>
    <row r="5868" spans="1:6" x14ac:dyDescent="0.25">
      <c r="A5868">
        <v>2</v>
      </c>
      <c r="B5868">
        <v>2</v>
      </c>
      <c r="C5868" t="s">
        <v>910</v>
      </c>
      <c r="D5868" t="s">
        <v>901</v>
      </c>
      <c r="E5868" t="s">
        <v>144</v>
      </c>
      <c r="F5868" t="s">
        <v>409</v>
      </c>
    </row>
    <row r="5869" spans="1:6" x14ac:dyDescent="0.25">
      <c r="A5869">
        <v>2</v>
      </c>
      <c r="B5869">
        <v>3</v>
      </c>
      <c r="C5869" t="s">
        <v>934</v>
      </c>
      <c r="D5869" t="s">
        <v>922</v>
      </c>
      <c r="E5869" t="s">
        <v>811</v>
      </c>
      <c r="F5869" t="s">
        <v>409</v>
      </c>
    </row>
    <row r="5870" spans="1:6" x14ac:dyDescent="0.25">
      <c r="A5870">
        <v>2</v>
      </c>
      <c r="B5870">
        <v>4</v>
      </c>
      <c r="C5870" t="s">
        <v>920</v>
      </c>
      <c r="D5870" t="s">
        <v>901</v>
      </c>
      <c r="E5870" t="s">
        <v>336</v>
      </c>
      <c r="F5870" t="s">
        <v>409</v>
      </c>
    </row>
    <row r="5871" spans="1:6" x14ac:dyDescent="0.25">
      <c r="A5871">
        <v>2</v>
      </c>
      <c r="B5871">
        <v>5</v>
      </c>
      <c r="C5871" t="s">
        <v>919</v>
      </c>
      <c r="D5871" t="s">
        <v>908</v>
      </c>
      <c r="E5871" t="s">
        <v>640</v>
      </c>
      <c r="F5871" t="s">
        <v>409</v>
      </c>
    </row>
    <row r="5872" spans="1:6" x14ac:dyDescent="0.25">
      <c r="A5872">
        <v>2</v>
      </c>
      <c r="B5872">
        <v>6</v>
      </c>
      <c r="C5872" t="s">
        <v>915</v>
      </c>
      <c r="D5872" t="s">
        <v>899</v>
      </c>
      <c r="E5872" t="s">
        <v>447</v>
      </c>
      <c r="F5872" t="s">
        <v>409</v>
      </c>
    </row>
    <row r="5873" spans="1:6" x14ac:dyDescent="0.25">
      <c r="A5873">
        <v>2</v>
      </c>
      <c r="B5873">
        <v>7</v>
      </c>
      <c r="C5873" t="s">
        <v>932</v>
      </c>
      <c r="D5873" t="s">
        <v>901</v>
      </c>
      <c r="E5873" t="s">
        <v>465</v>
      </c>
      <c r="F5873" t="s">
        <v>409</v>
      </c>
    </row>
    <row r="5874" spans="1:6" x14ac:dyDescent="0.25">
      <c r="A5874">
        <v>2</v>
      </c>
      <c r="B5874">
        <v>8</v>
      </c>
      <c r="C5874" t="s">
        <v>929</v>
      </c>
      <c r="D5874" t="s">
        <v>899</v>
      </c>
      <c r="E5874" t="s">
        <v>877</v>
      </c>
      <c r="F5874" t="s">
        <v>409</v>
      </c>
    </row>
    <row r="5875" spans="1:6" x14ac:dyDescent="0.25">
      <c r="A5875">
        <v>2</v>
      </c>
      <c r="B5875">
        <v>9</v>
      </c>
      <c r="C5875" t="s">
        <v>933</v>
      </c>
      <c r="D5875" t="s">
        <v>922</v>
      </c>
      <c r="E5875" t="s">
        <v>676</v>
      </c>
      <c r="F5875" t="s">
        <v>409</v>
      </c>
    </row>
    <row r="5876" spans="1:6" x14ac:dyDescent="0.25">
      <c r="A5876">
        <v>2</v>
      </c>
      <c r="B5876">
        <v>10</v>
      </c>
      <c r="C5876" t="s">
        <v>927</v>
      </c>
      <c r="D5876" t="s">
        <v>901</v>
      </c>
      <c r="E5876" t="s">
        <v>408</v>
      </c>
      <c r="F5876" t="s">
        <v>409</v>
      </c>
    </row>
    <row r="5877" spans="1:6" x14ac:dyDescent="0.25">
      <c r="A5877">
        <v>2</v>
      </c>
      <c r="B5877">
        <v>11</v>
      </c>
      <c r="C5877" t="s">
        <v>921</v>
      </c>
      <c r="D5877" t="s">
        <v>922</v>
      </c>
      <c r="E5877" t="s">
        <v>567</v>
      </c>
      <c r="F5877" t="s">
        <v>409</v>
      </c>
    </row>
    <row r="5878" spans="1:6" x14ac:dyDescent="0.25">
      <c r="A5878">
        <v>2</v>
      </c>
      <c r="B5878">
        <v>12</v>
      </c>
      <c r="C5878" t="s">
        <v>928</v>
      </c>
      <c r="D5878" t="s">
        <v>901</v>
      </c>
      <c r="E5878" t="s">
        <v>698</v>
      </c>
      <c r="F5878" t="s">
        <v>409</v>
      </c>
    </row>
    <row r="5879" spans="1:6" x14ac:dyDescent="0.25">
      <c r="A5879">
        <v>2</v>
      </c>
      <c r="B5879">
        <v>13</v>
      </c>
      <c r="C5879" t="s">
        <v>931</v>
      </c>
      <c r="D5879" t="s">
        <v>908</v>
      </c>
      <c r="E5879" t="s">
        <v>458</v>
      </c>
      <c r="F5879" t="s">
        <v>409</v>
      </c>
    </row>
    <row r="5880" spans="1:6" x14ac:dyDescent="0.25">
      <c r="A5880">
        <v>2</v>
      </c>
      <c r="B5880">
        <v>14</v>
      </c>
      <c r="C5880" t="s">
        <v>938</v>
      </c>
      <c r="D5880" t="s">
        <v>903</v>
      </c>
      <c r="E5880" t="s">
        <v>581</v>
      </c>
      <c r="F5880" t="s">
        <v>409</v>
      </c>
    </row>
    <row r="5881" spans="1:6" x14ac:dyDescent="0.25">
      <c r="A5881">
        <v>2</v>
      </c>
      <c r="B5881">
        <v>15</v>
      </c>
      <c r="C5881" t="s">
        <v>958</v>
      </c>
      <c r="D5881" t="s">
        <v>899</v>
      </c>
      <c r="E5881" t="s">
        <v>716</v>
      </c>
      <c r="F5881" t="s">
        <v>409</v>
      </c>
    </row>
    <row r="5882" spans="1:6" x14ac:dyDescent="0.25">
      <c r="A5882">
        <v>3</v>
      </c>
      <c r="B5882">
        <v>1</v>
      </c>
      <c r="C5882" t="s">
        <v>957</v>
      </c>
      <c r="D5882" t="s">
        <v>903</v>
      </c>
      <c r="E5882" t="s">
        <v>716</v>
      </c>
      <c r="F5882" t="s">
        <v>409</v>
      </c>
    </row>
    <row r="5883" spans="1:6" x14ac:dyDescent="0.25">
      <c r="A5883">
        <v>3</v>
      </c>
      <c r="B5883">
        <v>2</v>
      </c>
      <c r="C5883" t="s">
        <v>941</v>
      </c>
      <c r="D5883" t="s">
        <v>922</v>
      </c>
      <c r="E5883" t="s">
        <v>581</v>
      </c>
      <c r="F5883" t="s">
        <v>409</v>
      </c>
    </row>
    <row r="5884" spans="1:6" x14ac:dyDescent="0.25">
      <c r="A5884">
        <v>3</v>
      </c>
      <c r="B5884">
        <v>3</v>
      </c>
      <c r="C5884" t="s">
        <v>925</v>
      </c>
      <c r="D5884" t="s">
        <v>926</v>
      </c>
      <c r="E5884" t="s">
        <v>458</v>
      </c>
      <c r="F5884" t="s">
        <v>409</v>
      </c>
    </row>
    <row r="5885" spans="1:6" x14ac:dyDescent="0.25">
      <c r="A5885">
        <v>3</v>
      </c>
      <c r="B5885">
        <v>4</v>
      </c>
      <c r="C5885" t="s">
        <v>936</v>
      </c>
      <c r="D5885" t="s">
        <v>903</v>
      </c>
      <c r="E5885" t="s">
        <v>698</v>
      </c>
      <c r="F5885" t="s">
        <v>409</v>
      </c>
    </row>
    <row r="5886" spans="1:6" x14ac:dyDescent="0.25">
      <c r="A5886">
        <v>3</v>
      </c>
      <c r="B5886">
        <v>5</v>
      </c>
      <c r="C5886" t="s">
        <v>930</v>
      </c>
      <c r="D5886" t="s">
        <v>901</v>
      </c>
      <c r="E5886" t="s">
        <v>567</v>
      </c>
      <c r="F5886" t="s">
        <v>409</v>
      </c>
    </row>
    <row r="5887" spans="1:6" x14ac:dyDescent="0.25">
      <c r="A5887">
        <v>3</v>
      </c>
      <c r="B5887">
        <v>6</v>
      </c>
      <c r="C5887" t="s">
        <v>952</v>
      </c>
      <c r="D5887" t="s">
        <v>899</v>
      </c>
      <c r="E5887" t="s">
        <v>408</v>
      </c>
      <c r="F5887" t="s">
        <v>409</v>
      </c>
    </row>
    <row r="5888" spans="1:6" x14ac:dyDescent="0.25">
      <c r="A5888">
        <v>3</v>
      </c>
      <c r="B5888">
        <v>7</v>
      </c>
      <c r="C5888" t="s">
        <v>940</v>
      </c>
      <c r="D5888" t="s">
        <v>901</v>
      </c>
      <c r="E5888" t="s">
        <v>676</v>
      </c>
      <c r="F5888" t="s">
        <v>409</v>
      </c>
    </row>
    <row r="5889" spans="1:6" x14ac:dyDescent="0.25">
      <c r="A5889">
        <v>3</v>
      </c>
      <c r="B5889">
        <v>8</v>
      </c>
      <c r="C5889" t="s">
        <v>939</v>
      </c>
      <c r="D5889" t="s">
        <v>901</v>
      </c>
      <c r="E5889" t="s">
        <v>877</v>
      </c>
      <c r="F5889" t="s">
        <v>409</v>
      </c>
    </row>
    <row r="5890" spans="1:6" x14ac:dyDescent="0.25">
      <c r="A5890">
        <v>3</v>
      </c>
      <c r="B5890">
        <v>9</v>
      </c>
      <c r="C5890" t="s">
        <v>946</v>
      </c>
      <c r="D5890" t="s">
        <v>926</v>
      </c>
      <c r="E5890" t="s">
        <v>465</v>
      </c>
      <c r="F5890" t="s">
        <v>409</v>
      </c>
    </row>
    <row r="5891" spans="1:6" x14ac:dyDescent="0.25">
      <c r="A5891">
        <v>3</v>
      </c>
      <c r="B5891">
        <v>10</v>
      </c>
      <c r="C5891" t="s">
        <v>964</v>
      </c>
      <c r="D5891" t="s">
        <v>961</v>
      </c>
      <c r="E5891" t="s">
        <v>447</v>
      </c>
      <c r="F5891" t="s">
        <v>409</v>
      </c>
    </row>
    <row r="5892" spans="1:6" x14ac:dyDescent="0.25">
      <c r="A5892">
        <v>3</v>
      </c>
      <c r="B5892">
        <v>11</v>
      </c>
      <c r="C5892" t="s">
        <v>935</v>
      </c>
      <c r="D5892" t="s">
        <v>901</v>
      </c>
      <c r="E5892" t="s">
        <v>640</v>
      </c>
      <c r="F5892" t="s">
        <v>409</v>
      </c>
    </row>
    <row r="5893" spans="1:6" x14ac:dyDescent="0.25">
      <c r="A5893">
        <v>3</v>
      </c>
      <c r="B5893">
        <v>12</v>
      </c>
      <c r="C5893" t="s">
        <v>943</v>
      </c>
      <c r="D5893" t="s">
        <v>901</v>
      </c>
      <c r="E5893" t="s">
        <v>336</v>
      </c>
      <c r="F5893" t="s">
        <v>409</v>
      </c>
    </row>
    <row r="5894" spans="1:6" x14ac:dyDescent="0.25">
      <c r="A5894">
        <v>3</v>
      </c>
      <c r="B5894">
        <v>13</v>
      </c>
      <c r="C5894" t="s">
        <v>937</v>
      </c>
      <c r="D5894" t="s">
        <v>899</v>
      </c>
      <c r="E5894" t="s">
        <v>811</v>
      </c>
      <c r="F5894" t="s">
        <v>409</v>
      </c>
    </row>
    <row r="5895" spans="1:6" x14ac:dyDescent="0.25">
      <c r="A5895">
        <v>3</v>
      </c>
      <c r="B5895">
        <v>14</v>
      </c>
      <c r="C5895" t="s">
        <v>954</v>
      </c>
      <c r="D5895" t="s">
        <v>903</v>
      </c>
      <c r="E5895" t="s">
        <v>144</v>
      </c>
      <c r="F5895" t="s">
        <v>409</v>
      </c>
    </row>
    <row r="5896" spans="1:6" x14ac:dyDescent="0.25">
      <c r="A5896">
        <v>3</v>
      </c>
      <c r="B5896">
        <v>15</v>
      </c>
      <c r="C5896" t="s">
        <v>947</v>
      </c>
      <c r="D5896" t="s">
        <v>922</v>
      </c>
      <c r="E5896" t="s">
        <v>867</v>
      </c>
      <c r="F5896" t="s">
        <v>409</v>
      </c>
    </row>
    <row r="5897" spans="1:6" x14ac:dyDescent="0.25">
      <c r="A5897">
        <v>4</v>
      </c>
      <c r="B5897">
        <v>1</v>
      </c>
      <c r="C5897" t="s">
        <v>974</v>
      </c>
      <c r="D5897" t="s">
        <v>899</v>
      </c>
      <c r="E5897" t="s">
        <v>867</v>
      </c>
      <c r="F5897" t="s">
        <v>409</v>
      </c>
    </row>
    <row r="5898" spans="1:6" x14ac:dyDescent="0.25">
      <c r="A5898">
        <v>4</v>
      </c>
      <c r="B5898">
        <v>2</v>
      </c>
      <c r="C5898" t="s">
        <v>960</v>
      </c>
      <c r="D5898" t="s">
        <v>961</v>
      </c>
      <c r="E5898" t="s">
        <v>144</v>
      </c>
      <c r="F5898" t="s">
        <v>409</v>
      </c>
    </row>
    <row r="5899" spans="1:6" x14ac:dyDescent="0.25">
      <c r="A5899">
        <v>4</v>
      </c>
      <c r="B5899">
        <v>3</v>
      </c>
      <c r="C5899" t="s">
        <v>955</v>
      </c>
      <c r="D5899" t="s">
        <v>908</v>
      </c>
      <c r="E5899" t="s">
        <v>811</v>
      </c>
      <c r="F5899" t="s">
        <v>409</v>
      </c>
    </row>
    <row r="5900" spans="1:6" x14ac:dyDescent="0.25">
      <c r="A5900">
        <v>4</v>
      </c>
      <c r="B5900">
        <v>4</v>
      </c>
      <c r="C5900" t="s">
        <v>965</v>
      </c>
      <c r="D5900" t="s">
        <v>961</v>
      </c>
      <c r="E5900" t="s">
        <v>336</v>
      </c>
      <c r="F5900" t="s">
        <v>409</v>
      </c>
    </row>
    <row r="5901" spans="1:6" x14ac:dyDescent="0.25">
      <c r="A5901">
        <v>4</v>
      </c>
      <c r="B5901">
        <v>5</v>
      </c>
      <c r="C5901" t="s">
        <v>967</v>
      </c>
      <c r="D5901" t="s">
        <v>903</v>
      </c>
      <c r="E5901" t="s">
        <v>640</v>
      </c>
      <c r="F5901" t="s">
        <v>409</v>
      </c>
    </row>
    <row r="5902" spans="1:6" x14ac:dyDescent="0.25">
      <c r="A5902">
        <v>4</v>
      </c>
      <c r="B5902">
        <v>6</v>
      </c>
      <c r="C5902" t="s">
        <v>971</v>
      </c>
      <c r="D5902" t="s">
        <v>901</v>
      </c>
      <c r="E5902" t="s">
        <v>447</v>
      </c>
      <c r="F5902" t="s">
        <v>409</v>
      </c>
    </row>
    <row r="5903" spans="1:6" x14ac:dyDescent="0.25">
      <c r="A5903">
        <v>4</v>
      </c>
      <c r="B5903">
        <v>7</v>
      </c>
      <c r="C5903" t="s">
        <v>949</v>
      </c>
      <c r="D5903" t="s">
        <v>901</v>
      </c>
      <c r="E5903" t="s">
        <v>465</v>
      </c>
      <c r="F5903" t="s">
        <v>409</v>
      </c>
    </row>
    <row r="5904" spans="1:6" x14ac:dyDescent="0.25">
      <c r="A5904">
        <v>4</v>
      </c>
      <c r="B5904">
        <v>8</v>
      </c>
      <c r="C5904" t="s">
        <v>963</v>
      </c>
      <c r="D5904" t="s">
        <v>908</v>
      </c>
      <c r="E5904" t="s">
        <v>877</v>
      </c>
      <c r="F5904" t="s">
        <v>409</v>
      </c>
    </row>
    <row r="5905" spans="1:6" x14ac:dyDescent="0.25">
      <c r="A5905">
        <v>4</v>
      </c>
      <c r="B5905">
        <v>9</v>
      </c>
      <c r="C5905" t="s">
        <v>942</v>
      </c>
      <c r="D5905" t="s">
        <v>899</v>
      </c>
      <c r="E5905" t="s">
        <v>676</v>
      </c>
      <c r="F5905" t="s">
        <v>409</v>
      </c>
    </row>
    <row r="5906" spans="1:6" x14ac:dyDescent="0.25">
      <c r="A5906">
        <v>4</v>
      </c>
      <c r="B5906">
        <v>10</v>
      </c>
      <c r="C5906" t="s">
        <v>944</v>
      </c>
      <c r="D5906" t="s">
        <v>901</v>
      </c>
      <c r="E5906" t="s">
        <v>408</v>
      </c>
      <c r="F5906" t="s">
        <v>409</v>
      </c>
    </row>
    <row r="5907" spans="1:6" x14ac:dyDescent="0.25">
      <c r="A5907">
        <v>4</v>
      </c>
      <c r="B5907">
        <v>11</v>
      </c>
      <c r="C5907" t="s">
        <v>959</v>
      </c>
      <c r="D5907" t="s">
        <v>899</v>
      </c>
      <c r="E5907" t="s">
        <v>567</v>
      </c>
      <c r="F5907" t="s">
        <v>409</v>
      </c>
    </row>
    <row r="5908" spans="1:6" x14ac:dyDescent="0.25">
      <c r="A5908">
        <v>4</v>
      </c>
      <c r="B5908">
        <v>12</v>
      </c>
      <c r="C5908" t="s">
        <v>951</v>
      </c>
      <c r="D5908" t="s">
        <v>899</v>
      </c>
      <c r="E5908" t="s">
        <v>698</v>
      </c>
      <c r="F5908" t="s">
        <v>409</v>
      </c>
    </row>
    <row r="5909" spans="1:6" x14ac:dyDescent="0.25">
      <c r="A5909">
        <v>4</v>
      </c>
      <c r="B5909">
        <v>13</v>
      </c>
      <c r="C5909" t="s">
        <v>950</v>
      </c>
      <c r="D5909" t="s">
        <v>901</v>
      </c>
      <c r="E5909" t="s">
        <v>458</v>
      </c>
      <c r="F5909" t="s">
        <v>409</v>
      </c>
    </row>
    <row r="5910" spans="1:6" x14ac:dyDescent="0.25">
      <c r="A5910">
        <v>4</v>
      </c>
      <c r="B5910">
        <v>14</v>
      </c>
      <c r="C5910" t="s">
        <v>953</v>
      </c>
      <c r="D5910" t="s">
        <v>903</v>
      </c>
      <c r="E5910" t="s">
        <v>581</v>
      </c>
      <c r="F5910" t="s">
        <v>409</v>
      </c>
    </row>
    <row r="5911" spans="1:6" x14ac:dyDescent="0.25">
      <c r="A5911">
        <v>4</v>
      </c>
      <c r="B5911">
        <v>15</v>
      </c>
      <c r="C5911" t="s">
        <v>977</v>
      </c>
      <c r="D5911" t="s">
        <v>901</v>
      </c>
      <c r="E5911" t="s">
        <v>716</v>
      </c>
      <c r="F5911" t="s">
        <v>409</v>
      </c>
    </row>
    <row r="5912" spans="1:6" x14ac:dyDescent="0.25">
      <c r="A5912">
        <v>5</v>
      </c>
      <c r="B5912">
        <v>1</v>
      </c>
      <c r="C5912" t="s">
        <v>981</v>
      </c>
      <c r="D5912" t="s">
        <v>908</v>
      </c>
      <c r="E5912" t="s">
        <v>716</v>
      </c>
      <c r="F5912" t="s">
        <v>409</v>
      </c>
    </row>
    <row r="5913" spans="1:6" x14ac:dyDescent="0.25">
      <c r="A5913">
        <v>5</v>
      </c>
      <c r="B5913">
        <v>2</v>
      </c>
      <c r="C5913" t="s">
        <v>956</v>
      </c>
      <c r="D5913" t="s">
        <v>901</v>
      </c>
      <c r="E5913" t="s">
        <v>581</v>
      </c>
      <c r="F5913" t="s">
        <v>409</v>
      </c>
    </row>
    <row r="5914" spans="1:6" x14ac:dyDescent="0.25">
      <c r="A5914">
        <v>5</v>
      </c>
      <c r="B5914">
        <v>3</v>
      </c>
      <c r="C5914" t="s">
        <v>962</v>
      </c>
      <c r="D5914" t="s">
        <v>899</v>
      </c>
      <c r="E5914" t="s">
        <v>458</v>
      </c>
      <c r="F5914" t="s">
        <v>409</v>
      </c>
    </row>
    <row r="5915" spans="1:6" x14ac:dyDescent="0.25">
      <c r="A5915">
        <v>5</v>
      </c>
      <c r="B5915">
        <v>4</v>
      </c>
      <c r="C5915" t="s">
        <v>980</v>
      </c>
      <c r="D5915" t="s">
        <v>905</v>
      </c>
      <c r="E5915" t="s">
        <v>698</v>
      </c>
      <c r="F5915" t="s">
        <v>409</v>
      </c>
    </row>
    <row r="5916" spans="1:6" x14ac:dyDescent="0.25">
      <c r="A5916">
        <v>5</v>
      </c>
      <c r="B5916">
        <v>5</v>
      </c>
      <c r="C5916" t="s">
        <v>983</v>
      </c>
      <c r="D5916" t="s">
        <v>901</v>
      </c>
      <c r="E5916" t="s">
        <v>567</v>
      </c>
      <c r="F5916" t="s">
        <v>409</v>
      </c>
    </row>
    <row r="5917" spans="1:6" x14ac:dyDescent="0.25">
      <c r="A5917">
        <v>5</v>
      </c>
      <c r="B5917">
        <v>6</v>
      </c>
      <c r="C5917" t="s">
        <v>948</v>
      </c>
      <c r="D5917" t="s">
        <v>905</v>
      </c>
      <c r="E5917" t="s">
        <v>408</v>
      </c>
      <c r="F5917" t="s">
        <v>409</v>
      </c>
    </row>
    <row r="5918" spans="1:6" x14ac:dyDescent="0.25">
      <c r="A5918">
        <v>5</v>
      </c>
      <c r="B5918">
        <v>7</v>
      </c>
      <c r="C5918" t="s">
        <v>978</v>
      </c>
      <c r="D5918" t="s">
        <v>899</v>
      </c>
      <c r="E5918" t="s">
        <v>676</v>
      </c>
      <c r="F5918" t="s">
        <v>409</v>
      </c>
    </row>
    <row r="5919" spans="1:6" x14ac:dyDescent="0.25">
      <c r="A5919">
        <v>5</v>
      </c>
      <c r="B5919">
        <v>8</v>
      </c>
      <c r="C5919" t="s">
        <v>975</v>
      </c>
      <c r="D5919" t="s">
        <v>899</v>
      </c>
      <c r="E5919" t="s">
        <v>877</v>
      </c>
      <c r="F5919" t="s">
        <v>409</v>
      </c>
    </row>
    <row r="5920" spans="1:6" x14ac:dyDescent="0.25">
      <c r="A5920">
        <v>5</v>
      </c>
      <c r="B5920">
        <v>9</v>
      </c>
      <c r="C5920" t="s">
        <v>969</v>
      </c>
      <c r="D5920" t="s">
        <v>899</v>
      </c>
      <c r="E5920" t="s">
        <v>465</v>
      </c>
      <c r="F5920" t="s">
        <v>409</v>
      </c>
    </row>
    <row r="5921" spans="1:6" x14ac:dyDescent="0.25">
      <c r="A5921">
        <v>5</v>
      </c>
      <c r="B5921">
        <v>10</v>
      </c>
      <c r="C5921" t="s">
        <v>968</v>
      </c>
      <c r="D5921" t="s">
        <v>899</v>
      </c>
      <c r="E5921" t="s">
        <v>447</v>
      </c>
      <c r="F5921" t="s">
        <v>409</v>
      </c>
    </row>
    <row r="5922" spans="1:6" x14ac:dyDescent="0.25">
      <c r="A5922">
        <v>5</v>
      </c>
      <c r="B5922">
        <v>11</v>
      </c>
      <c r="C5922" t="s">
        <v>987</v>
      </c>
      <c r="D5922" t="s">
        <v>899</v>
      </c>
      <c r="E5922" t="s">
        <v>640</v>
      </c>
      <c r="F5922" t="s">
        <v>409</v>
      </c>
    </row>
    <row r="5923" spans="1:6" x14ac:dyDescent="0.25">
      <c r="A5923">
        <v>5</v>
      </c>
      <c r="B5923">
        <v>12</v>
      </c>
      <c r="C5923" t="s">
        <v>986</v>
      </c>
      <c r="D5923" t="s">
        <v>901</v>
      </c>
      <c r="E5923" t="s">
        <v>336</v>
      </c>
      <c r="F5923" t="s">
        <v>409</v>
      </c>
    </row>
    <row r="5924" spans="1:6" x14ac:dyDescent="0.25">
      <c r="A5924">
        <v>5</v>
      </c>
      <c r="B5924">
        <v>13</v>
      </c>
      <c r="C5924" t="s">
        <v>988</v>
      </c>
      <c r="D5924" t="s">
        <v>901</v>
      </c>
      <c r="E5924" t="s">
        <v>811</v>
      </c>
      <c r="F5924" t="s">
        <v>409</v>
      </c>
    </row>
    <row r="5925" spans="1:6" x14ac:dyDescent="0.25">
      <c r="A5925">
        <v>5</v>
      </c>
      <c r="B5925">
        <v>14</v>
      </c>
      <c r="C5925" t="s">
        <v>945</v>
      </c>
      <c r="D5925" t="s">
        <v>901</v>
      </c>
      <c r="E5925" t="s">
        <v>144</v>
      </c>
      <c r="F5925" t="s">
        <v>409</v>
      </c>
    </row>
    <row r="5926" spans="1:6" x14ac:dyDescent="0.25">
      <c r="A5926">
        <v>5</v>
      </c>
      <c r="B5926">
        <v>15</v>
      </c>
      <c r="C5926" t="s">
        <v>985</v>
      </c>
      <c r="D5926" t="s">
        <v>901</v>
      </c>
      <c r="E5926" t="s">
        <v>867</v>
      </c>
      <c r="F5926" t="s">
        <v>409</v>
      </c>
    </row>
    <row r="5927" spans="1:6" x14ac:dyDescent="0.25">
      <c r="A5927">
        <v>6</v>
      </c>
      <c r="B5927">
        <v>1</v>
      </c>
      <c r="C5927" t="s">
        <v>972</v>
      </c>
      <c r="D5927" t="s">
        <v>901</v>
      </c>
      <c r="E5927" t="s">
        <v>867</v>
      </c>
      <c r="F5927" t="s">
        <v>409</v>
      </c>
    </row>
    <row r="5928" spans="1:6" x14ac:dyDescent="0.25">
      <c r="A5928">
        <v>6</v>
      </c>
      <c r="B5928">
        <v>2</v>
      </c>
      <c r="C5928" t="s">
        <v>999</v>
      </c>
      <c r="D5928" t="s">
        <v>922</v>
      </c>
      <c r="E5928" t="s">
        <v>144</v>
      </c>
      <c r="F5928" t="s">
        <v>409</v>
      </c>
    </row>
    <row r="5929" spans="1:6" x14ac:dyDescent="0.25">
      <c r="A5929">
        <v>6</v>
      </c>
      <c r="B5929">
        <v>3</v>
      </c>
      <c r="C5929" t="s">
        <v>984</v>
      </c>
      <c r="D5929" t="s">
        <v>901</v>
      </c>
      <c r="E5929" t="s">
        <v>811</v>
      </c>
      <c r="F5929" t="s">
        <v>409</v>
      </c>
    </row>
    <row r="5930" spans="1:6" x14ac:dyDescent="0.25">
      <c r="A5930">
        <v>6</v>
      </c>
      <c r="B5930">
        <v>4</v>
      </c>
      <c r="C5930" t="s">
        <v>970</v>
      </c>
      <c r="D5930" t="s">
        <v>903</v>
      </c>
      <c r="E5930" t="s">
        <v>336</v>
      </c>
      <c r="F5930" t="s">
        <v>409</v>
      </c>
    </row>
    <row r="5931" spans="1:6" x14ac:dyDescent="0.25">
      <c r="A5931">
        <v>6</v>
      </c>
      <c r="B5931">
        <v>5</v>
      </c>
      <c r="C5931" t="s">
        <v>989</v>
      </c>
      <c r="D5931" t="s">
        <v>901</v>
      </c>
      <c r="E5931" t="s">
        <v>640</v>
      </c>
      <c r="F5931" t="s">
        <v>409</v>
      </c>
    </row>
    <row r="5932" spans="1:6" x14ac:dyDescent="0.25">
      <c r="A5932">
        <v>6</v>
      </c>
      <c r="B5932">
        <v>6</v>
      </c>
      <c r="C5932" t="s">
        <v>998</v>
      </c>
      <c r="D5932" t="s">
        <v>908</v>
      </c>
      <c r="E5932" t="s">
        <v>447</v>
      </c>
      <c r="F5932" t="s">
        <v>409</v>
      </c>
    </row>
    <row r="5933" spans="1:6" x14ac:dyDescent="0.25">
      <c r="A5933">
        <v>6</v>
      </c>
      <c r="B5933">
        <v>7</v>
      </c>
      <c r="C5933" t="s">
        <v>979</v>
      </c>
      <c r="D5933" t="s">
        <v>903</v>
      </c>
      <c r="E5933" t="s">
        <v>465</v>
      </c>
      <c r="F5933" t="s">
        <v>409</v>
      </c>
    </row>
    <row r="5934" spans="1:6" x14ac:dyDescent="0.25">
      <c r="A5934">
        <v>6</v>
      </c>
      <c r="B5934">
        <v>8</v>
      </c>
      <c r="C5934" t="s">
        <v>1003</v>
      </c>
      <c r="D5934" t="s">
        <v>901</v>
      </c>
      <c r="E5934" t="s">
        <v>877</v>
      </c>
      <c r="F5934" t="s">
        <v>409</v>
      </c>
    </row>
    <row r="5935" spans="1:6" x14ac:dyDescent="0.25">
      <c r="A5935">
        <v>6</v>
      </c>
      <c r="B5935">
        <v>9</v>
      </c>
      <c r="C5935" t="s">
        <v>1006</v>
      </c>
      <c r="D5935" t="s">
        <v>905</v>
      </c>
      <c r="E5935" t="s">
        <v>676</v>
      </c>
      <c r="F5935" t="s">
        <v>409</v>
      </c>
    </row>
    <row r="5936" spans="1:6" x14ac:dyDescent="0.25">
      <c r="A5936">
        <v>6</v>
      </c>
      <c r="B5936">
        <v>10</v>
      </c>
      <c r="C5936" t="s">
        <v>993</v>
      </c>
      <c r="D5936" t="s">
        <v>901</v>
      </c>
      <c r="E5936" t="s">
        <v>408</v>
      </c>
      <c r="F5936" t="s">
        <v>409</v>
      </c>
    </row>
    <row r="5937" spans="1:6" x14ac:dyDescent="0.25">
      <c r="A5937">
        <v>6</v>
      </c>
      <c r="B5937">
        <v>11</v>
      </c>
      <c r="C5937" t="s">
        <v>994</v>
      </c>
      <c r="D5937" t="s">
        <v>901</v>
      </c>
      <c r="E5937" t="s">
        <v>567</v>
      </c>
      <c r="F5937" t="s">
        <v>409</v>
      </c>
    </row>
    <row r="5938" spans="1:6" x14ac:dyDescent="0.25">
      <c r="A5938">
        <v>6</v>
      </c>
      <c r="B5938">
        <v>12</v>
      </c>
      <c r="C5938" t="s">
        <v>982</v>
      </c>
      <c r="D5938" t="s">
        <v>901</v>
      </c>
      <c r="E5938" t="s">
        <v>698</v>
      </c>
      <c r="F5938" t="s">
        <v>409</v>
      </c>
    </row>
    <row r="5939" spans="1:6" x14ac:dyDescent="0.25">
      <c r="A5939">
        <v>6</v>
      </c>
      <c r="B5939">
        <v>13</v>
      </c>
      <c r="C5939" t="s">
        <v>966</v>
      </c>
      <c r="D5939" t="s">
        <v>961</v>
      </c>
      <c r="E5939" t="s">
        <v>458</v>
      </c>
      <c r="F5939" t="s">
        <v>409</v>
      </c>
    </row>
    <row r="5940" spans="1:6" x14ac:dyDescent="0.25">
      <c r="A5940">
        <v>6</v>
      </c>
      <c r="B5940">
        <v>14</v>
      </c>
      <c r="C5940" t="s">
        <v>1031</v>
      </c>
      <c r="D5940" t="s">
        <v>905</v>
      </c>
      <c r="E5940" t="s">
        <v>581</v>
      </c>
      <c r="F5940" t="s">
        <v>409</v>
      </c>
    </row>
    <row r="5941" spans="1:6" x14ac:dyDescent="0.25">
      <c r="A5941">
        <v>6</v>
      </c>
      <c r="B5941">
        <v>15</v>
      </c>
      <c r="C5941" t="s">
        <v>976</v>
      </c>
      <c r="D5941" t="s">
        <v>901</v>
      </c>
      <c r="E5941" t="s">
        <v>716</v>
      </c>
      <c r="F5941" t="s">
        <v>409</v>
      </c>
    </row>
    <row r="5942" spans="1:6" x14ac:dyDescent="0.25">
      <c r="A5942">
        <v>7</v>
      </c>
      <c r="B5942">
        <v>1</v>
      </c>
      <c r="C5942" t="s">
        <v>1101</v>
      </c>
      <c r="D5942" t="s">
        <v>901</v>
      </c>
      <c r="E5942" t="s">
        <v>716</v>
      </c>
      <c r="F5942" t="s">
        <v>409</v>
      </c>
    </row>
    <row r="5943" spans="1:6" x14ac:dyDescent="0.25">
      <c r="A5943">
        <v>7</v>
      </c>
      <c r="B5943">
        <v>2</v>
      </c>
      <c r="C5943" t="s">
        <v>1007</v>
      </c>
      <c r="D5943" t="s">
        <v>901</v>
      </c>
      <c r="E5943" t="s">
        <v>581</v>
      </c>
      <c r="F5943" t="s">
        <v>409</v>
      </c>
    </row>
    <row r="5944" spans="1:6" x14ac:dyDescent="0.25">
      <c r="A5944">
        <v>7</v>
      </c>
      <c r="B5944">
        <v>3</v>
      </c>
      <c r="C5944" t="s">
        <v>990</v>
      </c>
      <c r="D5944" t="s">
        <v>901</v>
      </c>
      <c r="E5944" t="s">
        <v>458</v>
      </c>
      <c r="F5944" t="s">
        <v>409</v>
      </c>
    </row>
    <row r="5945" spans="1:6" x14ac:dyDescent="0.25">
      <c r="A5945">
        <v>7</v>
      </c>
      <c r="B5945">
        <v>4</v>
      </c>
      <c r="C5945" t="s">
        <v>1033</v>
      </c>
      <c r="D5945" t="s">
        <v>905</v>
      </c>
      <c r="E5945" t="s">
        <v>698</v>
      </c>
      <c r="F5945" t="s">
        <v>409</v>
      </c>
    </row>
    <row r="5946" spans="1:6" x14ac:dyDescent="0.25">
      <c r="A5946">
        <v>7</v>
      </c>
      <c r="B5946">
        <v>5</v>
      </c>
      <c r="C5946" t="s">
        <v>1011</v>
      </c>
      <c r="D5946" t="s">
        <v>899</v>
      </c>
      <c r="E5946" t="s">
        <v>567</v>
      </c>
      <c r="F5946" t="s">
        <v>409</v>
      </c>
    </row>
    <row r="5947" spans="1:6" x14ac:dyDescent="0.25">
      <c r="A5947">
        <v>7</v>
      </c>
      <c r="B5947">
        <v>6</v>
      </c>
      <c r="C5947" t="s">
        <v>992</v>
      </c>
      <c r="D5947" t="s">
        <v>899</v>
      </c>
      <c r="E5947" t="s">
        <v>408</v>
      </c>
      <c r="F5947" t="s">
        <v>409</v>
      </c>
    </row>
    <row r="5948" spans="1:6" x14ac:dyDescent="0.25">
      <c r="A5948">
        <v>7</v>
      </c>
      <c r="B5948">
        <v>7</v>
      </c>
      <c r="C5948" t="s">
        <v>1002</v>
      </c>
      <c r="D5948" t="s">
        <v>901</v>
      </c>
      <c r="E5948" t="s">
        <v>676</v>
      </c>
      <c r="F5948" t="s">
        <v>409</v>
      </c>
    </row>
    <row r="5949" spans="1:6" x14ac:dyDescent="0.25">
      <c r="A5949">
        <v>7</v>
      </c>
      <c r="B5949">
        <v>8</v>
      </c>
      <c r="C5949" t="s">
        <v>1005</v>
      </c>
      <c r="D5949" t="s">
        <v>901</v>
      </c>
      <c r="E5949" t="s">
        <v>877</v>
      </c>
      <c r="F5949" t="s">
        <v>409</v>
      </c>
    </row>
    <row r="5950" spans="1:6" x14ac:dyDescent="0.25">
      <c r="A5950">
        <v>7</v>
      </c>
      <c r="B5950">
        <v>9</v>
      </c>
      <c r="C5950" t="s">
        <v>1021</v>
      </c>
      <c r="D5950" t="s">
        <v>901</v>
      </c>
      <c r="E5950" t="s">
        <v>465</v>
      </c>
      <c r="F5950" t="s">
        <v>409</v>
      </c>
    </row>
    <row r="5951" spans="1:6" x14ac:dyDescent="0.25">
      <c r="A5951">
        <v>7</v>
      </c>
      <c r="B5951">
        <v>10</v>
      </c>
      <c r="C5951" t="s">
        <v>973</v>
      </c>
      <c r="D5951" t="s">
        <v>901</v>
      </c>
      <c r="E5951" t="s">
        <v>447</v>
      </c>
      <c r="F5951" t="s">
        <v>409</v>
      </c>
    </row>
    <row r="5952" spans="1:6" x14ac:dyDescent="0.25">
      <c r="A5952">
        <v>7</v>
      </c>
      <c r="B5952">
        <v>11</v>
      </c>
      <c r="C5952" t="s">
        <v>997</v>
      </c>
      <c r="D5952" t="s">
        <v>905</v>
      </c>
      <c r="E5952" t="s">
        <v>640</v>
      </c>
      <c r="F5952" t="s">
        <v>409</v>
      </c>
    </row>
    <row r="5953" spans="1:6" x14ac:dyDescent="0.25">
      <c r="A5953">
        <v>7</v>
      </c>
      <c r="B5953">
        <v>12</v>
      </c>
      <c r="C5953" t="s">
        <v>1000</v>
      </c>
      <c r="D5953" t="s">
        <v>899</v>
      </c>
      <c r="E5953" t="s">
        <v>336</v>
      </c>
      <c r="F5953" t="s">
        <v>409</v>
      </c>
    </row>
    <row r="5954" spans="1:6" x14ac:dyDescent="0.25">
      <c r="A5954">
        <v>7</v>
      </c>
      <c r="B5954">
        <v>13</v>
      </c>
      <c r="C5954" t="s">
        <v>1010</v>
      </c>
      <c r="D5954" t="s">
        <v>899</v>
      </c>
      <c r="E5954" t="s">
        <v>811</v>
      </c>
      <c r="F5954" t="s">
        <v>409</v>
      </c>
    </row>
    <row r="5955" spans="1:6" x14ac:dyDescent="0.25">
      <c r="A5955">
        <v>7</v>
      </c>
      <c r="B5955">
        <v>14</v>
      </c>
      <c r="C5955" t="s">
        <v>1043</v>
      </c>
      <c r="D5955" t="s">
        <v>905</v>
      </c>
      <c r="E5955" t="s">
        <v>144</v>
      </c>
      <c r="F5955" t="s">
        <v>409</v>
      </c>
    </row>
    <row r="5956" spans="1:6" x14ac:dyDescent="0.25">
      <c r="A5956">
        <v>7</v>
      </c>
      <c r="B5956">
        <v>15</v>
      </c>
      <c r="C5956" t="s">
        <v>1016</v>
      </c>
      <c r="D5956" t="s">
        <v>961</v>
      </c>
      <c r="E5956" t="s">
        <v>867</v>
      </c>
      <c r="F5956" t="s">
        <v>409</v>
      </c>
    </row>
    <row r="5957" spans="1:6" x14ac:dyDescent="0.25">
      <c r="A5957">
        <v>8</v>
      </c>
      <c r="B5957">
        <v>1</v>
      </c>
      <c r="C5957" t="s">
        <v>996</v>
      </c>
      <c r="D5957" t="s">
        <v>899</v>
      </c>
      <c r="E5957" t="s">
        <v>867</v>
      </c>
      <c r="F5957" t="s">
        <v>409</v>
      </c>
    </row>
    <row r="5958" spans="1:6" x14ac:dyDescent="0.25">
      <c r="A5958">
        <v>8</v>
      </c>
      <c r="B5958">
        <v>2</v>
      </c>
      <c r="C5958" t="s">
        <v>1054</v>
      </c>
      <c r="D5958" t="s">
        <v>899</v>
      </c>
      <c r="E5958" t="s">
        <v>144</v>
      </c>
      <c r="F5958" t="s">
        <v>409</v>
      </c>
    </row>
    <row r="5959" spans="1:6" x14ac:dyDescent="0.25">
      <c r="A5959">
        <v>8</v>
      </c>
      <c r="B5959">
        <v>3</v>
      </c>
      <c r="C5959" t="s">
        <v>1035</v>
      </c>
      <c r="D5959" t="s">
        <v>905</v>
      </c>
      <c r="E5959" t="s">
        <v>811</v>
      </c>
      <c r="F5959" t="s">
        <v>409</v>
      </c>
    </row>
    <row r="5960" spans="1:6" x14ac:dyDescent="0.25">
      <c r="A5960">
        <v>8</v>
      </c>
      <c r="B5960">
        <v>4</v>
      </c>
      <c r="C5960" t="s">
        <v>995</v>
      </c>
      <c r="D5960" t="s">
        <v>901</v>
      </c>
      <c r="E5960" t="s">
        <v>336</v>
      </c>
      <c r="F5960" t="s">
        <v>409</v>
      </c>
    </row>
    <row r="5961" spans="1:6" x14ac:dyDescent="0.25">
      <c r="A5961">
        <v>8</v>
      </c>
      <c r="B5961">
        <v>5</v>
      </c>
      <c r="C5961" t="s">
        <v>1066</v>
      </c>
      <c r="D5961" t="s">
        <v>901</v>
      </c>
      <c r="E5961" t="s">
        <v>640</v>
      </c>
      <c r="F5961" t="s">
        <v>409</v>
      </c>
    </row>
    <row r="5962" spans="1:6" x14ac:dyDescent="0.25">
      <c r="A5962">
        <v>8</v>
      </c>
      <c r="B5962">
        <v>6</v>
      </c>
      <c r="C5962" t="s">
        <v>1017</v>
      </c>
      <c r="D5962" t="s">
        <v>899</v>
      </c>
      <c r="E5962" t="s">
        <v>447</v>
      </c>
      <c r="F5962" t="s">
        <v>409</v>
      </c>
    </row>
    <row r="5963" spans="1:6" x14ac:dyDescent="0.25">
      <c r="A5963">
        <v>8</v>
      </c>
      <c r="B5963">
        <v>7</v>
      </c>
      <c r="C5963" t="s">
        <v>1037</v>
      </c>
      <c r="D5963" t="s">
        <v>899</v>
      </c>
      <c r="E5963" t="s">
        <v>465</v>
      </c>
      <c r="F5963" t="s">
        <v>409</v>
      </c>
    </row>
    <row r="5964" spans="1:6" x14ac:dyDescent="0.25">
      <c r="A5964">
        <v>8</v>
      </c>
      <c r="B5964">
        <v>8</v>
      </c>
      <c r="C5964" t="s">
        <v>1008</v>
      </c>
      <c r="D5964" t="s">
        <v>901</v>
      </c>
      <c r="E5964" t="s">
        <v>877</v>
      </c>
      <c r="F5964" t="s">
        <v>409</v>
      </c>
    </row>
    <row r="5965" spans="1:6" x14ac:dyDescent="0.25">
      <c r="A5965">
        <v>8</v>
      </c>
      <c r="B5965">
        <v>9</v>
      </c>
      <c r="C5965" t="s">
        <v>1023</v>
      </c>
      <c r="D5965" t="s">
        <v>905</v>
      </c>
      <c r="E5965" t="s">
        <v>676</v>
      </c>
      <c r="F5965" t="s">
        <v>409</v>
      </c>
    </row>
    <row r="5966" spans="1:6" x14ac:dyDescent="0.25">
      <c r="A5966">
        <v>8</v>
      </c>
      <c r="B5966">
        <v>10</v>
      </c>
      <c r="C5966" t="s">
        <v>1004</v>
      </c>
      <c r="D5966" t="s">
        <v>905</v>
      </c>
      <c r="E5966" t="s">
        <v>408</v>
      </c>
      <c r="F5966" t="s">
        <v>409</v>
      </c>
    </row>
    <row r="5967" spans="1:6" x14ac:dyDescent="0.25">
      <c r="A5967">
        <v>8</v>
      </c>
      <c r="B5967">
        <v>11</v>
      </c>
      <c r="C5967" t="s">
        <v>1013</v>
      </c>
      <c r="D5967" t="s">
        <v>905</v>
      </c>
      <c r="E5967" t="s">
        <v>567</v>
      </c>
      <c r="F5967" t="s">
        <v>409</v>
      </c>
    </row>
    <row r="5968" spans="1:6" x14ac:dyDescent="0.25">
      <c r="A5968">
        <v>8</v>
      </c>
      <c r="B5968">
        <v>12</v>
      </c>
      <c r="C5968" t="s">
        <v>1015</v>
      </c>
      <c r="D5968" t="s">
        <v>899</v>
      </c>
      <c r="E5968" t="s">
        <v>698</v>
      </c>
      <c r="F5968" t="s">
        <v>409</v>
      </c>
    </row>
    <row r="5969" spans="1:6" x14ac:dyDescent="0.25">
      <c r="A5969">
        <v>8</v>
      </c>
      <c r="B5969">
        <v>13</v>
      </c>
      <c r="C5969" t="s">
        <v>1049</v>
      </c>
      <c r="D5969" t="s">
        <v>905</v>
      </c>
      <c r="E5969" t="s">
        <v>458</v>
      </c>
      <c r="F5969" t="s">
        <v>409</v>
      </c>
    </row>
    <row r="5970" spans="1:6" x14ac:dyDescent="0.25">
      <c r="A5970">
        <v>8</v>
      </c>
      <c r="B5970">
        <v>14</v>
      </c>
      <c r="C5970" t="s">
        <v>1060</v>
      </c>
      <c r="D5970" t="s">
        <v>903</v>
      </c>
      <c r="E5970" t="s">
        <v>581</v>
      </c>
      <c r="F5970" t="s">
        <v>409</v>
      </c>
    </row>
    <row r="5971" spans="1:6" x14ac:dyDescent="0.25">
      <c r="A5971">
        <v>8</v>
      </c>
      <c r="B5971">
        <v>15</v>
      </c>
      <c r="C5971" t="s">
        <v>1062</v>
      </c>
      <c r="D5971" t="s">
        <v>899</v>
      </c>
      <c r="E5971" t="s">
        <v>716</v>
      </c>
      <c r="F5971" t="s">
        <v>409</v>
      </c>
    </row>
    <row r="5972" spans="1:6" x14ac:dyDescent="0.25">
      <c r="A5972">
        <v>9</v>
      </c>
      <c r="B5972">
        <v>1</v>
      </c>
      <c r="C5972" t="s">
        <v>1074</v>
      </c>
      <c r="D5972" t="s">
        <v>901</v>
      </c>
      <c r="E5972" t="s">
        <v>716</v>
      </c>
      <c r="F5972" t="s">
        <v>409</v>
      </c>
    </row>
    <row r="5973" spans="1:6" x14ac:dyDescent="0.25">
      <c r="A5973">
        <v>9</v>
      </c>
      <c r="B5973">
        <v>2</v>
      </c>
      <c r="C5973" t="s">
        <v>1080</v>
      </c>
      <c r="D5973" t="s">
        <v>899</v>
      </c>
      <c r="E5973" t="s">
        <v>581</v>
      </c>
      <c r="F5973" t="s">
        <v>409</v>
      </c>
    </row>
    <row r="5974" spans="1:6" x14ac:dyDescent="0.25">
      <c r="A5974">
        <v>9</v>
      </c>
      <c r="B5974">
        <v>3</v>
      </c>
      <c r="C5974" t="s">
        <v>1009</v>
      </c>
      <c r="D5974" t="s">
        <v>926</v>
      </c>
      <c r="E5974" t="s">
        <v>458</v>
      </c>
      <c r="F5974" t="s">
        <v>409</v>
      </c>
    </row>
    <row r="5975" spans="1:6" x14ac:dyDescent="0.25">
      <c r="A5975">
        <v>9</v>
      </c>
      <c r="B5975">
        <v>4</v>
      </c>
      <c r="C5975" t="s">
        <v>1012</v>
      </c>
      <c r="D5975" t="s">
        <v>901</v>
      </c>
      <c r="E5975" t="s">
        <v>698</v>
      </c>
      <c r="F5975" t="s">
        <v>409</v>
      </c>
    </row>
    <row r="5976" spans="1:6" x14ac:dyDescent="0.25">
      <c r="A5976">
        <v>9</v>
      </c>
      <c r="B5976">
        <v>5</v>
      </c>
      <c r="C5976" t="s">
        <v>1036</v>
      </c>
      <c r="D5976" t="s">
        <v>901</v>
      </c>
      <c r="E5976" t="s">
        <v>567</v>
      </c>
      <c r="F5976" t="s">
        <v>409</v>
      </c>
    </row>
    <row r="5977" spans="1:6" x14ac:dyDescent="0.25">
      <c r="A5977">
        <v>9</v>
      </c>
      <c r="B5977">
        <v>6</v>
      </c>
      <c r="C5977" t="s">
        <v>1076</v>
      </c>
      <c r="D5977" t="s">
        <v>905</v>
      </c>
      <c r="E5977" t="s">
        <v>408</v>
      </c>
      <c r="F5977" t="s">
        <v>409</v>
      </c>
    </row>
    <row r="5978" spans="1:6" x14ac:dyDescent="0.25">
      <c r="A5978">
        <v>9</v>
      </c>
      <c r="B5978">
        <v>7</v>
      </c>
      <c r="C5978" t="s">
        <v>1053</v>
      </c>
      <c r="D5978" t="s">
        <v>901</v>
      </c>
      <c r="E5978" t="s">
        <v>676</v>
      </c>
      <c r="F5978" t="s">
        <v>409</v>
      </c>
    </row>
    <row r="5979" spans="1:6" x14ac:dyDescent="0.25">
      <c r="A5979">
        <v>9</v>
      </c>
      <c r="B5979">
        <v>8</v>
      </c>
      <c r="C5979" t="s">
        <v>1032</v>
      </c>
      <c r="D5979" t="s">
        <v>908</v>
      </c>
      <c r="E5979" t="s">
        <v>877</v>
      </c>
      <c r="F5979" t="s">
        <v>409</v>
      </c>
    </row>
    <row r="5980" spans="1:6" x14ac:dyDescent="0.25">
      <c r="A5980">
        <v>9</v>
      </c>
      <c r="B5980">
        <v>9</v>
      </c>
      <c r="C5980" t="s">
        <v>1018</v>
      </c>
      <c r="D5980" t="s">
        <v>926</v>
      </c>
      <c r="E5980" t="s">
        <v>465</v>
      </c>
      <c r="F5980" t="s">
        <v>409</v>
      </c>
    </row>
    <row r="5981" spans="1:6" x14ac:dyDescent="0.25">
      <c r="A5981">
        <v>9</v>
      </c>
      <c r="B5981">
        <v>10</v>
      </c>
      <c r="C5981" t="s">
        <v>1029</v>
      </c>
      <c r="D5981" t="s">
        <v>901</v>
      </c>
      <c r="E5981" t="s">
        <v>447</v>
      </c>
      <c r="F5981" t="s">
        <v>409</v>
      </c>
    </row>
    <row r="5982" spans="1:6" x14ac:dyDescent="0.25">
      <c r="A5982">
        <v>9</v>
      </c>
      <c r="B5982">
        <v>11</v>
      </c>
      <c r="C5982" t="s">
        <v>1046</v>
      </c>
      <c r="D5982" t="s">
        <v>899</v>
      </c>
      <c r="E5982" t="s">
        <v>640</v>
      </c>
      <c r="F5982" t="s">
        <v>409</v>
      </c>
    </row>
    <row r="5983" spans="1:6" x14ac:dyDescent="0.25">
      <c r="A5983">
        <v>9</v>
      </c>
      <c r="B5983">
        <v>12</v>
      </c>
      <c r="C5983" t="s">
        <v>1040</v>
      </c>
      <c r="D5983" t="s">
        <v>926</v>
      </c>
      <c r="E5983" t="s">
        <v>336</v>
      </c>
      <c r="F5983" t="s">
        <v>409</v>
      </c>
    </row>
    <row r="5984" spans="1:6" x14ac:dyDescent="0.25">
      <c r="A5984">
        <v>9</v>
      </c>
      <c r="B5984">
        <v>13</v>
      </c>
      <c r="C5984" t="s">
        <v>1048</v>
      </c>
      <c r="D5984" t="s">
        <v>901</v>
      </c>
      <c r="E5984" t="s">
        <v>811</v>
      </c>
      <c r="F5984" t="s">
        <v>409</v>
      </c>
    </row>
    <row r="5985" spans="1:6" x14ac:dyDescent="0.25">
      <c r="A5985">
        <v>9</v>
      </c>
      <c r="B5985">
        <v>14</v>
      </c>
      <c r="C5985" t="s">
        <v>1001</v>
      </c>
      <c r="D5985" t="s">
        <v>908</v>
      </c>
      <c r="E5985" t="s">
        <v>144</v>
      </c>
      <c r="F5985" t="s">
        <v>409</v>
      </c>
    </row>
    <row r="5986" spans="1:6" x14ac:dyDescent="0.25">
      <c r="A5986">
        <v>9</v>
      </c>
      <c r="B5986">
        <v>15</v>
      </c>
      <c r="C5986" t="s">
        <v>1025</v>
      </c>
      <c r="D5986" t="s">
        <v>926</v>
      </c>
      <c r="E5986" t="s">
        <v>867</v>
      </c>
      <c r="F5986" t="s">
        <v>409</v>
      </c>
    </row>
    <row r="5987" spans="1:6" x14ac:dyDescent="0.25">
      <c r="A5987">
        <v>10</v>
      </c>
      <c r="B5987">
        <v>1</v>
      </c>
      <c r="C5987" t="s">
        <v>1019</v>
      </c>
      <c r="D5987" t="s">
        <v>961</v>
      </c>
      <c r="E5987" t="s">
        <v>867</v>
      </c>
      <c r="F5987" t="s">
        <v>409</v>
      </c>
    </row>
    <row r="5988" spans="1:6" x14ac:dyDescent="0.25">
      <c r="A5988">
        <v>10</v>
      </c>
      <c r="B5988">
        <v>2</v>
      </c>
      <c r="C5988" t="s">
        <v>1065</v>
      </c>
      <c r="D5988" t="s">
        <v>901</v>
      </c>
      <c r="E5988" t="s">
        <v>144</v>
      </c>
      <c r="F5988" t="s">
        <v>409</v>
      </c>
    </row>
    <row r="5989" spans="1:6" x14ac:dyDescent="0.25">
      <c r="A5989">
        <v>10</v>
      </c>
      <c r="B5989">
        <v>3</v>
      </c>
      <c r="C5989" t="s">
        <v>1020</v>
      </c>
      <c r="D5989" t="s">
        <v>901</v>
      </c>
      <c r="E5989" t="s">
        <v>811</v>
      </c>
      <c r="F5989" t="s">
        <v>409</v>
      </c>
    </row>
    <row r="5990" spans="1:6" x14ac:dyDescent="0.25">
      <c r="A5990">
        <v>10</v>
      </c>
      <c r="B5990">
        <v>4</v>
      </c>
      <c r="C5990" t="s">
        <v>1061</v>
      </c>
      <c r="D5990" t="s">
        <v>901</v>
      </c>
      <c r="E5990" t="s">
        <v>336</v>
      </c>
      <c r="F5990" t="s">
        <v>409</v>
      </c>
    </row>
    <row r="5991" spans="1:6" x14ac:dyDescent="0.25">
      <c r="A5991">
        <v>10</v>
      </c>
      <c r="B5991">
        <v>5</v>
      </c>
      <c r="C5991" t="s">
        <v>1052</v>
      </c>
      <c r="D5991" t="s">
        <v>901</v>
      </c>
      <c r="E5991" t="s">
        <v>640</v>
      </c>
      <c r="F5991" t="s">
        <v>409</v>
      </c>
    </row>
    <row r="5992" spans="1:6" x14ac:dyDescent="0.25">
      <c r="A5992">
        <v>10</v>
      </c>
      <c r="B5992">
        <v>6</v>
      </c>
      <c r="C5992" t="s">
        <v>1038</v>
      </c>
      <c r="D5992" t="s">
        <v>922</v>
      </c>
      <c r="E5992" t="s">
        <v>447</v>
      </c>
      <c r="F5992" t="s">
        <v>409</v>
      </c>
    </row>
    <row r="5993" spans="1:6" x14ac:dyDescent="0.25">
      <c r="A5993">
        <v>10</v>
      </c>
      <c r="B5993">
        <v>7</v>
      </c>
      <c r="C5993" t="s">
        <v>1030</v>
      </c>
      <c r="D5993" t="s">
        <v>908</v>
      </c>
      <c r="E5993" t="s">
        <v>465</v>
      </c>
      <c r="F5993" t="s">
        <v>409</v>
      </c>
    </row>
    <row r="5994" spans="1:6" x14ac:dyDescent="0.25">
      <c r="A5994">
        <v>10</v>
      </c>
      <c r="B5994">
        <v>8</v>
      </c>
      <c r="C5994" t="s">
        <v>991</v>
      </c>
      <c r="D5994" t="s">
        <v>901</v>
      </c>
      <c r="E5994" t="s">
        <v>877</v>
      </c>
      <c r="F5994" t="s">
        <v>409</v>
      </c>
    </row>
    <row r="5995" spans="1:6" x14ac:dyDescent="0.25">
      <c r="A5995">
        <v>10</v>
      </c>
      <c r="B5995">
        <v>9</v>
      </c>
      <c r="C5995" t="s">
        <v>1059</v>
      </c>
      <c r="D5995" t="s">
        <v>901</v>
      </c>
      <c r="E5995" t="s">
        <v>676</v>
      </c>
      <c r="F5995" t="s">
        <v>409</v>
      </c>
    </row>
    <row r="5996" spans="1:6" x14ac:dyDescent="0.25">
      <c r="A5996">
        <v>10</v>
      </c>
      <c r="B5996">
        <v>10</v>
      </c>
      <c r="C5996" t="s">
        <v>1027</v>
      </c>
      <c r="D5996" t="s">
        <v>901</v>
      </c>
      <c r="E5996" t="s">
        <v>408</v>
      </c>
      <c r="F5996" t="s">
        <v>409</v>
      </c>
    </row>
    <row r="5997" spans="1:6" x14ac:dyDescent="0.25">
      <c r="A5997">
        <v>10</v>
      </c>
      <c r="B5997">
        <v>11</v>
      </c>
      <c r="C5997" t="s">
        <v>1063</v>
      </c>
      <c r="D5997" t="s">
        <v>961</v>
      </c>
      <c r="E5997" t="s">
        <v>567</v>
      </c>
      <c r="F5997" t="s">
        <v>409</v>
      </c>
    </row>
    <row r="5998" spans="1:6" x14ac:dyDescent="0.25">
      <c r="A5998">
        <v>10</v>
      </c>
      <c r="B5998">
        <v>12</v>
      </c>
      <c r="C5998" t="s">
        <v>1057</v>
      </c>
      <c r="D5998" t="s">
        <v>899</v>
      </c>
      <c r="E5998" t="s">
        <v>698</v>
      </c>
      <c r="F5998" t="s">
        <v>409</v>
      </c>
    </row>
    <row r="5999" spans="1:6" x14ac:dyDescent="0.25">
      <c r="A5999">
        <v>10</v>
      </c>
      <c r="B5999">
        <v>13</v>
      </c>
      <c r="C5999" t="s">
        <v>1039</v>
      </c>
      <c r="D5999" t="s">
        <v>922</v>
      </c>
      <c r="E5999" t="s">
        <v>458</v>
      </c>
      <c r="F5999" t="s">
        <v>409</v>
      </c>
    </row>
    <row r="6000" spans="1:6" x14ac:dyDescent="0.25">
      <c r="A6000">
        <v>10</v>
      </c>
      <c r="B6000">
        <v>14</v>
      </c>
      <c r="C6000" t="s">
        <v>1067</v>
      </c>
      <c r="D6000" t="s">
        <v>899</v>
      </c>
      <c r="E6000" t="s">
        <v>581</v>
      </c>
      <c r="F6000" t="s">
        <v>409</v>
      </c>
    </row>
    <row r="6001" spans="1:6" x14ac:dyDescent="0.25">
      <c r="A6001">
        <v>10</v>
      </c>
      <c r="B6001">
        <v>15</v>
      </c>
      <c r="C6001" t="s">
        <v>1093</v>
      </c>
      <c r="D6001" t="s">
        <v>922</v>
      </c>
      <c r="E6001" t="s">
        <v>716</v>
      </c>
      <c r="F6001" t="s">
        <v>409</v>
      </c>
    </row>
    <row r="6002" spans="1:6" x14ac:dyDescent="0.25">
      <c r="A6002">
        <v>11</v>
      </c>
      <c r="B6002">
        <v>1</v>
      </c>
      <c r="C6002" t="s">
        <v>1047</v>
      </c>
      <c r="D6002" t="s">
        <v>899</v>
      </c>
      <c r="E6002" t="s">
        <v>716</v>
      </c>
      <c r="F6002" t="s">
        <v>409</v>
      </c>
    </row>
    <row r="6003" spans="1:6" x14ac:dyDescent="0.25">
      <c r="A6003">
        <v>11</v>
      </c>
      <c r="B6003">
        <v>2</v>
      </c>
      <c r="C6003" t="s">
        <v>1095</v>
      </c>
      <c r="D6003" t="s">
        <v>901</v>
      </c>
      <c r="E6003" t="s">
        <v>581</v>
      </c>
      <c r="F6003" t="s">
        <v>409</v>
      </c>
    </row>
    <row r="6004" spans="1:6" x14ac:dyDescent="0.25">
      <c r="A6004">
        <v>11</v>
      </c>
      <c r="B6004">
        <v>3</v>
      </c>
      <c r="C6004" t="s">
        <v>1056</v>
      </c>
      <c r="D6004" t="s">
        <v>905</v>
      </c>
      <c r="E6004" t="s">
        <v>458</v>
      </c>
      <c r="F6004" t="s">
        <v>409</v>
      </c>
    </row>
    <row r="6005" spans="1:6" x14ac:dyDescent="0.25">
      <c r="A6005">
        <v>11</v>
      </c>
      <c r="B6005">
        <v>4</v>
      </c>
      <c r="C6005" t="s">
        <v>1026</v>
      </c>
      <c r="D6005" t="s">
        <v>901</v>
      </c>
      <c r="E6005" t="s">
        <v>698</v>
      </c>
      <c r="F6005" t="s">
        <v>409</v>
      </c>
    </row>
    <row r="6006" spans="1:6" x14ac:dyDescent="0.25">
      <c r="A6006">
        <v>11</v>
      </c>
      <c r="B6006">
        <v>5</v>
      </c>
      <c r="C6006" t="s">
        <v>1084</v>
      </c>
      <c r="D6006" t="s">
        <v>908</v>
      </c>
      <c r="E6006" t="s">
        <v>567</v>
      </c>
      <c r="F6006" t="s">
        <v>409</v>
      </c>
    </row>
    <row r="6007" spans="1:6" x14ac:dyDescent="0.25">
      <c r="A6007">
        <v>11</v>
      </c>
      <c r="B6007">
        <v>6</v>
      </c>
      <c r="C6007" t="s">
        <v>1081</v>
      </c>
      <c r="D6007" t="s">
        <v>905</v>
      </c>
      <c r="E6007" t="s">
        <v>408</v>
      </c>
      <c r="F6007" t="s">
        <v>409</v>
      </c>
    </row>
    <row r="6008" spans="1:6" x14ac:dyDescent="0.25">
      <c r="A6008">
        <v>11</v>
      </c>
      <c r="B6008">
        <v>7</v>
      </c>
      <c r="C6008" t="s">
        <v>1109</v>
      </c>
      <c r="D6008" t="s">
        <v>908</v>
      </c>
      <c r="E6008" t="s">
        <v>676</v>
      </c>
      <c r="F6008" t="s">
        <v>409</v>
      </c>
    </row>
    <row r="6009" spans="1:6" x14ac:dyDescent="0.25">
      <c r="A6009">
        <v>11</v>
      </c>
      <c r="B6009">
        <v>8</v>
      </c>
      <c r="C6009" t="s">
        <v>1201</v>
      </c>
      <c r="D6009" t="s">
        <v>903</v>
      </c>
      <c r="E6009" t="s">
        <v>877</v>
      </c>
      <c r="F6009" t="s">
        <v>409</v>
      </c>
    </row>
    <row r="6010" spans="1:6" x14ac:dyDescent="0.25">
      <c r="A6010">
        <v>11</v>
      </c>
      <c r="B6010">
        <v>9</v>
      </c>
      <c r="C6010" t="s">
        <v>1028</v>
      </c>
      <c r="D6010" t="s">
        <v>899</v>
      </c>
      <c r="E6010" t="s">
        <v>465</v>
      </c>
      <c r="F6010" t="s">
        <v>409</v>
      </c>
    </row>
    <row r="6011" spans="1:6" x14ac:dyDescent="0.25">
      <c r="A6011">
        <v>11</v>
      </c>
      <c r="B6011">
        <v>10</v>
      </c>
      <c r="C6011" t="s">
        <v>1045</v>
      </c>
      <c r="D6011" t="s">
        <v>961</v>
      </c>
      <c r="E6011" t="s">
        <v>447</v>
      </c>
      <c r="F6011" t="s">
        <v>409</v>
      </c>
    </row>
    <row r="6012" spans="1:6" x14ac:dyDescent="0.25">
      <c r="A6012">
        <v>11</v>
      </c>
      <c r="B6012">
        <v>11</v>
      </c>
      <c r="C6012" t="s">
        <v>1075</v>
      </c>
      <c r="D6012" t="s">
        <v>899</v>
      </c>
      <c r="E6012" t="s">
        <v>640</v>
      </c>
      <c r="F6012" t="s">
        <v>409</v>
      </c>
    </row>
    <row r="6013" spans="1:6" x14ac:dyDescent="0.25">
      <c r="A6013">
        <v>11</v>
      </c>
      <c r="B6013">
        <v>12</v>
      </c>
      <c r="C6013" t="s">
        <v>1098</v>
      </c>
      <c r="D6013" t="s">
        <v>899</v>
      </c>
      <c r="E6013" t="s">
        <v>336</v>
      </c>
      <c r="F6013" t="s">
        <v>409</v>
      </c>
    </row>
    <row r="6014" spans="1:6" x14ac:dyDescent="0.25">
      <c r="A6014">
        <v>11</v>
      </c>
      <c r="B6014">
        <v>13</v>
      </c>
      <c r="C6014" t="s">
        <v>1113</v>
      </c>
      <c r="D6014" t="s">
        <v>899</v>
      </c>
      <c r="E6014" t="s">
        <v>811</v>
      </c>
      <c r="F6014" t="s">
        <v>409</v>
      </c>
    </row>
    <row r="6015" spans="1:6" x14ac:dyDescent="0.25">
      <c r="A6015">
        <v>11</v>
      </c>
      <c r="B6015">
        <v>14</v>
      </c>
      <c r="C6015" t="s">
        <v>1085</v>
      </c>
      <c r="D6015" t="s">
        <v>899</v>
      </c>
      <c r="E6015" t="s">
        <v>144</v>
      </c>
      <c r="F6015" t="s">
        <v>409</v>
      </c>
    </row>
    <row r="6016" spans="1:6" x14ac:dyDescent="0.25">
      <c r="A6016">
        <v>11</v>
      </c>
      <c r="B6016">
        <v>15</v>
      </c>
      <c r="C6016" t="s">
        <v>1124</v>
      </c>
      <c r="D6016" t="s">
        <v>901</v>
      </c>
      <c r="E6016" t="s">
        <v>867</v>
      </c>
      <c r="F6016" t="s">
        <v>409</v>
      </c>
    </row>
    <row r="6017" spans="1:6" x14ac:dyDescent="0.25">
      <c r="A6017">
        <v>12</v>
      </c>
      <c r="B6017">
        <v>1</v>
      </c>
      <c r="C6017" t="s">
        <v>1024</v>
      </c>
      <c r="D6017" t="s">
        <v>901</v>
      </c>
      <c r="E6017" t="s">
        <v>867</v>
      </c>
      <c r="F6017" t="s">
        <v>409</v>
      </c>
    </row>
    <row r="6018" spans="1:6" x14ac:dyDescent="0.25">
      <c r="A6018">
        <v>12</v>
      </c>
      <c r="B6018">
        <v>2</v>
      </c>
      <c r="C6018" t="s">
        <v>1090</v>
      </c>
      <c r="D6018" t="s">
        <v>899</v>
      </c>
      <c r="E6018" t="s">
        <v>144</v>
      </c>
      <c r="F6018" t="s">
        <v>409</v>
      </c>
    </row>
    <row r="6019" spans="1:6" x14ac:dyDescent="0.25">
      <c r="A6019">
        <v>12</v>
      </c>
      <c r="B6019">
        <v>3</v>
      </c>
      <c r="C6019" t="s">
        <v>1227</v>
      </c>
      <c r="D6019" t="s">
        <v>901</v>
      </c>
      <c r="E6019" t="s">
        <v>811</v>
      </c>
      <c r="F6019" t="s">
        <v>409</v>
      </c>
    </row>
    <row r="6020" spans="1:6" x14ac:dyDescent="0.25">
      <c r="A6020">
        <v>12</v>
      </c>
      <c r="B6020">
        <v>4</v>
      </c>
      <c r="C6020" t="s">
        <v>1041</v>
      </c>
      <c r="D6020" t="s">
        <v>922</v>
      </c>
      <c r="E6020" t="s">
        <v>336</v>
      </c>
      <c r="F6020" t="s">
        <v>409</v>
      </c>
    </row>
    <row r="6021" spans="1:6" x14ac:dyDescent="0.25">
      <c r="A6021">
        <v>12</v>
      </c>
      <c r="B6021">
        <v>5</v>
      </c>
      <c r="C6021" t="s">
        <v>1058</v>
      </c>
      <c r="D6021" t="s">
        <v>961</v>
      </c>
      <c r="E6021" t="s">
        <v>640</v>
      </c>
      <c r="F6021" t="s">
        <v>409</v>
      </c>
    </row>
    <row r="6022" spans="1:6" x14ac:dyDescent="0.25">
      <c r="A6022">
        <v>12</v>
      </c>
      <c r="B6022">
        <v>6</v>
      </c>
      <c r="C6022" t="s">
        <v>1022</v>
      </c>
      <c r="D6022" t="s">
        <v>901</v>
      </c>
      <c r="E6022" t="s">
        <v>447</v>
      </c>
      <c r="F6022" t="s">
        <v>409</v>
      </c>
    </row>
    <row r="6023" spans="1:6" x14ac:dyDescent="0.25">
      <c r="A6023">
        <v>12</v>
      </c>
      <c r="B6023">
        <v>7</v>
      </c>
      <c r="C6023" t="s">
        <v>1055</v>
      </c>
      <c r="D6023" t="s">
        <v>901</v>
      </c>
      <c r="E6023" t="s">
        <v>465</v>
      </c>
      <c r="F6023" t="s">
        <v>409</v>
      </c>
    </row>
    <row r="6024" spans="1:6" x14ac:dyDescent="0.25">
      <c r="A6024">
        <v>12</v>
      </c>
      <c r="B6024">
        <v>8</v>
      </c>
      <c r="C6024" t="s">
        <v>1014</v>
      </c>
      <c r="D6024" t="s">
        <v>899</v>
      </c>
      <c r="E6024" t="s">
        <v>877</v>
      </c>
      <c r="F6024" t="s">
        <v>409</v>
      </c>
    </row>
    <row r="6025" spans="1:6" x14ac:dyDescent="0.25">
      <c r="A6025">
        <v>12</v>
      </c>
      <c r="B6025">
        <v>9</v>
      </c>
      <c r="C6025" t="s">
        <v>1082</v>
      </c>
      <c r="D6025" t="s">
        <v>901</v>
      </c>
      <c r="E6025" t="s">
        <v>676</v>
      </c>
      <c r="F6025" t="s">
        <v>409</v>
      </c>
    </row>
    <row r="6026" spans="1:6" x14ac:dyDescent="0.25">
      <c r="A6026">
        <v>12</v>
      </c>
      <c r="B6026">
        <v>10</v>
      </c>
      <c r="C6026" t="s">
        <v>1086</v>
      </c>
      <c r="D6026" t="s">
        <v>901</v>
      </c>
      <c r="E6026" t="s">
        <v>408</v>
      </c>
      <c r="F6026" t="s">
        <v>409</v>
      </c>
    </row>
    <row r="6027" spans="1:6" x14ac:dyDescent="0.25">
      <c r="A6027">
        <v>12</v>
      </c>
      <c r="B6027">
        <v>11</v>
      </c>
      <c r="C6027" t="s">
        <v>1068</v>
      </c>
      <c r="D6027" t="s">
        <v>901</v>
      </c>
      <c r="E6027" t="s">
        <v>567</v>
      </c>
      <c r="F6027" t="s">
        <v>409</v>
      </c>
    </row>
    <row r="6028" spans="1:6" x14ac:dyDescent="0.25">
      <c r="A6028">
        <v>12</v>
      </c>
      <c r="B6028">
        <v>12</v>
      </c>
      <c r="C6028" t="s">
        <v>1073</v>
      </c>
      <c r="D6028" t="s">
        <v>899</v>
      </c>
      <c r="E6028" t="s">
        <v>698</v>
      </c>
      <c r="F6028" t="s">
        <v>409</v>
      </c>
    </row>
    <row r="6029" spans="1:6" x14ac:dyDescent="0.25">
      <c r="A6029">
        <v>12</v>
      </c>
      <c r="B6029">
        <v>13</v>
      </c>
      <c r="C6029" t="s">
        <v>1088</v>
      </c>
      <c r="D6029" t="s">
        <v>901</v>
      </c>
      <c r="E6029" t="s">
        <v>458</v>
      </c>
      <c r="F6029" t="s">
        <v>409</v>
      </c>
    </row>
    <row r="6030" spans="1:6" x14ac:dyDescent="0.25">
      <c r="A6030">
        <v>12</v>
      </c>
      <c r="B6030">
        <v>14</v>
      </c>
      <c r="C6030" t="s">
        <v>1051</v>
      </c>
      <c r="D6030" t="s">
        <v>901</v>
      </c>
      <c r="E6030" t="s">
        <v>581</v>
      </c>
      <c r="F6030" t="s">
        <v>409</v>
      </c>
    </row>
    <row r="6031" spans="1:6" x14ac:dyDescent="0.25">
      <c r="A6031">
        <v>12</v>
      </c>
      <c r="B6031">
        <v>15</v>
      </c>
      <c r="C6031" t="s">
        <v>1077</v>
      </c>
      <c r="D6031" t="s">
        <v>901</v>
      </c>
      <c r="E6031" t="s">
        <v>716</v>
      </c>
      <c r="F6031" t="s">
        <v>409</v>
      </c>
    </row>
    <row r="6032" spans="1:6" x14ac:dyDescent="0.25">
      <c r="A6032">
        <v>13</v>
      </c>
      <c r="B6032">
        <v>1</v>
      </c>
      <c r="C6032" t="s">
        <v>1128</v>
      </c>
      <c r="D6032" t="s">
        <v>901</v>
      </c>
      <c r="E6032" t="s">
        <v>716</v>
      </c>
      <c r="F6032" t="s">
        <v>409</v>
      </c>
    </row>
    <row r="6033" spans="1:6" x14ac:dyDescent="0.25">
      <c r="A6033">
        <v>13</v>
      </c>
      <c r="B6033">
        <v>2</v>
      </c>
      <c r="C6033" t="s">
        <v>1120</v>
      </c>
      <c r="D6033" t="s">
        <v>922</v>
      </c>
      <c r="E6033" t="s">
        <v>581</v>
      </c>
      <c r="F6033" t="s">
        <v>409</v>
      </c>
    </row>
    <row r="6034" spans="1:6" x14ac:dyDescent="0.25">
      <c r="A6034">
        <v>13</v>
      </c>
      <c r="B6034">
        <v>3</v>
      </c>
      <c r="C6034" t="s">
        <v>1122</v>
      </c>
      <c r="D6034" t="s">
        <v>901</v>
      </c>
      <c r="E6034" t="s">
        <v>458</v>
      </c>
      <c r="F6034" t="s">
        <v>409</v>
      </c>
    </row>
    <row r="6035" spans="1:6" x14ac:dyDescent="0.25">
      <c r="A6035">
        <v>13</v>
      </c>
      <c r="B6035">
        <v>4</v>
      </c>
      <c r="C6035" t="s">
        <v>1097</v>
      </c>
      <c r="D6035" t="s">
        <v>899</v>
      </c>
      <c r="E6035" t="s">
        <v>698</v>
      </c>
      <c r="F6035" t="s">
        <v>409</v>
      </c>
    </row>
    <row r="6036" spans="1:6" x14ac:dyDescent="0.25">
      <c r="A6036">
        <v>13</v>
      </c>
      <c r="B6036">
        <v>5</v>
      </c>
      <c r="C6036" t="s">
        <v>1083</v>
      </c>
      <c r="D6036" t="s">
        <v>901</v>
      </c>
      <c r="E6036" t="s">
        <v>567</v>
      </c>
      <c r="F6036" t="s">
        <v>409</v>
      </c>
    </row>
    <row r="6037" spans="1:6" x14ac:dyDescent="0.25">
      <c r="A6037">
        <v>13</v>
      </c>
      <c r="B6037">
        <v>6</v>
      </c>
      <c r="C6037" t="s">
        <v>1112</v>
      </c>
      <c r="D6037" t="s">
        <v>899</v>
      </c>
      <c r="E6037" t="s">
        <v>408</v>
      </c>
      <c r="F6037" t="s">
        <v>409</v>
      </c>
    </row>
    <row r="6038" spans="1:6" x14ac:dyDescent="0.25">
      <c r="A6038">
        <v>13</v>
      </c>
      <c r="B6038">
        <v>7</v>
      </c>
      <c r="C6038" t="s">
        <v>1034</v>
      </c>
      <c r="D6038" t="s">
        <v>901</v>
      </c>
      <c r="E6038" t="s">
        <v>676</v>
      </c>
      <c r="F6038" t="s">
        <v>409</v>
      </c>
    </row>
    <row r="6039" spans="1:6" x14ac:dyDescent="0.25">
      <c r="A6039">
        <v>13</v>
      </c>
      <c r="B6039">
        <v>8</v>
      </c>
      <c r="C6039" t="s">
        <v>1070</v>
      </c>
      <c r="D6039" t="s">
        <v>961</v>
      </c>
      <c r="E6039" t="s">
        <v>877</v>
      </c>
      <c r="F6039" t="s">
        <v>409</v>
      </c>
    </row>
    <row r="6040" spans="1:6" x14ac:dyDescent="0.25">
      <c r="A6040">
        <v>13</v>
      </c>
      <c r="B6040">
        <v>9</v>
      </c>
      <c r="C6040" t="s">
        <v>1131</v>
      </c>
      <c r="D6040" t="s">
        <v>901</v>
      </c>
      <c r="E6040" t="s">
        <v>465</v>
      </c>
      <c r="F6040" t="s">
        <v>409</v>
      </c>
    </row>
    <row r="6041" spans="1:6" x14ac:dyDescent="0.25">
      <c r="A6041">
        <v>13</v>
      </c>
      <c r="B6041">
        <v>10</v>
      </c>
      <c r="C6041" t="s">
        <v>1107</v>
      </c>
      <c r="D6041" t="s">
        <v>905</v>
      </c>
      <c r="E6041" t="s">
        <v>447</v>
      </c>
      <c r="F6041" t="s">
        <v>409</v>
      </c>
    </row>
    <row r="6042" spans="1:6" x14ac:dyDescent="0.25">
      <c r="A6042">
        <v>13</v>
      </c>
      <c r="B6042">
        <v>11</v>
      </c>
      <c r="C6042" t="s">
        <v>1278</v>
      </c>
      <c r="D6042" t="s">
        <v>901</v>
      </c>
      <c r="E6042" t="s">
        <v>640</v>
      </c>
      <c r="F6042" t="s">
        <v>409</v>
      </c>
    </row>
    <row r="6043" spans="1:6" x14ac:dyDescent="0.25">
      <c r="A6043">
        <v>13</v>
      </c>
      <c r="B6043">
        <v>12</v>
      </c>
      <c r="C6043" t="s">
        <v>1042</v>
      </c>
      <c r="D6043" t="s">
        <v>899</v>
      </c>
      <c r="E6043" t="s">
        <v>336</v>
      </c>
      <c r="F6043" t="s">
        <v>409</v>
      </c>
    </row>
    <row r="6044" spans="1:6" x14ac:dyDescent="0.25">
      <c r="A6044">
        <v>13</v>
      </c>
      <c r="B6044">
        <v>13</v>
      </c>
      <c r="C6044" t="s">
        <v>1121</v>
      </c>
      <c r="D6044" t="s">
        <v>901</v>
      </c>
      <c r="E6044" t="s">
        <v>811</v>
      </c>
      <c r="F6044" t="s">
        <v>409</v>
      </c>
    </row>
    <row r="6045" spans="1:6" x14ac:dyDescent="0.25">
      <c r="A6045">
        <v>13</v>
      </c>
      <c r="B6045">
        <v>14</v>
      </c>
      <c r="C6045" t="s">
        <v>1078</v>
      </c>
      <c r="D6045" t="s">
        <v>922</v>
      </c>
      <c r="E6045" t="s">
        <v>144</v>
      </c>
      <c r="F6045" t="s">
        <v>409</v>
      </c>
    </row>
    <row r="6046" spans="1:6" x14ac:dyDescent="0.25">
      <c r="A6046">
        <v>13</v>
      </c>
      <c r="B6046">
        <v>15</v>
      </c>
      <c r="C6046" t="s">
        <v>1134</v>
      </c>
      <c r="D6046" t="s">
        <v>901</v>
      </c>
      <c r="E6046" t="s">
        <v>867</v>
      </c>
      <c r="F6046" t="s">
        <v>409</v>
      </c>
    </row>
    <row r="6047" spans="1:6" x14ac:dyDescent="0.25">
      <c r="A6047">
        <v>14</v>
      </c>
      <c r="B6047">
        <v>1</v>
      </c>
      <c r="C6047" t="s">
        <v>1089</v>
      </c>
      <c r="D6047" t="s">
        <v>905</v>
      </c>
      <c r="E6047" t="s">
        <v>867</v>
      </c>
      <c r="F6047" t="s">
        <v>409</v>
      </c>
    </row>
    <row r="6048" spans="1:6" x14ac:dyDescent="0.25">
      <c r="A6048">
        <v>14</v>
      </c>
      <c r="B6048">
        <v>2</v>
      </c>
      <c r="C6048" t="s">
        <v>1106</v>
      </c>
      <c r="D6048" t="s">
        <v>901</v>
      </c>
      <c r="E6048" t="s">
        <v>144</v>
      </c>
      <c r="F6048" t="s">
        <v>409</v>
      </c>
    </row>
    <row r="6049" spans="1:6" x14ac:dyDescent="0.25">
      <c r="A6049">
        <v>14</v>
      </c>
      <c r="B6049">
        <v>3</v>
      </c>
      <c r="C6049" t="s">
        <v>1094</v>
      </c>
      <c r="D6049" t="s">
        <v>903</v>
      </c>
      <c r="E6049" t="s">
        <v>811</v>
      </c>
      <c r="F6049" t="s">
        <v>409</v>
      </c>
    </row>
    <row r="6050" spans="1:6" x14ac:dyDescent="0.25">
      <c r="A6050">
        <v>14</v>
      </c>
      <c r="B6050">
        <v>4</v>
      </c>
      <c r="C6050" t="s">
        <v>1096</v>
      </c>
      <c r="D6050" t="s">
        <v>901</v>
      </c>
      <c r="E6050" t="s">
        <v>336</v>
      </c>
      <c r="F6050" t="s">
        <v>409</v>
      </c>
    </row>
    <row r="6051" spans="1:6" x14ac:dyDescent="0.25">
      <c r="A6051">
        <v>14</v>
      </c>
      <c r="B6051">
        <v>5</v>
      </c>
      <c r="C6051" t="s">
        <v>1069</v>
      </c>
      <c r="D6051" t="s">
        <v>899</v>
      </c>
      <c r="E6051" t="s">
        <v>640</v>
      </c>
      <c r="F6051" t="s">
        <v>409</v>
      </c>
    </row>
    <row r="6052" spans="1:6" x14ac:dyDescent="0.25">
      <c r="A6052">
        <v>14</v>
      </c>
      <c r="B6052">
        <v>6</v>
      </c>
      <c r="C6052" t="s">
        <v>1130</v>
      </c>
      <c r="D6052" t="s">
        <v>899</v>
      </c>
      <c r="E6052" t="s">
        <v>447</v>
      </c>
      <c r="F6052" t="s">
        <v>409</v>
      </c>
    </row>
    <row r="6053" spans="1:6" x14ac:dyDescent="0.25">
      <c r="A6053">
        <v>14</v>
      </c>
      <c r="B6053">
        <v>7</v>
      </c>
      <c r="C6053" t="s">
        <v>1079</v>
      </c>
      <c r="D6053" t="s">
        <v>905</v>
      </c>
      <c r="E6053" t="s">
        <v>465</v>
      </c>
      <c r="F6053" t="s">
        <v>409</v>
      </c>
    </row>
    <row r="6054" spans="1:6" x14ac:dyDescent="0.25">
      <c r="A6054">
        <v>14</v>
      </c>
      <c r="B6054">
        <v>8</v>
      </c>
      <c r="C6054" t="s">
        <v>1071</v>
      </c>
      <c r="D6054" t="s">
        <v>903</v>
      </c>
      <c r="E6054" t="s">
        <v>877</v>
      </c>
      <c r="F6054" t="s">
        <v>409</v>
      </c>
    </row>
    <row r="6055" spans="1:6" x14ac:dyDescent="0.25">
      <c r="A6055">
        <v>14</v>
      </c>
      <c r="B6055">
        <v>9</v>
      </c>
      <c r="C6055" t="s">
        <v>1126</v>
      </c>
      <c r="D6055" t="s">
        <v>961</v>
      </c>
      <c r="E6055" t="s">
        <v>676</v>
      </c>
      <c r="F6055" t="s">
        <v>409</v>
      </c>
    </row>
    <row r="6056" spans="1:6" x14ac:dyDescent="0.25">
      <c r="A6056">
        <v>14</v>
      </c>
      <c r="B6056">
        <v>10</v>
      </c>
      <c r="C6056" t="s">
        <v>1145</v>
      </c>
      <c r="D6056" t="s">
        <v>899</v>
      </c>
      <c r="E6056" t="s">
        <v>408</v>
      </c>
      <c r="F6056" t="s">
        <v>409</v>
      </c>
    </row>
    <row r="6057" spans="1:6" x14ac:dyDescent="0.25">
      <c r="A6057">
        <v>14</v>
      </c>
      <c r="B6057">
        <v>11</v>
      </c>
      <c r="C6057" t="s">
        <v>1125</v>
      </c>
      <c r="D6057" t="s">
        <v>903</v>
      </c>
      <c r="E6057" t="s">
        <v>567</v>
      </c>
      <c r="F6057" t="s">
        <v>409</v>
      </c>
    </row>
    <row r="6058" spans="1:6" x14ac:dyDescent="0.25">
      <c r="A6058">
        <v>14</v>
      </c>
      <c r="B6058">
        <v>12</v>
      </c>
      <c r="C6058" t="s">
        <v>1050</v>
      </c>
      <c r="D6058" t="s">
        <v>922</v>
      </c>
      <c r="E6058" t="s">
        <v>698</v>
      </c>
      <c r="F6058" t="s">
        <v>409</v>
      </c>
    </row>
    <row r="6059" spans="1:6" x14ac:dyDescent="0.25">
      <c r="A6059">
        <v>14</v>
      </c>
      <c r="B6059">
        <v>13</v>
      </c>
      <c r="C6059" t="s">
        <v>1100</v>
      </c>
      <c r="D6059" t="s">
        <v>961</v>
      </c>
      <c r="E6059" t="s">
        <v>458</v>
      </c>
      <c r="F6059" t="s">
        <v>409</v>
      </c>
    </row>
    <row r="6060" spans="1:6" x14ac:dyDescent="0.25">
      <c r="A6060">
        <v>14</v>
      </c>
      <c r="B6060">
        <v>14</v>
      </c>
      <c r="C6060" t="s">
        <v>1116</v>
      </c>
      <c r="D6060" t="s">
        <v>901</v>
      </c>
      <c r="E6060" t="s">
        <v>581</v>
      </c>
      <c r="F6060" t="s">
        <v>409</v>
      </c>
    </row>
    <row r="6061" spans="1:6" x14ac:dyDescent="0.25">
      <c r="A6061">
        <v>14</v>
      </c>
      <c r="B6061">
        <v>15</v>
      </c>
      <c r="C6061" t="s">
        <v>1105</v>
      </c>
      <c r="D6061" t="s">
        <v>901</v>
      </c>
      <c r="E6061" t="s">
        <v>716</v>
      </c>
      <c r="F6061" t="s">
        <v>409</v>
      </c>
    </row>
    <row r="6062" spans="1:6" x14ac:dyDescent="0.25">
      <c r="A6062">
        <v>15</v>
      </c>
      <c r="B6062">
        <v>1</v>
      </c>
      <c r="C6062" t="s">
        <v>1149</v>
      </c>
      <c r="D6062" t="s">
        <v>903</v>
      </c>
      <c r="E6062" t="s">
        <v>716</v>
      </c>
      <c r="F6062" t="s">
        <v>409</v>
      </c>
    </row>
    <row r="6063" spans="1:6" x14ac:dyDescent="0.25">
      <c r="A6063">
        <v>15</v>
      </c>
      <c r="B6063">
        <v>2</v>
      </c>
      <c r="C6063" t="s">
        <v>1161</v>
      </c>
      <c r="D6063" t="s">
        <v>899</v>
      </c>
      <c r="E6063" t="s">
        <v>581</v>
      </c>
      <c r="F6063" t="s">
        <v>409</v>
      </c>
    </row>
    <row r="6064" spans="1:6" x14ac:dyDescent="0.25">
      <c r="A6064">
        <v>15</v>
      </c>
      <c r="B6064">
        <v>3</v>
      </c>
      <c r="C6064" t="s">
        <v>1179</v>
      </c>
      <c r="D6064" t="s">
        <v>901</v>
      </c>
      <c r="E6064" t="s">
        <v>458</v>
      </c>
      <c r="F6064" t="s">
        <v>409</v>
      </c>
    </row>
    <row r="6065" spans="1:6" x14ac:dyDescent="0.25">
      <c r="A6065">
        <v>15</v>
      </c>
      <c r="B6065">
        <v>4</v>
      </c>
      <c r="C6065" t="s">
        <v>1237</v>
      </c>
      <c r="D6065" t="s">
        <v>901</v>
      </c>
      <c r="E6065" t="s">
        <v>698</v>
      </c>
      <c r="F6065" t="s">
        <v>409</v>
      </c>
    </row>
    <row r="6066" spans="1:6" x14ac:dyDescent="0.25">
      <c r="A6066">
        <v>15</v>
      </c>
      <c r="B6066">
        <v>5</v>
      </c>
      <c r="C6066" t="s">
        <v>1117</v>
      </c>
      <c r="D6066" t="s">
        <v>899</v>
      </c>
      <c r="E6066" t="s">
        <v>567</v>
      </c>
      <c r="F6066" t="s">
        <v>409</v>
      </c>
    </row>
    <row r="6067" spans="1:6" x14ac:dyDescent="0.25">
      <c r="A6067">
        <v>15</v>
      </c>
      <c r="B6067">
        <v>6</v>
      </c>
      <c r="C6067" t="s">
        <v>1164</v>
      </c>
      <c r="D6067" t="s">
        <v>903</v>
      </c>
      <c r="E6067" t="s">
        <v>408</v>
      </c>
      <c r="F6067" t="s">
        <v>409</v>
      </c>
    </row>
    <row r="6068" spans="1:6" x14ac:dyDescent="0.25">
      <c r="A6068">
        <v>15</v>
      </c>
      <c r="B6068">
        <v>7</v>
      </c>
      <c r="C6068" t="s">
        <v>1136</v>
      </c>
      <c r="D6068" t="s">
        <v>899</v>
      </c>
      <c r="E6068" t="s">
        <v>676</v>
      </c>
      <c r="F6068" t="s">
        <v>409</v>
      </c>
    </row>
    <row r="6069" spans="1:6" x14ac:dyDescent="0.25">
      <c r="A6069">
        <v>15</v>
      </c>
      <c r="B6069">
        <v>8</v>
      </c>
      <c r="C6069" t="s">
        <v>1102</v>
      </c>
      <c r="D6069" t="s">
        <v>901</v>
      </c>
      <c r="E6069" t="s">
        <v>877</v>
      </c>
      <c r="F6069" t="s">
        <v>409</v>
      </c>
    </row>
    <row r="6070" spans="1:6" x14ac:dyDescent="0.25">
      <c r="A6070">
        <v>15</v>
      </c>
      <c r="B6070">
        <v>9</v>
      </c>
      <c r="C6070" t="s">
        <v>1087</v>
      </c>
      <c r="D6070" t="s">
        <v>901</v>
      </c>
      <c r="E6070" t="s">
        <v>465</v>
      </c>
      <c r="F6070" t="s">
        <v>409</v>
      </c>
    </row>
    <row r="6071" spans="1:6" x14ac:dyDescent="0.25">
      <c r="A6071">
        <v>15</v>
      </c>
      <c r="B6071">
        <v>10</v>
      </c>
      <c r="C6071" t="s">
        <v>1133</v>
      </c>
      <c r="D6071" t="s">
        <v>901</v>
      </c>
      <c r="E6071" t="s">
        <v>447</v>
      </c>
      <c r="F6071" t="s">
        <v>409</v>
      </c>
    </row>
    <row r="6072" spans="1:6" x14ac:dyDescent="0.25">
      <c r="A6072">
        <v>15</v>
      </c>
      <c r="B6072">
        <v>11</v>
      </c>
      <c r="C6072" t="s">
        <v>1115</v>
      </c>
      <c r="D6072" t="s">
        <v>901</v>
      </c>
      <c r="E6072" t="s">
        <v>640</v>
      </c>
      <c r="F6072" t="s">
        <v>409</v>
      </c>
    </row>
    <row r="6073" spans="1:6" x14ac:dyDescent="0.25">
      <c r="A6073">
        <v>15</v>
      </c>
      <c r="B6073">
        <v>12</v>
      </c>
      <c r="C6073" t="s">
        <v>1044</v>
      </c>
      <c r="D6073" t="s">
        <v>922</v>
      </c>
      <c r="E6073" t="s">
        <v>336</v>
      </c>
      <c r="F6073" t="s">
        <v>409</v>
      </c>
    </row>
    <row r="6074" spans="1:6" x14ac:dyDescent="0.25">
      <c r="A6074">
        <v>15</v>
      </c>
      <c r="B6074">
        <v>13</v>
      </c>
      <c r="C6074" t="s">
        <v>1160</v>
      </c>
      <c r="D6074" t="s">
        <v>899</v>
      </c>
      <c r="E6074" t="s">
        <v>811</v>
      </c>
      <c r="F6074" t="s">
        <v>409</v>
      </c>
    </row>
    <row r="6075" spans="1:6" x14ac:dyDescent="0.25">
      <c r="A6075">
        <v>15</v>
      </c>
      <c r="B6075">
        <v>14</v>
      </c>
      <c r="C6075" t="s">
        <v>1169</v>
      </c>
      <c r="D6075" t="s">
        <v>901</v>
      </c>
      <c r="E6075" t="s">
        <v>144</v>
      </c>
      <c r="F6075" t="s">
        <v>409</v>
      </c>
    </row>
    <row r="6076" spans="1:6" x14ac:dyDescent="0.25">
      <c r="A6076">
        <v>15</v>
      </c>
      <c r="B6076">
        <v>15</v>
      </c>
      <c r="C6076" t="s">
        <v>1173</v>
      </c>
      <c r="D6076" t="s">
        <v>899</v>
      </c>
      <c r="E6076" t="s">
        <v>867</v>
      </c>
      <c r="F6076" t="s">
        <v>409</v>
      </c>
    </row>
    <row r="6077" spans="1:6" x14ac:dyDescent="0.25">
      <c r="A6077">
        <v>16</v>
      </c>
      <c r="B6077">
        <v>1</v>
      </c>
      <c r="C6077" t="s">
        <v>1165</v>
      </c>
      <c r="D6077" t="s">
        <v>901</v>
      </c>
      <c r="E6077" t="s">
        <v>867</v>
      </c>
      <c r="F6077" t="s">
        <v>409</v>
      </c>
    </row>
    <row r="6078" spans="1:6" x14ac:dyDescent="0.25">
      <c r="A6078">
        <v>16</v>
      </c>
      <c r="B6078">
        <v>2</v>
      </c>
      <c r="C6078" t="s">
        <v>1064</v>
      </c>
      <c r="D6078" t="s">
        <v>901</v>
      </c>
      <c r="E6078" t="s">
        <v>144</v>
      </c>
      <c r="F6078" t="s">
        <v>409</v>
      </c>
    </row>
    <row r="6079" spans="1:6" x14ac:dyDescent="0.25">
      <c r="A6079">
        <v>16</v>
      </c>
      <c r="B6079">
        <v>3</v>
      </c>
      <c r="C6079" t="s">
        <v>1213</v>
      </c>
      <c r="D6079" t="s">
        <v>901</v>
      </c>
      <c r="E6079" t="s">
        <v>811</v>
      </c>
      <c r="F6079" t="s">
        <v>409</v>
      </c>
    </row>
    <row r="6080" spans="1:6" x14ac:dyDescent="0.25">
      <c r="A6080">
        <v>16</v>
      </c>
      <c r="B6080">
        <v>4</v>
      </c>
      <c r="C6080" t="s">
        <v>1111</v>
      </c>
      <c r="D6080" t="s">
        <v>926</v>
      </c>
      <c r="E6080" t="s">
        <v>336</v>
      </c>
      <c r="F6080" t="s">
        <v>409</v>
      </c>
    </row>
    <row r="6081" spans="1:6" x14ac:dyDescent="0.25">
      <c r="A6081">
        <v>16</v>
      </c>
      <c r="B6081">
        <v>5</v>
      </c>
      <c r="C6081" t="s">
        <v>1168</v>
      </c>
      <c r="D6081" t="s">
        <v>899</v>
      </c>
      <c r="E6081" t="s">
        <v>640</v>
      </c>
      <c r="F6081" t="s">
        <v>409</v>
      </c>
    </row>
    <row r="6082" spans="1:6" x14ac:dyDescent="0.25">
      <c r="A6082">
        <v>16</v>
      </c>
      <c r="B6082">
        <v>6</v>
      </c>
      <c r="C6082" t="s">
        <v>1151</v>
      </c>
      <c r="D6082" t="s">
        <v>903</v>
      </c>
      <c r="E6082" t="s">
        <v>447</v>
      </c>
      <c r="F6082" t="s">
        <v>409</v>
      </c>
    </row>
    <row r="6083" spans="1:6" x14ac:dyDescent="0.25">
      <c r="A6083">
        <v>16</v>
      </c>
      <c r="B6083">
        <v>7</v>
      </c>
      <c r="C6083" t="s">
        <v>1114</v>
      </c>
      <c r="D6083" t="s">
        <v>961</v>
      </c>
      <c r="E6083" t="s">
        <v>465</v>
      </c>
      <c r="F6083" t="s">
        <v>409</v>
      </c>
    </row>
    <row r="6084" spans="1:6" x14ac:dyDescent="0.25">
      <c r="A6084">
        <v>16</v>
      </c>
      <c r="B6084">
        <v>8</v>
      </c>
      <c r="C6084" t="s">
        <v>1203</v>
      </c>
      <c r="D6084" t="s">
        <v>903</v>
      </c>
      <c r="E6084" t="s">
        <v>877</v>
      </c>
      <c r="F6084" t="s">
        <v>409</v>
      </c>
    </row>
    <row r="6085" spans="1:6" x14ac:dyDescent="0.25">
      <c r="A6085">
        <v>16</v>
      </c>
      <c r="B6085">
        <v>9</v>
      </c>
      <c r="C6085" t="s">
        <v>1152</v>
      </c>
      <c r="D6085" t="s">
        <v>903</v>
      </c>
      <c r="E6085" t="s">
        <v>676</v>
      </c>
      <c r="F6085" t="s">
        <v>409</v>
      </c>
    </row>
    <row r="6086" spans="1:6" x14ac:dyDescent="0.25">
      <c r="A6086">
        <v>16</v>
      </c>
      <c r="B6086">
        <v>10</v>
      </c>
      <c r="C6086" t="s">
        <v>1092</v>
      </c>
      <c r="D6086" t="s">
        <v>901</v>
      </c>
      <c r="E6086" t="s">
        <v>408</v>
      </c>
      <c r="F6086" t="s">
        <v>409</v>
      </c>
    </row>
    <row r="6087" spans="1:6" x14ac:dyDescent="0.25">
      <c r="A6087">
        <v>16</v>
      </c>
      <c r="B6087">
        <v>11</v>
      </c>
      <c r="C6087" t="s">
        <v>1108</v>
      </c>
      <c r="D6087" t="s">
        <v>908</v>
      </c>
      <c r="E6087" t="s">
        <v>567</v>
      </c>
      <c r="F6087" t="s">
        <v>409</v>
      </c>
    </row>
    <row r="6088" spans="1:6" x14ac:dyDescent="0.25">
      <c r="A6088">
        <v>16</v>
      </c>
      <c r="B6088">
        <v>12</v>
      </c>
      <c r="C6088" t="s">
        <v>1142</v>
      </c>
      <c r="D6088" t="s">
        <v>899</v>
      </c>
      <c r="E6088" t="s">
        <v>698</v>
      </c>
      <c r="F6088" t="s">
        <v>409</v>
      </c>
    </row>
    <row r="6089" spans="1:6" x14ac:dyDescent="0.25">
      <c r="A6089">
        <v>16</v>
      </c>
      <c r="B6089">
        <v>13</v>
      </c>
      <c r="C6089" t="s">
        <v>1162</v>
      </c>
      <c r="D6089" t="s">
        <v>961</v>
      </c>
      <c r="E6089" t="s">
        <v>458</v>
      </c>
      <c r="F6089" t="s">
        <v>409</v>
      </c>
    </row>
    <row r="6090" spans="1:6" x14ac:dyDescent="0.25">
      <c r="A6090">
        <v>16</v>
      </c>
      <c r="B6090">
        <v>14</v>
      </c>
      <c r="C6090" t="s">
        <v>1119</v>
      </c>
      <c r="D6090" t="s">
        <v>901</v>
      </c>
      <c r="E6090" t="s">
        <v>581</v>
      </c>
      <c r="F6090" t="s">
        <v>409</v>
      </c>
    </row>
    <row r="6091" spans="1:6" x14ac:dyDescent="0.25">
      <c r="A6091">
        <v>16</v>
      </c>
      <c r="B6091">
        <v>15</v>
      </c>
      <c r="C6091" t="s">
        <v>1200</v>
      </c>
      <c r="D6091" t="s">
        <v>901</v>
      </c>
      <c r="E6091" t="s">
        <v>716</v>
      </c>
      <c r="F6091" t="s">
        <v>409</v>
      </c>
    </row>
    <row r="6092" spans="1:6" x14ac:dyDescent="0.25">
      <c r="A6092">
        <v>17</v>
      </c>
      <c r="B6092">
        <v>1</v>
      </c>
      <c r="C6092" t="s">
        <v>1123</v>
      </c>
      <c r="D6092" t="s">
        <v>926</v>
      </c>
      <c r="E6092" t="s">
        <v>716</v>
      </c>
      <c r="F6092" t="s">
        <v>409</v>
      </c>
    </row>
    <row r="6093" spans="1:6" x14ac:dyDescent="0.25">
      <c r="A6093">
        <v>17</v>
      </c>
      <c r="B6093">
        <v>2</v>
      </c>
      <c r="C6093" t="s">
        <v>1157</v>
      </c>
      <c r="D6093" t="s">
        <v>899</v>
      </c>
      <c r="E6093" t="s">
        <v>581</v>
      </c>
      <c r="F6093" t="s">
        <v>409</v>
      </c>
    </row>
    <row r="6094" spans="1:6" x14ac:dyDescent="0.25">
      <c r="A6094">
        <v>17</v>
      </c>
      <c r="B6094">
        <v>3</v>
      </c>
      <c r="C6094" t="s">
        <v>1118</v>
      </c>
      <c r="D6094" t="s">
        <v>901</v>
      </c>
      <c r="E6094" t="s">
        <v>458</v>
      </c>
      <c r="F6094" t="s">
        <v>409</v>
      </c>
    </row>
    <row r="6095" spans="1:6" x14ac:dyDescent="0.25">
      <c r="A6095">
        <v>17</v>
      </c>
      <c r="B6095">
        <v>4</v>
      </c>
      <c r="C6095" t="s">
        <v>1147</v>
      </c>
      <c r="D6095" t="s">
        <v>901</v>
      </c>
      <c r="E6095" t="s">
        <v>698</v>
      </c>
      <c r="F6095" t="s">
        <v>409</v>
      </c>
    </row>
    <row r="6096" spans="1:6" x14ac:dyDescent="0.25">
      <c r="A6096">
        <v>17</v>
      </c>
      <c r="B6096">
        <v>5</v>
      </c>
      <c r="C6096" t="s">
        <v>1176</v>
      </c>
      <c r="D6096" t="s">
        <v>922</v>
      </c>
      <c r="E6096" t="s">
        <v>567</v>
      </c>
      <c r="F6096" t="s">
        <v>409</v>
      </c>
    </row>
    <row r="6097" spans="1:6" x14ac:dyDescent="0.25">
      <c r="A6097">
        <v>17</v>
      </c>
      <c r="B6097">
        <v>6</v>
      </c>
      <c r="C6097" t="s">
        <v>1091</v>
      </c>
      <c r="D6097" t="s">
        <v>901</v>
      </c>
      <c r="E6097" t="s">
        <v>408</v>
      </c>
      <c r="F6097" t="s">
        <v>409</v>
      </c>
    </row>
    <row r="6098" spans="1:6" x14ac:dyDescent="0.25">
      <c r="A6098">
        <v>17</v>
      </c>
      <c r="B6098">
        <v>7</v>
      </c>
      <c r="C6098" t="s">
        <v>1153</v>
      </c>
      <c r="D6098" t="s">
        <v>899</v>
      </c>
      <c r="E6098" t="s">
        <v>676</v>
      </c>
      <c r="F6098" t="s">
        <v>409</v>
      </c>
    </row>
    <row r="6099" spans="1:6" x14ac:dyDescent="0.25">
      <c r="A6099">
        <v>17</v>
      </c>
      <c r="B6099">
        <v>8</v>
      </c>
      <c r="C6099" t="s">
        <v>1104</v>
      </c>
      <c r="D6099" t="s">
        <v>901</v>
      </c>
      <c r="E6099" t="s">
        <v>877</v>
      </c>
      <c r="F6099" t="s">
        <v>409</v>
      </c>
    </row>
    <row r="6100" spans="1:6" x14ac:dyDescent="0.25">
      <c r="A6100">
        <v>17</v>
      </c>
      <c r="B6100">
        <v>9</v>
      </c>
      <c r="C6100" t="s">
        <v>1141</v>
      </c>
      <c r="D6100" t="s">
        <v>899</v>
      </c>
      <c r="E6100" t="s">
        <v>465</v>
      </c>
      <c r="F6100" t="s">
        <v>409</v>
      </c>
    </row>
    <row r="6101" spans="1:6" x14ac:dyDescent="0.25">
      <c r="A6101">
        <v>17</v>
      </c>
      <c r="B6101">
        <v>10</v>
      </c>
      <c r="C6101" t="s">
        <v>1279</v>
      </c>
      <c r="D6101" t="s">
        <v>901</v>
      </c>
      <c r="E6101" t="s">
        <v>447</v>
      </c>
      <c r="F6101" t="s">
        <v>409</v>
      </c>
    </row>
    <row r="6102" spans="1:6" x14ac:dyDescent="0.25">
      <c r="A6102">
        <v>17</v>
      </c>
      <c r="B6102">
        <v>11</v>
      </c>
      <c r="C6102" t="s">
        <v>1252</v>
      </c>
      <c r="D6102" t="s">
        <v>901</v>
      </c>
      <c r="E6102" t="s">
        <v>640</v>
      </c>
      <c r="F6102" t="s">
        <v>409</v>
      </c>
    </row>
    <row r="6103" spans="1:6" x14ac:dyDescent="0.25">
      <c r="A6103">
        <v>17</v>
      </c>
      <c r="B6103">
        <v>12</v>
      </c>
      <c r="C6103" t="s">
        <v>1135</v>
      </c>
      <c r="D6103" t="s">
        <v>908</v>
      </c>
      <c r="E6103" t="s">
        <v>336</v>
      </c>
      <c r="F6103" t="s">
        <v>409</v>
      </c>
    </row>
    <row r="6104" spans="1:6" x14ac:dyDescent="0.25">
      <c r="A6104">
        <v>17</v>
      </c>
      <c r="B6104">
        <v>13</v>
      </c>
      <c r="C6104" t="s">
        <v>1167</v>
      </c>
      <c r="D6104" t="s">
        <v>901</v>
      </c>
      <c r="E6104" t="s">
        <v>811</v>
      </c>
      <c r="F6104" t="s">
        <v>409</v>
      </c>
    </row>
    <row r="6105" spans="1:6" x14ac:dyDescent="0.25">
      <c r="A6105">
        <v>17</v>
      </c>
      <c r="B6105">
        <v>14</v>
      </c>
      <c r="C6105" t="s">
        <v>1099</v>
      </c>
      <c r="D6105" t="s">
        <v>899</v>
      </c>
      <c r="E6105" t="s">
        <v>144</v>
      </c>
      <c r="F6105" t="s">
        <v>409</v>
      </c>
    </row>
    <row r="6106" spans="1:6" x14ac:dyDescent="0.25">
      <c r="A6106">
        <v>17</v>
      </c>
      <c r="B6106">
        <v>15</v>
      </c>
      <c r="C6106" t="s">
        <v>1166</v>
      </c>
      <c r="D6106" t="s">
        <v>901</v>
      </c>
      <c r="E6106" t="s">
        <v>867</v>
      </c>
      <c r="F6106" t="s">
        <v>409</v>
      </c>
    </row>
    <row r="6107" spans="1:6" x14ac:dyDescent="0.25">
      <c r="A6107">
        <v>18</v>
      </c>
      <c r="B6107">
        <v>1</v>
      </c>
      <c r="C6107" t="s">
        <v>1146</v>
      </c>
      <c r="D6107" t="s">
        <v>905</v>
      </c>
      <c r="E6107" t="s">
        <v>867</v>
      </c>
      <c r="F6107" t="s">
        <v>409</v>
      </c>
    </row>
    <row r="6108" spans="1:6" x14ac:dyDescent="0.25">
      <c r="A6108">
        <v>18</v>
      </c>
      <c r="B6108">
        <v>2</v>
      </c>
      <c r="C6108" t="s">
        <v>1158</v>
      </c>
      <c r="D6108" t="s">
        <v>961</v>
      </c>
      <c r="E6108" t="s">
        <v>144</v>
      </c>
      <c r="F6108" t="s">
        <v>409</v>
      </c>
    </row>
    <row r="6109" spans="1:6" x14ac:dyDescent="0.25">
      <c r="A6109">
        <v>18</v>
      </c>
      <c r="B6109">
        <v>3</v>
      </c>
      <c r="C6109" t="s">
        <v>1163</v>
      </c>
      <c r="D6109" t="s">
        <v>903</v>
      </c>
      <c r="E6109" t="s">
        <v>811</v>
      </c>
      <c r="F6109" t="s">
        <v>409</v>
      </c>
    </row>
    <row r="6110" spans="1:6" x14ac:dyDescent="0.25">
      <c r="A6110">
        <v>18</v>
      </c>
      <c r="B6110">
        <v>4</v>
      </c>
      <c r="C6110" t="s">
        <v>1103</v>
      </c>
      <c r="D6110" t="s">
        <v>901</v>
      </c>
      <c r="E6110" t="s">
        <v>336</v>
      </c>
      <c r="F6110" t="s">
        <v>409</v>
      </c>
    </row>
    <row r="6111" spans="1:6" x14ac:dyDescent="0.25">
      <c r="A6111">
        <v>18</v>
      </c>
      <c r="B6111">
        <v>5</v>
      </c>
      <c r="C6111" t="s">
        <v>1205</v>
      </c>
      <c r="D6111" t="s">
        <v>905</v>
      </c>
      <c r="E6111" t="s">
        <v>640</v>
      </c>
      <c r="F6111" t="s">
        <v>409</v>
      </c>
    </row>
    <row r="6112" spans="1:6" x14ac:dyDescent="0.25">
      <c r="A6112">
        <v>18</v>
      </c>
      <c r="B6112">
        <v>6</v>
      </c>
      <c r="C6112" t="s">
        <v>1274</v>
      </c>
      <c r="D6112" t="s">
        <v>901</v>
      </c>
      <c r="E6112" t="s">
        <v>447</v>
      </c>
      <c r="F6112" t="s">
        <v>409</v>
      </c>
    </row>
    <row r="6113" spans="1:6" x14ac:dyDescent="0.25">
      <c r="A6113">
        <v>18</v>
      </c>
      <c r="B6113">
        <v>7</v>
      </c>
      <c r="C6113" t="s">
        <v>1143</v>
      </c>
      <c r="D6113" t="s">
        <v>961</v>
      </c>
      <c r="E6113" t="s">
        <v>465</v>
      </c>
      <c r="F6113" t="s">
        <v>409</v>
      </c>
    </row>
    <row r="6114" spans="1:6" x14ac:dyDescent="0.25">
      <c r="A6114">
        <v>18</v>
      </c>
      <c r="B6114">
        <v>8</v>
      </c>
      <c r="C6114" t="s">
        <v>1150</v>
      </c>
      <c r="D6114" t="s">
        <v>905</v>
      </c>
      <c r="E6114" t="s">
        <v>877</v>
      </c>
      <c r="F6114" t="s">
        <v>409</v>
      </c>
    </row>
    <row r="6115" spans="1:6" x14ac:dyDescent="0.25">
      <c r="A6115">
        <v>18</v>
      </c>
      <c r="B6115">
        <v>9</v>
      </c>
      <c r="C6115" t="s">
        <v>1159</v>
      </c>
      <c r="D6115" t="s">
        <v>901</v>
      </c>
      <c r="E6115" t="s">
        <v>676</v>
      </c>
      <c r="F6115" t="s">
        <v>409</v>
      </c>
    </row>
    <row r="6116" spans="1:6" x14ac:dyDescent="0.25">
      <c r="A6116">
        <v>18</v>
      </c>
      <c r="B6116">
        <v>10</v>
      </c>
      <c r="C6116" t="s">
        <v>1174</v>
      </c>
      <c r="D6116" t="s">
        <v>899</v>
      </c>
      <c r="E6116" t="s">
        <v>408</v>
      </c>
      <c r="F6116" t="s">
        <v>409</v>
      </c>
    </row>
    <row r="6117" spans="1:6" x14ac:dyDescent="0.25">
      <c r="A6117">
        <v>18</v>
      </c>
      <c r="B6117">
        <v>11</v>
      </c>
      <c r="C6117" t="s">
        <v>1190</v>
      </c>
      <c r="D6117" t="s">
        <v>901</v>
      </c>
      <c r="E6117" t="s">
        <v>567</v>
      </c>
      <c r="F6117" t="s">
        <v>409</v>
      </c>
    </row>
    <row r="6118" spans="1:6" x14ac:dyDescent="0.25">
      <c r="A6118">
        <v>18</v>
      </c>
      <c r="B6118">
        <v>12</v>
      </c>
      <c r="C6118" t="s">
        <v>1139</v>
      </c>
      <c r="D6118" t="s">
        <v>903</v>
      </c>
      <c r="E6118" t="s">
        <v>698</v>
      </c>
      <c r="F6118" t="s">
        <v>409</v>
      </c>
    </row>
    <row r="6119" spans="1:6" x14ac:dyDescent="0.25">
      <c r="A6119">
        <v>18</v>
      </c>
      <c r="B6119">
        <v>13</v>
      </c>
      <c r="C6119" t="s">
        <v>1156</v>
      </c>
      <c r="D6119" t="s">
        <v>899</v>
      </c>
      <c r="E6119" t="s">
        <v>458</v>
      </c>
      <c r="F6119" t="s">
        <v>409</v>
      </c>
    </row>
    <row r="6120" spans="1:6" x14ac:dyDescent="0.25">
      <c r="A6120">
        <v>18</v>
      </c>
      <c r="B6120">
        <v>14</v>
      </c>
      <c r="C6120" t="s">
        <v>1175</v>
      </c>
      <c r="D6120" t="s">
        <v>905</v>
      </c>
      <c r="E6120" t="s">
        <v>581</v>
      </c>
      <c r="F6120" t="s">
        <v>409</v>
      </c>
    </row>
    <row r="6121" spans="1:6" x14ac:dyDescent="0.25">
      <c r="A6121">
        <v>18</v>
      </c>
      <c r="B6121">
        <v>15</v>
      </c>
      <c r="C6121" t="s">
        <v>1144</v>
      </c>
      <c r="D6121" t="s">
        <v>899</v>
      </c>
      <c r="E6121" t="s">
        <v>716</v>
      </c>
      <c r="F6121" t="s">
        <v>409</v>
      </c>
    </row>
    <row r="6122" spans="1:6" x14ac:dyDescent="0.25">
      <c r="A6122">
        <v>19</v>
      </c>
      <c r="B6122">
        <v>1</v>
      </c>
      <c r="C6122" t="s">
        <v>1221</v>
      </c>
      <c r="D6122" t="s">
        <v>908</v>
      </c>
      <c r="E6122" t="s">
        <v>716</v>
      </c>
      <c r="F6122" t="s">
        <v>409</v>
      </c>
    </row>
    <row r="6123" spans="1:6" x14ac:dyDescent="0.25">
      <c r="A6123">
        <v>19</v>
      </c>
      <c r="B6123">
        <v>2</v>
      </c>
      <c r="C6123" t="s">
        <v>1148</v>
      </c>
      <c r="D6123" t="s">
        <v>901</v>
      </c>
      <c r="E6123" t="s">
        <v>581</v>
      </c>
      <c r="F6123" t="s">
        <v>409</v>
      </c>
    </row>
    <row r="6124" spans="1:6" x14ac:dyDescent="0.25">
      <c r="A6124">
        <v>19</v>
      </c>
      <c r="B6124">
        <v>3</v>
      </c>
      <c r="C6124" t="s">
        <v>1211</v>
      </c>
      <c r="D6124" t="s">
        <v>899</v>
      </c>
      <c r="E6124" t="s">
        <v>458</v>
      </c>
      <c r="F6124" t="s">
        <v>409</v>
      </c>
    </row>
    <row r="6125" spans="1:6" x14ac:dyDescent="0.25">
      <c r="A6125">
        <v>19</v>
      </c>
      <c r="B6125">
        <v>4</v>
      </c>
      <c r="C6125" t="s">
        <v>1188</v>
      </c>
      <c r="D6125" t="s">
        <v>961</v>
      </c>
      <c r="E6125" t="s">
        <v>698</v>
      </c>
      <c r="F6125" t="s">
        <v>409</v>
      </c>
    </row>
    <row r="6126" spans="1:6" x14ac:dyDescent="0.25">
      <c r="A6126">
        <v>19</v>
      </c>
      <c r="B6126">
        <v>5</v>
      </c>
      <c r="C6126" t="s">
        <v>1210</v>
      </c>
      <c r="D6126" t="s">
        <v>901</v>
      </c>
      <c r="E6126" t="s">
        <v>567</v>
      </c>
      <c r="F6126" t="s">
        <v>409</v>
      </c>
    </row>
    <row r="6127" spans="1:6" x14ac:dyDescent="0.25">
      <c r="A6127">
        <v>19</v>
      </c>
      <c r="B6127">
        <v>6</v>
      </c>
      <c r="C6127" t="s">
        <v>1155</v>
      </c>
      <c r="D6127" t="s">
        <v>961</v>
      </c>
      <c r="E6127" t="s">
        <v>408</v>
      </c>
      <c r="F6127" t="s">
        <v>409</v>
      </c>
    </row>
    <row r="6128" spans="1:6" x14ac:dyDescent="0.25">
      <c r="A6128">
        <v>19</v>
      </c>
      <c r="B6128">
        <v>7</v>
      </c>
      <c r="C6128" t="s">
        <v>1189</v>
      </c>
      <c r="D6128" t="s">
        <v>901</v>
      </c>
      <c r="E6128" t="s">
        <v>676</v>
      </c>
      <c r="F6128" t="s">
        <v>409</v>
      </c>
    </row>
    <row r="6129" spans="1:6" x14ac:dyDescent="0.25">
      <c r="A6129">
        <v>19</v>
      </c>
      <c r="B6129">
        <v>8</v>
      </c>
      <c r="C6129" t="s">
        <v>1265</v>
      </c>
      <c r="D6129" t="s">
        <v>899</v>
      </c>
      <c r="E6129" t="s">
        <v>877</v>
      </c>
      <c r="F6129" t="s">
        <v>409</v>
      </c>
    </row>
    <row r="6130" spans="1:6" x14ac:dyDescent="0.25">
      <c r="A6130">
        <v>19</v>
      </c>
      <c r="B6130">
        <v>9</v>
      </c>
      <c r="C6130" t="s">
        <v>1140</v>
      </c>
      <c r="D6130" t="s">
        <v>901</v>
      </c>
      <c r="E6130" t="s">
        <v>465</v>
      </c>
      <c r="F6130" t="s">
        <v>409</v>
      </c>
    </row>
    <row r="6131" spans="1:6" x14ac:dyDescent="0.25">
      <c r="A6131">
        <v>19</v>
      </c>
      <c r="B6131">
        <v>10</v>
      </c>
      <c r="C6131" t="s">
        <v>1137</v>
      </c>
      <c r="D6131" t="s">
        <v>922</v>
      </c>
      <c r="E6131" t="s">
        <v>447</v>
      </c>
      <c r="F6131" t="s">
        <v>409</v>
      </c>
    </row>
    <row r="6132" spans="1:6" x14ac:dyDescent="0.25">
      <c r="A6132">
        <v>19</v>
      </c>
      <c r="B6132">
        <v>11</v>
      </c>
      <c r="C6132" t="s">
        <v>1154</v>
      </c>
      <c r="D6132" t="s">
        <v>922</v>
      </c>
      <c r="E6132" t="s">
        <v>640</v>
      </c>
      <c r="F6132" t="s">
        <v>409</v>
      </c>
    </row>
    <row r="6133" spans="1:6" x14ac:dyDescent="0.25">
      <c r="A6133">
        <v>19</v>
      </c>
      <c r="B6133">
        <v>12</v>
      </c>
      <c r="C6133" t="s">
        <v>1228</v>
      </c>
      <c r="D6133" t="s">
        <v>899</v>
      </c>
      <c r="E6133" t="s">
        <v>336</v>
      </c>
      <c r="F6133" t="s">
        <v>409</v>
      </c>
    </row>
    <row r="6134" spans="1:6" x14ac:dyDescent="0.25">
      <c r="A6134">
        <v>19</v>
      </c>
      <c r="B6134">
        <v>13</v>
      </c>
      <c r="C6134" t="s">
        <v>1196</v>
      </c>
      <c r="D6134" t="s">
        <v>903</v>
      </c>
      <c r="E6134" t="s">
        <v>811</v>
      </c>
      <c r="F6134" t="s">
        <v>409</v>
      </c>
    </row>
    <row r="6135" spans="1:6" x14ac:dyDescent="0.25">
      <c r="A6135">
        <v>19</v>
      </c>
      <c r="B6135">
        <v>14</v>
      </c>
      <c r="C6135" t="s">
        <v>1254</v>
      </c>
      <c r="D6135" t="s">
        <v>905</v>
      </c>
      <c r="E6135" t="s">
        <v>144</v>
      </c>
      <c r="F6135" t="s">
        <v>409</v>
      </c>
    </row>
    <row r="6136" spans="1:6" x14ac:dyDescent="0.25">
      <c r="A6136">
        <v>19</v>
      </c>
      <c r="B6136">
        <v>15</v>
      </c>
      <c r="C6136" t="s">
        <v>1129</v>
      </c>
      <c r="D6136" t="s">
        <v>899</v>
      </c>
      <c r="E6136" t="s">
        <v>867</v>
      </c>
      <c r="F6136" t="s">
        <v>409</v>
      </c>
    </row>
    <row r="6137" spans="1:6" x14ac:dyDescent="0.25">
      <c r="A6137">
        <v>20</v>
      </c>
      <c r="B6137">
        <v>1</v>
      </c>
      <c r="C6137" t="s">
        <v>1220</v>
      </c>
      <c r="D6137" t="s">
        <v>903</v>
      </c>
      <c r="E6137" t="s">
        <v>867</v>
      </c>
      <c r="F6137" t="s">
        <v>409</v>
      </c>
    </row>
    <row r="6138" spans="1:6" x14ac:dyDescent="0.25">
      <c r="A6138">
        <v>20</v>
      </c>
      <c r="B6138">
        <v>2</v>
      </c>
      <c r="C6138" t="s">
        <v>1195</v>
      </c>
      <c r="D6138" t="s">
        <v>899</v>
      </c>
      <c r="E6138" t="s">
        <v>144</v>
      </c>
      <c r="F6138" t="s">
        <v>409</v>
      </c>
    </row>
    <row r="6139" spans="1:6" x14ac:dyDescent="0.25">
      <c r="A6139">
        <v>20</v>
      </c>
      <c r="B6139">
        <v>3</v>
      </c>
      <c r="C6139" t="s">
        <v>1224</v>
      </c>
      <c r="D6139" t="s">
        <v>961</v>
      </c>
      <c r="E6139" t="s">
        <v>811</v>
      </c>
      <c r="F6139" t="s">
        <v>409</v>
      </c>
    </row>
    <row r="6140" spans="1:6" x14ac:dyDescent="0.25">
      <c r="A6140">
        <v>20</v>
      </c>
      <c r="B6140">
        <v>4</v>
      </c>
      <c r="C6140" t="s">
        <v>1187</v>
      </c>
      <c r="D6140" t="s">
        <v>905</v>
      </c>
      <c r="E6140" t="s">
        <v>336</v>
      </c>
      <c r="F6140" t="s">
        <v>409</v>
      </c>
    </row>
    <row r="6141" spans="1:6" x14ac:dyDescent="0.25">
      <c r="A6141">
        <v>20</v>
      </c>
      <c r="B6141">
        <v>5</v>
      </c>
      <c r="C6141" t="s">
        <v>1217</v>
      </c>
      <c r="D6141" t="s">
        <v>901</v>
      </c>
      <c r="E6141" t="s">
        <v>640</v>
      </c>
      <c r="F6141" t="s">
        <v>409</v>
      </c>
    </row>
    <row r="6142" spans="1:6" x14ac:dyDescent="0.25">
      <c r="A6142">
        <v>20</v>
      </c>
      <c r="B6142">
        <v>6</v>
      </c>
      <c r="C6142" t="s">
        <v>1251</v>
      </c>
      <c r="D6142" t="s">
        <v>901</v>
      </c>
      <c r="E6142" t="s">
        <v>447</v>
      </c>
      <c r="F6142" t="s">
        <v>409</v>
      </c>
    </row>
    <row r="6143" spans="1:6" x14ac:dyDescent="0.25">
      <c r="A6143">
        <v>20</v>
      </c>
      <c r="B6143">
        <v>7</v>
      </c>
      <c r="C6143" t="s">
        <v>1186</v>
      </c>
      <c r="D6143" t="s">
        <v>922</v>
      </c>
      <c r="E6143" t="s">
        <v>465</v>
      </c>
      <c r="F6143" t="s">
        <v>409</v>
      </c>
    </row>
    <row r="6144" spans="1:6" x14ac:dyDescent="0.25">
      <c r="A6144">
        <v>20</v>
      </c>
      <c r="B6144">
        <v>8</v>
      </c>
      <c r="C6144" t="s">
        <v>1215</v>
      </c>
      <c r="D6144" t="s">
        <v>899</v>
      </c>
      <c r="E6144" t="s">
        <v>877</v>
      </c>
      <c r="F6144" t="s">
        <v>409</v>
      </c>
    </row>
    <row r="6145" spans="1:6" x14ac:dyDescent="0.25">
      <c r="A6145">
        <v>20</v>
      </c>
      <c r="B6145">
        <v>9</v>
      </c>
      <c r="C6145" t="s">
        <v>1287</v>
      </c>
      <c r="D6145" t="s">
        <v>903</v>
      </c>
      <c r="E6145" t="s">
        <v>676</v>
      </c>
      <c r="F6145" t="s">
        <v>409</v>
      </c>
    </row>
    <row r="6146" spans="1:6" x14ac:dyDescent="0.25">
      <c r="A6146">
        <v>20</v>
      </c>
      <c r="B6146">
        <v>10</v>
      </c>
      <c r="C6146" t="s">
        <v>1185</v>
      </c>
      <c r="D6146" t="s">
        <v>901</v>
      </c>
      <c r="E6146" t="s">
        <v>408</v>
      </c>
      <c r="F6146" t="s">
        <v>409</v>
      </c>
    </row>
    <row r="6147" spans="1:6" x14ac:dyDescent="0.25">
      <c r="A6147">
        <v>20</v>
      </c>
      <c r="B6147">
        <v>11</v>
      </c>
      <c r="C6147" t="s">
        <v>1231</v>
      </c>
      <c r="D6147" t="s">
        <v>901</v>
      </c>
      <c r="E6147" t="s">
        <v>567</v>
      </c>
      <c r="F6147" t="s">
        <v>409</v>
      </c>
    </row>
    <row r="6148" spans="1:6" x14ac:dyDescent="0.25">
      <c r="A6148">
        <v>20</v>
      </c>
      <c r="B6148">
        <v>12</v>
      </c>
      <c r="C6148" t="s">
        <v>1242</v>
      </c>
      <c r="D6148" t="s">
        <v>901</v>
      </c>
      <c r="E6148" t="s">
        <v>698</v>
      </c>
      <c r="F6148" t="s">
        <v>409</v>
      </c>
    </row>
    <row r="6149" spans="1:6" x14ac:dyDescent="0.25">
      <c r="A6149">
        <v>20</v>
      </c>
      <c r="B6149">
        <v>13</v>
      </c>
      <c r="C6149" t="s">
        <v>1236</v>
      </c>
      <c r="D6149" t="s">
        <v>901</v>
      </c>
      <c r="E6149" t="s">
        <v>458</v>
      </c>
      <c r="F6149" t="s">
        <v>409</v>
      </c>
    </row>
    <row r="6150" spans="1:6" x14ac:dyDescent="0.25">
      <c r="A6150">
        <v>20</v>
      </c>
      <c r="B6150">
        <v>14</v>
      </c>
      <c r="C6150" t="s">
        <v>1249</v>
      </c>
      <c r="D6150" t="s">
        <v>899</v>
      </c>
      <c r="E6150" t="s">
        <v>581</v>
      </c>
      <c r="F6150" t="s">
        <v>409</v>
      </c>
    </row>
    <row r="6151" spans="1:6" x14ac:dyDescent="0.25">
      <c r="A6151">
        <v>20</v>
      </c>
      <c r="B6151">
        <v>15</v>
      </c>
      <c r="C6151" t="s">
        <v>1138</v>
      </c>
      <c r="D6151" t="s">
        <v>961</v>
      </c>
      <c r="E6151" t="s">
        <v>716</v>
      </c>
      <c r="F6151" t="s">
        <v>409</v>
      </c>
    </row>
    <row r="6152" spans="1:6" x14ac:dyDescent="0.25">
      <c r="A6152">
        <v>21</v>
      </c>
      <c r="B6152">
        <v>1</v>
      </c>
      <c r="C6152" t="s">
        <v>1229</v>
      </c>
      <c r="D6152" t="s">
        <v>905</v>
      </c>
      <c r="E6152" t="s">
        <v>716</v>
      </c>
      <c r="F6152" t="s">
        <v>409</v>
      </c>
    </row>
    <row r="6153" spans="1:6" x14ac:dyDescent="0.25">
      <c r="A6153">
        <v>21</v>
      </c>
      <c r="B6153">
        <v>2</v>
      </c>
      <c r="C6153" t="s">
        <v>1241</v>
      </c>
      <c r="D6153" t="s">
        <v>961</v>
      </c>
      <c r="E6153" t="s">
        <v>581</v>
      </c>
      <c r="F6153" t="s">
        <v>409</v>
      </c>
    </row>
    <row r="6154" spans="1:6" x14ac:dyDescent="0.25">
      <c r="A6154">
        <v>21</v>
      </c>
      <c r="B6154">
        <v>3</v>
      </c>
      <c r="C6154" t="s">
        <v>1208</v>
      </c>
      <c r="D6154" t="s">
        <v>899</v>
      </c>
      <c r="E6154" t="s">
        <v>458</v>
      </c>
      <c r="F6154" t="s">
        <v>409</v>
      </c>
    </row>
    <row r="6155" spans="1:6" x14ac:dyDescent="0.25">
      <c r="A6155">
        <v>21</v>
      </c>
      <c r="B6155">
        <v>4</v>
      </c>
      <c r="C6155" t="s">
        <v>1212</v>
      </c>
      <c r="D6155" t="s">
        <v>901</v>
      </c>
      <c r="E6155" t="s">
        <v>698</v>
      </c>
      <c r="F6155" t="s">
        <v>409</v>
      </c>
    </row>
    <row r="6156" spans="1:6" x14ac:dyDescent="0.25">
      <c r="A6156">
        <v>21</v>
      </c>
      <c r="B6156">
        <v>5</v>
      </c>
      <c r="C6156" t="s">
        <v>1275</v>
      </c>
      <c r="D6156" t="s">
        <v>899</v>
      </c>
      <c r="E6156" t="s">
        <v>567</v>
      </c>
      <c r="F6156" t="s">
        <v>409</v>
      </c>
    </row>
    <row r="6157" spans="1:6" x14ac:dyDescent="0.25">
      <c r="A6157">
        <v>21</v>
      </c>
      <c r="B6157">
        <v>6</v>
      </c>
      <c r="C6157" t="s">
        <v>1240</v>
      </c>
      <c r="D6157" t="s">
        <v>901</v>
      </c>
      <c r="E6157" t="s">
        <v>408</v>
      </c>
      <c r="F6157" t="s">
        <v>409</v>
      </c>
    </row>
    <row r="6158" spans="1:6" x14ac:dyDescent="0.25">
      <c r="A6158">
        <v>21</v>
      </c>
      <c r="B6158">
        <v>7</v>
      </c>
      <c r="C6158" t="s">
        <v>1194</v>
      </c>
      <c r="D6158" t="s">
        <v>961</v>
      </c>
      <c r="E6158" t="s">
        <v>676</v>
      </c>
      <c r="F6158" t="s">
        <v>409</v>
      </c>
    </row>
    <row r="6159" spans="1:6" x14ac:dyDescent="0.25">
      <c r="A6159">
        <v>21</v>
      </c>
      <c r="B6159">
        <v>8</v>
      </c>
      <c r="C6159" t="s">
        <v>1182</v>
      </c>
      <c r="D6159" t="s">
        <v>901</v>
      </c>
      <c r="E6159" t="s">
        <v>877</v>
      </c>
      <c r="F6159" t="s">
        <v>409</v>
      </c>
    </row>
    <row r="6160" spans="1:6" x14ac:dyDescent="0.25">
      <c r="A6160">
        <v>21</v>
      </c>
      <c r="B6160">
        <v>9</v>
      </c>
      <c r="C6160" t="s">
        <v>1289</v>
      </c>
      <c r="D6160" t="s">
        <v>901</v>
      </c>
      <c r="E6160" t="s">
        <v>465</v>
      </c>
      <c r="F6160" t="s">
        <v>409</v>
      </c>
    </row>
    <row r="6161" spans="1:6" x14ac:dyDescent="0.25">
      <c r="A6161">
        <v>21</v>
      </c>
      <c r="B6161">
        <v>10</v>
      </c>
      <c r="C6161" t="s">
        <v>1271</v>
      </c>
      <c r="D6161" t="s">
        <v>899</v>
      </c>
      <c r="E6161" t="s">
        <v>447</v>
      </c>
      <c r="F6161" t="s">
        <v>409</v>
      </c>
    </row>
    <row r="6162" spans="1:6" x14ac:dyDescent="0.25">
      <c r="A6162">
        <v>21</v>
      </c>
      <c r="B6162">
        <v>11</v>
      </c>
      <c r="C6162" t="s">
        <v>1225</v>
      </c>
      <c r="D6162" t="s">
        <v>901</v>
      </c>
      <c r="E6162" t="s">
        <v>640</v>
      </c>
      <c r="F6162" t="s">
        <v>409</v>
      </c>
    </row>
    <row r="6163" spans="1:6" x14ac:dyDescent="0.25">
      <c r="A6163">
        <v>21</v>
      </c>
      <c r="B6163">
        <v>12</v>
      </c>
      <c r="C6163" t="s">
        <v>1290</v>
      </c>
      <c r="D6163" t="s">
        <v>922</v>
      </c>
      <c r="E6163" t="s">
        <v>336</v>
      </c>
      <c r="F6163" t="s">
        <v>409</v>
      </c>
    </row>
    <row r="6164" spans="1:6" x14ac:dyDescent="0.25">
      <c r="A6164">
        <v>21</v>
      </c>
      <c r="B6164">
        <v>13</v>
      </c>
      <c r="C6164" t="s">
        <v>1244</v>
      </c>
      <c r="D6164" t="s">
        <v>961</v>
      </c>
      <c r="E6164" t="s">
        <v>811</v>
      </c>
      <c r="F6164" t="s">
        <v>409</v>
      </c>
    </row>
    <row r="6165" spans="1:6" x14ac:dyDescent="0.25">
      <c r="A6165">
        <v>21</v>
      </c>
      <c r="B6165">
        <v>14</v>
      </c>
      <c r="C6165" t="s">
        <v>1259</v>
      </c>
      <c r="D6165" t="s">
        <v>901</v>
      </c>
      <c r="E6165" t="s">
        <v>144</v>
      </c>
      <c r="F6165" t="s">
        <v>409</v>
      </c>
    </row>
    <row r="6166" spans="1:6" x14ac:dyDescent="0.25">
      <c r="A6166">
        <v>21</v>
      </c>
      <c r="B6166">
        <v>15</v>
      </c>
      <c r="C6166" t="s">
        <v>1216</v>
      </c>
      <c r="D6166" t="s">
        <v>899</v>
      </c>
      <c r="E6166" t="s">
        <v>867</v>
      </c>
      <c r="F6166" t="s">
        <v>409</v>
      </c>
    </row>
    <row r="6167" spans="1:6" x14ac:dyDescent="0.25">
      <c r="A6167">
        <v>22</v>
      </c>
      <c r="B6167">
        <v>1</v>
      </c>
      <c r="C6167" t="s">
        <v>1223</v>
      </c>
      <c r="D6167" t="s">
        <v>908</v>
      </c>
      <c r="E6167" t="s">
        <v>867</v>
      </c>
      <c r="F6167" t="s">
        <v>409</v>
      </c>
    </row>
    <row r="6168" spans="1:6" x14ac:dyDescent="0.25">
      <c r="A6168">
        <v>22</v>
      </c>
      <c r="B6168">
        <v>2</v>
      </c>
      <c r="C6168" t="s">
        <v>1127</v>
      </c>
      <c r="D6168" t="s">
        <v>901</v>
      </c>
      <c r="E6168" t="s">
        <v>144</v>
      </c>
      <c r="F6168" t="s">
        <v>409</v>
      </c>
    </row>
    <row r="6169" spans="1:6" x14ac:dyDescent="0.25">
      <c r="A6169">
        <v>22</v>
      </c>
      <c r="B6169">
        <v>3</v>
      </c>
      <c r="C6169" t="s">
        <v>1248</v>
      </c>
      <c r="D6169" t="s">
        <v>901</v>
      </c>
      <c r="E6169" t="s">
        <v>811</v>
      </c>
      <c r="F6169" t="s">
        <v>409</v>
      </c>
    </row>
    <row r="6170" spans="1:6" x14ac:dyDescent="0.25">
      <c r="A6170">
        <v>22</v>
      </c>
      <c r="B6170">
        <v>4</v>
      </c>
      <c r="C6170" t="s">
        <v>1294</v>
      </c>
      <c r="D6170" t="s">
        <v>901</v>
      </c>
      <c r="E6170" t="s">
        <v>336</v>
      </c>
      <c r="F6170" t="s">
        <v>409</v>
      </c>
    </row>
    <row r="6171" spans="1:6" x14ac:dyDescent="0.25">
      <c r="A6171">
        <v>22</v>
      </c>
      <c r="B6171">
        <v>5</v>
      </c>
      <c r="C6171" t="s">
        <v>1246</v>
      </c>
      <c r="D6171" t="s">
        <v>899</v>
      </c>
      <c r="E6171" t="s">
        <v>640</v>
      </c>
      <c r="F6171" t="s">
        <v>409</v>
      </c>
    </row>
    <row r="6172" spans="1:6" x14ac:dyDescent="0.25">
      <c r="A6172">
        <v>22</v>
      </c>
      <c r="B6172">
        <v>6</v>
      </c>
      <c r="C6172" t="s">
        <v>1233</v>
      </c>
      <c r="D6172" t="s">
        <v>901</v>
      </c>
      <c r="E6172" t="s">
        <v>447</v>
      </c>
      <c r="F6172" t="s">
        <v>409</v>
      </c>
    </row>
    <row r="6173" spans="1:6" x14ac:dyDescent="0.25">
      <c r="A6173">
        <v>22</v>
      </c>
      <c r="B6173">
        <v>7</v>
      </c>
      <c r="C6173" t="s">
        <v>1199</v>
      </c>
      <c r="D6173" t="s">
        <v>903</v>
      </c>
      <c r="E6173" t="s">
        <v>465</v>
      </c>
      <c r="F6173" t="s">
        <v>409</v>
      </c>
    </row>
    <row r="6174" spans="1:6" x14ac:dyDescent="0.25">
      <c r="A6174">
        <v>22</v>
      </c>
      <c r="B6174">
        <v>8</v>
      </c>
      <c r="C6174" t="s">
        <v>1342</v>
      </c>
      <c r="D6174" t="s">
        <v>961</v>
      </c>
      <c r="E6174" t="s">
        <v>877</v>
      </c>
      <c r="F6174" t="s">
        <v>409</v>
      </c>
    </row>
    <row r="6175" spans="1:6" x14ac:dyDescent="0.25">
      <c r="A6175">
        <v>22</v>
      </c>
      <c r="B6175">
        <v>9</v>
      </c>
      <c r="C6175" t="s">
        <v>1181</v>
      </c>
      <c r="D6175" t="s">
        <v>899</v>
      </c>
      <c r="E6175" t="s">
        <v>676</v>
      </c>
      <c r="F6175" t="s">
        <v>409</v>
      </c>
    </row>
    <row r="6176" spans="1:6" x14ac:dyDescent="0.25">
      <c r="A6176">
        <v>22</v>
      </c>
      <c r="B6176">
        <v>10</v>
      </c>
      <c r="C6176" t="s">
        <v>1178</v>
      </c>
      <c r="D6176" t="s">
        <v>901</v>
      </c>
      <c r="E6176" t="s">
        <v>408</v>
      </c>
      <c r="F6176" t="s">
        <v>409</v>
      </c>
    </row>
    <row r="6177" spans="1:6" x14ac:dyDescent="0.25">
      <c r="A6177">
        <v>22</v>
      </c>
      <c r="B6177">
        <v>11</v>
      </c>
      <c r="C6177" t="s">
        <v>1171</v>
      </c>
      <c r="D6177" t="s">
        <v>961</v>
      </c>
      <c r="E6177" t="s">
        <v>567</v>
      </c>
      <c r="F6177" t="s">
        <v>409</v>
      </c>
    </row>
    <row r="6178" spans="1:6" x14ac:dyDescent="0.25">
      <c r="A6178">
        <v>22</v>
      </c>
      <c r="B6178">
        <v>12</v>
      </c>
      <c r="C6178" t="s">
        <v>1192</v>
      </c>
      <c r="D6178" t="s">
        <v>901</v>
      </c>
      <c r="E6178" t="s">
        <v>698</v>
      </c>
      <c r="F6178" t="s">
        <v>409</v>
      </c>
    </row>
    <row r="6179" spans="1:6" x14ac:dyDescent="0.25">
      <c r="A6179">
        <v>22</v>
      </c>
      <c r="B6179">
        <v>13</v>
      </c>
      <c r="C6179" t="s">
        <v>1226</v>
      </c>
      <c r="D6179" t="s">
        <v>901</v>
      </c>
      <c r="E6179" t="s">
        <v>458</v>
      </c>
      <c r="F6179" t="s">
        <v>409</v>
      </c>
    </row>
    <row r="6180" spans="1:6" x14ac:dyDescent="0.25">
      <c r="A6180">
        <v>22</v>
      </c>
      <c r="B6180">
        <v>14</v>
      </c>
      <c r="C6180" t="s">
        <v>1270</v>
      </c>
      <c r="D6180" t="s">
        <v>901</v>
      </c>
      <c r="E6180" t="s">
        <v>581</v>
      </c>
      <c r="F6180" t="s">
        <v>409</v>
      </c>
    </row>
    <row r="6181" spans="1:6" x14ac:dyDescent="0.25">
      <c r="A6181">
        <v>22</v>
      </c>
      <c r="B6181">
        <v>15</v>
      </c>
      <c r="C6181" t="s">
        <v>1255</v>
      </c>
      <c r="D6181" t="s">
        <v>901</v>
      </c>
      <c r="E6181" t="s">
        <v>716</v>
      </c>
      <c r="F6181" t="s">
        <v>409</v>
      </c>
    </row>
    <row r="6182" spans="1:6" x14ac:dyDescent="0.25">
      <c r="A6182">
        <v>23</v>
      </c>
      <c r="B6182">
        <v>1</v>
      </c>
      <c r="C6182" t="s">
        <v>1268</v>
      </c>
      <c r="D6182" t="s">
        <v>901</v>
      </c>
      <c r="E6182" t="s">
        <v>716</v>
      </c>
      <c r="F6182" t="s">
        <v>409</v>
      </c>
    </row>
    <row r="6183" spans="1:6" x14ac:dyDescent="0.25">
      <c r="A6183">
        <v>23</v>
      </c>
      <c r="B6183">
        <v>2</v>
      </c>
      <c r="C6183" t="s">
        <v>1180</v>
      </c>
      <c r="D6183" t="s">
        <v>899</v>
      </c>
      <c r="E6183" t="s">
        <v>581</v>
      </c>
      <c r="F6183" t="s">
        <v>409</v>
      </c>
    </row>
    <row r="6184" spans="1:6" x14ac:dyDescent="0.25">
      <c r="A6184">
        <v>23</v>
      </c>
      <c r="B6184">
        <v>3</v>
      </c>
      <c r="C6184" t="s">
        <v>1207</v>
      </c>
      <c r="D6184" t="s">
        <v>899</v>
      </c>
      <c r="E6184" t="s">
        <v>458</v>
      </c>
      <c r="F6184" t="s">
        <v>409</v>
      </c>
    </row>
    <row r="6185" spans="1:6" x14ac:dyDescent="0.25">
      <c r="A6185">
        <v>23</v>
      </c>
      <c r="B6185">
        <v>4</v>
      </c>
      <c r="C6185" t="s">
        <v>1234</v>
      </c>
      <c r="D6185" t="s">
        <v>908</v>
      </c>
      <c r="E6185" t="s">
        <v>698</v>
      </c>
      <c r="F6185" t="s">
        <v>409</v>
      </c>
    </row>
    <row r="6186" spans="1:6" x14ac:dyDescent="0.25">
      <c r="A6186">
        <v>23</v>
      </c>
      <c r="B6186">
        <v>5</v>
      </c>
      <c r="C6186" t="s">
        <v>1218</v>
      </c>
      <c r="D6186" t="s">
        <v>901</v>
      </c>
      <c r="E6186" t="s">
        <v>567</v>
      </c>
      <c r="F6186" t="s">
        <v>409</v>
      </c>
    </row>
    <row r="6187" spans="1:6" x14ac:dyDescent="0.25">
      <c r="A6187">
        <v>23</v>
      </c>
      <c r="B6187">
        <v>6</v>
      </c>
      <c r="C6187" t="s">
        <v>1253</v>
      </c>
      <c r="D6187" t="s">
        <v>899</v>
      </c>
      <c r="E6187" t="s">
        <v>408</v>
      </c>
      <c r="F6187" t="s">
        <v>409</v>
      </c>
    </row>
    <row r="6188" spans="1:6" x14ac:dyDescent="0.25">
      <c r="A6188">
        <v>23</v>
      </c>
      <c r="B6188">
        <v>7</v>
      </c>
      <c r="C6188" t="s">
        <v>1198</v>
      </c>
      <c r="D6188" t="s">
        <v>901</v>
      </c>
      <c r="E6188" t="s">
        <v>676</v>
      </c>
      <c r="F6188" t="s">
        <v>409</v>
      </c>
    </row>
    <row r="6189" spans="1:6" x14ac:dyDescent="0.25">
      <c r="A6189">
        <v>23</v>
      </c>
      <c r="B6189">
        <v>8</v>
      </c>
      <c r="C6189" t="s">
        <v>1365</v>
      </c>
      <c r="D6189" t="s">
        <v>901</v>
      </c>
      <c r="E6189" t="s">
        <v>877</v>
      </c>
      <c r="F6189" t="s">
        <v>409</v>
      </c>
    </row>
    <row r="6190" spans="1:6" x14ac:dyDescent="0.25">
      <c r="A6190">
        <v>23</v>
      </c>
      <c r="B6190">
        <v>9</v>
      </c>
      <c r="C6190" t="s">
        <v>1300</v>
      </c>
      <c r="D6190" t="s">
        <v>901</v>
      </c>
      <c r="E6190" t="s">
        <v>465</v>
      </c>
      <c r="F6190" t="s">
        <v>409</v>
      </c>
    </row>
    <row r="6191" spans="1:6" x14ac:dyDescent="0.25">
      <c r="A6191">
        <v>23</v>
      </c>
      <c r="B6191">
        <v>10</v>
      </c>
      <c r="C6191" t="s">
        <v>1193</v>
      </c>
      <c r="D6191" t="s">
        <v>908</v>
      </c>
      <c r="E6191" t="s">
        <v>447</v>
      </c>
      <c r="F6191" t="s">
        <v>409</v>
      </c>
    </row>
    <row r="6192" spans="1:6" x14ac:dyDescent="0.25">
      <c r="A6192">
        <v>23</v>
      </c>
      <c r="B6192">
        <v>11</v>
      </c>
      <c r="C6192" t="s">
        <v>1335</v>
      </c>
      <c r="D6192" t="s">
        <v>901</v>
      </c>
      <c r="E6192" t="s">
        <v>640</v>
      </c>
      <c r="F6192" t="s">
        <v>409</v>
      </c>
    </row>
    <row r="6193" spans="1:6" x14ac:dyDescent="0.25">
      <c r="A6193">
        <v>23</v>
      </c>
      <c r="B6193">
        <v>12</v>
      </c>
      <c r="C6193" t="s">
        <v>1299</v>
      </c>
      <c r="D6193" t="s">
        <v>961</v>
      </c>
      <c r="E6193" t="s">
        <v>336</v>
      </c>
      <c r="F6193" t="s">
        <v>409</v>
      </c>
    </row>
    <row r="6194" spans="1:6" x14ac:dyDescent="0.25">
      <c r="A6194">
        <v>23</v>
      </c>
      <c r="B6194">
        <v>13</v>
      </c>
      <c r="C6194" t="s">
        <v>1273</v>
      </c>
      <c r="D6194" t="s">
        <v>901</v>
      </c>
      <c r="E6194" t="s">
        <v>811</v>
      </c>
      <c r="F6194" t="s">
        <v>409</v>
      </c>
    </row>
    <row r="6195" spans="1:6" x14ac:dyDescent="0.25">
      <c r="A6195">
        <v>23</v>
      </c>
      <c r="B6195">
        <v>14</v>
      </c>
      <c r="C6195" t="s">
        <v>1355</v>
      </c>
      <c r="D6195" t="s">
        <v>899</v>
      </c>
      <c r="E6195" t="s">
        <v>144</v>
      </c>
      <c r="F6195" t="s">
        <v>409</v>
      </c>
    </row>
    <row r="6196" spans="1:6" x14ac:dyDescent="0.25">
      <c r="A6196">
        <v>23</v>
      </c>
      <c r="B6196">
        <v>15</v>
      </c>
      <c r="C6196" t="s">
        <v>1258</v>
      </c>
      <c r="D6196" t="s">
        <v>901</v>
      </c>
      <c r="E6196" t="s">
        <v>867</v>
      </c>
      <c r="F6196" t="s">
        <v>409</v>
      </c>
    </row>
    <row r="6197" spans="1:6" x14ac:dyDescent="0.25">
      <c r="A6197">
        <v>24</v>
      </c>
      <c r="B6197">
        <v>1</v>
      </c>
      <c r="C6197" t="s">
        <v>1400</v>
      </c>
      <c r="D6197" t="s">
        <v>899</v>
      </c>
      <c r="E6197" t="s">
        <v>867</v>
      </c>
      <c r="F6197" t="s">
        <v>409</v>
      </c>
    </row>
    <row r="6198" spans="1:6" x14ac:dyDescent="0.25">
      <c r="A6198">
        <v>24</v>
      </c>
      <c r="B6198">
        <v>2</v>
      </c>
      <c r="C6198" t="s">
        <v>1206</v>
      </c>
      <c r="D6198" t="s">
        <v>901</v>
      </c>
      <c r="E6198" t="s">
        <v>144</v>
      </c>
      <c r="F6198" t="s">
        <v>409</v>
      </c>
    </row>
    <row r="6199" spans="1:6" x14ac:dyDescent="0.25">
      <c r="A6199">
        <v>24</v>
      </c>
      <c r="B6199">
        <v>3</v>
      </c>
      <c r="C6199" t="s">
        <v>1280</v>
      </c>
      <c r="D6199" t="s">
        <v>905</v>
      </c>
      <c r="E6199" t="s">
        <v>811</v>
      </c>
      <c r="F6199" t="s">
        <v>409</v>
      </c>
    </row>
    <row r="6200" spans="1:6" x14ac:dyDescent="0.25">
      <c r="A6200">
        <v>24</v>
      </c>
      <c r="B6200">
        <v>4</v>
      </c>
      <c r="C6200" t="s">
        <v>1295</v>
      </c>
      <c r="D6200" t="s">
        <v>908</v>
      </c>
      <c r="E6200" t="s">
        <v>336</v>
      </c>
      <c r="F6200" t="s">
        <v>409</v>
      </c>
    </row>
    <row r="6201" spans="1:6" x14ac:dyDescent="0.25">
      <c r="A6201">
        <v>24</v>
      </c>
      <c r="B6201">
        <v>5</v>
      </c>
      <c r="C6201" t="s">
        <v>1170</v>
      </c>
      <c r="D6201" t="s">
        <v>961</v>
      </c>
      <c r="E6201" t="s">
        <v>640</v>
      </c>
      <c r="F6201" t="s">
        <v>409</v>
      </c>
    </row>
    <row r="6202" spans="1:6" x14ac:dyDescent="0.25">
      <c r="A6202">
        <v>24</v>
      </c>
      <c r="B6202">
        <v>6</v>
      </c>
      <c r="C6202" t="s">
        <v>1296</v>
      </c>
      <c r="D6202" t="s">
        <v>901</v>
      </c>
      <c r="E6202" t="s">
        <v>447</v>
      </c>
      <c r="F6202" t="s">
        <v>409</v>
      </c>
    </row>
    <row r="6203" spans="1:6" x14ac:dyDescent="0.25">
      <c r="A6203">
        <v>24</v>
      </c>
      <c r="B6203">
        <v>7</v>
      </c>
      <c r="C6203" t="s">
        <v>1204</v>
      </c>
      <c r="D6203" t="s">
        <v>901</v>
      </c>
      <c r="E6203" t="s">
        <v>465</v>
      </c>
      <c r="F6203" t="s">
        <v>409</v>
      </c>
    </row>
    <row r="6204" spans="1:6" x14ac:dyDescent="0.25">
      <c r="A6204">
        <v>24</v>
      </c>
      <c r="B6204">
        <v>8</v>
      </c>
      <c r="C6204" t="s">
        <v>1177</v>
      </c>
      <c r="D6204" t="s">
        <v>901</v>
      </c>
      <c r="E6204" t="s">
        <v>877</v>
      </c>
      <c r="F6204" t="s">
        <v>409</v>
      </c>
    </row>
    <row r="6205" spans="1:6" x14ac:dyDescent="0.25">
      <c r="A6205">
        <v>24</v>
      </c>
      <c r="B6205">
        <v>9</v>
      </c>
      <c r="C6205" t="s">
        <v>1247</v>
      </c>
      <c r="D6205" t="s">
        <v>901</v>
      </c>
      <c r="E6205" t="s">
        <v>676</v>
      </c>
      <c r="F6205" t="s">
        <v>409</v>
      </c>
    </row>
    <row r="6206" spans="1:6" x14ac:dyDescent="0.25">
      <c r="A6206">
        <v>24</v>
      </c>
      <c r="B6206">
        <v>10</v>
      </c>
      <c r="C6206" t="s">
        <v>1348</v>
      </c>
      <c r="D6206" t="s">
        <v>961</v>
      </c>
      <c r="E6206" t="s">
        <v>408</v>
      </c>
      <c r="F6206" t="s">
        <v>409</v>
      </c>
    </row>
    <row r="6207" spans="1:6" x14ac:dyDescent="0.25">
      <c r="A6207">
        <v>24</v>
      </c>
      <c r="B6207">
        <v>11</v>
      </c>
      <c r="C6207" t="s">
        <v>1172</v>
      </c>
      <c r="D6207" t="s">
        <v>901</v>
      </c>
      <c r="E6207" t="s">
        <v>567</v>
      </c>
      <c r="F6207" t="s">
        <v>409</v>
      </c>
    </row>
    <row r="6208" spans="1:6" x14ac:dyDescent="0.25">
      <c r="A6208">
        <v>24</v>
      </c>
      <c r="B6208">
        <v>12</v>
      </c>
      <c r="C6208" t="s">
        <v>1386</v>
      </c>
      <c r="D6208" t="s">
        <v>926</v>
      </c>
      <c r="E6208" t="s">
        <v>698</v>
      </c>
      <c r="F6208" t="s">
        <v>409</v>
      </c>
    </row>
    <row r="6209" spans="1:6" x14ac:dyDescent="0.25">
      <c r="A6209">
        <v>24</v>
      </c>
      <c r="B6209">
        <v>13</v>
      </c>
      <c r="C6209" t="s">
        <v>1219</v>
      </c>
      <c r="D6209" t="s">
        <v>899</v>
      </c>
      <c r="E6209" t="s">
        <v>458</v>
      </c>
      <c r="F6209" t="s">
        <v>409</v>
      </c>
    </row>
    <row r="6210" spans="1:6" x14ac:dyDescent="0.25">
      <c r="A6210">
        <v>24</v>
      </c>
      <c r="B6210">
        <v>14</v>
      </c>
      <c r="C6210" t="s">
        <v>1267</v>
      </c>
      <c r="D6210" t="s">
        <v>901</v>
      </c>
      <c r="E6210" t="s">
        <v>581</v>
      </c>
      <c r="F6210" t="s">
        <v>409</v>
      </c>
    </row>
    <row r="6211" spans="1:6" x14ac:dyDescent="0.25">
      <c r="A6211">
        <v>24</v>
      </c>
      <c r="B6211">
        <v>15</v>
      </c>
      <c r="C6211" t="s">
        <v>1292</v>
      </c>
      <c r="D6211" t="s">
        <v>901</v>
      </c>
      <c r="E6211" t="s">
        <v>716</v>
      </c>
      <c r="F6211" t="s">
        <v>409</v>
      </c>
    </row>
    <row r="6212" spans="1:6" x14ac:dyDescent="0.25">
      <c r="A6212">
        <v>25</v>
      </c>
      <c r="B6212">
        <v>1</v>
      </c>
      <c r="C6212" t="s">
        <v>1317</v>
      </c>
      <c r="D6212" t="s">
        <v>961</v>
      </c>
      <c r="E6212" t="s">
        <v>716</v>
      </c>
      <c r="F6212" t="s">
        <v>409</v>
      </c>
    </row>
    <row r="6213" spans="1:6" x14ac:dyDescent="0.25">
      <c r="A6213">
        <v>25</v>
      </c>
      <c r="B6213">
        <v>2</v>
      </c>
      <c r="C6213" t="s">
        <v>1363</v>
      </c>
      <c r="D6213" t="s">
        <v>908</v>
      </c>
      <c r="E6213" t="s">
        <v>581</v>
      </c>
      <c r="F6213" t="s">
        <v>409</v>
      </c>
    </row>
    <row r="6214" spans="1:6" x14ac:dyDescent="0.25">
      <c r="A6214">
        <v>25</v>
      </c>
      <c r="B6214">
        <v>3</v>
      </c>
      <c r="C6214" t="s">
        <v>1184</v>
      </c>
      <c r="D6214" t="s">
        <v>901</v>
      </c>
      <c r="E6214" t="s">
        <v>458</v>
      </c>
      <c r="F6214" t="s">
        <v>409</v>
      </c>
    </row>
    <row r="6215" spans="1:6" x14ac:dyDescent="0.25">
      <c r="A6215">
        <v>25</v>
      </c>
      <c r="B6215">
        <v>4</v>
      </c>
      <c r="C6215" t="s">
        <v>1222</v>
      </c>
      <c r="D6215" t="s">
        <v>901</v>
      </c>
      <c r="E6215" t="s">
        <v>698</v>
      </c>
      <c r="F6215" t="s">
        <v>409</v>
      </c>
    </row>
    <row r="6216" spans="1:6" x14ac:dyDescent="0.25">
      <c r="A6216">
        <v>25</v>
      </c>
      <c r="B6216">
        <v>5</v>
      </c>
      <c r="C6216" t="s">
        <v>1369</v>
      </c>
      <c r="D6216" t="s">
        <v>901</v>
      </c>
      <c r="E6216" t="s">
        <v>567</v>
      </c>
      <c r="F6216" t="s">
        <v>409</v>
      </c>
    </row>
    <row r="6217" spans="1:6" x14ac:dyDescent="0.25">
      <c r="A6217">
        <v>25</v>
      </c>
      <c r="B6217">
        <v>6</v>
      </c>
      <c r="C6217" t="s">
        <v>1183</v>
      </c>
      <c r="D6217" t="s">
        <v>899</v>
      </c>
      <c r="E6217" t="s">
        <v>408</v>
      </c>
      <c r="F6217" t="s">
        <v>409</v>
      </c>
    </row>
    <row r="6218" spans="1:6" x14ac:dyDescent="0.25">
      <c r="A6218">
        <v>25</v>
      </c>
      <c r="B6218">
        <v>7</v>
      </c>
      <c r="C6218" t="s">
        <v>1072</v>
      </c>
      <c r="D6218" t="s">
        <v>901</v>
      </c>
      <c r="E6218" t="s">
        <v>676</v>
      </c>
      <c r="F6218" t="s">
        <v>409</v>
      </c>
    </row>
    <row r="6219" spans="1:6" x14ac:dyDescent="0.25">
      <c r="A6219">
        <v>25</v>
      </c>
      <c r="B6219">
        <v>8</v>
      </c>
      <c r="C6219" t="s">
        <v>1250</v>
      </c>
      <c r="D6219" t="s">
        <v>899</v>
      </c>
      <c r="E6219" t="s">
        <v>877</v>
      </c>
      <c r="F6219" t="s">
        <v>409</v>
      </c>
    </row>
    <row r="6220" spans="1:6" x14ac:dyDescent="0.25">
      <c r="A6220">
        <v>25</v>
      </c>
      <c r="B6220">
        <v>9</v>
      </c>
      <c r="C6220" t="s">
        <v>1214</v>
      </c>
      <c r="D6220" t="s">
        <v>901</v>
      </c>
      <c r="E6220" t="s">
        <v>465</v>
      </c>
      <c r="F6220" t="s">
        <v>409</v>
      </c>
    </row>
    <row r="6221" spans="1:6" x14ac:dyDescent="0.25">
      <c r="A6221">
        <v>25</v>
      </c>
      <c r="B6221">
        <v>10</v>
      </c>
      <c r="C6221" t="s">
        <v>1282</v>
      </c>
      <c r="D6221" t="s">
        <v>901</v>
      </c>
      <c r="E6221" t="s">
        <v>447</v>
      </c>
      <c r="F6221" t="s">
        <v>409</v>
      </c>
    </row>
    <row r="6222" spans="1:6" x14ac:dyDescent="0.25">
      <c r="A6222">
        <v>25</v>
      </c>
      <c r="B6222">
        <v>11</v>
      </c>
      <c r="C6222" t="s">
        <v>1264</v>
      </c>
      <c r="D6222" t="s">
        <v>899</v>
      </c>
      <c r="E6222" t="s">
        <v>640</v>
      </c>
      <c r="F6222" t="s">
        <v>409</v>
      </c>
    </row>
    <row r="6223" spans="1:6" x14ac:dyDescent="0.25">
      <c r="A6223">
        <v>25</v>
      </c>
      <c r="B6223">
        <v>12</v>
      </c>
      <c r="C6223" t="s">
        <v>1238</v>
      </c>
      <c r="D6223" t="s">
        <v>901</v>
      </c>
      <c r="E6223" t="s">
        <v>336</v>
      </c>
      <c r="F6223" t="s">
        <v>409</v>
      </c>
    </row>
    <row r="6224" spans="1:6" x14ac:dyDescent="0.25">
      <c r="A6224">
        <v>25</v>
      </c>
      <c r="B6224">
        <v>13</v>
      </c>
      <c r="C6224" t="s">
        <v>1303</v>
      </c>
      <c r="D6224" t="s">
        <v>899</v>
      </c>
      <c r="E6224" t="s">
        <v>811</v>
      </c>
      <c r="F6224" t="s">
        <v>409</v>
      </c>
    </row>
    <row r="6225" spans="1:6" x14ac:dyDescent="0.25">
      <c r="A6225">
        <v>25</v>
      </c>
      <c r="B6225">
        <v>14</v>
      </c>
      <c r="C6225" t="s">
        <v>1232</v>
      </c>
      <c r="D6225" t="s">
        <v>901</v>
      </c>
      <c r="E6225" t="s">
        <v>144</v>
      </c>
      <c r="F6225" t="s">
        <v>409</v>
      </c>
    </row>
    <row r="6226" spans="1:6" x14ac:dyDescent="0.25">
      <c r="A6226">
        <v>25</v>
      </c>
      <c r="B6226">
        <v>15</v>
      </c>
      <c r="C6226" t="s">
        <v>1256</v>
      </c>
      <c r="D6226" t="s">
        <v>899</v>
      </c>
      <c r="E6226" t="s">
        <v>867</v>
      </c>
      <c r="F6226" t="s">
        <v>409</v>
      </c>
    </row>
    <row r="6227" spans="1:6" x14ac:dyDescent="0.25">
      <c r="A6227">
        <v>26</v>
      </c>
      <c r="B6227">
        <v>1</v>
      </c>
      <c r="C6227" t="s">
        <v>1283</v>
      </c>
      <c r="D6227" t="s">
        <v>901</v>
      </c>
      <c r="E6227" t="s">
        <v>867</v>
      </c>
      <c r="F6227" t="s">
        <v>409</v>
      </c>
    </row>
    <row r="6228" spans="1:6" x14ac:dyDescent="0.25">
      <c r="A6228">
        <v>26</v>
      </c>
      <c r="B6228">
        <v>2</v>
      </c>
      <c r="C6228" t="s">
        <v>1239</v>
      </c>
      <c r="D6228" t="s">
        <v>901</v>
      </c>
      <c r="E6228" t="s">
        <v>144</v>
      </c>
      <c r="F6228" t="s">
        <v>409</v>
      </c>
    </row>
    <row r="6229" spans="1:6" x14ac:dyDescent="0.25">
      <c r="A6229">
        <v>26</v>
      </c>
      <c r="B6229">
        <v>3</v>
      </c>
      <c r="C6229" t="s">
        <v>1191</v>
      </c>
      <c r="D6229" t="s">
        <v>901</v>
      </c>
      <c r="E6229" t="s">
        <v>811</v>
      </c>
      <c r="F6229" t="s">
        <v>409</v>
      </c>
    </row>
    <row r="6230" spans="1:6" x14ac:dyDescent="0.25">
      <c r="A6230">
        <v>26</v>
      </c>
      <c r="B6230">
        <v>4</v>
      </c>
      <c r="C6230" t="s">
        <v>1313</v>
      </c>
      <c r="D6230" t="s">
        <v>905</v>
      </c>
      <c r="E6230" t="s">
        <v>336</v>
      </c>
      <c r="F6230" t="s">
        <v>409</v>
      </c>
    </row>
    <row r="6231" spans="1:6" x14ac:dyDescent="0.25">
      <c r="A6231">
        <v>26</v>
      </c>
      <c r="B6231">
        <v>5</v>
      </c>
      <c r="C6231" t="s">
        <v>1257</v>
      </c>
      <c r="D6231" t="s">
        <v>901</v>
      </c>
      <c r="E6231" t="s">
        <v>640</v>
      </c>
      <c r="F6231" t="s">
        <v>409</v>
      </c>
    </row>
    <row r="6232" spans="1:6" x14ac:dyDescent="0.25">
      <c r="A6232">
        <v>26</v>
      </c>
      <c r="B6232">
        <v>6</v>
      </c>
      <c r="C6232" t="s">
        <v>1435</v>
      </c>
      <c r="D6232" t="s">
        <v>901</v>
      </c>
      <c r="E6232" t="s">
        <v>447</v>
      </c>
      <c r="F6232" t="s">
        <v>409</v>
      </c>
    </row>
    <row r="6233" spans="1:6" x14ac:dyDescent="0.25">
      <c r="A6233">
        <v>26</v>
      </c>
      <c r="B6233">
        <v>7</v>
      </c>
      <c r="C6233" t="s">
        <v>1132</v>
      </c>
      <c r="D6233" t="s">
        <v>903</v>
      </c>
      <c r="E6233" t="s">
        <v>465</v>
      </c>
      <c r="F6233" t="s">
        <v>409</v>
      </c>
    </row>
    <row r="6234" spans="1:6" x14ac:dyDescent="0.25">
      <c r="A6234">
        <v>26</v>
      </c>
      <c r="B6234">
        <v>8</v>
      </c>
      <c r="C6234" t="s">
        <v>1308</v>
      </c>
      <c r="D6234" t="s">
        <v>901</v>
      </c>
      <c r="E6234" t="s">
        <v>877</v>
      </c>
      <c r="F6234" t="s">
        <v>409</v>
      </c>
    </row>
    <row r="6235" spans="1:6" x14ac:dyDescent="0.25">
      <c r="A6235">
        <v>26</v>
      </c>
      <c r="B6235">
        <v>9</v>
      </c>
      <c r="C6235" t="s">
        <v>1356</v>
      </c>
      <c r="D6235" t="s">
        <v>901</v>
      </c>
      <c r="E6235" t="s">
        <v>676</v>
      </c>
      <c r="F6235" t="s">
        <v>409</v>
      </c>
    </row>
    <row r="6236" spans="1:6" x14ac:dyDescent="0.25">
      <c r="A6236">
        <v>26</v>
      </c>
      <c r="B6236">
        <v>10</v>
      </c>
      <c r="C6236" t="s">
        <v>1427</v>
      </c>
      <c r="D6236" t="s">
        <v>922</v>
      </c>
      <c r="E6236" t="s">
        <v>408</v>
      </c>
      <c r="F6236" t="s">
        <v>409</v>
      </c>
    </row>
    <row r="6237" spans="1:6" x14ac:dyDescent="0.25">
      <c r="A6237">
        <v>26</v>
      </c>
      <c r="B6237">
        <v>11</v>
      </c>
      <c r="C6237" t="s">
        <v>1377</v>
      </c>
      <c r="D6237" t="s">
        <v>901</v>
      </c>
      <c r="E6237" t="s">
        <v>567</v>
      </c>
      <c r="F6237" t="s">
        <v>409</v>
      </c>
    </row>
    <row r="6238" spans="1:6" x14ac:dyDescent="0.25">
      <c r="A6238">
        <v>26</v>
      </c>
      <c r="B6238">
        <v>12</v>
      </c>
      <c r="C6238" t="s">
        <v>1306</v>
      </c>
      <c r="D6238" t="s">
        <v>901</v>
      </c>
      <c r="E6238" t="s">
        <v>698</v>
      </c>
      <c r="F6238" t="s">
        <v>409</v>
      </c>
    </row>
    <row r="6239" spans="1:6" x14ac:dyDescent="0.25">
      <c r="A6239">
        <v>26</v>
      </c>
      <c r="B6239">
        <v>13</v>
      </c>
      <c r="C6239" t="s">
        <v>1311</v>
      </c>
      <c r="D6239" t="s">
        <v>899</v>
      </c>
      <c r="E6239" t="s">
        <v>458</v>
      </c>
      <c r="F6239" t="s">
        <v>409</v>
      </c>
    </row>
    <row r="6240" spans="1:6" x14ac:dyDescent="0.25">
      <c r="A6240">
        <v>26</v>
      </c>
      <c r="B6240">
        <v>14</v>
      </c>
      <c r="C6240" t="s">
        <v>1349</v>
      </c>
      <c r="D6240" t="s">
        <v>901</v>
      </c>
      <c r="E6240" t="s">
        <v>581</v>
      </c>
      <c r="F6240" t="s">
        <v>409</v>
      </c>
    </row>
    <row r="6241" spans="1:6" x14ac:dyDescent="0.25">
      <c r="A6241">
        <v>26</v>
      </c>
      <c r="B6241">
        <v>15</v>
      </c>
      <c r="C6241" t="s">
        <v>1344</v>
      </c>
      <c r="D6241" t="s">
        <v>899</v>
      </c>
      <c r="E6241" t="s">
        <v>716</v>
      </c>
      <c r="F6241" t="s">
        <v>409</v>
      </c>
    </row>
    <row r="6242" spans="1:6" x14ac:dyDescent="0.25">
      <c r="A6242">
        <v>27</v>
      </c>
      <c r="B6242">
        <v>1</v>
      </c>
      <c r="C6242" t="s">
        <v>1346</v>
      </c>
      <c r="D6242" t="s">
        <v>905</v>
      </c>
      <c r="E6242" t="s">
        <v>716</v>
      </c>
      <c r="F6242" t="s">
        <v>409</v>
      </c>
    </row>
    <row r="6243" spans="1:6" x14ac:dyDescent="0.25">
      <c r="A6243">
        <v>27</v>
      </c>
      <c r="B6243">
        <v>2</v>
      </c>
      <c r="C6243" t="s">
        <v>1197</v>
      </c>
      <c r="D6243" t="s">
        <v>961</v>
      </c>
      <c r="E6243" t="s">
        <v>581</v>
      </c>
      <c r="F6243" t="s">
        <v>409</v>
      </c>
    </row>
    <row r="6244" spans="1:6" x14ac:dyDescent="0.25">
      <c r="A6244">
        <v>27</v>
      </c>
      <c r="B6244">
        <v>3</v>
      </c>
      <c r="C6244" t="s">
        <v>1262</v>
      </c>
      <c r="D6244" t="s">
        <v>903</v>
      </c>
      <c r="E6244" t="s">
        <v>458</v>
      </c>
      <c r="F6244" t="s">
        <v>409</v>
      </c>
    </row>
    <row r="6245" spans="1:6" x14ac:dyDescent="0.25">
      <c r="A6245">
        <v>27</v>
      </c>
      <c r="B6245">
        <v>4</v>
      </c>
      <c r="C6245" t="s">
        <v>1305</v>
      </c>
      <c r="D6245" t="s">
        <v>901</v>
      </c>
      <c r="E6245" t="s">
        <v>698</v>
      </c>
      <c r="F6245" t="s">
        <v>409</v>
      </c>
    </row>
    <row r="6246" spans="1:6" x14ac:dyDescent="0.25">
      <c r="A6246">
        <v>27</v>
      </c>
      <c r="B6246">
        <v>5</v>
      </c>
      <c r="C6246" t="s">
        <v>1261</v>
      </c>
      <c r="D6246" t="s">
        <v>899</v>
      </c>
      <c r="E6246" t="s">
        <v>567</v>
      </c>
      <c r="F6246" t="s">
        <v>409</v>
      </c>
    </row>
    <row r="6247" spans="1:6" x14ac:dyDescent="0.25">
      <c r="A6247">
        <v>27</v>
      </c>
      <c r="B6247">
        <v>6</v>
      </c>
      <c r="C6247" t="s">
        <v>1281</v>
      </c>
      <c r="D6247" t="s">
        <v>901</v>
      </c>
      <c r="E6247" t="s">
        <v>408</v>
      </c>
      <c r="F6247" t="s">
        <v>409</v>
      </c>
    </row>
    <row r="6248" spans="1:6" x14ac:dyDescent="0.25">
      <c r="A6248">
        <v>27</v>
      </c>
      <c r="B6248">
        <v>7</v>
      </c>
      <c r="C6248" t="s">
        <v>1385</v>
      </c>
      <c r="D6248" t="s">
        <v>901</v>
      </c>
      <c r="E6248" t="s">
        <v>676</v>
      </c>
      <c r="F6248" t="s">
        <v>409</v>
      </c>
    </row>
    <row r="6249" spans="1:6" x14ac:dyDescent="0.25">
      <c r="A6249">
        <v>27</v>
      </c>
      <c r="B6249">
        <v>8</v>
      </c>
      <c r="C6249" t="s">
        <v>1383</v>
      </c>
      <c r="D6249" t="s">
        <v>901</v>
      </c>
      <c r="E6249" t="s">
        <v>877</v>
      </c>
      <c r="F6249" t="s">
        <v>409</v>
      </c>
    </row>
    <row r="6250" spans="1:6" x14ac:dyDescent="0.25">
      <c r="A6250">
        <v>27</v>
      </c>
      <c r="B6250">
        <v>9</v>
      </c>
      <c r="C6250" t="s">
        <v>1373</v>
      </c>
      <c r="D6250" t="s">
        <v>901</v>
      </c>
      <c r="E6250" t="s">
        <v>465</v>
      </c>
      <c r="F6250" t="s">
        <v>409</v>
      </c>
    </row>
    <row r="6251" spans="1:6" x14ac:dyDescent="0.25">
      <c r="A6251">
        <v>27</v>
      </c>
      <c r="B6251">
        <v>10</v>
      </c>
      <c r="C6251" t="s">
        <v>1426</v>
      </c>
      <c r="D6251" t="s">
        <v>899</v>
      </c>
      <c r="E6251" t="s">
        <v>447</v>
      </c>
      <c r="F6251" t="s">
        <v>409</v>
      </c>
    </row>
    <row r="6252" spans="1:6" x14ac:dyDescent="0.25">
      <c r="A6252">
        <v>27</v>
      </c>
      <c r="B6252">
        <v>11</v>
      </c>
      <c r="C6252" t="s">
        <v>1312</v>
      </c>
      <c r="D6252" t="s">
        <v>922</v>
      </c>
      <c r="E6252" t="s">
        <v>640</v>
      </c>
      <c r="F6252" t="s">
        <v>409</v>
      </c>
    </row>
    <row r="6253" spans="1:6" x14ac:dyDescent="0.25">
      <c r="A6253">
        <v>27</v>
      </c>
      <c r="B6253">
        <v>12</v>
      </c>
      <c r="C6253" t="s">
        <v>1370</v>
      </c>
      <c r="D6253" t="s">
        <v>901</v>
      </c>
      <c r="E6253" t="s">
        <v>336</v>
      </c>
      <c r="F6253" t="s">
        <v>409</v>
      </c>
    </row>
    <row r="6254" spans="1:6" x14ac:dyDescent="0.25">
      <c r="A6254">
        <v>27</v>
      </c>
      <c r="B6254">
        <v>13</v>
      </c>
      <c r="C6254" t="s">
        <v>1361</v>
      </c>
      <c r="D6254" t="s">
        <v>901</v>
      </c>
      <c r="E6254" t="s">
        <v>811</v>
      </c>
      <c r="F6254" t="s">
        <v>409</v>
      </c>
    </row>
    <row r="6255" spans="1:6" x14ac:dyDescent="0.25">
      <c r="A6255">
        <v>27</v>
      </c>
      <c r="B6255">
        <v>14</v>
      </c>
      <c r="C6255" t="s">
        <v>1477</v>
      </c>
      <c r="D6255" t="s">
        <v>908</v>
      </c>
      <c r="E6255" t="s">
        <v>144</v>
      </c>
      <c r="F6255" t="s">
        <v>409</v>
      </c>
    </row>
    <row r="6256" spans="1:6" x14ac:dyDescent="0.25">
      <c r="A6256">
        <v>27</v>
      </c>
      <c r="B6256">
        <v>15</v>
      </c>
      <c r="C6256" t="s">
        <v>1276</v>
      </c>
      <c r="D6256" t="s">
        <v>922</v>
      </c>
      <c r="E6256" t="s">
        <v>867</v>
      </c>
      <c r="F6256" t="s">
        <v>409</v>
      </c>
    </row>
    <row r="6257" spans="1:6" x14ac:dyDescent="0.25">
      <c r="A6257">
        <v>28</v>
      </c>
      <c r="B6257">
        <v>1</v>
      </c>
      <c r="C6257" t="s">
        <v>1284</v>
      </c>
      <c r="D6257" t="s">
        <v>899</v>
      </c>
      <c r="E6257" t="s">
        <v>867</v>
      </c>
      <c r="F6257" t="s">
        <v>409</v>
      </c>
    </row>
    <row r="6258" spans="1:6" x14ac:dyDescent="0.25">
      <c r="A6258">
        <v>28</v>
      </c>
      <c r="B6258">
        <v>2</v>
      </c>
      <c r="C6258" t="s">
        <v>1352</v>
      </c>
      <c r="D6258" t="s">
        <v>908</v>
      </c>
      <c r="E6258" t="s">
        <v>144</v>
      </c>
      <c r="F6258" t="s">
        <v>409</v>
      </c>
    </row>
    <row r="6259" spans="1:6" x14ac:dyDescent="0.25">
      <c r="A6259">
        <v>28</v>
      </c>
      <c r="B6259">
        <v>3</v>
      </c>
      <c r="C6259" t="s">
        <v>1235</v>
      </c>
      <c r="D6259" t="s">
        <v>899</v>
      </c>
      <c r="E6259" t="s">
        <v>811</v>
      </c>
      <c r="F6259" t="s">
        <v>409</v>
      </c>
    </row>
    <row r="6260" spans="1:6" x14ac:dyDescent="0.25">
      <c r="A6260">
        <v>28</v>
      </c>
      <c r="B6260">
        <v>4</v>
      </c>
      <c r="C6260" t="s">
        <v>1436</v>
      </c>
      <c r="D6260" t="s">
        <v>901</v>
      </c>
      <c r="E6260" t="s">
        <v>336</v>
      </c>
      <c r="F6260" t="s">
        <v>409</v>
      </c>
    </row>
    <row r="6261" spans="1:6" x14ac:dyDescent="0.25">
      <c r="A6261">
        <v>28</v>
      </c>
      <c r="B6261">
        <v>5</v>
      </c>
      <c r="C6261" t="s">
        <v>1318</v>
      </c>
      <c r="D6261" t="s">
        <v>905</v>
      </c>
      <c r="E6261" t="s">
        <v>640</v>
      </c>
      <c r="F6261" t="s">
        <v>409</v>
      </c>
    </row>
    <row r="6262" spans="1:6" x14ac:dyDescent="0.25">
      <c r="A6262">
        <v>28</v>
      </c>
      <c r="B6262">
        <v>6</v>
      </c>
      <c r="C6262" t="s">
        <v>1243</v>
      </c>
      <c r="D6262" t="s">
        <v>901</v>
      </c>
      <c r="E6262" t="s">
        <v>447</v>
      </c>
      <c r="F6262" t="s">
        <v>409</v>
      </c>
    </row>
    <row r="6263" spans="1:6" x14ac:dyDescent="0.25">
      <c r="A6263">
        <v>28</v>
      </c>
      <c r="B6263">
        <v>7</v>
      </c>
      <c r="C6263" t="s">
        <v>1319</v>
      </c>
      <c r="D6263" t="s">
        <v>901</v>
      </c>
      <c r="E6263" t="s">
        <v>465</v>
      </c>
      <c r="F6263" t="s">
        <v>409</v>
      </c>
    </row>
    <row r="6264" spans="1:6" x14ac:dyDescent="0.25">
      <c r="A6264">
        <v>28</v>
      </c>
      <c r="B6264">
        <v>8</v>
      </c>
      <c r="C6264" t="s">
        <v>1301</v>
      </c>
      <c r="D6264" t="s">
        <v>961</v>
      </c>
      <c r="E6264" t="s">
        <v>877</v>
      </c>
      <c r="F6264" t="s">
        <v>409</v>
      </c>
    </row>
    <row r="6265" spans="1:6" x14ac:dyDescent="0.25">
      <c r="A6265">
        <v>28</v>
      </c>
      <c r="B6265">
        <v>9</v>
      </c>
      <c r="C6265" t="s">
        <v>1202</v>
      </c>
      <c r="D6265" t="s">
        <v>899</v>
      </c>
      <c r="E6265" t="s">
        <v>676</v>
      </c>
      <c r="F6265" t="s">
        <v>409</v>
      </c>
    </row>
    <row r="6266" spans="1:6" x14ac:dyDescent="0.25">
      <c r="A6266">
        <v>28</v>
      </c>
      <c r="B6266">
        <v>10</v>
      </c>
      <c r="C6266" t="s">
        <v>1478</v>
      </c>
      <c r="D6266" t="s">
        <v>901</v>
      </c>
      <c r="E6266" t="s">
        <v>408</v>
      </c>
      <c r="F6266" t="s">
        <v>409</v>
      </c>
    </row>
    <row r="6267" spans="1:6" x14ac:dyDescent="0.25">
      <c r="A6267">
        <v>28</v>
      </c>
      <c r="B6267">
        <v>11</v>
      </c>
      <c r="C6267" t="s">
        <v>1380</v>
      </c>
      <c r="D6267" t="s">
        <v>899</v>
      </c>
      <c r="E6267" t="s">
        <v>567</v>
      </c>
      <c r="F6267" t="s">
        <v>409</v>
      </c>
    </row>
    <row r="6268" spans="1:6" x14ac:dyDescent="0.25">
      <c r="A6268">
        <v>28</v>
      </c>
      <c r="B6268">
        <v>12</v>
      </c>
      <c r="C6268" t="s">
        <v>1332</v>
      </c>
      <c r="D6268" t="s">
        <v>961</v>
      </c>
      <c r="E6268" t="s">
        <v>698</v>
      </c>
      <c r="F6268" t="s">
        <v>409</v>
      </c>
    </row>
    <row r="6269" spans="1:6" x14ac:dyDescent="0.25">
      <c r="A6269">
        <v>28</v>
      </c>
      <c r="B6269">
        <v>13</v>
      </c>
      <c r="C6269" t="s">
        <v>1298</v>
      </c>
      <c r="D6269" t="s">
        <v>922</v>
      </c>
      <c r="E6269" t="s">
        <v>458</v>
      </c>
      <c r="F6269" t="s">
        <v>409</v>
      </c>
    </row>
    <row r="6270" spans="1:6" x14ac:dyDescent="0.25">
      <c r="A6270">
        <v>28</v>
      </c>
      <c r="B6270">
        <v>14</v>
      </c>
      <c r="C6270" t="s">
        <v>1456</v>
      </c>
      <c r="D6270" t="s">
        <v>905</v>
      </c>
      <c r="E6270" t="s">
        <v>581</v>
      </c>
      <c r="F6270" t="s">
        <v>409</v>
      </c>
    </row>
    <row r="6271" spans="1:6" x14ac:dyDescent="0.25">
      <c r="A6271">
        <v>28</v>
      </c>
      <c r="B6271">
        <v>15</v>
      </c>
      <c r="C6271" t="s">
        <v>1314</v>
      </c>
      <c r="D6271" t="s">
        <v>926</v>
      </c>
      <c r="E6271" t="s">
        <v>716</v>
      </c>
      <c r="F6271" t="s">
        <v>409</v>
      </c>
    </row>
    <row r="6272" spans="1:6" x14ac:dyDescent="0.25">
      <c r="A6272">
        <v>29</v>
      </c>
      <c r="B6272">
        <v>1</v>
      </c>
      <c r="C6272" t="s">
        <v>1393</v>
      </c>
      <c r="D6272" t="s">
        <v>899</v>
      </c>
      <c r="E6272" t="s">
        <v>716</v>
      </c>
      <c r="F6272" t="s">
        <v>409</v>
      </c>
    </row>
    <row r="6273" spans="1:6" x14ac:dyDescent="0.25">
      <c r="A6273">
        <v>29</v>
      </c>
      <c r="B6273">
        <v>2</v>
      </c>
      <c r="C6273" t="s">
        <v>1425</v>
      </c>
      <c r="D6273" t="s">
        <v>901</v>
      </c>
      <c r="E6273" t="s">
        <v>581</v>
      </c>
      <c r="F6273" t="s">
        <v>409</v>
      </c>
    </row>
    <row r="6274" spans="1:6" x14ac:dyDescent="0.25">
      <c r="A6274">
        <v>29</v>
      </c>
      <c r="B6274">
        <v>3</v>
      </c>
      <c r="C6274" t="s">
        <v>1351</v>
      </c>
      <c r="D6274" t="s">
        <v>901</v>
      </c>
      <c r="E6274" t="s">
        <v>458</v>
      </c>
      <c r="F6274" t="s">
        <v>409</v>
      </c>
    </row>
    <row r="6275" spans="1:6" x14ac:dyDescent="0.25">
      <c r="A6275">
        <v>29</v>
      </c>
      <c r="B6275">
        <v>4</v>
      </c>
      <c r="C6275" t="s">
        <v>1449</v>
      </c>
      <c r="D6275" t="s">
        <v>901</v>
      </c>
      <c r="E6275" t="s">
        <v>698</v>
      </c>
      <c r="F6275" t="s">
        <v>409</v>
      </c>
    </row>
    <row r="6276" spans="1:6" x14ac:dyDescent="0.25">
      <c r="A6276">
        <v>29</v>
      </c>
      <c r="B6276">
        <v>5</v>
      </c>
      <c r="C6276" t="s">
        <v>1209</v>
      </c>
      <c r="D6276" t="s">
        <v>961</v>
      </c>
      <c r="E6276" t="s">
        <v>567</v>
      </c>
      <c r="F6276" t="s">
        <v>409</v>
      </c>
    </row>
    <row r="6277" spans="1:6" x14ac:dyDescent="0.25">
      <c r="A6277">
        <v>29</v>
      </c>
      <c r="B6277">
        <v>6</v>
      </c>
      <c r="C6277" t="s">
        <v>1326</v>
      </c>
      <c r="D6277" t="s">
        <v>908</v>
      </c>
      <c r="E6277" t="s">
        <v>408</v>
      </c>
      <c r="F6277" t="s">
        <v>409</v>
      </c>
    </row>
    <row r="6278" spans="1:6" x14ac:dyDescent="0.25">
      <c r="A6278">
        <v>29</v>
      </c>
      <c r="B6278">
        <v>7</v>
      </c>
      <c r="C6278" t="s">
        <v>1263</v>
      </c>
      <c r="D6278" t="s">
        <v>922</v>
      </c>
      <c r="E6278" t="s">
        <v>676</v>
      </c>
      <c r="F6278" t="s">
        <v>409</v>
      </c>
    </row>
    <row r="6279" spans="1:6" x14ac:dyDescent="0.25">
      <c r="A6279">
        <v>29</v>
      </c>
      <c r="B6279">
        <v>8</v>
      </c>
      <c r="C6279" t="s">
        <v>1354</v>
      </c>
      <c r="D6279" t="s">
        <v>901</v>
      </c>
      <c r="E6279" t="s">
        <v>877</v>
      </c>
      <c r="F6279" t="s">
        <v>409</v>
      </c>
    </row>
    <row r="6280" spans="1:6" x14ac:dyDescent="0.25">
      <c r="A6280">
        <v>29</v>
      </c>
      <c r="B6280">
        <v>9</v>
      </c>
      <c r="C6280" t="s">
        <v>1288</v>
      </c>
      <c r="D6280" t="s">
        <v>905</v>
      </c>
      <c r="E6280" t="s">
        <v>465</v>
      </c>
      <c r="F6280" t="s">
        <v>409</v>
      </c>
    </row>
    <row r="6281" spans="1:6" x14ac:dyDescent="0.25">
      <c r="A6281">
        <v>29</v>
      </c>
      <c r="B6281">
        <v>10</v>
      </c>
      <c r="C6281" t="s">
        <v>1371</v>
      </c>
      <c r="D6281" t="s">
        <v>901</v>
      </c>
      <c r="E6281" t="s">
        <v>447</v>
      </c>
      <c r="F6281" t="s">
        <v>409</v>
      </c>
    </row>
    <row r="6282" spans="1:6" x14ac:dyDescent="0.25">
      <c r="A6282">
        <v>29</v>
      </c>
      <c r="B6282">
        <v>11</v>
      </c>
      <c r="C6282" t="s">
        <v>1286</v>
      </c>
      <c r="D6282" t="s">
        <v>899</v>
      </c>
      <c r="E6282" t="s">
        <v>640</v>
      </c>
      <c r="F6282" t="s">
        <v>409</v>
      </c>
    </row>
    <row r="6283" spans="1:6" x14ac:dyDescent="0.25">
      <c r="A6283">
        <v>29</v>
      </c>
      <c r="B6283">
        <v>12</v>
      </c>
      <c r="C6283" t="s">
        <v>1479</v>
      </c>
      <c r="D6283" t="s">
        <v>905</v>
      </c>
      <c r="E6283" t="s">
        <v>336</v>
      </c>
      <c r="F6283" t="s">
        <v>409</v>
      </c>
    </row>
    <row r="6284" spans="1:6" x14ac:dyDescent="0.25">
      <c r="A6284">
        <v>29</v>
      </c>
      <c r="B6284">
        <v>13</v>
      </c>
      <c r="C6284" t="s">
        <v>1480</v>
      </c>
      <c r="D6284" t="s">
        <v>901</v>
      </c>
      <c r="E6284" t="s">
        <v>811</v>
      </c>
      <c r="F6284" t="s">
        <v>409</v>
      </c>
    </row>
    <row r="6285" spans="1:6" x14ac:dyDescent="0.25">
      <c r="A6285">
        <v>29</v>
      </c>
      <c r="B6285">
        <v>14</v>
      </c>
      <c r="C6285" t="s">
        <v>1316</v>
      </c>
      <c r="D6285" t="s">
        <v>901</v>
      </c>
      <c r="E6285" t="s">
        <v>144</v>
      </c>
      <c r="F6285" t="s">
        <v>409</v>
      </c>
    </row>
    <row r="6286" spans="1:6" x14ac:dyDescent="0.25">
      <c r="A6286">
        <v>29</v>
      </c>
      <c r="B6286">
        <v>15</v>
      </c>
      <c r="C6286" t="s">
        <v>1304</v>
      </c>
      <c r="D6286" t="s">
        <v>908</v>
      </c>
      <c r="E6286" t="s">
        <v>867</v>
      </c>
      <c r="F6286" t="s">
        <v>409</v>
      </c>
    </row>
    <row r="6287" spans="1:6" x14ac:dyDescent="0.25">
      <c r="A6287">
        <v>30</v>
      </c>
      <c r="B6287">
        <v>1</v>
      </c>
      <c r="C6287" t="s">
        <v>1396</v>
      </c>
      <c r="D6287" t="s">
        <v>901</v>
      </c>
      <c r="E6287" t="s">
        <v>867</v>
      </c>
      <c r="F6287" t="s">
        <v>409</v>
      </c>
    </row>
    <row r="6288" spans="1:6" x14ac:dyDescent="0.25">
      <c r="A6288">
        <v>30</v>
      </c>
      <c r="B6288">
        <v>2</v>
      </c>
      <c r="C6288" t="s">
        <v>1420</v>
      </c>
      <c r="D6288" t="s">
        <v>899</v>
      </c>
      <c r="E6288" t="s">
        <v>144</v>
      </c>
      <c r="F6288" t="s">
        <v>409</v>
      </c>
    </row>
    <row r="6289" spans="1:6" x14ac:dyDescent="0.25">
      <c r="A6289">
        <v>30</v>
      </c>
      <c r="B6289">
        <v>3</v>
      </c>
      <c r="C6289" t="s">
        <v>1481</v>
      </c>
      <c r="D6289" t="s">
        <v>901</v>
      </c>
      <c r="E6289" t="s">
        <v>811</v>
      </c>
      <c r="F6289" t="s">
        <v>409</v>
      </c>
    </row>
    <row r="6290" spans="1:6" x14ac:dyDescent="0.25">
      <c r="A6290">
        <v>30</v>
      </c>
      <c r="B6290">
        <v>4</v>
      </c>
      <c r="C6290" t="s">
        <v>1310</v>
      </c>
      <c r="D6290" t="s">
        <v>899</v>
      </c>
      <c r="E6290" t="s">
        <v>336</v>
      </c>
      <c r="F6290" t="s">
        <v>409</v>
      </c>
    </row>
    <row r="6291" spans="1:6" x14ac:dyDescent="0.25">
      <c r="A6291">
        <v>30</v>
      </c>
      <c r="B6291">
        <v>5</v>
      </c>
      <c r="C6291" t="s">
        <v>1409</v>
      </c>
      <c r="D6291" t="s">
        <v>901</v>
      </c>
      <c r="E6291" t="s">
        <v>640</v>
      </c>
      <c r="F6291" t="s">
        <v>409</v>
      </c>
    </row>
    <row r="6292" spans="1:6" x14ac:dyDescent="0.25">
      <c r="A6292">
        <v>30</v>
      </c>
      <c r="B6292">
        <v>6</v>
      </c>
      <c r="C6292" t="s">
        <v>1440</v>
      </c>
      <c r="D6292" t="s">
        <v>899</v>
      </c>
      <c r="E6292" t="s">
        <v>447</v>
      </c>
      <c r="F6292" t="s">
        <v>409</v>
      </c>
    </row>
    <row r="6293" spans="1:6" x14ac:dyDescent="0.25">
      <c r="A6293">
        <v>30</v>
      </c>
      <c r="B6293">
        <v>7</v>
      </c>
      <c r="C6293" t="s">
        <v>1110</v>
      </c>
      <c r="D6293" t="s">
        <v>899</v>
      </c>
      <c r="E6293" t="s">
        <v>465</v>
      </c>
      <c r="F6293" t="s">
        <v>409</v>
      </c>
    </row>
    <row r="6294" spans="1:6" x14ac:dyDescent="0.25">
      <c r="A6294">
        <v>30</v>
      </c>
      <c r="B6294">
        <v>8</v>
      </c>
      <c r="C6294" t="s">
        <v>1230</v>
      </c>
      <c r="D6294" t="s">
        <v>922</v>
      </c>
      <c r="E6294" t="s">
        <v>877</v>
      </c>
      <c r="F6294" t="s">
        <v>409</v>
      </c>
    </row>
    <row r="6295" spans="1:6" x14ac:dyDescent="0.25">
      <c r="A6295">
        <v>30</v>
      </c>
      <c r="B6295">
        <v>9</v>
      </c>
      <c r="C6295" t="s">
        <v>1334</v>
      </c>
      <c r="D6295" t="s">
        <v>908</v>
      </c>
      <c r="E6295" t="s">
        <v>676</v>
      </c>
      <c r="F6295" t="s">
        <v>409</v>
      </c>
    </row>
    <row r="6296" spans="1:6" x14ac:dyDescent="0.25">
      <c r="A6296">
        <v>30</v>
      </c>
      <c r="B6296">
        <v>10</v>
      </c>
      <c r="C6296" t="s">
        <v>1269</v>
      </c>
      <c r="D6296" t="s">
        <v>905</v>
      </c>
      <c r="E6296" t="s">
        <v>408</v>
      </c>
      <c r="F6296" t="s">
        <v>409</v>
      </c>
    </row>
    <row r="6297" spans="1:6" x14ac:dyDescent="0.25">
      <c r="A6297">
        <v>30</v>
      </c>
      <c r="B6297">
        <v>11</v>
      </c>
      <c r="C6297" t="s">
        <v>1482</v>
      </c>
      <c r="D6297" t="s">
        <v>908</v>
      </c>
      <c r="E6297" t="s">
        <v>567</v>
      </c>
      <c r="F6297" t="s">
        <v>409</v>
      </c>
    </row>
    <row r="6298" spans="1:6" x14ac:dyDescent="0.25">
      <c r="A6298">
        <v>30</v>
      </c>
      <c r="B6298">
        <v>12</v>
      </c>
      <c r="C6298" t="s">
        <v>1483</v>
      </c>
      <c r="D6298" t="s">
        <v>901</v>
      </c>
      <c r="E6298" t="s">
        <v>698</v>
      </c>
      <c r="F6298" t="s">
        <v>409</v>
      </c>
    </row>
    <row r="6299" spans="1:6" x14ac:dyDescent="0.25">
      <c r="A6299">
        <v>30</v>
      </c>
      <c r="B6299">
        <v>13</v>
      </c>
      <c r="C6299" t="s">
        <v>1260</v>
      </c>
      <c r="D6299" t="s">
        <v>901</v>
      </c>
      <c r="E6299" t="s">
        <v>458</v>
      </c>
      <c r="F6299" t="s">
        <v>409</v>
      </c>
    </row>
    <row r="6300" spans="1:6" x14ac:dyDescent="0.25">
      <c r="A6300">
        <v>30</v>
      </c>
      <c r="B6300">
        <v>14</v>
      </c>
      <c r="C6300" t="s">
        <v>1484</v>
      </c>
      <c r="D6300" t="s">
        <v>961</v>
      </c>
      <c r="E6300" t="s">
        <v>581</v>
      </c>
      <c r="F6300" t="s">
        <v>409</v>
      </c>
    </row>
    <row r="6301" spans="1:6" x14ac:dyDescent="0.25">
      <c r="A6301">
        <v>30</v>
      </c>
      <c r="B6301">
        <v>15</v>
      </c>
      <c r="C6301" t="s">
        <v>1418</v>
      </c>
      <c r="D6301" t="s">
        <v>901</v>
      </c>
      <c r="E6301" t="s">
        <v>716</v>
      </c>
      <c r="F6301" t="s">
        <v>409</v>
      </c>
    </row>
    <row r="6302" spans="1:6" x14ac:dyDescent="0.25">
      <c r="A6302">
        <v>1</v>
      </c>
      <c r="B6302">
        <v>1</v>
      </c>
      <c r="C6302" t="s">
        <v>898</v>
      </c>
      <c r="D6302" t="s">
        <v>899</v>
      </c>
      <c r="E6302" t="s">
        <v>639</v>
      </c>
      <c r="F6302" t="s">
        <v>412</v>
      </c>
    </row>
    <row r="6303" spans="1:6" x14ac:dyDescent="0.25">
      <c r="A6303">
        <v>1</v>
      </c>
      <c r="B6303">
        <v>2</v>
      </c>
      <c r="C6303" t="s">
        <v>900</v>
      </c>
      <c r="D6303" t="s">
        <v>901</v>
      </c>
      <c r="E6303" t="s">
        <v>123</v>
      </c>
      <c r="F6303" t="s">
        <v>412</v>
      </c>
    </row>
    <row r="6304" spans="1:6" x14ac:dyDescent="0.25">
      <c r="A6304">
        <v>1</v>
      </c>
      <c r="B6304">
        <v>3</v>
      </c>
      <c r="C6304" t="s">
        <v>906</v>
      </c>
      <c r="D6304" t="s">
        <v>899</v>
      </c>
      <c r="E6304" t="s">
        <v>226</v>
      </c>
      <c r="F6304" t="s">
        <v>412</v>
      </c>
    </row>
    <row r="6305" spans="1:6" x14ac:dyDescent="0.25">
      <c r="A6305">
        <v>1</v>
      </c>
      <c r="B6305">
        <v>4</v>
      </c>
      <c r="C6305" t="s">
        <v>904</v>
      </c>
      <c r="D6305" t="s">
        <v>905</v>
      </c>
      <c r="E6305" t="s">
        <v>520</v>
      </c>
      <c r="F6305" t="s">
        <v>412</v>
      </c>
    </row>
    <row r="6306" spans="1:6" x14ac:dyDescent="0.25">
      <c r="A6306">
        <v>1</v>
      </c>
      <c r="B6306">
        <v>5</v>
      </c>
      <c r="C6306" t="s">
        <v>913</v>
      </c>
      <c r="D6306" t="s">
        <v>899</v>
      </c>
      <c r="E6306" t="s">
        <v>843</v>
      </c>
      <c r="F6306" t="s">
        <v>412</v>
      </c>
    </row>
    <row r="6307" spans="1:6" x14ac:dyDescent="0.25">
      <c r="A6307">
        <v>1</v>
      </c>
      <c r="B6307">
        <v>6</v>
      </c>
      <c r="C6307" t="s">
        <v>907</v>
      </c>
      <c r="D6307" t="s">
        <v>908</v>
      </c>
      <c r="E6307" t="s">
        <v>706</v>
      </c>
      <c r="F6307" t="s">
        <v>412</v>
      </c>
    </row>
    <row r="6308" spans="1:6" x14ac:dyDescent="0.25">
      <c r="A6308">
        <v>1</v>
      </c>
      <c r="B6308">
        <v>7</v>
      </c>
      <c r="C6308" t="s">
        <v>902</v>
      </c>
      <c r="D6308" t="s">
        <v>903</v>
      </c>
      <c r="E6308" t="s">
        <v>851</v>
      </c>
      <c r="F6308" t="s">
        <v>412</v>
      </c>
    </row>
    <row r="6309" spans="1:6" x14ac:dyDescent="0.25">
      <c r="A6309">
        <v>1</v>
      </c>
      <c r="B6309">
        <v>8</v>
      </c>
      <c r="C6309" t="s">
        <v>911</v>
      </c>
      <c r="D6309" t="s">
        <v>905</v>
      </c>
      <c r="E6309" t="s">
        <v>538</v>
      </c>
      <c r="F6309" t="s">
        <v>412</v>
      </c>
    </row>
    <row r="6310" spans="1:6" x14ac:dyDescent="0.25">
      <c r="A6310">
        <v>1</v>
      </c>
      <c r="B6310">
        <v>9</v>
      </c>
      <c r="C6310" t="s">
        <v>912</v>
      </c>
      <c r="D6310" t="s">
        <v>905</v>
      </c>
      <c r="E6310" t="s">
        <v>748</v>
      </c>
      <c r="F6310" t="s">
        <v>412</v>
      </c>
    </row>
    <row r="6311" spans="1:6" x14ac:dyDescent="0.25">
      <c r="A6311">
        <v>1</v>
      </c>
      <c r="B6311">
        <v>10</v>
      </c>
      <c r="C6311" t="s">
        <v>909</v>
      </c>
      <c r="D6311" t="s">
        <v>899</v>
      </c>
      <c r="E6311" t="s">
        <v>599</v>
      </c>
      <c r="F6311" t="s">
        <v>412</v>
      </c>
    </row>
    <row r="6312" spans="1:6" x14ac:dyDescent="0.25">
      <c r="A6312">
        <v>1</v>
      </c>
      <c r="B6312">
        <v>11</v>
      </c>
      <c r="C6312" t="s">
        <v>910</v>
      </c>
      <c r="D6312" t="s">
        <v>901</v>
      </c>
      <c r="E6312" t="s">
        <v>333</v>
      </c>
      <c r="F6312" t="s">
        <v>412</v>
      </c>
    </row>
    <row r="6313" spans="1:6" x14ac:dyDescent="0.25">
      <c r="A6313">
        <v>1</v>
      </c>
      <c r="B6313">
        <v>12</v>
      </c>
      <c r="C6313" t="s">
        <v>923</v>
      </c>
      <c r="D6313" t="s">
        <v>905</v>
      </c>
      <c r="E6313" t="s">
        <v>410</v>
      </c>
      <c r="F6313" t="s">
        <v>412</v>
      </c>
    </row>
    <row r="6314" spans="1:6" x14ac:dyDescent="0.25">
      <c r="A6314">
        <v>1</v>
      </c>
      <c r="B6314">
        <v>13</v>
      </c>
      <c r="C6314" t="s">
        <v>915</v>
      </c>
      <c r="D6314" t="s">
        <v>899</v>
      </c>
      <c r="E6314" t="s">
        <v>759</v>
      </c>
      <c r="F6314" t="s">
        <v>412</v>
      </c>
    </row>
    <row r="6315" spans="1:6" x14ac:dyDescent="0.25">
      <c r="A6315">
        <v>1</v>
      </c>
      <c r="B6315">
        <v>14</v>
      </c>
      <c r="C6315" t="s">
        <v>924</v>
      </c>
      <c r="D6315" t="s">
        <v>922</v>
      </c>
      <c r="E6315" t="s">
        <v>74</v>
      </c>
      <c r="F6315" t="s">
        <v>412</v>
      </c>
    </row>
    <row r="6316" spans="1:6" x14ac:dyDescent="0.25">
      <c r="A6316">
        <v>1</v>
      </c>
      <c r="B6316">
        <v>15</v>
      </c>
      <c r="C6316" t="s">
        <v>916</v>
      </c>
      <c r="D6316" t="s">
        <v>908</v>
      </c>
      <c r="E6316" t="s">
        <v>305</v>
      </c>
      <c r="F6316" t="s">
        <v>412</v>
      </c>
    </row>
    <row r="6317" spans="1:6" x14ac:dyDescent="0.25">
      <c r="A6317">
        <v>2</v>
      </c>
      <c r="B6317">
        <v>1</v>
      </c>
      <c r="C6317" t="s">
        <v>918</v>
      </c>
      <c r="D6317" t="s">
        <v>901</v>
      </c>
      <c r="E6317" t="s">
        <v>305</v>
      </c>
      <c r="F6317" t="s">
        <v>412</v>
      </c>
    </row>
    <row r="6318" spans="1:6" x14ac:dyDescent="0.25">
      <c r="A6318">
        <v>2</v>
      </c>
      <c r="B6318">
        <v>2</v>
      </c>
      <c r="C6318" t="s">
        <v>917</v>
      </c>
      <c r="D6318" t="s">
        <v>901</v>
      </c>
      <c r="E6318" t="s">
        <v>74</v>
      </c>
      <c r="F6318" t="s">
        <v>412</v>
      </c>
    </row>
    <row r="6319" spans="1:6" x14ac:dyDescent="0.25">
      <c r="A6319">
        <v>2</v>
      </c>
      <c r="B6319">
        <v>3</v>
      </c>
      <c r="C6319" t="s">
        <v>929</v>
      </c>
      <c r="D6319" t="s">
        <v>899</v>
      </c>
      <c r="E6319" t="s">
        <v>759</v>
      </c>
      <c r="F6319" t="s">
        <v>412</v>
      </c>
    </row>
    <row r="6320" spans="1:6" x14ac:dyDescent="0.25">
      <c r="A6320">
        <v>2</v>
      </c>
      <c r="B6320">
        <v>4</v>
      </c>
      <c r="C6320" t="s">
        <v>914</v>
      </c>
      <c r="D6320" t="s">
        <v>908</v>
      </c>
      <c r="E6320" t="s">
        <v>410</v>
      </c>
      <c r="F6320" t="s">
        <v>412</v>
      </c>
    </row>
    <row r="6321" spans="1:6" x14ac:dyDescent="0.25">
      <c r="A6321">
        <v>2</v>
      </c>
      <c r="B6321">
        <v>5</v>
      </c>
      <c r="C6321" t="s">
        <v>919</v>
      </c>
      <c r="D6321" t="s">
        <v>908</v>
      </c>
      <c r="E6321" t="s">
        <v>333</v>
      </c>
      <c r="F6321" t="s">
        <v>412</v>
      </c>
    </row>
    <row r="6322" spans="1:6" x14ac:dyDescent="0.25">
      <c r="A6322">
        <v>2</v>
      </c>
      <c r="B6322">
        <v>6</v>
      </c>
      <c r="C6322" t="s">
        <v>928</v>
      </c>
      <c r="D6322" t="s">
        <v>901</v>
      </c>
      <c r="E6322" t="s">
        <v>599</v>
      </c>
      <c r="F6322" t="s">
        <v>412</v>
      </c>
    </row>
    <row r="6323" spans="1:6" x14ac:dyDescent="0.25">
      <c r="A6323">
        <v>2</v>
      </c>
      <c r="B6323">
        <v>7</v>
      </c>
      <c r="C6323" t="s">
        <v>933</v>
      </c>
      <c r="D6323" t="s">
        <v>922</v>
      </c>
      <c r="E6323" t="s">
        <v>748</v>
      </c>
      <c r="F6323" t="s">
        <v>412</v>
      </c>
    </row>
    <row r="6324" spans="1:6" x14ac:dyDescent="0.25">
      <c r="A6324">
        <v>2</v>
      </c>
      <c r="B6324">
        <v>8</v>
      </c>
      <c r="C6324" t="s">
        <v>920</v>
      </c>
      <c r="D6324" t="s">
        <v>901</v>
      </c>
      <c r="E6324" t="s">
        <v>538</v>
      </c>
      <c r="F6324" t="s">
        <v>412</v>
      </c>
    </row>
    <row r="6325" spans="1:6" x14ac:dyDescent="0.25">
      <c r="A6325">
        <v>2</v>
      </c>
      <c r="B6325">
        <v>9</v>
      </c>
      <c r="C6325" t="s">
        <v>934</v>
      </c>
      <c r="D6325" t="s">
        <v>922</v>
      </c>
      <c r="E6325" t="s">
        <v>851</v>
      </c>
      <c r="F6325" t="s">
        <v>412</v>
      </c>
    </row>
    <row r="6326" spans="1:6" x14ac:dyDescent="0.25">
      <c r="A6326">
        <v>2</v>
      </c>
      <c r="B6326">
        <v>10</v>
      </c>
      <c r="C6326" t="s">
        <v>946</v>
      </c>
      <c r="D6326" t="s">
        <v>926</v>
      </c>
      <c r="E6326" t="s">
        <v>706</v>
      </c>
      <c r="F6326" t="s">
        <v>412</v>
      </c>
    </row>
    <row r="6327" spans="1:6" x14ac:dyDescent="0.25">
      <c r="A6327">
        <v>2</v>
      </c>
      <c r="B6327">
        <v>11</v>
      </c>
      <c r="C6327" t="s">
        <v>940</v>
      </c>
      <c r="D6327" t="s">
        <v>901</v>
      </c>
      <c r="E6327" t="s">
        <v>843</v>
      </c>
      <c r="F6327" t="s">
        <v>412</v>
      </c>
    </row>
    <row r="6328" spans="1:6" x14ac:dyDescent="0.25">
      <c r="A6328">
        <v>2</v>
      </c>
      <c r="B6328">
        <v>12</v>
      </c>
      <c r="C6328" t="s">
        <v>927</v>
      </c>
      <c r="D6328" t="s">
        <v>901</v>
      </c>
      <c r="E6328" t="s">
        <v>520</v>
      </c>
      <c r="F6328" t="s">
        <v>412</v>
      </c>
    </row>
    <row r="6329" spans="1:6" x14ac:dyDescent="0.25">
      <c r="A6329">
        <v>2</v>
      </c>
      <c r="B6329">
        <v>13</v>
      </c>
      <c r="C6329" t="s">
        <v>932</v>
      </c>
      <c r="D6329" t="s">
        <v>901</v>
      </c>
      <c r="E6329" t="s">
        <v>226</v>
      </c>
      <c r="F6329" t="s">
        <v>412</v>
      </c>
    </row>
    <row r="6330" spans="1:6" x14ac:dyDescent="0.25">
      <c r="A6330">
        <v>2</v>
      </c>
      <c r="B6330">
        <v>14</v>
      </c>
      <c r="C6330" t="s">
        <v>937</v>
      </c>
      <c r="D6330" t="s">
        <v>899</v>
      </c>
      <c r="E6330" t="s">
        <v>123</v>
      </c>
      <c r="F6330" t="s">
        <v>412</v>
      </c>
    </row>
    <row r="6331" spans="1:6" x14ac:dyDescent="0.25">
      <c r="A6331">
        <v>2</v>
      </c>
      <c r="B6331">
        <v>15</v>
      </c>
      <c r="C6331" t="s">
        <v>939</v>
      </c>
      <c r="D6331" t="s">
        <v>901</v>
      </c>
      <c r="E6331" t="s">
        <v>639</v>
      </c>
      <c r="F6331" t="s">
        <v>412</v>
      </c>
    </row>
    <row r="6332" spans="1:6" x14ac:dyDescent="0.25">
      <c r="A6332">
        <v>3</v>
      </c>
      <c r="B6332">
        <v>1</v>
      </c>
      <c r="C6332" t="s">
        <v>958</v>
      </c>
      <c r="D6332" t="s">
        <v>899</v>
      </c>
      <c r="E6332" t="s">
        <v>639</v>
      </c>
      <c r="F6332" t="s">
        <v>412</v>
      </c>
    </row>
    <row r="6333" spans="1:6" x14ac:dyDescent="0.25">
      <c r="A6333">
        <v>3</v>
      </c>
      <c r="B6333">
        <v>2</v>
      </c>
      <c r="C6333" t="s">
        <v>921</v>
      </c>
      <c r="D6333" t="s">
        <v>922</v>
      </c>
      <c r="E6333" t="s">
        <v>123</v>
      </c>
      <c r="F6333" t="s">
        <v>412</v>
      </c>
    </row>
    <row r="6334" spans="1:6" x14ac:dyDescent="0.25">
      <c r="A6334">
        <v>3</v>
      </c>
      <c r="B6334">
        <v>3</v>
      </c>
      <c r="C6334" t="s">
        <v>936</v>
      </c>
      <c r="D6334" t="s">
        <v>903</v>
      </c>
      <c r="E6334" t="s">
        <v>226</v>
      </c>
      <c r="F6334" t="s">
        <v>412</v>
      </c>
    </row>
    <row r="6335" spans="1:6" x14ac:dyDescent="0.25">
      <c r="A6335">
        <v>3</v>
      </c>
      <c r="B6335">
        <v>4</v>
      </c>
      <c r="C6335" t="s">
        <v>925</v>
      </c>
      <c r="D6335" t="s">
        <v>926</v>
      </c>
      <c r="E6335" t="s">
        <v>520</v>
      </c>
      <c r="F6335" t="s">
        <v>412</v>
      </c>
    </row>
    <row r="6336" spans="1:6" x14ac:dyDescent="0.25">
      <c r="A6336">
        <v>3</v>
      </c>
      <c r="B6336">
        <v>5</v>
      </c>
      <c r="C6336" t="s">
        <v>954</v>
      </c>
      <c r="D6336" t="s">
        <v>903</v>
      </c>
      <c r="E6336" t="s">
        <v>843</v>
      </c>
      <c r="F6336" t="s">
        <v>412</v>
      </c>
    </row>
    <row r="6337" spans="1:6" x14ac:dyDescent="0.25">
      <c r="A6337">
        <v>3</v>
      </c>
      <c r="B6337">
        <v>6</v>
      </c>
      <c r="C6337" t="s">
        <v>941</v>
      </c>
      <c r="D6337" t="s">
        <v>922</v>
      </c>
      <c r="E6337" t="s">
        <v>706</v>
      </c>
      <c r="F6337" t="s">
        <v>412</v>
      </c>
    </row>
    <row r="6338" spans="1:6" x14ac:dyDescent="0.25">
      <c r="A6338">
        <v>3</v>
      </c>
      <c r="B6338">
        <v>7</v>
      </c>
      <c r="C6338" t="s">
        <v>949</v>
      </c>
      <c r="D6338" t="s">
        <v>901</v>
      </c>
      <c r="E6338" t="s">
        <v>851</v>
      </c>
      <c r="F6338" t="s">
        <v>412</v>
      </c>
    </row>
    <row r="6339" spans="1:6" x14ac:dyDescent="0.25">
      <c r="A6339">
        <v>3</v>
      </c>
      <c r="B6339">
        <v>8</v>
      </c>
      <c r="C6339" t="s">
        <v>931</v>
      </c>
      <c r="D6339" t="s">
        <v>908</v>
      </c>
      <c r="E6339" t="s">
        <v>538</v>
      </c>
      <c r="F6339" t="s">
        <v>412</v>
      </c>
    </row>
    <row r="6340" spans="1:6" x14ac:dyDescent="0.25">
      <c r="A6340">
        <v>3</v>
      </c>
      <c r="B6340">
        <v>9</v>
      </c>
      <c r="C6340" t="s">
        <v>943</v>
      </c>
      <c r="D6340" t="s">
        <v>901</v>
      </c>
      <c r="E6340" t="s">
        <v>748</v>
      </c>
      <c r="F6340" t="s">
        <v>412</v>
      </c>
    </row>
    <row r="6341" spans="1:6" x14ac:dyDescent="0.25">
      <c r="A6341">
        <v>3</v>
      </c>
      <c r="B6341">
        <v>10</v>
      </c>
      <c r="C6341" t="s">
        <v>952</v>
      </c>
      <c r="D6341" t="s">
        <v>899</v>
      </c>
      <c r="E6341" t="s">
        <v>599</v>
      </c>
      <c r="F6341" t="s">
        <v>412</v>
      </c>
    </row>
    <row r="6342" spans="1:6" x14ac:dyDescent="0.25">
      <c r="A6342">
        <v>3</v>
      </c>
      <c r="B6342">
        <v>11</v>
      </c>
      <c r="C6342" t="s">
        <v>967</v>
      </c>
      <c r="D6342" t="s">
        <v>903</v>
      </c>
      <c r="E6342" t="s">
        <v>333</v>
      </c>
      <c r="F6342" t="s">
        <v>412</v>
      </c>
    </row>
    <row r="6343" spans="1:6" x14ac:dyDescent="0.25">
      <c r="A6343">
        <v>3</v>
      </c>
      <c r="B6343">
        <v>12</v>
      </c>
      <c r="C6343" t="s">
        <v>944</v>
      </c>
      <c r="D6343" t="s">
        <v>901</v>
      </c>
      <c r="E6343" t="s">
        <v>410</v>
      </c>
      <c r="F6343" t="s">
        <v>412</v>
      </c>
    </row>
    <row r="6344" spans="1:6" x14ac:dyDescent="0.25">
      <c r="A6344">
        <v>3</v>
      </c>
      <c r="B6344">
        <v>13</v>
      </c>
      <c r="C6344" t="s">
        <v>947</v>
      </c>
      <c r="D6344" t="s">
        <v>922</v>
      </c>
      <c r="E6344" t="s">
        <v>759</v>
      </c>
      <c r="F6344" t="s">
        <v>412</v>
      </c>
    </row>
    <row r="6345" spans="1:6" x14ac:dyDescent="0.25">
      <c r="A6345">
        <v>3</v>
      </c>
      <c r="B6345">
        <v>14</v>
      </c>
      <c r="C6345" t="s">
        <v>963</v>
      </c>
      <c r="D6345" t="s">
        <v>908</v>
      </c>
      <c r="E6345" t="s">
        <v>74</v>
      </c>
      <c r="F6345" t="s">
        <v>412</v>
      </c>
    </row>
    <row r="6346" spans="1:6" x14ac:dyDescent="0.25">
      <c r="A6346">
        <v>3</v>
      </c>
      <c r="B6346">
        <v>15</v>
      </c>
      <c r="C6346" t="s">
        <v>938</v>
      </c>
      <c r="D6346" t="s">
        <v>903</v>
      </c>
      <c r="E6346" t="s">
        <v>305</v>
      </c>
      <c r="F6346" t="s">
        <v>412</v>
      </c>
    </row>
    <row r="6347" spans="1:6" x14ac:dyDescent="0.25">
      <c r="A6347">
        <v>4</v>
      </c>
      <c r="B6347">
        <v>1</v>
      </c>
      <c r="C6347" t="s">
        <v>930</v>
      </c>
      <c r="D6347" t="s">
        <v>901</v>
      </c>
      <c r="E6347" t="s">
        <v>305</v>
      </c>
      <c r="F6347" t="s">
        <v>412</v>
      </c>
    </row>
    <row r="6348" spans="1:6" x14ac:dyDescent="0.25">
      <c r="A6348">
        <v>4</v>
      </c>
      <c r="B6348">
        <v>2</v>
      </c>
      <c r="C6348" t="s">
        <v>960</v>
      </c>
      <c r="D6348" t="s">
        <v>961</v>
      </c>
      <c r="E6348" t="s">
        <v>74</v>
      </c>
      <c r="F6348" t="s">
        <v>412</v>
      </c>
    </row>
    <row r="6349" spans="1:6" x14ac:dyDescent="0.25">
      <c r="A6349">
        <v>4</v>
      </c>
      <c r="B6349">
        <v>3</v>
      </c>
      <c r="C6349" t="s">
        <v>950</v>
      </c>
      <c r="D6349" t="s">
        <v>901</v>
      </c>
      <c r="E6349" t="s">
        <v>759</v>
      </c>
      <c r="F6349" t="s">
        <v>412</v>
      </c>
    </row>
    <row r="6350" spans="1:6" x14ac:dyDescent="0.25">
      <c r="A6350">
        <v>4</v>
      </c>
      <c r="B6350">
        <v>4</v>
      </c>
      <c r="C6350" t="s">
        <v>935</v>
      </c>
      <c r="D6350" t="s">
        <v>901</v>
      </c>
      <c r="E6350" t="s">
        <v>410</v>
      </c>
      <c r="F6350" t="s">
        <v>412</v>
      </c>
    </row>
    <row r="6351" spans="1:6" x14ac:dyDescent="0.25">
      <c r="A6351">
        <v>4</v>
      </c>
      <c r="B6351">
        <v>5</v>
      </c>
      <c r="C6351" t="s">
        <v>985</v>
      </c>
      <c r="D6351" t="s">
        <v>901</v>
      </c>
      <c r="E6351" t="s">
        <v>333</v>
      </c>
      <c r="F6351" t="s">
        <v>412</v>
      </c>
    </row>
    <row r="6352" spans="1:6" x14ac:dyDescent="0.25">
      <c r="A6352">
        <v>4</v>
      </c>
      <c r="B6352">
        <v>6</v>
      </c>
      <c r="C6352" t="s">
        <v>965</v>
      </c>
      <c r="D6352" t="s">
        <v>961</v>
      </c>
      <c r="E6352" t="s">
        <v>599</v>
      </c>
      <c r="F6352" t="s">
        <v>412</v>
      </c>
    </row>
    <row r="6353" spans="1:6" x14ac:dyDescent="0.25">
      <c r="A6353">
        <v>4</v>
      </c>
      <c r="B6353">
        <v>7</v>
      </c>
      <c r="C6353" t="s">
        <v>951</v>
      </c>
      <c r="D6353" t="s">
        <v>899</v>
      </c>
      <c r="E6353" t="s">
        <v>748</v>
      </c>
      <c r="F6353" t="s">
        <v>412</v>
      </c>
    </row>
    <row r="6354" spans="1:6" x14ac:dyDescent="0.25">
      <c r="A6354">
        <v>4</v>
      </c>
      <c r="B6354">
        <v>8</v>
      </c>
      <c r="C6354" t="s">
        <v>957</v>
      </c>
      <c r="D6354" t="s">
        <v>903</v>
      </c>
      <c r="E6354" t="s">
        <v>538</v>
      </c>
      <c r="F6354" t="s">
        <v>412</v>
      </c>
    </row>
    <row r="6355" spans="1:6" x14ac:dyDescent="0.25">
      <c r="A6355">
        <v>4</v>
      </c>
      <c r="B6355">
        <v>9</v>
      </c>
      <c r="C6355" t="s">
        <v>974</v>
      </c>
      <c r="D6355" t="s">
        <v>899</v>
      </c>
      <c r="E6355" t="s">
        <v>851</v>
      </c>
      <c r="F6355" t="s">
        <v>412</v>
      </c>
    </row>
    <row r="6356" spans="1:6" x14ac:dyDescent="0.25">
      <c r="A6356">
        <v>4</v>
      </c>
      <c r="B6356">
        <v>10</v>
      </c>
      <c r="C6356" t="s">
        <v>959</v>
      </c>
      <c r="D6356" t="s">
        <v>899</v>
      </c>
      <c r="E6356" t="s">
        <v>706</v>
      </c>
      <c r="F6356" t="s">
        <v>412</v>
      </c>
    </row>
    <row r="6357" spans="1:6" x14ac:dyDescent="0.25">
      <c r="A6357">
        <v>4</v>
      </c>
      <c r="B6357">
        <v>11</v>
      </c>
      <c r="C6357" t="s">
        <v>962</v>
      </c>
      <c r="D6357" t="s">
        <v>899</v>
      </c>
      <c r="E6357" t="s">
        <v>843</v>
      </c>
      <c r="F6357" t="s">
        <v>412</v>
      </c>
    </row>
    <row r="6358" spans="1:6" x14ac:dyDescent="0.25">
      <c r="A6358">
        <v>4</v>
      </c>
      <c r="B6358">
        <v>12</v>
      </c>
      <c r="C6358" t="s">
        <v>942</v>
      </c>
      <c r="D6358" t="s">
        <v>899</v>
      </c>
      <c r="E6358" t="s">
        <v>520</v>
      </c>
      <c r="F6358" t="s">
        <v>412</v>
      </c>
    </row>
    <row r="6359" spans="1:6" x14ac:dyDescent="0.25">
      <c r="A6359">
        <v>4</v>
      </c>
      <c r="B6359">
        <v>13</v>
      </c>
      <c r="C6359" t="s">
        <v>964</v>
      </c>
      <c r="D6359" t="s">
        <v>961</v>
      </c>
      <c r="E6359" t="s">
        <v>226</v>
      </c>
      <c r="F6359" t="s">
        <v>412</v>
      </c>
    </row>
    <row r="6360" spans="1:6" x14ac:dyDescent="0.25">
      <c r="A6360">
        <v>4</v>
      </c>
      <c r="B6360">
        <v>14</v>
      </c>
      <c r="C6360" t="s">
        <v>977</v>
      </c>
      <c r="D6360" t="s">
        <v>901</v>
      </c>
      <c r="E6360" t="s">
        <v>123</v>
      </c>
      <c r="F6360" t="s">
        <v>412</v>
      </c>
    </row>
    <row r="6361" spans="1:6" x14ac:dyDescent="0.25">
      <c r="A6361">
        <v>4</v>
      </c>
      <c r="B6361">
        <v>15</v>
      </c>
      <c r="C6361" t="s">
        <v>945</v>
      </c>
      <c r="D6361" t="s">
        <v>901</v>
      </c>
      <c r="E6361" t="s">
        <v>639</v>
      </c>
      <c r="F6361" t="s">
        <v>412</v>
      </c>
    </row>
    <row r="6362" spans="1:6" x14ac:dyDescent="0.25">
      <c r="A6362">
        <v>5</v>
      </c>
      <c r="B6362">
        <v>1</v>
      </c>
      <c r="C6362" t="s">
        <v>986</v>
      </c>
      <c r="D6362" t="s">
        <v>901</v>
      </c>
      <c r="E6362" t="s">
        <v>639</v>
      </c>
      <c r="F6362" t="s">
        <v>412</v>
      </c>
    </row>
    <row r="6363" spans="1:6" x14ac:dyDescent="0.25">
      <c r="A6363">
        <v>5</v>
      </c>
      <c r="B6363">
        <v>2</v>
      </c>
      <c r="C6363" t="s">
        <v>955</v>
      </c>
      <c r="D6363" t="s">
        <v>908</v>
      </c>
      <c r="E6363" t="s">
        <v>123</v>
      </c>
      <c r="F6363" t="s">
        <v>412</v>
      </c>
    </row>
    <row r="6364" spans="1:6" x14ac:dyDescent="0.25">
      <c r="A6364">
        <v>5</v>
      </c>
      <c r="B6364">
        <v>3</v>
      </c>
      <c r="C6364" t="s">
        <v>971</v>
      </c>
      <c r="D6364" t="s">
        <v>901</v>
      </c>
      <c r="E6364" t="s">
        <v>226</v>
      </c>
      <c r="F6364" t="s">
        <v>412</v>
      </c>
    </row>
    <row r="6365" spans="1:6" x14ac:dyDescent="0.25">
      <c r="A6365">
        <v>5</v>
      </c>
      <c r="B6365">
        <v>4</v>
      </c>
      <c r="C6365" t="s">
        <v>983</v>
      </c>
      <c r="D6365" t="s">
        <v>901</v>
      </c>
      <c r="E6365" t="s">
        <v>520</v>
      </c>
      <c r="F6365" t="s">
        <v>412</v>
      </c>
    </row>
    <row r="6366" spans="1:6" x14ac:dyDescent="0.25">
      <c r="A6366">
        <v>5</v>
      </c>
      <c r="B6366">
        <v>5</v>
      </c>
      <c r="C6366" t="s">
        <v>984</v>
      </c>
      <c r="D6366" t="s">
        <v>901</v>
      </c>
      <c r="E6366" t="s">
        <v>843</v>
      </c>
      <c r="F6366" t="s">
        <v>412</v>
      </c>
    </row>
    <row r="6367" spans="1:6" x14ac:dyDescent="0.25">
      <c r="A6367">
        <v>5</v>
      </c>
      <c r="B6367">
        <v>6</v>
      </c>
      <c r="C6367" t="s">
        <v>948</v>
      </c>
      <c r="D6367" t="s">
        <v>905</v>
      </c>
      <c r="E6367" t="s">
        <v>706</v>
      </c>
      <c r="F6367" t="s">
        <v>412</v>
      </c>
    </row>
    <row r="6368" spans="1:6" x14ac:dyDescent="0.25">
      <c r="A6368">
        <v>5</v>
      </c>
      <c r="B6368">
        <v>7</v>
      </c>
      <c r="C6368" t="s">
        <v>969</v>
      </c>
      <c r="D6368" t="s">
        <v>899</v>
      </c>
      <c r="E6368" t="s">
        <v>851</v>
      </c>
      <c r="F6368" t="s">
        <v>412</v>
      </c>
    </row>
    <row r="6369" spans="1:6" x14ac:dyDescent="0.25">
      <c r="A6369">
        <v>5</v>
      </c>
      <c r="B6369">
        <v>8</v>
      </c>
      <c r="C6369" t="s">
        <v>975</v>
      </c>
      <c r="D6369" t="s">
        <v>899</v>
      </c>
      <c r="E6369" t="s">
        <v>538</v>
      </c>
      <c r="F6369" t="s">
        <v>412</v>
      </c>
    </row>
    <row r="6370" spans="1:6" x14ac:dyDescent="0.25">
      <c r="A6370">
        <v>5</v>
      </c>
      <c r="B6370">
        <v>9</v>
      </c>
      <c r="C6370" t="s">
        <v>988</v>
      </c>
      <c r="D6370" t="s">
        <v>901</v>
      </c>
      <c r="E6370" t="s">
        <v>748</v>
      </c>
      <c r="F6370" t="s">
        <v>412</v>
      </c>
    </row>
    <row r="6371" spans="1:6" x14ac:dyDescent="0.25">
      <c r="A6371">
        <v>5</v>
      </c>
      <c r="B6371">
        <v>10</v>
      </c>
      <c r="C6371" t="s">
        <v>982</v>
      </c>
      <c r="D6371" t="s">
        <v>901</v>
      </c>
      <c r="E6371" t="s">
        <v>599</v>
      </c>
      <c r="F6371" t="s">
        <v>412</v>
      </c>
    </row>
    <row r="6372" spans="1:6" x14ac:dyDescent="0.25">
      <c r="A6372">
        <v>5</v>
      </c>
      <c r="B6372">
        <v>11</v>
      </c>
      <c r="C6372" t="s">
        <v>987</v>
      </c>
      <c r="D6372" t="s">
        <v>899</v>
      </c>
      <c r="E6372" t="s">
        <v>333</v>
      </c>
      <c r="F6372" t="s">
        <v>412</v>
      </c>
    </row>
    <row r="6373" spans="1:6" x14ac:dyDescent="0.25">
      <c r="A6373">
        <v>5</v>
      </c>
      <c r="B6373">
        <v>12</v>
      </c>
      <c r="C6373" t="s">
        <v>953</v>
      </c>
      <c r="D6373" t="s">
        <v>903</v>
      </c>
      <c r="E6373" t="s">
        <v>410</v>
      </c>
      <c r="F6373" t="s">
        <v>412</v>
      </c>
    </row>
    <row r="6374" spans="1:6" x14ac:dyDescent="0.25">
      <c r="A6374">
        <v>5</v>
      </c>
      <c r="B6374">
        <v>13</v>
      </c>
      <c r="C6374" t="s">
        <v>956</v>
      </c>
      <c r="D6374" t="s">
        <v>901</v>
      </c>
      <c r="E6374" t="s">
        <v>759</v>
      </c>
      <c r="F6374" t="s">
        <v>412</v>
      </c>
    </row>
    <row r="6375" spans="1:6" x14ac:dyDescent="0.25">
      <c r="A6375">
        <v>5</v>
      </c>
      <c r="B6375">
        <v>14</v>
      </c>
      <c r="C6375" t="s">
        <v>999</v>
      </c>
      <c r="D6375" t="s">
        <v>922</v>
      </c>
      <c r="E6375" t="s">
        <v>74</v>
      </c>
      <c r="F6375" t="s">
        <v>412</v>
      </c>
    </row>
    <row r="6376" spans="1:6" x14ac:dyDescent="0.25">
      <c r="A6376">
        <v>5</v>
      </c>
      <c r="B6376">
        <v>15</v>
      </c>
      <c r="C6376" t="s">
        <v>968</v>
      </c>
      <c r="D6376" t="s">
        <v>899</v>
      </c>
      <c r="E6376" t="s">
        <v>305</v>
      </c>
      <c r="F6376" t="s">
        <v>412</v>
      </c>
    </row>
    <row r="6377" spans="1:6" x14ac:dyDescent="0.25">
      <c r="A6377">
        <v>6</v>
      </c>
      <c r="B6377">
        <v>1</v>
      </c>
      <c r="C6377" t="s">
        <v>1003</v>
      </c>
      <c r="D6377" t="s">
        <v>901</v>
      </c>
      <c r="E6377" t="s">
        <v>305</v>
      </c>
      <c r="F6377" t="s">
        <v>412</v>
      </c>
    </row>
    <row r="6378" spans="1:6" x14ac:dyDescent="0.25">
      <c r="A6378">
        <v>6</v>
      </c>
      <c r="B6378">
        <v>2</v>
      </c>
      <c r="C6378" t="s">
        <v>966</v>
      </c>
      <c r="D6378" t="s">
        <v>961</v>
      </c>
      <c r="E6378" t="s">
        <v>74</v>
      </c>
      <c r="F6378" t="s">
        <v>412</v>
      </c>
    </row>
    <row r="6379" spans="1:6" x14ac:dyDescent="0.25">
      <c r="A6379">
        <v>6</v>
      </c>
      <c r="B6379">
        <v>3</v>
      </c>
      <c r="C6379" t="s">
        <v>976</v>
      </c>
      <c r="D6379" t="s">
        <v>901</v>
      </c>
      <c r="E6379" t="s">
        <v>759</v>
      </c>
      <c r="F6379" t="s">
        <v>412</v>
      </c>
    </row>
    <row r="6380" spans="1:6" x14ac:dyDescent="0.25">
      <c r="A6380">
        <v>6</v>
      </c>
      <c r="B6380">
        <v>4</v>
      </c>
      <c r="C6380" t="s">
        <v>973</v>
      </c>
      <c r="D6380" t="s">
        <v>901</v>
      </c>
      <c r="E6380" t="s">
        <v>410</v>
      </c>
      <c r="F6380" t="s">
        <v>412</v>
      </c>
    </row>
    <row r="6381" spans="1:6" x14ac:dyDescent="0.25">
      <c r="A6381">
        <v>6</v>
      </c>
      <c r="B6381">
        <v>5</v>
      </c>
      <c r="C6381" t="s">
        <v>993</v>
      </c>
      <c r="D6381" t="s">
        <v>901</v>
      </c>
      <c r="E6381" t="s">
        <v>333</v>
      </c>
      <c r="F6381" t="s">
        <v>412</v>
      </c>
    </row>
    <row r="6382" spans="1:6" x14ac:dyDescent="0.25">
      <c r="A6382">
        <v>6</v>
      </c>
      <c r="B6382">
        <v>6</v>
      </c>
      <c r="C6382" t="s">
        <v>998</v>
      </c>
      <c r="D6382" t="s">
        <v>908</v>
      </c>
      <c r="E6382" t="s">
        <v>599</v>
      </c>
      <c r="F6382" t="s">
        <v>412</v>
      </c>
    </row>
    <row r="6383" spans="1:6" x14ac:dyDescent="0.25">
      <c r="A6383">
        <v>6</v>
      </c>
      <c r="B6383">
        <v>7</v>
      </c>
      <c r="C6383" t="s">
        <v>970</v>
      </c>
      <c r="D6383" t="s">
        <v>903</v>
      </c>
      <c r="E6383" t="s">
        <v>748</v>
      </c>
      <c r="F6383" t="s">
        <v>412</v>
      </c>
    </row>
    <row r="6384" spans="1:6" x14ac:dyDescent="0.25">
      <c r="A6384">
        <v>6</v>
      </c>
      <c r="B6384">
        <v>8</v>
      </c>
      <c r="C6384" t="s">
        <v>989</v>
      </c>
      <c r="D6384" t="s">
        <v>901</v>
      </c>
      <c r="E6384" t="s">
        <v>538</v>
      </c>
      <c r="F6384" t="s">
        <v>412</v>
      </c>
    </row>
    <row r="6385" spans="1:6" x14ac:dyDescent="0.25">
      <c r="A6385">
        <v>6</v>
      </c>
      <c r="B6385">
        <v>9</v>
      </c>
      <c r="C6385" t="s">
        <v>1002</v>
      </c>
      <c r="D6385" t="s">
        <v>901</v>
      </c>
      <c r="E6385" t="s">
        <v>851</v>
      </c>
      <c r="F6385" t="s">
        <v>412</v>
      </c>
    </row>
    <row r="6386" spans="1:6" x14ac:dyDescent="0.25">
      <c r="A6386">
        <v>6</v>
      </c>
      <c r="B6386">
        <v>10</v>
      </c>
      <c r="C6386" t="s">
        <v>990</v>
      </c>
      <c r="D6386" t="s">
        <v>901</v>
      </c>
      <c r="E6386" t="s">
        <v>706</v>
      </c>
      <c r="F6386" t="s">
        <v>412</v>
      </c>
    </row>
    <row r="6387" spans="1:6" x14ac:dyDescent="0.25">
      <c r="A6387">
        <v>6</v>
      </c>
      <c r="B6387">
        <v>11</v>
      </c>
      <c r="C6387" t="s">
        <v>1048</v>
      </c>
      <c r="D6387" t="s">
        <v>901</v>
      </c>
      <c r="E6387" t="s">
        <v>843</v>
      </c>
      <c r="F6387" t="s">
        <v>412</v>
      </c>
    </row>
    <row r="6388" spans="1:6" x14ac:dyDescent="0.25">
      <c r="A6388">
        <v>6</v>
      </c>
      <c r="B6388">
        <v>12</v>
      </c>
      <c r="C6388" t="s">
        <v>1005</v>
      </c>
      <c r="D6388" t="s">
        <v>901</v>
      </c>
      <c r="E6388" t="s">
        <v>520</v>
      </c>
      <c r="F6388" t="s">
        <v>412</v>
      </c>
    </row>
    <row r="6389" spans="1:6" x14ac:dyDescent="0.25">
      <c r="A6389">
        <v>6</v>
      </c>
      <c r="B6389">
        <v>13</v>
      </c>
      <c r="C6389" t="s">
        <v>980</v>
      </c>
      <c r="D6389" t="s">
        <v>905</v>
      </c>
      <c r="E6389" t="s">
        <v>226</v>
      </c>
      <c r="F6389" t="s">
        <v>412</v>
      </c>
    </row>
    <row r="6390" spans="1:6" x14ac:dyDescent="0.25">
      <c r="A6390">
        <v>6</v>
      </c>
      <c r="B6390">
        <v>14</v>
      </c>
      <c r="C6390" t="s">
        <v>1006</v>
      </c>
      <c r="D6390" t="s">
        <v>905</v>
      </c>
      <c r="E6390" t="s">
        <v>123</v>
      </c>
      <c r="F6390" t="s">
        <v>412</v>
      </c>
    </row>
    <row r="6391" spans="1:6" x14ac:dyDescent="0.25">
      <c r="A6391">
        <v>6</v>
      </c>
      <c r="B6391">
        <v>15</v>
      </c>
      <c r="C6391" t="s">
        <v>972</v>
      </c>
      <c r="D6391" t="s">
        <v>901</v>
      </c>
      <c r="E6391" t="s">
        <v>639</v>
      </c>
      <c r="F6391" t="s">
        <v>412</v>
      </c>
    </row>
    <row r="6392" spans="1:6" x14ac:dyDescent="0.25">
      <c r="A6392">
        <v>7</v>
      </c>
      <c r="B6392">
        <v>1</v>
      </c>
      <c r="C6392" t="s">
        <v>997</v>
      </c>
      <c r="D6392" t="s">
        <v>905</v>
      </c>
      <c r="E6392" t="s">
        <v>639</v>
      </c>
      <c r="F6392" t="s">
        <v>412</v>
      </c>
    </row>
    <row r="6393" spans="1:6" x14ac:dyDescent="0.25">
      <c r="A6393">
        <v>7</v>
      </c>
      <c r="B6393">
        <v>2</v>
      </c>
      <c r="C6393" t="s">
        <v>981</v>
      </c>
      <c r="D6393" t="s">
        <v>908</v>
      </c>
      <c r="E6393" t="s">
        <v>123</v>
      </c>
      <c r="F6393" t="s">
        <v>412</v>
      </c>
    </row>
    <row r="6394" spans="1:6" x14ac:dyDescent="0.25">
      <c r="A6394">
        <v>7</v>
      </c>
      <c r="B6394">
        <v>3</v>
      </c>
      <c r="C6394" t="s">
        <v>1000</v>
      </c>
      <c r="D6394" t="s">
        <v>899</v>
      </c>
      <c r="E6394" t="s">
        <v>226</v>
      </c>
      <c r="F6394" t="s">
        <v>412</v>
      </c>
    </row>
    <row r="6395" spans="1:6" x14ac:dyDescent="0.25">
      <c r="A6395">
        <v>7</v>
      </c>
      <c r="B6395">
        <v>4</v>
      </c>
      <c r="C6395" t="s">
        <v>992</v>
      </c>
      <c r="D6395" t="s">
        <v>899</v>
      </c>
      <c r="E6395" t="s">
        <v>520</v>
      </c>
      <c r="F6395" t="s">
        <v>412</v>
      </c>
    </row>
    <row r="6396" spans="1:6" x14ac:dyDescent="0.25">
      <c r="A6396">
        <v>7</v>
      </c>
      <c r="B6396">
        <v>5</v>
      </c>
      <c r="C6396" t="s">
        <v>1028</v>
      </c>
      <c r="D6396" t="s">
        <v>899</v>
      </c>
      <c r="E6396" t="s">
        <v>843</v>
      </c>
      <c r="F6396" t="s">
        <v>412</v>
      </c>
    </row>
    <row r="6397" spans="1:6" x14ac:dyDescent="0.25">
      <c r="A6397">
        <v>7</v>
      </c>
      <c r="B6397">
        <v>6</v>
      </c>
      <c r="C6397" t="s">
        <v>1007</v>
      </c>
      <c r="D6397" t="s">
        <v>901</v>
      </c>
      <c r="E6397" t="s">
        <v>706</v>
      </c>
      <c r="F6397" t="s">
        <v>412</v>
      </c>
    </row>
    <row r="6398" spans="1:6" x14ac:dyDescent="0.25">
      <c r="A6398">
        <v>7</v>
      </c>
      <c r="B6398">
        <v>7</v>
      </c>
      <c r="C6398" t="s">
        <v>1062</v>
      </c>
      <c r="D6398" t="s">
        <v>899</v>
      </c>
      <c r="E6398" t="s">
        <v>851</v>
      </c>
      <c r="F6398" t="s">
        <v>412</v>
      </c>
    </row>
    <row r="6399" spans="1:6" x14ac:dyDescent="0.25">
      <c r="A6399">
        <v>7</v>
      </c>
      <c r="B6399">
        <v>8</v>
      </c>
      <c r="C6399" t="s">
        <v>978</v>
      </c>
      <c r="D6399" t="s">
        <v>899</v>
      </c>
      <c r="E6399" t="s">
        <v>538</v>
      </c>
      <c r="F6399" t="s">
        <v>412</v>
      </c>
    </row>
    <row r="6400" spans="1:6" x14ac:dyDescent="0.25">
      <c r="A6400">
        <v>7</v>
      </c>
      <c r="B6400">
        <v>9</v>
      </c>
      <c r="C6400" t="s">
        <v>1101</v>
      </c>
      <c r="D6400" t="s">
        <v>901</v>
      </c>
      <c r="E6400" t="s">
        <v>748</v>
      </c>
      <c r="F6400" t="s">
        <v>412</v>
      </c>
    </row>
    <row r="6401" spans="1:6" x14ac:dyDescent="0.25">
      <c r="A6401">
        <v>7</v>
      </c>
      <c r="B6401">
        <v>10</v>
      </c>
      <c r="C6401" t="s">
        <v>994</v>
      </c>
      <c r="D6401" t="s">
        <v>901</v>
      </c>
      <c r="E6401" t="s">
        <v>599</v>
      </c>
      <c r="F6401" t="s">
        <v>412</v>
      </c>
    </row>
    <row r="6402" spans="1:6" x14ac:dyDescent="0.25">
      <c r="A6402">
        <v>7</v>
      </c>
      <c r="B6402">
        <v>11</v>
      </c>
      <c r="C6402" t="s">
        <v>979</v>
      </c>
      <c r="D6402" t="s">
        <v>903</v>
      </c>
      <c r="E6402" t="s">
        <v>333</v>
      </c>
      <c r="F6402" t="s">
        <v>412</v>
      </c>
    </row>
    <row r="6403" spans="1:6" x14ac:dyDescent="0.25">
      <c r="A6403">
        <v>7</v>
      </c>
      <c r="B6403">
        <v>12</v>
      </c>
      <c r="C6403" t="s">
        <v>1033</v>
      </c>
      <c r="D6403" t="s">
        <v>905</v>
      </c>
      <c r="E6403" t="s">
        <v>410</v>
      </c>
      <c r="F6403" t="s">
        <v>412</v>
      </c>
    </row>
    <row r="6404" spans="1:6" x14ac:dyDescent="0.25">
      <c r="A6404">
        <v>7</v>
      </c>
      <c r="B6404">
        <v>13</v>
      </c>
      <c r="C6404" t="s">
        <v>1001</v>
      </c>
      <c r="D6404" t="s">
        <v>908</v>
      </c>
      <c r="E6404" t="s">
        <v>759</v>
      </c>
      <c r="F6404" t="s">
        <v>412</v>
      </c>
    </row>
    <row r="6405" spans="1:6" x14ac:dyDescent="0.25">
      <c r="A6405">
        <v>7</v>
      </c>
      <c r="B6405">
        <v>14</v>
      </c>
      <c r="C6405" t="s">
        <v>1076</v>
      </c>
      <c r="D6405" t="s">
        <v>905</v>
      </c>
      <c r="E6405" t="s">
        <v>74</v>
      </c>
      <c r="F6405" t="s">
        <v>412</v>
      </c>
    </row>
    <row r="6406" spans="1:6" x14ac:dyDescent="0.25">
      <c r="A6406">
        <v>7</v>
      </c>
      <c r="B6406">
        <v>15</v>
      </c>
      <c r="C6406" t="s">
        <v>1009</v>
      </c>
      <c r="D6406" t="s">
        <v>926</v>
      </c>
      <c r="E6406" t="s">
        <v>305</v>
      </c>
      <c r="F6406" t="s">
        <v>412</v>
      </c>
    </row>
    <row r="6407" spans="1:6" x14ac:dyDescent="0.25">
      <c r="A6407">
        <v>8</v>
      </c>
      <c r="B6407">
        <v>1</v>
      </c>
      <c r="C6407" t="s">
        <v>1010</v>
      </c>
      <c r="D6407" t="s">
        <v>899</v>
      </c>
      <c r="E6407" t="s">
        <v>305</v>
      </c>
      <c r="F6407" t="s">
        <v>412</v>
      </c>
    </row>
    <row r="6408" spans="1:6" x14ac:dyDescent="0.25">
      <c r="A6408">
        <v>8</v>
      </c>
      <c r="B6408">
        <v>2</v>
      </c>
      <c r="C6408" t="s">
        <v>1011</v>
      </c>
      <c r="D6408" t="s">
        <v>899</v>
      </c>
      <c r="E6408" t="s">
        <v>74</v>
      </c>
      <c r="F6408" t="s">
        <v>412</v>
      </c>
    </row>
    <row r="6409" spans="1:6" x14ac:dyDescent="0.25">
      <c r="A6409">
        <v>8</v>
      </c>
      <c r="B6409">
        <v>3</v>
      </c>
      <c r="C6409" t="s">
        <v>991</v>
      </c>
      <c r="D6409" t="s">
        <v>901</v>
      </c>
      <c r="E6409" t="s">
        <v>759</v>
      </c>
      <c r="F6409" t="s">
        <v>412</v>
      </c>
    </row>
    <row r="6410" spans="1:6" x14ac:dyDescent="0.25">
      <c r="A6410">
        <v>8</v>
      </c>
      <c r="B6410">
        <v>4</v>
      </c>
      <c r="C6410" t="s">
        <v>1004</v>
      </c>
      <c r="D6410" t="s">
        <v>905</v>
      </c>
      <c r="E6410" t="s">
        <v>410</v>
      </c>
      <c r="F6410" t="s">
        <v>412</v>
      </c>
    </row>
    <row r="6411" spans="1:6" x14ac:dyDescent="0.25">
      <c r="A6411">
        <v>8</v>
      </c>
      <c r="B6411">
        <v>5</v>
      </c>
      <c r="C6411" t="s">
        <v>1043</v>
      </c>
      <c r="D6411" t="s">
        <v>905</v>
      </c>
      <c r="E6411" t="s">
        <v>333</v>
      </c>
      <c r="F6411" t="s">
        <v>412</v>
      </c>
    </row>
    <row r="6412" spans="1:6" x14ac:dyDescent="0.25">
      <c r="A6412">
        <v>8</v>
      </c>
      <c r="B6412">
        <v>6</v>
      </c>
      <c r="C6412" t="s">
        <v>1046</v>
      </c>
      <c r="D6412" t="s">
        <v>899</v>
      </c>
      <c r="E6412" t="s">
        <v>599</v>
      </c>
      <c r="F6412" t="s">
        <v>412</v>
      </c>
    </row>
    <row r="6413" spans="1:6" x14ac:dyDescent="0.25">
      <c r="A6413">
        <v>8</v>
      </c>
      <c r="B6413">
        <v>7</v>
      </c>
      <c r="C6413" t="s">
        <v>1016</v>
      </c>
      <c r="D6413" t="s">
        <v>961</v>
      </c>
      <c r="E6413" t="s">
        <v>748</v>
      </c>
      <c r="F6413" t="s">
        <v>412</v>
      </c>
    </row>
    <row r="6414" spans="1:6" x14ac:dyDescent="0.25">
      <c r="A6414">
        <v>8</v>
      </c>
      <c r="B6414">
        <v>8</v>
      </c>
      <c r="C6414" t="s">
        <v>1031</v>
      </c>
      <c r="D6414" t="s">
        <v>905</v>
      </c>
      <c r="E6414" t="s">
        <v>538</v>
      </c>
      <c r="F6414" t="s">
        <v>412</v>
      </c>
    </row>
    <row r="6415" spans="1:6" x14ac:dyDescent="0.25">
      <c r="A6415">
        <v>8</v>
      </c>
      <c r="B6415">
        <v>9</v>
      </c>
      <c r="C6415" t="s">
        <v>1074</v>
      </c>
      <c r="D6415" t="s">
        <v>901</v>
      </c>
      <c r="E6415" t="s">
        <v>851</v>
      </c>
      <c r="F6415" t="s">
        <v>412</v>
      </c>
    </row>
    <row r="6416" spans="1:6" x14ac:dyDescent="0.25">
      <c r="A6416">
        <v>8</v>
      </c>
      <c r="B6416">
        <v>10</v>
      </c>
      <c r="C6416" t="s">
        <v>1019</v>
      </c>
      <c r="D6416" t="s">
        <v>961</v>
      </c>
      <c r="E6416" t="s">
        <v>706</v>
      </c>
      <c r="F6416" t="s">
        <v>412</v>
      </c>
    </row>
    <row r="6417" spans="1:6" x14ac:dyDescent="0.25">
      <c r="A6417">
        <v>8</v>
      </c>
      <c r="B6417">
        <v>11</v>
      </c>
      <c r="C6417" t="s">
        <v>1061</v>
      </c>
      <c r="D6417" t="s">
        <v>901</v>
      </c>
      <c r="E6417" t="s">
        <v>843</v>
      </c>
      <c r="F6417" t="s">
        <v>412</v>
      </c>
    </row>
    <row r="6418" spans="1:6" x14ac:dyDescent="0.25">
      <c r="A6418">
        <v>8</v>
      </c>
      <c r="B6418">
        <v>12</v>
      </c>
      <c r="C6418" t="s">
        <v>1038</v>
      </c>
      <c r="D6418" t="s">
        <v>922</v>
      </c>
      <c r="E6418" t="s">
        <v>520</v>
      </c>
      <c r="F6418" t="s">
        <v>412</v>
      </c>
    </row>
    <row r="6419" spans="1:6" x14ac:dyDescent="0.25">
      <c r="A6419">
        <v>8</v>
      </c>
      <c r="B6419">
        <v>13</v>
      </c>
      <c r="C6419" t="s">
        <v>1017</v>
      </c>
      <c r="D6419" t="s">
        <v>899</v>
      </c>
      <c r="E6419" t="s">
        <v>226</v>
      </c>
      <c r="F6419" t="s">
        <v>412</v>
      </c>
    </row>
    <row r="6420" spans="1:6" x14ac:dyDescent="0.25">
      <c r="A6420">
        <v>8</v>
      </c>
      <c r="B6420">
        <v>14</v>
      </c>
      <c r="C6420" t="s">
        <v>1023</v>
      </c>
      <c r="D6420" t="s">
        <v>905</v>
      </c>
      <c r="E6420" t="s">
        <v>123</v>
      </c>
      <c r="F6420" t="s">
        <v>412</v>
      </c>
    </row>
    <row r="6421" spans="1:6" x14ac:dyDescent="0.25">
      <c r="A6421">
        <v>8</v>
      </c>
      <c r="B6421">
        <v>15</v>
      </c>
      <c r="C6421" t="s">
        <v>1055</v>
      </c>
      <c r="D6421" t="s">
        <v>901</v>
      </c>
      <c r="E6421" t="s">
        <v>639</v>
      </c>
      <c r="F6421" t="s">
        <v>412</v>
      </c>
    </row>
    <row r="6422" spans="1:6" x14ac:dyDescent="0.25">
      <c r="A6422">
        <v>9</v>
      </c>
      <c r="B6422">
        <v>1</v>
      </c>
      <c r="C6422" t="s">
        <v>996</v>
      </c>
      <c r="D6422" t="s">
        <v>899</v>
      </c>
      <c r="E6422" t="s">
        <v>639</v>
      </c>
      <c r="F6422" t="s">
        <v>412</v>
      </c>
    </row>
    <row r="6423" spans="1:6" x14ac:dyDescent="0.25">
      <c r="A6423">
        <v>9</v>
      </c>
      <c r="B6423">
        <v>2</v>
      </c>
      <c r="C6423" t="s">
        <v>1021</v>
      </c>
      <c r="D6423" t="s">
        <v>901</v>
      </c>
      <c r="E6423" t="s">
        <v>123</v>
      </c>
      <c r="F6423" t="s">
        <v>412</v>
      </c>
    </row>
    <row r="6424" spans="1:6" x14ac:dyDescent="0.25">
      <c r="A6424">
        <v>9</v>
      </c>
      <c r="B6424">
        <v>3</v>
      </c>
      <c r="C6424" t="s">
        <v>1018</v>
      </c>
      <c r="D6424" t="s">
        <v>926</v>
      </c>
      <c r="E6424" t="s">
        <v>226</v>
      </c>
      <c r="F6424" t="s">
        <v>412</v>
      </c>
    </row>
    <row r="6425" spans="1:6" x14ac:dyDescent="0.25">
      <c r="A6425">
        <v>9</v>
      </c>
      <c r="B6425">
        <v>4</v>
      </c>
      <c r="C6425" t="s">
        <v>1054</v>
      </c>
      <c r="D6425" t="s">
        <v>899</v>
      </c>
      <c r="E6425" t="s">
        <v>520</v>
      </c>
      <c r="F6425" t="s">
        <v>412</v>
      </c>
    </row>
    <row r="6426" spans="1:6" x14ac:dyDescent="0.25">
      <c r="A6426">
        <v>9</v>
      </c>
      <c r="B6426">
        <v>5</v>
      </c>
      <c r="C6426" t="s">
        <v>1013</v>
      </c>
      <c r="D6426" t="s">
        <v>905</v>
      </c>
      <c r="E6426" t="s">
        <v>843</v>
      </c>
      <c r="F6426" t="s">
        <v>412</v>
      </c>
    </row>
    <row r="6427" spans="1:6" x14ac:dyDescent="0.25">
      <c r="A6427">
        <v>9</v>
      </c>
      <c r="B6427">
        <v>6</v>
      </c>
      <c r="C6427" t="s">
        <v>995</v>
      </c>
      <c r="D6427" t="s">
        <v>901</v>
      </c>
      <c r="E6427" t="s">
        <v>706</v>
      </c>
      <c r="F6427" t="s">
        <v>412</v>
      </c>
    </row>
    <row r="6428" spans="1:6" x14ac:dyDescent="0.25">
      <c r="A6428">
        <v>9</v>
      </c>
      <c r="B6428">
        <v>7</v>
      </c>
      <c r="C6428" t="s">
        <v>1022</v>
      </c>
      <c r="D6428" t="s">
        <v>901</v>
      </c>
      <c r="E6428" t="s">
        <v>851</v>
      </c>
      <c r="F6428" t="s">
        <v>412</v>
      </c>
    </row>
    <row r="6429" spans="1:6" x14ac:dyDescent="0.25">
      <c r="A6429">
        <v>9</v>
      </c>
      <c r="B6429">
        <v>8</v>
      </c>
      <c r="C6429" t="s">
        <v>1012</v>
      </c>
      <c r="D6429" t="s">
        <v>901</v>
      </c>
      <c r="E6429" t="s">
        <v>538</v>
      </c>
      <c r="F6429" t="s">
        <v>412</v>
      </c>
    </row>
    <row r="6430" spans="1:6" x14ac:dyDescent="0.25">
      <c r="A6430">
        <v>9</v>
      </c>
      <c r="B6430">
        <v>9</v>
      </c>
      <c r="C6430" t="s">
        <v>1035</v>
      </c>
      <c r="D6430" t="s">
        <v>905</v>
      </c>
      <c r="E6430" t="s">
        <v>748</v>
      </c>
      <c r="F6430" t="s">
        <v>412</v>
      </c>
    </row>
    <row r="6431" spans="1:6" x14ac:dyDescent="0.25">
      <c r="A6431">
        <v>9</v>
      </c>
      <c r="B6431">
        <v>10</v>
      </c>
      <c r="C6431" t="s">
        <v>1056</v>
      </c>
      <c r="D6431" t="s">
        <v>905</v>
      </c>
      <c r="E6431" t="s">
        <v>599</v>
      </c>
      <c r="F6431" t="s">
        <v>412</v>
      </c>
    </row>
    <row r="6432" spans="1:6" x14ac:dyDescent="0.25">
      <c r="A6432">
        <v>9</v>
      </c>
      <c r="B6432">
        <v>11</v>
      </c>
      <c r="C6432" t="s">
        <v>1049</v>
      </c>
      <c r="D6432" t="s">
        <v>905</v>
      </c>
      <c r="E6432" t="s">
        <v>333</v>
      </c>
      <c r="F6432" t="s">
        <v>412</v>
      </c>
    </row>
    <row r="6433" spans="1:6" x14ac:dyDescent="0.25">
      <c r="A6433">
        <v>9</v>
      </c>
      <c r="B6433">
        <v>12</v>
      </c>
      <c r="C6433" t="s">
        <v>1045</v>
      </c>
      <c r="D6433" t="s">
        <v>961</v>
      </c>
      <c r="E6433" t="s">
        <v>410</v>
      </c>
      <c r="F6433" t="s">
        <v>412</v>
      </c>
    </row>
    <row r="6434" spans="1:6" x14ac:dyDescent="0.25">
      <c r="A6434">
        <v>9</v>
      </c>
      <c r="B6434">
        <v>13</v>
      </c>
      <c r="C6434" t="s">
        <v>1025</v>
      </c>
      <c r="D6434" t="s">
        <v>926</v>
      </c>
      <c r="E6434" t="s">
        <v>759</v>
      </c>
      <c r="F6434" t="s">
        <v>412</v>
      </c>
    </row>
    <row r="6435" spans="1:6" x14ac:dyDescent="0.25">
      <c r="A6435">
        <v>9</v>
      </c>
      <c r="B6435">
        <v>14</v>
      </c>
      <c r="C6435" t="s">
        <v>1059</v>
      </c>
      <c r="D6435" t="s">
        <v>901</v>
      </c>
      <c r="E6435" t="s">
        <v>74</v>
      </c>
      <c r="F6435" t="s">
        <v>412</v>
      </c>
    </row>
    <row r="6436" spans="1:6" x14ac:dyDescent="0.25">
      <c r="A6436">
        <v>9</v>
      </c>
      <c r="B6436">
        <v>15</v>
      </c>
      <c r="C6436" t="s">
        <v>1037</v>
      </c>
      <c r="D6436" t="s">
        <v>899</v>
      </c>
      <c r="E6436" t="s">
        <v>305</v>
      </c>
      <c r="F6436" t="s">
        <v>412</v>
      </c>
    </row>
    <row r="6437" spans="1:6" x14ac:dyDescent="0.25">
      <c r="A6437">
        <v>10</v>
      </c>
      <c r="B6437">
        <v>1</v>
      </c>
      <c r="C6437" t="s">
        <v>1014</v>
      </c>
      <c r="D6437" t="s">
        <v>899</v>
      </c>
      <c r="E6437" t="s">
        <v>305</v>
      </c>
      <c r="F6437" t="s">
        <v>412</v>
      </c>
    </row>
    <row r="6438" spans="1:6" x14ac:dyDescent="0.25">
      <c r="A6438">
        <v>10</v>
      </c>
      <c r="B6438">
        <v>2</v>
      </c>
      <c r="C6438" t="s">
        <v>1053</v>
      </c>
      <c r="D6438" t="s">
        <v>901</v>
      </c>
      <c r="E6438" t="s">
        <v>74</v>
      </c>
      <c r="F6438" t="s">
        <v>412</v>
      </c>
    </row>
    <row r="6439" spans="1:6" x14ac:dyDescent="0.25">
      <c r="A6439">
        <v>10</v>
      </c>
      <c r="B6439">
        <v>3</v>
      </c>
      <c r="C6439" t="s">
        <v>1060</v>
      </c>
      <c r="D6439" t="s">
        <v>903</v>
      </c>
      <c r="E6439" t="s">
        <v>759</v>
      </c>
      <c r="F6439" t="s">
        <v>412</v>
      </c>
    </row>
    <row r="6440" spans="1:6" x14ac:dyDescent="0.25">
      <c r="A6440">
        <v>10</v>
      </c>
      <c r="B6440">
        <v>4</v>
      </c>
      <c r="C6440" t="s">
        <v>1057</v>
      </c>
      <c r="D6440" t="s">
        <v>899</v>
      </c>
      <c r="E6440" t="s">
        <v>410</v>
      </c>
      <c r="F6440" t="s">
        <v>412</v>
      </c>
    </row>
    <row r="6441" spans="1:6" x14ac:dyDescent="0.25">
      <c r="A6441">
        <v>10</v>
      </c>
      <c r="B6441">
        <v>5</v>
      </c>
      <c r="C6441" t="s">
        <v>1052</v>
      </c>
      <c r="D6441" t="s">
        <v>901</v>
      </c>
      <c r="E6441" t="s">
        <v>333</v>
      </c>
      <c r="F6441" t="s">
        <v>412</v>
      </c>
    </row>
    <row r="6442" spans="1:6" x14ac:dyDescent="0.25">
      <c r="A6442">
        <v>10</v>
      </c>
      <c r="B6442">
        <v>6</v>
      </c>
      <c r="C6442" t="s">
        <v>1027</v>
      </c>
      <c r="D6442" t="s">
        <v>901</v>
      </c>
      <c r="E6442" t="s">
        <v>599</v>
      </c>
      <c r="F6442" t="s">
        <v>412</v>
      </c>
    </row>
    <row r="6443" spans="1:6" x14ac:dyDescent="0.25">
      <c r="A6443">
        <v>10</v>
      </c>
      <c r="B6443">
        <v>7</v>
      </c>
      <c r="C6443" t="s">
        <v>1008</v>
      </c>
      <c r="D6443" t="s">
        <v>901</v>
      </c>
      <c r="E6443" t="s">
        <v>748</v>
      </c>
      <c r="F6443" t="s">
        <v>412</v>
      </c>
    </row>
    <row r="6444" spans="1:6" x14ac:dyDescent="0.25">
      <c r="A6444">
        <v>10</v>
      </c>
      <c r="B6444">
        <v>8</v>
      </c>
      <c r="C6444" t="s">
        <v>1039</v>
      </c>
      <c r="D6444" t="s">
        <v>922</v>
      </c>
      <c r="E6444" t="s">
        <v>538</v>
      </c>
      <c r="F6444" t="s">
        <v>412</v>
      </c>
    </row>
    <row r="6445" spans="1:6" x14ac:dyDescent="0.25">
      <c r="A6445">
        <v>10</v>
      </c>
      <c r="B6445">
        <v>9</v>
      </c>
      <c r="C6445" t="s">
        <v>1040</v>
      </c>
      <c r="D6445" t="s">
        <v>926</v>
      </c>
      <c r="E6445" t="s">
        <v>851</v>
      </c>
      <c r="F6445" t="s">
        <v>412</v>
      </c>
    </row>
    <row r="6446" spans="1:6" x14ac:dyDescent="0.25">
      <c r="A6446">
        <v>10</v>
      </c>
      <c r="B6446">
        <v>10</v>
      </c>
      <c r="C6446" t="s">
        <v>1065</v>
      </c>
      <c r="D6446" t="s">
        <v>901</v>
      </c>
      <c r="E6446" t="s">
        <v>706</v>
      </c>
      <c r="F6446" t="s">
        <v>412</v>
      </c>
    </row>
    <row r="6447" spans="1:6" x14ac:dyDescent="0.25">
      <c r="A6447">
        <v>10</v>
      </c>
      <c r="B6447">
        <v>11</v>
      </c>
      <c r="C6447" t="s">
        <v>1024</v>
      </c>
      <c r="D6447" t="s">
        <v>901</v>
      </c>
      <c r="E6447" t="s">
        <v>843</v>
      </c>
      <c r="F6447" t="s">
        <v>412</v>
      </c>
    </row>
    <row r="6448" spans="1:6" x14ac:dyDescent="0.25">
      <c r="A6448">
        <v>10</v>
      </c>
      <c r="B6448">
        <v>12</v>
      </c>
      <c r="C6448" t="s">
        <v>1026</v>
      </c>
      <c r="D6448" t="s">
        <v>901</v>
      </c>
      <c r="E6448" t="s">
        <v>520</v>
      </c>
      <c r="F6448" t="s">
        <v>412</v>
      </c>
    </row>
    <row r="6449" spans="1:6" x14ac:dyDescent="0.25">
      <c r="A6449">
        <v>10</v>
      </c>
      <c r="B6449">
        <v>13</v>
      </c>
      <c r="C6449" t="s">
        <v>1036</v>
      </c>
      <c r="D6449" t="s">
        <v>901</v>
      </c>
      <c r="E6449" t="s">
        <v>226</v>
      </c>
      <c r="F6449" t="s">
        <v>412</v>
      </c>
    </row>
    <row r="6450" spans="1:6" x14ac:dyDescent="0.25">
      <c r="A6450">
        <v>10</v>
      </c>
      <c r="B6450">
        <v>14</v>
      </c>
      <c r="C6450" t="s">
        <v>1066</v>
      </c>
      <c r="D6450" t="s">
        <v>901</v>
      </c>
      <c r="E6450" t="s">
        <v>123</v>
      </c>
      <c r="F6450" t="s">
        <v>412</v>
      </c>
    </row>
    <row r="6451" spans="1:6" x14ac:dyDescent="0.25">
      <c r="A6451">
        <v>10</v>
      </c>
      <c r="B6451">
        <v>15</v>
      </c>
      <c r="C6451" t="s">
        <v>1047</v>
      </c>
      <c r="D6451" t="s">
        <v>899</v>
      </c>
      <c r="E6451" t="s">
        <v>639</v>
      </c>
      <c r="F6451" t="s">
        <v>412</v>
      </c>
    </row>
    <row r="6452" spans="1:6" x14ac:dyDescent="0.25">
      <c r="A6452">
        <v>11</v>
      </c>
      <c r="B6452">
        <v>1</v>
      </c>
      <c r="C6452" t="s">
        <v>1113</v>
      </c>
      <c r="D6452" t="s">
        <v>899</v>
      </c>
      <c r="E6452" t="s">
        <v>639</v>
      </c>
      <c r="F6452" t="s">
        <v>412</v>
      </c>
    </row>
    <row r="6453" spans="1:6" x14ac:dyDescent="0.25">
      <c r="A6453">
        <v>11</v>
      </c>
      <c r="B6453">
        <v>2</v>
      </c>
      <c r="C6453" t="s">
        <v>1051</v>
      </c>
      <c r="D6453" t="s">
        <v>901</v>
      </c>
      <c r="E6453" t="s">
        <v>123</v>
      </c>
      <c r="F6453" t="s">
        <v>412</v>
      </c>
    </row>
    <row r="6454" spans="1:6" x14ac:dyDescent="0.25">
      <c r="A6454">
        <v>11</v>
      </c>
      <c r="B6454">
        <v>3</v>
      </c>
      <c r="C6454" t="s">
        <v>1029</v>
      </c>
      <c r="D6454" t="s">
        <v>901</v>
      </c>
      <c r="E6454" t="s">
        <v>226</v>
      </c>
      <c r="F6454" t="s">
        <v>412</v>
      </c>
    </row>
    <row r="6455" spans="1:6" x14ac:dyDescent="0.25">
      <c r="A6455">
        <v>11</v>
      </c>
      <c r="B6455">
        <v>4</v>
      </c>
      <c r="C6455" t="s">
        <v>1030</v>
      </c>
      <c r="D6455" t="s">
        <v>908</v>
      </c>
      <c r="E6455" t="s">
        <v>520</v>
      </c>
      <c r="F6455" t="s">
        <v>412</v>
      </c>
    </row>
    <row r="6456" spans="1:6" x14ac:dyDescent="0.25">
      <c r="A6456">
        <v>11</v>
      </c>
      <c r="B6456">
        <v>5</v>
      </c>
      <c r="C6456" t="s">
        <v>1112</v>
      </c>
      <c r="D6456" t="s">
        <v>899</v>
      </c>
      <c r="E6456" t="s">
        <v>843</v>
      </c>
      <c r="F6456" t="s">
        <v>412</v>
      </c>
    </row>
    <row r="6457" spans="1:6" x14ac:dyDescent="0.25">
      <c r="A6457">
        <v>11</v>
      </c>
      <c r="B6457">
        <v>6</v>
      </c>
      <c r="C6457" t="s">
        <v>1082</v>
      </c>
      <c r="D6457" t="s">
        <v>901</v>
      </c>
      <c r="E6457" t="s">
        <v>706</v>
      </c>
      <c r="F6457" t="s">
        <v>412</v>
      </c>
    </row>
    <row r="6458" spans="1:6" x14ac:dyDescent="0.25">
      <c r="A6458">
        <v>11</v>
      </c>
      <c r="B6458">
        <v>7</v>
      </c>
      <c r="C6458" t="s">
        <v>1087</v>
      </c>
      <c r="D6458" t="s">
        <v>901</v>
      </c>
      <c r="E6458" t="s">
        <v>851</v>
      </c>
      <c r="F6458" t="s">
        <v>412</v>
      </c>
    </row>
    <row r="6459" spans="1:6" x14ac:dyDescent="0.25">
      <c r="A6459">
        <v>11</v>
      </c>
      <c r="B6459">
        <v>8</v>
      </c>
      <c r="C6459" t="s">
        <v>1227</v>
      </c>
      <c r="D6459" t="s">
        <v>901</v>
      </c>
      <c r="E6459" t="s">
        <v>538</v>
      </c>
      <c r="F6459" t="s">
        <v>412</v>
      </c>
    </row>
    <row r="6460" spans="1:6" x14ac:dyDescent="0.25">
      <c r="A6460">
        <v>11</v>
      </c>
      <c r="B6460">
        <v>9</v>
      </c>
      <c r="C6460" t="s">
        <v>1015</v>
      </c>
      <c r="D6460" t="s">
        <v>899</v>
      </c>
      <c r="E6460" t="s">
        <v>748</v>
      </c>
      <c r="F6460" t="s">
        <v>412</v>
      </c>
    </row>
    <row r="6461" spans="1:6" x14ac:dyDescent="0.25">
      <c r="A6461">
        <v>11</v>
      </c>
      <c r="B6461">
        <v>10</v>
      </c>
      <c r="C6461" t="s">
        <v>1106</v>
      </c>
      <c r="D6461" t="s">
        <v>901</v>
      </c>
      <c r="E6461" t="s">
        <v>599</v>
      </c>
      <c r="F6461" t="s">
        <v>412</v>
      </c>
    </row>
    <row r="6462" spans="1:6" x14ac:dyDescent="0.25">
      <c r="A6462">
        <v>11</v>
      </c>
      <c r="B6462">
        <v>11</v>
      </c>
      <c r="C6462" t="s">
        <v>1075</v>
      </c>
      <c r="D6462" t="s">
        <v>899</v>
      </c>
      <c r="E6462" t="s">
        <v>333</v>
      </c>
      <c r="F6462" t="s">
        <v>412</v>
      </c>
    </row>
    <row r="6463" spans="1:6" x14ac:dyDescent="0.25">
      <c r="A6463">
        <v>11</v>
      </c>
      <c r="B6463">
        <v>12</v>
      </c>
      <c r="C6463" t="s">
        <v>1020</v>
      </c>
      <c r="D6463" t="s">
        <v>901</v>
      </c>
      <c r="E6463" t="s">
        <v>410</v>
      </c>
      <c r="F6463" t="s">
        <v>412</v>
      </c>
    </row>
    <row r="6464" spans="1:6" x14ac:dyDescent="0.25">
      <c r="A6464">
        <v>11</v>
      </c>
      <c r="B6464">
        <v>13</v>
      </c>
      <c r="C6464" t="s">
        <v>1278</v>
      </c>
      <c r="D6464" t="s">
        <v>901</v>
      </c>
      <c r="E6464" t="s">
        <v>759</v>
      </c>
      <c r="F6464" t="s">
        <v>412</v>
      </c>
    </row>
    <row r="6465" spans="1:6" x14ac:dyDescent="0.25">
      <c r="A6465">
        <v>11</v>
      </c>
      <c r="B6465">
        <v>14</v>
      </c>
      <c r="C6465" t="s">
        <v>1124</v>
      </c>
      <c r="D6465" t="s">
        <v>901</v>
      </c>
      <c r="E6465" t="s">
        <v>74</v>
      </c>
      <c r="F6465" t="s">
        <v>412</v>
      </c>
    </row>
    <row r="6466" spans="1:6" x14ac:dyDescent="0.25">
      <c r="A6466">
        <v>11</v>
      </c>
      <c r="B6466">
        <v>15</v>
      </c>
      <c r="C6466" t="s">
        <v>1122</v>
      </c>
      <c r="D6466" t="s">
        <v>901</v>
      </c>
      <c r="E6466" t="s">
        <v>305</v>
      </c>
      <c r="F6466" t="s">
        <v>412</v>
      </c>
    </row>
    <row r="6467" spans="1:6" x14ac:dyDescent="0.25">
      <c r="A6467">
        <v>12</v>
      </c>
      <c r="B6467">
        <v>1</v>
      </c>
      <c r="C6467" t="s">
        <v>1070</v>
      </c>
      <c r="D6467" t="s">
        <v>961</v>
      </c>
      <c r="E6467" t="s">
        <v>305</v>
      </c>
      <c r="F6467" t="s">
        <v>412</v>
      </c>
    </row>
    <row r="6468" spans="1:6" x14ac:dyDescent="0.25">
      <c r="A6468">
        <v>12</v>
      </c>
      <c r="B6468">
        <v>2</v>
      </c>
      <c r="C6468" t="s">
        <v>1034</v>
      </c>
      <c r="D6468" t="s">
        <v>901</v>
      </c>
      <c r="E6468" t="s">
        <v>74</v>
      </c>
      <c r="F6468" t="s">
        <v>412</v>
      </c>
    </row>
    <row r="6469" spans="1:6" x14ac:dyDescent="0.25">
      <c r="A6469">
        <v>12</v>
      </c>
      <c r="B6469">
        <v>3</v>
      </c>
      <c r="C6469" t="s">
        <v>1078</v>
      </c>
      <c r="D6469" t="s">
        <v>922</v>
      </c>
      <c r="E6469" t="s">
        <v>759</v>
      </c>
      <c r="F6469" t="s">
        <v>412</v>
      </c>
    </row>
    <row r="6470" spans="1:6" x14ac:dyDescent="0.25">
      <c r="A6470">
        <v>12</v>
      </c>
      <c r="B6470">
        <v>4</v>
      </c>
      <c r="C6470" t="s">
        <v>1144</v>
      </c>
      <c r="D6470" t="s">
        <v>899</v>
      </c>
      <c r="E6470" t="s">
        <v>410</v>
      </c>
      <c r="F6470" t="s">
        <v>412</v>
      </c>
    </row>
    <row r="6471" spans="1:6" x14ac:dyDescent="0.25">
      <c r="A6471">
        <v>12</v>
      </c>
      <c r="B6471">
        <v>5</v>
      </c>
      <c r="C6471" t="s">
        <v>1121</v>
      </c>
      <c r="D6471" t="s">
        <v>901</v>
      </c>
      <c r="E6471" t="s">
        <v>333</v>
      </c>
      <c r="F6471" t="s">
        <v>412</v>
      </c>
    </row>
    <row r="6472" spans="1:6" x14ac:dyDescent="0.25">
      <c r="A6472">
        <v>12</v>
      </c>
      <c r="B6472">
        <v>6</v>
      </c>
      <c r="C6472" t="s">
        <v>1041</v>
      </c>
      <c r="D6472" t="s">
        <v>922</v>
      </c>
      <c r="E6472" t="s">
        <v>599</v>
      </c>
      <c r="F6472" t="s">
        <v>412</v>
      </c>
    </row>
    <row r="6473" spans="1:6" x14ac:dyDescent="0.25">
      <c r="A6473">
        <v>12</v>
      </c>
      <c r="B6473">
        <v>7</v>
      </c>
      <c r="C6473" t="s">
        <v>1093</v>
      </c>
      <c r="D6473" t="s">
        <v>922</v>
      </c>
      <c r="E6473" t="s">
        <v>748</v>
      </c>
      <c r="F6473" t="s">
        <v>412</v>
      </c>
    </row>
    <row r="6474" spans="1:6" x14ac:dyDescent="0.25">
      <c r="A6474">
        <v>12</v>
      </c>
      <c r="B6474">
        <v>8</v>
      </c>
      <c r="C6474" t="s">
        <v>1128</v>
      </c>
      <c r="D6474" t="s">
        <v>901</v>
      </c>
      <c r="E6474" t="s">
        <v>538</v>
      </c>
      <c r="F6474" t="s">
        <v>412</v>
      </c>
    </row>
    <row r="6475" spans="1:6" x14ac:dyDescent="0.25">
      <c r="A6475">
        <v>12</v>
      </c>
      <c r="B6475">
        <v>9</v>
      </c>
      <c r="C6475" t="s">
        <v>1032</v>
      </c>
      <c r="D6475" t="s">
        <v>908</v>
      </c>
      <c r="E6475" t="s">
        <v>851</v>
      </c>
      <c r="F6475" t="s">
        <v>412</v>
      </c>
    </row>
    <row r="6476" spans="1:6" x14ac:dyDescent="0.25">
      <c r="A6476">
        <v>12</v>
      </c>
      <c r="B6476">
        <v>10</v>
      </c>
      <c r="C6476" t="s">
        <v>1081</v>
      </c>
      <c r="D6476" t="s">
        <v>905</v>
      </c>
      <c r="E6476" t="s">
        <v>706</v>
      </c>
      <c r="F6476" t="s">
        <v>412</v>
      </c>
    </row>
    <row r="6477" spans="1:6" x14ac:dyDescent="0.25">
      <c r="A6477">
        <v>12</v>
      </c>
      <c r="B6477">
        <v>11</v>
      </c>
      <c r="C6477" t="s">
        <v>1131</v>
      </c>
      <c r="D6477" t="s">
        <v>901</v>
      </c>
      <c r="E6477" t="s">
        <v>843</v>
      </c>
      <c r="F6477" t="s">
        <v>412</v>
      </c>
    </row>
    <row r="6478" spans="1:6" x14ac:dyDescent="0.25">
      <c r="A6478">
        <v>12</v>
      </c>
      <c r="B6478">
        <v>12</v>
      </c>
      <c r="C6478" t="s">
        <v>1063</v>
      </c>
      <c r="D6478" t="s">
        <v>961</v>
      </c>
      <c r="E6478" t="s">
        <v>520</v>
      </c>
      <c r="F6478" t="s">
        <v>412</v>
      </c>
    </row>
    <row r="6479" spans="1:6" x14ac:dyDescent="0.25">
      <c r="A6479">
        <v>12</v>
      </c>
      <c r="B6479">
        <v>13</v>
      </c>
      <c r="C6479" t="s">
        <v>1107</v>
      </c>
      <c r="D6479" t="s">
        <v>905</v>
      </c>
      <c r="E6479" t="s">
        <v>226</v>
      </c>
      <c r="F6479" t="s">
        <v>412</v>
      </c>
    </row>
    <row r="6480" spans="1:6" x14ac:dyDescent="0.25">
      <c r="A6480">
        <v>12</v>
      </c>
      <c r="B6480">
        <v>14</v>
      </c>
      <c r="C6480" t="s">
        <v>1073</v>
      </c>
      <c r="D6480" t="s">
        <v>899</v>
      </c>
      <c r="E6480" t="s">
        <v>123</v>
      </c>
      <c r="F6480" t="s">
        <v>412</v>
      </c>
    </row>
    <row r="6481" spans="1:6" x14ac:dyDescent="0.25">
      <c r="A6481">
        <v>12</v>
      </c>
      <c r="B6481">
        <v>15</v>
      </c>
      <c r="C6481" t="s">
        <v>1095</v>
      </c>
      <c r="D6481" t="s">
        <v>901</v>
      </c>
      <c r="E6481" t="s">
        <v>639</v>
      </c>
      <c r="F6481" t="s">
        <v>412</v>
      </c>
    </row>
    <row r="6482" spans="1:6" x14ac:dyDescent="0.25">
      <c r="A6482">
        <v>13</v>
      </c>
      <c r="B6482">
        <v>1</v>
      </c>
      <c r="C6482" t="s">
        <v>1096</v>
      </c>
      <c r="D6482" t="s">
        <v>901</v>
      </c>
      <c r="E6482" t="s">
        <v>639</v>
      </c>
      <c r="F6482" t="s">
        <v>412</v>
      </c>
    </row>
    <row r="6483" spans="1:6" x14ac:dyDescent="0.25">
      <c r="A6483">
        <v>13</v>
      </c>
      <c r="B6483">
        <v>2</v>
      </c>
      <c r="C6483" t="s">
        <v>1156</v>
      </c>
      <c r="D6483" t="s">
        <v>899</v>
      </c>
      <c r="E6483" t="s">
        <v>123</v>
      </c>
      <c r="F6483" t="s">
        <v>412</v>
      </c>
    </row>
    <row r="6484" spans="1:6" x14ac:dyDescent="0.25">
      <c r="A6484">
        <v>13</v>
      </c>
      <c r="B6484">
        <v>3</v>
      </c>
      <c r="C6484" t="s">
        <v>1086</v>
      </c>
      <c r="D6484" t="s">
        <v>901</v>
      </c>
      <c r="E6484" t="s">
        <v>226</v>
      </c>
      <c r="F6484" t="s">
        <v>412</v>
      </c>
    </row>
    <row r="6485" spans="1:6" x14ac:dyDescent="0.25">
      <c r="A6485">
        <v>13</v>
      </c>
      <c r="B6485">
        <v>4</v>
      </c>
      <c r="C6485" t="s">
        <v>1259</v>
      </c>
      <c r="D6485" t="s">
        <v>901</v>
      </c>
      <c r="E6485" t="s">
        <v>520</v>
      </c>
      <c r="F6485" t="s">
        <v>412</v>
      </c>
    </row>
    <row r="6486" spans="1:6" x14ac:dyDescent="0.25">
      <c r="A6486">
        <v>13</v>
      </c>
      <c r="B6486">
        <v>5</v>
      </c>
      <c r="C6486" t="s">
        <v>1159</v>
      </c>
      <c r="D6486" t="s">
        <v>901</v>
      </c>
      <c r="E6486" t="s">
        <v>843</v>
      </c>
      <c r="F6486" t="s">
        <v>412</v>
      </c>
    </row>
    <row r="6487" spans="1:6" x14ac:dyDescent="0.25">
      <c r="A6487">
        <v>13</v>
      </c>
      <c r="B6487">
        <v>6</v>
      </c>
      <c r="C6487" t="s">
        <v>1126</v>
      </c>
      <c r="D6487" t="s">
        <v>961</v>
      </c>
      <c r="E6487" t="s">
        <v>706</v>
      </c>
      <c r="F6487" t="s">
        <v>412</v>
      </c>
    </row>
    <row r="6488" spans="1:6" x14ac:dyDescent="0.25">
      <c r="A6488">
        <v>13</v>
      </c>
      <c r="B6488">
        <v>7</v>
      </c>
      <c r="C6488" t="s">
        <v>1090</v>
      </c>
      <c r="D6488" t="s">
        <v>899</v>
      </c>
      <c r="E6488" t="s">
        <v>851</v>
      </c>
      <c r="F6488" t="s">
        <v>412</v>
      </c>
    </row>
    <row r="6489" spans="1:6" x14ac:dyDescent="0.25">
      <c r="A6489">
        <v>13</v>
      </c>
      <c r="B6489">
        <v>8</v>
      </c>
      <c r="C6489" t="s">
        <v>1080</v>
      </c>
      <c r="D6489" t="s">
        <v>899</v>
      </c>
      <c r="E6489" t="s">
        <v>538</v>
      </c>
      <c r="F6489" t="s">
        <v>412</v>
      </c>
    </row>
    <row r="6490" spans="1:6" x14ac:dyDescent="0.25">
      <c r="A6490">
        <v>13</v>
      </c>
      <c r="B6490">
        <v>9</v>
      </c>
      <c r="C6490" t="s">
        <v>1083</v>
      </c>
      <c r="D6490" t="s">
        <v>901</v>
      </c>
      <c r="E6490" t="s">
        <v>748</v>
      </c>
      <c r="F6490" t="s">
        <v>412</v>
      </c>
    </row>
    <row r="6491" spans="1:6" x14ac:dyDescent="0.25">
      <c r="A6491">
        <v>13</v>
      </c>
      <c r="B6491">
        <v>10</v>
      </c>
      <c r="C6491" t="s">
        <v>1085</v>
      </c>
      <c r="D6491" t="s">
        <v>899</v>
      </c>
      <c r="E6491" t="s">
        <v>599</v>
      </c>
      <c r="F6491" t="s">
        <v>412</v>
      </c>
    </row>
    <row r="6492" spans="1:6" x14ac:dyDescent="0.25">
      <c r="A6492">
        <v>13</v>
      </c>
      <c r="B6492">
        <v>11</v>
      </c>
      <c r="C6492" t="s">
        <v>1069</v>
      </c>
      <c r="D6492" t="s">
        <v>899</v>
      </c>
      <c r="E6492" t="s">
        <v>333</v>
      </c>
      <c r="F6492" t="s">
        <v>412</v>
      </c>
    </row>
    <row r="6493" spans="1:6" x14ac:dyDescent="0.25">
      <c r="A6493">
        <v>13</v>
      </c>
      <c r="B6493">
        <v>12</v>
      </c>
      <c r="C6493" t="s">
        <v>1058</v>
      </c>
      <c r="D6493" t="s">
        <v>961</v>
      </c>
      <c r="E6493" t="s">
        <v>410</v>
      </c>
      <c r="F6493" t="s">
        <v>412</v>
      </c>
    </row>
    <row r="6494" spans="1:6" x14ac:dyDescent="0.25">
      <c r="A6494">
        <v>13</v>
      </c>
      <c r="B6494">
        <v>13</v>
      </c>
      <c r="C6494" t="s">
        <v>1119</v>
      </c>
      <c r="D6494" t="s">
        <v>901</v>
      </c>
      <c r="E6494" t="s">
        <v>759</v>
      </c>
      <c r="F6494" t="s">
        <v>412</v>
      </c>
    </row>
    <row r="6495" spans="1:6" x14ac:dyDescent="0.25">
      <c r="A6495">
        <v>13</v>
      </c>
      <c r="B6495">
        <v>14</v>
      </c>
      <c r="C6495" t="s">
        <v>1105</v>
      </c>
      <c r="D6495" t="s">
        <v>901</v>
      </c>
      <c r="E6495" t="s">
        <v>74</v>
      </c>
      <c r="F6495" t="s">
        <v>412</v>
      </c>
    </row>
    <row r="6496" spans="1:6" x14ac:dyDescent="0.25">
      <c r="A6496">
        <v>13</v>
      </c>
      <c r="B6496">
        <v>15</v>
      </c>
      <c r="C6496" t="s">
        <v>1098</v>
      </c>
      <c r="D6496" t="s">
        <v>899</v>
      </c>
      <c r="E6496" t="s">
        <v>305</v>
      </c>
      <c r="F6496" t="s">
        <v>412</v>
      </c>
    </row>
    <row r="6497" spans="1:6" x14ac:dyDescent="0.25">
      <c r="A6497">
        <v>14</v>
      </c>
      <c r="B6497">
        <v>1</v>
      </c>
      <c r="C6497" t="s">
        <v>1077</v>
      </c>
      <c r="D6497" t="s">
        <v>901</v>
      </c>
      <c r="E6497" t="s">
        <v>305</v>
      </c>
      <c r="F6497" t="s">
        <v>412</v>
      </c>
    </row>
    <row r="6498" spans="1:6" x14ac:dyDescent="0.25">
      <c r="A6498">
        <v>14</v>
      </c>
      <c r="B6498">
        <v>2</v>
      </c>
      <c r="C6498" t="s">
        <v>1071</v>
      </c>
      <c r="D6498" t="s">
        <v>903</v>
      </c>
      <c r="E6498" t="s">
        <v>74</v>
      </c>
      <c r="F6498" t="s">
        <v>412</v>
      </c>
    </row>
    <row r="6499" spans="1:6" x14ac:dyDescent="0.25">
      <c r="A6499">
        <v>14</v>
      </c>
      <c r="B6499">
        <v>3</v>
      </c>
      <c r="C6499" t="s">
        <v>1114</v>
      </c>
      <c r="D6499" t="s">
        <v>961</v>
      </c>
      <c r="E6499" t="s">
        <v>759</v>
      </c>
      <c r="F6499" t="s">
        <v>412</v>
      </c>
    </row>
    <row r="6500" spans="1:6" x14ac:dyDescent="0.25">
      <c r="A6500">
        <v>14</v>
      </c>
      <c r="B6500">
        <v>4</v>
      </c>
      <c r="C6500" t="s">
        <v>1116</v>
      </c>
      <c r="D6500" t="s">
        <v>901</v>
      </c>
      <c r="E6500" t="s">
        <v>410</v>
      </c>
      <c r="F6500" t="s">
        <v>412</v>
      </c>
    </row>
    <row r="6501" spans="1:6" x14ac:dyDescent="0.25">
      <c r="A6501">
        <v>14</v>
      </c>
      <c r="B6501">
        <v>5</v>
      </c>
      <c r="C6501" t="s">
        <v>1042</v>
      </c>
      <c r="D6501" t="s">
        <v>899</v>
      </c>
      <c r="E6501" t="s">
        <v>333</v>
      </c>
      <c r="F6501" t="s">
        <v>412</v>
      </c>
    </row>
    <row r="6502" spans="1:6" x14ac:dyDescent="0.25">
      <c r="A6502">
        <v>14</v>
      </c>
      <c r="B6502">
        <v>6</v>
      </c>
      <c r="C6502" t="s">
        <v>1130</v>
      </c>
      <c r="D6502" t="s">
        <v>899</v>
      </c>
      <c r="E6502" t="s">
        <v>599</v>
      </c>
      <c r="F6502" t="s">
        <v>412</v>
      </c>
    </row>
    <row r="6503" spans="1:6" x14ac:dyDescent="0.25">
      <c r="A6503">
        <v>14</v>
      </c>
      <c r="B6503">
        <v>7</v>
      </c>
      <c r="C6503" t="s">
        <v>1067</v>
      </c>
      <c r="D6503" t="s">
        <v>899</v>
      </c>
      <c r="E6503" t="s">
        <v>748</v>
      </c>
      <c r="F6503" t="s">
        <v>412</v>
      </c>
    </row>
    <row r="6504" spans="1:6" x14ac:dyDescent="0.25">
      <c r="A6504">
        <v>14</v>
      </c>
      <c r="B6504">
        <v>8</v>
      </c>
      <c r="C6504" t="s">
        <v>1125</v>
      </c>
      <c r="D6504" t="s">
        <v>903</v>
      </c>
      <c r="E6504" t="s">
        <v>538</v>
      </c>
      <c r="F6504" t="s">
        <v>412</v>
      </c>
    </row>
    <row r="6505" spans="1:6" x14ac:dyDescent="0.25">
      <c r="A6505">
        <v>14</v>
      </c>
      <c r="B6505">
        <v>9</v>
      </c>
      <c r="C6505" t="s">
        <v>1103</v>
      </c>
      <c r="D6505" t="s">
        <v>901</v>
      </c>
      <c r="E6505" t="s">
        <v>851</v>
      </c>
      <c r="F6505" t="s">
        <v>412</v>
      </c>
    </row>
    <row r="6506" spans="1:6" x14ac:dyDescent="0.25">
      <c r="A6506">
        <v>14</v>
      </c>
      <c r="B6506">
        <v>10</v>
      </c>
      <c r="C6506" t="s">
        <v>1237</v>
      </c>
      <c r="D6506" t="s">
        <v>901</v>
      </c>
      <c r="E6506" t="s">
        <v>706</v>
      </c>
      <c r="F6506" t="s">
        <v>412</v>
      </c>
    </row>
    <row r="6507" spans="1:6" x14ac:dyDescent="0.25">
      <c r="A6507">
        <v>14</v>
      </c>
      <c r="B6507">
        <v>11</v>
      </c>
      <c r="C6507" t="s">
        <v>1186</v>
      </c>
      <c r="D6507" t="s">
        <v>922</v>
      </c>
      <c r="E6507" t="s">
        <v>843</v>
      </c>
      <c r="F6507" t="s">
        <v>412</v>
      </c>
    </row>
    <row r="6508" spans="1:6" x14ac:dyDescent="0.25">
      <c r="A6508">
        <v>14</v>
      </c>
      <c r="B6508">
        <v>12</v>
      </c>
      <c r="C6508" t="s">
        <v>1136</v>
      </c>
      <c r="D6508" t="s">
        <v>899</v>
      </c>
      <c r="E6508" t="s">
        <v>520</v>
      </c>
      <c r="F6508" t="s">
        <v>412</v>
      </c>
    </row>
    <row r="6509" spans="1:6" x14ac:dyDescent="0.25">
      <c r="A6509">
        <v>14</v>
      </c>
      <c r="B6509">
        <v>13</v>
      </c>
      <c r="C6509" t="s">
        <v>1120</v>
      </c>
      <c r="D6509" t="s">
        <v>922</v>
      </c>
      <c r="E6509" t="s">
        <v>226</v>
      </c>
      <c r="F6509" t="s">
        <v>412</v>
      </c>
    </row>
    <row r="6510" spans="1:6" x14ac:dyDescent="0.25">
      <c r="A6510">
        <v>14</v>
      </c>
      <c r="B6510">
        <v>14</v>
      </c>
      <c r="C6510" t="s">
        <v>1115</v>
      </c>
      <c r="D6510" t="s">
        <v>901</v>
      </c>
      <c r="E6510" t="s">
        <v>123</v>
      </c>
      <c r="F6510" t="s">
        <v>412</v>
      </c>
    </row>
    <row r="6511" spans="1:6" x14ac:dyDescent="0.25">
      <c r="A6511">
        <v>14</v>
      </c>
      <c r="B6511">
        <v>15</v>
      </c>
      <c r="C6511" t="s">
        <v>1149</v>
      </c>
      <c r="D6511" t="s">
        <v>903</v>
      </c>
      <c r="E6511" t="s">
        <v>639</v>
      </c>
      <c r="F6511" t="s">
        <v>412</v>
      </c>
    </row>
    <row r="6512" spans="1:6" x14ac:dyDescent="0.25">
      <c r="A6512">
        <v>15</v>
      </c>
      <c r="B6512">
        <v>1</v>
      </c>
      <c r="C6512" t="s">
        <v>1068</v>
      </c>
      <c r="D6512" t="s">
        <v>901</v>
      </c>
      <c r="E6512" t="s">
        <v>639</v>
      </c>
      <c r="F6512" t="s">
        <v>412</v>
      </c>
    </row>
    <row r="6513" spans="1:6" x14ac:dyDescent="0.25">
      <c r="A6513">
        <v>15</v>
      </c>
      <c r="B6513">
        <v>2</v>
      </c>
      <c r="C6513" t="s">
        <v>1152</v>
      </c>
      <c r="D6513" t="s">
        <v>903</v>
      </c>
      <c r="E6513" t="s">
        <v>123</v>
      </c>
      <c r="F6513" t="s">
        <v>412</v>
      </c>
    </row>
    <row r="6514" spans="1:6" x14ac:dyDescent="0.25">
      <c r="A6514">
        <v>15</v>
      </c>
      <c r="B6514">
        <v>3</v>
      </c>
      <c r="C6514" t="s">
        <v>1145</v>
      </c>
      <c r="D6514" t="s">
        <v>899</v>
      </c>
      <c r="E6514" t="s">
        <v>226</v>
      </c>
      <c r="F6514" t="s">
        <v>412</v>
      </c>
    </row>
    <row r="6515" spans="1:6" x14ac:dyDescent="0.25">
      <c r="A6515">
        <v>15</v>
      </c>
      <c r="B6515">
        <v>4</v>
      </c>
      <c r="C6515" t="s">
        <v>1165</v>
      </c>
      <c r="D6515" t="s">
        <v>901</v>
      </c>
      <c r="E6515" t="s">
        <v>520</v>
      </c>
      <c r="F6515" t="s">
        <v>412</v>
      </c>
    </row>
    <row r="6516" spans="1:6" x14ac:dyDescent="0.25">
      <c r="A6516">
        <v>15</v>
      </c>
      <c r="B6516">
        <v>5</v>
      </c>
      <c r="C6516" t="s">
        <v>1089</v>
      </c>
      <c r="D6516" t="s">
        <v>905</v>
      </c>
      <c r="E6516" t="s">
        <v>843</v>
      </c>
      <c r="F6516" t="s">
        <v>412</v>
      </c>
    </row>
    <row r="6517" spans="1:6" x14ac:dyDescent="0.25">
      <c r="A6517">
        <v>15</v>
      </c>
      <c r="B6517">
        <v>6</v>
      </c>
      <c r="C6517" t="s">
        <v>1201</v>
      </c>
      <c r="D6517" t="s">
        <v>903</v>
      </c>
      <c r="E6517" t="s">
        <v>706</v>
      </c>
      <c r="F6517" t="s">
        <v>412</v>
      </c>
    </row>
    <row r="6518" spans="1:6" x14ac:dyDescent="0.25">
      <c r="A6518">
        <v>15</v>
      </c>
      <c r="B6518">
        <v>7</v>
      </c>
      <c r="C6518" t="s">
        <v>1099</v>
      </c>
      <c r="D6518" t="s">
        <v>899</v>
      </c>
      <c r="E6518" t="s">
        <v>851</v>
      </c>
      <c r="F6518" t="s">
        <v>412</v>
      </c>
    </row>
    <row r="6519" spans="1:6" x14ac:dyDescent="0.25">
      <c r="A6519">
        <v>15</v>
      </c>
      <c r="B6519">
        <v>8</v>
      </c>
      <c r="C6519" t="s">
        <v>1147</v>
      </c>
      <c r="D6519" t="s">
        <v>901</v>
      </c>
      <c r="E6519" t="s">
        <v>538</v>
      </c>
      <c r="F6519" t="s">
        <v>412</v>
      </c>
    </row>
    <row r="6520" spans="1:6" x14ac:dyDescent="0.25">
      <c r="A6520">
        <v>15</v>
      </c>
      <c r="B6520">
        <v>9</v>
      </c>
      <c r="C6520" t="s">
        <v>1109</v>
      </c>
      <c r="D6520" t="s">
        <v>908</v>
      </c>
      <c r="E6520" t="s">
        <v>748</v>
      </c>
      <c r="F6520" t="s">
        <v>412</v>
      </c>
    </row>
    <row r="6521" spans="1:6" x14ac:dyDescent="0.25">
      <c r="A6521">
        <v>15</v>
      </c>
      <c r="B6521">
        <v>10</v>
      </c>
      <c r="C6521" t="s">
        <v>1050</v>
      </c>
      <c r="D6521" t="s">
        <v>922</v>
      </c>
      <c r="E6521" t="s">
        <v>599</v>
      </c>
      <c r="F6521" t="s">
        <v>412</v>
      </c>
    </row>
    <row r="6522" spans="1:6" x14ac:dyDescent="0.25">
      <c r="A6522">
        <v>15</v>
      </c>
      <c r="B6522">
        <v>11</v>
      </c>
      <c r="C6522" t="s">
        <v>1168</v>
      </c>
      <c r="D6522" t="s">
        <v>899</v>
      </c>
      <c r="E6522" t="s">
        <v>333</v>
      </c>
      <c r="F6522" t="s">
        <v>412</v>
      </c>
    </row>
    <row r="6523" spans="1:6" x14ac:dyDescent="0.25">
      <c r="A6523">
        <v>15</v>
      </c>
      <c r="B6523">
        <v>12</v>
      </c>
      <c r="C6523" t="s">
        <v>1111</v>
      </c>
      <c r="D6523" t="s">
        <v>926</v>
      </c>
      <c r="E6523" t="s">
        <v>410</v>
      </c>
      <c r="F6523" t="s">
        <v>412</v>
      </c>
    </row>
    <row r="6524" spans="1:6" x14ac:dyDescent="0.25">
      <c r="A6524">
        <v>15</v>
      </c>
      <c r="B6524">
        <v>13</v>
      </c>
      <c r="C6524" t="s">
        <v>1117</v>
      </c>
      <c r="D6524" t="s">
        <v>899</v>
      </c>
      <c r="E6524" t="s">
        <v>759</v>
      </c>
      <c r="F6524" t="s">
        <v>412</v>
      </c>
    </row>
    <row r="6525" spans="1:6" x14ac:dyDescent="0.25">
      <c r="A6525">
        <v>15</v>
      </c>
      <c r="B6525">
        <v>14</v>
      </c>
      <c r="C6525" t="s">
        <v>1088</v>
      </c>
      <c r="D6525" t="s">
        <v>901</v>
      </c>
      <c r="E6525" t="s">
        <v>74</v>
      </c>
      <c r="F6525" t="s">
        <v>412</v>
      </c>
    </row>
    <row r="6526" spans="1:6" x14ac:dyDescent="0.25">
      <c r="A6526">
        <v>15</v>
      </c>
      <c r="B6526">
        <v>15</v>
      </c>
      <c r="C6526" t="s">
        <v>1092</v>
      </c>
      <c r="D6526" t="s">
        <v>901</v>
      </c>
      <c r="E6526" t="s">
        <v>305</v>
      </c>
      <c r="F6526" t="s">
        <v>412</v>
      </c>
    </row>
    <row r="6527" spans="1:6" x14ac:dyDescent="0.25">
      <c r="A6527">
        <v>16</v>
      </c>
      <c r="B6527">
        <v>1</v>
      </c>
      <c r="C6527" t="s">
        <v>1102</v>
      </c>
      <c r="D6527" t="s">
        <v>901</v>
      </c>
      <c r="E6527" t="s">
        <v>305</v>
      </c>
      <c r="F6527" t="s">
        <v>412</v>
      </c>
    </row>
    <row r="6528" spans="1:6" x14ac:dyDescent="0.25">
      <c r="A6528">
        <v>16</v>
      </c>
      <c r="B6528">
        <v>2</v>
      </c>
      <c r="C6528" t="s">
        <v>1097</v>
      </c>
      <c r="D6528" t="s">
        <v>899</v>
      </c>
      <c r="E6528" t="s">
        <v>74</v>
      </c>
      <c r="F6528" t="s">
        <v>412</v>
      </c>
    </row>
    <row r="6529" spans="1:6" x14ac:dyDescent="0.25">
      <c r="A6529">
        <v>16</v>
      </c>
      <c r="B6529">
        <v>3</v>
      </c>
      <c r="C6529" t="s">
        <v>1211</v>
      </c>
      <c r="D6529" t="s">
        <v>899</v>
      </c>
      <c r="E6529" t="s">
        <v>759</v>
      </c>
      <c r="F6529" t="s">
        <v>412</v>
      </c>
    </row>
    <row r="6530" spans="1:6" x14ac:dyDescent="0.25">
      <c r="A6530">
        <v>16</v>
      </c>
      <c r="B6530">
        <v>4</v>
      </c>
      <c r="C6530" t="s">
        <v>1134</v>
      </c>
      <c r="D6530" t="s">
        <v>901</v>
      </c>
      <c r="E6530" t="s">
        <v>410</v>
      </c>
      <c r="F6530" t="s">
        <v>412</v>
      </c>
    </row>
    <row r="6531" spans="1:6" x14ac:dyDescent="0.25">
      <c r="A6531">
        <v>16</v>
      </c>
      <c r="B6531">
        <v>5</v>
      </c>
      <c r="C6531" t="s">
        <v>1118</v>
      </c>
      <c r="D6531" t="s">
        <v>901</v>
      </c>
      <c r="E6531" t="s">
        <v>333</v>
      </c>
      <c r="F6531" t="s">
        <v>412</v>
      </c>
    </row>
    <row r="6532" spans="1:6" x14ac:dyDescent="0.25">
      <c r="A6532">
        <v>16</v>
      </c>
      <c r="B6532">
        <v>6</v>
      </c>
      <c r="C6532" t="s">
        <v>1185</v>
      </c>
      <c r="D6532" t="s">
        <v>901</v>
      </c>
      <c r="E6532" t="s">
        <v>599</v>
      </c>
      <c r="F6532" t="s">
        <v>412</v>
      </c>
    </row>
    <row r="6533" spans="1:6" x14ac:dyDescent="0.25">
      <c r="A6533">
        <v>16</v>
      </c>
      <c r="B6533">
        <v>7</v>
      </c>
      <c r="C6533" t="s">
        <v>1225</v>
      </c>
      <c r="D6533" t="s">
        <v>901</v>
      </c>
      <c r="E6533" t="s">
        <v>748</v>
      </c>
      <c r="F6533" t="s">
        <v>412</v>
      </c>
    </row>
    <row r="6534" spans="1:6" x14ac:dyDescent="0.25">
      <c r="A6534">
        <v>16</v>
      </c>
      <c r="B6534">
        <v>8</v>
      </c>
      <c r="C6534" t="s">
        <v>1091</v>
      </c>
      <c r="D6534" t="s">
        <v>901</v>
      </c>
      <c r="E6534" t="s">
        <v>538</v>
      </c>
      <c r="F6534" t="s">
        <v>412</v>
      </c>
    </row>
    <row r="6535" spans="1:6" x14ac:dyDescent="0.25">
      <c r="A6535">
        <v>16</v>
      </c>
      <c r="B6535">
        <v>9</v>
      </c>
      <c r="C6535" t="s">
        <v>1140</v>
      </c>
      <c r="D6535" t="s">
        <v>901</v>
      </c>
      <c r="E6535" t="s">
        <v>851</v>
      </c>
      <c r="F6535" t="s">
        <v>412</v>
      </c>
    </row>
    <row r="6536" spans="1:6" x14ac:dyDescent="0.25">
      <c r="A6536">
        <v>16</v>
      </c>
      <c r="B6536">
        <v>10</v>
      </c>
      <c r="C6536" t="s">
        <v>1166</v>
      </c>
      <c r="D6536" t="s">
        <v>901</v>
      </c>
      <c r="E6536" t="s">
        <v>706</v>
      </c>
      <c r="F6536" t="s">
        <v>412</v>
      </c>
    </row>
    <row r="6537" spans="1:6" x14ac:dyDescent="0.25">
      <c r="A6537">
        <v>16</v>
      </c>
      <c r="B6537">
        <v>11</v>
      </c>
      <c r="C6537" t="s">
        <v>1135</v>
      </c>
      <c r="D6537" t="s">
        <v>908</v>
      </c>
      <c r="E6537" t="s">
        <v>843</v>
      </c>
      <c r="F6537" t="s">
        <v>412</v>
      </c>
    </row>
    <row r="6538" spans="1:6" x14ac:dyDescent="0.25">
      <c r="A6538">
        <v>16</v>
      </c>
      <c r="B6538">
        <v>12</v>
      </c>
      <c r="C6538" t="s">
        <v>1139</v>
      </c>
      <c r="D6538" t="s">
        <v>903</v>
      </c>
      <c r="E6538" t="s">
        <v>520</v>
      </c>
      <c r="F6538" t="s">
        <v>412</v>
      </c>
    </row>
    <row r="6539" spans="1:6" x14ac:dyDescent="0.25">
      <c r="A6539">
        <v>16</v>
      </c>
      <c r="B6539">
        <v>13</v>
      </c>
      <c r="C6539" t="s">
        <v>1133</v>
      </c>
      <c r="D6539" t="s">
        <v>901</v>
      </c>
      <c r="E6539" t="s">
        <v>226</v>
      </c>
      <c r="F6539" t="s">
        <v>412</v>
      </c>
    </row>
    <row r="6540" spans="1:6" x14ac:dyDescent="0.25">
      <c r="A6540">
        <v>16</v>
      </c>
      <c r="B6540">
        <v>14</v>
      </c>
      <c r="C6540" t="s">
        <v>1104</v>
      </c>
      <c r="D6540" t="s">
        <v>901</v>
      </c>
      <c r="E6540" t="s">
        <v>123</v>
      </c>
      <c r="F6540" t="s">
        <v>412</v>
      </c>
    </row>
    <row r="6541" spans="1:6" x14ac:dyDescent="0.25">
      <c r="A6541">
        <v>16</v>
      </c>
      <c r="B6541">
        <v>15</v>
      </c>
      <c r="C6541" t="s">
        <v>1137</v>
      </c>
      <c r="D6541" t="s">
        <v>922</v>
      </c>
      <c r="E6541" t="s">
        <v>639</v>
      </c>
      <c r="F6541" t="s">
        <v>412</v>
      </c>
    </row>
    <row r="6542" spans="1:6" x14ac:dyDescent="0.25">
      <c r="A6542">
        <v>17</v>
      </c>
      <c r="B6542">
        <v>1</v>
      </c>
      <c r="C6542" t="s">
        <v>1123</v>
      </c>
      <c r="D6542" t="s">
        <v>926</v>
      </c>
      <c r="E6542" t="s">
        <v>639</v>
      </c>
      <c r="F6542" t="s">
        <v>412</v>
      </c>
    </row>
    <row r="6543" spans="1:6" x14ac:dyDescent="0.25">
      <c r="A6543">
        <v>17</v>
      </c>
      <c r="B6543">
        <v>2</v>
      </c>
      <c r="C6543" t="s">
        <v>1094</v>
      </c>
      <c r="D6543" t="s">
        <v>903</v>
      </c>
      <c r="E6543" t="s">
        <v>123</v>
      </c>
      <c r="F6543" t="s">
        <v>412</v>
      </c>
    </row>
    <row r="6544" spans="1:6" x14ac:dyDescent="0.25">
      <c r="A6544">
        <v>17</v>
      </c>
      <c r="B6544">
        <v>3</v>
      </c>
      <c r="C6544" t="s">
        <v>1161</v>
      </c>
      <c r="D6544" t="s">
        <v>899</v>
      </c>
      <c r="E6544" t="s">
        <v>226</v>
      </c>
      <c r="F6544" t="s">
        <v>412</v>
      </c>
    </row>
    <row r="6545" spans="1:6" x14ac:dyDescent="0.25">
      <c r="A6545">
        <v>17</v>
      </c>
      <c r="B6545">
        <v>4</v>
      </c>
      <c r="C6545" t="s">
        <v>1142</v>
      </c>
      <c r="D6545" t="s">
        <v>899</v>
      </c>
      <c r="E6545" t="s">
        <v>520</v>
      </c>
      <c r="F6545" t="s">
        <v>412</v>
      </c>
    </row>
    <row r="6546" spans="1:6" x14ac:dyDescent="0.25">
      <c r="A6546">
        <v>17</v>
      </c>
      <c r="B6546">
        <v>5</v>
      </c>
      <c r="C6546" t="s">
        <v>1200</v>
      </c>
      <c r="D6546" t="s">
        <v>901</v>
      </c>
      <c r="E6546" t="s">
        <v>843</v>
      </c>
      <c r="F6546" t="s">
        <v>412</v>
      </c>
    </row>
    <row r="6547" spans="1:6" x14ac:dyDescent="0.25">
      <c r="A6547">
        <v>17</v>
      </c>
      <c r="B6547">
        <v>6</v>
      </c>
      <c r="C6547" t="s">
        <v>1160</v>
      </c>
      <c r="D6547" t="s">
        <v>899</v>
      </c>
      <c r="E6547" t="s">
        <v>706</v>
      </c>
      <c r="F6547" t="s">
        <v>412</v>
      </c>
    </row>
    <row r="6548" spans="1:6" x14ac:dyDescent="0.25">
      <c r="A6548">
        <v>17</v>
      </c>
      <c r="B6548">
        <v>7</v>
      </c>
      <c r="C6548" t="s">
        <v>1154</v>
      </c>
      <c r="D6548" t="s">
        <v>922</v>
      </c>
      <c r="E6548" t="s">
        <v>851</v>
      </c>
      <c r="F6548" t="s">
        <v>412</v>
      </c>
    </row>
    <row r="6549" spans="1:6" x14ac:dyDescent="0.25">
      <c r="A6549">
        <v>17</v>
      </c>
      <c r="B6549">
        <v>8</v>
      </c>
      <c r="C6549" t="s">
        <v>1044</v>
      </c>
      <c r="D6549" t="s">
        <v>922</v>
      </c>
      <c r="E6549" t="s">
        <v>538</v>
      </c>
      <c r="F6549" t="s">
        <v>412</v>
      </c>
    </row>
    <row r="6550" spans="1:6" x14ac:dyDescent="0.25">
      <c r="A6550">
        <v>17</v>
      </c>
      <c r="B6550">
        <v>9</v>
      </c>
      <c r="C6550" t="s">
        <v>1084</v>
      </c>
      <c r="D6550" t="s">
        <v>908</v>
      </c>
      <c r="E6550" t="s">
        <v>748</v>
      </c>
      <c r="F6550" t="s">
        <v>412</v>
      </c>
    </row>
    <row r="6551" spans="1:6" x14ac:dyDescent="0.25">
      <c r="A6551">
        <v>17</v>
      </c>
      <c r="B6551">
        <v>10</v>
      </c>
      <c r="C6551" t="s">
        <v>1205</v>
      </c>
      <c r="D6551" t="s">
        <v>905</v>
      </c>
      <c r="E6551" t="s">
        <v>599</v>
      </c>
      <c r="F6551" t="s">
        <v>412</v>
      </c>
    </row>
    <row r="6552" spans="1:6" x14ac:dyDescent="0.25">
      <c r="A6552">
        <v>17</v>
      </c>
      <c r="B6552">
        <v>11</v>
      </c>
      <c r="C6552" t="s">
        <v>1151</v>
      </c>
      <c r="D6552" t="s">
        <v>903</v>
      </c>
      <c r="E6552" t="s">
        <v>333</v>
      </c>
      <c r="F6552" t="s">
        <v>412</v>
      </c>
    </row>
    <row r="6553" spans="1:6" x14ac:dyDescent="0.25">
      <c r="A6553">
        <v>17</v>
      </c>
      <c r="B6553">
        <v>12</v>
      </c>
      <c r="C6553" t="s">
        <v>1141</v>
      </c>
      <c r="D6553" t="s">
        <v>899</v>
      </c>
      <c r="E6553" t="s">
        <v>410</v>
      </c>
      <c r="F6553" t="s">
        <v>412</v>
      </c>
    </row>
    <row r="6554" spans="1:6" x14ac:dyDescent="0.25">
      <c r="A6554">
        <v>17</v>
      </c>
      <c r="B6554">
        <v>13</v>
      </c>
      <c r="C6554" t="s">
        <v>1079</v>
      </c>
      <c r="D6554" t="s">
        <v>905</v>
      </c>
      <c r="E6554" t="s">
        <v>759</v>
      </c>
      <c r="F6554" t="s">
        <v>412</v>
      </c>
    </row>
    <row r="6555" spans="1:6" x14ac:dyDescent="0.25">
      <c r="A6555">
        <v>17</v>
      </c>
      <c r="B6555">
        <v>14</v>
      </c>
      <c r="C6555" t="s">
        <v>1150</v>
      </c>
      <c r="D6555" t="s">
        <v>905</v>
      </c>
      <c r="E6555" t="s">
        <v>74</v>
      </c>
      <c r="F6555" t="s">
        <v>412</v>
      </c>
    </row>
    <row r="6556" spans="1:6" x14ac:dyDescent="0.25">
      <c r="A6556">
        <v>17</v>
      </c>
      <c r="B6556">
        <v>15</v>
      </c>
      <c r="C6556" t="s">
        <v>1146</v>
      </c>
      <c r="D6556" t="s">
        <v>905</v>
      </c>
      <c r="E6556" t="s">
        <v>305</v>
      </c>
      <c r="F6556" t="s">
        <v>412</v>
      </c>
    </row>
    <row r="6557" spans="1:6" x14ac:dyDescent="0.25">
      <c r="A6557">
        <v>18</v>
      </c>
      <c r="B6557">
        <v>1</v>
      </c>
      <c r="C6557" t="s">
        <v>1163</v>
      </c>
      <c r="D6557" t="s">
        <v>903</v>
      </c>
      <c r="E6557" t="s">
        <v>305</v>
      </c>
      <c r="F6557" t="s">
        <v>412</v>
      </c>
    </row>
    <row r="6558" spans="1:6" x14ac:dyDescent="0.25">
      <c r="A6558">
        <v>18</v>
      </c>
      <c r="B6558">
        <v>2</v>
      </c>
      <c r="C6558" t="s">
        <v>1167</v>
      </c>
      <c r="D6558" t="s">
        <v>901</v>
      </c>
      <c r="E6558" t="s">
        <v>74</v>
      </c>
      <c r="F6558" t="s">
        <v>412</v>
      </c>
    </row>
    <row r="6559" spans="1:6" x14ac:dyDescent="0.25">
      <c r="A6559">
        <v>18</v>
      </c>
      <c r="B6559">
        <v>3</v>
      </c>
      <c r="C6559" t="s">
        <v>1198</v>
      </c>
      <c r="D6559" t="s">
        <v>901</v>
      </c>
      <c r="E6559" t="s">
        <v>759</v>
      </c>
      <c r="F6559" t="s">
        <v>412</v>
      </c>
    </row>
    <row r="6560" spans="1:6" x14ac:dyDescent="0.25">
      <c r="A6560">
        <v>18</v>
      </c>
      <c r="B6560">
        <v>4</v>
      </c>
      <c r="C6560" t="s">
        <v>1064</v>
      </c>
      <c r="D6560" t="s">
        <v>901</v>
      </c>
      <c r="E6560" t="s">
        <v>410</v>
      </c>
      <c r="F6560" t="s">
        <v>412</v>
      </c>
    </row>
    <row r="6561" spans="1:6" x14ac:dyDescent="0.25">
      <c r="A6561">
        <v>18</v>
      </c>
      <c r="B6561">
        <v>5</v>
      </c>
      <c r="C6561" t="s">
        <v>1100</v>
      </c>
      <c r="D6561" t="s">
        <v>961</v>
      </c>
      <c r="E6561" t="s">
        <v>333</v>
      </c>
      <c r="F6561" t="s">
        <v>412</v>
      </c>
    </row>
    <row r="6562" spans="1:6" x14ac:dyDescent="0.25">
      <c r="A6562">
        <v>18</v>
      </c>
      <c r="B6562">
        <v>6</v>
      </c>
      <c r="C6562" t="s">
        <v>1143</v>
      </c>
      <c r="D6562" t="s">
        <v>961</v>
      </c>
      <c r="E6562" t="s">
        <v>599</v>
      </c>
      <c r="F6562" t="s">
        <v>412</v>
      </c>
    </row>
    <row r="6563" spans="1:6" x14ac:dyDescent="0.25">
      <c r="A6563">
        <v>18</v>
      </c>
      <c r="B6563">
        <v>7</v>
      </c>
      <c r="C6563" t="s">
        <v>1174</v>
      </c>
      <c r="D6563" t="s">
        <v>899</v>
      </c>
      <c r="E6563" t="s">
        <v>748</v>
      </c>
      <c r="F6563" t="s">
        <v>412</v>
      </c>
    </row>
    <row r="6564" spans="1:6" x14ac:dyDescent="0.25">
      <c r="A6564">
        <v>18</v>
      </c>
      <c r="B6564">
        <v>8</v>
      </c>
      <c r="C6564" t="s">
        <v>1153</v>
      </c>
      <c r="D6564" t="s">
        <v>899</v>
      </c>
      <c r="E6564" t="s">
        <v>538</v>
      </c>
      <c r="F6564" t="s">
        <v>412</v>
      </c>
    </row>
    <row r="6565" spans="1:6" x14ac:dyDescent="0.25">
      <c r="A6565">
        <v>18</v>
      </c>
      <c r="B6565">
        <v>9</v>
      </c>
      <c r="C6565" t="s">
        <v>1155</v>
      </c>
      <c r="D6565" t="s">
        <v>961</v>
      </c>
      <c r="E6565" t="s">
        <v>851</v>
      </c>
      <c r="F6565" t="s">
        <v>412</v>
      </c>
    </row>
    <row r="6566" spans="1:6" x14ac:dyDescent="0.25">
      <c r="A6566">
        <v>18</v>
      </c>
      <c r="B6566">
        <v>10</v>
      </c>
      <c r="C6566" t="s">
        <v>1179</v>
      </c>
      <c r="D6566" t="s">
        <v>901</v>
      </c>
      <c r="E6566" t="s">
        <v>706</v>
      </c>
      <c r="F6566" t="s">
        <v>412</v>
      </c>
    </row>
    <row r="6567" spans="1:6" x14ac:dyDescent="0.25">
      <c r="A6567">
        <v>18</v>
      </c>
      <c r="B6567">
        <v>11</v>
      </c>
      <c r="C6567" t="s">
        <v>1158</v>
      </c>
      <c r="D6567" t="s">
        <v>961</v>
      </c>
      <c r="E6567" t="s">
        <v>843</v>
      </c>
      <c r="F6567" t="s">
        <v>412</v>
      </c>
    </row>
    <row r="6568" spans="1:6" x14ac:dyDescent="0.25">
      <c r="A6568">
        <v>18</v>
      </c>
      <c r="B6568">
        <v>12</v>
      </c>
      <c r="C6568" t="s">
        <v>1221</v>
      </c>
      <c r="D6568" t="s">
        <v>908</v>
      </c>
      <c r="E6568" t="s">
        <v>520</v>
      </c>
      <c r="F6568" t="s">
        <v>412</v>
      </c>
    </row>
    <row r="6569" spans="1:6" x14ac:dyDescent="0.25">
      <c r="A6569">
        <v>18</v>
      </c>
      <c r="B6569">
        <v>13</v>
      </c>
      <c r="C6569" t="s">
        <v>1108</v>
      </c>
      <c r="D6569" t="s">
        <v>908</v>
      </c>
      <c r="E6569" t="s">
        <v>226</v>
      </c>
      <c r="F6569" t="s">
        <v>412</v>
      </c>
    </row>
    <row r="6570" spans="1:6" x14ac:dyDescent="0.25">
      <c r="A6570">
        <v>18</v>
      </c>
      <c r="B6570">
        <v>14</v>
      </c>
      <c r="C6570" t="s">
        <v>1216</v>
      </c>
      <c r="D6570" t="s">
        <v>899</v>
      </c>
      <c r="E6570" t="s">
        <v>123</v>
      </c>
      <c r="F6570" t="s">
        <v>412</v>
      </c>
    </row>
    <row r="6571" spans="1:6" x14ac:dyDescent="0.25">
      <c r="A6571">
        <v>18</v>
      </c>
      <c r="B6571">
        <v>15</v>
      </c>
      <c r="C6571" t="s">
        <v>1173</v>
      </c>
      <c r="D6571" t="s">
        <v>899</v>
      </c>
      <c r="E6571" t="s">
        <v>639</v>
      </c>
      <c r="F6571" t="s">
        <v>412</v>
      </c>
    </row>
    <row r="6572" spans="1:6" x14ac:dyDescent="0.25">
      <c r="A6572">
        <v>19</v>
      </c>
      <c r="B6572">
        <v>1</v>
      </c>
      <c r="C6572" t="s">
        <v>1251</v>
      </c>
      <c r="D6572" t="s">
        <v>901</v>
      </c>
      <c r="E6572" t="s">
        <v>639</v>
      </c>
      <c r="F6572" t="s">
        <v>412</v>
      </c>
    </row>
    <row r="6573" spans="1:6" x14ac:dyDescent="0.25">
      <c r="A6573">
        <v>19</v>
      </c>
      <c r="B6573">
        <v>2</v>
      </c>
      <c r="C6573" t="s">
        <v>1169</v>
      </c>
      <c r="D6573" t="s">
        <v>901</v>
      </c>
      <c r="E6573" t="s">
        <v>123</v>
      </c>
      <c r="F6573" t="s">
        <v>412</v>
      </c>
    </row>
    <row r="6574" spans="1:6" x14ac:dyDescent="0.25">
      <c r="A6574">
        <v>19</v>
      </c>
      <c r="B6574">
        <v>3</v>
      </c>
      <c r="C6574" t="s">
        <v>1236</v>
      </c>
      <c r="D6574" t="s">
        <v>901</v>
      </c>
      <c r="E6574" t="s">
        <v>226</v>
      </c>
      <c r="F6574" t="s">
        <v>412</v>
      </c>
    </row>
    <row r="6575" spans="1:6" x14ac:dyDescent="0.25">
      <c r="A6575">
        <v>19</v>
      </c>
      <c r="B6575">
        <v>4</v>
      </c>
      <c r="C6575" t="s">
        <v>1176</v>
      </c>
      <c r="D6575" t="s">
        <v>922</v>
      </c>
      <c r="E6575" t="s">
        <v>520</v>
      </c>
      <c r="F6575" t="s">
        <v>412</v>
      </c>
    </row>
    <row r="6576" spans="1:6" x14ac:dyDescent="0.25">
      <c r="A6576">
        <v>19</v>
      </c>
      <c r="B6576">
        <v>5</v>
      </c>
      <c r="C6576" t="s">
        <v>1208</v>
      </c>
      <c r="D6576" t="s">
        <v>899</v>
      </c>
      <c r="E6576" t="s">
        <v>843</v>
      </c>
      <c r="F6576" t="s">
        <v>412</v>
      </c>
    </row>
    <row r="6577" spans="1:6" x14ac:dyDescent="0.25">
      <c r="A6577">
        <v>19</v>
      </c>
      <c r="B6577">
        <v>6</v>
      </c>
      <c r="C6577" t="s">
        <v>1183</v>
      </c>
      <c r="D6577" t="s">
        <v>899</v>
      </c>
      <c r="E6577" t="s">
        <v>706</v>
      </c>
      <c r="F6577" t="s">
        <v>412</v>
      </c>
    </row>
    <row r="6578" spans="1:6" x14ac:dyDescent="0.25">
      <c r="A6578">
        <v>19</v>
      </c>
      <c r="B6578">
        <v>7</v>
      </c>
      <c r="C6578" t="s">
        <v>1203</v>
      </c>
      <c r="D6578" t="s">
        <v>903</v>
      </c>
      <c r="E6578" t="s">
        <v>851</v>
      </c>
      <c r="F6578" t="s">
        <v>412</v>
      </c>
    </row>
    <row r="6579" spans="1:6" x14ac:dyDescent="0.25">
      <c r="A6579">
        <v>19</v>
      </c>
      <c r="B6579">
        <v>8</v>
      </c>
      <c r="C6579" t="s">
        <v>1213</v>
      </c>
      <c r="D6579" t="s">
        <v>901</v>
      </c>
      <c r="E6579" t="s">
        <v>538</v>
      </c>
      <c r="F6579" t="s">
        <v>412</v>
      </c>
    </row>
    <row r="6580" spans="1:6" x14ac:dyDescent="0.25">
      <c r="A6580">
        <v>19</v>
      </c>
      <c r="B6580">
        <v>9</v>
      </c>
      <c r="C6580" t="s">
        <v>1279</v>
      </c>
      <c r="D6580" t="s">
        <v>901</v>
      </c>
      <c r="E6580" t="s">
        <v>748</v>
      </c>
      <c r="F6580" t="s">
        <v>412</v>
      </c>
    </row>
    <row r="6581" spans="1:6" x14ac:dyDescent="0.25">
      <c r="A6581">
        <v>19</v>
      </c>
      <c r="B6581">
        <v>10</v>
      </c>
      <c r="C6581" t="s">
        <v>1190</v>
      </c>
      <c r="D6581" t="s">
        <v>901</v>
      </c>
      <c r="E6581" t="s">
        <v>599</v>
      </c>
      <c r="F6581" t="s">
        <v>412</v>
      </c>
    </row>
    <row r="6582" spans="1:6" x14ac:dyDescent="0.25">
      <c r="A6582">
        <v>19</v>
      </c>
      <c r="B6582">
        <v>11</v>
      </c>
      <c r="C6582" t="s">
        <v>1226</v>
      </c>
      <c r="D6582" t="s">
        <v>901</v>
      </c>
      <c r="E6582" t="s">
        <v>333</v>
      </c>
      <c r="F6582" t="s">
        <v>412</v>
      </c>
    </row>
    <row r="6583" spans="1:6" x14ac:dyDescent="0.25">
      <c r="A6583">
        <v>19</v>
      </c>
      <c r="B6583">
        <v>12</v>
      </c>
      <c r="C6583" t="s">
        <v>1157</v>
      </c>
      <c r="D6583" t="s">
        <v>899</v>
      </c>
      <c r="E6583" t="s">
        <v>410</v>
      </c>
      <c r="F6583" t="s">
        <v>412</v>
      </c>
    </row>
    <row r="6584" spans="1:6" x14ac:dyDescent="0.25">
      <c r="A6584">
        <v>19</v>
      </c>
      <c r="B6584">
        <v>13</v>
      </c>
      <c r="C6584" t="s">
        <v>1206</v>
      </c>
      <c r="D6584" t="s">
        <v>901</v>
      </c>
      <c r="E6584" t="s">
        <v>759</v>
      </c>
      <c r="F6584" t="s">
        <v>412</v>
      </c>
    </row>
    <row r="6585" spans="1:6" x14ac:dyDescent="0.25">
      <c r="A6585">
        <v>19</v>
      </c>
      <c r="B6585">
        <v>14</v>
      </c>
      <c r="C6585" t="s">
        <v>1180</v>
      </c>
      <c r="D6585" t="s">
        <v>899</v>
      </c>
      <c r="E6585" t="s">
        <v>74</v>
      </c>
      <c r="F6585" t="s">
        <v>412</v>
      </c>
    </row>
    <row r="6586" spans="1:6" x14ac:dyDescent="0.25">
      <c r="A6586">
        <v>19</v>
      </c>
      <c r="B6586">
        <v>15</v>
      </c>
      <c r="C6586" t="s">
        <v>1289</v>
      </c>
      <c r="D6586" t="s">
        <v>901</v>
      </c>
      <c r="E6586" t="s">
        <v>305</v>
      </c>
      <c r="F6586" t="s">
        <v>412</v>
      </c>
    </row>
    <row r="6587" spans="1:6" x14ac:dyDescent="0.25">
      <c r="A6587">
        <v>20</v>
      </c>
      <c r="B6587">
        <v>1</v>
      </c>
      <c r="C6587" t="s">
        <v>1295</v>
      </c>
      <c r="D6587" t="s">
        <v>908</v>
      </c>
      <c r="E6587" t="s">
        <v>305</v>
      </c>
      <c r="F6587" t="s">
        <v>412</v>
      </c>
    </row>
    <row r="6588" spans="1:6" x14ac:dyDescent="0.25">
      <c r="A6588">
        <v>20</v>
      </c>
      <c r="B6588">
        <v>2</v>
      </c>
      <c r="C6588" t="s">
        <v>1231</v>
      </c>
      <c r="D6588" t="s">
        <v>901</v>
      </c>
      <c r="E6588" t="s">
        <v>74</v>
      </c>
      <c r="F6588" t="s">
        <v>412</v>
      </c>
    </row>
    <row r="6589" spans="1:6" x14ac:dyDescent="0.25">
      <c r="A6589">
        <v>20</v>
      </c>
      <c r="B6589">
        <v>3</v>
      </c>
      <c r="C6589" t="s">
        <v>1175</v>
      </c>
      <c r="D6589" t="s">
        <v>905</v>
      </c>
      <c r="E6589" t="s">
        <v>759</v>
      </c>
      <c r="F6589" t="s">
        <v>412</v>
      </c>
    </row>
    <row r="6590" spans="1:6" x14ac:dyDescent="0.25">
      <c r="A6590">
        <v>20</v>
      </c>
      <c r="B6590">
        <v>4</v>
      </c>
      <c r="C6590" t="s">
        <v>1148</v>
      </c>
      <c r="D6590" t="s">
        <v>901</v>
      </c>
      <c r="E6590" t="s">
        <v>410</v>
      </c>
      <c r="F6590" t="s">
        <v>412</v>
      </c>
    </row>
    <row r="6591" spans="1:6" x14ac:dyDescent="0.25">
      <c r="A6591">
        <v>20</v>
      </c>
      <c r="B6591">
        <v>5</v>
      </c>
      <c r="C6591" t="s">
        <v>1207</v>
      </c>
      <c r="D6591" t="s">
        <v>899</v>
      </c>
      <c r="E6591" t="s">
        <v>333</v>
      </c>
      <c r="F6591" t="s">
        <v>412</v>
      </c>
    </row>
    <row r="6592" spans="1:6" x14ac:dyDescent="0.25">
      <c r="A6592">
        <v>20</v>
      </c>
      <c r="B6592">
        <v>6</v>
      </c>
      <c r="C6592" t="s">
        <v>1254</v>
      </c>
      <c r="D6592" t="s">
        <v>905</v>
      </c>
      <c r="E6592" t="s">
        <v>599</v>
      </c>
      <c r="F6592" t="s">
        <v>412</v>
      </c>
    </row>
    <row r="6593" spans="1:6" x14ac:dyDescent="0.25">
      <c r="A6593">
        <v>20</v>
      </c>
      <c r="B6593">
        <v>7</v>
      </c>
      <c r="C6593" t="s">
        <v>1252</v>
      </c>
      <c r="D6593" t="s">
        <v>901</v>
      </c>
      <c r="E6593" t="s">
        <v>748</v>
      </c>
      <c r="F6593" t="s">
        <v>412</v>
      </c>
    </row>
    <row r="6594" spans="1:6" x14ac:dyDescent="0.25">
      <c r="A6594">
        <v>20</v>
      </c>
      <c r="B6594">
        <v>8</v>
      </c>
      <c r="C6594" t="s">
        <v>1224</v>
      </c>
      <c r="D6594" t="s">
        <v>961</v>
      </c>
      <c r="E6594" t="s">
        <v>538</v>
      </c>
      <c r="F6594" t="s">
        <v>412</v>
      </c>
    </row>
    <row r="6595" spans="1:6" x14ac:dyDescent="0.25">
      <c r="A6595">
        <v>20</v>
      </c>
      <c r="B6595">
        <v>9</v>
      </c>
      <c r="C6595" t="s">
        <v>1204</v>
      </c>
      <c r="D6595" t="s">
        <v>901</v>
      </c>
      <c r="E6595" t="s">
        <v>851</v>
      </c>
      <c r="F6595" t="s">
        <v>412</v>
      </c>
    </row>
    <row r="6596" spans="1:6" x14ac:dyDescent="0.25">
      <c r="A6596">
        <v>20</v>
      </c>
      <c r="B6596">
        <v>10</v>
      </c>
      <c r="C6596" t="s">
        <v>1127</v>
      </c>
      <c r="D6596" t="s">
        <v>901</v>
      </c>
      <c r="E6596" t="s">
        <v>706</v>
      </c>
      <c r="F6596" t="s">
        <v>412</v>
      </c>
    </row>
    <row r="6597" spans="1:6" x14ac:dyDescent="0.25">
      <c r="A6597">
        <v>20</v>
      </c>
      <c r="B6597">
        <v>11</v>
      </c>
      <c r="C6597" t="s">
        <v>1187</v>
      </c>
      <c r="D6597" t="s">
        <v>905</v>
      </c>
      <c r="E6597" t="s">
        <v>843</v>
      </c>
      <c r="F6597" t="s">
        <v>412</v>
      </c>
    </row>
    <row r="6598" spans="1:6" x14ac:dyDescent="0.25">
      <c r="A6598">
        <v>20</v>
      </c>
      <c r="B6598">
        <v>12</v>
      </c>
      <c r="C6598" t="s">
        <v>1178</v>
      </c>
      <c r="D6598" t="s">
        <v>901</v>
      </c>
      <c r="E6598" t="s">
        <v>520</v>
      </c>
      <c r="F6598" t="s">
        <v>412</v>
      </c>
    </row>
    <row r="6599" spans="1:6" x14ac:dyDescent="0.25">
      <c r="A6599">
        <v>20</v>
      </c>
      <c r="B6599">
        <v>13</v>
      </c>
      <c r="C6599" t="s">
        <v>1212</v>
      </c>
      <c r="D6599" t="s">
        <v>901</v>
      </c>
      <c r="E6599" t="s">
        <v>226</v>
      </c>
      <c r="F6599" t="s">
        <v>412</v>
      </c>
    </row>
    <row r="6600" spans="1:6" x14ac:dyDescent="0.25">
      <c r="A6600">
        <v>20</v>
      </c>
      <c r="B6600">
        <v>14</v>
      </c>
      <c r="C6600" t="s">
        <v>1164</v>
      </c>
      <c r="D6600" t="s">
        <v>903</v>
      </c>
      <c r="E6600" t="s">
        <v>123</v>
      </c>
      <c r="F6600" t="s">
        <v>412</v>
      </c>
    </row>
    <row r="6601" spans="1:6" x14ac:dyDescent="0.25">
      <c r="A6601">
        <v>20</v>
      </c>
      <c r="B6601">
        <v>15</v>
      </c>
      <c r="C6601" t="s">
        <v>1209</v>
      </c>
      <c r="D6601" t="s">
        <v>961</v>
      </c>
      <c r="E6601" t="s">
        <v>639</v>
      </c>
      <c r="F6601" t="s">
        <v>412</v>
      </c>
    </row>
    <row r="6602" spans="1:6" x14ac:dyDescent="0.25">
      <c r="A6602">
        <v>21</v>
      </c>
      <c r="B6602">
        <v>1</v>
      </c>
      <c r="C6602" t="s">
        <v>1217</v>
      </c>
      <c r="D6602" t="s">
        <v>901</v>
      </c>
      <c r="E6602" t="s">
        <v>639</v>
      </c>
      <c r="F6602" t="s">
        <v>412</v>
      </c>
    </row>
    <row r="6603" spans="1:6" x14ac:dyDescent="0.25">
      <c r="A6603">
        <v>21</v>
      </c>
      <c r="B6603">
        <v>2</v>
      </c>
      <c r="C6603" t="s">
        <v>1280</v>
      </c>
      <c r="D6603" t="s">
        <v>905</v>
      </c>
      <c r="E6603" t="s">
        <v>123</v>
      </c>
      <c r="F6603" t="s">
        <v>412</v>
      </c>
    </row>
    <row r="6604" spans="1:6" x14ac:dyDescent="0.25">
      <c r="A6604">
        <v>21</v>
      </c>
      <c r="B6604">
        <v>3</v>
      </c>
      <c r="C6604" t="s">
        <v>1196</v>
      </c>
      <c r="D6604" t="s">
        <v>903</v>
      </c>
      <c r="E6604" t="s">
        <v>226</v>
      </c>
      <c r="F6604" t="s">
        <v>412</v>
      </c>
    </row>
    <row r="6605" spans="1:6" x14ac:dyDescent="0.25">
      <c r="A6605">
        <v>21</v>
      </c>
      <c r="B6605">
        <v>4</v>
      </c>
      <c r="C6605" t="s">
        <v>1172</v>
      </c>
      <c r="D6605" t="s">
        <v>901</v>
      </c>
      <c r="E6605" t="s">
        <v>520</v>
      </c>
      <c r="F6605" t="s">
        <v>412</v>
      </c>
    </row>
    <row r="6606" spans="1:6" x14ac:dyDescent="0.25">
      <c r="A6606">
        <v>21</v>
      </c>
      <c r="B6606">
        <v>5</v>
      </c>
      <c r="C6606" t="s">
        <v>1276</v>
      </c>
      <c r="D6606" t="s">
        <v>922</v>
      </c>
      <c r="E6606" t="s">
        <v>843</v>
      </c>
      <c r="F6606" t="s">
        <v>412</v>
      </c>
    </row>
    <row r="6607" spans="1:6" x14ac:dyDescent="0.25">
      <c r="A6607">
        <v>21</v>
      </c>
      <c r="B6607">
        <v>6</v>
      </c>
      <c r="C6607" t="s">
        <v>1250</v>
      </c>
      <c r="D6607" t="s">
        <v>899</v>
      </c>
      <c r="E6607" t="s">
        <v>706</v>
      </c>
      <c r="F6607" t="s">
        <v>412</v>
      </c>
    </row>
    <row r="6608" spans="1:6" x14ac:dyDescent="0.25">
      <c r="A6608">
        <v>21</v>
      </c>
      <c r="B6608">
        <v>7</v>
      </c>
      <c r="C6608" t="s">
        <v>1271</v>
      </c>
      <c r="D6608" t="s">
        <v>899</v>
      </c>
      <c r="E6608" t="s">
        <v>851</v>
      </c>
      <c r="F6608" t="s">
        <v>412</v>
      </c>
    </row>
    <row r="6609" spans="1:6" x14ac:dyDescent="0.25">
      <c r="A6609">
        <v>21</v>
      </c>
      <c r="B6609">
        <v>8</v>
      </c>
      <c r="C6609" t="s">
        <v>1215</v>
      </c>
      <c r="D6609" t="s">
        <v>899</v>
      </c>
      <c r="E6609" t="s">
        <v>538</v>
      </c>
      <c r="F6609" t="s">
        <v>412</v>
      </c>
    </row>
    <row r="6610" spans="1:6" x14ac:dyDescent="0.25">
      <c r="A6610">
        <v>21</v>
      </c>
      <c r="B6610">
        <v>9</v>
      </c>
      <c r="C6610" t="s">
        <v>1188</v>
      </c>
      <c r="D6610" t="s">
        <v>961</v>
      </c>
      <c r="E6610" t="s">
        <v>748</v>
      </c>
      <c r="F6610" t="s">
        <v>412</v>
      </c>
    </row>
    <row r="6611" spans="1:6" x14ac:dyDescent="0.25">
      <c r="A6611">
        <v>21</v>
      </c>
      <c r="B6611">
        <v>10</v>
      </c>
      <c r="C6611" t="s">
        <v>1191</v>
      </c>
      <c r="D6611" t="s">
        <v>901</v>
      </c>
      <c r="E6611" t="s">
        <v>599</v>
      </c>
      <c r="F6611" t="s">
        <v>412</v>
      </c>
    </row>
    <row r="6612" spans="1:6" x14ac:dyDescent="0.25">
      <c r="A6612">
        <v>21</v>
      </c>
      <c r="B6612">
        <v>11</v>
      </c>
      <c r="C6612" t="s">
        <v>1312</v>
      </c>
      <c r="D6612" t="s">
        <v>922</v>
      </c>
      <c r="E6612" t="s">
        <v>333</v>
      </c>
      <c r="F6612" t="s">
        <v>412</v>
      </c>
    </row>
    <row r="6613" spans="1:6" x14ac:dyDescent="0.25">
      <c r="A6613">
        <v>21</v>
      </c>
      <c r="B6613">
        <v>12</v>
      </c>
      <c r="C6613" t="s">
        <v>1297</v>
      </c>
      <c r="D6613" t="s">
        <v>922</v>
      </c>
      <c r="E6613" t="s">
        <v>410</v>
      </c>
      <c r="F6613" t="s">
        <v>412</v>
      </c>
    </row>
    <row r="6614" spans="1:6" x14ac:dyDescent="0.25">
      <c r="A6614">
        <v>21</v>
      </c>
      <c r="B6614">
        <v>13</v>
      </c>
      <c r="C6614" t="s">
        <v>1129</v>
      </c>
      <c r="D6614" t="s">
        <v>899</v>
      </c>
      <c r="E6614" t="s">
        <v>759</v>
      </c>
      <c r="F6614" t="s">
        <v>412</v>
      </c>
    </row>
    <row r="6615" spans="1:6" x14ac:dyDescent="0.25">
      <c r="A6615">
        <v>21</v>
      </c>
      <c r="B6615">
        <v>14</v>
      </c>
      <c r="C6615" t="s">
        <v>1253</v>
      </c>
      <c r="D6615" t="s">
        <v>899</v>
      </c>
      <c r="E6615" t="s">
        <v>74</v>
      </c>
      <c r="F6615" t="s">
        <v>412</v>
      </c>
    </row>
    <row r="6616" spans="1:6" x14ac:dyDescent="0.25">
      <c r="A6616">
        <v>21</v>
      </c>
      <c r="B6616">
        <v>15</v>
      </c>
      <c r="C6616" t="s">
        <v>1265</v>
      </c>
      <c r="D6616" t="s">
        <v>899</v>
      </c>
      <c r="E6616" t="s">
        <v>305</v>
      </c>
      <c r="F6616" t="s">
        <v>412</v>
      </c>
    </row>
    <row r="6617" spans="1:6" x14ac:dyDescent="0.25">
      <c r="A6617">
        <v>22</v>
      </c>
      <c r="B6617">
        <v>1</v>
      </c>
      <c r="C6617" t="s">
        <v>1386</v>
      </c>
      <c r="D6617" t="s">
        <v>926</v>
      </c>
      <c r="E6617" t="s">
        <v>305</v>
      </c>
      <c r="F6617" t="s">
        <v>412</v>
      </c>
    </row>
    <row r="6618" spans="1:6" x14ac:dyDescent="0.25">
      <c r="A6618">
        <v>22</v>
      </c>
      <c r="B6618">
        <v>2</v>
      </c>
      <c r="C6618" t="s">
        <v>1255</v>
      </c>
      <c r="D6618" t="s">
        <v>901</v>
      </c>
      <c r="E6618" t="s">
        <v>74</v>
      </c>
      <c r="F6618" t="s">
        <v>412</v>
      </c>
    </row>
    <row r="6619" spans="1:6" x14ac:dyDescent="0.25">
      <c r="A6619">
        <v>22</v>
      </c>
      <c r="B6619">
        <v>3</v>
      </c>
      <c r="C6619" t="s">
        <v>1233</v>
      </c>
      <c r="D6619" t="s">
        <v>901</v>
      </c>
      <c r="E6619" t="s">
        <v>759</v>
      </c>
      <c r="F6619" t="s">
        <v>412</v>
      </c>
    </row>
    <row r="6620" spans="1:6" x14ac:dyDescent="0.25">
      <c r="A6620">
        <v>22</v>
      </c>
      <c r="B6620">
        <v>4</v>
      </c>
      <c r="C6620" t="s">
        <v>1242</v>
      </c>
      <c r="D6620" t="s">
        <v>901</v>
      </c>
      <c r="E6620" t="s">
        <v>410</v>
      </c>
      <c r="F6620" t="s">
        <v>412</v>
      </c>
    </row>
    <row r="6621" spans="1:6" x14ac:dyDescent="0.25">
      <c r="A6621">
        <v>22</v>
      </c>
      <c r="B6621">
        <v>5</v>
      </c>
      <c r="C6621" t="s">
        <v>1177</v>
      </c>
      <c r="D6621" t="s">
        <v>901</v>
      </c>
      <c r="E6621" t="s">
        <v>333</v>
      </c>
      <c r="F6621" t="s">
        <v>412</v>
      </c>
    </row>
    <row r="6622" spans="1:6" x14ac:dyDescent="0.25">
      <c r="A6622">
        <v>22</v>
      </c>
      <c r="B6622">
        <v>6</v>
      </c>
      <c r="C6622" t="s">
        <v>1228</v>
      </c>
      <c r="D6622" t="s">
        <v>899</v>
      </c>
      <c r="E6622" t="s">
        <v>599</v>
      </c>
      <c r="F6622" t="s">
        <v>412</v>
      </c>
    </row>
    <row r="6623" spans="1:6" x14ac:dyDescent="0.25">
      <c r="A6623">
        <v>22</v>
      </c>
      <c r="B6623">
        <v>7</v>
      </c>
      <c r="C6623" t="s">
        <v>1210</v>
      </c>
      <c r="D6623" t="s">
        <v>901</v>
      </c>
      <c r="E6623" t="s">
        <v>748</v>
      </c>
      <c r="F6623" t="s">
        <v>412</v>
      </c>
    </row>
    <row r="6624" spans="1:6" x14ac:dyDescent="0.25">
      <c r="A6624">
        <v>22</v>
      </c>
      <c r="B6624">
        <v>8</v>
      </c>
      <c r="C6624" t="s">
        <v>1247</v>
      </c>
      <c r="D6624" t="s">
        <v>901</v>
      </c>
      <c r="E6624" t="s">
        <v>538</v>
      </c>
      <c r="F6624" t="s">
        <v>412</v>
      </c>
    </row>
    <row r="6625" spans="1:6" x14ac:dyDescent="0.25">
      <c r="A6625">
        <v>22</v>
      </c>
      <c r="B6625">
        <v>9</v>
      </c>
      <c r="C6625" t="s">
        <v>1274</v>
      </c>
      <c r="D6625" t="s">
        <v>901</v>
      </c>
      <c r="E6625" t="s">
        <v>851</v>
      </c>
      <c r="F6625" t="s">
        <v>412</v>
      </c>
    </row>
    <row r="6626" spans="1:6" x14ac:dyDescent="0.25">
      <c r="A6626">
        <v>22</v>
      </c>
      <c r="B6626">
        <v>10</v>
      </c>
      <c r="C6626" t="s">
        <v>1189</v>
      </c>
      <c r="D6626" t="s">
        <v>901</v>
      </c>
      <c r="E6626" t="s">
        <v>706</v>
      </c>
      <c r="F6626" t="s">
        <v>412</v>
      </c>
    </row>
    <row r="6627" spans="1:6" x14ac:dyDescent="0.25">
      <c r="A6627">
        <v>22</v>
      </c>
      <c r="B6627">
        <v>11</v>
      </c>
      <c r="C6627" t="s">
        <v>1219</v>
      </c>
      <c r="D6627" t="s">
        <v>899</v>
      </c>
      <c r="E6627" t="s">
        <v>843</v>
      </c>
      <c r="F6627" t="s">
        <v>412</v>
      </c>
    </row>
    <row r="6628" spans="1:6" x14ac:dyDescent="0.25">
      <c r="A6628">
        <v>22</v>
      </c>
      <c r="B6628">
        <v>12</v>
      </c>
      <c r="C6628" t="s">
        <v>1222</v>
      </c>
      <c r="D6628" t="s">
        <v>901</v>
      </c>
      <c r="E6628" t="s">
        <v>520</v>
      </c>
      <c r="F6628" t="s">
        <v>412</v>
      </c>
    </row>
    <row r="6629" spans="1:6" x14ac:dyDescent="0.25">
      <c r="A6629">
        <v>22</v>
      </c>
      <c r="B6629">
        <v>13</v>
      </c>
      <c r="C6629" t="s">
        <v>1195</v>
      </c>
      <c r="D6629" t="s">
        <v>899</v>
      </c>
      <c r="E6629" t="s">
        <v>226</v>
      </c>
      <c r="F6629" t="s">
        <v>412</v>
      </c>
    </row>
    <row r="6630" spans="1:6" x14ac:dyDescent="0.25">
      <c r="A6630">
        <v>22</v>
      </c>
      <c r="B6630">
        <v>14</v>
      </c>
      <c r="C6630" t="s">
        <v>1184</v>
      </c>
      <c r="D6630" t="s">
        <v>901</v>
      </c>
      <c r="E6630" t="s">
        <v>123</v>
      </c>
      <c r="F6630" t="s">
        <v>412</v>
      </c>
    </row>
    <row r="6631" spans="1:6" x14ac:dyDescent="0.25">
      <c r="A6631">
        <v>22</v>
      </c>
      <c r="B6631">
        <v>15</v>
      </c>
      <c r="C6631" t="s">
        <v>1193</v>
      </c>
      <c r="D6631" t="s">
        <v>908</v>
      </c>
      <c r="E6631" t="s">
        <v>639</v>
      </c>
      <c r="F6631" t="s">
        <v>412</v>
      </c>
    </row>
    <row r="6632" spans="1:6" x14ac:dyDescent="0.25">
      <c r="A6632">
        <v>23</v>
      </c>
      <c r="B6632">
        <v>1</v>
      </c>
      <c r="C6632" t="s">
        <v>1229</v>
      </c>
      <c r="D6632" t="s">
        <v>905</v>
      </c>
      <c r="E6632" t="s">
        <v>639</v>
      </c>
      <c r="F6632" t="s">
        <v>412</v>
      </c>
    </row>
    <row r="6633" spans="1:6" x14ac:dyDescent="0.25">
      <c r="A6633">
        <v>23</v>
      </c>
      <c r="B6633">
        <v>2</v>
      </c>
      <c r="C6633" t="s">
        <v>1286</v>
      </c>
      <c r="D6633" t="s">
        <v>899</v>
      </c>
      <c r="E6633" t="s">
        <v>123</v>
      </c>
      <c r="F6633" t="s">
        <v>412</v>
      </c>
    </row>
    <row r="6634" spans="1:6" x14ac:dyDescent="0.25">
      <c r="A6634">
        <v>23</v>
      </c>
      <c r="B6634">
        <v>3</v>
      </c>
      <c r="C6634" t="s">
        <v>1138</v>
      </c>
      <c r="D6634" t="s">
        <v>961</v>
      </c>
      <c r="E6634" t="s">
        <v>226</v>
      </c>
      <c r="F6634" t="s">
        <v>412</v>
      </c>
    </row>
    <row r="6635" spans="1:6" x14ac:dyDescent="0.25">
      <c r="A6635">
        <v>23</v>
      </c>
      <c r="B6635">
        <v>4</v>
      </c>
      <c r="C6635" t="s">
        <v>1171</v>
      </c>
      <c r="D6635" t="s">
        <v>961</v>
      </c>
      <c r="E6635" t="s">
        <v>520</v>
      </c>
      <c r="F6635" t="s">
        <v>412</v>
      </c>
    </row>
    <row r="6636" spans="1:6" x14ac:dyDescent="0.25">
      <c r="A6636">
        <v>23</v>
      </c>
      <c r="B6636">
        <v>5</v>
      </c>
      <c r="C6636" t="s">
        <v>1296</v>
      </c>
      <c r="D6636" t="s">
        <v>901</v>
      </c>
      <c r="E6636" t="s">
        <v>843</v>
      </c>
      <c r="F6636" t="s">
        <v>412</v>
      </c>
    </row>
    <row r="6637" spans="1:6" x14ac:dyDescent="0.25">
      <c r="A6637">
        <v>23</v>
      </c>
      <c r="B6637">
        <v>6</v>
      </c>
      <c r="C6637" t="s">
        <v>1199</v>
      </c>
      <c r="D6637" t="s">
        <v>903</v>
      </c>
      <c r="E6637" t="s">
        <v>706</v>
      </c>
      <c r="F6637" t="s">
        <v>412</v>
      </c>
    </row>
    <row r="6638" spans="1:6" x14ac:dyDescent="0.25">
      <c r="A6638">
        <v>23</v>
      </c>
      <c r="B6638">
        <v>7</v>
      </c>
      <c r="C6638" t="s">
        <v>1275</v>
      </c>
      <c r="D6638" t="s">
        <v>899</v>
      </c>
      <c r="E6638" t="s">
        <v>851</v>
      </c>
      <c r="F6638" t="s">
        <v>412</v>
      </c>
    </row>
    <row r="6639" spans="1:6" x14ac:dyDescent="0.25">
      <c r="A6639">
        <v>23</v>
      </c>
      <c r="B6639">
        <v>8</v>
      </c>
      <c r="C6639" t="s">
        <v>1182</v>
      </c>
      <c r="D6639" t="s">
        <v>901</v>
      </c>
      <c r="E6639" t="s">
        <v>538</v>
      </c>
      <c r="F6639" t="s">
        <v>412</v>
      </c>
    </row>
    <row r="6640" spans="1:6" x14ac:dyDescent="0.25">
      <c r="A6640">
        <v>23</v>
      </c>
      <c r="B6640">
        <v>9</v>
      </c>
      <c r="C6640" t="s">
        <v>1306</v>
      </c>
      <c r="D6640" t="s">
        <v>901</v>
      </c>
      <c r="E6640" t="s">
        <v>748</v>
      </c>
      <c r="F6640" t="s">
        <v>412</v>
      </c>
    </row>
    <row r="6641" spans="1:6" x14ac:dyDescent="0.25">
      <c r="A6641">
        <v>23</v>
      </c>
      <c r="B6641">
        <v>10</v>
      </c>
      <c r="C6641" t="s">
        <v>1232</v>
      </c>
      <c r="D6641" t="s">
        <v>901</v>
      </c>
      <c r="E6641" t="s">
        <v>599</v>
      </c>
      <c r="F6641" t="s">
        <v>412</v>
      </c>
    </row>
    <row r="6642" spans="1:6" x14ac:dyDescent="0.25">
      <c r="A6642">
        <v>23</v>
      </c>
      <c r="B6642">
        <v>11</v>
      </c>
      <c r="C6642" t="s">
        <v>1311</v>
      </c>
      <c r="D6642" t="s">
        <v>899</v>
      </c>
      <c r="E6642" t="s">
        <v>333</v>
      </c>
      <c r="F6642" t="s">
        <v>412</v>
      </c>
    </row>
    <row r="6643" spans="1:6" x14ac:dyDescent="0.25">
      <c r="A6643">
        <v>23</v>
      </c>
      <c r="B6643">
        <v>12</v>
      </c>
      <c r="C6643" t="s">
        <v>1268</v>
      </c>
      <c r="D6643" t="s">
        <v>901</v>
      </c>
      <c r="E6643" t="s">
        <v>410</v>
      </c>
      <c r="F6643" t="s">
        <v>412</v>
      </c>
    </row>
    <row r="6644" spans="1:6" x14ac:dyDescent="0.25">
      <c r="A6644">
        <v>23</v>
      </c>
      <c r="B6644">
        <v>13</v>
      </c>
      <c r="C6644" t="s">
        <v>1223</v>
      </c>
      <c r="D6644" t="s">
        <v>908</v>
      </c>
      <c r="E6644" t="s">
        <v>759</v>
      </c>
      <c r="F6644" t="s">
        <v>412</v>
      </c>
    </row>
    <row r="6645" spans="1:6" x14ac:dyDescent="0.25">
      <c r="A6645">
        <v>23</v>
      </c>
      <c r="B6645">
        <v>14</v>
      </c>
      <c r="C6645" t="s">
        <v>1249</v>
      </c>
      <c r="D6645" t="s">
        <v>899</v>
      </c>
      <c r="E6645" t="s">
        <v>74</v>
      </c>
      <c r="F6645" t="s">
        <v>412</v>
      </c>
    </row>
    <row r="6646" spans="1:6" x14ac:dyDescent="0.25">
      <c r="A6646">
        <v>23</v>
      </c>
      <c r="B6646">
        <v>15</v>
      </c>
      <c r="C6646" t="s">
        <v>1290</v>
      </c>
      <c r="D6646" t="s">
        <v>922</v>
      </c>
      <c r="E6646" t="s">
        <v>305</v>
      </c>
      <c r="F6646" t="s">
        <v>412</v>
      </c>
    </row>
    <row r="6647" spans="1:6" x14ac:dyDescent="0.25">
      <c r="A6647">
        <v>24</v>
      </c>
      <c r="B6647">
        <v>1</v>
      </c>
      <c r="C6647" t="s">
        <v>1238</v>
      </c>
      <c r="D6647" t="s">
        <v>901</v>
      </c>
      <c r="E6647" t="s">
        <v>305</v>
      </c>
      <c r="F6647" t="s">
        <v>412</v>
      </c>
    </row>
    <row r="6648" spans="1:6" x14ac:dyDescent="0.25">
      <c r="A6648">
        <v>24</v>
      </c>
      <c r="B6648">
        <v>2</v>
      </c>
      <c r="C6648" t="s">
        <v>1181</v>
      </c>
      <c r="D6648" t="s">
        <v>899</v>
      </c>
      <c r="E6648" t="s">
        <v>74</v>
      </c>
      <c r="F6648" t="s">
        <v>412</v>
      </c>
    </row>
    <row r="6649" spans="1:6" x14ac:dyDescent="0.25">
      <c r="A6649">
        <v>24</v>
      </c>
      <c r="B6649">
        <v>3</v>
      </c>
      <c r="C6649" t="s">
        <v>1335</v>
      </c>
      <c r="D6649" t="s">
        <v>901</v>
      </c>
      <c r="E6649" t="s">
        <v>759</v>
      </c>
      <c r="F6649" t="s">
        <v>412</v>
      </c>
    </row>
    <row r="6650" spans="1:6" x14ac:dyDescent="0.25">
      <c r="A6650">
        <v>24</v>
      </c>
      <c r="B6650">
        <v>4</v>
      </c>
      <c r="C6650" t="s">
        <v>1304</v>
      </c>
      <c r="D6650" t="s">
        <v>908</v>
      </c>
      <c r="E6650" t="s">
        <v>410</v>
      </c>
      <c r="F6650" t="s">
        <v>412</v>
      </c>
    </row>
    <row r="6651" spans="1:6" x14ac:dyDescent="0.25">
      <c r="A6651">
        <v>24</v>
      </c>
      <c r="B6651">
        <v>5</v>
      </c>
      <c r="C6651" t="s">
        <v>1240</v>
      </c>
      <c r="D6651" t="s">
        <v>901</v>
      </c>
      <c r="E6651" t="s">
        <v>333</v>
      </c>
      <c r="F6651" t="s">
        <v>412</v>
      </c>
    </row>
    <row r="6652" spans="1:6" x14ac:dyDescent="0.25">
      <c r="A6652">
        <v>24</v>
      </c>
      <c r="B6652">
        <v>6</v>
      </c>
      <c r="C6652" t="s">
        <v>1291</v>
      </c>
      <c r="D6652" t="s">
        <v>901</v>
      </c>
      <c r="E6652" t="s">
        <v>599</v>
      </c>
      <c r="F6652" t="s">
        <v>412</v>
      </c>
    </row>
    <row r="6653" spans="1:6" x14ac:dyDescent="0.25">
      <c r="A6653">
        <v>24</v>
      </c>
      <c r="B6653">
        <v>7</v>
      </c>
      <c r="C6653" t="s">
        <v>1256</v>
      </c>
      <c r="D6653" t="s">
        <v>899</v>
      </c>
      <c r="E6653" t="s">
        <v>748</v>
      </c>
      <c r="F6653" t="s">
        <v>412</v>
      </c>
    </row>
    <row r="6654" spans="1:6" x14ac:dyDescent="0.25">
      <c r="A6654">
        <v>24</v>
      </c>
      <c r="B6654">
        <v>8</v>
      </c>
      <c r="C6654" t="s">
        <v>1197</v>
      </c>
      <c r="D6654" t="s">
        <v>961</v>
      </c>
      <c r="E6654" t="s">
        <v>538</v>
      </c>
      <c r="F6654" t="s">
        <v>412</v>
      </c>
    </row>
    <row r="6655" spans="1:6" x14ac:dyDescent="0.25">
      <c r="A6655">
        <v>24</v>
      </c>
      <c r="B6655">
        <v>9</v>
      </c>
      <c r="C6655" t="s">
        <v>1401</v>
      </c>
      <c r="D6655" t="s">
        <v>901</v>
      </c>
      <c r="E6655" t="s">
        <v>851</v>
      </c>
      <c r="F6655" t="s">
        <v>412</v>
      </c>
    </row>
    <row r="6656" spans="1:6" x14ac:dyDescent="0.25">
      <c r="A6656">
        <v>24</v>
      </c>
      <c r="B6656">
        <v>10</v>
      </c>
      <c r="C6656" t="s">
        <v>1234</v>
      </c>
      <c r="D6656" t="s">
        <v>908</v>
      </c>
      <c r="E6656" t="s">
        <v>706</v>
      </c>
      <c r="F6656" t="s">
        <v>412</v>
      </c>
    </row>
    <row r="6657" spans="1:6" x14ac:dyDescent="0.25">
      <c r="A6657">
        <v>24</v>
      </c>
      <c r="B6657">
        <v>11</v>
      </c>
      <c r="C6657" t="s">
        <v>1299</v>
      </c>
      <c r="D6657" t="s">
        <v>961</v>
      </c>
      <c r="E6657" t="s">
        <v>843</v>
      </c>
      <c r="F6657" t="s">
        <v>412</v>
      </c>
    </row>
    <row r="6658" spans="1:6" x14ac:dyDescent="0.25">
      <c r="A6658">
        <v>24</v>
      </c>
      <c r="B6658">
        <v>12</v>
      </c>
      <c r="C6658" t="s">
        <v>1072</v>
      </c>
      <c r="D6658" t="s">
        <v>901</v>
      </c>
      <c r="E6658" t="s">
        <v>520</v>
      </c>
      <c r="F6658" t="s">
        <v>412</v>
      </c>
    </row>
    <row r="6659" spans="1:6" x14ac:dyDescent="0.25">
      <c r="A6659">
        <v>24</v>
      </c>
      <c r="B6659">
        <v>13</v>
      </c>
      <c r="C6659" t="s">
        <v>1132</v>
      </c>
      <c r="D6659" t="s">
        <v>903</v>
      </c>
      <c r="E6659" t="s">
        <v>226</v>
      </c>
      <c r="F6659" t="s">
        <v>412</v>
      </c>
    </row>
    <row r="6660" spans="1:6" x14ac:dyDescent="0.25">
      <c r="A6660">
        <v>24</v>
      </c>
      <c r="B6660">
        <v>14</v>
      </c>
      <c r="C6660" t="s">
        <v>1317</v>
      </c>
      <c r="D6660" t="s">
        <v>961</v>
      </c>
      <c r="E6660" t="s">
        <v>123</v>
      </c>
      <c r="F6660" t="s">
        <v>412</v>
      </c>
    </row>
    <row r="6661" spans="1:6" x14ac:dyDescent="0.25">
      <c r="A6661">
        <v>24</v>
      </c>
      <c r="B6661">
        <v>15</v>
      </c>
      <c r="C6661" t="s">
        <v>1263</v>
      </c>
      <c r="D6661" t="s">
        <v>922</v>
      </c>
      <c r="E6661" t="s">
        <v>639</v>
      </c>
      <c r="F6661" t="s">
        <v>412</v>
      </c>
    </row>
    <row r="6662" spans="1:6" x14ac:dyDescent="0.25">
      <c r="A6662">
        <v>25</v>
      </c>
      <c r="B6662">
        <v>1</v>
      </c>
      <c r="C6662" t="s">
        <v>1287</v>
      </c>
      <c r="D6662" t="s">
        <v>903</v>
      </c>
      <c r="E6662" t="s">
        <v>639</v>
      </c>
      <c r="F6662" t="s">
        <v>412</v>
      </c>
    </row>
    <row r="6663" spans="1:6" x14ac:dyDescent="0.25">
      <c r="A6663">
        <v>25</v>
      </c>
      <c r="B6663">
        <v>2</v>
      </c>
      <c r="C6663" t="s">
        <v>1316</v>
      </c>
      <c r="D6663" t="s">
        <v>901</v>
      </c>
      <c r="E6663" t="s">
        <v>123</v>
      </c>
      <c r="F6663" t="s">
        <v>412</v>
      </c>
    </row>
    <row r="6664" spans="1:6" x14ac:dyDescent="0.25">
      <c r="A6664">
        <v>25</v>
      </c>
      <c r="B6664">
        <v>3</v>
      </c>
      <c r="C6664" t="s">
        <v>1300</v>
      </c>
      <c r="D6664" t="s">
        <v>901</v>
      </c>
      <c r="E6664" t="s">
        <v>226</v>
      </c>
      <c r="F6664" t="s">
        <v>412</v>
      </c>
    </row>
    <row r="6665" spans="1:6" x14ac:dyDescent="0.25">
      <c r="A6665">
        <v>25</v>
      </c>
      <c r="B6665">
        <v>4</v>
      </c>
      <c r="C6665" t="s">
        <v>1202</v>
      </c>
      <c r="D6665" t="s">
        <v>899</v>
      </c>
      <c r="E6665" t="s">
        <v>520</v>
      </c>
      <c r="F6665" t="s">
        <v>412</v>
      </c>
    </row>
    <row r="6666" spans="1:6" x14ac:dyDescent="0.25">
      <c r="A6666">
        <v>25</v>
      </c>
      <c r="B6666">
        <v>5</v>
      </c>
      <c r="C6666" t="s">
        <v>1264</v>
      </c>
      <c r="D6666" t="s">
        <v>899</v>
      </c>
      <c r="E6666" t="s">
        <v>843</v>
      </c>
      <c r="F6666" t="s">
        <v>412</v>
      </c>
    </row>
    <row r="6667" spans="1:6" x14ac:dyDescent="0.25">
      <c r="A6667">
        <v>25</v>
      </c>
      <c r="B6667">
        <v>6</v>
      </c>
      <c r="C6667" t="s">
        <v>1261</v>
      </c>
      <c r="D6667" t="s">
        <v>899</v>
      </c>
      <c r="E6667" t="s">
        <v>706</v>
      </c>
      <c r="F6667" t="s">
        <v>412</v>
      </c>
    </row>
    <row r="6668" spans="1:6" x14ac:dyDescent="0.25">
      <c r="A6668">
        <v>25</v>
      </c>
      <c r="B6668">
        <v>7</v>
      </c>
      <c r="C6668" t="s">
        <v>1288</v>
      </c>
      <c r="D6668" t="s">
        <v>905</v>
      </c>
      <c r="E6668" t="s">
        <v>851</v>
      </c>
      <c r="F6668" t="s">
        <v>412</v>
      </c>
    </row>
    <row r="6669" spans="1:6" x14ac:dyDescent="0.25">
      <c r="A6669">
        <v>25</v>
      </c>
      <c r="B6669">
        <v>8</v>
      </c>
      <c r="C6669" t="s">
        <v>1292</v>
      </c>
      <c r="D6669" t="s">
        <v>901</v>
      </c>
      <c r="E6669" t="s">
        <v>538</v>
      </c>
      <c r="F6669" t="s">
        <v>412</v>
      </c>
    </row>
    <row r="6670" spans="1:6" x14ac:dyDescent="0.25">
      <c r="A6670">
        <v>25</v>
      </c>
      <c r="B6670">
        <v>9</v>
      </c>
      <c r="C6670" t="s">
        <v>1243</v>
      </c>
      <c r="D6670" t="s">
        <v>901</v>
      </c>
      <c r="E6670" t="s">
        <v>748</v>
      </c>
      <c r="F6670" t="s">
        <v>412</v>
      </c>
    </row>
    <row r="6671" spans="1:6" x14ac:dyDescent="0.25">
      <c r="A6671">
        <v>25</v>
      </c>
      <c r="B6671">
        <v>10</v>
      </c>
      <c r="C6671" t="s">
        <v>1257</v>
      </c>
      <c r="D6671" t="s">
        <v>901</v>
      </c>
      <c r="E6671" t="s">
        <v>599</v>
      </c>
      <c r="F6671" t="s">
        <v>412</v>
      </c>
    </row>
    <row r="6672" spans="1:6" x14ac:dyDescent="0.25">
      <c r="A6672">
        <v>25</v>
      </c>
      <c r="B6672">
        <v>11</v>
      </c>
      <c r="C6672" t="s">
        <v>1241</v>
      </c>
      <c r="D6672" t="s">
        <v>961</v>
      </c>
      <c r="E6672" t="s">
        <v>333</v>
      </c>
      <c r="F6672" t="s">
        <v>412</v>
      </c>
    </row>
    <row r="6673" spans="1:6" x14ac:dyDescent="0.25">
      <c r="A6673">
        <v>25</v>
      </c>
      <c r="B6673">
        <v>12</v>
      </c>
      <c r="C6673" t="s">
        <v>1110</v>
      </c>
      <c r="D6673" t="s">
        <v>899</v>
      </c>
      <c r="E6673" t="s">
        <v>410</v>
      </c>
      <c r="F6673" t="s">
        <v>412</v>
      </c>
    </row>
    <row r="6674" spans="1:6" x14ac:dyDescent="0.25">
      <c r="A6674">
        <v>25</v>
      </c>
      <c r="B6674">
        <v>13</v>
      </c>
      <c r="C6674" t="s">
        <v>1220</v>
      </c>
      <c r="D6674" t="s">
        <v>903</v>
      </c>
      <c r="E6674" t="s">
        <v>759</v>
      </c>
      <c r="F6674" t="s">
        <v>412</v>
      </c>
    </row>
    <row r="6675" spans="1:6" x14ac:dyDescent="0.25">
      <c r="A6675">
        <v>25</v>
      </c>
      <c r="B6675">
        <v>14</v>
      </c>
      <c r="C6675" t="s">
        <v>1381</v>
      </c>
      <c r="D6675" t="s">
        <v>901</v>
      </c>
      <c r="E6675" t="s">
        <v>74</v>
      </c>
      <c r="F6675" t="s">
        <v>412</v>
      </c>
    </row>
    <row r="6676" spans="1:6" x14ac:dyDescent="0.25">
      <c r="A6676">
        <v>25</v>
      </c>
      <c r="B6676">
        <v>15</v>
      </c>
      <c r="C6676" t="s">
        <v>1214</v>
      </c>
      <c r="D6676" t="s">
        <v>901</v>
      </c>
      <c r="E6676" t="s">
        <v>305</v>
      </c>
      <c r="F6676" t="s">
        <v>412</v>
      </c>
    </row>
    <row r="6677" spans="1:6" x14ac:dyDescent="0.25">
      <c r="A6677">
        <v>26</v>
      </c>
      <c r="B6677">
        <v>1</v>
      </c>
      <c r="C6677" t="s">
        <v>1393</v>
      </c>
      <c r="D6677" t="s">
        <v>899</v>
      </c>
      <c r="E6677" t="s">
        <v>305</v>
      </c>
      <c r="F6677" t="s">
        <v>412</v>
      </c>
    </row>
    <row r="6678" spans="1:6" x14ac:dyDescent="0.25">
      <c r="A6678">
        <v>26</v>
      </c>
      <c r="B6678">
        <v>2</v>
      </c>
      <c r="C6678" t="s">
        <v>1192</v>
      </c>
      <c r="D6678" t="s">
        <v>901</v>
      </c>
      <c r="E6678" t="s">
        <v>74</v>
      </c>
      <c r="F6678" t="s">
        <v>412</v>
      </c>
    </row>
    <row r="6679" spans="1:6" x14ac:dyDescent="0.25">
      <c r="A6679">
        <v>26</v>
      </c>
      <c r="B6679">
        <v>3</v>
      </c>
      <c r="C6679" t="s">
        <v>1282</v>
      </c>
      <c r="D6679" t="s">
        <v>901</v>
      </c>
      <c r="E6679" t="s">
        <v>759</v>
      </c>
      <c r="F6679" t="s">
        <v>412</v>
      </c>
    </row>
    <row r="6680" spans="1:6" x14ac:dyDescent="0.25">
      <c r="A6680">
        <v>26</v>
      </c>
      <c r="B6680">
        <v>4</v>
      </c>
      <c r="C6680" t="s">
        <v>1260</v>
      </c>
      <c r="D6680" t="s">
        <v>901</v>
      </c>
      <c r="E6680" t="s">
        <v>410</v>
      </c>
      <c r="F6680" t="s">
        <v>412</v>
      </c>
    </row>
    <row r="6681" spans="1:6" x14ac:dyDescent="0.25">
      <c r="A6681">
        <v>26</v>
      </c>
      <c r="B6681">
        <v>5</v>
      </c>
      <c r="C6681" t="s">
        <v>1305</v>
      </c>
      <c r="D6681" t="s">
        <v>901</v>
      </c>
      <c r="E6681" t="s">
        <v>333</v>
      </c>
      <c r="F6681" t="s">
        <v>412</v>
      </c>
    </row>
    <row r="6682" spans="1:6" x14ac:dyDescent="0.25">
      <c r="A6682">
        <v>26</v>
      </c>
      <c r="B6682">
        <v>6</v>
      </c>
      <c r="C6682" t="s">
        <v>1318</v>
      </c>
      <c r="D6682" t="s">
        <v>905</v>
      </c>
      <c r="E6682" t="s">
        <v>599</v>
      </c>
      <c r="F6682" t="s">
        <v>412</v>
      </c>
    </row>
    <row r="6683" spans="1:6" x14ac:dyDescent="0.25">
      <c r="A6683">
        <v>26</v>
      </c>
      <c r="B6683">
        <v>7</v>
      </c>
      <c r="C6683" t="s">
        <v>1344</v>
      </c>
      <c r="D6683" t="s">
        <v>899</v>
      </c>
      <c r="E6683" t="s">
        <v>748</v>
      </c>
      <c r="F6683" t="s">
        <v>412</v>
      </c>
    </row>
    <row r="6684" spans="1:6" x14ac:dyDescent="0.25">
      <c r="A6684">
        <v>26</v>
      </c>
      <c r="B6684">
        <v>8</v>
      </c>
      <c r="C6684" t="s">
        <v>1361</v>
      </c>
      <c r="D6684" t="s">
        <v>901</v>
      </c>
      <c r="E6684" t="s">
        <v>538</v>
      </c>
      <c r="F6684" t="s">
        <v>412</v>
      </c>
    </row>
    <row r="6685" spans="1:6" x14ac:dyDescent="0.25">
      <c r="A6685">
        <v>26</v>
      </c>
      <c r="B6685">
        <v>9</v>
      </c>
      <c r="C6685" t="s">
        <v>1266</v>
      </c>
      <c r="D6685" t="s">
        <v>901</v>
      </c>
      <c r="E6685" t="s">
        <v>851</v>
      </c>
      <c r="F6685" t="s">
        <v>412</v>
      </c>
    </row>
    <row r="6686" spans="1:6" x14ac:dyDescent="0.25">
      <c r="A6686">
        <v>26</v>
      </c>
      <c r="B6686">
        <v>10</v>
      </c>
      <c r="C6686" t="s">
        <v>1246</v>
      </c>
      <c r="D6686" t="s">
        <v>899</v>
      </c>
      <c r="E6686" t="s">
        <v>706</v>
      </c>
      <c r="F6686" t="s">
        <v>412</v>
      </c>
    </row>
    <row r="6687" spans="1:6" x14ac:dyDescent="0.25">
      <c r="A6687">
        <v>26</v>
      </c>
      <c r="B6687">
        <v>11</v>
      </c>
      <c r="C6687" t="s">
        <v>1294</v>
      </c>
      <c r="D6687" t="s">
        <v>901</v>
      </c>
      <c r="E6687" t="s">
        <v>843</v>
      </c>
      <c r="F6687" t="s">
        <v>412</v>
      </c>
    </row>
    <row r="6688" spans="1:6" x14ac:dyDescent="0.25">
      <c r="A6688">
        <v>26</v>
      </c>
      <c r="B6688">
        <v>12</v>
      </c>
      <c r="C6688" t="s">
        <v>1425</v>
      </c>
      <c r="D6688" t="s">
        <v>901</v>
      </c>
      <c r="E6688" t="s">
        <v>520</v>
      </c>
      <c r="F6688" t="s">
        <v>412</v>
      </c>
    </row>
    <row r="6689" spans="1:6" x14ac:dyDescent="0.25">
      <c r="A6689">
        <v>26</v>
      </c>
      <c r="B6689">
        <v>13</v>
      </c>
      <c r="C6689" t="s">
        <v>1267</v>
      </c>
      <c r="D6689" t="s">
        <v>901</v>
      </c>
      <c r="E6689" t="s">
        <v>226</v>
      </c>
      <c r="F6689" t="s">
        <v>412</v>
      </c>
    </row>
    <row r="6690" spans="1:6" x14ac:dyDescent="0.25">
      <c r="A6690">
        <v>26</v>
      </c>
      <c r="B6690">
        <v>14</v>
      </c>
      <c r="C6690" t="s">
        <v>1162</v>
      </c>
      <c r="D6690" t="s">
        <v>961</v>
      </c>
      <c r="E6690" t="s">
        <v>123</v>
      </c>
      <c r="F6690" t="s">
        <v>412</v>
      </c>
    </row>
    <row r="6691" spans="1:6" x14ac:dyDescent="0.25">
      <c r="A6691">
        <v>26</v>
      </c>
      <c r="B6691">
        <v>15</v>
      </c>
      <c r="C6691" t="s">
        <v>1218</v>
      </c>
      <c r="D6691" t="s">
        <v>901</v>
      </c>
      <c r="E6691" t="s">
        <v>639</v>
      </c>
      <c r="F6691" t="s">
        <v>412</v>
      </c>
    </row>
    <row r="6692" spans="1:6" x14ac:dyDescent="0.25">
      <c r="A6692">
        <v>27</v>
      </c>
      <c r="B6692">
        <v>1</v>
      </c>
      <c r="C6692" t="s">
        <v>1194</v>
      </c>
      <c r="D6692" t="s">
        <v>961</v>
      </c>
      <c r="E6692" t="s">
        <v>639</v>
      </c>
      <c r="F6692" t="s">
        <v>412</v>
      </c>
    </row>
    <row r="6693" spans="1:6" x14ac:dyDescent="0.25">
      <c r="A6693">
        <v>27</v>
      </c>
      <c r="B6693">
        <v>2</v>
      </c>
      <c r="C6693" t="s">
        <v>1365</v>
      </c>
      <c r="D6693" t="s">
        <v>901</v>
      </c>
      <c r="E6693" t="s">
        <v>123</v>
      </c>
      <c r="F6693" t="s">
        <v>412</v>
      </c>
    </row>
    <row r="6694" spans="1:6" x14ac:dyDescent="0.25">
      <c r="A6694">
        <v>27</v>
      </c>
      <c r="B6694">
        <v>3</v>
      </c>
      <c r="C6694" t="s">
        <v>1435</v>
      </c>
      <c r="D6694" t="s">
        <v>901</v>
      </c>
      <c r="E6694" t="s">
        <v>226</v>
      </c>
      <c r="F6694" t="s">
        <v>412</v>
      </c>
    </row>
    <row r="6695" spans="1:6" x14ac:dyDescent="0.25">
      <c r="A6695">
        <v>27</v>
      </c>
      <c r="B6695">
        <v>4</v>
      </c>
      <c r="C6695" t="s">
        <v>1244</v>
      </c>
      <c r="D6695" t="s">
        <v>961</v>
      </c>
      <c r="E6695" t="s">
        <v>520</v>
      </c>
      <c r="F6695" t="s">
        <v>412</v>
      </c>
    </row>
    <row r="6696" spans="1:6" x14ac:dyDescent="0.25">
      <c r="A6696">
        <v>27</v>
      </c>
      <c r="B6696">
        <v>5</v>
      </c>
      <c r="C6696" t="s">
        <v>1374</v>
      </c>
      <c r="D6696" t="s">
        <v>901</v>
      </c>
      <c r="E6696" t="s">
        <v>843</v>
      </c>
      <c r="F6696" t="s">
        <v>412</v>
      </c>
    </row>
    <row r="6697" spans="1:6" x14ac:dyDescent="0.25">
      <c r="A6697">
        <v>27</v>
      </c>
      <c r="B6697">
        <v>6</v>
      </c>
      <c r="C6697" t="s">
        <v>1339</v>
      </c>
      <c r="D6697" t="s">
        <v>908</v>
      </c>
      <c r="E6697" t="s">
        <v>706</v>
      </c>
      <c r="F6697" t="s">
        <v>412</v>
      </c>
    </row>
    <row r="6698" spans="1:6" x14ac:dyDescent="0.25">
      <c r="A6698">
        <v>27</v>
      </c>
      <c r="B6698">
        <v>7</v>
      </c>
      <c r="C6698" t="s">
        <v>1301</v>
      </c>
      <c r="D6698" t="s">
        <v>961</v>
      </c>
      <c r="E6698" t="s">
        <v>851</v>
      </c>
      <c r="F6698" t="s">
        <v>412</v>
      </c>
    </row>
    <row r="6699" spans="1:6" x14ac:dyDescent="0.25">
      <c r="A6699">
        <v>27</v>
      </c>
      <c r="B6699">
        <v>8</v>
      </c>
      <c r="C6699" t="s">
        <v>1235</v>
      </c>
      <c r="D6699" t="s">
        <v>899</v>
      </c>
      <c r="E6699" t="s">
        <v>538</v>
      </c>
      <c r="F6699" t="s">
        <v>412</v>
      </c>
    </row>
    <row r="6700" spans="1:6" x14ac:dyDescent="0.25">
      <c r="A6700">
        <v>27</v>
      </c>
      <c r="B6700">
        <v>9</v>
      </c>
      <c r="C6700" t="s">
        <v>1399</v>
      </c>
      <c r="D6700" t="s">
        <v>901</v>
      </c>
      <c r="E6700" t="s">
        <v>748</v>
      </c>
      <c r="F6700" t="s">
        <v>412</v>
      </c>
    </row>
    <row r="6701" spans="1:6" x14ac:dyDescent="0.25">
      <c r="A6701">
        <v>27</v>
      </c>
      <c r="B6701">
        <v>10</v>
      </c>
      <c r="C6701" t="s">
        <v>1314</v>
      </c>
      <c r="D6701" t="s">
        <v>926</v>
      </c>
      <c r="E6701" t="s">
        <v>599</v>
      </c>
      <c r="F6701" t="s">
        <v>412</v>
      </c>
    </row>
    <row r="6702" spans="1:6" x14ac:dyDescent="0.25">
      <c r="A6702">
        <v>27</v>
      </c>
      <c r="B6702">
        <v>11</v>
      </c>
      <c r="C6702" t="s">
        <v>1230</v>
      </c>
      <c r="D6702" t="s">
        <v>922</v>
      </c>
      <c r="E6702" t="s">
        <v>333</v>
      </c>
      <c r="F6702" t="s">
        <v>412</v>
      </c>
    </row>
    <row r="6703" spans="1:6" x14ac:dyDescent="0.25">
      <c r="A6703">
        <v>27</v>
      </c>
      <c r="B6703">
        <v>12</v>
      </c>
      <c r="C6703" t="s">
        <v>1245</v>
      </c>
      <c r="D6703" t="s">
        <v>901</v>
      </c>
      <c r="E6703" t="s">
        <v>410</v>
      </c>
      <c r="F6703" t="s">
        <v>412</v>
      </c>
    </row>
    <row r="6704" spans="1:6" x14ac:dyDescent="0.25">
      <c r="A6704">
        <v>27</v>
      </c>
      <c r="B6704">
        <v>13</v>
      </c>
      <c r="C6704" t="s">
        <v>1170</v>
      </c>
      <c r="D6704" t="s">
        <v>961</v>
      </c>
      <c r="E6704" t="s">
        <v>759</v>
      </c>
      <c r="F6704" t="s">
        <v>412</v>
      </c>
    </row>
    <row r="6705" spans="1:6" x14ac:dyDescent="0.25">
      <c r="A6705">
        <v>27</v>
      </c>
      <c r="B6705">
        <v>14</v>
      </c>
      <c r="C6705" t="s">
        <v>1262</v>
      </c>
      <c r="D6705" t="s">
        <v>903</v>
      </c>
      <c r="E6705" t="s">
        <v>74</v>
      </c>
      <c r="F6705" t="s">
        <v>412</v>
      </c>
    </row>
    <row r="6706" spans="1:6" x14ac:dyDescent="0.25">
      <c r="A6706">
        <v>27</v>
      </c>
      <c r="B6706">
        <v>15</v>
      </c>
      <c r="C6706" t="s">
        <v>1298</v>
      </c>
      <c r="D6706" t="s">
        <v>922</v>
      </c>
      <c r="E6706" t="s">
        <v>305</v>
      </c>
      <c r="F6706" t="s">
        <v>412</v>
      </c>
    </row>
    <row r="6707" spans="1:6" x14ac:dyDescent="0.25">
      <c r="A6707">
        <v>28</v>
      </c>
      <c r="B6707">
        <v>1</v>
      </c>
      <c r="C6707" t="s">
        <v>1354</v>
      </c>
      <c r="D6707" t="s">
        <v>901</v>
      </c>
      <c r="E6707" t="s">
        <v>305</v>
      </c>
      <c r="F6707" t="s">
        <v>412</v>
      </c>
    </row>
    <row r="6708" spans="1:6" x14ac:dyDescent="0.25">
      <c r="A6708">
        <v>28</v>
      </c>
      <c r="B6708">
        <v>2</v>
      </c>
      <c r="C6708" t="s">
        <v>1324</v>
      </c>
      <c r="D6708" t="s">
        <v>905</v>
      </c>
      <c r="E6708" t="s">
        <v>74</v>
      </c>
      <c r="F6708" t="s">
        <v>412</v>
      </c>
    </row>
    <row r="6709" spans="1:6" x14ac:dyDescent="0.25">
      <c r="A6709">
        <v>28</v>
      </c>
      <c r="B6709">
        <v>3</v>
      </c>
      <c r="C6709" t="s">
        <v>1309</v>
      </c>
      <c r="D6709" t="s">
        <v>899</v>
      </c>
      <c r="E6709" t="s">
        <v>759</v>
      </c>
      <c r="F6709" t="s">
        <v>412</v>
      </c>
    </row>
    <row r="6710" spans="1:6" x14ac:dyDescent="0.25">
      <c r="A6710">
        <v>28</v>
      </c>
      <c r="B6710">
        <v>4</v>
      </c>
      <c r="C6710" t="s">
        <v>1485</v>
      </c>
      <c r="D6710" t="s">
        <v>899</v>
      </c>
      <c r="E6710" t="s">
        <v>410</v>
      </c>
      <c r="F6710" t="s">
        <v>412</v>
      </c>
    </row>
    <row r="6711" spans="1:6" x14ac:dyDescent="0.25">
      <c r="A6711">
        <v>28</v>
      </c>
      <c r="B6711">
        <v>5</v>
      </c>
      <c r="C6711" t="s">
        <v>1281</v>
      </c>
      <c r="D6711" t="s">
        <v>901</v>
      </c>
      <c r="E6711" t="s">
        <v>333</v>
      </c>
      <c r="F6711" t="s">
        <v>412</v>
      </c>
    </row>
    <row r="6712" spans="1:6" x14ac:dyDescent="0.25">
      <c r="A6712">
        <v>28</v>
      </c>
      <c r="B6712">
        <v>6</v>
      </c>
      <c r="C6712" t="s">
        <v>1334</v>
      </c>
      <c r="D6712" t="s">
        <v>908</v>
      </c>
      <c r="E6712" t="s">
        <v>599</v>
      </c>
      <c r="F6712" t="s">
        <v>412</v>
      </c>
    </row>
    <row r="6713" spans="1:6" x14ac:dyDescent="0.25">
      <c r="A6713">
        <v>28</v>
      </c>
      <c r="B6713">
        <v>7</v>
      </c>
      <c r="C6713" t="s">
        <v>1400</v>
      </c>
      <c r="D6713" t="s">
        <v>899</v>
      </c>
      <c r="E6713" t="s">
        <v>748</v>
      </c>
      <c r="F6713" t="s">
        <v>412</v>
      </c>
    </row>
    <row r="6714" spans="1:6" x14ac:dyDescent="0.25">
      <c r="A6714">
        <v>28</v>
      </c>
      <c r="B6714">
        <v>8</v>
      </c>
      <c r="C6714" t="s">
        <v>1283</v>
      </c>
      <c r="D6714" t="s">
        <v>901</v>
      </c>
      <c r="E6714" t="s">
        <v>538</v>
      </c>
      <c r="F6714" t="s">
        <v>412</v>
      </c>
    </row>
    <row r="6715" spans="1:6" x14ac:dyDescent="0.25">
      <c r="A6715">
        <v>28</v>
      </c>
      <c r="B6715">
        <v>9</v>
      </c>
      <c r="C6715" t="s">
        <v>1327</v>
      </c>
      <c r="D6715" t="s">
        <v>899</v>
      </c>
      <c r="E6715" t="s">
        <v>851</v>
      </c>
      <c r="F6715" t="s">
        <v>412</v>
      </c>
    </row>
    <row r="6716" spans="1:6" x14ac:dyDescent="0.25">
      <c r="A6716">
        <v>28</v>
      </c>
      <c r="B6716">
        <v>10</v>
      </c>
      <c r="C6716" t="s">
        <v>1258</v>
      </c>
      <c r="D6716" t="s">
        <v>901</v>
      </c>
      <c r="E6716" t="s">
        <v>706</v>
      </c>
      <c r="F6716" t="s">
        <v>412</v>
      </c>
    </row>
    <row r="6717" spans="1:6" x14ac:dyDescent="0.25">
      <c r="A6717">
        <v>28</v>
      </c>
      <c r="B6717">
        <v>11</v>
      </c>
      <c r="C6717" t="s">
        <v>1303</v>
      </c>
      <c r="D6717" t="s">
        <v>899</v>
      </c>
      <c r="E6717" t="s">
        <v>843</v>
      </c>
      <c r="F6717" t="s">
        <v>412</v>
      </c>
    </row>
    <row r="6718" spans="1:6" x14ac:dyDescent="0.25">
      <c r="A6718">
        <v>28</v>
      </c>
      <c r="B6718">
        <v>12</v>
      </c>
      <c r="C6718" t="s">
        <v>1302</v>
      </c>
      <c r="D6718" t="s">
        <v>901</v>
      </c>
      <c r="E6718" t="s">
        <v>520</v>
      </c>
      <c r="F6718" t="s">
        <v>412</v>
      </c>
    </row>
    <row r="6719" spans="1:6" x14ac:dyDescent="0.25">
      <c r="A6719">
        <v>28</v>
      </c>
      <c r="B6719">
        <v>13</v>
      </c>
      <c r="C6719" t="s">
        <v>1248</v>
      </c>
      <c r="D6719" t="s">
        <v>901</v>
      </c>
      <c r="E6719" t="s">
        <v>226</v>
      </c>
      <c r="F6719" t="s">
        <v>412</v>
      </c>
    </row>
    <row r="6720" spans="1:6" x14ac:dyDescent="0.25">
      <c r="A6720">
        <v>28</v>
      </c>
      <c r="B6720">
        <v>14</v>
      </c>
      <c r="C6720" t="s">
        <v>1342</v>
      </c>
      <c r="D6720" t="s">
        <v>961</v>
      </c>
      <c r="E6720" t="s">
        <v>123</v>
      </c>
      <c r="F6720" t="s">
        <v>412</v>
      </c>
    </row>
    <row r="6721" spans="1:6" x14ac:dyDescent="0.25">
      <c r="A6721">
        <v>28</v>
      </c>
      <c r="B6721">
        <v>15</v>
      </c>
      <c r="C6721" t="s">
        <v>1313</v>
      </c>
      <c r="D6721" t="s">
        <v>905</v>
      </c>
      <c r="E6721" t="s">
        <v>639</v>
      </c>
      <c r="F6721" t="s">
        <v>412</v>
      </c>
    </row>
    <row r="6722" spans="1:6" x14ac:dyDescent="0.25">
      <c r="A6722">
        <v>29</v>
      </c>
      <c r="B6722">
        <v>1</v>
      </c>
      <c r="C6722" t="s">
        <v>1349</v>
      </c>
      <c r="D6722" t="s">
        <v>901</v>
      </c>
      <c r="E6722" t="s">
        <v>639</v>
      </c>
      <c r="F6722" t="s">
        <v>412</v>
      </c>
    </row>
    <row r="6723" spans="1:6" x14ac:dyDescent="0.25">
      <c r="A6723">
        <v>29</v>
      </c>
      <c r="B6723">
        <v>2</v>
      </c>
      <c r="C6723" t="s">
        <v>1345</v>
      </c>
      <c r="D6723" t="s">
        <v>908</v>
      </c>
      <c r="E6723" t="s">
        <v>123</v>
      </c>
      <c r="F6723" t="s">
        <v>412</v>
      </c>
    </row>
    <row r="6724" spans="1:6" x14ac:dyDescent="0.25">
      <c r="A6724">
        <v>29</v>
      </c>
      <c r="B6724">
        <v>3</v>
      </c>
      <c r="C6724" t="s">
        <v>1371</v>
      </c>
      <c r="D6724" t="s">
        <v>901</v>
      </c>
      <c r="E6724" t="s">
        <v>226</v>
      </c>
      <c r="F6724" t="s">
        <v>412</v>
      </c>
    </row>
    <row r="6725" spans="1:6" x14ac:dyDescent="0.25">
      <c r="A6725">
        <v>29</v>
      </c>
      <c r="B6725">
        <v>4</v>
      </c>
      <c r="C6725" t="s">
        <v>1307</v>
      </c>
      <c r="D6725" t="s">
        <v>901</v>
      </c>
      <c r="E6725" t="s">
        <v>520</v>
      </c>
      <c r="F6725" t="s">
        <v>412</v>
      </c>
    </row>
    <row r="6726" spans="1:6" x14ac:dyDescent="0.25">
      <c r="A6726">
        <v>29</v>
      </c>
      <c r="B6726">
        <v>5</v>
      </c>
      <c r="C6726" t="s">
        <v>1427</v>
      </c>
      <c r="D6726" t="s">
        <v>922</v>
      </c>
      <c r="E6726" t="s">
        <v>843</v>
      </c>
      <c r="F6726" t="s">
        <v>412</v>
      </c>
    </row>
    <row r="6727" spans="1:6" x14ac:dyDescent="0.25">
      <c r="A6727">
        <v>29</v>
      </c>
      <c r="B6727">
        <v>6</v>
      </c>
      <c r="C6727" t="s">
        <v>1356</v>
      </c>
      <c r="D6727" t="s">
        <v>901</v>
      </c>
      <c r="E6727" t="s">
        <v>706</v>
      </c>
      <c r="F6727" t="s">
        <v>412</v>
      </c>
    </row>
    <row r="6728" spans="1:6" x14ac:dyDescent="0.25">
      <c r="A6728">
        <v>29</v>
      </c>
      <c r="B6728">
        <v>7</v>
      </c>
      <c r="C6728" t="s">
        <v>1414</v>
      </c>
      <c r="D6728" t="s">
        <v>901</v>
      </c>
      <c r="E6728" t="s">
        <v>851</v>
      </c>
      <c r="F6728" t="s">
        <v>412</v>
      </c>
    </row>
    <row r="6729" spans="1:6" x14ac:dyDescent="0.25">
      <c r="A6729">
        <v>29</v>
      </c>
      <c r="B6729">
        <v>8</v>
      </c>
      <c r="C6729" t="s">
        <v>1383</v>
      </c>
      <c r="D6729" t="s">
        <v>901</v>
      </c>
      <c r="E6729" t="s">
        <v>538</v>
      </c>
      <c r="F6729" t="s">
        <v>412</v>
      </c>
    </row>
    <row r="6730" spans="1:6" x14ac:dyDescent="0.25">
      <c r="A6730">
        <v>29</v>
      </c>
      <c r="B6730">
        <v>9</v>
      </c>
      <c r="C6730" t="s">
        <v>1273</v>
      </c>
      <c r="D6730" t="s">
        <v>901</v>
      </c>
      <c r="E6730" t="s">
        <v>748</v>
      </c>
      <c r="F6730" t="s">
        <v>412</v>
      </c>
    </row>
    <row r="6731" spans="1:6" x14ac:dyDescent="0.25">
      <c r="A6731">
        <v>29</v>
      </c>
      <c r="B6731">
        <v>10</v>
      </c>
      <c r="C6731" t="s">
        <v>1478</v>
      </c>
      <c r="D6731" t="s">
        <v>901</v>
      </c>
      <c r="E6731" t="s">
        <v>599</v>
      </c>
      <c r="F6731" t="s">
        <v>412</v>
      </c>
    </row>
    <row r="6732" spans="1:6" x14ac:dyDescent="0.25">
      <c r="A6732">
        <v>29</v>
      </c>
      <c r="B6732">
        <v>11</v>
      </c>
      <c r="C6732" t="s">
        <v>1348</v>
      </c>
      <c r="D6732" t="s">
        <v>961</v>
      </c>
      <c r="E6732" t="s">
        <v>333</v>
      </c>
      <c r="F6732" t="s">
        <v>412</v>
      </c>
    </row>
    <row r="6733" spans="1:6" x14ac:dyDescent="0.25">
      <c r="A6733">
        <v>29</v>
      </c>
      <c r="B6733">
        <v>12</v>
      </c>
      <c r="C6733" t="s">
        <v>1486</v>
      </c>
      <c r="D6733" t="s">
        <v>903</v>
      </c>
      <c r="E6733" t="s">
        <v>410</v>
      </c>
      <c r="F6733" t="s">
        <v>412</v>
      </c>
    </row>
    <row r="6734" spans="1:6" x14ac:dyDescent="0.25">
      <c r="A6734">
        <v>29</v>
      </c>
      <c r="B6734">
        <v>13</v>
      </c>
      <c r="C6734" t="s">
        <v>1373</v>
      </c>
      <c r="D6734" t="s">
        <v>901</v>
      </c>
      <c r="E6734" t="s">
        <v>759</v>
      </c>
      <c r="F6734" t="s">
        <v>412</v>
      </c>
    </row>
    <row r="6735" spans="1:6" x14ac:dyDescent="0.25">
      <c r="A6735">
        <v>29</v>
      </c>
      <c r="B6735">
        <v>14</v>
      </c>
      <c r="C6735" t="s">
        <v>1336</v>
      </c>
      <c r="D6735" t="s">
        <v>901</v>
      </c>
      <c r="E6735" t="s">
        <v>74</v>
      </c>
      <c r="F6735" t="s">
        <v>412</v>
      </c>
    </row>
    <row r="6736" spans="1:6" x14ac:dyDescent="0.25">
      <c r="A6736">
        <v>29</v>
      </c>
      <c r="B6736">
        <v>15</v>
      </c>
      <c r="C6736" t="s">
        <v>1323</v>
      </c>
      <c r="D6736" t="s">
        <v>905</v>
      </c>
      <c r="E6736" t="s">
        <v>305</v>
      </c>
      <c r="F6736" t="s">
        <v>412</v>
      </c>
    </row>
    <row r="6737" spans="1:6" x14ac:dyDescent="0.25">
      <c r="A6737">
        <v>30</v>
      </c>
      <c r="B6737">
        <v>1</v>
      </c>
      <c r="C6737" t="s">
        <v>1404</v>
      </c>
      <c r="D6737" t="s">
        <v>901</v>
      </c>
      <c r="E6737" t="s">
        <v>305</v>
      </c>
      <c r="F6737" t="s">
        <v>412</v>
      </c>
    </row>
    <row r="6738" spans="1:6" x14ac:dyDescent="0.25">
      <c r="A6738">
        <v>30</v>
      </c>
      <c r="B6738">
        <v>2</v>
      </c>
      <c r="C6738" t="s">
        <v>1476</v>
      </c>
      <c r="D6738" t="s">
        <v>899</v>
      </c>
      <c r="E6738" t="s">
        <v>74</v>
      </c>
      <c r="F6738" t="s">
        <v>412</v>
      </c>
    </row>
    <row r="6739" spans="1:6" x14ac:dyDescent="0.25">
      <c r="A6739">
        <v>30</v>
      </c>
      <c r="B6739">
        <v>3</v>
      </c>
      <c r="C6739" t="s">
        <v>1347</v>
      </c>
      <c r="D6739" t="s">
        <v>908</v>
      </c>
      <c r="E6739" t="s">
        <v>759</v>
      </c>
      <c r="F6739" t="s">
        <v>412</v>
      </c>
    </row>
    <row r="6740" spans="1:6" x14ac:dyDescent="0.25">
      <c r="A6740">
        <v>30</v>
      </c>
      <c r="B6740">
        <v>4</v>
      </c>
      <c r="C6740" t="s">
        <v>1420</v>
      </c>
      <c r="D6740" t="s">
        <v>899</v>
      </c>
      <c r="E6740" t="s">
        <v>410</v>
      </c>
      <c r="F6740" t="s">
        <v>412</v>
      </c>
    </row>
    <row r="6741" spans="1:6" x14ac:dyDescent="0.25">
      <c r="A6741">
        <v>30</v>
      </c>
      <c r="B6741">
        <v>5</v>
      </c>
      <c r="C6741" t="s">
        <v>1376</v>
      </c>
      <c r="D6741" t="s">
        <v>901</v>
      </c>
      <c r="E6741" t="s">
        <v>333</v>
      </c>
      <c r="F6741" t="s">
        <v>412</v>
      </c>
    </row>
    <row r="6742" spans="1:6" x14ac:dyDescent="0.25">
      <c r="A6742">
        <v>30</v>
      </c>
      <c r="B6742">
        <v>6</v>
      </c>
      <c r="C6742" t="s">
        <v>1330</v>
      </c>
      <c r="D6742" t="s">
        <v>922</v>
      </c>
      <c r="E6742" t="s">
        <v>599</v>
      </c>
      <c r="F6742" t="s">
        <v>412</v>
      </c>
    </row>
    <row r="6743" spans="1:6" x14ac:dyDescent="0.25">
      <c r="A6743">
        <v>30</v>
      </c>
      <c r="B6743">
        <v>7</v>
      </c>
      <c r="C6743" t="s">
        <v>1363</v>
      </c>
      <c r="D6743" t="s">
        <v>908</v>
      </c>
      <c r="E6743" t="s">
        <v>748</v>
      </c>
      <c r="F6743" t="s">
        <v>412</v>
      </c>
    </row>
    <row r="6744" spans="1:6" x14ac:dyDescent="0.25">
      <c r="A6744">
        <v>30</v>
      </c>
      <c r="B6744">
        <v>8</v>
      </c>
      <c r="C6744" t="s">
        <v>1456</v>
      </c>
      <c r="D6744" t="s">
        <v>905</v>
      </c>
      <c r="E6744" t="s">
        <v>538</v>
      </c>
      <c r="F6744" t="s">
        <v>412</v>
      </c>
    </row>
    <row r="6745" spans="1:6" x14ac:dyDescent="0.25">
      <c r="A6745">
        <v>30</v>
      </c>
      <c r="B6745">
        <v>9</v>
      </c>
      <c r="C6745" t="s">
        <v>1487</v>
      </c>
      <c r="D6745" t="s">
        <v>922</v>
      </c>
      <c r="E6745" t="s">
        <v>851</v>
      </c>
      <c r="F6745" t="s">
        <v>412</v>
      </c>
    </row>
    <row r="6746" spans="1:6" x14ac:dyDescent="0.25">
      <c r="A6746">
        <v>30</v>
      </c>
      <c r="B6746">
        <v>10</v>
      </c>
      <c r="C6746" t="s">
        <v>1320</v>
      </c>
      <c r="D6746" t="s">
        <v>922</v>
      </c>
      <c r="E6746" t="s">
        <v>706</v>
      </c>
      <c r="F6746" t="s">
        <v>412</v>
      </c>
    </row>
    <row r="6747" spans="1:6" x14ac:dyDescent="0.25">
      <c r="A6747">
        <v>30</v>
      </c>
      <c r="B6747">
        <v>11</v>
      </c>
      <c r="C6747" t="s">
        <v>1444</v>
      </c>
      <c r="D6747" t="s">
        <v>926</v>
      </c>
      <c r="E6747" t="s">
        <v>843</v>
      </c>
      <c r="F6747" t="s">
        <v>412</v>
      </c>
    </row>
    <row r="6748" spans="1:6" x14ac:dyDescent="0.25">
      <c r="A6748">
        <v>30</v>
      </c>
      <c r="B6748">
        <v>12</v>
      </c>
      <c r="C6748" t="s">
        <v>1422</v>
      </c>
      <c r="D6748" t="s">
        <v>908</v>
      </c>
      <c r="E6748" t="s">
        <v>520</v>
      </c>
      <c r="F6748" t="s">
        <v>412</v>
      </c>
    </row>
    <row r="6749" spans="1:6" x14ac:dyDescent="0.25">
      <c r="A6749">
        <v>30</v>
      </c>
      <c r="B6749">
        <v>13</v>
      </c>
      <c r="C6749" t="s">
        <v>1426</v>
      </c>
      <c r="D6749" t="s">
        <v>899</v>
      </c>
      <c r="E6749" t="s">
        <v>226</v>
      </c>
      <c r="F6749" t="s">
        <v>412</v>
      </c>
    </row>
    <row r="6750" spans="1:6" x14ac:dyDescent="0.25">
      <c r="A6750">
        <v>30</v>
      </c>
      <c r="B6750">
        <v>14</v>
      </c>
      <c r="C6750" t="s">
        <v>1436</v>
      </c>
      <c r="D6750" t="s">
        <v>901</v>
      </c>
      <c r="E6750" t="s">
        <v>123</v>
      </c>
      <c r="F6750" t="s">
        <v>412</v>
      </c>
    </row>
    <row r="6751" spans="1:6" x14ac:dyDescent="0.25">
      <c r="A6751">
        <v>30</v>
      </c>
      <c r="B6751">
        <v>15</v>
      </c>
      <c r="C6751" t="s">
        <v>1308</v>
      </c>
      <c r="D6751" t="s">
        <v>901</v>
      </c>
      <c r="E6751" t="s">
        <v>639</v>
      </c>
      <c r="F6751" t="s">
        <v>412</v>
      </c>
    </row>
    <row r="6752" spans="1:6" x14ac:dyDescent="0.25">
      <c r="A6752">
        <v>1</v>
      </c>
      <c r="B6752">
        <v>1</v>
      </c>
      <c r="C6752" t="s">
        <v>898</v>
      </c>
      <c r="D6752" t="s">
        <v>899</v>
      </c>
      <c r="E6752" t="s">
        <v>884</v>
      </c>
      <c r="F6752" t="s">
        <v>441</v>
      </c>
    </row>
    <row r="6753" spans="1:6" x14ac:dyDescent="0.25">
      <c r="A6753">
        <v>1</v>
      </c>
      <c r="B6753">
        <v>2</v>
      </c>
      <c r="C6753" t="s">
        <v>902</v>
      </c>
      <c r="D6753" t="s">
        <v>903</v>
      </c>
      <c r="E6753" t="s">
        <v>455</v>
      </c>
      <c r="F6753" t="s">
        <v>441</v>
      </c>
    </row>
    <row r="6754" spans="1:6" x14ac:dyDescent="0.25">
      <c r="A6754">
        <v>1</v>
      </c>
      <c r="B6754">
        <v>3</v>
      </c>
      <c r="C6754" t="s">
        <v>900</v>
      </c>
      <c r="D6754" t="s">
        <v>901</v>
      </c>
      <c r="E6754" t="s">
        <v>777</v>
      </c>
      <c r="F6754" t="s">
        <v>441</v>
      </c>
    </row>
    <row r="6755" spans="1:6" x14ac:dyDescent="0.25">
      <c r="A6755">
        <v>1</v>
      </c>
      <c r="B6755">
        <v>4</v>
      </c>
      <c r="C6755" t="s">
        <v>904</v>
      </c>
      <c r="D6755" t="s">
        <v>905</v>
      </c>
      <c r="E6755" t="s">
        <v>549</v>
      </c>
      <c r="F6755" t="s">
        <v>441</v>
      </c>
    </row>
    <row r="6756" spans="1:6" x14ac:dyDescent="0.25">
      <c r="A6756">
        <v>1</v>
      </c>
      <c r="B6756">
        <v>5</v>
      </c>
      <c r="C6756" t="s">
        <v>906</v>
      </c>
      <c r="D6756" t="s">
        <v>899</v>
      </c>
      <c r="E6756" t="s">
        <v>153</v>
      </c>
      <c r="F6756" t="s">
        <v>441</v>
      </c>
    </row>
    <row r="6757" spans="1:6" x14ac:dyDescent="0.25">
      <c r="A6757">
        <v>1</v>
      </c>
      <c r="B6757">
        <v>6</v>
      </c>
      <c r="C6757" t="s">
        <v>909</v>
      </c>
      <c r="D6757" t="s">
        <v>899</v>
      </c>
      <c r="E6757" t="s">
        <v>662</v>
      </c>
      <c r="F6757" t="s">
        <v>441</v>
      </c>
    </row>
    <row r="6758" spans="1:6" x14ac:dyDescent="0.25">
      <c r="A6758">
        <v>1</v>
      </c>
      <c r="B6758">
        <v>7</v>
      </c>
      <c r="C6758" t="s">
        <v>907</v>
      </c>
      <c r="D6758" t="s">
        <v>908</v>
      </c>
      <c r="E6758" t="s">
        <v>475</v>
      </c>
      <c r="F6758" t="s">
        <v>441</v>
      </c>
    </row>
    <row r="6759" spans="1:6" x14ac:dyDescent="0.25">
      <c r="A6759">
        <v>1</v>
      </c>
      <c r="B6759">
        <v>8</v>
      </c>
      <c r="C6759" t="s">
        <v>911</v>
      </c>
      <c r="D6759" t="s">
        <v>905</v>
      </c>
      <c r="E6759" t="s">
        <v>101</v>
      </c>
      <c r="F6759" t="s">
        <v>441</v>
      </c>
    </row>
    <row r="6760" spans="1:6" x14ac:dyDescent="0.25">
      <c r="A6760">
        <v>1</v>
      </c>
      <c r="B6760">
        <v>9</v>
      </c>
      <c r="C6760" t="s">
        <v>913</v>
      </c>
      <c r="D6760" t="s">
        <v>899</v>
      </c>
      <c r="E6760" t="s">
        <v>695</v>
      </c>
      <c r="F6760" t="s">
        <v>441</v>
      </c>
    </row>
    <row r="6761" spans="1:6" x14ac:dyDescent="0.25">
      <c r="A6761">
        <v>1</v>
      </c>
      <c r="B6761">
        <v>10</v>
      </c>
      <c r="C6761" t="s">
        <v>912</v>
      </c>
      <c r="D6761" t="s">
        <v>905</v>
      </c>
      <c r="E6761" t="s">
        <v>493</v>
      </c>
      <c r="F6761" t="s">
        <v>441</v>
      </c>
    </row>
    <row r="6762" spans="1:6" x14ac:dyDescent="0.25">
      <c r="A6762">
        <v>1</v>
      </c>
      <c r="B6762">
        <v>11</v>
      </c>
      <c r="C6762" t="s">
        <v>923</v>
      </c>
      <c r="D6762" t="s">
        <v>905</v>
      </c>
      <c r="E6762" t="s">
        <v>128</v>
      </c>
      <c r="F6762" t="s">
        <v>441</v>
      </c>
    </row>
    <row r="6763" spans="1:6" x14ac:dyDescent="0.25">
      <c r="A6763">
        <v>1</v>
      </c>
      <c r="B6763">
        <v>12</v>
      </c>
      <c r="C6763" t="s">
        <v>910</v>
      </c>
      <c r="D6763" t="s">
        <v>901</v>
      </c>
      <c r="E6763" t="s">
        <v>360</v>
      </c>
      <c r="F6763" t="s">
        <v>441</v>
      </c>
    </row>
    <row r="6764" spans="1:6" x14ac:dyDescent="0.25">
      <c r="A6764">
        <v>1</v>
      </c>
      <c r="B6764">
        <v>13</v>
      </c>
      <c r="C6764" t="s">
        <v>915</v>
      </c>
      <c r="D6764" t="s">
        <v>899</v>
      </c>
      <c r="E6764" t="s">
        <v>194</v>
      </c>
      <c r="F6764" t="s">
        <v>441</v>
      </c>
    </row>
    <row r="6765" spans="1:6" x14ac:dyDescent="0.25">
      <c r="A6765">
        <v>1</v>
      </c>
      <c r="B6765">
        <v>14</v>
      </c>
      <c r="C6765" t="s">
        <v>917</v>
      </c>
      <c r="D6765" t="s">
        <v>901</v>
      </c>
      <c r="E6765" t="s">
        <v>38</v>
      </c>
      <c r="F6765" t="s">
        <v>441</v>
      </c>
    </row>
    <row r="6766" spans="1:6" x14ac:dyDescent="0.25">
      <c r="A6766">
        <v>1</v>
      </c>
      <c r="B6766">
        <v>15</v>
      </c>
      <c r="C6766" t="s">
        <v>916</v>
      </c>
      <c r="D6766" t="s">
        <v>908</v>
      </c>
      <c r="E6766" t="s">
        <v>354</v>
      </c>
      <c r="F6766" t="s">
        <v>441</v>
      </c>
    </row>
    <row r="6767" spans="1:6" x14ac:dyDescent="0.25">
      <c r="A6767">
        <v>2</v>
      </c>
      <c r="B6767">
        <v>1</v>
      </c>
      <c r="C6767" t="s">
        <v>918</v>
      </c>
      <c r="D6767" t="s">
        <v>901</v>
      </c>
      <c r="E6767" t="s">
        <v>354</v>
      </c>
      <c r="F6767" t="s">
        <v>441</v>
      </c>
    </row>
    <row r="6768" spans="1:6" x14ac:dyDescent="0.25">
      <c r="A6768">
        <v>2</v>
      </c>
      <c r="B6768">
        <v>2</v>
      </c>
      <c r="C6768" t="s">
        <v>914</v>
      </c>
      <c r="D6768" t="s">
        <v>908</v>
      </c>
      <c r="E6768" t="s">
        <v>38</v>
      </c>
      <c r="F6768" t="s">
        <v>441</v>
      </c>
    </row>
    <row r="6769" spans="1:6" x14ac:dyDescent="0.25">
      <c r="A6769">
        <v>2</v>
      </c>
      <c r="B6769">
        <v>3</v>
      </c>
      <c r="C6769" t="s">
        <v>919</v>
      </c>
      <c r="D6769" t="s">
        <v>908</v>
      </c>
      <c r="E6769" t="s">
        <v>194</v>
      </c>
      <c r="F6769" t="s">
        <v>441</v>
      </c>
    </row>
    <row r="6770" spans="1:6" x14ac:dyDescent="0.25">
      <c r="A6770">
        <v>2</v>
      </c>
      <c r="B6770">
        <v>4</v>
      </c>
      <c r="C6770" t="s">
        <v>921</v>
      </c>
      <c r="D6770" t="s">
        <v>922</v>
      </c>
      <c r="E6770" t="s">
        <v>360</v>
      </c>
      <c r="F6770" t="s">
        <v>441</v>
      </c>
    </row>
    <row r="6771" spans="1:6" x14ac:dyDescent="0.25">
      <c r="A6771">
        <v>2</v>
      </c>
      <c r="B6771">
        <v>5</v>
      </c>
      <c r="C6771" t="s">
        <v>927</v>
      </c>
      <c r="D6771" t="s">
        <v>901</v>
      </c>
      <c r="E6771" t="s">
        <v>128</v>
      </c>
      <c r="F6771" t="s">
        <v>441</v>
      </c>
    </row>
    <row r="6772" spans="1:6" x14ac:dyDescent="0.25">
      <c r="A6772">
        <v>2</v>
      </c>
      <c r="B6772">
        <v>6</v>
      </c>
      <c r="C6772" t="s">
        <v>924</v>
      </c>
      <c r="D6772" t="s">
        <v>922</v>
      </c>
      <c r="E6772" t="s">
        <v>493</v>
      </c>
      <c r="F6772" t="s">
        <v>441</v>
      </c>
    </row>
    <row r="6773" spans="1:6" x14ac:dyDescent="0.25">
      <c r="A6773">
        <v>2</v>
      </c>
      <c r="B6773">
        <v>7</v>
      </c>
      <c r="C6773" t="s">
        <v>920</v>
      </c>
      <c r="D6773" t="s">
        <v>901</v>
      </c>
      <c r="E6773" t="s">
        <v>695</v>
      </c>
      <c r="F6773" t="s">
        <v>441</v>
      </c>
    </row>
    <row r="6774" spans="1:6" x14ac:dyDescent="0.25">
      <c r="A6774">
        <v>2</v>
      </c>
      <c r="B6774">
        <v>8</v>
      </c>
      <c r="C6774" t="s">
        <v>934</v>
      </c>
      <c r="D6774" t="s">
        <v>922</v>
      </c>
      <c r="E6774" t="s">
        <v>101</v>
      </c>
      <c r="F6774" t="s">
        <v>441</v>
      </c>
    </row>
    <row r="6775" spans="1:6" x14ac:dyDescent="0.25">
      <c r="A6775">
        <v>2</v>
      </c>
      <c r="B6775">
        <v>9</v>
      </c>
      <c r="C6775" t="s">
        <v>940</v>
      </c>
      <c r="D6775" t="s">
        <v>901</v>
      </c>
      <c r="E6775" t="s">
        <v>475</v>
      </c>
      <c r="F6775" t="s">
        <v>441</v>
      </c>
    </row>
    <row r="6776" spans="1:6" x14ac:dyDescent="0.25">
      <c r="A6776">
        <v>2</v>
      </c>
      <c r="B6776">
        <v>10</v>
      </c>
      <c r="C6776" t="s">
        <v>931</v>
      </c>
      <c r="D6776" t="s">
        <v>908</v>
      </c>
      <c r="E6776" t="s">
        <v>662</v>
      </c>
      <c r="F6776" t="s">
        <v>441</v>
      </c>
    </row>
    <row r="6777" spans="1:6" x14ac:dyDescent="0.25">
      <c r="A6777">
        <v>2</v>
      </c>
      <c r="B6777">
        <v>11</v>
      </c>
      <c r="C6777" t="s">
        <v>928</v>
      </c>
      <c r="D6777" t="s">
        <v>901</v>
      </c>
      <c r="E6777" t="s">
        <v>153</v>
      </c>
      <c r="F6777" t="s">
        <v>441</v>
      </c>
    </row>
    <row r="6778" spans="1:6" x14ac:dyDescent="0.25">
      <c r="A6778">
        <v>2</v>
      </c>
      <c r="B6778">
        <v>12</v>
      </c>
      <c r="C6778" t="s">
        <v>941</v>
      </c>
      <c r="D6778" t="s">
        <v>922</v>
      </c>
      <c r="E6778" t="s">
        <v>549</v>
      </c>
      <c r="F6778" t="s">
        <v>441</v>
      </c>
    </row>
    <row r="6779" spans="1:6" x14ac:dyDescent="0.25">
      <c r="A6779">
        <v>2</v>
      </c>
      <c r="B6779">
        <v>13</v>
      </c>
      <c r="C6779" t="s">
        <v>933</v>
      </c>
      <c r="D6779" t="s">
        <v>922</v>
      </c>
      <c r="E6779" t="s">
        <v>777</v>
      </c>
      <c r="F6779" t="s">
        <v>441</v>
      </c>
    </row>
    <row r="6780" spans="1:6" x14ac:dyDescent="0.25">
      <c r="A6780">
        <v>2</v>
      </c>
      <c r="B6780">
        <v>14</v>
      </c>
      <c r="C6780" t="s">
        <v>932</v>
      </c>
      <c r="D6780" t="s">
        <v>901</v>
      </c>
      <c r="E6780" t="s">
        <v>455</v>
      </c>
      <c r="F6780" t="s">
        <v>441</v>
      </c>
    </row>
    <row r="6781" spans="1:6" x14ac:dyDescent="0.25">
      <c r="A6781">
        <v>2</v>
      </c>
      <c r="B6781">
        <v>15</v>
      </c>
      <c r="C6781" t="s">
        <v>938</v>
      </c>
      <c r="D6781" t="s">
        <v>903</v>
      </c>
      <c r="E6781" t="s">
        <v>884</v>
      </c>
      <c r="F6781" t="s">
        <v>441</v>
      </c>
    </row>
    <row r="6782" spans="1:6" x14ac:dyDescent="0.25">
      <c r="A6782">
        <v>3</v>
      </c>
      <c r="B6782">
        <v>1</v>
      </c>
      <c r="C6782" t="s">
        <v>930</v>
      </c>
      <c r="D6782" t="s">
        <v>901</v>
      </c>
      <c r="E6782" t="s">
        <v>884</v>
      </c>
      <c r="F6782" t="s">
        <v>441</v>
      </c>
    </row>
    <row r="6783" spans="1:6" x14ac:dyDescent="0.25">
      <c r="A6783">
        <v>3</v>
      </c>
      <c r="B6783">
        <v>2</v>
      </c>
      <c r="C6783" t="s">
        <v>929</v>
      </c>
      <c r="D6783" t="s">
        <v>899</v>
      </c>
      <c r="E6783" t="s">
        <v>455</v>
      </c>
      <c r="F6783" t="s">
        <v>441</v>
      </c>
    </row>
    <row r="6784" spans="1:6" x14ac:dyDescent="0.25">
      <c r="A6784">
        <v>3</v>
      </c>
      <c r="B6784">
        <v>3</v>
      </c>
      <c r="C6784" t="s">
        <v>925</v>
      </c>
      <c r="D6784" t="s">
        <v>926</v>
      </c>
      <c r="E6784" t="s">
        <v>777</v>
      </c>
      <c r="F6784" t="s">
        <v>441</v>
      </c>
    </row>
    <row r="6785" spans="1:6" x14ac:dyDescent="0.25">
      <c r="A6785">
        <v>3</v>
      </c>
      <c r="B6785">
        <v>4</v>
      </c>
      <c r="C6785" t="s">
        <v>939</v>
      </c>
      <c r="D6785" t="s">
        <v>901</v>
      </c>
      <c r="E6785" t="s">
        <v>549</v>
      </c>
      <c r="F6785" t="s">
        <v>441</v>
      </c>
    </row>
    <row r="6786" spans="1:6" x14ac:dyDescent="0.25">
      <c r="A6786">
        <v>3</v>
      </c>
      <c r="B6786">
        <v>5</v>
      </c>
      <c r="C6786" t="s">
        <v>954</v>
      </c>
      <c r="D6786" t="s">
        <v>903</v>
      </c>
      <c r="E6786" t="s">
        <v>153</v>
      </c>
      <c r="F6786" t="s">
        <v>441</v>
      </c>
    </row>
    <row r="6787" spans="1:6" x14ac:dyDescent="0.25">
      <c r="A6787">
        <v>3</v>
      </c>
      <c r="B6787">
        <v>6</v>
      </c>
      <c r="C6787" t="s">
        <v>958</v>
      </c>
      <c r="D6787" t="s">
        <v>899</v>
      </c>
      <c r="E6787" t="s">
        <v>662</v>
      </c>
      <c r="F6787" t="s">
        <v>441</v>
      </c>
    </row>
    <row r="6788" spans="1:6" x14ac:dyDescent="0.25">
      <c r="A6788">
        <v>3</v>
      </c>
      <c r="B6788">
        <v>7</v>
      </c>
      <c r="C6788" t="s">
        <v>960</v>
      </c>
      <c r="D6788" t="s">
        <v>961</v>
      </c>
      <c r="E6788" t="s">
        <v>475</v>
      </c>
      <c r="F6788" t="s">
        <v>441</v>
      </c>
    </row>
    <row r="6789" spans="1:6" x14ac:dyDescent="0.25">
      <c r="A6789">
        <v>3</v>
      </c>
      <c r="B6789">
        <v>8</v>
      </c>
      <c r="C6789" t="s">
        <v>964</v>
      </c>
      <c r="D6789" t="s">
        <v>961</v>
      </c>
      <c r="E6789" t="s">
        <v>101</v>
      </c>
      <c r="F6789" t="s">
        <v>441</v>
      </c>
    </row>
    <row r="6790" spans="1:6" x14ac:dyDescent="0.25">
      <c r="A6790">
        <v>3</v>
      </c>
      <c r="B6790">
        <v>9</v>
      </c>
      <c r="C6790" t="s">
        <v>936</v>
      </c>
      <c r="D6790" t="s">
        <v>903</v>
      </c>
      <c r="E6790" t="s">
        <v>695</v>
      </c>
      <c r="F6790" t="s">
        <v>441</v>
      </c>
    </row>
    <row r="6791" spans="1:6" x14ac:dyDescent="0.25">
      <c r="A6791">
        <v>3</v>
      </c>
      <c r="B6791">
        <v>10</v>
      </c>
      <c r="C6791" t="s">
        <v>943</v>
      </c>
      <c r="D6791" t="s">
        <v>901</v>
      </c>
      <c r="E6791" t="s">
        <v>493</v>
      </c>
      <c r="F6791" t="s">
        <v>441</v>
      </c>
    </row>
    <row r="6792" spans="1:6" x14ac:dyDescent="0.25">
      <c r="A6792">
        <v>3</v>
      </c>
      <c r="B6792">
        <v>11</v>
      </c>
      <c r="C6792" t="s">
        <v>947</v>
      </c>
      <c r="D6792" t="s">
        <v>922</v>
      </c>
      <c r="E6792" t="s">
        <v>128</v>
      </c>
      <c r="F6792" t="s">
        <v>441</v>
      </c>
    </row>
    <row r="6793" spans="1:6" x14ac:dyDescent="0.25">
      <c r="A6793">
        <v>3</v>
      </c>
      <c r="B6793">
        <v>12</v>
      </c>
      <c r="C6793" t="s">
        <v>952</v>
      </c>
      <c r="D6793" t="s">
        <v>899</v>
      </c>
      <c r="E6793" t="s">
        <v>360</v>
      </c>
      <c r="F6793" t="s">
        <v>441</v>
      </c>
    </row>
    <row r="6794" spans="1:6" x14ac:dyDescent="0.25">
      <c r="A6794">
        <v>3</v>
      </c>
      <c r="B6794">
        <v>13</v>
      </c>
      <c r="C6794" t="s">
        <v>944</v>
      </c>
      <c r="D6794" t="s">
        <v>901</v>
      </c>
      <c r="E6794" t="s">
        <v>194</v>
      </c>
      <c r="F6794" t="s">
        <v>441</v>
      </c>
    </row>
    <row r="6795" spans="1:6" x14ac:dyDescent="0.25">
      <c r="A6795">
        <v>3</v>
      </c>
      <c r="B6795">
        <v>14</v>
      </c>
      <c r="C6795" t="s">
        <v>946</v>
      </c>
      <c r="D6795" t="s">
        <v>926</v>
      </c>
      <c r="E6795" t="s">
        <v>38</v>
      </c>
      <c r="F6795" t="s">
        <v>441</v>
      </c>
    </row>
    <row r="6796" spans="1:6" x14ac:dyDescent="0.25">
      <c r="A6796">
        <v>3</v>
      </c>
      <c r="B6796">
        <v>15</v>
      </c>
      <c r="C6796" t="s">
        <v>951</v>
      </c>
      <c r="D6796" t="s">
        <v>899</v>
      </c>
      <c r="E6796" t="s">
        <v>354</v>
      </c>
      <c r="F6796" t="s">
        <v>441</v>
      </c>
    </row>
    <row r="6797" spans="1:6" x14ac:dyDescent="0.25">
      <c r="A6797">
        <v>4</v>
      </c>
      <c r="B6797">
        <v>1</v>
      </c>
      <c r="C6797" t="s">
        <v>937</v>
      </c>
      <c r="D6797" t="s">
        <v>899</v>
      </c>
      <c r="E6797" t="s">
        <v>354</v>
      </c>
      <c r="F6797" t="s">
        <v>441</v>
      </c>
    </row>
    <row r="6798" spans="1:6" x14ac:dyDescent="0.25">
      <c r="A6798">
        <v>4</v>
      </c>
      <c r="B6798">
        <v>2</v>
      </c>
      <c r="C6798" t="s">
        <v>935</v>
      </c>
      <c r="D6798" t="s">
        <v>901</v>
      </c>
      <c r="E6798" t="s">
        <v>38</v>
      </c>
      <c r="F6798" t="s">
        <v>441</v>
      </c>
    </row>
    <row r="6799" spans="1:6" x14ac:dyDescent="0.25">
      <c r="A6799">
        <v>4</v>
      </c>
      <c r="B6799">
        <v>3</v>
      </c>
      <c r="C6799" t="s">
        <v>967</v>
      </c>
      <c r="D6799" t="s">
        <v>903</v>
      </c>
      <c r="E6799" t="s">
        <v>194</v>
      </c>
      <c r="F6799" t="s">
        <v>441</v>
      </c>
    </row>
    <row r="6800" spans="1:6" x14ac:dyDescent="0.25">
      <c r="A6800">
        <v>4</v>
      </c>
      <c r="B6800">
        <v>4</v>
      </c>
      <c r="C6800" t="s">
        <v>945</v>
      </c>
      <c r="D6800" t="s">
        <v>901</v>
      </c>
      <c r="E6800" t="s">
        <v>360</v>
      </c>
      <c r="F6800" t="s">
        <v>441</v>
      </c>
    </row>
    <row r="6801" spans="1:6" x14ac:dyDescent="0.25">
      <c r="A6801">
        <v>4</v>
      </c>
      <c r="B6801">
        <v>5</v>
      </c>
      <c r="C6801" t="s">
        <v>953</v>
      </c>
      <c r="D6801" t="s">
        <v>903</v>
      </c>
      <c r="E6801" t="s">
        <v>128</v>
      </c>
      <c r="F6801" t="s">
        <v>441</v>
      </c>
    </row>
    <row r="6802" spans="1:6" x14ac:dyDescent="0.25">
      <c r="A6802">
        <v>4</v>
      </c>
      <c r="B6802">
        <v>6</v>
      </c>
      <c r="C6802" t="s">
        <v>949</v>
      </c>
      <c r="D6802" t="s">
        <v>901</v>
      </c>
      <c r="E6802" t="s">
        <v>493</v>
      </c>
      <c r="F6802" t="s">
        <v>441</v>
      </c>
    </row>
    <row r="6803" spans="1:6" x14ac:dyDescent="0.25">
      <c r="A6803">
        <v>4</v>
      </c>
      <c r="B6803">
        <v>7</v>
      </c>
      <c r="C6803" t="s">
        <v>950</v>
      </c>
      <c r="D6803" t="s">
        <v>901</v>
      </c>
      <c r="E6803" t="s">
        <v>695</v>
      </c>
      <c r="F6803" t="s">
        <v>441</v>
      </c>
    </row>
    <row r="6804" spans="1:6" x14ac:dyDescent="0.25">
      <c r="A6804">
        <v>4</v>
      </c>
      <c r="B6804">
        <v>8</v>
      </c>
      <c r="C6804" t="s">
        <v>942</v>
      </c>
      <c r="D6804" t="s">
        <v>899</v>
      </c>
      <c r="E6804" t="s">
        <v>101</v>
      </c>
      <c r="F6804" t="s">
        <v>441</v>
      </c>
    </row>
    <row r="6805" spans="1:6" x14ac:dyDescent="0.25">
      <c r="A6805">
        <v>4</v>
      </c>
      <c r="B6805">
        <v>9</v>
      </c>
      <c r="C6805" t="s">
        <v>957</v>
      </c>
      <c r="D6805" t="s">
        <v>903</v>
      </c>
      <c r="E6805" t="s">
        <v>475</v>
      </c>
      <c r="F6805" t="s">
        <v>441</v>
      </c>
    </row>
    <row r="6806" spans="1:6" x14ac:dyDescent="0.25">
      <c r="A6806">
        <v>4</v>
      </c>
      <c r="B6806">
        <v>10</v>
      </c>
      <c r="C6806" t="s">
        <v>969</v>
      </c>
      <c r="D6806" t="s">
        <v>899</v>
      </c>
      <c r="E6806" t="s">
        <v>662</v>
      </c>
      <c r="F6806" t="s">
        <v>441</v>
      </c>
    </row>
    <row r="6807" spans="1:6" x14ac:dyDescent="0.25">
      <c r="A6807">
        <v>4</v>
      </c>
      <c r="B6807">
        <v>11</v>
      </c>
      <c r="C6807" t="s">
        <v>977</v>
      </c>
      <c r="D6807" t="s">
        <v>901</v>
      </c>
      <c r="E6807" t="s">
        <v>153</v>
      </c>
      <c r="F6807" t="s">
        <v>441</v>
      </c>
    </row>
    <row r="6808" spans="1:6" x14ac:dyDescent="0.25">
      <c r="A6808">
        <v>4</v>
      </c>
      <c r="B6808">
        <v>12</v>
      </c>
      <c r="C6808" t="s">
        <v>956</v>
      </c>
      <c r="D6808" t="s">
        <v>901</v>
      </c>
      <c r="E6808" t="s">
        <v>549</v>
      </c>
      <c r="F6808" t="s">
        <v>441</v>
      </c>
    </row>
    <row r="6809" spans="1:6" x14ac:dyDescent="0.25">
      <c r="A6809">
        <v>4</v>
      </c>
      <c r="B6809">
        <v>13</v>
      </c>
      <c r="C6809" t="s">
        <v>959</v>
      </c>
      <c r="D6809" t="s">
        <v>899</v>
      </c>
      <c r="E6809" t="s">
        <v>777</v>
      </c>
      <c r="F6809" t="s">
        <v>441</v>
      </c>
    </row>
    <row r="6810" spans="1:6" x14ac:dyDescent="0.25">
      <c r="A6810">
        <v>4</v>
      </c>
      <c r="B6810">
        <v>14</v>
      </c>
      <c r="C6810" t="s">
        <v>962</v>
      </c>
      <c r="D6810" t="s">
        <v>899</v>
      </c>
      <c r="E6810" t="s">
        <v>455</v>
      </c>
      <c r="F6810" t="s">
        <v>441</v>
      </c>
    </row>
    <row r="6811" spans="1:6" x14ac:dyDescent="0.25">
      <c r="A6811">
        <v>4</v>
      </c>
      <c r="B6811">
        <v>15</v>
      </c>
      <c r="C6811" t="s">
        <v>985</v>
      </c>
      <c r="D6811" t="s">
        <v>901</v>
      </c>
      <c r="E6811" t="s">
        <v>884</v>
      </c>
      <c r="F6811" t="s">
        <v>441</v>
      </c>
    </row>
    <row r="6812" spans="1:6" x14ac:dyDescent="0.25">
      <c r="A6812">
        <v>5</v>
      </c>
      <c r="B6812">
        <v>1</v>
      </c>
      <c r="C6812" t="s">
        <v>975</v>
      </c>
      <c r="D6812" t="s">
        <v>899</v>
      </c>
      <c r="E6812" t="s">
        <v>884</v>
      </c>
      <c r="F6812" t="s">
        <v>441</v>
      </c>
    </row>
    <row r="6813" spans="1:6" x14ac:dyDescent="0.25">
      <c r="A6813">
        <v>5</v>
      </c>
      <c r="B6813">
        <v>2</v>
      </c>
      <c r="C6813" t="s">
        <v>948</v>
      </c>
      <c r="D6813" t="s">
        <v>905</v>
      </c>
      <c r="E6813" t="s">
        <v>455</v>
      </c>
      <c r="F6813" t="s">
        <v>441</v>
      </c>
    </row>
    <row r="6814" spans="1:6" x14ac:dyDescent="0.25">
      <c r="A6814">
        <v>5</v>
      </c>
      <c r="B6814">
        <v>3</v>
      </c>
      <c r="C6814" t="s">
        <v>983</v>
      </c>
      <c r="D6814" t="s">
        <v>901</v>
      </c>
      <c r="E6814" t="s">
        <v>777</v>
      </c>
      <c r="F6814" t="s">
        <v>441</v>
      </c>
    </row>
    <row r="6815" spans="1:6" x14ac:dyDescent="0.25">
      <c r="A6815">
        <v>5</v>
      </c>
      <c r="B6815">
        <v>4</v>
      </c>
      <c r="C6815" t="s">
        <v>965</v>
      </c>
      <c r="D6815" t="s">
        <v>961</v>
      </c>
      <c r="E6815" t="s">
        <v>549</v>
      </c>
      <c r="F6815" t="s">
        <v>441</v>
      </c>
    </row>
    <row r="6816" spans="1:6" x14ac:dyDescent="0.25">
      <c r="A6816">
        <v>5</v>
      </c>
      <c r="B6816">
        <v>5</v>
      </c>
      <c r="C6816" t="s">
        <v>955</v>
      </c>
      <c r="D6816" t="s">
        <v>908</v>
      </c>
      <c r="E6816" t="s">
        <v>153</v>
      </c>
      <c r="F6816" t="s">
        <v>441</v>
      </c>
    </row>
    <row r="6817" spans="1:6" x14ac:dyDescent="0.25">
      <c r="A6817">
        <v>5</v>
      </c>
      <c r="B6817">
        <v>6</v>
      </c>
      <c r="C6817" t="s">
        <v>986</v>
      </c>
      <c r="D6817" t="s">
        <v>901</v>
      </c>
      <c r="E6817" t="s">
        <v>662</v>
      </c>
      <c r="F6817" t="s">
        <v>441</v>
      </c>
    </row>
    <row r="6818" spans="1:6" x14ac:dyDescent="0.25">
      <c r="A6818">
        <v>5</v>
      </c>
      <c r="B6818">
        <v>7</v>
      </c>
      <c r="C6818" t="s">
        <v>988</v>
      </c>
      <c r="D6818" t="s">
        <v>901</v>
      </c>
      <c r="E6818" t="s">
        <v>475</v>
      </c>
      <c r="F6818" t="s">
        <v>441</v>
      </c>
    </row>
    <row r="6819" spans="1:6" x14ac:dyDescent="0.25">
      <c r="A6819">
        <v>5</v>
      </c>
      <c r="B6819">
        <v>8</v>
      </c>
      <c r="C6819" t="s">
        <v>989</v>
      </c>
      <c r="D6819" t="s">
        <v>901</v>
      </c>
      <c r="E6819" t="s">
        <v>101</v>
      </c>
      <c r="F6819" t="s">
        <v>441</v>
      </c>
    </row>
    <row r="6820" spans="1:6" x14ac:dyDescent="0.25">
      <c r="A6820">
        <v>5</v>
      </c>
      <c r="B6820">
        <v>9</v>
      </c>
      <c r="C6820" t="s">
        <v>963</v>
      </c>
      <c r="D6820" t="s">
        <v>908</v>
      </c>
      <c r="E6820" t="s">
        <v>695</v>
      </c>
      <c r="F6820" t="s">
        <v>441</v>
      </c>
    </row>
    <row r="6821" spans="1:6" x14ac:dyDescent="0.25">
      <c r="A6821">
        <v>5</v>
      </c>
      <c r="B6821">
        <v>10</v>
      </c>
      <c r="C6821" t="s">
        <v>980</v>
      </c>
      <c r="D6821" t="s">
        <v>905</v>
      </c>
      <c r="E6821" t="s">
        <v>493</v>
      </c>
      <c r="F6821" t="s">
        <v>441</v>
      </c>
    </row>
    <row r="6822" spans="1:6" x14ac:dyDescent="0.25">
      <c r="A6822">
        <v>5</v>
      </c>
      <c r="B6822">
        <v>11</v>
      </c>
      <c r="C6822" t="s">
        <v>971</v>
      </c>
      <c r="D6822" t="s">
        <v>901</v>
      </c>
      <c r="E6822" t="s">
        <v>128</v>
      </c>
      <c r="F6822" t="s">
        <v>441</v>
      </c>
    </row>
    <row r="6823" spans="1:6" x14ac:dyDescent="0.25">
      <c r="A6823">
        <v>5</v>
      </c>
      <c r="B6823">
        <v>12</v>
      </c>
      <c r="C6823" t="s">
        <v>982</v>
      </c>
      <c r="D6823" t="s">
        <v>901</v>
      </c>
      <c r="E6823" t="s">
        <v>360</v>
      </c>
      <c r="F6823" t="s">
        <v>441</v>
      </c>
    </row>
    <row r="6824" spans="1:6" x14ac:dyDescent="0.25">
      <c r="A6824">
        <v>5</v>
      </c>
      <c r="B6824">
        <v>13</v>
      </c>
      <c r="C6824" t="s">
        <v>1003</v>
      </c>
      <c r="D6824" t="s">
        <v>901</v>
      </c>
      <c r="E6824" t="s">
        <v>194</v>
      </c>
      <c r="F6824" t="s">
        <v>441</v>
      </c>
    </row>
    <row r="6825" spans="1:6" x14ac:dyDescent="0.25">
      <c r="A6825">
        <v>5</v>
      </c>
      <c r="B6825">
        <v>14</v>
      </c>
      <c r="C6825" t="s">
        <v>993</v>
      </c>
      <c r="D6825" t="s">
        <v>901</v>
      </c>
      <c r="E6825" t="s">
        <v>38</v>
      </c>
      <c r="F6825" t="s">
        <v>441</v>
      </c>
    </row>
    <row r="6826" spans="1:6" x14ac:dyDescent="0.25">
      <c r="A6826">
        <v>5</v>
      </c>
      <c r="B6826">
        <v>15</v>
      </c>
      <c r="C6826" t="s">
        <v>974</v>
      </c>
      <c r="D6826" t="s">
        <v>899</v>
      </c>
      <c r="E6826" t="s">
        <v>354</v>
      </c>
      <c r="F6826" t="s">
        <v>441</v>
      </c>
    </row>
    <row r="6827" spans="1:6" x14ac:dyDescent="0.25">
      <c r="A6827">
        <v>6</v>
      </c>
      <c r="B6827">
        <v>1</v>
      </c>
      <c r="C6827" t="s">
        <v>968</v>
      </c>
      <c r="D6827" t="s">
        <v>899</v>
      </c>
      <c r="E6827" t="s">
        <v>354</v>
      </c>
      <c r="F6827" t="s">
        <v>441</v>
      </c>
    </row>
    <row r="6828" spans="1:6" x14ac:dyDescent="0.25">
      <c r="A6828">
        <v>6</v>
      </c>
      <c r="B6828">
        <v>2</v>
      </c>
      <c r="C6828" t="s">
        <v>1033</v>
      </c>
      <c r="D6828" t="s">
        <v>905</v>
      </c>
      <c r="E6828" t="s">
        <v>38</v>
      </c>
      <c r="F6828" t="s">
        <v>441</v>
      </c>
    </row>
    <row r="6829" spans="1:6" x14ac:dyDescent="0.25">
      <c r="A6829">
        <v>6</v>
      </c>
      <c r="B6829">
        <v>3</v>
      </c>
      <c r="C6829" t="s">
        <v>990</v>
      </c>
      <c r="D6829" t="s">
        <v>901</v>
      </c>
      <c r="E6829" t="s">
        <v>194</v>
      </c>
      <c r="F6829" t="s">
        <v>441</v>
      </c>
    </row>
    <row r="6830" spans="1:6" x14ac:dyDescent="0.25">
      <c r="A6830">
        <v>6</v>
      </c>
      <c r="B6830">
        <v>4</v>
      </c>
      <c r="C6830" t="s">
        <v>981</v>
      </c>
      <c r="D6830" t="s">
        <v>908</v>
      </c>
      <c r="E6830" t="s">
        <v>360</v>
      </c>
      <c r="F6830" t="s">
        <v>441</v>
      </c>
    </row>
    <row r="6831" spans="1:6" x14ac:dyDescent="0.25">
      <c r="A6831">
        <v>6</v>
      </c>
      <c r="B6831">
        <v>5</v>
      </c>
      <c r="C6831" t="s">
        <v>991</v>
      </c>
      <c r="D6831" t="s">
        <v>901</v>
      </c>
      <c r="E6831" t="s">
        <v>128</v>
      </c>
      <c r="F6831" t="s">
        <v>441</v>
      </c>
    </row>
    <row r="6832" spans="1:6" x14ac:dyDescent="0.25">
      <c r="A6832">
        <v>6</v>
      </c>
      <c r="B6832">
        <v>6</v>
      </c>
      <c r="C6832" t="s">
        <v>998</v>
      </c>
      <c r="D6832" t="s">
        <v>908</v>
      </c>
      <c r="E6832" t="s">
        <v>493</v>
      </c>
      <c r="F6832" t="s">
        <v>441</v>
      </c>
    </row>
    <row r="6833" spans="1:6" x14ac:dyDescent="0.25">
      <c r="A6833">
        <v>6</v>
      </c>
      <c r="B6833">
        <v>7</v>
      </c>
      <c r="C6833" t="s">
        <v>972</v>
      </c>
      <c r="D6833" t="s">
        <v>901</v>
      </c>
      <c r="E6833" t="s">
        <v>695</v>
      </c>
      <c r="F6833" t="s">
        <v>441</v>
      </c>
    </row>
    <row r="6834" spans="1:6" x14ac:dyDescent="0.25">
      <c r="A6834">
        <v>6</v>
      </c>
      <c r="B6834">
        <v>8</v>
      </c>
      <c r="C6834" t="s">
        <v>973</v>
      </c>
      <c r="D6834" t="s">
        <v>901</v>
      </c>
      <c r="E6834" t="s">
        <v>101</v>
      </c>
      <c r="F6834" t="s">
        <v>441</v>
      </c>
    </row>
    <row r="6835" spans="1:6" x14ac:dyDescent="0.25">
      <c r="A6835">
        <v>6</v>
      </c>
      <c r="B6835">
        <v>9</v>
      </c>
      <c r="C6835" t="s">
        <v>999</v>
      </c>
      <c r="D6835" t="s">
        <v>922</v>
      </c>
      <c r="E6835" t="s">
        <v>475</v>
      </c>
      <c r="F6835" t="s">
        <v>441</v>
      </c>
    </row>
    <row r="6836" spans="1:6" x14ac:dyDescent="0.25">
      <c r="A6836">
        <v>6</v>
      </c>
      <c r="B6836">
        <v>10</v>
      </c>
      <c r="C6836" t="s">
        <v>976</v>
      </c>
      <c r="D6836" t="s">
        <v>901</v>
      </c>
      <c r="E6836" t="s">
        <v>662</v>
      </c>
      <c r="F6836" t="s">
        <v>441</v>
      </c>
    </row>
    <row r="6837" spans="1:6" x14ac:dyDescent="0.25">
      <c r="A6837">
        <v>6</v>
      </c>
      <c r="B6837">
        <v>11</v>
      </c>
      <c r="C6837" t="s">
        <v>994</v>
      </c>
      <c r="D6837" t="s">
        <v>901</v>
      </c>
      <c r="E6837" t="s">
        <v>153</v>
      </c>
      <c r="F6837" t="s">
        <v>441</v>
      </c>
    </row>
    <row r="6838" spans="1:6" x14ac:dyDescent="0.25">
      <c r="A6838">
        <v>6</v>
      </c>
      <c r="B6838">
        <v>12</v>
      </c>
      <c r="C6838" t="s">
        <v>979</v>
      </c>
      <c r="D6838" t="s">
        <v>903</v>
      </c>
      <c r="E6838" t="s">
        <v>549</v>
      </c>
      <c r="F6838" t="s">
        <v>441</v>
      </c>
    </row>
    <row r="6839" spans="1:6" x14ac:dyDescent="0.25">
      <c r="A6839">
        <v>6</v>
      </c>
      <c r="B6839">
        <v>13</v>
      </c>
      <c r="C6839" t="s">
        <v>995</v>
      </c>
      <c r="D6839" t="s">
        <v>901</v>
      </c>
      <c r="E6839" t="s">
        <v>777</v>
      </c>
      <c r="F6839" t="s">
        <v>441</v>
      </c>
    </row>
    <row r="6840" spans="1:6" x14ac:dyDescent="0.25">
      <c r="A6840">
        <v>6</v>
      </c>
      <c r="B6840">
        <v>14</v>
      </c>
      <c r="C6840" t="s">
        <v>987</v>
      </c>
      <c r="D6840" t="s">
        <v>899</v>
      </c>
      <c r="E6840" t="s">
        <v>455</v>
      </c>
      <c r="F6840" t="s">
        <v>441</v>
      </c>
    </row>
    <row r="6841" spans="1:6" x14ac:dyDescent="0.25">
      <c r="A6841">
        <v>6</v>
      </c>
      <c r="B6841">
        <v>15</v>
      </c>
      <c r="C6841" t="s">
        <v>970</v>
      </c>
      <c r="D6841" t="s">
        <v>903</v>
      </c>
      <c r="E6841" t="s">
        <v>884</v>
      </c>
      <c r="F6841" t="s">
        <v>441</v>
      </c>
    </row>
    <row r="6842" spans="1:6" x14ac:dyDescent="0.25">
      <c r="A6842">
        <v>7</v>
      </c>
      <c r="B6842">
        <v>1</v>
      </c>
      <c r="C6842" t="s">
        <v>1076</v>
      </c>
      <c r="D6842" t="s">
        <v>905</v>
      </c>
      <c r="E6842" t="s">
        <v>884</v>
      </c>
      <c r="F6842" t="s">
        <v>441</v>
      </c>
    </row>
    <row r="6843" spans="1:6" x14ac:dyDescent="0.25">
      <c r="A6843">
        <v>7</v>
      </c>
      <c r="B6843">
        <v>2</v>
      </c>
      <c r="C6843" t="s">
        <v>984</v>
      </c>
      <c r="D6843" t="s">
        <v>901</v>
      </c>
      <c r="E6843" t="s">
        <v>455</v>
      </c>
      <c r="F6843" t="s">
        <v>441</v>
      </c>
    </row>
    <row r="6844" spans="1:6" x14ac:dyDescent="0.25">
      <c r="A6844">
        <v>7</v>
      </c>
      <c r="B6844">
        <v>3</v>
      </c>
      <c r="C6844" t="s">
        <v>966</v>
      </c>
      <c r="D6844" t="s">
        <v>961</v>
      </c>
      <c r="E6844" t="s">
        <v>777</v>
      </c>
      <c r="F6844" t="s">
        <v>441</v>
      </c>
    </row>
    <row r="6845" spans="1:6" x14ac:dyDescent="0.25">
      <c r="A6845">
        <v>7</v>
      </c>
      <c r="B6845">
        <v>4</v>
      </c>
      <c r="C6845" t="s">
        <v>1043</v>
      </c>
      <c r="D6845" t="s">
        <v>905</v>
      </c>
      <c r="E6845" t="s">
        <v>549</v>
      </c>
      <c r="F6845" t="s">
        <v>441</v>
      </c>
    </row>
    <row r="6846" spans="1:6" x14ac:dyDescent="0.25">
      <c r="A6846">
        <v>7</v>
      </c>
      <c r="B6846">
        <v>5</v>
      </c>
      <c r="C6846" t="s">
        <v>1005</v>
      </c>
      <c r="D6846" t="s">
        <v>901</v>
      </c>
      <c r="E6846" t="s">
        <v>153</v>
      </c>
      <c r="F6846" t="s">
        <v>441</v>
      </c>
    </row>
    <row r="6847" spans="1:6" x14ac:dyDescent="0.25">
      <c r="A6847">
        <v>7</v>
      </c>
      <c r="B6847">
        <v>6</v>
      </c>
      <c r="C6847" t="s">
        <v>1012</v>
      </c>
      <c r="D6847" t="s">
        <v>901</v>
      </c>
      <c r="E6847" t="s">
        <v>662</v>
      </c>
      <c r="F6847" t="s">
        <v>441</v>
      </c>
    </row>
    <row r="6848" spans="1:6" x14ac:dyDescent="0.25">
      <c r="A6848">
        <v>7</v>
      </c>
      <c r="B6848">
        <v>7</v>
      </c>
      <c r="C6848" t="s">
        <v>1006</v>
      </c>
      <c r="D6848" t="s">
        <v>905</v>
      </c>
      <c r="E6848" t="s">
        <v>475</v>
      </c>
      <c r="F6848" t="s">
        <v>441</v>
      </c>
    </row>
    <row r="6849" spans="1:6" x14ac:dyDescent="0.25">
      <c r="A6849">
        <v>7</v>
      </c>
      <c r="B6849">
        <v>8</v>
      </c>
      <c r="C6849" t="s">
        <v>1002</v>
      </c>
      <c r="D6849" t="s">
        <v>901</v>
      </c>
      <c r="E6849" t="s">
        <v>101</v>
      </c>
      <c r="F6849" t="s">
        <v>441</v>
      </c>
    </row>
    <row r="6850" spans="1:6" x14ac:dyDescent="0.25">
      <c r="A6850">
        <v>7</v>
      </c>
      <c r="B6850">
        <v>9</v>
      </c>
      <c r="C6850" t="s">
        <v>1008</v>
      </c>
      <c r="D6850" t="s">
        <v>901</v>
      </c>
      <c r="E6850" t="s">
        <v>695</v>
      </c>
      <c r="F6850" t="s">
        <v>441</v>
      </c>
    </row>
    <row r="6851" spans="1:6" x14ac:dyDescent="0.25">
      <c r="A6851">
        <v>7</v>
      </c>
      <c r="B6851">
        <v>10</v>
      </c>
      <c r="C6851" t="s">
        <v>978</v>
      </c>
      <c r="D6851" t="s">
        <v>899</v>
      </c>
      <c r="E6851" t="s">
        <v>493</v>
      </c>
      <c r="F6851" t="s">
        <v>441</v>
      </c>
    </row>
    <row r="6852" spans="1:6" x14ac:dyDescent="0.25">
      <c r="A6852">
        <v>7</v>
      </c>
      <c r="B6852">
        <v>11</v>
      </c>
      <c r="C6852" t="s">
        <v>1025</v>
      </c>
      <c r="D6852" t="s">
        <v>926</v>
      </c>
      <c r="E6852" t="s">
        <v>128</v>
      </c>
      <c r="F6852" t="s">
        <v>441</v>
      </c>
    </row>
    <row r="6853" spans="1:6" x14ac:dyDescent="0.25">
      <c r="A6853">
        <v>7</v>
      </c>
      <c r="B6853">
        <v>12</v>
      </c>
      <c r="C6853" t="s">
        <v>992</v>
      </c>
      <c r="D6853" t="s">
        <v>899</v>
      </c>
      <c r="E6853" t="s">
        <v>360</v>
      </c>
      <c r="F6853" t="s">
        <v>441</v>
      </c>
    </row>
    <row r="6854" spans="1:6" x14ac:dyDescent="0.25">
      <c r="A6854">
        <v>7</v>
      </c>
      <c r="B6854">
        <v>13</v>
      </c>
      <c r="C6854" t="s">
        <v>1011</v>
      </c>
      <c r="D6854" t="s">
        <v>899</v>
      </c>
      <c r="E6854" t="s">
        <v>194</v>
      </c>
      <c r="F6854" t="s">
        <v>441</v>
      </c>
    </row>
    <row r="6855" spans="1:6" x14ac:dyDescent="0.25">
      <c r="A6855">
        <v>7</v>
      </c>
      <c r="B6855">
        <v>14</v>
      </c>
      <c r="C6855" t="s">
        <v>1004</v>
      </c>
      <c r="D6855" t="s">
        <v>905</v>
      </c>
      <c r="E6855" t="s">
        <v>38</v>
      </c>
      <c r="F6855" t="s">
        <v>441</v>
      </c>
    </row>
    <row r="6856" spans="1:6" x14ac:dyDescent="0.25">
      <c r="A6856">
        <v>7</v>
      </c>
      <c r="B6856">
        <v>15</v>
      </c>
      <c r="C6856" t="s">
        <v>997</v>
      </c>
      <c r="D6856" t="s">
        <v>905</v>
      </c>
      <c r="E6856" t="s">
        <v>354</v>
      </c>
      <c r="F6856" t="s">
        <v>441</v>
      </c>
    </row>
    <row r="6857" spans="1:6" x14ac:dyDescent="0.25">
      <c r="A6857">
        <v>8</v>
      </c>
      <c r="B6857">
        <v>1</v>
      </c>
      <c r="C6857" t="s">
        <v>1010</v>
      </c>
      <c r="D6857" t="s">
        <v>899</v>
      </c>
      <c r="E6857" t="s">
        <v>354</v>
      </c>
      <c r="F6857" t="s">
        <v>441</v>
      </c>
    </row>
    <row r="6858" spans="1:6" x14ac:dyDescent="0.25">
      <c r="A6858">
        <v>8</v>
      </c>
      <c r="B6858">
        <v>2</v>
      </c>
      <c r="C6858" t="s">
        <v>1016</v>
      </c>
      <c r="D6858" t="s">
        <v>961</v>
      </c>
      <c r="E6858" t="s">
        <v>38</v>
      </c>
      <c r="F6858" t="s">
        <v>441</v>
      </c>
    </row>
    <row r="6859" spans="1:6" x14ac:dyDescent="0.25">
      <c r="A6859">
        <v>8</v>
      </c>
      <c r="B6859">
        <v>3</v>
      </c>
      <c r="C6859" t="s">
        <v>1035</v>
      </c>
      <c r="D6859" t="s">
        <v>905</v>
      </c>
      <c r="E6859" t="s">
        <v>194</v>
      </c>
      <c r="F6859" t="s">
        <v>441</v>
      </c>
    </row>
    <row r="6860" spans="1:6" x14ac:dyDescent="0.25">
      <c r="A6860">
        <v>8</v>
      </c>
      <c r="B6860">
        <v>4</v>
      </c>
      <c r="C6860" t="s">
        <v>1028</v>
      </c>
      <c r="D6860" t="s">
        <v>899</v>
      </c>
      <c r="E6860" t="s">
        <v>360</v>
      </c>
      <c r="F6860" t="s">
        <v>441</v>
      </c>
    </row>
    <row r="6861" spans="1:6" x14ac:dyDescent="0.25">
      <c r="A6861">
        <v>8</v>
      </c>
      <c r="B6861">
        <v>5</v>
      </c>
      <c r="C6861" t="s">
        <v>1009</v>
      </c>
      <c r="D6861" t="s">
        <v>926</v>
      </c>
      <c r="E6861" t="s">
        <v>128</v>
      </c>
      <c r="F6861" t="s">
        <v>441</v>
      </c>
    </row>
    <row r="6862" spans="1:6" x14ac:dyDescent="0.25">
      <c r="A6862">
        <v>8</v>
      </c>
      <c r="B6862">
        <v>6</v>
      </c>
      <c r="C6862" t="s">
        <v>1031</v>
      </c>
      <c r="D6862" t="s">
        <v>905</v>
      </c>
      <c r="E6862" t="s">
        <v>493</v>
      </c>
      <c r="F6862" t="s">
        <v>441</v>
      </c>
    </row>
    <row r="6863" spans="1:6" x14ac:dyDescent="0.25">
      <c r="A6863">
        <v>8</v>
      </c>
      <c r="B6863">
        <v>7</v>
      </c>
      <c r="C6863" t="s">
        <v>1013</v>
      </c>
      <c r="D6863" t="s">
        <v>905</v>
      </c>
      <c r="E6863" t="s">
        <v>695</v>
      </c>
      <c r="F6863" t="s">
        <v>441</v>
      </c>
    </row>
    <row r="6864" spans="1:6" x14ac:dyDescent="0.25">
      <c r="A6864">
        <v>8</v>
      </c>
      <c r="B6864">
        <v>8</v>
      </c>
      <c r="C6864" t="s">
        <v>1001</v>
      </c>
      <c r="D6864" t="s">
        <v>908</v>
      </c>
      <c r="E6864" t="s">
        <v>101</v>
      </c>
      <c r="F6864" t="s">
        <v>441</v>
      </c>
    </row>
    <row r="6865" spans="1:6" x14ac:dyDescent="0.25">
      <c r="A6865">
        <v>8</v>
      </c>
      <c r="B6865">
        <v>9</v>
      </c>
      <c r="C6865" t="s">
        <v>1023</v>
      </c>
      <c r="D6865" t="s">
        <v>905</v>
      </c>
      <c r="E6865" t="s">
        <v>475</v>
      </c>
      <c r="F6865" t="s">
        <v>441</v>
      </c>
    </row>
    <row r="6866" spans="1:6" x14ac:dyDescent="0.25">
      <c r="A6866">
        <v>8</v>
      </c>
      <c r="B6866">
        <v>10</v>
      </c>
      <c r="C6866" t="s">
        <v>1038</v>
      </c>
      <c r="D6866" t="s">
        <v>922</v>
      </c>
      <c r="E6866" t="s">
        <v>662</v>
      </c>
      <c r="F6866" t="s">
        <v>441</v>
      </c>
    </row>
    <row r="6867" spans="1:6" x14ac:dyDescent="0.25">
      <c r="A6867">
        <v>8</v>
      </c>
      <c r="B6867">
        <v>11</v>
      </c>
      <c r="C6867" t="s">
        <v>996</v>
      </c>
      <c r="D6867" t="s">
        <v>899</v>
      </c>
      <c r="E6867" t="s">
        <v>153</v>
      </c>
      <c r="F6867" t="s">
        <v>441</v>
      </c>
    </row>
    <row r="6868" spans="1:6" x14ac:dyDescent="0.25">
      <c r="A6868">
        <v>8</v>
      </c>
      <c r="B6868">
        <v>12</v>
      </c>
      <c r="C6868" t="s">
        <v>1029</v>
      </c>
      <c r="D6868" t="s">
        <v>901</v>
      </c>
      <c r="E6868" t="s">
        <v>549</v>
      </c>
      <c r="F6868" t="s">
        <v>441</v>
      </c>
    </row>
    <row r="6869" spans="1:6" x14ac:dyDescent="0.25">
      <c r="A6869">
        <v>8</v>
      </c>
      <c r="B6869">
        <v>13</v>
      </c>
      <c r="C6869" t="s">
        <v>1052</v>
      </c>
      <c r="D6869" t="s">
        <v>901</v>
      </c>
      <c r="E6869" t="s">
        <v>777</v>
      </c>
      <c r="F6869" t="s">
        <v>441</v>
      </c>
    </row>
    <row r="6870" spans="1:6" x14ac:dyDescent="0.25">
      <c r="A6870">
        <v>8</v>
      </c>
      <c r="B6870">
        <v>14</v>
      </c>
      <c r="C6870" t="s">
        <v>1036</v>
      </c>
      <c r="D6870" t="s">
        <v>901</v>
      </c>
      <c r="E6870" t="s">
        <v>455</v>
      </c>
      <c r="F6870" t="s">
        <v>441</v>
      </c>
    </row>
    <row r="6871" spans="1:6" x14ac:dyDescent="0.25">
      <c r="A6871">
        <v>8</v>
      </c>
      <c r="B6871">
        <v>15</v>
      </c>
      <c r="C6871" t="s">
        <v>1007</v>
      </c>
      <c r="D6871" t="s">
        <v>901</v>
      </c>
      <c r="E6871" t="s">
        <v>884</v>
      </c>
      <c r="F6871" t="s">
        <v>441</v>
      </c>
    </row>
    <row r="6872" spans="1:6" x14ac:dyDescent="0.25">
      <c r="A6872">
        <v>9</v>
      </c>
      <c r="B6872">
        <v>1</v>
      </c>
      <c r="C6872" t="s">
        <v>1026</v>
      </c>
      <c r="D6872" t="s">
        <v>901</v>
      </c>
      <c r="E6872" t="s">
        <v>884</v>
      </c>
      <c r="F6872" t="s">
        <v>441</v>
      </c>
    </row>
    <row r="6873" spans="1:6" x14ac:dyDescent="0.25">
      <c r="A6873">
        <v>9</v>
      </c>
      <c r="B6873">
        <v>2</v>
      </c>
      <c r="C6873" t="s">
        <v>1055</v>
      </c>
      <c r="D6873" t="s">
        <v>901</v>
      </c>
      <c r="E6873" t="s">
        <v>455</v>
      </c>
      <c r="F6873" t="s">
        <v>441</v>
      </c>
    </row>
    <row r="6874" spans="1:6" x14ac:dyDescent="0.25">
      <c r="A6874">
        <v>9</v>
      </c>
      <c r="B6874">
        <v>3</v>
      </c>
      <c r="C6874" t="s">
        <v>1018</v>
      </c>
      <c r="D6874" t="s">
        <v>926</v>
      </c>
      <c r="E6874" t="s">
        <v>777</v>
      </c>
      <c r="F6874" t="s">
        <v>441</v>
      </c>
    </row>
    <row r="6875" spans="1:6" x14ac:dyDescent="0.25">
      <c r="A6875">
        <v>9</v>
      </c>
      <c r="B6875">
        <v>4</v>
      </c>
      <c r="C6875" t="s">
        <v>1066</v>
      </c>
      <c r="D6875" t="s">
        <v>901</v>
      </c>
      <c r="E6875" t="s">
        <v>549</v>
      </c>
      <c r="F6875" t="s">
        <v>441</v>
      </c>
    </row>
    <row r="6876" spans="1:6" x14ac:dyDescent="0.25">
      <c r="A6876">
        <v>9</v>
      </c>
      <c r="B6876">
        <v>5</v>
      </c>
      <c r="C6876" t="s">
        <v>1000</v>
      </c>
      <c r="D6876" t="s">
        <v>899</v>
      </c>
      <c r="E6876" t="s">
        <v>153</v>
      </c>
      <c r="F6876" t="s">
        <v>441</v>
      </c>
    </row>
    <row r="6877" spans="1:6" x14ac:dyDescent="0.25">
      <c r="A6877">
        <v>9</v>
      </c>
      <c r="B6877">
        <v>6</v>
      </c>
      <c r="C6877" t="s">
        <v>1014</v>
      </c>
      <c r="D6877" t="s">
        <v>899</v>
      </c>
      <c r="E6877" t="s">
        <v>662</v>
      </c>
      <c r="F6877" t="s">
        <v>441</v>
      </c>
    </row>
    <row r="6878" spans="1:6" x14ac:dyDescent="0.25">
      <c r="A6878">
        <v>9</v>
      </c>
      <c r="B6878">
        <v>7</v>
      </c>
      <c r="C6878" t="s">
        <v>1021</v>
      </c>
      <c r="D6878" t="s">
        <v>901</v>
      </c>
      <c r="E6878" t="s">
        <v>475</v>
      </c>
      <c r="F6878" t="s">
        <v>441</v>
      </c>
    </row>
    <row r="6879" spans="1:6" x14ac:dyDescent="0.25">
      <c r="A6879">
        <v>9</v>
      </c>
      <c r="B6879">
        <v>8</v>
      </c>
      <c r="C6879" t="s">
        <v>1049</v>
      </c>
      <c r="D6879" t="s">
        <v>905</v>
      </c>
      <c r="E6879" t="s">
        <v>101</v>
      </c>
      <c r="F6879" t="s">
        <v>441</v>
      </c>
    </row>
    <row r="6880" spans="1:6" x14ac:dyDescent="0.25">
      <c r="A6880">
        <v>9</v>
      </c>
      <c r="B6880">
        <v>9</v>
      </c>
      <c r="C6880" t="s">
        <v>1056</v>
      </c>
      <c r="D6880" t="s">
        <v>905</v>
      </c>
      <c r="E6880" t="s">
        <v>695</v>
      </c>
      <c r="F6880" t="s">
        <v>441</v>
      </c>
    </row>
    <row r="6881" spans="1:6" x14ac:dyDescent="0.25">
      <c r="A6881">
        <v>9</v>
      </c>
      <c r="B6881">
        <v>10</v>
      </c>
      <c r="C6881" t="s">
        <v>1101</v>
      </c>
      <c r="D6881" t="s">
        <v>901</v>
      </c>
      <c r="E6881" t="s">
        <v>493</v>
      </c>
      <c r="F6881" t="s">
        <v>441</v>
      </c>
    </row>
    <row r="6882" spans="1:6" x14ac:dyDescent="0.25">
      <c r="A6882">
        <v>9</v>
      </c>
      <c r="B6882">
        <v>11</v>
      </c>
      <c r="C6882" t="s">
        <v>1034</v>
      </c>
      <c r="D6882" t="s">
        <v>901</v>
      </c>
      <c r="E6882" t="s">
        <v>128</v>
      </c>
      <c r="F6882" t="s">
        <v>441</v>
      </c>
    </row>
    <row r="6883" spans="1:6" x14ac:dyDescent="0.25">
      <c r="A6883">
        <v>9</v>
      </c>
      <c r="B6883">
        <v>12</v>
      </c>
      <c r="C6883" t="s">
        <v>1027</v>
      </c>
      <c r="D6883" t="s">
        <v>901</v>
      </c>
      <c r="E6883" t="s">
        <v>360</v>
      </c>
      <c r="F6883" t="s">
        <v>441</v>
      </c>
    </row>
    <row r="6884" spans="1:6" x14ac:dyDescent="0.25">
      <c r="A6884">
        <v>9</v>
      </c>
      <c r="B6884">
        <v>13</v>
      </c>
      <c r="C6884" t="s">
        <v>1024</v>
      </c>
      <c r="D6884" t="s">
        <v>901</v>
      </c>
      <c r="E6884" t="s">
        <v>194</v>
      </c>
      <c r="F6884" t="s">
        <v>441</v>
      </c>
    </row>
    <row r="6885" spans="1:6" x14ac:dyDescent="0.25">
      <c r="A6885">
        <v>9</v>
      </c>
      <c r="B6885">
        <v>14</v>
      </c>
      <c r="C6885" t="s">
        <v>1046</v>
      </c>
      <c r="D6885" t="s">
        <v>899</v>
      </c>
      <c r="E6885" t="s">
        <v>38</v>
      </c>
      <c r="F6885" t="s">
        <v>441</v>
      </c>
    </row>
    <row r="6886" spans="1:6" x14ac:dyDescent="0.25">
      <c r="A6886">
        <v>9</v>
      </c>
      <c r="B6886">
        <v>15</v>
      </c>
      <c r="C6886" t="s">
        <v>1037</v>
      </c>
      <c r="D6886" t="s">
        <v>899</v>
      </c>
      <c r="E6886" t="s">
        <v>354</v>
      </c>
      <c r="F6886" t="s">
        <v>441</v>
      </c>
    </row>
    <row r="6887" spans="1:6" x14ac:dyDescent="0.25">
      <c r="A6887">
        <v>10</v>
      </c>
      <c r="B6887">
        <v>1</v>
      </c>
      <c r="C6887" t="s">
        <v>1048</v>
      </c>
      <c r="D6887" t="s">
        <v>901</v>
      </c>
      <c r="E6887" t="s">
        <v>354</v>
      </c>
      <c r="F6887" t="s">
        <v>441</v>
      </c>
    </row>
    <row r="6888" spans="1:6" x14ac:dyDescent="0.25">
      <c r="A6888">
        <v>10</v>
      </c>
      <c r="B6888">
        <v>2</v>
      </c>
      <c r="C6888" t="s">
        <v>1054</v>
      </c>
      <c r="D6888" t="s">
        <v>899</v>
      </c>
      <c r="E6888" t="s">
        <v>38</v>
      </c>
      <c r="F6888" t="s">
        <v>441</v>
      </c>
    </row>
    <row r="6889" spans="1:6" x14ac:dyDescent="0.25">
      <c r="A6889">
        <v>10</v>
      </c>
      <c r="B6889">
        <v>3</v>
      </c>
      <c r="C6889" t="s">
        <v>1019</v>
      </c>
      <c r="D6889" t="s">
        <v>961</v>
      </c>
      <c r="E6889" t="s">
        <v>194</v>
      </c>
      <c r="F6889" t="s">
        <v>441</v>
      </c>
    </row>
    <row r="6890" spans="1:6" x14ac:dyDescent="0.25">
      <c r="A6890">
        <v>10</v>
      </c>
      <c r="B6890">
        <v>4</v>
      </c>
      <c r="C6890" t="s">
        <v>1059</v>
      </c>
      <c r="D6890" t="s">
        <v>901</v>
      </c>
      <c r="E6890" t="s">
        <v>360</v>
      </c>
      <c r="F6890" t="s">
        <v>441</v>
      </c>
    </row>
    <row r="6891" spans="1:6" x14ac:dyDescent="0.25">
      <c r="A6891">
        <v>10</v>
      </c>
      <c r="B6891">
        <v>5</v>
      </c>
      <c r="C6891" t="s">
        <v>1074</v>
      </c>
      <c r="D6891" t="s">
        <v>901</v>
      </c>
      <c r="E6891" t="s">
        <v>128</v>
      </c>
      <c r="F6891" t="s">
        <v>441</v>
      </c>
    </row>
    <row r="6892" spans="1:6" x14ac:dyDescent="0.25">
      <c r="A6892">
        <v>10</v>
      </c>
      <c r="B6892">
        <v>6</v>
      </c>
      <c r="C6892" t="s">
        <v>1017</v>
      </c>
      <c r="D6892" t="s">
        <v>899</v>
      </c>
      <c r="E6892" t="s">
        <v>493</v>
      </c>
      <c r="F6892" t="s">
        <v>441</v>
      </c>
    </row>
    <row r="6893" spans="1:6" x14ac:dyDescent="0.25">
      <c r="A6893">
        <v>10</v>
      </c>
      <c r="B6893">
        <v>7</v>
      </c>
      <c r="C6893" t="s">
        <v>1015</v>
      </c>
      <c r="D6893" t="s">
        <v>899</v>
      </c>
      <c r="E6893" t="s">
        <v>695</v>
      </c>
      <c r="F6893" t="s">
        <v>441</v>
      </c>
    </row>
    <row r="6894" spans="1:6" x14ac:dyDescent="0.25">
      <c r="A6894">
        <v>10</v>
      </c>
      <c r="B6894">
        <v>8</v>
      </c>
      <c r="C6894" t="s">
        <v>1060</v>
      </c>
      <c r="D6894" t="s">
        <v>903</v>
      </c>
      <c r="E6894" t="s">
        <v>101</v>
      </c>
      <c r="F6894" t="s">
        <v>441</v>
      </c>
    </row>
    <row r="6895" spans="1:6" x14ac:dyDescent="0.25">
      <c r="A6895">
        <v>10</v>
      </c>
      <c r="B6895">
        <v>9</v>
      </c>
      <c r="C6895" t="s">
        <v>1067</v>
      </c>
      <c r="D6895" t="s">
        <v>899</v>
      </c>
      <c r="E6895" t="s">
        <v>475</v>
      </c>
      <c r="F6895" t="s">
        <v>441</v>
      </c>
    </row>
    <row r="6896" spans="1:6" x14ac:dyDescent="0.25">
      <c r="A6896">
        <v>10</v>
      </c>
      <c r="B6896">
        <v>10</v>
      </c>
      <c r="C6896" t="s">
        <v>1068</v>
      </c>
      <c r="D6896" t="s">
        <v>901</v>
      </c>
      <c r="E6896" t="s">
        <v>662</v>
      </c>
      <c r="F6896" t="s">
        <v>441</v>
      </c>
    </row>
    <row r="6897" spans="1:6" x14ac:dyDescent="0.25">
      <c r="A6897">
        <v>10</v>
      </c>
      <c r="B6897">
        <v>11</v>
      </c>
      <c r="C6897" t="s">
        <v>1062</v>
      </c>
      <c r="D6897" t="s">
        <v>899</v>
      </c>
      <c r="E6897" t="s">
        <v>153</v>
      </c>
      <c r="F6897" t="s">
        <v>441</v>
      </c>
    </row>
    <row r="6898" spans="1:6" x14ac:dyDescent="0.25">
      <c r="A6898">
        <v>10</v>
      </c>
      <c r="B6898">
        <v>12</v>
      </c>
      <c r="C6898" t="s">
        <v>1053</v>
      </c>
      <c r="D6898" t="s">
        <v>901</v>
      </c>
      <c r="E6898" t="s">
        <v>549</v>
      </c>
      <c r="F6898" t="s">
        <v>441</v>
      </c>
    </row>
    <row r="6899" spans="1:6" x14ac:dyDescent="0.25">
      <c r="A6899">
        <v>10</v>
      </c>
      <c r="B6899">
        <v>13</v>
      </c>
      <c r="C6899" t="s">
        <v>1072</v>
      </c>
      <c r="D6899" t="s">
        <v>901</v>
      </c>
      <c r="E6899" t="s">
        <v>777</v>
      </c>
      <c r="F6899" t="s">
        <v>441</v>
      </c>
    </row>
    <row r="6900" spans="1:6" x14ac:dyDescent="0.25">
      <c r="A6900">
        <v>10</v>
      </c>
      <c r="B6900">
        <v>14</v>
      </c>
      <c r="C6900" t="s">
        <v>1030</v>
      </c>
      <c r="D6900" t="s">
        <v>908</v>
      </c>
      <c r="E6900" t="s">
        <v>455</v>
      </c>
      <c r="F6900" t="s">
        <v>441</v>
      </c>
    </row>
    <row r="6901" spans="1:6" x14ac:dyDescent="0.25">
      <c r="A6901">
        <v>10</v>
      </c>
      <c r="B6901">
        <v>15</v>
      </c>
      <c r="C6901" t="s">
        <v>1075</v>
      </c>
      <c r="D6901" t="s">
        <v>899</v>
      </c>
      <c r="E6901" t="s">
        <v>884</v>
      </c>
      <c r="F6901" t="s">
        <v>441</v>
      </c>
    </row>
    <row r="6902" spans="1:6" x14ac:dyDescent="0.25">
      <c r="A6902">
        <v>11</v>
      </c>
      <c r="B6902">
        <v>1</v>
      </c>
      <c r="C6902" t="s">
        <v>1098</v>
      </c>
      <c r="D6902" t="s">
        <v>899</v>
      </c>
      <c r="E6902" t="s">
        <v>884</v>
      </c>
      <c r="F6902" t="s">
        <v>441</v>
      </c>
    </row>
    <row r="6903" spans="1:6" x14ac:dyDescent="0.25">
      <c r="A6903">
        <v>11</v>
      </c>
      <c r="B6903">
        <v>2</v>
      </c>
      <c r="C6903" t="s">
        <v>1065</v>
      </c>
      <c r="D6903" t="s">
        <v>901</v>
      </c>
      <c r="E6903" t="s">
        <v>455</v>
      </c>
      <c r="F6903" t="s">
        <v>441</v>
      </c>
    </row>
    <row r="6904" spans="1:6" x14ac:dyDescent="0.25">
      <c r="A6904">
        <v>11</v>
      </c>
      <c r="B6904">
        <v>3</v>
      </c>
      <c r="C6904" t="s">
        <v>1040</v>
      </c>
      <c r="D6904" t="s">
        <v>926</v>
      </c>
      <c r="E6904" t="s">
        <v>777</v>
      </c>
      <c r="F6904" t="s">
        <v>441</v>
      </c>
    </row>
    <row r="6905" spans="1:6" x14ac:dyDescent="0.25">
      <c r="A6905">
        <v>11</v>
      </c>
      <c r="B6905">
        <v>4</v>
      </c>
      <c r="C6905" t="s">
        <v>1047</v>
      </c>
      <c r="D6905" t="s">
        <v>899</v>
      </c>
      <c r="E6905" t="s">
        <v>549</v>
      </c>
      <c r="F6905" t="s">
        <v>441</v>
      </c>
    </row>
    <row r="6906" spans="1:6" x14ac:dyDescent="0.25">
      <c r="A6906">
        <v>11</v>
      </c>
      <c r="B6906">
        <v>5</v>
      </c>
      <c r="C6906" t="s">
        <v>1081</v>
      </c>
      <c r="D6906" t="s">
        <v>905</v>
      </c>
      <c r="E6906" t="s">
        <v>153</v>
      </c>
      <c r="F6906" t="s">
        <v>441</v>
      </c>
    </row>
    <row r="6907" spans="1:6" x14ac:dyDescent="0.25">
      <c r="A6907">
        <v>11</v>
      </c>
      <c r="B6907">
        <v>6</v>
      </c>
      <c r="C6907" t="s">
        <v>1039</v>
      </c>
      <c r="D6907" t="s">
        <v>922</v>
      </c>
      <c r="E6907" t="s">
        <v>662</v>
      </c>
      <c r="F6907" t="s">
        <v>441</v>
      </c>
    </row>
    <row r="6908" spans="1:6" x14ac:dyDescent="0.25">
      <c r="A6908">
        <v>11</v>
      </c>
      <c r="B6908">
        <v>7</v>
      </c>
      <c r="C6908" t="s">
        <v>1115</v>
      </c>
      <c r="D6908" t="s">
        <v>901</v>
      </c>
      <c r="E6908" t="s">
        <v>475</v>
      </c>
      <c r="F6908" t="s">
        <v>441</v>
      </c>
    </row>
    <row r="6909" spans="1:6" x14ac:dyDescent="0.25">
      <c r="A6909">
        <v>11</v>
      </c>
      <c r="B6909">
        <v>8</v>
      </c>
      <c r="C6909" t="s">
        <v>1080</v>
      </c>
      <c r="D6909" t="s">
        <v>899</v>
      </c>
      <c r="E6909" t="s">
        <v>101</v>
      </c>
      <c r="F6909" t="s">
        <v>441</v>
      </c>
    </row>
    <row r="6910" spans="1:6" x14ac:dyDescent="0.25">
      <c r="A6910">
        <v>11</v>
      </c>
      <c r="B6910">
        <v>9</v>
      </c>
      <c r="C6910" t="s">
        <v>1022</v>
      </c>
      <c r="D6910" t="s">
        <v>901</v>
      </c>
      <c r="E6910" t="s">
        <v>695</v>
      </c>
      <c r="F6910" t="s">
        <v>441</v>
      </c>
    </row>
    <row r="6911" spans="1:6" x14ac:dyDescent="0.25">
      <c r="A6911">
        <v>11</v>
      </c>
      <c r="B6911">
        <v>10</v>
      </c>
      <c r="C6911" t="s">
        <v>1045</v>
      </c>
      <c r="D6911" t="s">
        <v>961</v>
      </c>
      <c r="E6911" t="s">
        <v>493</v>
      </c>
      <c r="F6911" t="s">
        <v>441</v>
      </c>
    </row>
    <row r="6912" spans="1:6" x14ac:dyDescent="0.25">
      <c r="A6912">
        <v>11</v>
      </c>
      <c r="B6912">
        <v>11</v>
      </c>
      <c r="C6912" t="s">
        <v>1073</v>
      </c>
      <c r="D6912" t="s">
        <v>899</v>
      </c>
      <c r="E6912" t="s">
        <v>128</v>
      </c>
      <c r="F6912" t="s">
        <v>441</v>
      </c>
    </row>
    <row r="6913" spans="1:6" x14ac:dyDescent="0.25">
      <c r="A6913">
        <v>11</v>
      </c>
      <c r="B6913">
        <v>12</v>
      </c>
      <c r="C6913" t="s">
        <v>1112</v>
      </c>
      <c r="D6913" t="s">
        <v>899</v>
      </c>
      <c r="E6913" t="s">
        <v>360</v>
      </c>
      <c r="F6913" t="s">
        <v>441</v>
      </c>
    </row>
    <row r="6914" spans="1:6" x14ac:dyDescent="0.25">
      <c r="A6914">
        <v>11</v>
      </c>
      <c r="B6914">
        <v>13</v>
      </c>
      <c r="C6914" t="s">
        <v>1041</v>
      </c>
      <c r="D6914" t="s">
        <v>922</v>
      </c>
      <c r="E6914" t="s">
        <v>194</v>
      </c>
      <c r="F6914" t="s">
        <v>441</v>
      </c>
    </row>
    <row r="6915" spans="1:6" x14ac:dyDescent="0.25">
      <c r="A6915">
        <v>11</v>
      </c>
      <c r="B6915">
        <v>14</v>
      </c>
      <c r="C6915" t="s">
        <v>1061</v>
      </c>
      <c r="D6915" t="s">
        <v>901</v>
      </c>
      <c r="E6915" t="s">
        <v>38</v>
      </c>
      <c r="F6915" t="s">
        <v>441</v>
      </c>
    </row>
    <row r="6916" spans="1:6" x14ac:dyDescent="0.25">
      <c r="A6916">
        <v>11</v>
      </c>
      <c r="B6916">
        <v>15</v>
      </c>
      <c r="C6916" t="s">
        <v>1020</v>
      </c>
      <c r="D6916" t="s">
        <v>901</v>
      </c>
      <c r="E6916" t="s">
        <v>354</v>
      </c>
      <c r="F6916" t="s">
        <v>441</v>
      </c>
    </row>
    <row r="6917" spans="1:6" x14ac:dyDescent="0.25">
      <c r="A6917">
        <v>12</v>
      </c>
      <c r="B6917">
        <v>1</v>
      </c>
      <c r="C6917" t="s">
        <v>1082</v>
      </c>
      <c r="D6917" t="s">
        <v>901</v>
      </c>
      <c r="E6917" t="s">
        <v>354</v>
      </c>
      <c r="F6917" t="s">
        <v>441</v>
      </c>
    </row>
    <row r="6918" spans="1:6" x14ac:dyDescent="0.25">
      <c r="A6918">
        <v>12</v>
      </c>
      <c r="B6918">
        <v>2</v>
      </c>
      <c r="C6918" t="s">
        <v>1088</v>
      </c>
      <c r="D6918" t="s">
        <v>901</v>
      </c>
      <c r="E6918" t="s">
        <v>38</v>
      </c>
      <c r="F6918" t="s">
        <v>441</v>
      </c>
    </row>
    <row r="6919" spans="1:6" x14ac:dyDescent="0.25">
      <c r="A6919">
        <v>12</v>
      </c>
      <c r="B6919">
        <v>3</v>
      </c>
      <c r="C6919" t="s">
        <v>1069</v>
      </c>
      <c r="D6919" t="s">
        <v>899</v>
      </c>
      <c r="E6919" t="s">
        <v>194</v>
      </c>
      <c r="F6919" t="s">
        <v>441</v>
      </c>
    </row>
    <row r="6920" spans="1:6" x14ac:dyDescent="0.25">
      <c r="A6920">
        <v>12</v>
      </c>
      <c r="B6920">
        <v>4</v>
      </c>
      <c r="C6920" t="s">
        <v>1032</v>
      </c>
      <c r="D6920" t="s">
        <v>908</v>
      </c>
      <c r="E6920" t="s">
        <v>360</v>
      </c>
      <c r="F6920" t="s">
        <v>441</v>
      </c>
    </row>
    <row r="6921" spans="1:6" x14ac:dyDescent="0.25">
      <c r="A6921">
        <v>12</v>
      </c>
      <c r="B6921">
        <v>5</v>
      </c>
      <c r="C6921" t="s">
        <v>1130</v>
      </c>
      <c r="D6921" t="s">
        <v>899</v>
      </c>
      <c r="E6921" t="s">
        <v>128</v>
      </c>
      <c r="F6921" t="s">
        <v>441</v>
      </c>
    </row>
    <row r="6922" spans="1:6" x14ac:dyDescent="0.25">
      <c r="A6922">
        <v>12</v>
      </c>
      <c r="B6922">
        <v>6</v>
      </c>
      <c r="C6922" t="s">
        <v>1124</v>
      </c>
      <c r="D6922" t="s">
        <v>901</v>
      </c>
      <c r="E6922" t="s">
        <v>493</v>
      </c>
      <c r="F6922" t="s">
        <v>441</v>
      </c>
    </row>
    <row r="6923" spans="1:6" x14ac:dyDescent="0.25">
      <c r="A6923">
        <v>12</v>
      </c>
      <c r="B6923">
        <v>7</v>
      </c>
      <c r="C6923" t="s">
        <v>1064</v>
      </c>
      <c r="D6923" t="s">
        <v>901</v>
      </c>
      <c r="E6923" t="s">
        <v>695</v>
      </c>
      <c r="F6923" t="s">
        <v>441</v>
      </c>
    </row>
    <row r="6924" spans="1:6" x14ac:dyDescent="0.25">
      <c r="A6924">
        <v>12</v>
      </c>
      <c r="B6924">
        <v>8</v>
      </c>
      <c r="C6924" t="s">
        <v>1051</v>
      </c>
      <c r="D6924" t="s">
        <v>901</v>
      </c>
      <c r="E6924" t="s">
        <v>101</v>
      </c>
      <c r="F6924" t="s">
        <v>441</v>
      </c>
    </row>
    <row r="6925" spans="1:6" x14ac:dyDescent="0.25">
      <c r="A6925">
        <v>12</v>
      </c>
      <c r="B6925">
        <v>9</v>
      </c>
      <c r="C6925" t="s">
        <v>1096</v>
      </c>
      <c r="D6925" t="s">
        <v>901</v>
      </c>
      <c r="E6925" t="s">
        <v>475</v>
      </c>
      <c r="F6925" t="s">
        <v>441</v>
      </c>
    </row>
    <row r="6926" spans="1:6" x14ac:dyDescent="0.25">
      <c r="A6926">
        <v>12</v>
      </c>
      <c r="B6926">
        <v>10</v>
      </c>
      <c r="C6926" t="s">
        <v>1105</v>
      </c>
      <c r="D6926" t="s">
        <v>901</v>
      </c>
      <c r="E6926" t="s">
        <v>662</v>
      </c>
      <c r="F6926" t="s">
        <v>441</v>
      </c>
    </row>
    <row r="6927" spans="1:6" x14ac:dyDescent="0.25">
      <c r="A6927">
        <v>12</v>
      </c>
      <c r="B6927">
        <v>11</v>
      </c>
      <c r="C6927" t="s">
        <v>1125</v>
      </c>
      <c r="D6927" t="s">
        <v>903</v>
      </c>
      <c r="E6927" t="s">
        <v>153</v>
      </c>
      <c r="F6927" t="s">
        <v>441</v>
      </c>
    </row>
    <row r="6928" spans="1:6" x14ac:dyDescent="0.25">
      <c r="A6928">
        <v>12</v>
      </c>
      <c r="B6928">
        <v>12</v>
      </c>
      <c r="C6928" t="s">
        <v>1109</v>
      </c>
      <c r="D6928" t="s">
        <v>908</v>
      </c>
      <c r="E6928" t="s">
        <v>549</v>
      </c>
      <c r="F6928" t="s">
        <v>441</v>
      </c>
    </row>
    <row r="6929" spans="1:6" x14ac:dyDescent="0.25">
      <c r="A6929">
        <v>12</v>
      </c>
      <c r="B6929">
        <v>13</v>
      </c>
      <c r="C6929" t="s">
        <v>1079</v>
      </c>
      <c r="D6929" t="s">
        <v>905</v>
      </c>
      <c r="E6929" t="s">
        <v>777</v>
      </c>
      <c r="F6929" t="s">
        <v>441</v>
      </c>
    </row>
    <row r="6930" spans="1:6" x14ac:dyDescent="0.25">
      <c r="A6930">
        <v>12</v>
      </c>
      <c r="B6930">
        <v>14</v>
      </c>
      <c r="C6930" t="s">
        <v>1086</v>
      </c>
      <c r="D6930" t="s">
        <v>901</v>
      </c>
      <c r="E6930" t="s">
        <v>455</v>
      </c>
      <c r="F6930" t="s">
        <v>441</v>
      </c>
    </row>
    <row r="6931" spans="1:6" x14ac:dyDescent="0.25">
      <c r="A6931">
        <v>12</v>
      </c>
      <c r="B6931">
        <v>15</v>
      </c>
      <c r="C6931" t="s">
        <v>1089</v>
      </c>
      <c r="D6931" t="s">
        <v>905</v>
      </c>
      <c r="E6931" t="s">
        <v>884</v>
      </c>
      <c r="F6931" t="s">
        <v>441</v>
      </c>
    </row>
    <row r="6932" spans="1:6" x14ac:dyDescent="0.25">
      <c r="A6932">
        <v>13</v>
      </c>
      <c r="B6932">
        <v>1</v>
      </c>
      <c r="C6932" t="s">
        <v>1095</v>
      </c>
      <c r="D6932" t="s">
        <v>901</v>
      </c>
      <c r="E6932" t="s">
        <v>884</v>
      </c>
      <c r="F6932" t="s">
        <v>441</v>
      </c>
    </row>
    <row r="6933" spans="1:6" x14ac:dyDescent="0.25">
      <c r="A6933">
        <v>13</v>
      </c>
      <c r="B6933">
        <v>2</v>
      </c>
      <c r="C6933" t="s">
        <v>1093</v>
      </c>
      <c r="D6933" t="s">
        <v>922</v>
      </c>
      <c r="E6933" t="s">
        <v>455</v>
      </c>
      <c r="F6933" t="s">
        <v>441</v>
      </c>
    </row>
    <row r="6934" spans="1:6" x14ac:dyDescent="0.25">
      <c r="A6934">
        <v>13</v>
      </c>
      <c r="B6934">
        <v>3</v>
      </c>
      <c r="C6934" t="s">
        <v>1152</v>
      </c>
      <c r="D6934" t="s">
        <v>903</v>
      </c>
      <c r="E6934" t="s">
        <v>777</v>
      </c>
      <c r="F6934" t="s">
        <v>441</v>
      </c>
    </row>
    <row r="6935" spans="1:6" x14ac:dyDescent="0.25">
      <c r="A6935">
        <v>13</v>
      </c>
      <c r="B6935">
        <v>4</v>
      </c>
      <c r="C6935" t="s">
        <v>1050</v>
      </c>
      <c r="D6935" t="s">
        <v>922</v>
      </c>
      <c r="E6935" t="s">
        <v>549</v>
      </c>
      <c r="F6935" t="s">
        <v>441</v>
      </c>
    </row>
    <row r="6936" spans="1:6" x14ac:dyDescent="0.25">
      <c r="A6936">
        <v>13</v>
      </c>
      <c r="B6936">
        <v>5</v>
      </c>
      <c r="C6936" t="s">
        <v>1087</v>
      </c>
      <c r="D6936" t="s">
        <v>901</v>
      </c>
      <c r="E6936" t="s">
        <v>153</v>
      </c>
      <c r="F6936" t="s">
        <v>441</v>
      </c>
    </row>
    <row r="6937" spans="1:6" x14ac:dyDescent="0.25">
      <c r="A6937">
        <v>13</v>
      </c>
      <c r="B6937">
        <v>6</v>
      </c>
      <c r="C6937" t="s">
        <v>1099</v>
      </c>
      <c r="D6937" t="s">
        <v>899</v>
      </c>
      <c r="E6937" t="s">
        <v>662</v>
      </c>
      <c r="F6937" t="s">
        <v>441</v>
      </c>
    </row>
    <row r="6938" spans="1:6" x14ac:dyDescent="0.25">
      <c r="A6938">
        <v>13</v>
      </c>
      <c r="B6938">
        <v>7</v>
      </c>
      <c r="C6938" t="s">
        <v>1113</v>
      </c>
      <c r="D6938" t="s">
        <v>899</v>
      </c>
      <c r="E6938" t="s">
        <v>475</v>
      </c>
      <c r="F6938" t="s">
        <v>441</v>
      </c>
    </row>
    <row r="6939" spans="1:6" x14ac:dyDescent="0.25">
      <c r="A6939">
        <v>13</v>
      </c>
      <c r="B6939">
        <v>8</v>
      </c>
      <c r="C6939" t="s">
        <v>1078</v>
      </c>
      <c r="D6939" t="s">
        <v>922</v>
      </c>
      <c r="E6939" t="s">
        <v>101</v>
      </c>
      <c r="F6939" t="s">
        <v>441</v>
      </c>
    </row>
    <row r="6940" spans="1:6" x14ac:dyDescent="0.25">
      <c r="A6940">
        <v>13</v>
      </c>
      <c r="B6940">
        <v>9</v>
      </c>
      <c r="C6940" t="s">
        <v>1179</v>
      </c>
      <c r="D6940" t="s">
        <v>901</v>
      </c>
      <c r="E6940" t="s">
        <v>695</v>
      </c>
      <c r="F6940" t="s">
        <v>441</v>
      </c>
    </row>
    <row r="6941" spans="1:6" x14ac:dyDescent="0.25">
      <c r="A6941">
        <v>13</v>
      </c>
      <c r="B6941">
        <v>10</v>
      </c>
      <c r="C6941" t="s">
        <v>1121</v>
      </c>
      <c r="D6941" t="s">
        <v>901</v>
      </c>
      <c r="E6941" t="s">
        <v>493</v>
      </c>
      <c r="F6941" t="s">
        <v>441</v>
      </c>
    </row>
    <row r="6942" spans="1:6" x14ac:dyDescent="0.25">
      <c r="A6942">
        <v>13</v>
      </c>
      <c r="B6942">
        <v>11</v>
      </c>
      <c r="C6942" t="s">
        <v>1071</v>
      </c>
      <c r="D6942" t="s">
        <v>903</v>
      </c>
      <c r="E6942" t="s">
        <v>128</v>
      </c>
      <c r="F6942" t="s">
        <v>441</v>
      </c>
    </row>
    <row r="6943" spans="1:6" x14ac:dyDescent="0.25">
      <c r="A6943">
        <v>13</v>
      </c>
      <c r="B6943">
        <v>12</v>
      </c>
      <c r="C6943" t="s">
        <v>1070</v>
      </c>
      <c r="D6943" t="s">
        <v>961</v>
      </c>
      <c r="E6943" t="s">
        <v>360</v>
      </c>
      <c r="F6943" t="s">
        <v>441</v>
      </c>
    </row>
    <row r="6944" spans="1:6" x14ac:dyDescent="0.25">
      <c r="A6944">
        <v>13</v>
      </c>
      <c r="B6944">
        <v>13</v>
      </c>
      <c r="C6944" t="s">
        <v>1077</v>
      </c>
      <c r="D6944" t="s">
        <v>901</v>
      </c>
      <c r="E6944" t="s">
        <v>194</v>
      </c>
      <c r="F6944" t="s">
        <v>441</v>
      </c>
    </row>
    <row r="6945" spans="1:6" x14ac:dyDescent="0.25">
      <c r="A6945">
        <v>13</v>
      </c>
      <c r="B6945">
        <v>14</v>
      </c>
      <c r="C6945" t="s">
        <v>1128</v>
      </c>
      <c r="D6945" t="s">
        <v>901</v>
      </c>
      <c r="E6945" t="s">
        <v>38</v>
      </c>
      <c r="F6945" t="s">
        <v>441</v>
      </c>
    </row>
    <row r="6946" spans="1:6" x14ac:dyDescent="0.25">
      <c r="A6946">
        <v>13</v>
      </c>
      <c r="B6946">
        <v>15</v>
      </c>
      <c r="C6946" t="s">
        <v>1083</v>
      </c>
      <c r="D6946" t="s">
        <v>901</v>
      </c>
      <c r="E6946" t="s">
        <v>354</v>
      </c>
      <c r="F6946" t="s">
        <v>441</v>
      </c>
    </row>
    <row r="6947" spans="1:6" x14ac:dyDescent="0.25">
      <c r="A6947">
        <v>14</v>
      </c>
      <c r="B6947">
        <v>1</v>
      </c>
      <c r="C6947" t="s">
        <v>1156</v>
      </c>
      <c r="D6947" t="s">
        <v>899</v>
      </c>
      <c r="E6947" t="s">
        <v>354</v>
      </c>
      <c r="F6947" t="s">
        <v>441</v>
      </c>
    </row>
    <row r="6948" spans="1:6" x14ac:dyDescent="0.25">
      <c r="A6948">
        <v>14</v>
      </c>
      <c r="B6948">
        <v>2</v>
      </c>
      <c r="C6948" t="s">
        <v>1085</v>
      </c>
      <c r="D6948" t="s">
        <v>899</v>
      </c>
      <c r="E6948" t="s">
        <v>38</v>
      </c>
      <c r="F6948" t="s">
        <v>441</v>
      </c>
    </row>
    <row r="6949" spans="1:6" x14ac:dyDescent="0.25">
      <c r="A6949">
        <v>14</v>
      </c>
      <c r="B6949">
        <v>3</v>
      </c>
      <c r="C6949" t="s">
        <v>1133</v>
      </c>
      <c r="D6949" t="s">
        <v>901</v>
      </c>
      <c r="E6949" t="s">
        <v>194</v>
      </c>
      <c r="F6949" t="s">
        <v>441</v>
      </c>
    </row>
    <row r="6950" spans="1:6" x14ac:dyDescent="0.25">
      <c r="A6950">
        <v>14</v>
      </c>
      <c r="B6950">
        <v>4</v>
      </c>
      <c r="C6950" t="s">
        <v>1058</v>
      </c>
      <c r="D6950" t="s">
        <v>961</v>
      </c>
      <c r="E6950" t="s">
        <v>360</v>
      </c>
      <c r="F6950" t="s">
        <v>441</v>
      </c>
    </row>
    <row r="6951" spans="1:6" x14ac:dyDescent="0.25">
      <c r="A6951">
        <v>14</v>
      </c>
      <c r="B6951">
        <v>5</v>
      </c>
      <c r="C6951" t="s">
        <v>1108</v>
      </c>
      <c r="D6951" t="s">
        <v>908</v>
      </c>
      <c r="E6951" t="s">
        <v>128</v>
      </c>
      <c r="F6951" t="s">
        <v>441</v>
      </c>
    </row>
    <row r="6952" spans="1:6" x14ac:dyDescent="0.25">
      <c r="A6952">
        <v>14</v>
      </c>
      <c r="B6952">
        <v>6</v>
      </c>
      <c r="C6952" t="s">
        <v>1097</v>
      </c>
      <c r="D6952" t="s">
        <v>899</v>
      </c>
      <c r="E6952" t="s">
        <v>493</v>
      </c>
      <c r="F6952" t="s">
        <v>441</v>
      </c>
    </row>
    <row r="6953" spans="1:6" x14ac:dyDescent="0.25">
      <c r="A6953">
        <v>14</v>
      </c>
      <c r="B6953">
        <v>7</v>
      </c>
      <c r="C6953" t="s">
        <v>1111</v>
      </c>
      <c r="D6953" t="s">
        <v>926</v>
      </c>
      <c r="E6953" t="s">
        <v>695</v>
      </c>
      <c r="F6953" t="s">
        <v>441</v>
      </c>
    </row>
    <row r="6954" spans="1:6" x14ac:dyDescent="0.25">
      <c r="A6954">
        <v>14</v>
      </c>
      <c r="B6954">
        <v>8</v>
      </c>
      <c r="C6954" t="s">
        <v>1106</v>
      </c>
      <c r="D6954" t="s">
        <v>901</v>
      </c>
      <c r="E6954" t="s">
        <v>101</v>
      </c>
      <c r="F6954" t="s">
        <v>441</v>
      </c>
    </row>
    <row r="6955" spans="1:6" x14ac:dyDescent="0.25">
      <c r="A6955">
        <v>14</v>
      </c>
      <c r="B6955">
        <v>9</v>
      </c>
      <c r="C6955" t="s">
        <v>1119</v>
      </c>
      <c r="D6955" t="s">
        <v>901</v>
      </c>
      <c r="E6955" t="s">
        <v>475</v>
      </c>
      <c r="F6955" t="s">
        <v>441</v>
      </c>
    </row>
    <row r="6956" spans="1:6" x14ac:dyDescent="0.25">
      <c r="A6956">
        <v>14</v>
      </c>
      <c r="B6956">
        <v>10</v>
      </c>
      <c r="C6956" t="s">
        <v>1063</v>
      </c>
      <c r="D6956" t="s">
        <v>961</v>
      </c>
      <c r="E6956" t="s">
        <v>662</v>
      </c>
      <c r="F6956" t="s">
        <v>441</v>
      </c>
    </row>
    <row r="6957" spans="1:6" x14ac:dyDescent="0.25">
      <c r="A6957">
        <v>14</v>
      </c>
      <c r="B6957">
        <v>11</v>
      </c>
      <c r="C6957" t="s">
        <v>1118</v>
      </c>
      <c r="D6957" t="s">
        <v>901</v>
      </c>
      <c r="E6957" t="s">
        <v>153</v>
      </c>
      <c r="F6957" t="s">
        <v>441</v>
      </c>
    </row>
    <row r="6958" spans="1:6" x14ac:dyDescent="0.25">
      <c r="A6958">
        <v>14</v>
      </c>
      <c r="B6958">
        <v>12</v>
      </c>
      <c r="C6958" t="s">
        <v>1116</v>
      </c>
      <c r="D6958" t="s">
        <v>901</v>
      </c>
      <c r="E6958" t="s">
        <v>549</v>
      </c>
      <c r="F6958" t="s">
        <v>441</v>
      </c>
    </row>
    <row r="6959" spans="1:6" x14ac:dyDescent="0.25">
      <c r="A6959">
        <v>14</v>
      </c>
      <c r="B6959">
        <v>13</v>
      </c>
      <c r="C6959" t="s">
        <v>1122</v>
      </c>
      <c r="D6959" t="s">
        <v>901</v>
      </c>
      <c r="E6959" t="s">
        <v>777</v>
      </c>
      <c r="F6959" t="s">
        <v>441</v>
      </c>
    </row>
    <row r="6960" spans="1:6" x14ac:dyDescent="0.25">
      <c r="A6960">
        <v>14</v>
      </c>
      <c r="B6960">
        <v>14</v>
      </c>
      <c r="C6960" t="s">
        <v>1100</v>
      </c>
      <c r="D6960" t="s">
        <v>961</v>
      </c>
      <c r="E6960" t="s">
        <v>455</v>
      </c>
      <c r="F6960" t="s">
        <v>441</v>
      </c>
    </row>
    <row r="6961" spans="1:6" x14ac:dyDescent="0.25">
      <c r="A6961">
        <v>14</v>
      </c>
      <c r="B6961">
        <v>15</v>
      </c>
      <c r="C6961" t="s">
        <v>1092</v>
      </c>
      <c r="D6961" t="s">
        <v>901</v>
      </c>
      <c r="E6961" t="s">
        <v>884</v>
      </c>
      <c r="F6961" t="s">
        <v>441</v>
      </c>
    </row>
    <row r="6962" spans="1:6" x14ac:dyDescent="0.25">
      <c r="A6962">
        <v>15</v>
      </c>
      <c r="B6962">
        <v>1</v>
      </c>
      <c r="C6962" t="s">
        <v>1114</v>
      </c>
      <c r="D6962" t="s">
        <v>961</v>
      </c>
      <c r="E6962" t="s">
        <v>884</v>
      </c>
      <c r="F6962" t="s">
        <v>441</v>
      </c>
    </row>
    <row r="6963" spans="1:6" x14ac:dyDescent="0.25">
      <c r="A6963">
        <v>15</v>
      </c>
      <c r="B6963">
        <v>2</v>
      </c>
      <c r="C6963" t="s">
        <v>1090</v>
      </c>
      <c r="D6963" t="s">
        <v>899</v>
      </c>
      <c r="E6963" t="s">
        <v>455</v>
      </c>
      <c r="F6963" t="s">
        <v>441</v>
      </c>
    </row>
    <row r="6964" spans="1:6" x14ac:dyDescent="0.25">
      <c r="A6964">
        <v>15</v>
      </c>
      <c r="B6964">
        <v>3</v>
      </c>
      <c r="C6964" t="s">
        <v>1042</v>
      </c>
      <c r="D6964" t="s">
        <v>899</v>
      </c>
      <c r="E6964" t="s">
        <v>777</v>
      </c>
      <c r="F6964" t="s">
        <v>441</v>
      </c>
    </row>
    <row r="6965" spans="1:6" x14ac:dyDescent="0.25">
      <c r="A6965">
        <v>15</v>
      </c>
      <c r="B6965">
        <v>4</v>
      </c>
      <c r="C6965" t="s">
        <v>1168</v>
      </c>
      <c r="D6965" t="s">
        <v>899</v>
      </c>
      <c r="E6965" t="s">
        <v>549</v>
      </c>
      <c r="F6965" t="s">
        <v>441</v>
      </c>
    </row>
    <row r="6966" spans="1:6" x14ac:dyDescent="0.25">
      <c r="A6966">
        <v>15</v>
      </c>
      <c r="B6966">
        <v>5</v>
      </c>
      <c r="C6966" t="s">
        <v>1104</v>
      </c>
      <c r="D6966" t="s">
        <v>901</v>
      </c>
      <c r="E6966" t="s">
        <v>153</v>
      </c>
      <c r="F6966" t="s">
        <v>441</v>
      </c>
    </row>
    <row r="6967" spans="1:6" x14ac:dyDescent="0.25">
      <c r="A6967">
        <v>15</v>
      </c>
      <c r="B6967">
        <v>6</v>
      </c>
      <c r="C6967" t="s">
        <v>1135</v>
      </c>
      <c r="D6967" t="s">
        <v>908</v>
      </c>
      <c r="E6967" t="s">
        <v>662</v>
      </c>
      <c r="F6967" t="s">
        <v>441</v>
      </c>
    </row>
    <row r="6968" spans="1:6" x14ac:dyDescent="0.25">
      <c r="A6968">
        <v>15</v>
      </c>
      <c r="B6968">
        <v>7</v>
      </c>
      <c r="C6968" t="s">
        <v>1141</v>
      </c>
      <c r="D6968" t="s">
        <v>899</v>
      </c>
      <c r="E6968" t="s">
        <v>475</v>
      </c>
      <c r="F6968" t="s">
        <v>441</v>
      </c>
    </row>
    <row r="6969" spans="1:6" x14ac:dyDescent="0.25">
      <c r="A6969">
        <v>15</v>
      </c>
      <c r="B6969">
        <v>8</v>
      </c>
      <c r="C6969" t="s">
        <v>1044</v>
      </c>
      <c r="D6969" t="s">
        <v>922</v>
      </c>
      <c r="E6969" t="s">
        <v>101</v>
      </c>
      <c r="F6969" t="s">
        <v>441</v>
      </c>
    </row>
    <row r="6970" spans="1:6" x14ac:dyDescent="0.25">
      <c r="A6970">
        <v>15</v>
      </c>
      <c r="B6970">
        <v>9</v>
      </c>
      <c r="C6970" t="s">
        <v>1145</v>
      </c>
      <c r="D6970" t="s">
        <v>899</v>
      </c>
      <c r="E6970" t="s">
        <v>695</v>
      </c>
      <c r="F6970" t="s">
        <v>441</v>
      </c>
    </row>
    <row r="6971" spans="1:6" x14ac:dyDescent="0.25">
      <c r="A6971">
        <v>15</v>
      </c>
      <c r="B6971">
        <v>10</v>
      </c>
      <c r="C6971" t="s">
        <v>1131</v>
      </c>
      <c r="D6971" t="s">
        <v>901</v>
      </c>
      <c r="E6971" t="s">
        <v>493</v>
      </c>
      <c r="F6971" t="s">
        <v>441</v>
      </c>
    </row>
    <row r="6972" spans="1:6" x14ac:dyDescent="0.25">
      <c r="A6972">
        <v>15</v>
      </c>
      <c r="B6972">
        <v>11</v>
      </c>
      <c r="C6972" t="s">
        <v>1166</v>
      </c>
      <c r="D6972" t="s">
        <v>901</v>
      </c>
      <c r="E6972" t="s">
        <v>128</v>
      </c>
      <c r="F6972" t="s">
        <v>441</v>
      </c>
    </row>
    <row r="6973" spans="1:6" x14ac:dyDescent="0.25">
      <c r="A6973">
        <v>15</v>
      </c>
      <c r="B6973">
        <v>12</v>
      </c>
      <c r="C6973" t="s">
        <v>1057</v>
      </c>
      <c r="D6973" t="s">
        <v>899</v>
      </c>
      <c r="E6973" t="s">
        <v>360</v>
      </c>
      <c r="F6973" t="s">
        <v>441</v>
      </c>
    </row>
    <row r="6974" spans="1:6" x14ac:dyDescent="0.25">
      <c r="A6974">
        <v>15</v>
      </c>
      <c r="B6974">
        <v>13</v>
      </c>
      <c r="C6974" t="s">
        <v>1084</v>
      </c>
      <c r="D6974" t="s">
        <v>908</v>
      </c>
      <c r="E6974" t="s">
        <v>194</v>
      </c>
      <c r="F6974" t="s">
        <v>441</v>
      </c>
    </row>
    <row r="6975" spans="1:6" x14ac:dyDescent="0.25">
      <c r="A6975">
        <v>15</v>
      </c>
      <c r="B6975">
        <v>14</v>
      </c>
      <c r="C6975" t="s">
        <v>1151</v>
      </c>
      <c r="D6975" t="s">
        <v>903</v>
      </c>
      <c r="E6975" t="s">
        <v>38</v>
      </c>
      <c r="F6975" t="s">
        <v>441</v>
      </c>
    </row>
    <row r="6976" spans="1:6" x14ac:dyDescent="0.25">
      <c r="A6976">
        <v>15</v>
      </c>
      <c r="B6976">
        <v>15</v>
      </c>
      <c r="C6976" t="s">
        <v>1149</v>
      </c>
      <c r="D6976" t="s">
        <v>903</v>
      </c>
      <c r="E6976" t="s">
        <v>354</v>
      </c>
      <c r="F6976" t="s">
        <v>441</v>
      </c>
    </row>
    <row r="6977" spans="1:6" x14ac:dyDescent="0.25">
      <c r="A6977">
        <v>16</v>
      </c>
      <c r="B6977">
        <v>1</v>
      </c>
      <c r="C6977" t="s">
        <v>1102</v>
      </c>
      <c r="D6977" t="s">
        <v>901</v>
      </c>
      <c r="E6977" t="s">
        <v>354</v>
      </c>
      <c r="F6977" t="s">
        <v>441</v>
      </c>
    </row>
    <row r="6978" spans="1:6" x14ac:dyDescent="0.25">
      <c r="A6978">
        <v>16</v>
      </c>
      <c r="B6978">
        <v>2</v>
      </c>
      <c r="C6978" t="s">
        <v>1279</v>
      </c>
      <c r="D6978" t="s">
        <v>901</v>
      </c>
      <c r="E6978" t="s">
        <v>38</v>
      </c>
      <c r="F6978" t="s">
        <v>441</v>
      </c>
    </row>
    <row r="6979" spans="1:6" x14ac:dyDescent="0.25">
      <c r="A6979">
        <v>16</v>
      </c>
      <c r="B6979">
        <v>3</v>
      </c>
      <c r="C6979" t="s">
        <v>1094</v>
      </c>
      <c r="D6979" t="s">
        <v>903</v>
      </c>
      <c r="E6979" t="s">
        <v>194</v>
      </c>
      <c r="F6979" t="s">
        <v>441</v>
      </c>
    </row>
    <row r="6980" spans="1:6" x14ac:dyDescent="0.25">
      <c r="A6980">
        <v>16</v>
      </c>
      <c r="B6980">
        <v>4</v>
      </c>
      <c r="C6980" t="s">
        <v>1107</v>
      </c>
      <c r="D6980" t="s">
        <v>905</v>
      </c>
      <c r="E6980" t="s">
        <v>360</v>
      </c>
      <c r="F6980" t="s">
        <v>441</v>
      </c>
    </row>
    <row r="6981" spans="1:6" x14ac:dyDescent="0.25">
      <c r="A6981">
        <v>16</v>
      </c>
      <c r="B6981">
        <v>5</v>
      </c>
      <c r="C6981" t="s">
        <v>1134</v>
      </c>
      <c r="D6981" t="s">
        <v>901</v>
      </c>
      <c r="E6981" t="s">
        <v>128</v>
      </c>
      <c r="F6981" t="s">
        <v>441</v>
      </c>
    </row>
    <row r="6982" spans="1:6" x14ac:dyDescent="0.25">
      <c r="A6982">
        <v>16</v>
      </c>
      <c r="B6982">
        <v>6</v>
      </c>
      <c r="C6982" t="s">
        <v>1147</v>
      </c>
      <c r="D6982" t="s">
        <v>901</v>
      </c>
      <c r="E6982" t="s">
        <v>493</v>
      </c>
      <c r="F6982" t="s">
        <v>441</v>
      </c>
    </row>
    <row r="6983" spans="1:6" x14ac:dyDescent="0.25">
      <c r="A6983">
        <v>16</v>
      </c>
      <c r="B6983">
        <v>7</v>
      </c>
      <c r="C6983" t="s">
        <v>1117</v>
      </c>
      <c r="D6983" t="s">
        <v>899</v>
      </c>
      <c r="E6983" t="s">
        <v>695</v>
      </c>
      <c r="F6983" t="s">
        <v>441</v>
      </c>
    </row>
    <row r="6984" spans="1:6" x14ac:dyDescent="0.25">
      <c r="A6984">
        <v>16</v>
      </c>
      <c r="B6984">
        <v>8</v>
      </c>
      <c r="C6984" t="s">
        <v>1153</v>
      </c>
      <c r="D6984" t="s">
        <v>899</v>
      </c>
      <c r="E6984" t="s">
        <v>101</v>
      </c>
      <c r="F6984" t="s">
        <v>441</v>
      </c>
    </row>
    <row r="6985" spans="1:6" x14ac:dyDescent="0.25">
      <c r="A6985">
        <v>16</v>
      </c>
      <c r="B6985">
        <v>9</v>
      </c>
      <c r="C6985" t="s">
        <v>1138</v>
      </c>
      <c r="D6985" t="s">
        <v>961</v>
      </c>
      <c r="E6985" t="s">
        <v>475</v>
      </c>
      <c r="F6985" t="s">
        <v>441</v>
      </c>
    </row>
    <row r="6986" spans="1:6" x14ac:dyDescent="0.25">
      <c r="A6986">
        <v>16</v>
      </c>
      <c r="B6986">
        <v>10</v>
      </c>
      <c r="C6986" t="s">
        <v>1132</v>
      </c>
      <c r="D6986" t="s">
        <v>903</v>
      </c>
      <c r="E6986" t="s">
        <v>662</v>
      </c>
      <c r="F6986" t="s">
        <v>441</v>
      </c>
    </row>
    <row r="6987" spans="1:6" x14ac:dyDescent="0.25">
      <c r="A6987">
        <v>16</v>
      </c>
      <c r="B6987">
        <v>11</v>
      </c>
      <c r="C6987" t="s">
        <v>1144</v>
      </c>
      <c r="D6987" t="s">
        <v>899</v>
      </c>
      <c r="E6987" t="s">
        <v>153</v>
      </c>
      <c r="F6987" t="s">
        <v>441</v>
      </c>
    </row>
    <row r="6988" spans="1:6" x14ac:dyDescent="0.25">
      <c r="A6988">
        <v>16</v>
      </c>
      <c r="B6988">
        <v>12</v>
      </c>
      <c r="C6988" t="s">
        <v>1143</v>
      </c>
      <c r="D6988" t="s">
        <v>961</v>
      </c>
      <c r="E6988" t="s">
        <v>549</v>
      </c>
      <c r="F6988" t="s">
        <v>441</v>
      </c>
    </row>
    <row r="6989" spans="1:6" x14ac:dyDescent="0.25">
      <c r="A6989">
        <v>16</v>
      </c>
      <c r="B6989">
        <v>13</v>
      </c>
      <c r="C6989" t="s">
        <v>1148</v>
      </c>
      <c r="D6989" t="s">
        <v>901</v>
      </c>
      <c r="E6989" t="s">
        <v>777</v>
      </c>
      <c r="F6989" t="s">
        <v>441</v>
      </c>
    </row>
    <row r="6990" spans="1:6" x14ac:dyDescent="0.25">
      <c r="A6990">
        <v>16</v>
      </c>
      <c r="B6990">
        <v>14</v>
      </c>
      <c r="C6990" t="s">
        <v>1159</v>
      </c>
      <c r="D6990" t="s">
        <v>901</v>
      </c>
      <c r="E6990" t="s">
        <v>455</v>
      </c>
      <c r="F6990" t="s">
        <v>441</v>
      </c>
    </row>
    <row r="6991" spans="1:6" x14ac:dyDescent="0.25">
      <c r="A6991">
        <v>16</v>
      </c>
      <c r="B6991">
        <v>15</v>
      </c>
      <c r="C6991" t="s">
        <v>1103</v>
      </c>
      <c r="D6991" t="s">
        <v>901</v>
      </c>
      <c r="E6991" t="s">
        <v>884</v>
      </c>
      <c r="F6991" t="s">
        <v>441</v>
      </c>
    </row>
    <row r="6992" spans="1:6" x14ac:dyDescent="0.25">
      <c r="A6992">
        <v>17</v>
      </c>
      <c r="B6992">
        <v>1</v>
      </c>
      <c r="C6992" t="s">
        <v>1127</v>
      </c>
      <c r="D6992" t="s">
        <v>901</v>
      </c>
      <c r="E6992" t="s">
        <v>884</v>
      </c>
      <c r="F6992" t="s">
        <v>441</v>
      </c>
    </row>
    <row r="6993" spans="1:6" x14ac:dyDescent="0.25">
      <c r="A6993">
        <v>17</v>
      </c>
      <c r="B6993">
        <v>2</v>
      </c>
      <c r="C6993" t="s">
        <v>1120</v>
      </c>
      <c r="D6993" t="s">
        <v>922</v>
      </c>
      <c r="E6993" t="s">
        <v>455</v>
      </c>
      <c r="F6993" t="s">
        <v>441</v>
      </c>
    </row>
    <row r="6994" spans="1:6" x14ac:dyDescent="0.25">
      <c r="A6994">
        <v>17</v>
      </c>
      <c r="B6994">
        <v>3</v>
      </c>
      <c r="C6994" t="s">
        <v>1129</v>
      </c>
      <c r="D6994" t="s">
        <v>899</v>
      </c>
      <c r="E6994" t="s">
        <v>777</v>
      </c>
      <c r="F6994" t="s">
        <v>441</v>
      </c>
    </row>
    <row r="6995" spans="1:6" x14ac:dyDescent="0.25">
      <c r="A6995">
        <v>17</v>
      </c>
      <c r="B6995">
        <v>4</v>
      </c>
      <c r="C6995" t="s">
        <v>1164</v>
      </c>
      <c r="D6995" t="s">
        <v>903</v>
      </c>
      <c r="E6995" t="s">
        <v>549</v>
      </c>
      <c r="F6995" t="s">
        <v>441</v>
      </c>
    </row>
    <row r="6996" spans="1:6" x14ac:dyDescent="0.25">
      <c r="A6996">
        <v>17</v>
      </c>
      <c r="B6996">
        <v>5</v>
      </c>
      <c r="C6996" t="s">
        <v>1126</v>
      </c>
      <c r="D6996" t="s">
        <v>961</v>
      </c>
      <c r="E6996" t="s">
        <v>153</v>
      </c>
      <c r="F6996" t="s">
        <v>441</v>
      </c>
    </row>
    <row r="6997" spans="1:6" x14ac:dyDescent="0.25">
      <c r="A6997">
        <v>17</v>
      </c>
      <c r="B6997">
        <v>6</v>
      </c>
      <c r="C6997" t="s">
        <v>1169</v>
      </c>
      <c r="D6997" t="s">
        <v>901</v>
      </c>
      <c r="E6997" t="s">
        <v>662</v>
      </c>
      <c r="F6997" t="s">
        <v>441</v>
      </c>
    </row>
    <row r="6998" spans="1:6" x14ac:dyDescent="0.25">
      <c r="A6998">
        <v>17</v>
      </c>
      <c r="B6998">
        <v>7</v>
      </c>
      <c r="C6998" t="s">
        <v>1196</v>
      </c>
      <c r="D6998" t="s">
        <v>903</v>
      </c>
      <c r="E6998" t="s">
        <v>475</v>
      </c>
      <c r="F6998" t="s">
        <v>441</v>
      </c>
    </row>
    <row r="6999" spans="1:6" x14ac:dyDescent="0.25">
      <c r="A6999">
        <v>17</v>
      </c>
      <c r="B6999">
        <v>8</v>
      </c>
      <c r="C6999" t="s">
        <v>1091</v>
      </c>
      <c r="D6999" t="s">
        <v>901</v>
      </c>
      <c r="E6999" t="s">
        <v>101</v>
      </c>
      <c r="F6999" t="s">
        <v>441</v>
      </c>
    </row>
    <row r="7000" spans="1:6" x14ac:dyDescent="0.25">
      <c r="A7000">
        <v>17</v>
      </c>
      <c r="B7000">
        <v>9</v>
      </c>
      <c r="C7000" t="s">
        <v>1142</v>
      </c>
      <c r="D7000" t="s">
        <v>899</v>
      </c>
      <c r="E7000" t="s">
        <v>695</v>
      </c>
      <c r="F7000" t="s">
        <v>441</v>
      </c>
    </row>
    <row r="7001" spans="1:6" x14ac:dyDescent="0.25">
      <c r="A7001">
        <v>17</v>
      </c>
      <c r="B7001">
        <v>10</v>
      </c>
      <c r="C7001" t="s">
        <v>1136</v>
      </c>
      <c r="D7001" t="s">
        <v>899</v>
      </c>
      <c r="E7001" t="s">
        <v>493</v>
      </c>
      <c r="F7001" t="s">
        <v>441</v>
      </c>
    </row>
    <row r="7002" spans="1:6" x14ac:dyDescent="0.25">
      <c r="A7002">
        <v>17</v>
      </c>
      <c r="B7002">
        <v>11</v>
      </c>
      <c r="C7002" t="s">
        <v>1140</v>
      </c>
      <c r="D7002" t="s">
        <v>901</v>
      </c>
      <c r="E7002" t="s">
        <v>128</v>
      </c>
      <c r="F7002" t="s">
        <v>441</v>
      </c>
    </row>
    <row r="7003" spans="1:6" x14ac:dyDescent="0.25">
      <c r="A7003">
        <v>17</v>
      </c>
      <c r="B7003">
        <v>12</v>
      </c>
      <c r="C7003" t="s">
        <v>1110</v>
      </c>
      <c r="D7003" t="s">
        <v>899</v>
      </c>
      <c r="E7003" t="s">
        <v>360</v>
      </c>
      <c r="F7003" t="s">
        <v>441</v>
      </c>
    </row>
    <row r="7004" spans="1:6" x14ac:dyDescent="0.25">
      <c r="A7004">
        <v>17</v>
      </c>
      <c r="B7004">
        <v>13</v>
      </c>
      <c r="C7004" t="s">
        <v>1123</v>
      </c>
      <c r="D7004" t="s">
        <v>926</v>
      </c>
      <c r="E7004" t="s">
        <v>194</v>
      </c>
      <c r="F7004" t="s">
        <v>441</v>
      </c>
    </row>
    <row r="7005" spans="1:6" x14ac:dyDescent="0.25">
      <c r="A7005">
        <v>17</v>
      </c>
      <c r="B7005">
        <v>14</v>
      </c>
      <c r="C7005" t="s">
        <v>1137</v>
      </c>
      <c r="D7005" t="s">
        <v>922</v>
      </c>
      <c r="E7005" t="s">
        <v>38</v>
      </c>
      <c r="F7005" t="s">
        <v>441</v>
      </c>
    </row>
    <row r="7006" spans="1:6" x14ac:dyDescent="0.25">
      <c r="A7006">
        <v>17</v>
      </c>
      <c r="B7006">
        <v>15</v>
      </c>
      <c r="C7006" t="s">
        <v>1225</v>
      </c>
      <c r="D7006" t="s">
        <v>901</v>
      </c>
      <c r="E7006" t="s">
        <v>354</v>
      </c>
      <c r="F7006" t="s">
        <v>441</v>
      </c>
    </row>
    <row r="7007" spans="1:6" x14ac:dyDescent="0.25">
      <c r="A7007">
        <v>18</v>
      </c>
      <c r="B7007">
        <v>1</v>
      </c>
      <c r="C7007" t="s">
        <v>1231</v>
      </c>
      <c r="D7007" t="s">
        <v>901</v>
      </c>
      <c r="E7007" t="s">
        <v>354</v>
      </c>
      <c r="F7007" t="s">
        <v>441</v>
      </c>
    </row>
    <row r="7008" spans="1:6" x14ac:dyDescent="0.25">
      <c r="A7008">
        <v>18</v>
      </c>
      <c r="B7008">
        <v>2</v>
      </c>
      <c r="C7008" t="s">
        <v>1139</v>
      </c>
      <c r="D7008" t="s">
        <v>903</v>
      </c>
      <c r="E7008" t="s">
        <v>38</v>
      </c>
      <c r="F7008" t="s">
        <v>441</v>
      </c>
    </row>
    <row r="7009" spans="1:6" x14ac:dyDescent="0.25">
      <c r="A7009">
        <v>18</v>
      </c>
      <c r="B7009">
        <v>3</v>
      </c>
      <c r="C7009" t="s">
        <v>1176</v>
      </c>
      <c r="D7009" t="s">
        <v>922</v>
      </c>
      <c r="E7009" t="s">
        <v>194</v>
      </c>
      <c r="F7009" t="s">
        <v>441</v>
      </c>
    </row>
    <row r="7010" spans="1:6" x14ac:dyDescent="0.25">
      <c r="A7010">
        <v>18</v>
      </c>
      <c r="B7010">
        <v>4</v>
      </c>
      <c r="C7010" t="s">
        <v>1237</v>
      </c>
      <c r="D7010" t="s">
        <v>901</v>
      </c>
      <c r="E7010" t="s">
        <v>360</v>
      </c>
      <c r="F7010" t="s">
        <v>441</v>
      </c>
    </row>
    <row r="7011" spans="1:6" x14ac:dyDescent="0.25">
      <c r="A7011">
        <v>18</v>
      </c>
      <c r="B7011">
        <v>5</v>
      </c>
      <c r="C7011" t="s">
        <v>1160</v>
      </c>
      <c r="D7011" t="s">
        <v>899</v>
      </c>
      <c r="E7011" t="s">
        <v>128</v>
      </c>
      <c r="F7011" t="s">
        <v>441</v>
      </c>
    </row>
    <row r="7012" spans="1:6" x14ac:dyDescent="0.25">
      <c r="A7012">
        <v>18</v>
      </c>
      <c r="B7012">
        <v>6</v>
      </c>
      <c r="C7012" t="s">
        <v>1165</v>
      </c>
      <c r="D7012" t="s">
        <v>901</v>
      </c>
      <c r="E7012" t="s">
        <v>493</v>
      </c>
      <c r="F7012" t="s">
        <v>441</v>
      </c>
    </row>
    <row r="7013" spans="1:6" x14ac:dyDescent="0.25">
      <c r="A7013">
        <v>18</v>
      </c>
      <c r="B7013">
        <v>7</v>
      </c>
      <c r="C7013" t="s">
        <v>1157</v>
      </c>
      <c r="D7013" t="s">
        <v>899</v>
      </c>
      <c r="E7013" t="s">
        <v>695</v>
      </c>
      <c r="F7013" t="s">
        <v>441</v>
      </c>
    </row>
    <row r="7014" spans="1:6" x14ac:dyDescent="0.25">
      <c r="A7014">
        <v>18</v>
      </c>
      <c r="B7014">
        <v>8</v>
      </c>
      <c r="C7014" t="s">
        <v>1213</v>
      </c>
      <c r="D7014" t="s">
        <v>901</v>
      </c>
      <c r="E7014" t="s">
        <v>101</v>
      </c>
      <c r="F7014" t="s">
        <v>441</v>
      </c>
    </row>
    <row r="7015" spans="1:6" x14ac:dyDescent="0.25">
      <c r="A7015">
        <v>18</v>
      </c>
      <c r="B7015">
        <v>9</v>
      </c>
      <c r="C7015" t="s">
        <v>1233</v>
      </c>
      <c r="D7015" t="s">
        <v>901</v>
      </c>
      <c r="E7015" t="s">
        <v>475</v>
      </c>
      <c r="F7015" t="s">
        <v>441</v>
      </c>
    </row>
    <row r="7016" spans="1:6" x14ac:dyDescent="0.25">
      <c r="A7016">
        <v>18</v>
      </c>
      <c r="B7016">
        <v>10</v>
      </c>
      <c r="C7016" t="s">
        <v>1204</v>
      </c>
      <c r="D7016" t="s">
        <v>901</v>
      </c>
      <c r="E7016" t="s">
        <v>662</v>
      </c>
      <c r="F7016" t="s">
        <v>441</v>
      </c>
    </row>
    <row r="7017" spans="1:6" x14ac:dyDescent="0.25">
      <c r="A7017">
        <v>18</v>
      </c>
      <c r="B7017">
        <v>11</v>
      </c>
      <c r="C7017" t="s">
        <v>1211</v>
      </c>
      <c r="D7017" t="s">
        <v>899</v>
      </c>
      <c r="E7017" t="s">
        <v>153</v>
      </c>
      <c r="F7017" t="s">
        <v>441</v>
      </c>
    </row>
    <row r="7018" spans="1:6" x14ac:dyDescent="0.25">
      <c r="A7018">
        <v>18</v>
      </c>
      <c r="B7018">
        <v>12</v>
      </c>
      <c r="C7018" t="s">
        <v>1175</v>
      </c>
      <c r="D7018" t="s">
        <v>905</v>
      </c>
      <c r="E7018" t="s">
        <v>549</v>
      </c>
      <c r="F7018" t="s">
        <v>441</v>
      </c>
    </row>
    <row r="7019" spans="1:6" x14ac:dyDescent="0.25">
      <c r="A7019">
        <v>18</v>
      </c>
      <c r="B7019">
        <v>13</v>
      </c>
      <c r="C7019" t="s">
        <v>1192</v>
      </c>
      <c r="D7019" t="s">
        <v>901</v>
      </c>
      <c r="E7019" t="s">
        <v>777</v>
      </c>
      <c r="F7019" t="s">
        <v>441</v>
      </c>
    </row>
    <row r="7020" spans="1:6" x14ac:dyDescent="0.25">
      <c r="A7020">
        <v>18</v>
      </c>
      <c r="B7020">
        <v>14</v>
      </c>
      <c r="C7020" t="s">
        <v>1150</v>
      </c>
      <c r="D7020" t="s">
        <v>905</v>
      </c>
      <c r="E7020" t="s">
        <v>455</v>
      </c>
      <c r="F7020" t="s">
        <v>441</v>
      </c>
    </row>
    <row r="7021" spans="1:6" x14ac:dyDescent="0.25">
      <c r="A7021">
        <v>18</v>
      </c>
      <c r="B7021">
        <v>15</v>
      </c>
      <c r="C7021" t="s">
        <v>1163</v>
      </c>
      <c r="D7021" t="s">
        <v>903</v>
      </c>
      <c r="E7021" t="s">
        <v>884</v>
      </c>
      <c r="F7021" t="s">
        <v>441</v>
      </c>
    </row>
    <row r="7022" spans="1:6" x14ac:dyDescent="0.25">
      <c r="A7022">
        <v>19</v>
      </c>
      <c r="B7022">
        <v>1</v>
      </c>
      <c r="C7022" t="s">
        <v>1238</v>
      </c>
      <c r="D7022" t="s">
        <v>901</v>
      </c>
      <c r="E7022" t="s">
        <v>884</v>
      </c>
      <c r="F7022" t="s">
        <v>441</v>
      </c>
    </row>
    <row r="7023" spans="1:6" x14ac:dyDescent="0.25">
      <c r="A7023">
        <v>19</v>
      </c>
      <c r="B7023">
        <v>2</v>
      </c>
      <c r="C7023" t="s">
        <v>1190</v>
      </c>
      <c r="D7023" t="s">
        <v>901</v>
      </c>
      <c r="E7023" t="s">
        <v>455</v>
      </c>
      <c r="F7023" t="s">
        <v>441</v>
      </c>
    </row>
    <row r="7024" spans="1:6" x14ac:dyDescent="0.25">
      <c r="A7024">
        <v>19</v>
      </c>
      <c r="B7024">
        <v>3</v>
      </c>
      <c r="C7024" t="s">
        <v>1173</v>
      </c>
      <c r="D7024" t="s">
        <v>899</v>
      </c>
      <c r="E7024" t="s">
        <v>777</v>
      </c>
      <c r="F7024" t="s">
        <v>441</v>
      </c>
    </row>
    <row r="7025" spans="1:6" x14ac:dyDescent="0.25">
      <c r="A7025">
        <v>19</v>
      </c>
      <c r="B7025">
        <v>4</v>
      </c>
      <c r="C7025" t="s">
        <v>1183</v>
      </c>
      <c r="D7025" t="s">
        <v>899</v>
      </c>
      <c r="E7025" t="s">
        <v>549</v>
      </c>
      <c r="F7025" t="s">
        <v>441</v>
      </c>
    </row>
    <row r="7026" spans="1:6" x14ac:dyDescent="0.25">
      <c r="A7026">
        <v>19</v>
      </c>
      <c r="B7026">
        <v>5</v>
      </c>
      <c r="C7026" t="s">
        <v>1186</v>
      </c>
      <c r="D7026" t="s">
        <v>922</v>
      </c>
      <c r="E7026" t="s">
        <v>153</v>
      </c>
      <c r="F7026" t="s">
        <v>441</v>
      </c>
    </row>
    <row r="7027" spans="1:6" x14ac:dyDescent="0.25">
      <c r="A7027">
        <v>19</v>
      </c>
      <c r="B7027">
        <v>6</v>
      </c>
      <c r="C7027" t="s">
        <v>1247</v>
      </c>
      <c r="D7027" t="s">
        <v>901</v>
      </c>
      <c r="E7027" t="s">
        <v>662</v>
      </c>
      <c r="F7027" t="s">
        <v>441</v>
      </c>
    </row>
    <row r="7028" spans="1:6" x14ac:dyDescent="0.25">
      <c r="A7028">
        <v>19</v>
      </c>
      <c r="B7028">
        <v>7</v>
      </c>
      <c r="C7028" t="s">
        <v>1245</v>
      </c>
      <c r="D7028" t="s">
        <v>901</v>
      </c>
      <c r="E7028" t="s">
        <v>475</v>
      </c>
      <c r="F7028" t="s">
        <v>441</v>
      </c>
    </row>
    <row r="7029" spans="1:6" x14ac:dyDescent="0.25">
      <c r="A7029">
        <v>19</v>
      </c>
      <c r="B7029">
        <v>8</v>
      </c>
      <c r="C7029" t="s">
        <v>1189</v>
      </c>
      <c r="D7029" t="s">
        <v>901</v>
      </c>
      <c r="E7029" t="s">
        <v>101</v>
      </c>
      <c r="F7029" t="s">
        <v>441</v>
      </c>
    </row>
    <row r="7030" spans="1:6" x14ac:dyDescent="0.25">
      <c r="A7030">
        <v>19</v>
      </c>
      <c r="B7030">
        <v>9</v>
      </c>
      <c r="C7030" t="s">
        <v>1203</v>
      </c>
      <c r="D7030" t="s">
        <v>903</v>
      </c>
      <c r="E7030" t="s">
        <v>695</v>
      </c>
      <c r="F7030" t="s">
        <v>441</v>
      </c>
    </row>
    <row r="7031" spans="1:6" x14ac:dyDescent="0.25">
      <c r="A7031">
        <v>19</v>
      </c>
      <c r="B7031">
        <v>10</v>
      </c>
      <c r="C7031" t="s">
        <v>1200</v>
      </c>
      <c r="D7031" t="s">
        <v>901</v>
      </c>
      <c r="E7031" t="s">
        <v>493</v>
      </c>
      <c r="F7031" t="s">
        <v>441</v>
      </c>
    </row>
    <row r="7032" spans="1:6" x14ac:dyDescent="0.25">
      <c r="A7032">
        <v>19</v>
      </c>
      <c r="B7032">
        <v>11</v>
      </c>
      <c r="C7032" t="s">
        <v>1215</v>
      </c>
      <c r="D7032" t="s">
        <v>899</v>
      </c>
      <c r="E7032" t="s">
        <v>128</v>
      </c>
      <c r="F7032" t="s">
        <v>441</v>
      </c>
    </row>
    <row r="7033" spans="1:6" x14ac:dyDescent="0.25">
      <c r="A7033">
        <v>19</v>
      </c>
      <c r="B7033">
        <v>12</v>
      </c>
      <c r="C7033" t="s">
        <v>1167</v>
      </c>
      <c r="D7033" t="s">
        <v>901</v>
      </c>
      <c r="E7033" t="s">
        <v>360</v>
      </c>
      <c r="F7033" t="s">
        <v>441</v>
      </c>
    </row>
    <row r="7034" spans="1:6" x14ac:dyDescent="0.25">
      <c r="A7034">
        <v>19</v>
      </c>
      <c r="B7034">
        <v>13</v>
      </c>
      <c r="C7034" t="s">
        <v>1180</v>
      </c>
      <c r="D7034" t="s">
        <v>899</v>
      </c>
      <c r="E7034" t="s">
        <v>194</v>
      </c>
      <c r="F7034" t="s">
        <v>441</v>
      </c>
    </row>
    <row r="7035" spans="1:6" x14ac:dyDescent="0.25">
      <c r="A7035">
        <v>19</v>
      </c>
      <c r="B7035">
        <v>14</v>
      </c>
      <c r="C7035" t="s">
        <v>1185</v>
      </c>
      <c r="D7035" t="s">
        <v>901</v>
      </c>
      <c r="E7035" t="s">
        <v>38</v>
      </c>
      <c r="F7035" t="s">
        <v>441</v>
      </c>
    </row>
    <row r="7036" spans="1:6" x14ac:dyDescent="0.25">
      <c r="A7036">
        <v>19</v>
      </c>
      <c r="B7036">
        <v>15</v>
      </c>
      <c r="C7036" t="s">
        <v>1146</v>
      </c>
      <c r="D7036" t="s">
        <v>905</v>
      </c>
      <c r="E7036" t="s">
        <v>354</v>
      </c>
      <c r="F7036" t="s">
        <v>441</v>
      </c>
    </row>
    <row r="7037" spans="1:6" x14ac:dyDescent="0.25">
      <c r="A7037">
        <v>20</v>
      </c>
      <c r="B7037">
        <v>1</v>
      </c>
      <c r="C7037" t="s">
        <v>1154</v>
      </c>
      <c r="D7037" t="s">
        <v>922</v>
      </c>
      <c r="E7037" t="s">
        <v>354</v>
      </c>
      <c r="F7037" t="s">
        <v>441</v>
      </c>
    </row>
    <row r="7038" spans="1:6" x14ac:dyDescent="0.25">
      <c r="A7038">
        <v>20</v>
      </c>
      <c r="B7038">
        <v>2</v>
      </c>
      <c r="C7038" t="s">
        <v>1161</v>
      </c>
      <c r="D7038" t="s">
        <v>899</v>
      </c>
      <c r="E7038" t="s">
        <v>38</v>
      </c>
      <c r="F7038" t="s">
        <v>441</v>
      </c>
    </row>
    <row r="7039" spans="1:6" x14ac:dyDescent="0.25">
      <c r="A7039">
        <v>20</v>
      </c>
      <c r="B7039">
        <v>3</v>
      </c>
      <c r="C7039" t="s">
        <v>1214</v>
      </c>
      <c r="D7039" t="s">
        <v>901</v>
      </c>
      <c r="E7039" t="s">
        <v>194</v>
      </c>
      <c r="F7039" t="s">
        <v>441</v>
      </c>
    </row>
    <row r="7040" spans="1:6" x14ac:dyDescent="0.25">
      <c r="A7040">
        <v>20</v>
      </c>
      <c r="B7040">
        <v>4</v>
      </c>
      <c r="C7040" t="s">
        <v>1187</v>
      </c>
      <c r="D7040" t="s">
        <v>905</v>
      </c>
      <c r="E7040" t="s">
        <v>360</v>
      </c>
      <c r="F7040" t="s">
        <v>441</v>
      </c>
    </row>
    <row r="7041" spans="1:6" x14ac:dyDescent="0.25">
      <c r="A7041">
        <v>20</v>
      </c>
      <c r="B7041">
        <v>5</v>
      </c>
      <c r="C7041" t="s">
        <v>1206</v>
      </c>
      <c r="D7041" t="s">
        <v>901</v>
      </c>
      <c r="E7041" t="s">
        <v>128</v>
      </c>
      <c r="F7041" t="s">
        <v>441</v>
      </c>
    </row>
    <row r="7042" spans="1:6" x14ac:dyDescent="0.25">
      <c r="A7042">
        <v>20</v>
      </c>
      <c r="B7042">
        <v>6</v>
      </c>
      <c r="C7042" t="s">
        <v>1201</v>
      </c>
      <c r="D7042" t="s">
        <v>903</v>
      </c>
      <c r="E7042" t="s">
        <v>493</v>
      </c>
      <c r="F7042" t="s">
        <v>441</v>
      </c>
    </row>
    <row r="7043" spans="1:6" x14ac:dyDescent="0.25">
      <c r="A7043">
        <v>20</v>
      </c>
      <c r="B7043">
        <v>7</v>
      </c>
      <c r="C7043" t="s">
        <v>1210</v>
      </c>
      <c r="D7043" t="s">
        <v>901</v>
      </c>
      <c r="E7043" t="s">
        <v>695</v>
      </c>
      <c r="F7043" t="s">
        <v>441</v>
      </c>
    </row>
    <row r="7044" spans="1:6" x14ac:dyDescent="0.25">
      <c r="A7044">
        <v>20</v>
      </c>
      <c r="B7044">
        <v>8</v>
      </c>
      <c r="C7044" t="s">
        <v>1172</v>
      </c>
      <c r="D7044" t="s">
        <v>901</v>
      </c>
      <c r="E7044" t="s">
        <v>101</v>
      </c>
      <c r="F7044" t="s">
        <v>441</v>
      </c>
    </row>
    <row r="7045" spans="1:6" x14ac:dyDescent="0.25">
      <c r="A7045">
        <v>20</v>
      </c>
      <c r="B7045">
        <v>9</v>
      </c>
      <c r="C7045" t="s">
        <v>1262</v>
      </c>
      <c r="D7045" t="s">
        <v>903</v>
      </c>
      <c r="E7045" t="s">
        <v>475</v>
      </c>
      <c r="F7045" t="s">
        <v>441</v>
      </c>
    </row>
    <row r="7046" spans="1:6" x14ac:dyDescent="0.25">
      <c r="A7046">
        <v>20</v>
      </c>
      <c r="B7046">
        <v>10</v>
      </c>
      <c r="C7046" t="s">
        <v>1177</v>
      </c>
      <c r="D7046" t="s">
        <v>901</v>
      </c>
      <c r="E7046" t="s">
        <v>662</v>
      </c>
      <c r="F7046" t="s">
        <v>441</v>
      </c>
    </row>
    <row r="7047" spans="1:6" x14ac:dyDescent="0.25">
      <c r="A7047">
        <v>20</v>
      </c>
      <c r="B7047">
        <v>11</v>
      </c>
      <c r="C7047" t="s">
        <v>1226</v>
      </c>
      <c r="D7047" t="s">
        <v>901</v>
      </c>
      <c r="E7047" t="s">
        <v>153</v>
      </c>
      <c r="F7047" t="s">
        <v>441</v>
      </c>
    </row>
    <row r="7048" spans="1:6" x14ac:dyDescent="0.25">
      <c r="A7048">
        <v>20</v>
      </c>
      <c r="B7048">
        <v>12</v>
      </c>
      <c r="C7048" t="s">
        <v>1251</v>
      </c>
      <c r="D7048" t="s">
        <v>901</v>
      </c>
      <c r="E7048" t="s">
        <v>549</v>
      </c>
      <c r="F7048" t="s">
        <v>441</v>
      </c>
    </row>
    <row r="7049" spans="1:6" x14ac:dyDescent="0.25">
      <c r="A7049">
        <v>20</v>
      </c>
      <c r="B7049">
        <v>13</v>
      </c>
      <c r="C7049" t="s">
        <v>1178</v>
      </c>
      <c r="D7049" t="s">
        <v>901</v>
      </c>
      <c r="E7049" t="s">
        <v>777</v>
      </c>
      <c r="F7049" t="s">
        <v>441</v>
      </c>
    </row>
    <row r="7050" spans="1:6" x14ac:dyDescent="0.25">
      <c r="A7050">
        <v>20</v>
      </c>
      <c r="B7050">
        <v>14</v>
      </c>
      <c r="C7050" t="s">
        <v>1195</v>
      </c>
      <c r="D7050" t="s">
        <v>899</v>
      </c>
      <c r="E7050" t="s">
        <v>455</v>
      </c>
      <c r="F7050" t="s">
        <v>441</v>
      </c>
    </row>
    <row r="7051" spans="1:6" x14ac:dyDescent="0.25">
      <c r="A7051">
        <v>20</v>
      </c>
      <c r="B7051">
        <v>15</v>
      </c>
      <c r="C7051" t="s">
        <v>1193</v>
      </c>
      <c r="D7051" t="s">
        <v>908</v>
      </c>
      <c r="E7051" t="s">
        <v>884</v>
      </c>
      <c r="F7051" t="s">
        <v>441</v>
      </c>
    </row>
    <row r="7052" spans="1:6" x14ac:dyDescent="0.25">
      <c r="A7052">
        <v>21</v>
      </c>
      <c r="B7052">
        <v>1</v>
      </c>
      <c r="C7052" t="s">
        <v>1294</v>
      </c>
      <c r="D7052" t="s">
        <v>901</v>
      </c>
      <c r="E7052" t="s">
        <v>884</v>
      </c>
      <c r="F7052" t="s">
        <v>441</v>
      </c>
    </row>
    <row r="7053" spans="1:6" x14ac:dyDescent="0.25">
      <c r="A7053">
        <v>21</v>
      </c>
      <c r="B7053">
        <v>2</v>
      </c>
      <c r="C7053" t="s">
        <v>1228</v>
      </c>
      <c r="D7053" t="s">
        <v>899</v>
      </c>
      <c r="E7053" t="s">
        <v>455</v>
      </c>
      <c r="F7053" t="s">
        <v>441</v>
      </c>
    </row>
    <row r="7054" spans="1:6" x14ac:dyDescent="0.25">
      <c r="A7054">
        <v>21</v>
      </c>
      <c r="B7054">
        <v>3</v>
      </c>
      <c r="C7054" t="s">
        <v>1290</v>
      </c>
      <c r="D7054" t="s">
        <v>922</v>
      </c>
      <c r="E7054" t="s">
        <v>777</v>
      </c>
      <c r="F7054" t="s">
        <v>441</v>
      </c>
    </row>
    <row r="7055" spans="1:6" x14ac:dyDescent="0.25">
      <c r="A7055">
        <v>21</v>
      </c>
      <c r="B7055">
        <v>4</v>
      </c>
      <c r="C7055" t="s">
        <v>1286</v>
      </c>
      <c r="D7055" t="s">
        <v>899</v>
      </c>
      <c r="E7055" t="s">
        <v>549</v>
      </c>
      <c r="F7055" t="s">
        <v>441</v>
      </c>
    </row>
    <row r="7056" spans="1:6" x14ac:dyDescent="0.25">
      <c r="A7056">
        <v>21</v>
      </c>
      <c r="B7056">
        <v>5</v>
      </c>
      <c r="C7056" t="s">
        <v>1255</v>
      </c>
      <c r="D7056" t="s">
        <v>901</v>
      </c>
      <c r="E7056" t="s">
        <v>153</v>
      </c>
      <c r="F7056" t="s">
        <v>441</v>
      </c>
    </row>
    <row r="7057" spans="1:6" x14ac:dyDescent="0.25">
      <c r="A7057">
        <v>21</v>
      </c>
      <c r="B7057">
        <v>6</v>
      </c>
      <c r="C7057" t="s">
        <v>1216</v>
      </c>
      <c r="D7057" t="s">
        <v>899</v>
      </c>
      <c r="E7057" t="s">
        <v>662</v>
      </c>
      <c r="F7057" t="s">
        <v>441</v>
      </c>
    </row>
    <row r="7058" spans="1:6" x14ac:dyDescent="0.25">
      <c r="A7058">
        <v>21</v>
      </c>
      <c r="B7058">
        <v>7</v>
      </c>
      <c r="C7058" t="s">
        <v>1191</v>
      </c>
      <c r="D7058" t="s">
        <v>901</v>
      </c>
      <c r="E7058" t="s">
        <v>475</v>
      </c>
      <c r="F7058" t="s">
        <v>441</v>
      </c>
    </row>
    <row r="7059" spans="1:6" x14ac:dyDescent="0.25">
      <c r="A7059">
        <v>21</v>
      </c>
      <c r="B7059">
        <v>8</v>
      </c>
      <c r="C7059" t="s">
        <v>1207</v>
      </c>
      <c r="D7059" t="s">
        <v>899</v>
      </c>
      <c r="E7059" t="s">
        <v>101</v>
      </c>
      <c r="F7059" t="s">
        <v>441</v>
      </c>
    </row>
    <row r="7060" spans="1:6" x14ac:dyDescent="0.25">
      <c r="A7060">
        <v>21</v>
      </c>
      <c r="B7060">
        <v>9</v>
      </c>
      <c r="C7060" t="s">
        <v>1218</v>
      </c>
      <c r="D7060" t="s">
        <v>901</v>
      </c>
      <c r="E7060" t="s">
        <v>695</v>
      </c>
      <c r="F7060" t="s">
        <v>441</v>
      </c>
    </row>
    <row r="7061" spans="1:6" x14ac:dyDescent="0.25">
      <c r="A7061">
        <v>21</v>
      </c>
      <c r="B7061">
        <v>10</v>
      </c>
      <c r="C7061" t="s">
        <v>1198</v>
      </c>
      <c r="D7061" t="s">
        <v>901</v>
      </c>
      <c r="E7061" t="s">
        <v>493</v>
      </c>
      <c r="F7061" t="s">
        <v>441</v>
      </c>
    </row>
    <row r="7062" spans="1:6" x14ac:dyDescent="0.25">
      <c r="A7062">
        <v>21</v>
      </c>
      <c r="B7062">
        <v>11</v>
      </c>
      <c r="C7062" t="s">
        <v>1202</v>
      </c>
      <c r="D7062" t="s">
        <v>899</v>
      </c>
      <c r="E7062" t="s">
        <v>128</v>
      </c>
      <c r="F7062" t="s">
        <v>441</v>
      </c>
    </row>
    <row r="7063" spans="1:6" x14ac:dyDescent="0.25">
      <c r="A7063">
        <v>21</v>
      </c>
      <c r="B7063">
        <v>12</v>
      </c>
      <c r="C7063" t="s">
        <v>1268</v>
      </c>
      <c r="D7063" t="s">
        <v>901</v>
      </c>
      <c r="E7063" t="s">
        <v>360</v>
      </c>
      <c r="F7063" t="s">
        <v>441</v>
      </c>
    </row>
    <row r="7064" spans="1:6" x14ac:dyDescent="0.25">
      <c r="A7064">
        <v>21</v>
      </c>
      <c r="B7064">
        <v>13</v>
      </c>
      <c r="C7064" t="s">
        <v>1217</v>
      </c>
      <c r="D7064" t="s">
        <v>901</v>
      </c>
      <c r="E7064" t="s">
        <v>194</v>
      </c>
      <c r="F7064" t="s">
        <v>441</v>
      </c>
    </row>
    <row r="7065" spans="1:6" x14ac:dyDescent="0.25">
      <c r="A7065">
        <v>21</v>
      </c>
      <c r="B7065">
        <v>14</v>
      </c>
      <c r="C7065" t="s">
        <v>1227</v>
      </c>
      <c r="D7065" t="s">
        <v>901</v>
      </c>
      <c r="E7065" t="s">
        <v>38</v>
      </c>
      <c r="F7065" t="s">
        <v>441</v>
      </c>
    </row>
    <row r="7066" spans="1:6" x14ac:dyDescent="0.25">
      <c r="A7066">
        <v>21</v>
      </c>
      <c r="B7066">
        <v>15</v>
      </c>
      <c r="C7066" t="s">
        <v>1263</v>
      </c>
      <c r="D7066" t="s">
        <v>922</v>
      </c>
      <c r="E7066" t="s">
        <v>354</v>
      </c>
      <c r="F7066" t="s">
        <v>441</v>
      </c>
    </row>
    <row r="7067" spans="1:6" x14ac:dyDescent="0.25">
      <c r="A7067">
        <v>22</v>
      </c>
      <c r="B7067">
        <v>1</v>
      </c>
      <c r="C7067" t="s">
        <v>1174</v>
      </c>
      <c r="D7067" t="s">
        <v>899</v>
      </c>
      <c r="E7067" t="s">
        <v>354</v>
      </c>
      <c r="F7067" t="s">
        <v>441</v>
      </c>
    </row>
    <row r="7068" spans="1:6" x14ac:dyDescent="0.25">
      <c r="A7068">
        <v>22</v>
      </c>
      <c r="B7068">
        <v>2</v>
      </c>
      <c r="C7068" t="s">
        <v>1205</v>
      </c>
      <c r="D7068" t="s">
        <v>905</v>
      </c>
      <c r="E7068" t="s">
        <v>38</v>
      </c>
      <c r="F7068" t="s">
        <v>441</v>
      </c>
    </row>
    <row r="7069" spans="1:6" x14ac:dyDescent="0.25">
      <c r="A7069">
        <v>22</v>
      </c>
      <c r="B7069">
        <v>3</v>
      </c>
      <c r="C7069" t="s">
        <v>1155</v>
      </c>
      <c r="D7069" t="s">
        <v>961</v>
      </c>
      <c r="E7069" t="s">
        <v>194</v>
      </c>
      <c r="F7069" t="s">
        <v>441</v>
      </c>
    </row>
    <row r="7070" spans="1:6" x14ac:dyDescent="0.25">
      <c r="A7070">
        <v>22</v>
      </c>
      <c r="B7070">
        <v>4</v>
      </c>
      <c r="C7070" t="s">
        <v>1222</v>
      </c>
      <c r="D7070" t="s">
        <v>901</v>
      </c>
      <c r="E7070" t="s">
        <v>360</v>
      </c>
      <c r="F7070" t="s">
        <v>441</v>
      </c>
    </row>
    <row r="7071" spans="1:6" x14ac:dyDescent="0.25">
      <c r="A7071">
        <v>22</v>
      </c>
      <c r="B7071">
        <v>5</v>
      </c>
      <c r="C7071" t="s">
        <v>1209</v>
      </c>
      <c r="D7071" t="s">
        <v>961</v>
      </c>
      <c r="E7071" t="s">
        <v>128</v>
      </c>
      <c r="F7071" t="s">
        <v>441</v>
      </c>
    </row>
    <row r="7072" spans="1:6" x14ac:dyDescent="0.25">
      <c r="A7072">
        <v>22</v>
      </c>
      <c r="B7072">
        <v>6</v>
      </c>
      <c r="C7072" t="s">
        <v>1250</v>
      </c>
      <c r="D7072" t="s">
        <v>899</v>
      </c>
      <c r="E7072" t="s">
        <v>493</v>
      </c>
      <c r="F7072" t="s">
        <v>441</v>
      </c>
    </row>
    <row r="7073" spans="1:6" x14ac:dyDescent="0.25">
      <c r="A7073">
        <v>22</v>
      </c>
      <c r="B7073">
        <v>7</v>
      </c>
      <c r="C7073" t="s">
        <v>1194</v>
      </c>
      <c r="D7073" t="s">
        <v>961</v>
      </c>
      <c r="E7073" t="s">
        <v>695</v>
      </c>
      <c r="F7073" t="s">
        <v>441</v>
      </c>
    </row>
    <row r="7074" spans="1:6" x14ac:dyDescent="0.25">
      <c r="A7074">
        <v>22</v>
      </c>
      <c r="B7074">
        <v>8</v>
      </c>
      <c r="C7074" t="s">
        <v>1232</v>
      </c>
      <c r="D7074" t="s">
        <v>901</v>
      </c>
      <c r="E7074" t="s">
        <v>101</v>
      </c>
      <c r="F7074" t="s">
        <v>441</v>
      </c>
    </row>
    <row r="7075" spans="1:6" x14ac:dyDescent="0.25">
      <c r="A7075">
        <v>22</v>
      </c>
      <c r="B7075">
        <v>9</v>
      </c>
      <c r="C7075" t="s">
        <v>1181</v>
      </c>
      <c r="D7075" t="s">
        <v>899</v>
      </c>
      <c r="E7075" t="s">
        <v>475</v>
      </c>
      <c r="F7075" t="s">
        <v>441</v>
      </c>
    </row>
    <row r="7076" spans="1:6" x14ac:dyDescent="0.25">
      <c r="A7076">
        <v>22</v>
      </c>
      <c r="B7076">
        <v>10</v>
      </c>
      <c r="C7076" t="s">
        <v>1267</v>
      </c>
      <c r="D7076" t="s">
        <v>901</v>
      </c>
      <c r="E7076" t="s">
        <v>662</v>
      </c>
      <c r="F7076" t="s">
        <v>441</v>
      </c>
    </row>
    <row r="7077" spans="1:6" x14ac:dyDescent="0.25">
      <c r="A7077">
        <v>22</v>
      </c>
      <c r="B7077">
        <v>11</v>
      </c>
      <c r="C7077" t="s">
        <v>1162</v>
      </c>
      <c r="D7077" t="s">
        <v>961</v>
      </c>
      <c r="E7077" t="s">
        <v>153</v>
      </c>
      <c r="F7077" t="s">
        <v>441</v>
      </c>
    </row>
    <row r="7078" spans="1:6" x14ac:dyDescent="0.25">
      <c r="A7078">
        <v>22</v>
      </c>
      <c r="B7078">
        <v>12</v>
      </c>
      <c r="C7078" t="s">
        <v>1254</v>
      </c>
      <c r="D7078" t="s">
        <v>905</v>
      </c>
      <c r="E7078" t="s">
        <v>549</v>
      </c>
      <c r="F7078" t="s">
        <v>441</v>
      </c>
    </row>
    <row r="7079" spans="1:6" x14ac:dyDescent="0.25">
      <c r="A7079">
        <v>22</v>
      </c>
      <c r="B7079">
        <v>13</v>
      </c>
      <c r="C7079" t="s">
        <v>1184</v>
      </c>
      <c r="D7079" t="s">
        <v>901</v>
      </c>
      <c r="E7079" t="s">
        <v>777</v>
      </c>
      <c r="F7079" t="s">
        <v>441</v>
      </c>
    </row>
    <row r="7080" spans="1:6" x14ac:dyDescent="0.25">
      <c r="A7080">
        <v>22</v>
      </c>
      <c r="B7080">
        <v>14</v>
      </c>
      <c r="C7080" t="s">
        <v>1246</v>
      </c>
      <c r="D7080" t="s">
        <v>899</v>
      </c>
      <c r="E7080" t="s">
        <v>455</v>
      </c>
      <c r="F7080" t="s">
        <v>441</v>
      </c>
    </row>
    <row r="7081" spans="1:6" x14ac:dyDescent="0.25">
      <c r="A7081">
        <v>22</v>
      </c>
      <c r="B7081">
        <v>15</v>
      </c>
      <c r="C7081" t="s">
        <v>1292</v>
      </c>
      <c r="D7081" t="s">
        <v>901</v>
      </c>
      <c r="E7081" t="s">
        <v>884</v>
      </c>
      <c r="F7081" t="s">
        <v>441</v>
      </c>
    </row>
    <row r="7082" spans="1:6" x14ac:dyDescent="0.25">
      <c r="A7082">
        <v>23</v>
      </c>
      <c r="B7082">
        <v>1</v>
      </c>
      <c r="C7082" t="s">
        <v>1221</v>
      </c>
      <c r="D7082" t="s">
        <v>908</v>
      </c>
      <c r="E7082" t="s">
        <v>884</v>
      </c>
      <c r="F7082" t="s">
        <v>441</v>
      </c>
    </row>
    <row r="7083" spans="1:6" x14ac:dyDescent="0.25">
      <c r="A7083">
        <v>23</v>
      </c>
      <c r="B7083">
        <v>2</v>
      </c>
      <c r="C7083" t="s">
        <v>1243</v>
      </c>
      <c r="D7083" t="s">
        <v>901</v>
      </c>
      <c r="E7083" t="s">
        <v>455</v>
      </c>
      <c r="F7083" t="s">
        <v>441</v>
      </c>
    </row>
    <row r="7084" spans="1:6" x14ac:dyDescent="0.25">
      <c r="A7084">
        <v>23</v>
      </c>
      <c r="B7084">
        <v>3</v>
      </c>
      <c r="C7084" t="s">
        <v>1256</v>
      </c>
      <c r="D7084" t="s">
        <v>899</v>
      </c>
      <c r="E7084" t="s">
        <v>777</v>
      </c>
      <c r="F7084" t="s">
        <v>441</v>
      </c>
    </row>
    <row r="7085" spans="1:6" x14ac:dyDescent="0.25">
      <c r="A7085">
        <v>23</v>
      </c>
      <c r="B7085">
        <v>4</v>
      </c>
      <c r="C7085" t="s">
        <v>1258</v>
      </c>
      <c r="D7085" t="s">
        <v>901</v>
      </c>
      <c r="E7085" t="s">
        <v>549</v>
      </c>
      <c r="F7085" t="s">
        <v>441</v>
      </c>
    </row>
    <row r="7086" spans="1:6" x14ac:dyDescent="0.25">
      <c r="A7086">
        <v>23</v>
      </c>
      <c r="B7086">
        <v>5</v>
      </c>
      <c r="C7086" t="s">
        <v>1305</v>
      </c>
      <c r="D7086" t="s">
        <v>901</v>
      </c>
      <c r="E7086" t="s">
        <v>153</v>
      </c>
      <c r="F7086" t="s">
        <v>441</v>
      </c>
    </row>
    <row r="7087" spans="1:6" x14ac:dyDescent="0.25">
      <c r="A7087">
        <v>23</v>
      </c>
      <c r="B7087">
        <v>6</v>
      </c>
      <c r="C7087" t="s">
        <v>1235</v>
      </c>
      <c r="D7087" t="s">
        <v>899</v>
      </c>
      <c r="E7087" t="s">
        <v>662</v>
      </c>
      <c r="F7087" t="s">
        <v>441</v>
      </c>
    </row>
    <row r="7088" spans="1:6" x14ac:dyDescent="0.25">
      <c r="A7088">
        <v>23</v>
      </c>
      <c r="B7088">
        <v>7</v>
      </c>
      <c r="C7088" t="s">
        <v>1261</v>
      </c>
      <c r="D7088" t="s">
        <v>899</v>
      </c>
      <c r="E7088" t="s">
        <v>475</v>
      </c>
      <c r="F7088" t="s">
        <v>441</v>
      </c>
    </row>
    <row r="7089" spans="1:6" x14ac:dyDescent="0.25">
      <c r="A7089">
        <v>23</v>
      </c>
      <c r="B7089">
        <v>8</v>
      </c>
      <c r="C7089" t="s">
        <v>1229</v>
      </c>
      <c r="D7089" t="s">
        <v>905</v>
      </c>
      <c r="E7089" t="s">
        <v>101</v>
      </c>
      <c r="F7089" t="s">
        <v>441</v>
      </c>
    </row>
    <row r="7090" spans="1:6" x14ac:dyDescent="0.25">
      <c r="A7090">
        <v>23</v>
      </c>
      <c r="B7090">
        <v>9</v>
      </c>
      <c r="C7090" t="s">
        <v>1158</v>
      </c>
      <c r="D7090" t="s">
        <v>961</v>
      </c>
      <c r="E7090" t="s">
        <v>695</v>
      </c>
      <c r="F7090" t="s">
        <v>441</v>
      </c>
    </row>
    <row r="7091" spans="1:6" x14ac:dyDescent="0.25">
      <c r="A7091">
        <v>23</v>
      </c>
      <c r="B7091">
        <v>10</v>
      </c>
      <c r="C7091" t="s">
        <v>1220</v>
      </c>
      <c r="D7091" t="s">
        <v>903</v>
      </c>
      <c r="E7091" t="s">
        <v>493</v>
      </c>
      <c r="F7091" t="s">
        <v>441</v>
      </c>
    </row>
    <row r="7092" spans="1:6" x14ac:dyDescent="0.25">
      <c r="A7092">
        <v>23</v>
      </c>
      <c r="B7092">
        <v>11</v>
      </c>
      <c r="C7092" t="s">
        <v>1230</v>
      </c>
      <c r="D7092" t="s">
        <v>922</v>
      </c>
      <c r="E7092" t="s">
        <v>128</v>
      </c>
      <c r="F7092" t="s">
        <v>441</v>
      </c>
    </row>
    <row r="7093" spans="1:6" x14ac:dyDescent="0.25">
      <c r="A7093">
        <v>23</v>
      </c>
      <c r="B7093">
        <v>12</v>
      </c>
      <c r="C7093" t="s">
        <v>1199</v>
      </c>
      <c r="D7093" t="s">
        <v>903</v>
      </c>
      <c r="E7093" t="s">
        <v>360</v>
      </c>
      <c r="F7093" t="s">
        <v>441</v>
      </c>
    </row>
    <row r="7094" spans="1:6" x14ac:dyDescent="0.25">
      <c r="A7094">
        <v>23</v>
      </c>
      <c r="B7094">
        <v>13</v>
      </c>
      <c r="C7094" t="s">
        <v>1252</v>
      </c>
      <c r="D7094" t="s">
        <v>901</v>
      </c>
      <c r="E7094" t="s">
        <v>194</v>
      </c>
      <c r="F7094" t="s">
        <v>441</v>
      </c>
    </row>
    <row r="7095" spans="1:6" x14ac:dyDescent="0.25">
      <c r="A7095">
        <v>23</v>
      </c>
      <c r="B7095">
        <v>14</v>
      </c>
      <c r="C7095" t="s">
        <v>1289</v>
      </c>
      <c r="D7095" t="s">
        <v>901</v>
      </c>
      <c r="E7095" t="s">
        <v>38</v>
      </c>
      <c r="F7095" t="s">
        <v>441</v>
      </c>
    </row>
    <row r="7096" spans="1:6" x14ac:dyDescent="0.25">
      <c r="A7096">
        <v>23</v>
      </c>
      <c r="B7096">
        <v>15</v>
      </c>
      <c r="C7096" t="s">
        <v>1276</v>
      </c>
      <c r="D7096" t="s">
        <v>922</v>
      </c>
      <c r="E7096" t="s">
        <v>354</v>
      </c>
      <c r="F7096" t="s">
        <v>441</v>
      </c>
    </row>
    <row r="7097" spans="1:6" x14ac:dyDescent="0.25">
      <c r="A7097">
        <v>24</v>
      </c>
      <c r="B7097">
        <v>1</v>
      </c>
      <c r="C7097" t="s">
        <v>1466</v>
      </c>
      <c r="D7097" t="s">
        <v>905</v>
      </c>
      <c r="E7097" t="s">
        <v>354</v>
      </c>
      <c r="F7097" t="s">
        <v>441</v>
      </c>
    </row>
    <row r="7098" spans="1:6" x14ac:dyDescent="0.25">
      <c r="A7098">
        <v>24</v>
      </c>
      <c r="B7098">
        <v>2</v>
      </c>
      <c r="C7098" t="s">
        <v>1242</v>
      </c>
      <c r="D7098" t="s">
        <v>901</v>
      </c>
      <c r="E7098" t="s">
        <v>38</v>
      </c>
      <c r="F7098" t="s">
        <v>441</v>
      </c>
    </row>
    <row r="7099" spans="1:6" x14ac:dyDescent="0.25">
      <c r="A7099">
        <v>24</v>
      </c>
      <c r="B7099">
        <v>3</v>
      </c>
      <c r="C7099" t="s">
        <v>1293</v>
      </c>
      <c r="D7099" t="s">
        <v>901</v>
      </c>
      <c r="E7099" t="s">
        <v>194</v>
      </c>
      <c r="F7099" t="s">
        <v>441</v>
      </c>
    </row>
    <row r="7100" spans="1:6" x14ac:dyDescent="0.25">
      <c r="A7100">
        <v>24</v>
      </c>
      <c r="B7100">
        <v>4</v>
      </c>
      <c r="C7100" t="s">
        <v>1219</v>
      </c>
      <c r="D7100" t="s">
        <v>899</v>
      </c>
      <c r="E7100" t="s">
        <v>360</v>
      </c>
      <c r="F7100" t="s">
        <v>441</v>
      </c>
    </row>
    <row r="7101" spans="1:6" x14ac:dyDescent="0.25">
      <c r="A7101">
        <v>24</v>
      </c>
      <c r="B7101">
        <v>5</v>
      </c>
      <c r="C7101" t="s">
        <v>1360</v>
      </c>
      <c r="D7101" t="s">
        <v>899</v>
      </c>
      <c r="E7101" t="s">
        <v>128</v>
      </c>
      <c r="F7101" t="s">
        <v>441</v>
      </c>
    </row>
    <row r="7102" spans="1:6" x14ac:dyDescent="0.25">
      <c r="A7102">
        <v>24</v>
      </c>
      <c r="B7102">
        <v>6</v>
      </c>
      <c r="C7102" t="s">
        <v>1264</v>
      </c>
      <c r="D7102" t="s">
        <v>899</v>
      </c>
      <c r="E7102" t="s">
        <v>493</v>
      </c>
      <c r="F7102" t="s">
        <v>441</v>
      </c>
    </row>
    <row r="7103" spans="1:6" x14ac:dyDescent="0.25">
      <c r="A7103">
        <v>24</v>
      </c>
      <c r="B7103">
        <v>7</v>
      </c>
      <c r="C7103" t="s">
        <v>1274</v>
      </c>
      <c r="D7103" t="s">
        <v>901</v>
      </c>
      <c r="E7103" t="s">
        <v>695</v>
      </c>
      <c r="F7103" t="s">
        <v>441</v>
      </c>
    </row>
    <row r="7104" spans="1:6" x14ac:dyDescent="0.25">
      <c r="A7104">
        <v>24</v>
      </c>
      <c r="B7104">
        <v>8</v>
      </c>
      <c r="C7104" t="s">
        <v>1275</v>
      </c>
      <c r="D7104" t="s">
        <v>899</v>
      </c>
      <c r="E7104" t="s">
        <v>101</v>
      </c>
      <c r="F7104" t="s">
        <v>441</v>
      </c>
    </row>
    <row r="7105" spans="1:6" x14ac:dyDescent="0.25">
      <c r="A7105">
        <v>24</v>
      </c>
      <c r="B7105">
        <v>9</v>
      </c>
      <c r="C7105" t="s">
        <v>1234</v>
      </c>
      <c r="D7105" t="s">
        <v>908</v>
      </c>
      <c r="E7105" t="s">
        <v>475</v>
      </c>
      <c r="F7105" t="s">
        <v>441</v>
      </c>
    </row>
    <row r="7106" spans="1:6" x14ac:dyDescent="0.25">
      <c r="A7106">
        <v>24</v>
      </c>
      <c r="B7106">
        <v>10</v>
      </c>
      <c r="C7106" t="s">
        <v>1296</v>
      </c>
      <c r="D7106" t="s">
        <v>901</v>
      </c>
      <c r="E7106" t="s">
        <v>662</v>
      </c>
      <c r="F7106" t="s">
        <v>441</v>
      </c>
    </row>
    <row r="7107" spans="1:6" x14ac:dyDescent="0.25">
      <c r="A7107">
        <v>24</v>
      </c>
      <c r="B7107">
        <v>11</v>
      </c>
      <c r="C7107" t="s">
        <v>1182</v>
      </c>
      <c r="D7107" t="s">
        <v>901</v>
      </c>
      <c r="E7107" t="s">
        <v>153</v>
      </c>
      <c r="F7107" t="s">
        <v>441</v>
      </c>
    </row>
    <row r="7108" spans="1:6" x14ac:dyDescent="0.25">
      <c r="A7108">
        <v>24</v>
      </c>
      <c r="B7108">
        <v>12</v>
      </c>
      <c r="C7108" t="s">
        <v>1212</v>
      </c>
      <c r="D7108" t="s">
        <v>901</v>
      </c>
      <c r="E7108" t="s">
        <v>549</v>
      </c>
      <c r="F7108" t="s">
        <v>441</v>
      </c>
    </row>
    <row r="7109" spans="1:6" x14ac:dyDescent="0.25">
      <c r="A7109">
        <v>24</v>
      </c>
      <c r="B7109">
        <v>13</v>
      </c>
      <c r="C7109" t="s">
        <v>1208</v>
      </c>
      <c r="D7109" t="s">
        <v>899</v>
      </c>
      <c r="E7109" t="s">
        <v>777</v>
      </c>
      <c r="F7109" t="s">
        <v>441</v>
      </c>
    </row>
    <row r="7110" spans="1:6" x14ac:dyDescent="0.25">
      <c r="A7110">
        <v>24</v>
      </c>
      <c r="B7110">
        <v>14</v>
      </c>
      <c r="C7110" t="s">
        <v>1188</v>
      </c>
      <c r="D7110" t="s">
        <v>961</v>
      </c>
      <c r="E7110" t="s">
        <v>455</v>
      </c>
      <c r="F7110" t="s">
        <v>441</v>
      </c>
    </row>
    <row r="7111" spans="1:6" x14ac:dyDescent="0.25">
      <c r="A7111">
        <v>24</v>
      </c>
      <c r="B7111">
        <v>15</v>
      </c>
      <c r="C7111" t="s">
        <v>1249</v>
      </c>
      <c r="D7111" t="s">
        <v>899</v>
      </c>
      <c r="E7111" t="s">
        <v>884</v>
      </c>
      <c r="F7111" t="s">
        <v>441</v>
      </c>
    </row>
    <row r="7112" spans="1:6" x14ac:dyDescent="0.25">
      <c r="A7112">
        <v>25</v>
      </c>
      <c r="B7112">
        <v>1</v>
      </c>
      <c r="C7112" t="s">
        <v>1170</v>
      </c>
      <c r="D7112" t="s">
        <v>961</v>
      </c>
      <c r="E7112" t="s">
        <v>884</v>
      </c>
      <c r="F7112" t="s">
        <v>441</v>
      </c>
    </row>
    <row r="7113" spans="1:6" x14ac:dyDescent="0.25">
      <c r="A7113">
        <v>25</v>
      </c>
      <c r="B7113">
        <v>2</v>
      </c>
      <c r="C7113" t="s">
        <v>1240</v>
      </c>
      <c r="D7113" t="s">
        <v>901</v>
      </c>
      <c r="E7113" t="s">
        <v>455</v>
      </c>
      <c r="F7113" t="s">
        <v>441</v>
      </c>
    </row>
    <row r="7114" spans="1:6" x14ac:dyDescent="0.25">
      <c r="A7114">
        <v>25</v>
      </c>
      <c r="B7114">
        <v>3</v>
      </c>
      <c r="C7114" t="s">
        <v>1257</v>
      </c>
      <c r="D7114" t="s">
        <v>901</v>
      </c>
      <c r="E7114" t="s">
        <v>777</v>
      </c>
      <c r="F7114" t="s">
        <v>441</v>
      </c>
    </row>
    <row r="7115" spans="1:6" x14ac:dyDescent="0.25">
      <c r="A7115">
        <v>25</v>
      </c>
      <c r="B7115">
        <v>4</v>
      </c>
      <c r="C7115" t="s">
        <v>1248</v>
      </c>
      <c r="D7115" t="s">
        <v>901</v>
      </c>
      <c r="E7115" t="s">
        <v>549</v>
      </c>
      <c r="F7115" t="s">
        <v>441</v>
      </c>
    </row>
    <row r="7116" spans="1:6" x14ac:dyDescent="0.25">
      <c r="A7116">
        <v>25</v>
      </c>
      <c r="B7116">
        <v>5</v>
      </c>
      <c r="C7116" t="s">
        <v>1295</v>
      </c>
      <c r="D7116" t="s">
        <v>908</v>
      </c>
      <c r="E7116" t="s">
        <v>153</v>
      </c>
      <c r="F7116" t="s">
        <v>441</v>
      </c>
    </row>
    <row r="7117" spans="1:6" x14ac:dyDescent="0.25">
      <c r="A7117">
        <v>25</v>
      </c>
      <c r="B7117">
        <v>6</v>
      </c>
      <c r="C7117" t="s">
        <v>1299</v>
      </c>
      <c r="D7117" t="s">
        <v>961</v>
      </c>
      <c r="E7117" t="s">
        <v>662</v>
      </c>
      <c r="F7117" t="s">
        <v>441</v>
      </c>
    </row>
    <row r="7118" spans="1:6" x14ac:dyDescent="0.25">
      <c r="A7118">
        <v>25</v>
      </c>
      <c r="B7118">
        <v>7</v>
      </c>
      <c r="C7118" t="s">
        <v>1236</v>
      </c>
      <c r="D7118" t="s">
        <v>901</v>
      </c>
      <c r="E7118" t="s">
        <v>475</v>
      </c>
      <c r="F7118" t="s">
        <v>441</v>
      </c>
    </row>
    <row r="7119" spans="1:6" x14ac:dyDescent="0.25">
      <c r="A7119">
        <v>25</v>
      </c>
      <c r="B7119">
        <v>8</v>
      </c>
      <c r="C7119" t="s">
        <v>1224</v>
      </c>
      <c r="D7119" t="s">
        <v>961</v>
      </c>
      <c r="E7119" t="s">
        <v>101</v>
      </c>
      <c r="F7119" t="s">
        <v>441</v>
      </c>
    </row>
    <row r="7120" spans="1:6" x14ac:dyDescent="0.25">
      <c r="A7120">
        <v>25</v>
      </c>
      <c r="B7120">
        <v>9</v>
      </c>
      <c r="C7120" t="s">
        <v>1339</v>
      </c>
      <c r="D7120" t="s">
        <v>908</v>
      </c>
      <c r="E7120" t="s">
        <v>695</v>
      </c>
      <c r="F7120" t="s">
        <v>441</v>
      </c>
    </row>
    <row r="7121" spans="1:6" x14ac:dyDescent="0.25">
      <c r="A7121">
        <v>25</v>
      </c>
      <c r="B7121">
        <v>10</v>
      </c>
      <c r="C7121" t="s">
        <v>1282</v>
      </c>
      <c r="D7121" t="s">
        <v>901</v>
      </c>
      <c r="E7121" t="s">
        <v>493</v>
      </c>
      <c r="F7121" t="s">
        <v>441</v>
      </c>
    </row>
    <row r="7122" spans="1:6" x14ac:dyDescent="0.25">
      <c r="A7122">
        <v>25</v>
      </c>
      <c r="B7122">
        <v>11</v>
      </c>
      <c r="C7122" t="s">
        <v>1319</v>
      </c>
      <c r="D7122" t="s">
        <v>901</v>
      </c>
      <c r="E7122" t="s">
        <v>128</v>
      </c>
      <c r="F7122" t="s">
        <v>441</v>
      </c>
    </row>
    <row r="7123" spans="1:6" x14ac:dyDescent="0.25">
      <c r="A7123">
        <v>25</v>
      </c>
      <c r="B7123">
        <v>12</v>
      </c>
      <c r="C7123" t="s">
        <v>1316</v>
      </c>
      <c r="D7123" t="s">
        <v>901</v>
      </c>
      <c r="E7123" t="s">
        <v>360</v>
      </c>
      <c r="F7123" t="s">
        <v>441</v>
      </c>
    </row>
    <row r="7124" spans="1:6" x14ac:dyDescent="0.25">
      <c r="A7124">
        <v>25</v>
      </c>
      <c r="B7124">
        <v>13</v>
      </c>
      <c r="C7124" t="s">
        <v>1311</v>
      </c>
      <c r="D7124" t="s">
        <v>899</v>
      </c>
      <c r="E7124" t="s">
        <v>194</v>
      </c>
      <c r="F7124" t="s">
        <v>441</v>
      </c>
    </row>
    <row r="7125" spans="1:6" x14ac:dyDescent="0.25">
      <c r="A7125">
        <v>25</v>
      </c>
      <c r="B7125">
        <v>14</v>
      </c>
      <c r="C7125" t="s">
        <v>1171</v>
      </c>
      <c r="D7125" t="s">
        <v>961</v>
      </c>
      <c r="E7125" t="s">
        <v>38</v>
      </c>
      <c r="F7125" t="s">
        <v>441</v>
      </c>
    </row>
    <row r="7126" spans="1:6" x14ac:dyDescent="0.25">
      <c r="A7126">
        <v>25</v>
      </c>
      <c r="B7126">
        <v>15</v>
      </c>
      <c r="C7126" t="s">
        <v>1308</v>
      </c>
      <c r="D7126" t="s">
        <v>901</v>
      </c>
      <c r="E7126" t="s">
        <v>354</v>
      </c>
      <c r="F7126" t="s">
        <v>441</v>
      </c>
    </row>
    <row r="7127" spans="1:6" x14ac:dyDescent="0.25">
      <c r="A7127">
        <v>26</v>
      </c>
      <c r="B7127">
        <v>1</v>
      </c>
      <c r="C7127" t="s">
        <v>1365</v>
      </c>
      <c r="D7127" t="s">
        <v>901</v>
      </c>
      <c r="E7127" t="s">
        <v>354</v>
      </c>
      <c r="F7127" t="s">
        <v>441</v>
      </c>
    </row>
    <row r="7128" spans="1:6" x14ac:dyDescent="0.25">
      <c r="A7128">
        <v>26</v>
      </c>
      <c r="B7128">
        <v>2</v>
      </c>
      <c r="C7128" t="s">
        <v>1278</v>
      </c>
      <c r="D7128" t="s">
        <v>901</v>
      </c>
      <c r="E7128" t="s">
        <v>38</v>
      </c>
      <c r="F7128" t="s">
        <v>441</v>
      </c>
    </row>
    <row r="7129" spans="1:6" x14ac:dyDescent="0.25">
      <c r="A7129">
        <v>26</v>
      </c>
      <c r="B7129">
        <v>3</v>
      </c>
      <c r="C7129" t="s">
        <v>1377</v>
      </c>
      <c r="D7129" t="s">
        <v>901</v>
      </c>
      <c r="E7129" t="s">
        <v>194</v>
      </c>
      <c r="F7129" t="s">
        <v>441</v>
      </c>
    </row>
    <row r="7130" spans="1:6" x14ac:dyDescent="0.25">
      <c r="A7130">
        <v>26</v>
      </c>
      <c r="B7130">
        <v>4</v>
      </c>
      <c r="C7130" t="s">
        <v>1283</v>
      </c>
      <c r="D7130" t="s">
        <v>901</v>
      </c>
      <c r="E7130" t="s">
        <v>360</v>
      </c>
      <c r="F7130" t="s">
        <v>441</v>
      </c>
    </row>
    <row r="7131" spans="1:6" x14ac:dyDescent="0.25">
      <c r="A7131">
        <v>26</v>
      </c>
      <c r="B7131">
        <v>5</v>
      </c>
      <c r="C7131" t="s">
        <v>1331</v>
      </c>
      <c r="D7131" t="s">
        <v>901</v>
      </c>
      <c r="E7131" t="s">
        <v>128</v>
      </c>
      <c r="F7131" t="s">
        <v>441</v>
      </c>
    </row>
    <row r="7132" spans="1:6" x14ac:dyDescent="0.25">
      <c r="A7132">
        <v>26</v>
      </c>
      <c r="B7132">
        <v>6</v>
      </c>
      <c r="C7132" t="s">
        <v>1271</v>
      </c>
      <c r="D7132" t="s">
        <v>899</v>
      </c>
      <c r="E7132" t="s">
        <v>493</v>
      </c>
      <c r="F7132" t="s">
        <v>441</v>
      </c>
    </row>
    <row r="7133" spans="1:6" x14ac:dyDescent="0.25">
      <c r="A7133">
        <v>26</v>
      </c>
      <c r="B7133">
        <v>7</v>
      </c>
      <c r="C7133" t="s">
        <v>1253</v>
      </c>
      <c r="D7133" t="s">
        <v>899</v>
      </c>
      <c r="E7133" t="s">
        <v>695</v>
      </c>
      <c r="F7133" t="s">
        <v>441</v>
      </c>
    </row>
    <row r="7134" spans="1:6" x14ac:dyDescent="0.25">
      <c r="A7134">
        <v>26</v>
      </c>
      <c r="B7134">
        <v>8</v>
      </c>
      <c r="C7134" t="s">
        <v>1265</v>
      </c>
      <c r="D7134" t="s">
        <v>899</v>
      </c>
      <c r="E7134" t="s">
        <v>101</v>
      </c>
      <c r="F7134" t="s">
        <v>441</v>
      </c>
    </row>
    <row r="7135" spans="1:6" x14ac:dyDescent="0.25">
      <c r="A7135">
        <v>26</v>
      </c>
      <c r="B7135">
        <v>9</v>
      </c>
      <c r="C7135" t="s">
        <v>1381</v>
      </c>
      <c r="D7135" t="s">
        <v>901</v>
      </c>
      <c r="E7135" t="s">
        <v>475</v>
      </c>
      <c r="F7135" t="s">
        <v>441</v>
      </c>
    </row>
    <row r="7136" spans="1:6" x14ac:dyDescent="0.25">
      <c r="A7136">
        <v>26</v>
      </c>
      <c r="B7136">
        <v>10</v>
      </c>
      <c r="C7136" t="s">
        <v>1416</v>
      </c>
      <c r="D7136" t="s">
        <v>908</v>
      </c>
      <c r="E7136" t="s">
        <v>662</v>
      </c>
      <c r="F7136" t="s">
        <v>441</v>
      </c>
    </row>
    <row r="7137" spans="1:6" x14ac:dyDescent="0.25">
      <c r="A7137">
        <v>26</v>
      </c>
      <c r="B7137">
        <v>11</v>
      </c>
      <c r="C7137" t="s">
        <v>1273</v>
      </c>
      <c r="D7137" t="s">
        <v>901</v>
      </c>
      <c r="E7137" t="s">
        <v>153</v>
      </c>
      <c r="F7137" t="s">
        <v>441</v>
      </c>
    </row>
    <row r="7138" spans="1:6" x14ac:dyDescent="0.25">
      <c r="A7138">
        <v>26</v>
      </c>
      <c r="B7138">
        <v>12</v>
      </c>
      <c r="C7138" t="s">
        <v>1284</v>
      </c>
      <c r="D7138" t="s">
        <v>899</v>
      </c>
      <c r="E7138" t="s">
        <v>549</v>
      </c>
      <c r="F7138" t="s">
        <v>441</v>
      </c>
    </row>
    <row r="7139" spans="1:6" x14ac:dyDescent="0.25">
      <c r="A7139">
        <v>26</v>
      </c>
      <c r="B7139">
        <v>13</v>
      </c>
      <c r="C7139" t="s">
        <v>1287</v>
      </c>
      <c r="D7139" t="s">
        <v>903</v>
      </c>
      <c r="E7139" t="s">
        <v>777</v>
      </c>
      <c r="F7139" t="s">
        <v>441</v>
      </c>
    </row>
    <row r="7140" spans="1:6" x14ac:dyDescent="0.25">
      <c r="A7140">
        <v>26</v>
      </c>
      <c r="B7140">
        <v>14</v>
      </c>
      <c r="C7140" t="s">
        <v>1304</v>
      </c>
      <c r="D7140" t="s">
        <v>908</v>
      </c>
      <c r="E7140" t="s">
        <v>455</v>
      </c>
      <c r="F7140" t="s">
        <v>441</v>
      </c>
    </row>
    <row r="7141" spans="1:6" x14ac:dyDescent="0.25">
      <c r="A7141">
        <v>26</v>
      </c>
      <c r="B7141">
        <v>15</v>
      </c>
      <c r="C7141" t="s">
        <v>1327</v>
      </c>
      <c r="D7141" t="s">
        <v>899</v>
      </c>
      <c r="E7141" t="s">
        <v>884</v>
      </c>
      <c r="F7141" t="s">
        <v>441</v>
      </c>
    </row>
    <row r="7142" spans="1:6" x14ac:dyDescent="0.25">
      <c r="A7142">
        <v>27</v>
      </c>
      <c r="B7142">
        <v>1</v>
      </c>
      <c r="C7142" t="s">
        <v>1259</v>
      </c>
      <c r="D7142" t="s">
        <v>901</v>
      </c>
      <c r="E7142" t="s">
        <v>884</v>
      </c>
      <c r="F7142" t="s">
        <v>441</v>
      </c>
    </row>
    <row r="7143" spans="1:6" x14ac:dyDescent="0.25">
      <c r="A7143">
        <v>27</v>
      </c>
      <c r="B7143">
        <v>2</v>
      </c>
      <c r="C7143" t="s">
        <v>1306</v>
      </c>
      <c r="D7143" t="s">
        <v>901</v>
      </c>
      <c r="E7143" t="s">
        <v>455</v>
      </c>
      <c r="F7143" t="s">
        <v>441</v>
      </c>
    </row>
    <row r="7144" spans="1:6" x14ac:dyDescent="0.25">
      <c r="A7144">
        <v>27</v>
      </c>
      <c r="B7144">
        <v>3</v>
      </c>
      <c r="C7144" t="s">
        <v>1335</v>
      </c>
      <c r="D7144" t="s">
        <v>901</v>
      </c>
      <c r="E7144" t="s">
        <v>777</v>
      </c>
      <c r="F7144" t="s">
        <v>441</v>
      </c>
    </row>
    <row r="7145" spans="1:6" x14ac:dyDescent="0.25">
      <c r="A7145">
        <v>27</v>
      </c>
      <c r="B7145">
        <v>4</v>
      </c>
      <c r="C7145" t="s">
        <v>1411</v>
      </c>
      <c r="D7145" t="s">
        <v>901</v>
      </c>
      <c r="E7145" t="s">
        <v>549</v>
      </c>
      <c r="F7145" t="s">
        <v>441</v>
      </c>
    </row>
    <row r="7146" spans="1:6" x14ac:dyDescent="0.25">
      <c r="A7146">
        <v>27</v>
      </c>
      <c r="B7146">
        <v>5</v>
      </c>
      <c r="C7146" t="s">
        <v>1309</v>
      </c>
      <c r="D7146" t="s">
        <v>899</v>
      </c>
      <c r="E7146" t="s">
        <v>153</v>
      </c>
      <c r="F7146" t="s">
        <v>441</v>
      </c>
    </row>
    <row r="7147" spans="1:6" x14ac:dyDescent="0.25">
      <c r="A7147">
        <v>27</v>
      </c>
      <c r="B7147">
        <v>6</v>
      </c>
      <c r="C7147" t="s">
        <v>1315</v>
      </c>
      <c r="D7147" t="s">
        <v>901</v>
      </c>
      <c r="E7147" t="s">
        <v>662</v>
      </c>
      <c r="F7147" t="s">
        <v>441</v>
      </c>
    </row>
    <row r="7148" spans="1:6" x14ac:dyDescent="0.25">
      <c r="A7148">
        <v>27</v>
      </c>
      <c r="B7148">
        <v>7</v>
      </c>
      <c r="C7148" t="s">
        <v>1347</v>
      </c>
      <c r="D7148" t="s">
        <v>908</v>
      </c>
      <c r="E7148" t="s">
        <v>475</v>
      </c>
      <c r="F7148" t="s">
        <v>441</v>
      </c>
    </row>
    <row r="7149" spans="1:6" x14ac:dyDescent="0.25">
      <c r="A7149">
        <v>27</v>
      </c>
      <c r="B7149">
        <v>8</v>
      </c>
      <c r="C7149" t="s">
        <v>1277</v>
      </c>
      <c r="D7149" t="s">
        <v>901</v>
      </c>
      <c r="E7149" t="s">
        <v>101</v>
      </c>
      <c r="F7149" t="s">
        <v>441</v>
      </c>
    </row>
    <row r="7150" spans="1:6" x14ac:dyDescent="0.25">
      <c r="A7150">
        <v>27</v>
      </c>
      <c r="B7150">
        <v>9</v>
      </c>
      <c r="C7150" t="s">
        <v>1424</v>
      </c>
      <c r="D7150" t="s">
        <v>901</v>
      </c>
      <c r="E7150" t="s">
        <v>695</v>
      </c>
      <c r="F7150" t="s">
        <v>441</v>
      </c>
    </row>
    <row r="7151" spans="1:6" x14ac:dyDescent="0.25">
      <c r="A7151">
        <v>27</v>
      </c>
      <c r="B7151">
        <v>10</v>
      </c>
      <c r="C7151" t="s">
        <v>1223</v>
      </c>
      <c r="D7151" t="s">
        <v>908</v>
      </c>
      <c r="E7151" t="s">
        <v>493</v>
      </c>
      <c r="F7151" t="s">
        <v>441</v>
      </c>
    </row>
    <row r="7152" spans="1:6" x14ac:dyDescent="0.25">
      <c r="A7152">
        <v>27</v>
      </c>
      <c r="B7152">
        <v>11</v>
      </c>
      <c r="C7152" t="s">
        <v>1369</v>
      </c>
      <c r="D7152" t="s">
        <v>901</v>
      </c>
      <c r="E7152" t="s">
        <v>128</v>
      </c>
      <c r="F7152" t="s">
        <v>441</v>
      </c>
    </row>
    <row r="7153" spans="1:6" x14ac:dyDescent="0.25">
      <c r="A7153">
        <v>27</v>
      </c>
      <c r="B7153">
        <v>12</v>
      </c>
      <c r="C7153" t="s">
        <v>1303</v>
      </c>
      <c r="D7153" t="s">
        <v>899</v>
      </c>
      <c r="E7153" t="s">
        <v>360</v>
      </c>
      <c r="F7153" t="s">
        <v>441</v>
      </c>
    </row>
    <row r="7154" spans="1:6" x14ac:dyDescent="0.25">
      <c r="A7154">
        <v>27</v>
      </c>
      <c r="B7154">
        <v>13</v>
      </c>
      <c r="C7154" t="s">
        <v>1300</v>
      </c>
      <c r="D7154" t="s">
        <v>901</v>
      </c>
      <c r="E7154" t="s">
        <v>194</v>
      </c>
      <c r="F7154" t="s">
        <v>441</v>
      </c>
    </row>
    <row r="7155" spans="1:6" x14ac:dyDescent="0.25">
      <c r="A7155">
        <v>27</v>
      </c>
      <c r="B7155">
        <v>14</v>
      </c>
      <c r="C7155" t="s">
        <v>1349</v>
      </c>
      <c r="D7155" t="s">
        <v>901</v>
      </c>
      <c r="E7155" t="s">
        <v>38</v>
      </c>
      <c r="F7155" t="s">
        <v>441</v>
      </c>
    </row>
    <row r="7156" spans="1:6" x14ac:dyDescent="0.25">
      <c r="A7156">
        <v>27</v>
      </c>
      <c r="B7156">
        <v>15</v>
      </c>
      <c r="C7156" t="s">
        <v>1342</v>
      </c>
      <c r="D7156" t="s">
        <v>961</v>
      </c>
      <c r="E7156" t="s">
        <v>354</v>
      </c>
      <c r="F7156" t="s">
        <v>441</v>
      </c>
    </row>
    <row r="7157" spans="1:6" x14ac:dyDescent="0.25">
      <c r="A7157">
        <v>28</v>
      </c>
      <c r="B7157">
        <v>1</v>
      </c>
      <c r="C7157" t="s">
        <v>1280</v>
      </c>
      <c r="D7157" t="s">
        <v>905</v>
      </c>
      <c r="E7157" t="s">
        <v>354</v>
      </c>
      <c r="F7157" t="s">
        <v>441</v>
      </c>
    </row>
    <row r="7158" spans="1:6" x14ac:dyDescent="0.25">
      <c r="A7158">
        <v>28</v>
      </c>
      <c r="B7158">
        <v>2</v>
      </c>
      <c r="C7158" t="s">
        <v>1312</v>
      </c>
      <c r="D7158" t="s">
        <v>922</v>
      </c>
      <c r="E7158" t="s">
        <v>38</v>
      </c>
      <c r="F7158" t="s">
        <v>441</v>
      </c>
    </row>
    <row r="7159" spans="1:6" x14ac:dyDescent="0.25">
      <c r="A7159">
        <v>28</v>
      </c>
      <c r="B7159">
        <v>3</v>
      </c>
      <c r="C7159" t="s">
        <v>1456</v>
      </c>
      <c r="D7159" t="s">
        <v>905</v>
      </c>
      <c r="E7159" t="s">
        <v>194</v>
      </c>
      <c r="F7159" t="s">
        <v>441</v>
      </c>
    </row>
    <row r="7160" spans="1:6" x14ac:dyDescent="0.25">
      <c r="A7160">
        <v>28</v>
      </c>
      <c r="B7160">
        <v>4</v>
      </c>
      <c r="C7160" t="s">
        <v>1336</v>
      </c>
      <c r="D7160" t="s">
        <v>901</v>
      </c>
      <c r="E7160" t="s">
        <v>360</v>
      </c>
      <c r="F7160" t="s">
        <v>441</v>
      </c>
    </row>
    <row r="7161" spans="1:6" x14ac:dyDescent="0.25">
      <c r="A7161">
        <v>28</v>
      </c>
      <c r="B7161">
        <v>5</v>
      </c>
      <c r="C7161" t="s">
        <v>1313</v>
      </c>
      <c r="D7161" t="s">
        <v>905</v>
      </c>
      <c r="E7161" t="s">
        <v>128</v>
      </c>
      <c r="F7161" t="s">
        <v>441</v>
      </c>
    </row>
    <row r="7162" spans="1:6" x14ac:dyDescent="0.25">
      <c r="A7162">
        <v>28</v>
      </c>
      <c r="B7162">
        <v>6</v>
      </c>
      <c r="C7162" t="s">
        <v>1197</v>
      </c>
      <c r="D7162" t="s">
        <v>961</v>
      </c>
      <c r="E7162" t="s">
        <v>493</v>
      </c>
      <c r="F7162" t="s">
        <v>441</v>
      </c>
    </row>
    <row r="7163" spans="1:6" x14ac:dyDescent="0.25">
      <c r="A7163">
        <v>28</v>
      </c>
      <c r="B7163">
        <v>7</v>
      </c>
      <c r="C7163" t="s">
        <v>1241</v>
      </c>
      <c r="D7163" t="s">
        <v>961</v>
      </c>
      <c r="E7163" t="s">
        <v>695</v>
      </c>
      <c r="F7163" t="s">
        <v>441</v>
      </c>
    </row>
    <row r="7164" spans="1:6" x14ac:dyDescent="0.25">
      <c r="A7164">
        <v>28</v>
      </c>
      <c r="B7164">
        <v>8</v>
      </c>
      <c r="C7164" t="s">
        <v>1374</v>
      </c>
      <c r="D7164" t="s">
        <v>901</v>
      </c>
      <c r="E7164" t="s">
        <v>101</v>
      </c>
      <c r="F7164" t="s">
        <v>441</v>
      </c>
    </row>
    <row r="7165" spans="1:6" x14ac:dyDescent="0.25">
      <c r="A7165">
        <v>28</v>
      </c>
      <c r="B7165">
        <v>9</v>
      </c>
      <c r="C7165" t="s">
        <v>1488</v>
      </c>
      <c r="D7165" t="s">
        <v>908</v>
      </c>
      <c r="E7165" t="s">
        <v>475</v>
      </c>
      <c r="F7165" t="s">
        <v>441</v>
      </c>
    </row>
    <row r="7166" spans="1:6" x14ac:dyDescent="0.25">
      <c r="A7166">
        <v>28</v>
      </c>
      <c r="B7166">
        <v>10</v>
      </c>
      <c r="C7166" t="s">
        <v>1387</v>
      </c>
      <c r="D7166" t="s">
        <v>905</v>
      </c>
      <c r="E7166" t="s">
        <v>662</v>
      </c>
      <c r="F7166" t="s">
        <v>441</v>
      </c>
    </row>
    <row r="7167" spans="1:6" x14ac:dyDescent="0.25">
      <c r="A7167">
        <v>28</v>
      </c>
      <c r="B7167">
        <v>11</v>
      </c>
      <c r="C7167" t="s">
        <v>1301</v>
      </c>
      <c r="D7167" t="s">
        <v>961</v>
      </c>
      <c r="E7167" t="s">
        <v>153</v>
      </c>
      <c r="F7167" t="s">
        <v>441</v>
      </c>
    </row>
    <row r="7168" spans="1:6" x14ac:dyDescent="0.25">
      <c r="A7168">
        <v>28</v>
      </c>
      <c r="B7168">
        <v>12</v>
      </c>
      <c r="C7168" t="s">
        <v>1489</v>
      </c>
      <c r="D7168" t="s">
        <v>901</v>
      </c>
      <c r="E7168" t="s">
        <v>549</v>
      </c>
      <c r="F7168" t="s">
        <v>441</v>
      </c>
    </row>
    <row r="7169" spans="1:6" x14ac:dyDescent="0.25">
      <c r="A7169">
        <v>28</v>
      </c>
      <c r="B7169">
        <v>13</v>
      </c>
      <c r="C7169" t="s">
        <v>1400</v>
      </c>
      <c r="D7169" t="s">
        <v>899</v>
      </c>
      <c r="E7169" t="s">
        <v>777</v>
      </c>
      <c r="F7169" t="s">
        <v>441</v>
      </c>
    </row>
    <row r="7170" spans="1:6" x14ac:dyDescent="0.25">
      <c r="A7170">
        <v>28</v>
      </c>
      <c r="B7170">
        <v>14</v>
      </c>
      <c r="C7170" t="s">
        <v>1291</v>
      </c>
      <c r="D7170" t="s">
        <v>901</v>
      </c>
      <c r="E7170" t="s">
        <v>455</v>
      </c>
      <c r="F7170" t="s">
        <v>441</v>
      </c>
    </row>
    <row r="7171" spans="1:6" x14ac:dyDescent="0.25">
      <c r="A7171">
        <v>28</v>
      </c>
      <c r="B7171">
        <v>15</v>
      </c>
      <c r="C7171" t="s">
        <v>1325</v>
      </c>
      <c r="D7171" t="s">
        <v>901</v>
      </c>
      <c r="E7171" t="s">
        <v>884</v>
      </c>
      <c r="F7171" t="s">
        <v>441</v>
      </c>
    </row>
    <row r="7172" spans="1:6" x14ac:dyDescent="0.25">
      <c r="A7172">
        <v>29</v>
      </c>
      <c r="B7172">
        <v>1</v>
      </c>
      <c r="C7172" t="s">
        <v>1345</v>
      </c>
      <c r="D7172" t="s">
        <v>908</v>
      </c>
      <c r="E7172" t="s">
        <v>884</v>
      </c>
      <c r="F7172" t="s">
        <v>441</v>
      </c>
    </row>
    <row r="7173" spans="1:6" x14ac:dyDescent="0.25">
      <c r="A7173">
        <v>29</v>
      </c>
      <c r="B7173">
        <v>2</v>
      </c>
      <c r="C7173" t="s">
        <v>1302</v>
      </c>
      <c r="D7173" t="s">
        <v>901</v>
      </c>
      <c r="E7173" t="s">
        <v>455</v>
      </c>
      <c r="F7173" t="s">
        <v>441</v>
      </c>
    </row>
    <row r="7174" spans="1:6" x14ac:dyDescent="0.25">
      <c r="A7174">
        <v>29</v>
      </c>
      <c r="B7174">
        <v>3</v>
      </c>
      <c r="C7174" t="s">
        <v>1297</v>
      </c>
      <c r="D7174" t="s">
        <v>922</v>
      </c>
      <c r="E7174" t="s">
        <v>777</v>
      </c>
      <c r="F7174" t="s">
        <v>441</v>
      </c>
    </row>
    <row r="7175" spans="1:6" x14ac:dyDescent="0.25">
      <c r="A7175">
        <v>29</v>
      </c>
      <c r="B7175">
        <v>4</v>
      </c>
      <c r="C7175" t="s">
        <v>1385</v>
      </c>
      <c r="D7175" t="s">
        <v>901</v>
      </c>
      <c r="E7175" t="s">
        <v>549</v>
      </c>
      <c r="F7175" t="s">
        <v>441</v>
      </c>
    </row>
    <row r="7176" spans="1:6" x14ac:dyDescent="0.25">
      <c r="A7176">
        <v>29</v>
      </c>
      <c r="B7176">
        <v>5</v>
      </c>
      <c r="C7176" t="s">
        <v>1356</v>
      </c>
      <c r="D7176" t="s">
        <v>901</v>
      </c>
      <c r="E7176" t="s">
        <v>153</v>
      </c>
      <c r="F7176" t="s">
        <v>441</v>
      </c>
    </row>
    <row r="7177" spans="1:6" x14ac:dyDescent="0.25">
      <c r="A7177">
        <v>29</v>
      </c>
      <c r="B7177">
        <v>6</v>
      </c>
      <c r="C7177" t="s">
        <v>1414</v>
      </c>
      <c r="D7177" t="s">
        <v>901</v>
      </c>
      <c r="E7177" t="s">
        <v>662</v>
      </c>
      <c r="F7177" t="s">
        <v>441</v>
      </c>
    </row>
    <row r="7178" spans="1:6" x14ac:dyDescent="0.25">
      <c r="A7178">
        <v>29</v>
      </c>
      <c r="B7178">
        <v>7</v>
      </c>
      <c r="C7178" t="s">
        <v>1470</v>
      </c>
      <c r="D7178" t="s">
        <v>961</v>
      </c>
      <c r="E7178" t="s">
        <v>475</v>
      </c>
      <c r="F7178" t="s">
        <v>441</v>
      </c>
    </row>
    <row r="7179" spans="1:6" x14ac:dyDescent="0.25">
      <c r="A7179">
        <v>29</v>
      </c>
      <c r="B7179">
        <v>8</v>
      </c>
      <c r="C7179" t="s">
        <v>1266</v>
      </c>
      <c r="D7179" t="s">
        <v>901</v>
      </c>
      <c r="E7179" t="s">
        <v>101</v>
      </c>
      <c r="F7179" t="s">
        <v>441</v>
      </c>
    </row>
    <row r="7180" spans="1:6" x14ac:dyDescent="0.25">
      <c r="A7180">
        <v>29</v>
      </c>
      <c r="B7180">
        <v>9</v>
      </c>
      <c r="C7180" t="s">
        <v>1351</v>
      </c>
      <c r="D7180" t="s">
        <v>901</v>
      </c>
      <c r="E7180" t="s">
        <v>695</v>
      </c>
      <c r="F7180" t="s">
        <v>441</v>
      </c>
    </row>
    <row r="7181" spans="1:6" x14ac:dyDescent="0.25">
      <c r="A7181">
        <v>29</v>
      </c>
      <c r="B7181">
        <v>10</v>
      </c>
      <c r="C7181" t="s">
        <v>1314</v>
      </c>
      <c r="D7181" t="s">
        <v>926</v>
      </c>
      <c r="E7181" t="s">
        <v>493</v>
      </c>
      <c r="F7181" t="s">
        <v>441</v>
      </c>
    </row>
    <row r="7182" spans="1:6" x14ac:dyDescent="0.25">
      <c r="A7182">
        <v>29</v>
      </c>
      <c r="B7182">
        <v>11</v>
      </c>
      <c r="C7182" t="s">
        <v>1364</v>
      </c>
      <c r="D7182" t="s">
        <v>922</v>
      </c>
      <c r="E7182" t="s">
        <v>128</v>
      </c>
      <c r="F7182" t="s">
        <v>441</v>
      </c>
    </row>
    <row r="7183" spans="1:6" x14ac:dyDescent="0.25">
      <c r="A7183">
        <v>29</v>
      </c>
      <c r="B7183">
        <v>12</v>
      </c>
      <c r="C7183" t="s">
        <v>1298</v>
      </c>
      <c r="D7183" t="s">
        <v>922</v>
      </c>
      <c r="E7183" t="s">
        <v>360</v>
      </c>
      <c r="F7183" t="s">
        <v>441</v>
      </c>
    </row>
    <row r="7184" spans="1:6" x14ac:dyDescent="0.25">
      <c r="A7184">
        <v>29</v>
      </c>
      <c r="B7184">
        <v>13</v>
      </c>
      <c r="C7184" t="s">
        <v>1388</v>
      </c>
      <c r="D7184" t="s">
        <v>901</v>
      </c>
      <c r="E7184" t="s">
        <v>194</v>
      </c>
      <c r="F7184" t="s">
        <v>441</v>
      </c>
    </row>
    <row r="7185" spans="1:6" x14ac:dyDescent="0.25">
      <c r="A7185">
        <v>29</v>
      </c>
      <c r="B7185">
        <v>14</v>
      </c>
      <c r="C7185" t="s">
        <v>1383</v>
      </c>
      <c r="D7185" t="s">
        <v>901</v>
      </c>
      <c r="E7185" t="s">
        <v>38</v>
      </c>
      <c r="F7185" t="s">
        <v>441</v>
      </c>
    </row>
    <row r="7186" spans="1:6" x14ac:dyDescent="0.25">
      <c r="A7186">
        <v>29</v>
      </c>
      <c r="B7186">
        <v>15</v>
      </c>
      <c r="C7186" t="s">
        <v>1317</v>
      </c>
      <c r="D7186" t="s">
        <v>961</v>
      </c>
      <c r="E7186" t="s">
        <v>354</v>
      </c>
      <c r="F7186" t="s">
        <v>441</v>
      </c>
    </row>
    <row r="7187" spans="1:6" x14ac:dyDescent="0.25">
      <c r="A7187">
        <v>30</v>
      </c>
      <c r="B7187">
        <v>1</v>
      </c>
      <c r="C7187" t="s">
        <v>1480</v>
      </c>
      <c r="D7187" t="s">
        <v>901</v>
      </c>
      <c r="E7187" t="s">
        <v>354</v>
      </c>
      <c r="F7187" t="s">
        <v>441</v>
      </c>
    </row>
    <row r="7188" spans="1:6" x14ac:dyDescent="0.25">
      <c r="A7188">
        <v>30</v>
      </c>
      <c r="B7188">
        <v>2</v>
      </c>
      <c r="C7188" t="s">
        <v>1409</v>
      </c>
      <c r="D7188" t="s">
        <v>901</v>
      </c>
      <c r="E7188" t="s">
        <v>38</v>
      </c>
      <c r="F7188" t="s">
        <v>441</v>
      </c>
    </row>
    <row r="7189" spans="1:6" x14ac:dyDescent="0.25">
      <c r="A7189">
        <v>30</v>
      </c>
      <c r="B7189">
        <v>3</v>
      </c>
      <c r="C7189" t="s">
        <v>1334</v>
      </c>
      <c r="D7189" t="s">
        <v>908</v>
      </c>
      <c r="E7189" t="s">
        <v>194</v>
      </c>
      <c r="F7189" t="s">
        <v>441</v>
      </c>
    </row>
    <row r="7190" spans="1:6" x14ac:dyDescent="0.25">
      <c r="A7190">
        <v>30</v>
      </c>
      <c r="B7190">
        <v>4</v>
      </c>
      <c r="C7190" t="s">
        <v>1386</v>
      </c>
      <c r="D7190" t="s">
        <v>926</v>
      </c>
      <c r="E7190" t="s">
        <v>360</v>
      </c>
      <c r="F7190" t="s">
        <v>441</v>
      </c>
    </row>
    <row r="7191" spans="1:6" x14ac:dyDescent="0.25">
      <c r="A7191">
        <v>30</v>
      </c>
      <c r="B7191">
        <v>5</v>
      </c>
      <c r="C7191" t="s">
        <v>1490</v>
      </c>
      <c r="D7191" t="s">
        <v>901</v>
      </c>
      <c r="E7191" t="s">
        <v>128</v>
      </c>
      <c r="F7191" t="s">
        <v>441</v>
      </c>
    </row>
    <row r="7192" spans="1:6" x14ac:dyDescent="0.25">
      <c r="A7192">
        <v>30</v>
      </c>
      <c r="B7192">
        <v>6</v>
      </c>
      <c r="C7192" t="s">
        <v>1324</v>
      </c>
      <c r="D7192" t="s">
        <v>905</v>
      </c>
      <c r="E7192" t="s">
        <v>493</v>
      </c>
      <c r="F7192" t="s">
        <v>441</v>
      </c>
    </row>
    <row r="7193" spans="1:6" x14ac:dyDescent="0.25">
      <c r="A7193">
        <v>30</v>
      </c>
      <c r="B7193">
        <v>7</v>
      </c>
      <c r="C7193" t="s">
        <v>1346</v>
      </c>
      <c r="D7193" t="s">
        <v>905</v>
      </c>
      <c r="E7193" t="s">
        <v>695</v>
      </c>
      <c r="F7193" t="s">
        <v>441</v>
      </c>
    </row>
    <row r="7194" spans="1:6" x14ac:dyDescent="0.25">
      <c r="A7194">
        <v>30</v>
      </c>
      <c r="B7194">
        <v>8</v>
      </c>
      <c r="C7194" t="s">
        <v>1281</v>
      </c>
      <c r="D7194" t="s">
        <v>901</v>
      </c>
      <c r="E7194" t="s">
        <v>101</v>
      </c>
      <c r="F7194" t="s">
        <v>441</v>
      </c>
    </row>
    <row r="7195" spans="1:6" x14ac:dyDescent="0.25">
      <c r="A7195">
        <v>30</v>
      </c>
      <c r="B7195">
        <v>9</v>
      </c>
      <c r="C7195" t="s">
        <v>1491</v>
      </c>
      <c r="D7195" t="s">
        <v>922</v>
      </c>
      <c r="E7195" t="s">
        <v>475</v>
      </c>
      <c r="F7195" t="s">
        <v>441</v>
      </c>
    </row>
    <row r="7196" spans="1:6" x14ac:dyDescent="0.25">
      <c r="A7196">
        <v>30</v>
      </c>
      <c r="B7196">
        <v>10</v>
      </c>
      <c r="C7196" t="s">
        <v>1373</v>
      </c>
      <c r="D7196" t="s">
        <v>901</v>
      </c>
      <c r="E7196" t="s">
        <v>662</v>
      </c>
      <c r="F7196" t="s">
        <v>441</v>
      </c>
    </row>
    <row r="7197" spans="1:6" x14ac:dyDescent="0.25">
      <c r="A7197">
        <v>30</v>
      </c>
      <c r="B7197">
        <v>11</v>
      </c>
      <c r="C7197" t="s">
        <v>1239</v>
      </c>
      <c r="D7197" t="s">
        <v>901</v>
      </c>
      <c r="E7197" t="s">
        <v>153</v>
      </c>
      <c r="F7197" t="s">
        <v>441</v>
      </c>
    </row>
    <row r="7198" spans="1:6" x14ac:dyDescent="0.25">
      <c r="A7198">
        <v>30</v>
      </c>
      <c r="B7198">
        <v>12</v>
      </c>
      <c r="C7198" t="s">
        <v>1420</v>
      </c>
      <c r="D7198" t="s">
        <v>899</v>
      </c>
      <c r="E7198" t="s">
        <v>549</v>
      </c>
      <c r="F7198" t="s">
        <v>441</v>
      </c>
    </row>
    <row r="7199" spans="1:6" x14ac:dyDescent="0.25">
      <c r="A7199">
        <v>30</v>
      </c>
      <c r="B7199">
        <v>13</v>
      </c>
      <c r="C7199" t="s">
        <v>1244</v>
      </c>
      <c r="D7199" t="s">
        <v>961</v>
      </c>
      <c r="E7199" t="s">
        <v>777</v>
      </c>
      <c r="F7199" t="s">
        <v>441</v>
      </c>
    </row>
    <row r="7200" spans="1:6" x14ac:dyDescent="0.25">
      <c r="A7200">
        <v>30</v>
      </c>
      <c r="B7200">
        <v>14</v>
      </c>
      <c r="C7200" t="s">
        <v>1269</v>
      </c>
      <c r="D7200" t="s">
        <v>905</v>
      </c>
      <c r="E7200" t="s">
        <v>455</v>
      </c>
      <c r="F7200" t="s">
        <v>441</v>
      </c>
    </row>
    <row r="7201" spans="1:6" x14ac:dyDescent="0.25">
      <c r="A7201">
        <v>30</v>
      </c>
      <c r="B7201">
        <v>15</v>
      </c>
      <c r="C7201" t="s">
        <v>1323</v>
      </c>
      <c r="D7201" t="s">
        <v>905</v>
      </c>
      <c r="E7201" t="s">
        <v>884</v>
      </c>
      <c r="F7201" t="s">
        <v>441</v>
      </c>
    </row>
    <row r="7202" spans="1:6" x14ac:dyDescent="0.25">
      <c r="A7202">
        <v>1</v>
      </c>
      <c r="B7202">
        <v>1</v>
      </c>
      <c r="C7202" t="s">
        <v>898</v>
      </c>
      <c r="D7202" t="s">
        <v>899</v>
      </c>
      <c r="E7202" t="s">
        <v>821</v>
      </c>
      <c r="F7202" t="s">
        <v>444</v>
      </c>
    </row>
    <row r="7203" spans="1:6" x14ac:dyDescent="0.25">
      <c r="A7203">
        <v>1</v>
      </c>
      <c r="B7203">
        <v>2</v>
      </c>
      <c r="C7203" t="s">
        <v>900</v>
      </c>
      <c r="D7203" t="s">
        <v>901</v>
      </c>
      <c r="E7203" t="s">
        <v>632</v>
      </c>
      <c r="F7203" t="s">
        <v>444</v>
      </c>
    </row>
    <row r="7204" spans="1:6" x14ac:dyDescent="0.25">
      <c r="A7204">
        <v>1</v>
      </c>
      <c r="B7204">
        <v>3</v>
      </c>
      <c r="C7204" t="s">
        <v>906</v>
      </c>
      <c r="D7204" t="s">
        <v>899</v>
      </c>
      <c r="E7204" t="s">
        <v>722</v>
      </c>
      <c r="F7204" t="s">
        <v>444</v>
      </c>
    </row>
    <row r="7205" spans="1:6" x14ac:dyDescent="0.25">
      <c r="A7205">
        <v>1</v>
      </c>
      <c r="B7205">
        <v>4</v>
      </c>
      <c r="C7205" t="s">
        <v>911</v>
      </c>
      <c r="D7205" t="s">
        <v>905</v>
      </c>
      <c r="E7205" t="s">
        <v>592</v>
      </c>
      <c r="F7205" t="s">
        <v>444</v>
      </c>
    </row>
    <row r="7206" spans="1:6" x14ac:dyDescent="0.25">
      <c r="A7206">
        <v>1</v>
      </c>
      <c r="B7206">
        <v>5</v>
      </c>
      <c r="C7206" t="s">
        <v>902</v>
      </c>
      <c r="D7206" t="s">
        <v>903</v>
      </c>
      <c r="E7206" t="s">
        <v>443</v>
      </c>
      <c r="F7206" t="s">
        <v>444</v>
      </c>
    </row>
    <row r="7207" spans="1:6" x14ac:dyDescent="0.25">
      <c r="A7207">
        <v>1</v>
      </c>
      <c r="B7207">
        <v>6</v>
      </c>
      <c r="C7207" t="s">
        <v>904</v>
      </c>
      <c r="D7207" t="s">
        <v>905</v>
      </c>
      <c r="E7207" t="s">
        <v>594</v>
      </c>
      <c r="F7207" t="s">
        <v>444</v>
      </c>
    </row>
    <row r="7208" spans="1:6" x14ac:dyDescent="0.25">
      <c r="A7208">
        <v>1</v>
      </c>
      <c r="B7208">
        <v>7</v>
      </c>
      <c r="C7208" t="s">
        <v>907</v>
      </c>
      <c r="D7208" t="s">
        <v>908</v>
      </c>
      <c r="E7208" t="s">
        <v>120</v>
      </c>
      <c r="F7208" t="s">
        <v>444</v>
      </c>
    </row>
    <row r="7209" spans="1:6" x14ac:dyDescent="0.25">
      <c r="A7209">
        <v>1</v>
      </c>
      <c r="B7209">
        <v>8</v>
      </c>
      <c r="C7209" t="s">
        <v>912</v>
      </c>
      <c r="D7209" t="s">
        <v>905</v>
      </c>
      <c r="E7209" t="s">
        <v>485</v>
      </c>
      <c r="F7209" t="s">
        <v>444</v>
      </c>
    </row>
    <row r="7210" spans="1:6" x14ac:dyDescent="0.25">
      <c r="A7210">
        <v>1</v>
      </c>
      <c r="B7210">
        <v>9</v>
      </c>
      <c r="C7210" t="s">
        <v>909</v>
      </c>
      <c r="D7210" t="s">
        <v>899</v>
      </c>
      <c r="E7210" t="s">
        <v>590</v>
      </c>
      <c r="F7210" t="s">
        <v>444</v>
      </c>
    </row>
    <row r="7211" spans="1:6" x14ac:dyDescent="0.25">
      <c r="A7211">
        <v>1</v>
      </c>
      <c r="B7211">
        <v>10</v>
      </c>
      <c r="C7211" t="s">
        <v>910</v>
      </c>
      <c r="D7211" t="s">
        <v>901</v>
      </c>
      <c r="E7211" t="s">
        <v>83</v>
      </c>
      <c r="F7211" t="s">
        <v>444</v>
      </c>
    </row>
    <row r="7212" spans="1:6" x14ac:dyDescent="0.25">
      <c r="A7212">
        <v>1</v>
      </c>
      <c r="B7212">
        <v>11</v>
      </c>
      <c r="C7212" t="s">
        <v>913</v>
      </c>
      <c r="D7212" t="s">
        <v>899</v>
      </c>
      <c r="E7212" t="s">
        <v>734</v>
      </c>
      <c r="F7212" t="s">
        <v>444</v>
      </c>
    </row>
    <row r="7213" spans="1:6" x14ac:dyDescent="0.25">
      <c r="A7213">
        <v>1</v>
      </c>
      <c r="B7213">
        <v>12</v>
      </c>
      <c r="C7213" t="s">
        <v>923</v>
      </c>
      <c r="D7213" t="s">
        <v>905</v>
      </c>
      <c r="E7213" t="s">
        <v>764</v>
      </c>
      <c r="F7213" t="s">
        <v>444</v>
      </c>
    </row>
    <row r="7214" spans="1:6" x14ac:dyDescent="0.25">
      <c r="A7214">
        <v>1</v>
      </c>
      <c r="B7214">
        <v>13</v>
      </c>
      <c r="C7214" t="s">
        <v>914</v>
      </c>
      <c r="D7214" t="s">
        <v>908</v>
      </c>
      <c r="E7214" t="s">
        <v>688</v>
      </c>
      <c r="F7214" t="s">
        <v>444</v>
      </c>
    </row>
    <row r="7215" spans="1:6" x14ac:dyDescent="0.25">
      <c r="A7215">
        <v>1</v>
      </c>
      <c r="B7215">
        <v>14</v>
      </c>
      <c r="C7215" t="s">
        <v>917</v>
      </c>
      <c r="D7215" t="s">
        <v>901</v>
      </c>
      <c r="E7215" t="s">
        <v>637</v>
      </c>
      <c r="F7215" t="s">
        <v>444</v>
      </c>
    </row>
    <row r="7216" spans="1:6" x14ac:dyDescent="0.25">
      <c r="A7216">
        <v>1</v>
      </c>
      <c r="B7216">
        <v>15</v>
      </c>
      <c r="C7216" t="s">
        <v>915</v>
      </c>
      <c r="D7216" t="s">
        <v>899</v>
      </c>
      <c r="E7216" t="s">
        <v>855</v>
      </c>
      <c r="F7216" t="s">
        <v>444</v>
      </c>
    </row>
    <row r="7217" spans="1:6" x14ac:dyDescent="0.25">
      <c r="A7217">
        <v>2</v>
      </c>
      <c r="B7217">
        <v>1</v>
      </c>
      <c r="C7217" t="s">
        <v>918</v>
      </c>
      <c r="D7217" t="s">
        <v>901</v>
      </c>
      <c r="E7217" t="s">
        <v>855</v>
      </c>
      <c r="F7217" t="s">
        <v>444</v>
      </c>
    </row>
    <row r="7218" spans="1:6" x14ac:dyDescent="0.25">
      <c r="A7218">
        <v>2</v>
      </c>
      <c r="B7218">
        <v>2</v>
      </c>
      <c r="C7218" t="s">
        <v>920</v>
      </c>
      <c r="D7218" t="s">
        <v>901</v>
      </c>
      <c r="E7218" t="s">
        <v>637</v>
      </c>
      <c r="F7218" t="s">
        <v>444</v>
      </c>
    </row>
    <row r="7219" spans="1:6" x14ac:dyDescent="0.25">
      <c r="A7219">
        <v>2</v>
      </c>
      <c r="B7219">
        <v>3</v>
      </c>
      <c r="C7219" t="s">
        <v>927</v>
      </c>
      <c r="D7219" t="s">
        <v>901</v>
      </c>
      <c r="E7219" t="s">
        <v>688</v>
      </c>
      <c r="F7219" t="s">
        <v>444</v>
      </c>
    </row>
    <row r="7220" spans="1:6" x14ac:dyDescent="0.25">
      <c r="A7220">
        <v>2</v>
      </c>
      <c r="B7220">
        <v>4</v>
      </c>
      <c r="C7220" t="s">
        <v>916</v>
      </c>
      <c r="D7220" t="s">
        <v>908</v>
      </c>
      <c r="E7220" t="s">
        <v>764</v>
      </c>
      <c r="F7220" t="s">
        <v>444</v>
      </c>
    </row>
    <row r="7221" spans="1:6" x14ac:dyDescent="0.25">
      <c r="A7221">
        <v>2</v>
      </c>
      <c r="B7221">
        <v>5</v>
      </c>
      <c r="C7221" t="s">
        <v>924</v>
      </c>
      <c r="D7221" t="s">
        <v>922</v>
      </c>
      <c r="E7221" t="s">
        <v>734</v>
      </c>
      <c r="F7221" t="s">
        <v>444</v>
      </c>
    </row>
    <row r="7222" spans="1:6" x14ac:dyDescent="0.25">
      <c r="A7222">
        <v>2</v>
      </c>
      <c r="B7222">
        <v>6</v>
      </c>
      <c r="C7222" t="s">
        <v>929</v>
      </c>
      <c r="D7222" t="s">
        <v>899</v>
      </c>
      <c r="E7222" t="s">
        <v>83</v>
      </c>
      <c r="F7222" t="s">
        <v>444</v>
      </c>
    </row>
    <row r="7223" spans="1:6" x14ac:dyDescent="0.25">
      <c r="A7223">
        <v>2</v>
      </c>
      <c r="B7223">
        <v>7</v>
      </c>
      <c r="C7223" t="s">
        <v>928</v>
      </c>
      <c r="D7223" t="s">
        <v>901</v>
      </c>
      <c r="E7223" t="s">
        <v>590</v>
      </c>
      <c r="F7223" t="s">
        <v>444</v>
      </c>
    </row>
    <row r="7224" spans="1:6" x14ac:dyDescent="0.25">
      <c r="A7224">
        <v>2</v>
      </c>
      <c r="B7224">
        <v>8</v>
      </c>
      <c r="C7224" t="s">
        <v>919</v>
      </c>
      <c r="D7224" t="s">
        <v>908</v>
      </c>
      <c r="E7224" t="s">
        <v>485</v>
      </c>
      <c r="F7224" t="s">
        <v>444</v>
      </c>
    </row>
    <row r="7225" spans="1:6" x14ac:dyDescent="0.25">
      <c r="A7225">
        <v>2</v>
      </c>
      <c r="B7225">
        <v>9</v>
      </c>
      <c r="C7225" t="s">
        <v>933</v>
      </c>
      <c r="D7225" t="s">
        <v>922</v>
      </c>
      <c r="E7225" t="s">
        <v>120</v>
      </c>
      <c r="F7225" t="s">
        <v>444</v>
      </c>
    </row>
    <row r="7226" spans="1:6" x14ac:dyDescent="0.25">
      <c r="A7226">
        <v>2</v>
      </c>
      <c r="B7226">
        <v>10</v>
      </c>
      <c r="C7226" t="s">
        <v>940</v>
      </c>
      <c r="D7226" t="s">
        <v>901</v>
      </c>
      <c r="E7226" t="s">
        <v>594</v>
      </c>
      <c r="F7226" t="s">
        <v>444</v>
      </c>
    </row>
    <row r="7227" spans="1:6" x14ac:dyDescent="0.25">
      <c r="A7227">
        <v>2</v>
      </c>
      <c r="B7227">
        <v>11</v>
      </c>
      <c r="C7227" t="s">
        <v>932</v>
      </c>
      <c r="D7227" t="s">
        <v>901</v>
      </c>
      <c r="E7227" t="s">
        <v>443</v>
      </c>
      <c r="F7227" t="s">
        <v>444</v>
      </c>
    </row>
    <row r="7228" spans="1:6" x14ac:dyDescent="0.25">
      <c r="A7228">
        <v>2</v>
      </c>
      <c r="B7228">
        <v>12</v>
      </c>
      <c r="C7228" t="s">
        <v>921</v>
      </c>
      <c r="D7228" t="s">
        <v>922</v>
      </c>
      <c r="E7228" t="s">
        <v>592</v>
      </c>
      <c r="F7228" t="s">
        <v>444</v>
      </c>
    </row>
    <row r="7229" spans="1:6" x14ac:dyDescent="0.25">
      <c r="A7229">
        <v>2</v>
      </c>
      <c r="B7229">
        <v>13</v>
      </c>
      <c r="C7229" t="s">
        <v>936</v>
      </c>
      <c r="D7229" t="s">
        <v>903</v>
      </c>
      <c r="E7229" t="s">
        <v>722</v>
      </c>
      <c r="F7229" t="s">
        <v>444</v>
      </c>
    </row>
    <row r="7230" spans="1:6" x14ac:dyDescent="0.25">
      <c r="A7230">
        <v>2</v>
      </c>
      <c r="B7230">
        <v>14</v>
      </c>
      <c r="C7230" t="s">
        <v>941</v>
      </c>
      <c r="D7230" t="s">
        <v>922</v>
      </c>
      <c r="E7230" t="s">
        <v>632</v>
      </c>
      <c r="F7230" t="s">
        <v>444</v>
      </c>
    </row>
    <row r="7231" spans="1:6" x14ac:dyDescent="0.25">
      <c r="A7231">
        <v>2</v>
      </c>
      <c r="B7231">
        <v>15</v>
      </c>
      <c r="C7231" t="s">
        <v>935</v>
      </c>
      <c r="D7231" t="s">
        <v>901</v>
      </c>
      <c r="E7231" t="s">
        <v>821</v>
      </c>
      <c r="F7231" t="s">
        <v>444</v>
      </c>
    </row>
    <row r="7232" spans="1:6" x14ac:dyDescent="0.25">
      <c r="A7232">
        <v>3</v>
      </c>
      <c r="B7232">
        <v>1</v>
      </c>
      <c r="C7232" t="s">
        <v>960</v>
      </c>
      <c r="D7232" t="s">
        <v>961</v>
      </c>
      <c r="E7232" t="s">
        <v>821</v>
      </c>
      <c r="F7232" t="s">
        <v>444</v>
      </c>
    </row>
    <row r="7233" spans="1:6" x14ac:dyDescent="0.25">
      <c r="A7233">
        <v>3</v>
      </c>
      <c r="B7233">
        <v>2</v>
      </c>
      <c r="C7233" t="s">
        <v>934</v>
      </c>
      <c r="D7233" t="s">
        <v>922</v>
      </c>
      <c r="E7233" t="s">
        <v>632</v>
      </c>
      <c r="F7233" t="s">
        <v>444</v>
      </c>
    </row>
    <row r="7234" spans="1:6" x14ac:dyDescent="0.25">
      <c r="A7234">
        <v>3</v>
      </c>
      <c r="B7234">
        <v>3</v>
      </c>
      <c r="C7234" t="s">
        <v>958</v>
      </c>
      <c r="D7234" t="s">
        <v>899</v>
      </c>
      <c r="E7234" t="s">
        <v>722</v>
      </c>
      <c r="F7234" t="s">
        <v>444</v>
      </c>
    </row>
    <row r="7235" spans="1:6" x14ac:dyDescent="0.25">
      <c r="A7235">
        <v>3</v>
      </c>
      <c r="B7235">
        <v>4</v>
      </c>
      <c r="C7235" t="s">
        <v>939</v>
      </c>
      <c r="D7235" t="s">
        <v>901</v>
      </c>
      <c r="E7235" t="s">
        <v>592</v>
      </c>
      <c r="F7235" t="s">
        <v>444</v>
      </c>
    </row>
    <row r="7236" spans="1:6" x14ac:dyDescent="0.25">
      <c r="A7236">
        <v>3</v>
      </c>
      <c r="B7236">
        <v>5</v>
      </c>
      <c r="C7236" t="s">
        <v>944</v>
      </c>
      <c r="D7236" t="s">
        <v>901</v>
      </c>
      <c r="E7236" t="s">
        <v>443</v>
      </c>
      <c r="F7236" t="s">
        <v>444</v>
      </c>
    </row>
    <row r="7237" spans="1:6" x14ac:dyDescent="0.25">
      <c r="A7237">
        <v>3</v>
      </c>
      <c r="B7237">
        <v>6</v>
      </c>
      <c r="C7237" t="s">
        <v>931</v>
      </c>
      <c r="D7237" t="s">
        <v>908</v>
      </c>
      <c r="E7237" t="s">
        <v>594</v>
      </c>
      <c r="F7237" t="s">
        <v>444</v>
      </c>
    </row>
    <row r="7238" spans="1:6" x14ac:dyDescent="0.25">
      <c r="A7238">
        <v>3</v>
      </c>
      <c r="B7238">
        <v>7</v>
      </c>
      <c r="C7238" t="s">
        <v>963</v>
      </c>
      <c r="D7238" t="s">
        <v>908</v>
      </c>
      <c r="E7238" t="s">
        <v>120</v>
      </c>
      <c r="F7238" t="s">
        <v>444</v>
      </c>
    </row>
    <row r="7239" spans="1:6" x14ac:dyDescent="0.25">
      <c r="A7239">
        <v>3</v>
      </c>
      <c r="B7239">
        <v>8</v>
      </c>
      <c r="C7239" t="s">
        <v>943</v>
      </c>
      <c r="D7239" t="s">
        <v>901</v>
      </c>
      <c r="E7239" t="s">
        <v>485</v>
      </c>
      <c r="F7239" t="s">
        <v>444</v>
      </c>
    </row>
    <row r="7240" spans="1:6" x14ac:dyDescent="0.25">
      <c r="A7240">
        <v>3</v>
      </c>
      <c r="B7240">
        <v>9</v>
      </c>
      <c r="C7240" t="s">
        <v>954</v>
      </c>
      <c r="D7240" t="s">
        <v>903</v>
      </c>
      <c r="E7240" t="s">
        <v>590</v>
      </c>
      <c r="F7240" t="s">
        <v>444</v>
      </c>
    </row>
    <row r="7241" spans="1:6" x14ac:dyDescent="0.25">
      <c r="A7241">
        <v>3</v>
      </c>
      <c r="B7241">
        <v>10</v>
      </c>
      <c r="C7241" t="s">
        <v>925</v>
      </c>
      <c r="D7241" t="s">
        <v>926</v>
      </c>
      <c r="E7241" t="s">
        <v>83</v>
      </c>
      <c r="F7241" t="s">
        <v>444</v>
      </c>
    </row>
    <row r="7242" spans="1:6" x14ac:dyDescent="0.25">
      <c r="A7242">
        <v>3</v>
      </c>
      <c r="B7242">
        <v>11</v>
      </c>
      <c r="C7242" t="s">
        <v>952</v>
      </c>
      <c r="D7242" t="s">
        <v>899</v>
      </c>
      <c r="E7242" t="s">
        <v>734</v>
      </c>
      <c r="F7242" t="s">
        <v>444</v>
      </c>
    </row>
    <row r="7243" spans="1:6" x14ac:dyDescent="0.25">
      <c r="A7243">
        <v>3</v>
      </c>
      <c r="B7243">
        <v>12</v>
      </c>
      <c r="C7243" t="s">
        <v>930</v>
      </c>
      <c r="D7243" t="s">
        <v>901</v>
      </c>
      <c r="E7243" t="s">
        <v>764</v>
      </c>
      <c r="F7243" t="s">
        <v>444</v>
      </c>
    </row>
    <row r="7244" spans="1:6" x14ac:dyDescent="0.25">
      <c r="A7244">
        <v>3</v>
      </c>
      <c r="B7244">
        <v>13</v>
      </c>
      <c r="C7244" t="s">
        <v>946</v>
      </c>
      <c r="D7244" t="s">
        <v>926</v>
      </c>
      <c r="E7244" t="s">
        <v>688</v>
      </c>
      <c r="F7244" t="s">
        <v>444</v>
      </c>
    </row>
    <row r="7245" spans="1:6" x14ac:dyDescent="0.25">
      <c r="A7245">
        <v>3</v>
      </c>
      <c r="B7245">
        <v>14</v>
      </c>
      <c r="C7245" t="s">
        <v>964</v>
      </c>
      <c r="D7245" t="s">
        <v>961</v>
      </c>
      <c r="E7245" t="s">
        <v>637</v>
      </c>
      <c r="F7245" t="s">
        <v>444</v>
      </c>
    </row>
    <row r="7246" spans="1:6" x14ac:dyDescent="0.25">
      <c r="A7246">
        <v>3</v>
      </c>
      <c r="B7246">
        <v>15</v>
      </c>
      <c r="C7246" t="s">
        <v>947</v>
      </c>
      <c r="D7246" t="s">
        <v>922</v>
      </c>
      <c r="E7246" t="s">
        <v>855</v>
      </c>
      <c r="F7246" t="s">
        <v>444</v>
      </c>
    </row>
    <row r="7247" spans="1:6" x14ac:dyDescent="0.25">
      <c r="A7247">
        <v>4</v>
      </c>
      <c r="B7247">
        <v>1</v>
      </c>
      <c r="C7247" t="s">
        <v>937</v>
      </c>
      <c r="D7247" t="s">
        <v>899</v>
      </c>
      <c r="E7247" t="s">
        <v>855</v>
      </c>
      <c r="F7247" t="s">
        <v>444</v>
      </c>
    </row>
    <row r="7248" spans="1:6" x14ac:dyDescent="0.25">
      <c r="A7248">
        <v>4</v>
      </c>
      <c r="B7248">
        <v>2</v>
      </c>
      <c r="C7248" t="s">
        <v>950</v>
      </c>
      <c r="D7248" t="s">
        <v>901</v>
      </c>
      <c r="E7248" t="s">
        <v>637</v>
      </c>
      <c r="F7248" t="s">
        <v>444</v>
      </c>
    </row>
    <row r="7249" spans="1:6" x14ac:dyDescent="0.25">
      <c r="A7249">
        <v>4</v>
      </c>
      <c r="B7249">
        <v>3</v>
      </c>
      <c r="C7249" t="s">
        <v>957</v>
      </c>
      <c r="D7249" t="s">
        <v>903</v>
      </c>
      <c r="E7249" t="s">
        <v>688</v>
      </c>
      <c r="F7249" t="s">
        <v>444</v>
      </c>
    </row>
    <row r="7250" spans="1:6" x14ac:dyDescent="0.25">
      <c r="A7250">
        <v>4</v>
      </c>
      <c r="B7250">
        <v>4</v>
      </c>
      <c r="C7250" t="s">
        <v>942</v>
      </c>
      <c r="D7250" t="s">
        <v>899</v>
      </c>
      <c r="E7250" t="s">
        <v>764</v>
      </c>
      <c r="F7250" t="s">
        <v>444</v>
      </c>
    </row>
    <row r="7251" spans="1:6" x14ac:dyDescent="0.25">
      <c r="A7251">
        <v>4</v>
      </c>
      <c r="B7251">
        <v>5</v>
      </c>
      <c r="C7251" t="s">
        <v>938</v>
      </c>
      <c r="D7251" t="s">
        <v>903</v>
      </c>
      <c r="E7251" t="s">
        <v>734</v>
      </c>
      <c r="F7251" t="s">
        <v>444</v>
      </c>
    </row>
    <row r="7252" spans="1:6" x14ac:dyDescent="0.25">
      <c r="A7252">
        <v>4</v>
      </c>
      <c r="B7252">
        <v>6</v>
      </c>
      <c r="C7252" t="s">
        <v>949</v>
      </c>
      <c r="D7252" t="s">
        <v>901</v>
      </c>
      <c r="E7252" t="s">
        <v>83</v>
      </c>
      <c r="F7252" t="s">
        <v>444</v>
      </c>
    </row>
    <row r="7253" spans="1:6" x14ac:dyDescent="0.25">
      <c r="A7253">
        <v>4</v>
      </c>
      <c r="B7253">
        <v>7</v>
      </c>
      <c r="C7253" t="s">
        <v>971</v>
      </c>
      <c r="D7253" t="s">
        <v>901</v>
      </c>
      <c r="E7253" t="s">
        <v>590</v>
      </c>
      <c r="F7253" t="s">
        <v>444</v>
      </c>
    </row>
    <row r="7254" spans="1:6" x14ac:dyDescent="0.25">
      <c r="A7254">
        <v>4</v>
      </c>
      <c r="B7254">
        <v>8</v>
      </c>
      <c r="C7254" t="s">
        <v>977</v>
      </c>
      <c r="D7254" t="s">
        <v>901</v>
      </c>
      <c r="E7254" t="s">
        <v>485</v>
      </c>
      <c r="F7254" t="s">
        <v>444</v>
      </c>
    </row>
    <row r="7255" spans="1:6" x14ac:dyDescent="0.25">
      <c r="A7255">
        <v>4</v>
      </c>
      <c r="B7255">
        <v>9</v>
      </c>
      <c r="C7255" t="s">
        <v>959</v>
      </c>
      <c r="D7255" t="s">
        <v>899</v>
      </c>
      <c r="E7255" t="s">
        <v>120</v>
      </c>
      <c r="F7255" t="s">
        <v>444</v>
      </c>
    </row>
    <row r="7256" spans="1:6" x14ac:dyDescent="0.25">
      <c r="A7256">
        <v>4</v>
      </c>
      <c r="B7256">
        <v>10</v>
      </c>
      <c r="C7256" t="s">
        <v>951</v>
      </c>
      <c r="D7256" t="s">
        <v>899</v>
      </c>
      <c r="E7256" t="s">
        <v>594</v>
      </c>
      <c r="F7256" t="s">
        <v>444</v>
      </c>
    </row>
    <row r="7257" spans="1:6" x14ac:dyDescent="0.25">
      <c r="A7257">
        <v>4</v>
      </c>
      <c r="B7257">
        <v>11</v>
      </c>
      <c r="C7257" t="s">
        <v>955</v>
      </c>
      <c r="D7257" t="s">
        <v>908</v>
      </c>
      <c r="E7257" t="s">
        <v>443</v>
      </c>
      <c r="F7257" t="s">
        <v>444</v>
      </c>
    </row>
    <row r="7258" spans="1:6" x14ac:dyDescent="0.25">
      <c r="A7258">
        <v>4</v>
      </c>
      <c r="B7258">
        <v>12</v>
      </c>
      <c r="C7258" t="s">
        <v>945</v>
      </c>
      <c r="D7258" t="s">
        <v>901</v>
      </c>
      <c r="E7258" t="s">
        <v>592</v>
      </c>
      <c r="F7258" t="s">
        <v>444</v>
      </c>
    </row>
    <row r="7259" spans="1:6" x14ac:dyDescent="0.25">
      <c r="A7259">
        <v>4</v>
      </c>
      <c r="B7259">
        <v>13</v>
      </c>
      <c r="C7259" t="s">
        <v>967</v>
      </c>
      <c r="D7259" t="s">
        <v>903</v>
      </c>
      <c r="E7259" t="s">
        <v>722</v>
      </c>
      <c r="F7259" t="s">
        <v>444</v>
      </c>
    </row>
    <row r="7260" spans="1:6" x14ac:dyDescent="0.25">
      <c r="A7260">
        <v>4</v>
      </c>
      <c r="B7260">
        <v>14</v>
      </c>
      <c r="C7260" t="s">
        <v>956</v>
      </c>
      <c r="D7260" t="s">
        <v>901</v>
      </c>
      <c r="E7260" t="s">
        <v>632</v>
      </c>
      <c r="F7260" t="s">
        <v>444</v>
      </c>
    </row>
    <row r="7261" spans="1:6" x14ac:dyDescent="0.25">
      <c r="A7261">
        <v>4</v>
      </c>
      <c r="B7261">
        <v>15</v>
      </c>
      <c r="C7261" t="s">
        <v>948</v>
      </c>
      <c r="D7261" t="s">
        <v>905</v>
      </c>
      <c r="E7261" t="s">
        <v>821</v>
      </c>
      <c r="F7261" t="s">
        <v>444</v>
      </c>
    </row>
    <row r="7262" spans="1:6" x14ac:dyDescent="0.25">
      <c r="A7262">
        <v>5</v>
      </c>
      <c r="B7262">
        <v>1</v>
      </c>
      <c r="C7262" t="s">
        <v>984</v>
      </c>
      <c r="D7262" t="s">
        <v>901</v>
      </c>
      <c r="E7262" t="s">
        <v>821</v>
      </c>
      <c r="F7262" t="s">
        <v>444</v>
      </c>
    </row>
    <row r="7263" spans="1:6" x14ac:dyDescent="0.25">
      <c r="A7263">
        <v>5</v>
      </c>
      <c r="B7263">
        <v>2</v>
      </c>
      <c r="C7263" t="s">
        <v>965</v>
      </c>
      <c r="D7263" t="s">
        <v>961</v>
      </c>
      <c r="E7263" t="s">
        <v>632</v>
      </c>
      <c r="F7263" t="s">
        <v>444</v>
      </c>
    </row>
    <row r="7264" spans="1:6" x14ac:dyDescent="0.25">
      <c r="A7264">
        <v>5</v>
      </c>
      <c r="B7264">
        <v>3</v>
      </c>
      <c r="C7264" t="s">
        <v>983</v>
      </c>
      <c r="D7264" t="s">
        <v>901</v>
      </c>
      <c r="E7264" t="s">
        <v>722</v>
      </c>
      <c r="F7264" t="s">
        <v>444</v>
      </c>
    </row>
    <row r="7265" spans="1:6" x14ac:dyDescent="0.25">
      <c r="A7265">
        <v>5</v>
      </c>
      <c r="B7265">
        <v>4</v>
      </c>
      <c r="C7265" t="s">
        <v>962</v>
      </c>
      <c r="D7265" t="s">
        <v>899</v>
      </c>
      <c r="E7265" t="s">
        <v>592</v>
      </c>
      <c r="F7265" t="s">
        <v>444</v>
      </c>
    </row>
    <row r="7266" spans="1:6" x14ac:dyDescent="0.25">
      <c r="A7266">
        <v>5</v>
      </c>
      <c r="B7266">
        <v>5</v>
      </c>
      <c r="C7266" t="s">
        <v>1028</v>
      </c>
      <c r="D7266" t="s">
        <v>899</v>
      </c>
      <c r="E7266" t="s">
        <v>443</v>
      </c>
      <c r="F7266" t="s">
        <v>444</v>
      </c>
    </row>
    <row r="7267" spans="1:6" x14ac:dyDescent="0.25">
      <c r="A7267">
        <v>5</v>
      </c>
      <c r="B7267">
        <v>6</v>
      </c>
      <c r="C7267" t="s">
        <v>986</v>
      </c>
      <c r="D7267" t="s">
        <v>901</v>
      </c>
      <c r="E7267" t="s">
        <v>594</v>
      </c>
      <c r="F7267" t="s">
        <v>444</v>
      </c>
    </row>
    <row r="7268" spans="1:6" x14ac:dyDescent="0.25">
      <c r="A7268">
        <v>5</v>
      </c>
      <c r="B7268">
        <v>7</v>
      </c>
      <c r="C7268" t="s">
        <v>974</v>
      </c>
      <c r="D7268" t="s">
        <v>899</v>
      </c>
      <c r="E7268" t="s">
        <v>120</v>
      </c>
      <c r="F7268" t="s">
        <v>444</v>
      </c>
    </row>
    <row r="7269" spans="1:6" x14ac:dyDescent="0.25">
      <c r="A7269">
        <v>5</v>
      </c>
      <c r="B7269">
        <v>8</v>
      </c>
      <c r="C7269" t="s">
        <v>973</v>
      </c>
      <c r="D7269" t="s">
        <v>901</v>
      </c>
      <c r="E7269" t="s">
        <v>485</v>
      </c>
      <c r="F7269" t="s">
        <v>444</v>
      </c>
    </row>
    <row r="7270" spans="1:6" x14ac:dyDescent="0.25">
      <c r="A7270">
        <v>5</v>
      </c>
      <c r="B7270">
        <v>9</v>
      </c>
      <c r="C7270" t="s">
        <v>989</v>
      </c>
      <c r="D7270" t="s">
        <v>901</v>
      </c>
      <c r="E7270" t="s">
        <v>590</v>
      </c>
      <c r="F7270" t="s">
        <v>444</v>
      </c>
    </row>
    <row r="7271" spans="1:6" x14ac:dyDescent="0.25">
      <c r="A7271">
        <v>5</v>
      </c>
      <c r="B7271">
        <v>10</v>
      </c>
      <c r="C7271" t="s">
        <v>987</v>
      </c>
      <c r="D7271" t="s">
        <v>899</v>
      </c>
      <c r="E7271" t="s">
        <v>83</v>
      </c>
      <c r="F7271" t="s">
        <v>444</v>
      </c>
    </row>
    <row r="7272" spans="1:6" x14ac:dyDescent="0.25">
      <c r="A7272">
        <v>5</v>
      </c>
      <c r="B7272">
        <v>11</v>
      </c>
      <c r="C7272" t="s">
        <v>985</v>
      </c>
      <c r="D7272" t="s">
        <v>901</v>
      </c>
      <c r="E7272" t="s">
        <v>734</v>
      </c>
      <c r="F7272" t="s">
        <v>444</v>
      </c>
    </row>
    <row r="7273" spans="1:6" x14ac:dyDescent="0.25">
      <c r="A7273">
        <v>5</v>
      </c>
      <c r="B7273">
        <v>12</v>
      </c>
      <c r="C7273" t="s">
        <v>1101</v>
      </c>
      <c r="D7273" t="s">
        <v>901</v>
      </c>
      <c r="E7273" t="s">
        <v>764</v>
      </c>
      <c r="F7273" t="s">
        <v>444</v>
      </c>
    </row>
    <row r="7274" spans="1:6" x14ac:dyDescent="0.25">
      <c r="A7274">
        <v>5</v>
      </c>
      <c r="B7274">
        <v>13</v>
      </c>
      <c r="C7274" t="s">
        <v>953</v>
      </c>
      <c r="D7274" t="s">
        <v>903</v>
      </c>
      <c r="E7274" t="s">
        <v>688</v>
      </c>
      <c r="F7274" t="s">
        <v>444</v>
      </c>
    </row>
    <row r="7275" spans="1:6" x14ac:dyDescent="0.25">
      <c r="A7275">
        <v>5</v>
      </c>
      <c r="B7275">
        <v>14</v>
      </c>
      <c r="C7275" t="s">
        <v>975</v>
      </c>
      <c r="D7275" t="s">
        <v>899</v>
      </c>
      <c r="E7275" t="s">
        <v>637</v>
      </c>
      <c r="F7275" t="s">
        <v>444</v>
      </c>
    </row>
    <row r="7276" spans="1:6" x14ac:dyDescent="0.25">
      <c r="A7276">
        <v>5</v>
      </c>
      <c r="B7276">
        <v>15</v>
      </c>
      <c r="C7276" t="s">
        <v>969</v>
      </c>
      <c r="D7276" t="s">
        <v>899</v>
      </c>
      <c r="E7276" t="s">
        <v>855</v>
      </c>
      <c r="F7276" t="s">
        <v>444</v>
      </c>
    </row>
    <row r="7277" spans="1:6" x14ac:dyDescent="0.25">
      <c r="A7277">
        <v>6</v>
      </c>
      <c r="B7277">
        <v>1</v>
      </c>
      <c r="C7277" t="s">
        <v>993</v>
      </c>
      <c r="D7277" t="s">
        <v>901</v>
      </c>
      <c r="E7277" t="s">
        <v>855</v>
      </c>
      <c r="F7277" t="s">
        <v>444</v>
      </c>
    </row>
    <row r="7278" spans="1:6" x14ac:dyDescent="0.25">
      <c r="A7278">
        <v>6</v>
      </c>
      <c r="B7278">
        <v>2</v>
      </c>
      <c r="C7278" t="s">
        <v>1004</v>
      </c>
      <c r="D7278" t="s">
        <v>905</v>
      </c>
      <c r="E7278" t="s">
        <v>637</v>
      </c>
      <c r="F7278" t="s">
        <v>444</v>
      </c>
    </row>
    <row r="7279" spans="1:6" x14ac:dyDescent="0.25">
      <c r="A7279">
        <v>6</v>
      </c>
      <c r="B7279">
        <v>3</v>
      </c>
      <c r="C7279" t="s">
        <v>988</v>
      </c>
      <c r="D7279" t="s">
        <v>901</v>
      </c>
      <c r="E7279" t="s">
        <v>688</v>
      </c>
      <c r="F7279" t="s">
        <v>444</v>
      </c>
    </row>
    <row r="7280" spans="1:6" x14ac:dyDescent="0.25">
      <c r="A7280">
        <v>6</v>
      </c>
      <c r="B7280">
        <v>4</v>
      </c>
      <c r="C7280" t="s">
        <v>1009</v>
      </c>
      <c r="D7280" t="s">
        <v>926</v>
      </c>
      <c r="E7280" t="s">
        <v>764</v>
      </c>
      <c r="F7280" t="s">
        <v>444</v>
      </c>
    </row>
    <row r="7281" spans="1:6" x14ac:dyDescent="0.25">
      <c r="A7281">
        <v>6</v>
      </c>
      <c r="B7281">
        <v>5</v>
      </c>
      <c r="C7281" t="s">
        <v>980</v>
      </c>
      <c r="D7281" t="s">
        <v>905</v>
      </c>
      <c r="E7281" t="s">
        <v>734</v>
      </c>
      <c r="F7281" t="s">
        <v>444</v>
      </c>
    </row>
    <row r="7282" spans="1:6" x14ac:dyDescent="0.25">
      <c r="A7282">
        <v>6</v>
      </c>
      <c r="B7282">
        <v>6</v>
      </c>
      <c r="C7282" t="s">
        <v>970</v>
      </c>
      <c r="D7282" t="s">
        <v>903</v>
      </c>
      <c r="E7282" t="s">
        <v>83</v>
      </c>
      <c r="F7282" t="s">
        <v>444</v>
      </c>
    </row>
    <row r="7283" spans="1:6" x14ac:dyDescent="0.25">
      <c r="A7283">
        <v>6</v>
      </c>
      <c r="B7283">
        <v>7</v>
      </c>
      <c r="C7283" t="s">
        <v>991</v>
      </c>
      <c r="D7283" t="s">
        <v>901</v>
      </c>
      <c r="E7283" t="s">
        <v>590</v>
      </c>
      <c r="F7283" t="s">
        <v>444</v>
      </c>
    </row>
    <row r="7284" spans="1:6" x14ac:dyDescent="0.25">
      <c r="A7284">
        <v>6</v>
      </c>
      <c r="B7284">
        <v>8</v>
      </c>
      <c r="C7284" t="s">
        <v>982</v>
      </c>
      <c r="D7284" t="s">
        <v>901</v>
      </c>
      <c r="E7284" t="s">
        <v>485</v>
      </c>
      <c r="F7284" t="s">
        <v>444</v>
      </c>
    </row>
    <row r="7285" spans="1:6" x14ac:dyDescent="0.25">
      <c r="A7285">
        <v>6</v>
      </c>
      <c r="B7285">
        <v>9</v>
      </c>
      <c r="C7285" t="s">
        <v>999</v>
      </c>
      <c r="D7285" t="s">
        <v>922</v>
      </c>
      <c r="E7285" t="s">
        <v>120</v>
      </c>
      <c r="F7285" t="s">
        <v>444</v>
      </c>
    </row>
    <row r="7286" spans="1:6" x14ac:dyDescent="0.25">
      <c r="A7286">
        <v>6</v>
      </c>
      <c r="B7286">
        <v>10</v>
      </c>
      <c r="C7286" t="s">
        <v>998</v>
      </c>
      <c r="D7286" t="s">
        <v>908</v>
      </c>
      <c r="E7286" t="s">
        <v>594</v>
      </c>
      <c r="F7286" t="s">
        <v>444</v>
      </c>
    </row>
    <row r="7287" spans="1:6" x14ac:dyDescent="0.25">
      <c r="A7287">
        <v>6</v>
      </c>
      <c r="B7287">
        <v>11</v>
      </c>
      <c r="C7287" t="s">
        <v>978</v>
      </c>
      <c r="D7287" t="s">
        <v>899</v>
      </c>
      <c r="E7287" t="s">
        <v>443</v>
      </c>
      <c r="F7287" t="s">
        <v>444</v>
      </c>
    </row>
    <row r="7288" spans="1:6" x14ac:dyDescent="0.25">
      <c r="A7288">
        <v>6</v>
      </c>
      <c r="B7288">
        <v>12</v>
      </c>
      <c r="C7288" t="s">
        <v>981</v>
      </c>
      <c r="D7288" t="s">
        <v>908</v>
      </c>
      <c r="E7288" t="s">
        <v>592</v>
      </c>
      <c r="F7288" t="s">
        <v>444</v>
      </c>
    </row>
    <row r="7289" spans="1:6" x14ac:dyDescent="0.25">
      <c r="A7289">
        <v>6</v>
      </c>
      <c r="B7289">
        <v>13</v>
      </c>
      <c r="C7289" t="s">
        <v>1003</v>
      </c>
      <c r="D7289" t="s">
        <v>901</v>
      </c>
      <c r="E7289" t="s">
        <v>722</v>
      </c>
      <c r="F7289" t="s">
        <v>444</v>
      </c>
    </row>
    <row r="7290" spans="1:6" x14ac:dyDescent="0.25">
      <c r="A7290">
        <v>6</v>
      </c>
      <c r="B7290">
        <v>14</v>
      </c>
      <c r="C7290" t="s">
        <v>979</v>
      </c>
      <c r="D7290" t="s">
        <v>903</v>
      </c>
      <c r="E7290" t="s">
        <v>632</v>
      </c>
      <c r="F7290" t="s">
        <v>444</v>
      </c>
    </row>
    <row r="7291" spans="1:6" x14ac:dyDescent="0.25">
      <c r="A7291">
        <v>6</v>
      </c>
      <c r="B7291">
        <v>15</v>
      </c>
      <c r="C7291" t="s">
        <v>972</v>
      </c>
      <c r="D7291" t="s">
        <v>901</v>
      </c>
      <c r="E7291" t="s">
        <v>821</v>
      </c>
      <c r="F7291" t="s">
        <v>444</v>
      </c>
    </row>
    <row r="7292" spans="1:6" x14ac:dyDescent="0.25">
      <c r="A7292">
        <v>7</v>
      </c>
      <c r="B7292">
        <v>1</v>
      </c>
      <c r="C7292" t="s">
        <v>994</v>
      </c>
      <c r="D7292" t="s">
        <v>901</v>
      </c>
      <c r="E7292" t="s">
        <v>821</v>
      </c>
      <c r="F7292" t="s">
        <v>444</v>
      </c>
    </row>
    <row r="7293" spans="1:6" x14ac:dyDescent="0.25">
      <c r="A7293">
        <v>7</v>
      </c>
      <c r="B7293">
        <v>2</v>
      </c>
      <c r="C7293" t="s">
        <v>968</v>
      </c>
      <c r="D7293" t="s">
        <v>899</v>
      </c>
      <c r="E7293" t="s">
        <v>632</v>
      </c>
      <c r="F7293" t="s">
        <v>444</v>
      </c>
    </row>
    <row r="7294" spans="1:6" x14ac:dyDescent="0.25">
      <c r="A7294">
        <v>7</v>
      </c>
      <c r="B7294">
        <v>3</v>
      </c>
      <c r="C7294" t="s">
        <v>1076</v>
      </c>
      <c r="D7294" t="s">
        <v>905</v>
      </c>
      <c r="E7294" t="s">
        <v>722</v>
      </c>
      <c r="F7294" t="s">
        <v>444</v>
      </c>
    </row>
    <row r="7295" spans="1:6" x14ac:dyDescent="0.25">
      <c r="A7295">
        <v>7</v>
      </c>
      <c r="B7295">
        <v>4</v>
      </c>
      <c r="C7295" t="s">
        <v>1015</v>
      </c>
      <c r="D7295" t="s">
        <v>899</v>
      </c>
      <c r="E7295" t="s">
        <v>592</v>
      </c>
      <c r="F7295" t="s">
        <v>444</v>
      </c>
    </row>
    <row r="7296" spans="1:6" x14ac:dyDescent="0.25">
      <c r="A7296">
        <v>7</v>
      </c>
      <c r="B7296">
        <v>5</v>
      </c>
      <c r="C7296" t="s">
        <v>976</v>
      </c>
      <c r="D7296" t="s">
        <v>901</v>
      </c>
      <c r="E7296" t="s">
        <v>443</v>
      </c>
      <c r="F7296" t="s">
        <v>444</v>
      </c>
    </row>
    <row r="7297" spans="1:6" x14ac:dyDescent="0.25">
      <c r="A7297">
        <v>7</v>
      </c>
      <c r="B7297">
        <v>6</v>
      </c>
      <c r="C7297" t="s">
        <v>966</v>
      </c>
      <c r="D7297" t="s">
        <v>961</v>
      </c>
      <c r="E7297" t="s">
        <v>594</v>
      </c>
      <c r="F7297" t="s">
        <v>444</v>
      </c>
    </row>
    <row r="7298" spans="1:6" x14ac:dyDescent="0.25">
      <c r="A7298">
        <v>7</v>
      </c>
      <c r="B7298">
        <v>7</v>
      </c>
      <c r="C7298" t="s">
        <v>1002</v>
      </c>
      <c r="D7298" t="s">
        <v>901</v>
      </c>
      <c r="E7298" t="s">
        <v>120</v>
      </c>
      <c r="F7298" t="s">
        <v>444</v>
      </c>
    </row>
    <row r="7299" spans="1:6" x14ac:dyDescent="0.25">
      <c r="A7299">
        <v>7</v>
      </c>
      <c r="B7299">
        <v>8</v>
      </c>
      <c r="C7299" t="s">
        <v>1000</v>
      </c>
      <c r="D7299" t="s">
        <v>899</v>
      </c>
      <c r="E7299" t="s">
        <v>485</v>
      </c>
      <c r="F7299" t="s">
        <v>444</v>
      </c>
    </row>
    <row r="7300" spans="1:6" x14ac:dyDescent="0.25">
      <c r="A7300">
        <v>7</v>
      </c>
      <c r="B7300">
        <v>9</v>
      </c>
      <c r="C7300" t="s">
        <v>1006</v>
      </c>
      <c r="D7300" t="s">
        <v>905</v>
      </c>
      <c r="E7300" t="s">
        <v>590</v>
      </c>
      <c r="F7300" t="s">
        <v>444</v>
      </c>
    </row>
    <row r="7301" spans="1:6" x14ac:dyDescent="0.25">
      <c r="A7301">
        <v>7</v>
      </c>
      <c r="B7301">
        <v>10</v>
      </c>
      <c r="C7301" t="s">
        <v>990</v>
      </c>
      <c r="D7301" t="s">
        <v>901</v>
      </c>
      <c r="E7301" t="s">
        <v>83</v>
      </c>
      <c r="F7301" t="s">
        <v>444</v>
      </c>
    </row>
    <row r="7302" spans="1:6" x14ac:dyDescent="0.25">
      <c r="A7302">
        <v>7</v>
      </c>
      <c r="B7302">
        <v>11</v>
      </c>
      <c r="C7302" t="s">
        <v>1005</v>
      </c>
      <c r="D7302" t="s">
        <v>901</v>
      </c>
      <c r="E7302" t="s">
        <v>734</v>
      </c>
      <c r="F7302" t="s">
        <v>444</v>
      </c>
    </row>
    <row r="7303" spans="1:6" x14ac:dyDescent="0.25">
      <c r="A7303">
        <v>7</v>
      </c>
      <c r="B7303">
        <v>12</v>
      </c>
      <c r="C7303" t="s">
        <v>1033</v>
      </c>
      <c r="D7303" t="s">
        <v>905</v>
      </c>
      <c r="E7303" t="s">
        <v>764</v>
      </c>
      <c r="F7303" t="s">
        <v>444</v>
      </c>
    </row>
    <row r="7304" spans="1:6" x14ac:dyDescent="0.25">
      <c r="A7304">
        <v>7</v>
      </c>
      <c r="B7304">
        <v>13</v>
      </c>
      <c r="C7304" t="s">
        <v>1007</v>
      </c>
      <c r="D7304" t="s">
        <v>901</v>
      </c>
      <c r="E7304" t="s">
        <v>688</v>
      </c>
      <c r="F7304" t="s">
        <v>444</v>
      </c>
    </row>
    <row r="7305" spans="1:6" x14ac:dyDescent="0.25">
      <c r="A7305">
        <v>7</v>
      </c>
      <c r="B7305">
        <v>14</v>
      </c>
      <c r="C7305" t="s">
        <v>1025</v>
      </c>
      <c r="D7305" t="s">
        <v>926</v>
      </c>
      <c r="E7305" t="s">
        <v>637</v>
      </c>
      <c r="F7305" t="s">
        <v>444</v>
      </c>
    </row>
    <row r="7306" spans="1:6" x14ac:dyDescent="0.25">
      <c r="A7306">
        <v>7</v>
      </c>
      <c r="B7306">
        <v>15</v>
      </c>
      <c r="C7306" t="s">
        <v>995</v>
      </c>
      <c r="D7306" t="s">
        <v>901</v>
      </c>
      <c r="E7306" t="s">
        <v>855</v>
      </c>
      <c r="F7306" t="s">
        <v>444</v>
      </c>
    </row>
    <row r="7307" spans="1:6" x14ac:dyDescent="0.25">
      <c r="A7307">
        <v>8</v>
      </c>
      <c r="B7307">
        <v>1</v>
      </c>
      <c r="C7307" t="s">
        <v>1001</v>
      </c>
      <c r="D7307" t="s">
        <v>908</v>
      </c>
      <c r="E7307" t="s">
        <v>855</v>
      </c>
      <c r="F7307" t="s">
        <v>444</v>
      </c>
    </row>
    <row r="7308" spans="1:6" x14ac:dyDescent="0.25">
      <c r="A7308">
        <v>8</v>
      </c>
      <c r="B7308">
        <v>2</v>
      </c>
      <c r="C7308" t="s">
        <v>1068</v>
      </c>
      <c r="D7308" t="s">
        <v>901</v>
      </c>
      <c r="E7308" t="s">
        <v>637</v>
      </c>
      <c r="F7308" t="s">
        <v>444</v>
      </c>
    </row>
    <row r="7309" spans="1:6" x14ac:dyDescent="0.25">
      <c r="A7309">
        <v>8</v>
      </c>
      <c r="B7309">
        <v>3</v>
      </c>
      <c r="C7309" t="s">
        <v>992</v>
      </c>
      <c r="D7309" t="s">
        <v>899</v>
      </c>
      <c r="E7309" t="s">
        <v>688</v>
      </c>
      <c r="F7309" t="s">
        <v>444</v>
      </c>
    </row>
    <row r="7310" spans="1:6" x14ac:dyDescent="0.25">
      <c r="A7310">
        <v>8</v>
      </c>
      <c r="B7310">
        <v>4</v>
      </c>
      <c r="C7310" t="s">
        <v>1074</v>
      </c>
      <c r="D7310" t="s">
        <v>901</v>
      </c>
      <c r="E7310" t="s">
        <v>764</v>
      </c>
      <c r="F7310" t="s">
        <v>444</v>
      </c>
    </row>
    <row r="7311" spans="1:6" x14ac:dyDescent="0.25">
      <c r="A7311">
        <v>8</v>
      </c>
      <c r="B7311">
        <v>5</v>
      </c>
      <c r="C7311" t="s">
        <v>1008</v>
      </c>
      <c r="D7311" t="s">
        <v>901</v>
      </c>
      <c r="E7311" t="s">
        <v>734</v>
      </c>
      <c r="F7311" t="s">
        <v>444</v>
      </c>
    </row>
    <row r="7312" spans="1:6" x14ac:dyDescent="0.25">
      <c r="A7312">
        <v>8</v>
      </c>
      <c r="B7312">
        <v>6</v>
      </c>
      <c r="C7312" t="s">
        <v>1016</v>
      </c>
      <c r="D7312" t="s">
        <v>961</v>
      </c>
      <c r="E7312" t="s">
        <v>83</v>
      </c>
      <c r="F7312" t="s">
        <v>444</v>
      </c>
    </row>
    <row r="7313" spans="1:6" x14ac:dyDescent="0.25">
      <c r="A7313">
        <v>8</v>
      </c>
      <c r="B7313">
        <v>7</v>
      </c>
      <c r="C7313" t="s">
        <v>996</v>
      </c>
      <c r="D7313" t="s">
        <v>899</v>
      </c>
      <c r="E7313" t="s">
        <v>590</v>
      </c>
      <c r="F7313" t="s">
        <v>444</v>
      </c>
    </row>
    <row r="7314" spans="1:6" x14ac:dyDescent="0.25">
      <c r="A7314">
        <v>8</v>
      </c>
      <c r="B7314">
        <v>8</v>
      </c>
      <c r="C7314" t="s">
        <v>1046</v>
      </c>
      <c r="D7314" t="s">
        <v>899</v>
      </c>
      <c r="E7314" t="s">
        <v>485</v>
      </c>
      <c r="F7314" t="s">
        <v>444</v>
      </c>
    </row>
    <row r="7315" spans="1:6" x14ac:dyDescent="0.25">
      <c r="A7315">
        <v>8</v>
      </c>
      <c r="B7315">
        <v>9</v>
      </c>
      <c r="C7315" t="s">
        <v>1013</v>
      </c>
      <c r="D7315" t="s">
        <v>905</v>
      </c>
      <c r="E7315" t="s">
        <v>120</v>
      </c>
      <c r="F7315" t="s">
        <v>444</v>
      </c>
    </row>
    <row r="7316" spans="1:6" x14ac:dyDescent="0.25">
      <c r="A7316">
        <v>8</v>
      </c>
      <c r="B7316">
        <v>10</v>
      </c>
      <c r="C7316" t="s">
        <v>1012</v>
      </c>
      <c r="D7316" t="s">
        <v>901</v>
      </c>
      <c r="E7316" t="s">
        <v>594</v>
      </c>
      <c r="F7316" t="s">
        <v>444</v>
      </c>
    </row>
    <row r="7317" spans="1:6" x14ac:dyDescent="0.25">
      <c r="A7317">
        <v>8</v>
      </c>
      <c r="B7317">
        <v>11</v>
      </c>
      <c r="C7317" t="s">
        <v>1036</v>
      </c>
      <c r="D7317" t="s">
        <v>901</v>
      </c>
      <c r="E7317" t="s">
        <v>443</v>
      </c>
      <c r="F7317" t="s">
        <v>444</v>
      </c>
    </row>
    <row r="7318" spans="1:6" x14ac:dyDescent="0.25">
      <c r="A7318">
        <v>8</v>
      </c>
      <c r="B7318">
        <v>12</v>
      </c>
      <c r="C7318" t="s">
        <v>1021</v>
      </c>
      <c r="D7318" t="s">
        <v>901</v>
      </c>
      <c r="E7318" t="s">
        <v>592</v>
      </c>
      <c r="F7318" t="s">
        <v>444</v>
      </c>
    </row>
    <row r="7319" spans="1:6" x14ac:dyDescent="0.25">
      <c r="A7319">
        <v>8</v>
      </c>
      <c r="B7319">
        <v>13</v>
      </c>
      <c r="C7319" t="s">
        <v>1035</v>
      </c>
      <c r="D7319" t="s">
        <v>905</v>
      </c>
      <c r="E7319" t="s">
        <v>722</v>
      </c>
      <c r="F7319" t="s">
        <v>444</v>
      </c>
    </row>
    <row r="7320" spans="1:6" x14ac:dyDescent="0.25">
      <c r="A7320">
        <v>8</v>
      </c>
      <c r="B7320">
        <v>14</v>
      </c>
      <c r="C7320" t="s">
        <v>997</v>
      </c>
      <c r="D7320" t="s">
        <v>905</v>
      </c>
      <c r="E7320" t="s">
        <v>632</v>
      </c>
      <c r="F7320" t="s">
        <v>444</v>
      </c>
    </row>
    <row r="7321" spans="1:6" x14ac:dyDescent="0.25">
      <c r="A7321">
        <v>8</v>
      </c>
      <c r="B7321">
        <v>15</v>
      </c>
      <c r="C7321" t="s">
        <v>1061</v>
      </c>
      <c r="D7321" t="s">
        <v>901</v>
      </c>
      <c r="E7321" t="s">
        <v>821</v>
      </c>
      <c r="F7321" t="s">
        <v>444</v>
      </c>
    </row>
    <row r="7322" spans="1:6" x14ac:dyDescent="0.25">
      <c r="A7322">
        <v>9</v>
      </c>
      <c r="B7322">
        <v>1</v>
      </c>
      <c r="C7322" t="s">
        <v>1011</v>
      </c>
      <c r="D7322" t="s">
        <v>899</v>
      </c>
      <c r="E7322" t="s">
        <v>821</v>
      </c>
      <c r="F7322" t="s">
        <v>444</v>
      </c>
    </row>
    <row r="7323" spans="1:6" x14ac:dyDescent="0.25">
      <c r="A7323">
        <v>9</v>
      </c>
      <c r="B7323">
        <v>2</v>
      </c>
      <c r="C7323" t="s">
        <v>1030</v>
      </c>
      <c r="D7323" t="s">
        <v>908</v>
      </c>
      <c r="E7323" t="s">
        <v>632</v>
      </c>
      <c r="F7323" t="s">
        <v>444</v>
      </c>
    </row>
    <row r="7324" spans="1:6" x14ac:dyDescent="0.25">
      <c r="A7324">
        <v>9</v>
      </c>
      <c r="B7324">
        <v>3</v>
      </c>
      <c r="C7324" t="s">
        <v>1053</v>
      </c>
      <c r="D7324" t="s">
        <v>901</v>
      </c>
      <c r="E7324" t="s">
        <v>722</v>
      </c>
      <c r="F7324" t="s">
        <v>444</v>
      </c>
    </row>
    <row r="7325" spans="1:6" x14ac:dyDescent="0.25">
      <c r="A7325">
        <v>9</v>
      </c>
      <c r="B7325">
        <v>4</v>
      </c>
      <c r="C7325" t="s">
        <v>1048</v>
      </c>
      <c r="D7325" t="s">
        <v>901</v>
      </c>
      <c r="E7325" t="s">
        <v>592</v>
      </c>
      <c r="F7325" t="s">
        <v>444</v>
      </c>
    </row>
    <row r="7326" spans="1:6" x14ac:dyDescent="0.25">
      <c r="A7326">
        <v>9</v>
      </c>
      <c r="B7326">
        <v>5</v>
      </c>
      <c r="C7326" t="s">
        <v>1043</v>
      </c>
      <c r="D7326" t="s">
        <v>905</v>
      </c>
      <c r="E7326" t="s">
        <v>443</v>
      </c>
      <c r="F7326" t="s">
        <v>444</v>
      </c>
    </row>
    <row r="7327" spans="1:6" x14ac:dyDescent="0.25">
      <c r="A7327">
        <v>9</v>
      </c>
      <c r="B7327">
        <v>6</v>
      </c>
      <c r="C7327" t="s">
        <v>1038</v>
      </c>
      <c r="D7327" t="s">
        <v>922</v>
      </c>
      <c r="E7327" t="s">
        <v>594</v>
      </c>
      <c r="F7327" t="s">
        <v>444</v>
      </c>
    </row>
    <row r="7328" spans="1:6" x14ac:dyDescent="0.25">
      <c r="A7328">
        <v>9</v>
      </c>
      <c r="B7328">
        <v>7</v>
      </c>
      <c r="C7328" t="s">
        <v>1034</v>
      </c>
      <c r="D7328" t="s">
        <v>901</v>
      </c>
      <c r="E7328" t="s">
        <v>120</v>
      </c>
      <c r="F7328" t="s">
        <v>444</v>
      </c>
    </row>
    <row r="7329" spans="1:6" x14ac:dyDescent="0.25">
      <c r="A7329">
        <v>9</v>
      </c>
      <c r="B7329">
        <v>8</v>
      </c>
      <c r="C7329" t="s">
        <v>1066</v>
      </c>
      <c r="D7329" t="s">
        <v>901</v>
      </c>
      <c r="E7329" t="s">
        <v>485</v>
      </c>
      <c r="F7329" t="s">
        <v>444</v>
      </c>
    </row>
    <row r="7330" spans="1:6" x14ac:dyDescent="0.25">
      <c r="A7330">
        <v>9</v>
      </c>
      <c r="B7330">
        <v>9</v>
      </c>
      <c r="C7330" t="s">
        <v>1055</v>
      </c>
      <c r="D7330" t="s">
        <v>901</v>
      </c>
      <c r="E7330" t="s">
        <v>590</v>
      </c>
      <c r="F7330" t="s">
        <v>444</v>
      </c>
    </row>
    <row r="7331" spans="1:6" x14ac:dyDescent="0.25">
      <c r="A7331">
        <v>9</v>
      </c>
      <c r="B7331">
        <v>10</v>
      </c>
      <c r="C7331" t="s">
        <v>1052</v>
      </c>
      <c r="D7331" t="s">
        <v>901</v>
      </c>
      <c r="E7331" t="s">
        <v>83</v>
      </c>
      <c r="F7331" t="s">
        <v>444</v>
      </c>
    </row>
    <row r="7332" spans="1:6" x14ac:dyDescent="0.25">
      <c r="A7332">
        <v>9</v>
      </c>
      <c r="B7332">
        <v>11</v>
      </c>
      <c r="C7332" t="s">
        <v>1010</v>
      </c>
      <c r="D7332" t="s">
        <v>899</v>
      </c>
      <c r="E7332" t="s">
        <v>734</v>
      </c>
      <c r="F7332" t="s">
        <v>444</v>
      </c>
    </row>
    <row r="7333" spans="1:6" x14ac:dyDescent="0.25">
      <c r="A7333">
        <v>9</v>
      </c>
      <c r="B7333">
        <v>12</v>
      </c>
      <c r="C7333" t="s">
        <v>1029</v>
      </c>
      <c r="D7333" t="s">
        <v>901</v>
      </c>
      <c r="E7333" t="s">
        <v>764</v>
      </c>
      <c r="F7333" t="s">
        <v>444</v>
      </c>
    </row>
    <row r="7334" spans="1:6" x14ac:dyDescent="0.25">
      <c r="A7334">
        <v>9</v>
      </c>
      <c r="B7334">
        <v>13</v>
      </c>
      <c r="C7334" t="s">
        <v>1027</v>
      </c>
      <c r="D7334" t="s">
        <v>901</v>
      </c>
      <c r="E7334" t="s">
        <v>688</v>
      </c>
      <c r="F7334" t="s">
        <v>444</v>
      </c>
    </row>
    <row r="7335" spans="1:6" x14ac:dyDescent="0.25">
      <c r="A7335">
        <v>9</v>
      </c>
      <c r="B7335">
        <v>14</v>
      </c>
      <c r="C7335" t="s">
        <v>1080</v>
      </c>
      <c r="D7335" t="s">
        <v>899</v>
      </c>
      <c r="E7335" t="s">
        <v>637</v>
      </c>
      <c r="F7335" t="s">
        <v>444</v>
      </c>
    </row>
    <row r="7336" spans="1:6" x14ac:dyDescent="0.25">
      <c r="A7336">
        <v>9</v>
      </c>
      <c r="B7336">
        <v>15</v>
      </c>
      <c r="C7336" t="s">
        <v>1022</v>
      </c>
      <c r="D7336" t="s">
        <v>901</v>
      </c>
      <c r="E7336" t="s">
        <v>855</v>
      </c>
      <c r="F7336" t="s">
        <v>444</v>
      </c>
    </row>
    <row r="7337" spans="1:6" x14ac:dyDescent="0.25">
      <c r="A7337">
        <v>10</v>
      </c>
      <c r="B7337">
        <v>1</v>
      </c>
      <c r="C7337" t="s">
        <v>1023</v>
      </c>
      <c r="D7337" t="s">
        <v>905</v>
      </c>
      <c r="E7337" t="s">
        <v>855</v>
      </c>
      <c r="F7337" t="s">
        <v>444</v>
      </c>
    </row>
    <row r="7338" spans="1:6" x14ac:dyDescent="0.25">
      <c r="A7338">
        <v>10</v>
      </c>
      <c r="B7338">
        <v>2</v>
      </c>
      <c r="C7338" t="s">
        <v>1041</v>
      </c>
      <c r="D7338" t="s">
        <v>922</v>
      </c>
      <c r="E7338" t="s">
        <v>637</v>
      </c>
      <c r="F7338" t="s">
        <v>444</v>
      </c>
    </row>
    <row r="7339" spans="1:6" x14ac:dyDescent="0.25">
      <c r="A7339">
        <v>10</v>
      </c>
      <c r="B7339">
        <v>3</v>
      </c>
      <c r="C7339" t="s">
        <v>1049</v>
      </c>
      <c r="D7339" t="s">
        <v>905</v>
      </c>
      <c r="E7339" t="s">
        <v>688</v>
      </c>
      <c r="F7339" t="s">
        <v>444</v>
      </c>
    </row>
    <row r="7340" spans="1:6" x14ac:dyDescent="0.25">
      <c r="A7340">
        <v>10</v>
      </c>
      <c r="B7340">
        <v>4</v>
      </c>
      <c r="C7340" t="s">
        <v>1060</v>
      </c>
      <c r="D7340" t="s">
        <v>903</v>
      </c>
      <c r="E7340" t="s">
        <v>764</v>
      </c>
      <c r="F7340" t="s">
        <v>444</v>
      </c>
    </row>
    <row r="7341" spans="1:6" x14ac:dyDescent="0.25">
      <c r="A7341">
        <v>10</v>
      </c>
      <c r="B7341">
        <v>5</v>
      </c>
      <c r="C7341" t="s">
        <v>1045</v>
      </c>
      <c r="D7341" t="s">
        <v>961</v>
      </c>
      <c r="E7341" t="s">
        <v>734</v>
      </c>
      <c r="F7341" t="s">
        <v>444</v>
      </c>
    </row>
    <row r="7342" spans="1:6" x14ac:dyDescent="0.25">
      <c r="A7342">
        <v>10</v>
      </c>
      <c r="B7342">
        <v>6</v>
      </c>
      <c r="C7342" t="s">
        <v>1026</v>
      </c>
      <c r="D7342" t="s">
        <v>901</v>
      </c>
      <c r="E7342" t="s">
        <v>83</v>
      </c>
      <c r="F7342" t="s">
        <v>444</v>
      </c>
    </row>
    <row r="7343" spans="1:6" x14ac:dyDescent="0.25">
      <c r="A7343">
        <v>10</v>
      </c>
      <c r="B7343">
        <v>7</v>
      </c>
      <c r="C7343" t="s">
        <v>1039</v>
      </c>
      <c r="D7343" t="s">
        <v>922</v>
      </c>
      <c r="E7343" t="s">
        <v>590</v>
      </c>
      <c r="F7343" t="s">
        <v>444</v>
      </c>
    </row>
    <row r="7344" spans="1:6" x14ac:dyDescent="0.25">
      <c r="A7344">
        <v>10</v>
      </c>
      <c r="B7344">
        <v>8</v>
      </c>
      <c r="C7344" t="s">
        <v>1062</v>
      </c>
      <c r="D7344" t="s">
        <v>899</v>
      </c>
      <c r="E7344" t="s">
        <v>485</v>
      </c>
      <c r="F7344" t="s">
        <v>444</v>
      </c>
    </row>
    <row r="7345" spans="1:6" x14ac:dyDescent="0.25">
      <c r="A7345">
        <v>10</v>
      </c>
      <c r="B7345">
        <v>9</v>
      </c>
      <c r="C7345" t="s">
        <v>1152</v>
      </c>
      <c r="D7345" t="s">
        <v>903</v>
      </c>
      <c r="E7345" t="s">
        <v>120</v>
      </c>
      <c r="F7345" t="s">
        <v>444</v>
      </c>
    </row>
    <row r="7346" spans="1:6" x14ac:dyDescent="0.25">
      <c r="A7346">
        <v>10</v>
      </c>
      <c r="B7346">
        <v>10</v>
      </c>
      <c r="C7346" t="s">
        <v>1031</v>
      </c>
      <c r="D7346" t="s">
        <v>905</v>
      </c>
      <c r="E7346" t="s">
        <v>594</v>
      </c>
      <c r="F7346" t="s">
        <v>444</v>
      </c>
    </row>
    <row r="7347" spans="1:6" x14ac:dyDescent="0.25">
      <c r="A7347">
        <v>10</v>
      </c>
      <c r="B7347">
        <v>11</v>
      </c>
      <c r="C7347" t="s">
        <v>1054</v>
      </c>
      <c r="D7347" t="s">
        <v>899</v>
      </c>
      <c r="E7347" t="s">
        <v>443</v>
      </c>
      <c r="F7347" t="s">
        <v>444</v>
      </c>
    </row>
    <row r="7348" spans="1:6" x14ac:dyDescent="0.25">
      <c r="A7348">
        <v>10</v>
      </c>
      <c r="B7348">
        <v>12</v>
      </c>
      <c r="C7348" t="s">
        <v>1072</v>
      </c>
      <c r="D7348" t="s">
        <v>901</v>
      </c>
      <c r="E7348" t="s">
        <v>592</v>
      </c>
      <c r="F7348" t="s">
        <v>444</v>
      </c>
    </row>
    <row r="7349" spans="1:6" x14ac:dyDescent="0.25">
      <c r="A7349">
        <v>10</v>
      </c>
      <c r="B7349">
        <v>13</v>
      </c>
      <c r="C7349" t="s">
        <v>1092</v>
      </c>
      <c r="D7349" t="s">
        <v>901</v>
      </c>
      <c r="E7349" t="s">
        <v>722</v>
      </c>
      <c r="F7349" t="s">
        <v>444</v>
      </c>
    </row>
    <row r="7350" spans="1:6" x14ac:dyDescent="0.25">
      <c r="A7350">
        <v>10</v>
      </c>
      <c r="B7350">
        <v>14</v>
      </c>
      <c r="C7350" t="s">
        <v>1018</v>
      </c>
      <c r="D7350" t="s">
        <v>926</v>
      </c>
      <c r="E7350" t="s">
        <v>632</v>
      </c>
      <c r="F7350" t="s">
        <v>444</v>
      </c>
    </row>
    <row r="7351" spans="1:6" x14ac:dyDescent="0.25">
      <c r="A7351">
        <v>10</v>
      </c>
      <c r="B7351">
        <v>15</v>
      </c>
      <c r="C7351" t="s">
        <v>1069</v>
      </c>
      <c r="D7351" t="s">
        <v>899</v>
      </c>
      <c r="E7351" t="s">
        <v>821</v>
      </c>
      <c r="F7351" t="s">
        <v>444</v>
      </c>
    </row>
    <row r="7352" spans="1:6" x14ac:dyDescent="0.25">
      <c r="A7352">
        <v>11</v>
      </c>
      <c r="B7352">
        <v>1</v>
      </c>
      <c r="C7352" t="s">
        <v>1032</v>
      </c>
      <c r="D7352" t="s">
        <v>908</v>
      </c>
      <c r="E7352" t="s">
        <v>821</v>
      </c>
      <c r="F7352" t="s">
        <v>444</v>
      </c>
    </row>
    <row r="7353" spans="1:6" x14ac:dyDescent="0.25">
      <c r="A7353">
        <v>11</v>
      </c>
      <c r="B7353">
        <v>2</v>
      </c>
      <c r="C7353" t="s">
        <v>1059</v>
      </c>
      <c r="D7353" t="s">
        <v>901</v>
      </c>
      <c r="E7353" t="s">
        <v>632</v>
      </c>
      <c r="F7353" t="s">
        <v>444</v>
      </c>
    </row>
    <row r="7354" spans="1:6" x14ac:dyDescent="0.25">
      <c r="A7354">
        <v>11</v>
      </c>
      <c r="B7354">
        <v>3</v>
      </c>
      <c r="C7354" t="s">
        <v>1093</v>
      </c>
      <c r="D7354" t="s">
        <v>922</v>
      </c>
      <c r="E7354" t="s">
        <v>722</v>
      </c>
      <c r="F7354" t="s">
        <v>444</v>
      </c>
    </row>
    <row r="7355" spans="1:6" x14ac:dyDescent="0.25">
      <c r="A7355">
        <v>11</v>
      </c>
      <c r="B7355">
        <v>4</v>
      </c>
      <c r="C7355" t="s">
        <v>1017</v>
      </c>
      <c r="D7355" t="s">
        <v>899</v>
      </c>
      <c r="E7355" t="s">
        <v>592</v>
      </c>
      <c r="F7355" t="s">
        <v>444</v>
      </c>
    </row>
    <row r="7356" spans="1:6" x14ac:dyDescent="0.25">
      <c r="A7356">
        <v>11</v>
      </c>
      <c r="B7356">
        <v>5</v>
      </c>
      <c r="C7356" t="s">
        <v>1019</v>
      </c>
      <c r="D7356" t="s">
        <v>961</v>
      </c>
      <c r="E7356" t="s">
        <v>443</v>
      </c>
      <c r="F7356" t="s">
        <v>444</v>
      </c>
    </row>
    <row r="7357" spans="1:6" x14ac:dyDescent="0.25">
      <c r="A7357">
        <v>11</v>
      </c>
      <c r="B7357">
        <v>6</v>
      </c>
      <c r="C7357" t="s">
        <v>1037</v>
      </c>
      <c r="D7357" t="s">
        <v>899</v>
      </c>
      <c r="E7357" t="s">
        <v>594</v>
      </c>
      <c r="F7357" t="s">
        <v>444</v>
      </c>
    </row>
    <row r="7358" spans="1:6" x14ac:dyDescent="0.25">
      <c r="A7358">
        <v>11</v>
      </c>
      <c r="B7358">
        <v>7</v>
      </c>
      <c r="C7358" t="s">
        <v>1121</v>
      </c>
      <c r="D7358" t="s">
        <v>901</v>
      </c>
      <c r="E7358" t="s">
        <v>120</v>
      </c>
      <c r="F7358" t="s">
        <v>444</v>
      </c>
    </row>
    <row r="7359" spans="1:6" x14ac:dyDescent="0.25">
      <c r="A7359">
        <v>11</v>
      </c>
      <c r="B7359">
        <v>8</v>
      </c>
      <c r="C7359" t="s">
        <v>1056</v>
      </c>
      <c r="D7359" t="s">
        <v>905</v>
      </c>
      <c r="E7359" t="s">
        <v>485</v>
      </c>
      <c r="F7359" t="s">
        <v>444</v>
      </c>
    </row>
    <row r="7360" spans="1:6" x14ac:dyDescent="0.25">
      <c r="A7360">
        <v>11</v>
      </c>
      <c r="B7360">
        <v>9</v>
      </c>
      <c r="C7360" t="s">
        <v>1077</v>
      </c>
      <c r="D7360" t="s">
        <v>901</v>
      </c>
      <c r="E7360" t="s">
        <v>590</v>
      </c>
      <c r="F7360" t="s">
        <v>444</v>
      </c>
    </row>
    <row r="7361" spans="1:6" x14ac:dyDescent="0.25">
      <c r="A7361">
        <v>11</v>
      </c>
      <c r="B7361">
        <v>10</v>
      </c>
      <c r="C7361" t="s">
        <v>1040</v>
      </c>
      <c r="D7361" t="s">
        <v>926</v>
      </c>
      <c r="E7361" t="s">
        <v>83</v>
      </c>
      <c r="F7361" t="s">
        <v>444</v>
      </c>
    </row>
    <row r="7362" spans="1:6" x14ac:dyDescent="0.25">
      <c r="A7362">
        <v>11</v>
      </c>
      <c r="B7362">
        <v>11</v>
      </c>
      <c r="C7362" t="s">
        <v>1020</v>
      </c>
      <c r="D7362" t="s">
        <v>901</v>
      </c>
      <c r="E7362" t="s">
        <v>734</v>
      </c>
      <c r="F7362" t="s">
        <v>444</v>
      </c>
    </row>
    <row r="7363" spans="1:6" x14ac:dyDescent="0.25">
      <c r="A7363">
        <v>11</v>
      </c>
      <c r="B7363">
        <v>12</v>
      </c>
      <c r="C7363" t="s">
        <v>1057</v>
      </c>
      <c r="D7363" t="s">
        <v>899</v>
      </c>
      <c r="E7363" t="s">
        <v>764</v>
      </c>
      <c r="F7363" t="s">
        <v>444</v>
      </c>
    </row>
    <row r="7364" spans="1:6" x14ac:dyDescent="0.25">
      <c r="A7364">
        <v>11</v>
      </c>
      <c r="B7364">
        <v>13</v>
      </c>
      <c r="C7364" t="s">
        <v>1088</v>
      </c>
      <c r="D7364" t="s">
        <v>901</v>
      </c>
      <c r="E7364" t="s">
        <v>688</v>
      </c>
      <c r="F7364" t="s">
        <v>444</v>
      </c>
    </row>
    <row r="7365" spans="1:6" x14ac:dyDescent="0.25">
      <c r="A7365">
        <v>11</v>
      </c>
      <c r="B7365">
        <v>14</v>
      </c>
      <c r="C7365" t="s">
        <v>1090</v>
      </c>
      <c r="D7365" t="s">
        <v>899</v>
      </c>
      <c r="E7365" t="s">
        <v>637</v>
      </c>
      <c r="F7365" t="s">
        <v>444</v>
      </c>
    </row>
    <row r="7366" spans="1:6" x14ac:dyDescent="0.25">
      <c r="A7366">
        <v>11</v>
      </c>
      <c r="B7366">
        <v>15</v>
      </c>
      <c r="C7366" t="s">
        <v>1082</v>
      </c>
      <c r="D7366" t="s">
        <v>901</v>
      </c>
      <c r="E7366" t="s">
        <v>855</v>
      </c>
      <c r="F7366" t="s">
        <v>444</v>
      </c>
    </row>
    <row r="7367" spans="1:6" x14ac:dyDescent="0.25">
      <c r="A7367">
        <v>12</v>
      </c>
      <c r="B7367">
        <v>1</v>
      </c>
      <c r="C7367" t="s">
        <v>1042</v>
      </c>
      <c r="D7367" t="s">
        <v>899</v>
      </c>
      <c r="E7367" t="s">
        <v>855</v>
      </c>
      <c r="F7367" t="s">
        <v>444</v>
      </c>
    </row>
    <row r="7368" spans="1:6" x14ac:dyDescent="0.25">
      <c r="A7368">
        <v>12</v>
      </c>
      <c r="B7368">
        <v>2</v>
      </c>
      <c r="C7368" t="s">
        <v>1128</v>
      </c>
      <c r="D7368" t="s">
        <v>901</v>
      </c>
      <c r="E7368" t="s">
        <v>637</v>
      </c>
      <c r="F7368" t="s">
        <v>444</v>
      </c>
    </row>
    <row r="7369" spans="1:6" x14ac:dyDescent="0.25">
      <c r="A7369">
        <v>12</v>
      </c>
      <c r="B7369">
        <v>3</v>
      </c>
      <c r="C7369" t="s">
        <v>1065</v>
      </c>
      <c r="D7369" t="s">
        <v>901</v>
      </c>
      <c r="E7369" t="s">
        <v>688</v>
      </c>
      <c r="F7369" t="s">
        <v>444</v>
      </c>
    </row>
    <row r="7370" spans="1:6" x14ac:dyDescent="0.25">
      <c r="A7370">
        <v>12</v>
      </c>
      <c r="B7370">
        <v>4</v>
      </c>
      <c r="C7370" t="s">
        <v>1063</v>
      </c>
      <c r="D7370" t="s">
        <v>961</v>
      </c>
      <c r="E7370" t="s">
        <v>764</v>
      </c>
      <c r="F7370" t="s">
        <v>444</v>
      </c>
    </row>
    <row r="7371" spans="1:6" x14ac:dyDescent="0.25">
      <c r="A7371">
        <v>12</v>
      </c>
      <c r="B7371">
        <v>5</v>
      </c>
      <c r="C7371" t="s">
        <v>1044</v>
      </c>
      <c r="D7371" t="s">
        <v>922</v>
      </c>
      <c r="E7371" t="s">
        <v>734</v>
      </c>
      <c r="F7371" t="s">
        <v>444</v>
      </c>
    </row>
    <row r="7372" spans="1:6" x14ac:dyDescent="0.25">
      <c r="A7372">
        <v>12</v>
      </c>
      <c r="B7372">
        <v>6</v>
      </c>
      <c r="C7372" t="s">
        <v>1014</v>
      </c>
      <c r="D7372" t="s">
        <v>899</v>
      </c>
      <c r="E7372" t="s">
        <v>83</v>
      </c>
      <c r="F7372" t="s">
        <v>444</v>
      </c>
    </row>
    <row r="7373" spans="1:6" x14ac:dyDescent="0.25">
      <c r="A7373">
        <v>12</v>
      </c>
      <c r="B7373">
        <v>7</v>
      </c>
      <c r="C7373" t="s">
        <v>1067</v>
      </c>
      <c r="D7373" t="s">
        <v>899</v>
      </c>
      <c r="E7373" t="s">
        <v>590</v>
      </c>
      <c r="F7373" t="s">
        <v>444</v>
      </c>
    </row>
    <row r="7374" spans="1:6" x14ac:dyDescent="0.25">
      <c r="A7374">
        <v>12</v>
      </c>
      <c r="B7374">
        <v>8</v>
      </c>
      <c r="C7374" t="s">
        <v>1125</v>
      </c>
      <c r="D7374" t="s">
        <v>903</v>
      </c>
      <c r="E7374" t="s">
        <v>485</v>
      </c>
      <c r="F7374" t="s">
        <v>444</v>
      </c>
    </row>
    <row r="7375" spans="1:6" x14ac:dyDescent="0.25">
      <c r="A7375">
        <v>12</v>
      </c>
      <c r="B7375">
        <v>9</v>
      </c>
      <c r="C7375" t="s">
        <v>1130</v>
      </c>
      <c r="D7375" t="s">
        <v>899</v>
      </c>
      <c r="E7375" t="s">
        <v>120</v>
      </c>
      <c r="F7375" t="s">
        <v>444</v>
      </c>
    </row>
    <row r="7376" spans="1:6" x14ac:dyDescent="0.25">
      <c r="A7376">
        <v>12</v>
      </c>
      <c r="B7376">
        <v>10</v>
      </c>
      <c r="C7376" t="s">
        <v>1106</v>
      </c>
      <c r="D7376" t="s">
        <v>901</v>
      </c>
      <c r="E7376" t="s">
        <v>594</v>
      </c>
      <c r="F7376" t="s">
        <v>444</v>
      </c>
    </row>
    <row r="7377" spans="1:6" x14ac:dyDescent="0.25">
      <c r="A7377">
        <v>12</v>
      </c>
      <c r="B7377">
        <v>11</v>
      </c>
      <c r="C7377" t="s">
        <v>1050</v>
      </c>
      <c r="D7377" t="s">
        <v>922</v>
      </c>
      <c r="E7377" t="s">
        <v>443</v>
      </c>
      <c r="F7377" t="s">
        <v>444</v>
      </c>
    </row>
    <row r="7378" spans="1:6" x14ac:dyDescent="0.25">
      <c r="A7378">
        <v>12</v>
      </c>
      <c r="B7378">
        <v>12</v>
      </c>
      <c r="C7378" t="s">
        <v>1073</v>
      </c>
      <c r="D7378" t="s">
        <v>899</v>
      </c>
      <c r="E7378" t="s">
        <v>592</v>
      </c>
      <c r="F7378" t="s">
        <v>444</v>
      </c>
    </row>
    <row r="7379" spans="1:6" x14ac:dyDescent="0.25">
      <c r="A7379">
        <v>12</v>
      </c>
      <c r="B7379">
        <v>13</v>
      </c>
      <c r="C7379" t="s">
        <v>1179</v>
      </c>
      <c r="D7379" t="s">
        <v>901</v>
      </c>
      <c r="E7379" t="s">
        <v>722</v>
      </c>
      <c r="F7379" t="s">
        <v>444</v>
      </c>
    </row>
    <row r="7380" spans="1:6" x14ac:dyDescent="0.25">
      <c r="A7380">
        <v>12</v>
      </c>
      <c r="B7380">
        <v>14</v>
      </c>
      <c r="C7380" t="s">
        <v>1024</v>
      </c>
      <c r="D7380" t="s">
        <v>901</v>
      </c>
      <c r="E7380" t="s">
        <v>632</v>
      </c>
      <c r="F7380" t="s">
        <v>444</v>
      </c>
    </row>
    <row r="7381" spans="1:6" x14ac:dyDescent="0.25">
      <c r="A7381">
        <v>12</v>
      </c>
      <c r="B7381">
        <v>15</v>
      </c>
      <c r="C7381" t="s">
        <v>1122</v>
      </c>
      <c r="D7381" t="s">
        <v>901</v>
      </c>
      <c r="E7381" t="s">
        <v>821</v>
      </c>
      <c r="F7381" t="s">
        <v>444</v>
      </c>
    </row>
    <row r="7382" spans="1:6" x14ac:dyDescent="0.25">
      <c r="A7382">
        <v>13</v>
      </c>
      <c r="B7382">
        <v>1</v>
      </c>
      <c r="C7382" t="s">
        <v>1114</v>
      </c>
      <c r="D7382" t="s">
        <v>961</v>
      </c>
      <c r="E7382" t="s">
        <v>821</v>
      </c>
      <c r="F7382" t="s">
        <v>444</v>
      </c>
    </row>
    <row r="7383" spans="1:6" x14ac:dyDescent="0.25">
      <c r="A7383">
        <v>13</v>
      </c>
      <c r="B7383">
        <v>2</v>
      </c>
      <c r="C7383" t="s">
        <v>1124</v>
      </c>
      <c r="D7383" t="s">
        <v>901</v>
      </c>
      <c r="E7383" t="s">
        <v>632</v>
      </c>
      <c r="F7383" t="s">
        <v>444</v>
      </c>
    </row>
    <row r="7384" spans="1:6" x14ac:dyDescent="0.25">
      <c r="A7384">
        <v>13</v>
      </c>
      <c r="B7384">
        <v>3</v>
      </c>
      <c r="C7384" t="s">
        <v>1134</v>
      </c>
      <c r="D7384" t="s">
        <v>901</v>
      </c>
      <c r="E7384" t="s">
        <v>722</v>
      </c>
      <c r="F7384" t="s">
        <v>444</v>
      </c>
    </row>
    <row r="7385" spans="1:6" x14ac:dyDescent="0.25">
      <c r="A7385">
        <v>13</v>
      </c>
      <c r="B7385">
        <v>4</v>
      </c>
      <c r="C7385" t="s">
        <v>1113</v>
      </c>
      <c r="D7385" t="s">
        <v>899</v>
      </c>
      <c r="E7385" t="s">
        <v>592</v>
      </c>
      <c r="F7385" t="s">
        <v>444</v>
      </c>
    </row>
    <row r="7386" spans="1:6" x14ac:dyDescent="0.25">
      <c r="A7386">
        <v>13</v>
      </c>
      <c r="B7386">
        <v>5</v>
      </c>
      <c r="C7386" t="s">
        <v>1126</v>
      </c>
      <c r="D7386" t="s">
        <v>961</v>
      </c>
      <c r="E7386" t="s">
        <v>443</v>
      </c>
      <c r="F7386" t="s">
        <v>444</v>
      </c>
    </row>
    <row r="7387" spans="1:6" x14ac:dyDescent="0.25">
      <c r="A7387">
        <v>13</v>
      </c>
      <c r="B7387">
        <v>6</v>
      </c>
      <c r="C7387" t="s">
        <v>1095</v>
      </c>
      <c r="D7387" t="s">
        <v>901</v>
      </c>
      <c r="E7387" t="s">
        <v>594</v>
      </c>
      <c r="F7387" t="s">
        <v>444</v>
      </c>
    </row>
    <row r="7388" spans="1:6" x14ac:dyDescent="0.25">
      <c r="A7388">
        <v>13</v>
      </c>
      <c r="B7388">
        <v>7</v>
      </c>
      <c r="C7388" t="s">
        <v>1058</v>
      </c>
      <c r="D7388" t="s">
        <v>961</v>
      </c>
      <c r="E7388" t="s">
        <v>120</v>
      </c>
      <c r="F7388" t="s">
        <v>444</v>
      </c>
    </row>
    <row r="7389" spans="1:6" x14ac:dyDescent="0.25">
      <c r="A7389">
        <v>13</v>
      </c>
      <c r="B7389">
        <v>8</v>
      </c>
      <c r="C7389" t="s">
        <v>1131</v>
      </c>
      <c r="D7389" t="s">
        <v>901</v>
      </c>
      <c r="E7389" t="s">
        <v>485</v>
      </c>
      <c r="F7389" t="s">
        <v>444</v>
      </c>
    </row>
    <row r="7390" spans="1:6" x14ac:dyDescent="0.25">
      <c r="A7390">
        <v>13</v>
      </c>
      <c r="B7390">
        <v>9</v>
      </c>
      <c r="C7390" t="s">
        <v>1081</v>
      </c>
      <c r="D7390" t="s">
        <v>905</v>
      </c>
      <c r="E7390" t="s">
        <v>590</v>
      </c>
      <c r="F7390" t="s">
        <v>444</v>
      </c>
    </row>
    <row r="7391" spans="1:6" x14ac:dyDescent="0.25">
      <c r="A7391">
        <v>13</v>
      </c>
      <c r="B7391">
        <v>10</v>
      </c>
      <c r="C7391" t="s">
        <v>1087</v>
      </c>
      <c r="D7391" t="s">
        <v>901</v>
      </c>
      <c r="E7391" t="s">
        <v>83</v>
      </c>
      <c r="F7391" t="s">
        <v>444</v>
      </c>
    </row>
    <row r="7392" spans="1:6" x14ac:dyDescent="0.25">
      <c r="A7392">
        <v>13</v>
      </c>
      <c r="B7392">
        <v>11</v>
      </c>
      <c r="C7392" t="s">
        <v>1100</v>
      </c>
      <c r="D7392" t="s">
        <v>961</v>
      </c>
      <c r="E7392" t="s">
        <v>734</v>
      </c>
      <c r="F7392" t="s">
        <v>444</v>
      </c>
    </row>
    <row r="7393" spans="1:6" x14ac:dyDescent="0.25">
      <c r="A7393">
        <v>13</v>
      </c>
      <c r="B7393">
        <v>12</v>
      </c>
      <c r="C7393" t="s">
        <v>1091</v>
      </c>
      <c r="D7393" t="s">
        <v>901</v>
      </c>
      <c r="E7393" t="s">
        <v>764</v>
      </c>
      <c r="F7393" t="s">
        <v>444</v>
      </c>
    </row>
    <row r="7394" spans="1:6" x14ac:dyDescent="0.25">
      <c r="A7394">
        <v>13</v>
      </c>
      <c r="B7394">
        <v>13</v>
      </c>
      <c r="C7394" t="s">
        <v>1047</v>
      </c>
      <c r="D7394" t="s">
        <v>899</v>
      </c>
      <c r="E7394" t="s">
        <v>688</v>
      </c>
      <c r="F7394" t="s">
        <v>444</v>
      </c>
    </row>
    <row r="7395" spans="1:6" x14ac:dyDescent="0.25">
      <c r="A7395">
        <v>13</v>
      </c>
      <c r="B7395">
        <v>14</v>
      </c>
      <c r="C7395" t="s">
        <v>1149</v>
      </c>
      <c r="D7395" t="s">
        <v>903</v>
      </c>
      <c r="E7395" t="s">
        <v>637</v>
      </c>
      <c r="F7395" t="s">
        <v>444</v>
      </c>
    </row>
    <row r="7396" spans="1:6" x14ac:dyDescent="0.25">
      <c r="A7396">
        <v>13</v>
      </c>
      <c r="B7396">
        <v>15</v>
      </c>
      <c r="C7396" t="s">
        <v>1098</v>
      </c>
      <c r="D7396" t="s">
        <v>899</v>
      </c>
      <c r="E7396" t="s">
        <v>855</v>
      </c>
      <c r="F7396" t="s">
        <v>444</v>
      </c>
    </row>
    <row r="7397" spans="1:6" x14ac:dyDescent="0.25">
      <c r="A7397">
        <v>14</v>
      </c>
      <c r="B7397">
        <v>1</v>
      </c>
      <c r="C7397" t="s">
        <v>1097</v>
      </c>
      <c r="D7397" t="s">
        <v>899</v>
      </c>
      <c r="E7397" t="s">
        <v>855</v>
      </c>
      <c r="F7397" t="s">
        <v>444</v>
      </c>
    </row>
    <row r="7398" spans="1:6" x14ac:dyDescent="0.25">
      <c r="A7398">
        <v>14</v>
      </c>
      <c r="B7398">
        <v>2</v>
      </c>
      <c r="C7398" t="s">
        <v>1188</v>
      </c>
      <c r="D7398" t="s">
        <v>961</v>
      </c>
      <c r="E7398" t="s">
        <v>637</v>
      </c>
      <c r="F7398" t="s">
        <v>444</v>
      </c>
    </row>
    <row r="7399" spans="1:6" x14ac:dyDescent="0.25">
      <c r="A7399">
        <v>14</v>
      </c>
      <c r="B7399">
        <v>3</v>
      </c>
      <c r="C7399" t="s">
        <v>1071</v>
      </c>
      <c r="D7399" t="s">
        <v>903</v>
      </c>
      <c r="E7399" t="s">
        <v>688</v>
      </c>
      <c r="F7399" t="s">
        <v>444</v>
      </c>
    </row>
    <row r="7400" spans="1:6" x14ac:dyDescent="0.25">
      <c r="A7400">
        <v>14</v>
      </c>
      <c r="B7400">
        <v>4</v>
      </c>
      <c r="C7400" t="s">
        <v>1078</v>
      </c>
      <c r="D7400" t="s">
        <v>922</v>
      </c>
      <c r="E7400" t="s">
        <v>764</v>
      </c>
      <c r="F7400" t="s">
        <v>444</v>
      </c>
    </row>
    <row r="7401" spans="1:6" x14ac:dyDescent="0.25">
      <c r="A7401">
        <v>14</v>
      </c>
      <c r="B7401">
        <v>5</v>
      </c>
      <c r="C7401" t="s">
        <v>1102</v>
      </c>
      <c r="D7401" t="s">
        <v>901</v>
      </c>
      <c r="E7401" t="s">
        <v>734</v>
      </c>
      <c r="F7401" t="s">
        <v>444</v>
      </c>
    </row>
    <row r="7402" spans="1:6" x14ac:dyDescent="0.25">
      <c r="A7402">
        <v>14</v>
      </c>
      <c r="B7402">
        <v>6</v>
      </c>
      <c r="C7402" t="s">
        <v>1089</v>
      </c>
      <c r="D7402" t="s">
        <v>905</v>
      </c>
      <c r="E7402" t="s">
        <v>83</v>
      </c>
      <c r="F7402" t="s">
        <v>444</v>
      </c>
    </row>
    <row r="7403" spans="1:6" x14ac:dyDescent="0.25">
      <c r="A7403">
        <v>14</v>
      </c>
      <c r="B7403">
        <v>7</v>
      </c>
      <c r="C7403" t="s">
        <v>1084</v>
      </c>
      <c r="D7403" t="s">
        <v>908</v>
      </c>
      <c r="E7403" t="s">
        <v>590</v>
      </c>
      <c r="F7403" t="s">
        <v>444</v>
      </c>
    </row>
    <row r="7404" spans="1:6" x14ac:dyDescent="0.25">
      <c r="A7404">
        <v>14</v>
      </c>
      <c r="B7404">
        <v>8</v>
      </c>
      <c r="C7404" t="s">
        <v>1112</v>
      </c>
      <c r="D7404" t="s">
        <v>899</v>
      </c>
      <c r="E7404" t="s">
        <v>485</v>
      </c>
      <c r="F7404" t="s">
        <v>444</v>
      </c>
    </row>
    <row r="7405" spans="1:6" x14ac:dyDescent="0.25">
      <c r="A7405">
        <v>14</v>
      </c>
      <c r="B7405">
        <v>9</v>
      </c>
      <c r="C7405" t="s">
        <v>1166</v>
      </c>
      <c r="D7405" t="s">
        <v>901</v>
      </c>
      <c r="E7405" t="s">
        <v>120</v>
      </c>
      <c r="F7405" t="s">
        <v>444</v>
      </c>
    </row>
    <row r="7406" spans="1:6" x14ac:dyDescent="0.25">
      <c r="A7406">
        <v>14</v>
      </c>
      <c r="B7406">
        <v>10</v>
      </c>
      <c r="C7406" t="s">
        <v>1103</v>
      </c>
      <c r="D7406" t="s">
        <v>901</v>
      </c>
      <c r="E7406" t="s">
        <v>594</v>
      </c>
      <c r="F7406" t="s">
        <v>444</v>
      </c>
    </row>
    <row r="7407" spans="1:6" x14ac:dyDescent="0.25">
      <c r="A7407">
        <v>14</v>
      </c>
      <c r="B7407">
        <v>11</v>
      </c>
      <c r="C7407" t="s">
        <v>1096</v>
      </c>
      <c r="D7407" t="s">
        <v>901</v>
      </c>
      <c r="E7407" t="s">
        <v>443</v>
      </c>
      <c r="F7407" t="s">
        <v>444</v>
      </c>
    </row>
    <row r="7408" spans="1:6" x14ac:dyDescent="0.25">
      <c r="A7408">
        <v>14</v>
      </c>
      <c r="B7408">
        <v>12</v>
      </c>
      <c r="C7408" t="s">
        <v>1116</v>
      </c>
      <c r="D7408" t="s">
        <v>901</v>
      </c>
      <c r="E7408" t="s">
        <v>592</v>
      </c>
      <c r="F7408" t="s">
        <v>444</v>
      </c>
    </row>
    <row r="7409" spans="1:6" x14ac:dyDescent="0.25">
      <c r="A7409">
        <v>14</v>
      </c>
      <c r="B7409">
        <v>13</v>
      </c>
      <c r="C7409" t="s">
        <v>1079</v>
      </c>
      <c r="D7409" t="s">
        <v>905</v>
      </c>
      <c r="E7409" t="s">
        <v>722</v>
      </c>
      <c r="F7409" t="s">
        <v>444</v>
      </c>
    </row>
    <row r="7410" spans="1:6" x14ac:dyDescent="0.25">
      <c r="A7410">
        <v>14</v>
      </c>
      <c r="B7410">
        <v>14</v>
      </c>
      <c r="C7410" t="s">
        <v>1083</v>
      </c>
      <c r="D7410" t="s">
        <v>901</v>
      </c>
      <c r="E7410" t="s">
        <v>632</v>
      </c>
      <c r="F7410" t="s">
        <v>444</v>
      </c>
    </row>
    <row r="7411" spans="1:6" x14ac:dyDescent="0.25">
      <c r="A7411">
        <v>14</v>
      </c>
      <c r="B7411">
        <v>15</v>
      </c>
      <c r="C7411" t="s">
        <v>1099</v>
      </c>
      <c r="D7411" t="s">
        <v>899</v>
      </c>
      <c r="E7411" t="s">
        <v>821</v>
      </c>
      <c r="F7411" t="s">
        <v>444</v>
      </c>
    </row>
    <row r="7412" spans="1:6" x14ac:dyDescent="0.25">
      <c r="A7412">
        <v>15</v>
      </c>
      <c r="B7412">
        <v>1</v>
      </c>
      <c r="C7412" t="s">
        <v>1136</v>
      </c>
      <c r="D7412" t="s">
        <v>899</v>
      </c>
      <c r="E7412" t="s">
        <v>821</v>
      </c>
      <c r="F7412" t="s">
        <v>444</v>
      </c>
    </row>
    <row r="7413" spans="1:6" x14ac:dyDescent="0.25">
      <c r="A7413">
        <v>15</v>
      </c>
      <c r="B7413">
        <v>2</v>
      </c>
      <c r="C7413" t="s">
        <v>1070</v>
      </c>
      <c r="D7413" t="s">
        <v>961</v>
      </c>
      <c r="E7413" t="s">
        <v>632</v>
      </c>
      <c r="F7413" t="s">
        <v>444</v>
      </c>
    </row>
    <row r="7414" spans="1:6" x14ac:dyDescent="0.25">
      <c r="A7414">
        <v>15</v>
      </c>
      <c r="B7414">
        <v>3</v>
      </c>
      <c r="C7414" t="s">
        <v>1086</v>
      </c>
      <c r="D7414" t="s">
        <v>901</v>
      </c>
      <c r="E7414" t="s">
        <v>722</v>
      </c>
      <c r="F7414" t="s">
        <v>444</v>
      </c>
    </row>
    <row r="7415" spans="1:6" x14ac:dyDescent="0.25">
      <c r="A7415">
        <v>15</v>
      </c>
      <c r="B7415">
        <v>4</v>
      </c>
      <c r="C7415" t="s">
        <v>1051</v>
      </c>
      <c r="D7415" t="s">
        <v>901</v>
      </c>
      <c r="E7415" t="s">
        <v>592</v>
      </c>
      <c r="F7415" t="s">
        <v>444</v>
      </c>
    </row>
    <row r="7416" spans="1:6" x14ac:dyDescent="0.25">
      <c r="A7416">
        <v>15</v>
      </c>
      <c r="B7416">
        <v>5</v>
      </c>
      <c r="C7416" t="s">
        <v>1133</v>
      </c>
      <c r="D7416" t="s">
        <v>901</v>
      </c>
      <c r="E7416" t="s">
        <v>443</v>
      </c>
      <c r="F7416" t="s">
        <v>444</v>
      </c>
    </row>
    <row r="7417" spans="1:6" x14ac:dyDescent="0.25">
      <c r="A7417">
        <v>15</v>
      </c>
      <c r="B7417">
        <v>6</v>
      </c>
      <c r="C7417" t="s">
        <v>1064</v>
      </c>
      <c r="D7417" t="s">
        <v>901</v>
      </c>
      <c r="E7417" t="s">
        <v>594</v>
      </c>
      <c r="F7417" t="s">
        <v>444</v>
      </c>
    </row>
    <row r="7418" spans="1:6" x14ac:dyDescent="0.25">
      <c r="A7418">
        <v>15</v>
      </c>
      <c r="B7418">
        <v>7</v>
      </c>
      <c r="C7418" t="s">
        <v>1236</v>
      </c>
      <c r="D7418" t="s">
        <v>901</v>
      </c>
      <c r="E7418" t="s">
        <v>120</v>
      </c>
      <c r="F7418" t="s">
        <v>444</v>
      </c>
    </row>
    <row r="7419" spans="1:6" x14ac:dyDescent="0.25">
      <c r="A7419">
        <v>15</v>
      </c>
      <c r="B7419">
        <v>8</v>
      </c>
      <c r="C7419" t="s">
        <v>1107</v>
      </c>
      <c r="D7419" t="s">
        <v>905</v>
      </c>
      <c r="E7419" t="s">
        <v>485</v>
      </c>
      <c r="F7419" t="s">
        <v>444</v>
      </c>
    </row>
    <row r="7420" spans="1:6" x14ac:dyDescent="0.25">
      <c r="A7420">
        <v>15</v>
      </c>
      <c r="B7420">
        <v>9</v>
      </c>
      <c r="C7420" t="s">
        <v>1160</v>
      </c>
      <c r="D7420" t="s">
        <v>899</v>
      </c>
      <c r="E7420" t="s">
        <v>590</v>
      </c>
      <c r="F7420" t="s">
        <v>444</v>
      </c>
    </row>
    <row r="7421" spans="1:6" x14ac:dyDescent="0.25">
      <c r="A7421">
        <v>15</v>
      </c>
      <c r="B7421">
        <v>10</v>
      </c>
      <c r="C7421" t="s">
        <v>1120</v>
      </c>
      <c r="D7421" t="s">
        <v>922</v>
      </c>
      <c r="E7421" t="s">
        <v>83</v>
      </c>
      <c r="F7421" t="s">
        <v>444</v>
      </c>
    </row>
    <row r="7422" spans="1:6" x14ac:dyDescent="0.25">
      <c r="A7422">
        <v>15</v>
      </c>
      <c r="B7422">
        <v>11</v>
      </c>
      <c r="C7422" t="s">
        <v>1147</v>
      </c>
      <c r="D7422" t="s">
        <v>901</v>
      </c>
      <c r="E7422" t="s">
        <v>734</v>
      </c>
      <c r="F7422" t="s">
        <v>444</v>
      </c>
    </row>
    <row r="7423" spans="1:6" x14ac:dyDescent="0.25">
      <c r="A7423">
        <v>15</v>
      </c>
      <c r="B7423">
        <v>12</v>
      </c>
      <c r="C7423" t="s">
        <v>1145</v>
      </c>
      <c r="D7423" t="s">
        <v>899</v>
      </c>
      <c r="E7423" t="s">
        <v>764</v>
      </c>
      <c r="F7423" t="s">
        <v>444</v>
      </c>
    </row>
    <row r="7424" spans="1:6" x14ac:dyDescent="0.25">
      <c r="A7424">
        <v>15</v>
      </c>
      <c r="B7424">
        <v>13</v>
      </c>
      <c r="C7424" t="s">
        <v>1158</v>
      </c>
      <c r="D7424" t="s">
        <v>961</v>
      </c>
      <c r="E7424" t="s">
        <v>688</v>
      </c>
      <c r="F7424" t="s">
        <v>444</v>
      </c>
    </row>
    <row r="7425" spans="1:6" x14ac:dyDescent="0.25">
      <c r="A7425">
        <v>15</v>
      </c>
      <c r="B7425">
        <v>14</v>
      </c>
      <c r="C7425" t="s">
        <v>1111</v>
      </c>
      <c r="D7425" t="s">
        <v>926</v>
      </c>
      <c r="E7425" t="s">
        <v>637</v>
      </c>
      <c r="F7425" t="s">
        <v>444</v>
      </c>
    </row>
    <row r="7426" spans="1:6" x14ac:dyDescent="0.25">
      <c r="A7426">
        <v>15</v>
      </c>
      <c r="B7426">
        <v>15</v>
      </c>
      <c r="C7426" t="s">
        <v>1177</v>
      </c>
      <c r="D7426" t="s">
        <v>901</v>
      </c>
      <c r="E7426" t="s">
        <v>855</v>
      </c>
      <c r="F7426" t="s">
        <v>444</v>
      </c>
    </row>
    <row r="7427" spans="1:6" x14ac:dyDescent="0.25">
      <c r="A7427">
        <v>16</v>
      </c>
      <c r="B7427">
        <v>1</v>
      </c>
      <c r="C7427" t="s">
        <v>1148</v>
      </c>
      <c r="D7427" t="s">
        <v>901</v>
      </c>
      <c r="E7427" t="s">
        <v>855</v>
      </c>
      <c r="F7427" t="s">
        <v>444</v>
      </c>
    </row>
    <row r="7428" spans="1:6" x14ac:dyDescent="0.25">
      <c r="A7428">
        <v>16</v>
      </c>
      <c r="B7428">
        <v>2</v>
      </c>
      <c r="C7428" t="s">
        <v>1110</v>
      </c>
      <c r="D7428" t="s">
        <v>899</v>
      </c>
      <c r="E7428" t="s">
        <v>637</v>
      </c>
      <c r="F7428" t="s">
        <v>444</v>
      </c>
    </row>
    <row r="7429" spans="1:6" x14ac:dyDescent="0.25">
      <c r="A7429">
        <v>16</v>
      </c>
      <c r="B7429">
        <v>3</v>
      </c>
      <c r="C7429" t="s">
        <v>1094</v>
      </c>
      <c r="D7429" t="s">
        <v>903</v>
      </c>
      <c r="E7429" t="s">
        <v>688</v>
      </c>
      <c r="F7429" t="s">
        <v>444</v>
      </c>
    </row>
    <row r="7430" spans="1:6" x14ac:dyDescent="0.25">
      <c r="A7430">
        <v>16</v>
      </c>
      <c r="B7430">
        <v>4</v>
      </c>
      <c r="C7430" t="s">
        <v>1144</v>
      </c>
      <c r="D7430" t="s">
        <v>899</v>
      </c>
      <c r="E7430" t="s">
        <v>764</v>
      </c>
      <c r="F7430" t="s">
        <v>444</v>
      </c>
    </row>
    <row r="7431" spans="1:6" x14ac:dyDescent="0.25">
      <c r="A7431">
        <v>16</v>
      </c>
      <c r="B7431">
        <v>5</v>
      </c>
      <c r="C7431" t="s">
        <v>1105</v>
      </c>
      <c r="D7431" t="s">
        <v>901</v>
      </c>
      <c r="E7431" t="s">
        <v>734</v>
      </c>
      <c r="F7431" t="s">
        <v>444</v>
      </c>
    </row>
    <row r="7432" spans="1:6" x14ac:dyDescent="0.25">
      <c r="A7432">
        <v>16</v>
      </c>
      <c r="B7432">
        <v>6</v>
      </c>
      <c r="C7432" t="s">
        <v>1085</v>
      </c>
      <c r="D7432" t="s">
        <v>899</v>
      </c>
      <c r="E7432" t="s">
        <v>83</v>
      </c>
      <c r="F7432" t="s">
        <v>444</v>
      </c>
    </row>
    <row r="7433" spans="1:6" x14ac:dyDescent="0.25">
      <c r="A7433">
        <v>16</v>
      </c>
      <c r="B7433">
        <v>7</v>
      </c>
      <c r="C7433" t="s">
        <v>1115</v>
      </c>
      <c r="D7433" t="s">
        <v>901</v>
      </c>
      <c r="E7433" t="s">
        <v>590</v>
      </c>
      <c r="F7433" t="s">
        <v>444</v>
      </c>
    </row>
    <row r="7434" spans="1:6" x14ac:dyDescent="0.25">
      <c r="A7434">
        <v>16</v>
      </c>
      <c r="B7434">
        <v>8</v>
      </c>
      <c r="C7434" t="s">
        <v>1252</v>
      </c>
      <c r="D7434" t="s">
        <v>901</v>
      </c>
      <c r="E7434" t="s">
        <v>485</v>
      </c>
      <c r="F7434" t="s">
        <v>444</v>
      </c>
    </row>
    <row r="7435" spans="1:6" x14ac:dyDescent="0.25">
      <c r="A7435">
        <v>16</v>
      </c>
      <c r="B7435">
        <v>9</v>
      </c>
      <c r="C7435" t="s">
        <v>1274</v>
      </c>
      <c r="D7435" t="s">
        <v>901</v>
      </c>
      <c r="E7435" t="s">
        <v>120</v>
      </c>
      <c r="F7435" t="s">
        <v>444</v>
      </c>
    </row>
    <row r="7436" spans="1:6" x14ac:dyDescent="0.25">
      <c r="A7436">
        <v>16</v>
      </c>
      <c r="B7436">
        <v>10</v>
      </c>
      <c r="C7436" t="s">
        <v>1118</v>
      </c>
      <c r="D7436" t="s">
        <v>901</v>
      </c>
      <c r="E7436" t="s">
        <v>594</v>
      </c>
      <c r="F7436" t="s">
        <v>444</v>
      </c>
    </row>
    <row r="7437" spans="1:6" x14ac:dyDescent="0.25">
      <c r="A7437">
        <v>16</v>
      </c>
      <c r="B7437">
        <v>11</v>
      </c>
      <c r="C7437" t="s">
        <v>1165</v>
      </c>
      <c r="D7437" t="s">
        <v>901</v>
      </c>
      <c r="E7437" t="s">
        <v>443</v>
      </c>
      <c r="F7437" t="s">
        <v>444</v>
      </c>
    </row>
    <row r="7438" spans="1:6" x14ac:dyDescent="0.25">
      <c r="A7438">
        <v>16</v>
      </c>
      <c r="B7438">
        <v>12</v>
      </c>
      <c r="C7438" t="s">
        <v>1119</v>
      </c>
      <c r="D7438" t="s">
        <v>901</v>
      </c>
      <c r="E7438" t="s">
        <v>592</v>
      </c>
      <c r="F7438" t="s">
        <v>444</v>
      </c>
    </row>
    <row r="7439" spans="1:6" x14ac:dyDescent="0.25">
      <c r="A7439">
        <v>16</v>
      </c>
      <c r="B7439">
        <v>13</v>
      </c>
      <c r="C7439" t="s">
        <v>1261</v>
      </c>
      <c r="D7439" t="s">
        <v>899</v>
      </c>
      <c r="E7439" t="s">
        <v>722</v>
      </c>
      <c r="F7439" t="s">
        <v>444</v>
      </c>
    </row>
    <row r="7440" spans="1:6" x14ac:dyDescent="0.25">
      <c r="A7440">
        <v>16</v>
      </c>
      <c r="B7440">
        <v>14</v>
      </c>
      <c r="C7440" t="s">
        <v>1075</v>
      </c>
      <c r="D7440" t="s">
        <v>899</v>
      </c>
      <c r="E7440" t="s">
        <v>632</v>
      </c>
      <c r="F7440" t="s">
        <v>444</v>
      </c>
    </row>
    <row r="7441" spans="1:6" x14ac:dyDescent="0.25">
      <c r="A7441">
        <v>16</v>
      </c>
      <c r="B7441">
        <v>15</v>
      </c>
      <c r="C7441" t="s">
        <v>1137</v>
      </c>
      <c r="D7441" t="s">
        <v>922</v>
      </c>
      <c r="E7441" t="s">
        <v>821</v>
      </c>
      <c r="F7441" t="s">
        <v>444</v>
      </c>
    </row>
    <row r="7442" spans="1:6" x14ac:dyDescent="0.25">
      <c r="A7442">
        <v>17</v>
      </c>
      <c r="B7442">
        <v>1</v>
      </c>
      <c r="C7442" t="s">
        <v>1167</v>
      </c>
      <c r="D7442" t="s">
        <v>901</v>
      </c>
      <c r="E7442" t="s">
        <v>821</v>
      </c>
      <c r="F7442" t="s">
        <v>444</v>
      </c>
    </row>
    <row r="7443" spans="1:6" x14ac:dyDescent="0.25">
      <c r="A7443">
        <v>17</v>
      </c>
      <c r="B7443">
        <v>2</v>
      </c>
      <c r="C7443" t="s">
        <v>1117</v>
      </c>
      <c r="D7443" t="s">
        <v>899</v>
      </c>
      <c r="E7443" t="s">
        <v>632</v>
      </c>
      <c r="F7443" t="s">
        <v>444</v>
      </c>
    </row>
    <row r="7444" spans="1:6" x14ac:dyDescent="0.25">
      <c r="A7444">
        <v>17</v>
      </c>
      <c r="B7444">
        <v>3</v>
      </c>
      <c r="C7444" t="s">
        <v>1213</v>
      </c>
      <c r="D7444" t="s">
        <v>901</v>
      </c>
      <c r="E7444" t="s">
        <v>722</v>
      </c>
      <c r="F7444" t="s">
        <v>444</v>
      </c>
    </row>
    <row r="7445" spans="1:6" x14ac:dyDescent="0.25">
      <c r="A7445">
        <v>17</v>
      </c>
      <c r="B7445">
        <v>4</v>
      </c>
      <c r="C7445" t="s">
        <v>1139</v>
      </c>
      <c r="D7445" t="s">
        <v>903</v>
      </c>
      <c r="E7445" t="s">
        <v>592</v>
      </c>
      <c r="F7445" t="s">
        <v>444</v>
      </c>
    </row>
    <row r="7446" spans="1:6" x14ac:dyDescent="0.25">
      <c r="A7446">
        <v>17</v>
      </c>
      <c r="B7446">
        <v>5</v>
      </c>
      <c r="C7446" t="s">
        <v>1151</v>
      </c>
      <c r="D7446" t="s">
        <v>903</v>
      </c>
      <c r="E7446" t="s">
        <v>443</v>
      </c>
      <c r="F7446" t="s">
        <v>444</v>
      </c>
    </row>
    <row r="7447" spans="1:6" x14ac:dyDescent="0.25">
      <c r="A7447">
        <v>17</v>
      </c>
      <c r="B7447">
        <v>6</v>
      </c>
      <c r="C7447" t="s">
        <v>1164</v>
      </c>
      <c r="D7447" t="s">
        <v>903</v>
      </c>
      <c r="E7447" t="s">
        <v>594</v>
      </c>
      <c r="F7447" t="s">
        <v>444</v>
      </c>
    </row>
    <row r="7448" spans="1:6" x14ac:dyDescent="0.25">
      <c r="A7448">
        <v>17</v>
      </c>
      <c r="B7448">
        <v>7</v>
      </c>
      <c r="C7448" t="s">
        <v>1237</v>
      </c>
      <c r="D7448" t="s">
        <v>901</v>
      </c>
      <c r="E7448" t="s">
        <v>120</v>
      </c>
      <c r="F7448" t="s">
        <v>444</v>
      </c>
    </row>
    <row r="7449" spans="1:6" x14ac:dyDescent="0.25">
      <c r="A7449">
        <v>17</v>
      </c>
      <c r="B7449">
        <v>8</v>
      </c>
      <c r="C7449" t="s">
        <v>1159</v>
      </c>
      <c r="D7449" t="s">
        <v>901</v>
      </c>
      <c r="E7449" t="s">
        <v>485</v>
      </c>
      <c r="F7449" t="s">
        <v>444</v>
      </c>
    </row>
    <row r="7450" spans="1:6" x14ac:dyDescent="0.25">
      <c r="A7450">
        <v>17</v>
      </c>
      <c r="B7450">
        <v>9</v>
      </c>
      <c r="C7450" t="s">
        <v>1157</v>
      </c>
      <c r="D7450" t="s">
        <v>899</v>
      </c>
      <c r="E7450" t="s">
        <v>590</v>
      </c>
      <c r="F7450" t="s">
        <v>444</v>
      </c>
    </row>
    <row r="7451" spans="1:6" x14ac:dyDescent="0.25">
      <c r="A7451">
        <v>17</v>
      </c>
      <c r="B7451">
        <v>10</v>
      </c>
      <c r="C7451" t="s">
        <v>1108</v>
      </c>
      <c r="D7451" t="s">
        <v>908</v>
      </c>
      <c r="E7451" t="s">
        <v>83</v>
      </c>
      <c r="F7451" t="s">
        <v>444</v>
      </c>
    </row>
    <row r="7452" spans="1:6" x14ac:dyDescent="0.25">
      <c r="A7452">
        <v>17</v>
      </c>
      <c r="B7452">
        <v>11</v>
      </c>
      <c r="C7452" t="s">
        <v>1173</v>
      </c>
      <c r="D7452" t="s">
        <v>899</v>
      </c>
      <c r="E7452" t="s">
        <v>734</v>
      </c>
      <c r="F7452" t="s">
        <v>444</v>
      </c>
    </row>
    <row r="7453" spans="1:6" x14ac:dyDescent="0.25">
      <c r="A7453">
        <v>17</v>
      </c>
      <c r="B7453">
        <v>12</v>
      </c>
      <c r="C7453" t="s">
        <v>1225</v>
      </c>
      <c r="D7453" t="s">
        <v>901</v>
      </c>
      <c r="E7453" t="s">
        <v>764</v>
      </c>
      <c r="F7453" t="s">
        <v>444</v>
      </c>
    </row>
    <row r="7454" spans="1:6" x14ac:dyDescent="0.25">
      <c r="A7454">
        <v>17</v>
      </c>
      <c r="B7454">
        <v>13</v>
      </c>
      <c r="C7454" t="s">
        <v>1239</v>
      </c>
      <c r="D7454" t="s">
        <v>901</v>
      </c>
      <c r="E7454" t="s">
        <v>688</v>
      </c>
      <c r="F7454" t="s">
        <v>444</v>
      </c>
    </row>
    <row r="7455" spans="1:6" x14ac:dyDescent="0.25">
      <c r="A7455">
        <v>17</v>
      </c>
      <c r="B7455">
        <v>14</v>
      </c>
      <c r="C7455" t="s">
        <v>1127</v>
      </c>
      <c r="D7455" t="s">
        <v>901</v>
      </c>
      <c r="E7455" t="s">
        <v>637</v>
      </c>
      <c r="F7455" t="s">
        <v>444</v>
      </c>
    </row>
    <row r="7456" spans="1:6" x14ac:dyDescent="0.25">
      <c r="A7456">
        <v>17</v>
      </c>
      <c r="B7456">
        <v>15</v>
      </c>
      <c r="C7456" t="s">
        <v>1109</v>
      </c>
      <c r="D7456" t="s">
        <v>908</v>
      </c>
      <c r="E7456" t="s">
        <v>855</v>
      </c>
      <c r="F7456" t="s">
        <v>444</v>
      </c>
    </row>
    <row r="7457" spans="1:6" x14ac:dyDescent="0.25">
      <c r="A7457">
        <v>18</v>
      </c>
      <c r="B7457">
        <v>1</v>
      </c>
      <c r="C7457" t="s">
        <v>1104</v>
      </c>
      <c r="D7457" t="s">
        <v>901</v>
      </c>
      <c r="E7457" t="s">
        <v>855</v>
      </c>
      <c r="F7457" t="s">
        <v>444</v>
      </c>
    </row>
    <row r="7458" spans="1:6" x14ac:dyDescent="0.25">
      <c r="A7458">
        <v>18</v>
      </c>
      <c r="B7458">
        <v>2</v>
      </c>
      <c r="C7458" t="s">
        <v>1135</v>
      </c>
      <c r="D7458" t="s">
        <v>908</v>
      </c>
      <c r="E7458" t="s">
        <v>637</v>
      </c>
      <c r="F7458" t="s">
        <v>444</v>
      </c>
    </row>
    <row r="7459" spans="1:6" x14ac:dyDescent="0.25">
      <c r="A7459">
        <v>18</v>
      </c>
      <c r="B7459">
        <v>3</v>
      </c>
      <c r="C7459" t="s">
        <v>1142</v>
      </c>
      <c r="D7459" t="s">
        <v>899</v>
      </c>
      <c r="E7459" t="s">
        <v>688</v>
      </c>
      <c r="F7459" t="s">
        <v>444</v>
      </c>
    </row>
    <row r="7460" spans="1:6" x14ac:dyDescent="0.25">
      <c r="A7460">
        <v>18</v>
      </c>
      <c r="B7460">
        <v>4</v>
      </c>
      <c r="C7460" t="s">
        <v>1156</v>
      </c>
      <c r="D7460" t="s">
        <v>899</v>
      </c>
      <c r="E7460" t="s">
        <v>764</v>
      </c>
      <c r="F7460" t="s">
        <v>444</v>
      </c>
    </row>
    <row r="7461" spans="1:6" x14ac:dyDescent="0.25">
      <c r="A7461">
        <v>18</v>
      </c>
      <c r="B7461">
        <v>5</v>
      </c>
      <c r="C7461" t="s">
        <v>1161</v>
      </c>
      <c r="D7461" t="s">
        <v>899</v>
      </c>
      <c r="E7461" t="s">
        <v>734</v>
      </c>
      <c r="F7461" t="s">
        <v>444</v>
      </c>
    </row>
    <row r="7462" spans="1:6" x14ac:dyDescent="0.25">
      <c r="A7462">
        <v>18</v>
      </c>
      <c r="B7462">
        <v>6</v>
      </c>
      <c r="C7462" t="s">
        <v>1200</v>
      </c>
      <c r="D7462" t="s">
        <v>901</v>
      </c>
      <c r="E7462" t="s">
        <v>83</v>
      </c>
      <c r="F7462" t="s">
        <v>444</v>
      </c>
    </row>
    <row r="7463" spans="1:6" x14ac:dyDescent="0.25">
      <c r="A7463">
        <v>18</v>
      </c>
      <c r="B7463">
        <v>7</v>
      </c>
      <c r="C7463" t="s">
        <v>1140</v>
      </c>
      <c r="D7463" t="s">
        <v>901</v>
      </c>
      <c r="E7463" t="s">
        <v>590</v>
      </c>
      <c r="F7463" t="s">
        <v>444</v>
      </c>
    </row>
    <row r="7464" spans="1:6" x14ac:dyDescent="0.25">
      <c r="A7464">
        <v>18</v>
      </c>
      <c r="B7464">
        <v>8</v>
      </c>
      <c r="C7464" t="s">
        <v>1207</v>
      </c>
      <c r="D7464" t="s">
        <v>899</v>
      </c>
      <c r="E7464" t="s">
        <v>485</v>
      </c>
      <c r="F7464" t="s">
        <v>444</v>
      </c>
    </row>
    <row r="7465" spans="1:6" x14ac:dyDescent="0.25">
      <c r="A7465">
        <v>18</v>
      </c>
      <c r="B7465">
        <v>9</v>
      </c>
      <c r="C7465" t="s">
        <v>1251</v>
      </c>
      <c r="D7465" t="s">
        <v>901</v>
      </c>
      <c r="E7465" t="s">
        <v>120</v>
      </c>
      <c r="F7465" t="s">
        <v>444</v>
      </c>
    </row>
    <row r="7466" spans="1:6" x14ac:dyDescent="0.25">
      <c r="A7466">
        <v>18</v>
      </c>
      <c r="B7466">
        <v>10</v>
      </c>
      <c r="C7466" t="s">
        <v>1129</v>
      </c>
      <c r="D7466" t="s">
        <v>899</v>
      </c>
      <c r="E7466" t="s">
        <v>594</v>
      </c>
      <c r="F7466" t="s">
        <v>444</v>
      </c>
    </row>
    <row r="7467" spans="1:6" x14ac:dyDescent="0.25">
      <c r="A7467">
        <v>18</v>
      </c>
      <c r="B7467">
        <v>11</v>
      </c>
      <c r="C7467" t="s">
        <v>1221</v>
      </c>
      <c r="D7467" t="s">
        <v>908</v>
      </c>
      <c r="E7467" t="s">
        <v>443</v>
      </c>
      <c r="F7467" t="s">
        <v>444</v>
      </c>
    </row>
    <row r="7468" spans="1:6" x14ac:dyDescent="0.25">
      <c r="A7468">
        <v>18</v>
      </c>
      <c r="B7468">
        <v>12</v>
      </c>
      <c r="C7468" t="s">
        <v>1227</v>
      </c>
      <c r="D7468" t="s">
        <v>901</v>
      </c>
      <c r="E7468" t="s">
        <v>592</v>
      </c>
      <c r="F7468" t="s">
        <v>444</v>
      </c>
    </row>
    <row r="7469" spans="1:6" x14ac:dyDescent="0.25">
      <c r="A7469">
        <v>18</v>
      </c>
      <c r="B7469">
        <v>13</v>
      </c>
      <c r="C7469" t="s">
        <v>1363</v>
      </c>
      <c r="D7469" t="s">
        <v>908</v>
      </c>
      <c r="E7469" t="s">
        <v>722</v>
      </c>
      <c r="F7469" t="s">
        <v>444</v>
      </c>
    </row>
    <row r="7470" spans="1:6" x14ac:dyDescent="0.25">
      <c r="A7470">
        <v>18</v>
      </c>
      <c r="B7470">
        <v>14</v>
      </c>
      <c r="C7470" t="s">
        <v>1168</v>
      </c>
      <c r="D7470" t="s">
        <v>899</v>
      </c>
      <c r="E7470" t="s">
        <v>632</v>
      </c>
      <c r="F7470" t="s">
        <v>444</v>
      </c>
    </row>
    <row r="7471" spans="1:6" x14ac:dyDescent="0.25">
      <c r="A7471">
        <v>18</v>
      </c>
      <c r="B7471">
        <v>15</v>
      </c>
      <c r="C7471" t="s">
        <v>1176</v>
      </c>
      <c r="D7471" t="s">
        <v>922</v>
      </c>
      <c r="E7471" t="s">
        <v>821</v>
      </c>
      <c r="F7471" t="s">
        <v>444</v>
      </c>
    </row>
    <row r="7472" spans="1:6" x14ac:dyDescent="0.25">
      <c r="A7472">
        <v>19</v>
      </c>
      <c r="B7472">
        <v>1</v>
      </c>
      <c r="C7472" t="s">
        <v>1180</v>
      </c>
      <c r="D7472" t="s">
        <v>899</v>
      </c>
      <c r="E7472" t="s">
        <v>821</v>
      </c>
      <c r="F7472" t="s">
        <v>444</v>
      </c>
    </row>
    <row r="7473" spans="1:6" x14ac:dyDescent="0.25">
      <c r="A7473">
        <v>19</v>
      </c>
      <c r="B7473">
        <v>2</v>
      </c>
      <c r="C7473" t="s">
        <v>1123</v>
      </c>
      <c r="D7473" t="s">
        <v>926</v>
      </c>
      <c r="E7473" t="s">
        <v>632</v>
      </c>
      <c r="F7473" t="s">
        <v>444</v>
      </c>
    </row>
    <row r="7474" spans="1:6" x14ac:dyDescent="0.25">
      <c r="A7474">
        <v>19</v>
      </c>
      <c r="B7474">
        <v>3</v>
      </c>
      <c r="C7474" t="s">
        <v>1184</v>
      </c>
      <c r="D7474" t="s">
        <v>901</v>
      </c>
      <c r="E7474" t="s">
        <v>722</v>
      </c>
      <c r="F7474" t="s">
        <v>444</v>
      </c>
    </row>
    <row r="7475" spans="1:6" x14ac:dyDescent="0.25">
      <c r="A7475">
        <v>19</v>
      </c>
      <c r="B7475">
        <v>4</v>
      </c>
      <c r="C7475" t="s">
        <v>1153</v>
      </c>
      <c r="D7475" t="s">
        <v>899</v>
      </c>
      <c r="E7475" t="s">
        <v>592</v>
      </c>
      <c r="F7475" t="s">
        <v>444</v>
      </c>
    </row>
    <row r="7476" spans="1:6" x14ac:dyDescent="0.25">
      <c r="A7476">
        <v>19</v>
      </c>
      <c r="B7476">
        <v>5</v>
      </c>
      <c r="C7476" t="s">
        <v>1185</v>
      </c>
      <c r="D7476" t="s">
        <v>901</v>
      </c>
      <c r="E7476" t="s">
        <v>443</v>
      </c>
      <c r="F7476" t="s">
        <v>444</v>
      </c>
    </row>
    <row r="7477" spans="1:6" x14ac:dyDescent="0.25">
      <c r="A7477">
        <v>19</v>
      </c>
      <c r="B7477">
        <v>6</v>
      </c>
      <c r="C7477" t="s">
        <v>1189</v>
      </c>
      <c r="D7477" t="s">
        <v>901</v>
      </c>
      <c r="E7477" t="s">
        <v>594</v>
      </c>
      <c r="F7477" t="s">
        <v>444</v>
      </c>
    </row>
    <row r="7478" spans="1:6" x14ac:dyDescent="0.25">
      <c r="A7478">
        <v>19</v>
      </c>
      <c r="B7478">
        <v>7</v>
      </c>
      <c r="C7478" t="s">
        <v>1215</v>
      </c>
      <c r="D7478" t="s">
        <v>899</v>
      </c>
      <c r="E7478" t="s">
        <v>120</v>
      </c>
      <c r="F7478" t="s">
        <v>444</v>
      </c>
    </row>
    <row r="7479" spans="1:6" x14ac:dyDescent="0.25">
      <c r="A7479">
        <v>19</v>
      </c>
      <c r="B7479">
        <v>8</v>
      </c>
      <c r="C7479" t="s">
        <v>1190</v>
      </c>
      <c r="D7479" t="s">
        <v>901</v>
      </c>
      <c r="E7479" t="s">
        <v>485</v>
      </c>
      <c r="F7479" t="s">
        <v>444</v>
      </c>
    </row>
    <row r="7480" spans="1:6" x14ac:dyDescent="0.25">
      <c r="A7480">
        <v>19</v>
      </c>
      <c r="B7480">
        <v>9</v>
      </c>
      <c r="C7480" t="s">
        <v>1150</v>
      </c>
      <c r="D7480" t="s">
        <v>905</v>
      </c>
      <c r="E7480" t="s">
        <v>590</v>
      </c>
      <c r="F7480" t="s">
        <v>444</v>
      </c>
    </row>
    <row r="7481" spans="1:6" x14ac:dyDescent="0.25">
      <c r="A7481">
        <v>19</v>
      </c>
      <c r="B7481">
        <v>10</v>
      </c>
      <c r="C7481" t="s">
        <v>1226</v>
      </c>
      <c r="D7481" t="s">
        <v>901</v>
      </c>
      <c r="E7481" t="s">
        <v>83</v>
      </c>
      <c r="F7481" t="s">
        <v>444</v>
      </c>
    </row>
    <row r="7482" spans="1:6" x14ac:dyDescent="0.25">
      <c r="A7482">
        <v>19</v>
      </c>
      <c r="B7482">
        <v>11</v>
      </c>
      <c r="C7482" t="s">
        <v>1141</v>
      </c>
      <c r="D7482" t="s">
        <v>899</v>
      </c>
      <c r="E7482" t="s">
        <v>734</v>
      </c>
      <c r="F7482" t="s">
        <v>444</v>
      </c>
    </row>
    <row r="7483" spans="1:6" x14ac:dyDescent="0.25">
      <c r="A7483">
        <v>19</v>
      </c>
      <c r="B7483">
        <v>12</v>
      </c>
      <c r="C7483" t="s">
        <v>1279</v>
      </c>
      <c r="D7483" t="s">
        <v>901</v>
      </c>
      <c r="E7483" t="s">
        <v>764</v>
      </c>
      <c r="F7483" t="s">
        <v>444</v>
      </c>
    </row>
    <row r="7484" spans="1:6" x14ac:dyDescent="0.25">
      <c r="A7484">
        <v>19</v>
      </c>
      <c r="B7484">
        <v>13</v>
      </c>
      <c r="C7484" t="s">
        <v>1194</v>
      </c>
      <c r="D7484" t="s">
        <v>961</v>
      </c>
      <c r="E7484" t="s">
        <v>688</v>
      </c>
      <c r="F7484" t="s">
        <v>444</v>
      </c>
    </row>
    <row r="7485" spans="1:6" x14ac:dyDescent="0.25">
      <c r="A7485">
        <v>19</v>
      </c>
      <c r="B7485">
        <v>14</v>
      </c>
      <c r="C7485" t="s">
        <v>1206</v>
      </c>
      <c r="D7485" t="s">
        <v>901</v>
      </c>
      <c r="E7485" t="s">
        <v>637</v>
      </c>
      <c r="F7485" t="s">
        <v>444</v>
      </c>
    </row>
    <row r="7486" spans="1:6" x14ac:dyDescent="0.25">
      <c r="A7486">
        <v>19</v>
      </c>
      <c r="B7486">
        <v>15</v>
      </c>
      <c r="C7486" t="s">
        <v>1169</v>
      </c>
      <c r="D7486" t="s">
        <v>901</v>
      </c>
      <c r="E7486" t="s">
        <v>855</v>
      </c>
      <c r="F7486" t="s">
        <v>444</v>
      </c>
    </row>
    <row r="7487" spans="1:6" x14ac:dyDescent="0.25">
      <c r="A7487">
        <v>20</v>
      </c>
      <c r="B7487">
        <v>1</v>
      </c>
      <c r="C7487" t="s">
        <v>1162</v>
      </c>
      <c r="D7487" t="s">
        <v>961</v>
      </c>
      <c r="E7487" t="s">
        <v>855</v>
      </c>
      <c r="F7487" t="s">
        <v>444</v>
      </c>
    </row>
    <row r="7488" spans="1:6" x14ac:dyDescent="0.25">
      <c r="A7488">
        <v>20</v>
      </c>
      <c r="B7488">
        <v>2</v>
      </c>
      <c r="C7488" t="s">
        <v>1132</v>
      </c>
      <c r="D7488" t="s">
        <v>903</v>
      </c>
      <c r="E7488" t="s">
        <v>637</v>
      </c>
      <c r="F7488" t="s">
        <v>444</v>
      </c>
    </row>
    <row r="7489" spans="1:6" x14ac:dyDescent="0.25">
      <c r="A7489">
        <v>20</v>
      </c>
      <c r="B7489">
        <v>3</v>
      </c>
      <c r="C7489" t="s">
        <v>1210</v>
      </c>
      <c r="D7489" t="s">
        <v>901</v>
      </c>
      <c r="E7489" t="s">
        <v>688</v>
      </c>
      <c r="F7489" t="s">
        <v>444</v>
      </c>
    </row>
    <row r="7490" spans="1:6" x14ac:dyDescent="0.25">
      <c r="A7490">
        <v>20</v>
      </c>
      <c r="B7490">
        <v>4</v>
      </c>
      <c r="C7490" t="s">
        <v>1174</v>
      </c>
      <c r="D7490" t="s">
        <v>899</v>
      </c>
      <c r="E7490" t="s">
        <v>764</v>
      </c>
      <c r="F7490" t="s">
        <v>444</v>
      </c>
    </row>
    <row r="7491" spans="1:6" x14ac:dyDescent="0.25">
      <c r="A7491">
        <v>20</v>
      </c>
      <c r="B7491">
        <v>5</v>
      </c>
      <c r="C7491" t="s">
        <v>1205</v>
      </c>
      <c r="D7491" t="s">
        <v>905</v>
      </c>
      <c r="E7491" t="s">
        <v>734</v>
      </c>
      <c r="F7491" t="s">
        <v>444</v>
      </c>
    </row>
    <row r="7492" spans="1:6" x14ac:dyDescent="0.25">
      <c r="A7492">
        <v>20</v>
      </c>
      <c r="B7492">
        <v>6</v>
      </c>
      <c r="C7492" t="s">
        <v>1163</v>
      </c>
      <c r="D7492" t="s">
        <v>903</v>
      </c>
      <c r="E7492" t="s">
        <v>83</v>
      </c>
      <c r="F7492" t="s">
        <v>444</v>
      </c>
    </row>
    <row r="7493" spans="1:6" x14ac:dyDescent="0.25">
      <c r="A7493">
        <v>20</v>
      </c>
      <c r="B7493">
        <v>7</v>
      </c>
      <c r="C7493" t="s">
        <v>1199</v>
      </c>
      <c r="D7493" t="s">
        <v>903</v>
      </c>
      <c r="E7493" t="s">
        <v>590</v>
      </c>
      <c r="F7493" t="s">
        <v>444</v>
      </c>
    </row>
    <row r="7494" spans="1:6" x14ac:dyDescent="0.25">
      <c r="A7494">
        <v>20</v>
      </c>
      <c r="B7494">
        <v>8</v>
      </c>
      <c r="C7494" t="s">
        <v>1143</v>
      </c>
      <c r="D7494" t="s">
        <v>961</v>
      </c>
      <c r="E7494" t="s">
        <v>485</v>
      </c>
      <c r="F7494" t="s">
        <v>444</v>
      </c>
    </row>
    <row r="7495" spans="1:6" x14ac:dyDescent="0.25">
      <c r="A7495">
        <v>20</v>
      </c>
      <c r="B7495">
        <v>9</v>
      </c>
      <c r="C7495" t="s">
        <v>1202</v>
      </c>
      <c r="D7495" t="s">
        <v>899</v>
      </c>
      <c r="E7495" t="s">
        <v>120</v>
      </c>
      <c r="F7495" t="s">
        <v>444</v>
      </c>
    </row>
    <row r="7496" spans="1:6" x14ac:dyDescent="0.25">
      <c r="A7496">
        <v>20</v>
      </c>
      <c r="B7496">
        <v>10</v>
      </c>
      <c r="C7496" t="s">
        <v>1201</v>
      </c>
      <c r="D7496" t="s">
        <v>903</v>
      </c>
      <c r="E7496" t="s">
        <v>594</v>
      </c>
      <c r="F7496" t="s">
        <v>444</v>
      </c>
    </row>
    <row r="7497" spans="1:6" x14ac:dyDescent="0.25">
      <c r="A7497">
        <v>20</v>
      </c>
      <c r="B7497">
        <v>11</v>
      </c>
      <c r="C7497" t="s">
        <v>1211</v>
      </c>
      <c r="D7497" t="s">
        <v>899</v>
      </c>
      <c r="E7497" t="s">
        <v>443</v>
      </c>
      <c r="F7497" t="s">
        <v>444</v>
      </c>
    </row>
    <row r="7498" spans="1:6" x14ac:dyDescent="0.25">
      <c r="A7498">
        <v>20</v>
      </c>
      <c r="B7498">
        <v>12</v>
      </c>
      <c r="C7498" t="s">
        <v>1244</v>
      </c>
      <c r="D7498" t="s">
        <v>961</v>
      </c>
      <c r="E7498" t="s">
        <v>592</v>
      </c>
      <c r="F7498" t="s">
        <v>444</v>
      </c>
    </row>
    <row r="7499" spans="1:6" x14ac:dyDescent="0.25">
      <c r="A7499">
        <v>20</v>
      </c>
      <c r="B7499">
        <v>13</v>
      </c>
      <c r="C7499" t="s">
        <v>1330</v>
      </c>
      <c r="D7499" t="s">
        <v>922</v>
      </c>
      <c r="E7499" t="s">
        <v>722</v>
      </c>
      <c r="F7499" t="s">
        <v>444</v>
      </c>
    </row>
    <row r="7500" spans="1:6" x14ac:dyDescent="0.25">
      <c r="A7500">
        <v>20</v>
      </c>
      <c r="B7500">
        <v>14</v>
      </c>
      <c r="C7500" t="s">
        <v>1172</v>
      </c>
      <c r="D7500" t="s">
        <v>901</v>
      </c>
      <c r="E7500" t="s">
        <v>632</v>
      </c>
      <c r="F7500" t="s">
        <v>444</v>
      </c>
    </row>
    <row r="7501" spans="1:6" x14ac:dyDescent="0.25">
      <c r="A7501">
        <v>20</v>
      </c>
      <c r="B7501">
        <v>15</v>
      </c>
      <c r="C7501" t="s">
        <v>1263</v>
      </c>
      <c r="D7501" t="s">
        <v>922</v>
      </c>
      <c r="E7501" t="s">
        <v>821</v>
      </c>
      <c r="F7501" t="s">
        <v>444</v>
      </c>
    </row>
    <row r="7502" spans="1:6" x14ac:dyDescent="0.25">
      <c r="A7502">
        <v>21</v>
      </c>
      <c r="B7502">
        <v>1</v>
      </c>
      <c r="C7502" t="s">
        <v>1229</v>
      </c>
      <c r="D7502" t="s">
        <v>905</v>
      </c>
      <c r="E7502" t="s">
        <v>821</v>
      </c>
      <c r="F7502" t="s">
        <v>444</v>
      </c>
    </row>
    <row r="7503" spans="1:6" x14ac:dyDescent="0.25">
      <c r="A7503">
        <v>21</v>
      </c>
      <c r="B7503">
        <v>2</v>
      </c>
      <c r="C7503" t="s">
        <v>1216</v>
      </c>
      <c r="D7503" t="s">
        <v>899</v>
      </c>
      <c r="E7503" t="s">
        <v>632</v>
      </c>
      <c r="F7503" t="s">
        <v>444</v>
      </c>
    </row>
    <row r="7504" spans="1:6" x14ac:dyDescent="0.25">
      <c r="A7504">
        <v>21</v>
      </c>
      <c r="B7504">
        <v>3</v>
      </c>
      <c r="C7504" t="s">
        <v>1402</v>
      </c>
      <c r="D7504" t="s">
        <v>901</v>
      </c>
      <c r="E7504" t="s">
        <v>722</v>
      </c>
      <c r="F7504" t="s">
        <v>444</v>
      </c>
    </row>
    <row r="7505" spans="1:6" x14ac:dyDescent="0.25">
      <c r="A7505">
        <v>21</v>
      </c>
      <c r="B7505">
        <v>4</v>
      </c>
      <c r="C7505" t="s">
        <v>1146</v>
      </c>
      <c r="D7505" t="s">
        <v>905</v>
      </c>
      <c r="E7505" t="s">
        <v>592</v>
      </c>
      <c r="F7505" t="s">
        <v>444</v>
      </c>
    </row>
    <row r="7506" spans="1:6" x14ac:dyDescent="0.25">
      <c r="A7506">
        <v>21</v>
      </c>
      <c r="B7506">
        <v>5</v>
      </c>
      <c r="C7506" t="s">
        <v>1175</v>
      </c>
      <c r="D7506" t="s">
        <v>905</v>
      </c>
      <c r="E7506" t="s">
        <v>443</v>
      </c>
      <c r="F7506" t="s">
        <v>444</v>
      </c>
    </row>
    <row r="7507" spans="1:6" x14ac:dyDescent="0.25">
      <c r="A7507">
        <v>21</v>
      </c>
      <c r="B7507">
        <v>6</v>
      </c>
      <c r="C7507" t="s">
        <v>1178</v>
      </c>
      <c r="D7507" t="s">
        <v>901</v>
      </c>
      <c r="E7507" t="s">
        <v>594</v>
      </c>
      <c r="F7507" t="s">
        <v>444</v>
      </c>
    </row>
    <row r="7508" spans="1:6" x14ac:dyDescent="0.25">
      <c r="A7508">
        <v>21</v>
      </c>
      <c r="B7508">
        <v>7</v>
      </c>
      <c r="C7508" t="s">
        <v>1186</v>
      </c>
      <c r="D7508" t="s">
        <v>922</v>
      </c>
      <c r="E7508" t="s">
        <v>120</v>
      </c>
      <c r="F7508" t="s">
        <v>444</v>
      </c>
    </row>
    <row r="7509" spans="1:6" x14ac:dyDescent="0.25">
      <c r="A7509">
        <v>21</v>
      </c>
      <c r="B7509">
        <v>8</v>
      </c>
      <c r="C7509" t="s">
        <v>1208</v>
      </c>
      <c r="D7509" t="s">
        <v>899</v>
      </c>
      <c r="E7509" t="s">
        <v>485</v>
      </c>
      <c r="F7509" t="s">
        <v>444</v>
      </c>
    </row>
    <row r="7510" spans="1:6" x14ac:dyDescent="0.25">
      <c r="A7510">
        <v>21</v>
      </c>
      <c r="B7510">
        <v>9</v>
      </c>
      <c r="C7510" t="s">
        <v>1187</v>
      </c>
      <c r="D7510" t="s">
        <v>905</v>
      </c>
      <c r="E7510" t="s">
        <v>590</v>
      </c>
      <c r="F7510" t="s">
        <v>444</v>
      </c>
    </row>
    <row r="7511" spans="1:6" x14ac:dyDescent="0.25">
      <c r="A7511">
        <v>21</v>
      </c>
      <c r="B7511">
        <v>10</v>
      </c>
      <c r="C7511" t="s">
        <v>1183</v>
      </c>
      <c r="D7511" t="s">
        <v>899</v>
      </c>
      <c r="E7511" t="s">
        <v>83</v>
      </c>
      <c r="F7511" t="s">
        <v>444</v>
      </c>
    </row>
    <row r="7512" spans="1:6" x14ac:dyDescent="0.25">
      <c r="A7512">
        <v>21</v>
      </c>
      <c r="B7512">
        <v>11</v>
      </c>
      <c r="C7512" t="s">
        <v>1217</v>
      </c>
      <c r="D7512" t="s">
        <v>901</v>
      </c>
      <c r="E7512" t="s">
        <v>734</v>
      </c>
      <c r="F7512" t="s">
        <v>444</v>
      </c>
    </row>
    <row r="7513" spans="1:6" x14ac:dyDescent="0.25">
      <c r="A7513">
        <v>21</v>
      </c>
      <c r="B7513">
        <v>12</v>
      </c>
      <c r="C7513" t="s">
        <v>1154</v>
      </c>
      <c r="D7513" t="s">
        <v>922</v>
      </c>
      <c r="E7513" t="s">
        <v>764</v>
      </c>
      <c r="F7513" t="s">
        <v>444</v>
      </c>
    </row>
    <row r="7514" spans="1:6" x14ac:dyDescent="0.25">
      <c r="A7514">
        <v>21</v>
      </c>
      <c r="B7514">
        <v>13</v>
      </c>
      <c r="C7514" t="s">
        <v>1311</v>
      </c>
      <c r="D7514" t="s">
        <v>899</v>
      </c>
      <c r="E7514" t="s">
        <v>688</v>
      </c>
      <c r="F7514" t="s">
        <v>444</v>
      </c>
    </row>
    <row r="7515" spans="1:6" x14ac:dyDescent="0.25">
      <c r="A7515">
        <v>21</v>
      </c>
      <c r="B7515">
        <v>14</v>
      </c>
      <c r="C7515" t="s">
        <v>1254</v>
      </c>
      <c r="D7515" t="s">
        <v>905</v>
      </c>
      <c r="E7515" t="s">
        <v>637</v>
      </c>
      <c r="F7515" t="s">
        <v>444</v>
      </c>
    </row>
    <row r="7516" spans="1:6" x14ac:dyDescent="0.25">
      <c r="A7516">
        <v>21</v>
      </c>
      <c r="B7516">
        <v>15</v>
      </c>
      <c r="C7516" t="s">
        <v>1203</v>
      </c>
      <c r="D7516" t="s">
        <v>903</v>
      </c>
      <c r="E7516" t="s">
        <v>855</v>
      </c>
      <c r="F7516" t="s">
        <v>444</v>
      </c>
    </row>
    <row r="7517" spans="1:6" x14ac:dyDescent="0.25">
      <c r="A7517">
        <v>22</v>
      </c>
      <c r="B7517">
        <v>1</v>
      </c>
      <c r="C7517" t="s">
        <v>1287</v>
      </c>
      <c r="D7517" t="s">
        <v>903</v>
      </c>
      <c r="E7517" t="s">
        <v>855</v>
      </c>
      <c r="F7517" t="s">
        <v>444</v>
      </c>
    </row>
    <row r="7518" spans="1:6" x14ac:dyDescent="0.25">
      <c r="A7518">
        <v>22</v>
      </c>
      <c r="B7518">
        <v>2</v>
      </c>
      <c r="C7518" t="s">
        <v>1231</v>
      </c>
      <c r="D7518" t="s">
        <v>901</v>
      </c>
      <c r="E7518" t="s">
        <v>637</v>
      </c>
      <c r="F7518" t="s">
        <v>444</v>
      </c>
    </row>
    <row r="7519" spans="1:6" x14ac:dyDescent="0.25">
      <c r="A7519">
        <v>22</v>
      </c>
      <c r="B7519">
        <v>3</v>
      </c>
      <c r="C7519" t="s">
        <v>1247</v>
      </c>
      <c r="D7519" t="s">
        <v>901</v>
      </c>
      <c r="E7519" t="s">
        <v>688</v>
      </c>
      <c r="F7519" t="s">
        <v>444</v>
      </c>
    </row>
    <row r="7520" spans="1:6" x14ac:dyDescent="0.25">
      <c r="A7520">
        <v>22</v>
      </c>
      <c r="B7520">
        <v>4</v>
      </c>
      <c r="C7520" t="s">
        <v>1198</v>
      </c>
      <c r="D7520" t="s">
        <v>901</v>
      </c>
      <c r="E7520" t="s">
        <v>764</v>
      </c>
      <c r="F7520" t="s">
        <v>444</v>
      </c>
    </row>
    <row r="7521" spans="1:6" x14ac:dyDescent="0.25">
      <c r="A7521">
        <v>22</v>
      </c>
      <c r="B7521">
        <v>5</v>
      </c>
      <c r="C7521" t="s">
        <v>1471</v>
      </c>
      <c r="D7521" t="s">
        <v>901</v>
      </c>
      <c r="E7521" t="s">
        <v>734</v>
      </c>
      <c r="F7521" t="s">
        <v>444</v>
      </c>
    </row>
    <row r="7522" spans="1:6" x14ac:dyDescent="0.25">
      <c r="A7522">
        <v>22</v>
      </c>
      <c r="B7522">
        <v>6</v>
      </c>
      <c r="C7522" t="s">
        <v>1224</v>
      </c>
      <c r="D7522" t="s">
        <v>961</v>
      </c>
      <c r="E7522" t="s">
        <v>83</v>
      </c>
      <c r="F7522" t="s">
        <v>444</v>
      </c>
    </row>
    <row r="7523" spans="1:6" x14ac:dyDescent="0.25">
      <c r="A7523">
        <v>22</v>
      </c>
      <c r="B7523">
        <v>7</v>
      </c>
      <c r="C7523" t="s">
        <v>1250</v>
      </c>
      <c r="D7523" t="s">
        <v>899</v>
      </c>
      <c r="E7523" t="s">
        <v>590</v>
      </c>
      <c r="F7523" t="s">
        <v>444</v>
      </c>
    </row>
    <row r="7524" spans="1:6" x14ac:dyDescent="0.25">
      <c r="A7524">
        <v>22</v>
      </c>
      <c r="B7524">
        <v>8</v>
      </c>
      <c r="C7524" t="s">
        <v>1220</v>
      </c>
      <c r="D7524" t="s">
        <v>903</v>
      </c>
      <c r="E7524" t="s">
        <v>485</v>
      </c>
      <c r="F7524" t="s">
        <v>444</v>
      </c>
    </row>
    <row r="7525" spans="1:6" x14ac:dyDescent="0.25">
      <c r="A7525">
        <v>22</v>
      </c>
      <c r="B7525">
        <v>9</v>
      </c>
      <c r="C7525" t="s">
        <v>1265</v>
      </c>
      <c r="D7525" t="s">
        <v>899</v>
      </c>
      <c r="E7525" t="s">
        <v>120</v>
      </c>
      <c r="F7525" t="s">
        <v>444</v>
      </c>
    </row>
    <row r="7526" spans="1:6" x14ac:dyDescent="0.25">
      <c r="A7526">
        <v>22</v>
      </c>
      <c r="B7526">
        <v>10</v>
      </c>
      <c r="C7526" t="s">
        <v>1138</v>
      </c>
      <c r="D7526" t="s">
        <v>961</v>
      </c>
      <c r="E7526" t="s">
        <v>594</v>
      </c>
      <c r="F7526" t="s">
        <v>444</v>
      </c>
    </row>
    <row r="7527" spans="1:6" x14ac:dyDescent="0.25">
      <c r="A7527">
        <v>22</v>
      </c>
      <c r="B7527">
        <v>11</v>
      </c>
      <c r="C7527" t="s">
        <v>1181</v>
      </c>
      <c r="D7527" t="s">
        <v>899</v>
      </c>
      <c r="E7527" t="s">
        <v>443</v>
      </c>
      <c r="F7527" t="s">
        <v>444</v>
      </c>
    </row>
    <row r="7528" spans="1:6" x14ac:dyDescent="0.25">
      <c r="A7528">
        <v>22</v>
      </c>
      <c r="B7528">
        <v>12</v>
      </c>
      <c r="C7528" t="s">
        <v>1233</v>
      </c>
      <c r="D7528" t="s">
        <v>901</v>
      </c>
      <c r="E7528" t="s">
        <v>592</v>
      </c>
      <c r="F7528" t="s">
        <v>444</v>
      </c>
    </row>
    <row r="7529" spans="1:6" x14ac:dyDescent="0.25">
      <c r="A7529">
        <v>22</v>
      </c>
      <c r="B7529">
        <v>13</v>
      </c>
      <c r="C7529" t="s">
        <v>1492</v>
      </c>
      <c r="D7529" t="s">
        <v>901</v>
      </c>
      <c r="E7529" t="s">
        <v>722</v>
      </c>
      <c r="F7529" t="s">
        <v>444</v>
      </c>
    </row>
    <row r="7530" spans="1:6" x14ac:dyDescent="0.25">
      <c r="A7530">
        <v>22</v>
      </c>
      <c r="B7530">
        <v>14</v>
      </c>
      <c r="C7530" t="s">
        <v>1191</v>
      </c>
      <c r="D7530" t="s">
        <v>901</v>
      </c>
      <c r="E7530" t="s">
        <v>632</v>
      </c>
      <c r="F7530" t="s">
        <v>444</v>
      </c>
    </row>
    <row r="7531" spans="1:6" x14ac:dyDescent="0.25">
      <c r="A7531">
        <v>22</v>
      </c>
      <c r="B7531">
        <v>15</v>
      </c>
      <c r="C7531" t="s">
        <v>1243</v>
      </c>
      <c r="D7531" t="s">
        <v>901</v>
      </c>
      <c r="E7531" t="s">
        <v>821</v>
      </c>
      <c r="F7531" t="s">
        <v>444</v>
      </c>
    </row>
    <row r="7532" spans="1:6" x14ac:dyDescent="0.25">
      <c r="A7532">
        <v>23</v>
      </c>
      <c r="B7532">
        <v>1</v>
      </c>
      <c r="C7532" t="s">
        <v>1232</v>
      </c>
      <c r="D7532" t="s">
        <v>901</v>
      </c>
      <c r="E7532" t="s">
        <v>821</v>
      </c>
      <c r="F7532" t="s">
        <v>444</v>
      </c>
    </row>
    <row r="7533" spans="1:6" x14ac:dyDescent="0.25">
      <c r="A7533">
        <v>23</v>
      </c>
      <c r="B7533">
        <v>2</v>
      </c>
      <c r="C7533" t="s">
        <v>1249</v>
      </c>
      <c r="D7533" t="s">
        <v>899</v>
      </c>
      <c r="E7533" t="s">
        <v>632</v>
      </c>
      <c r="F7533" t="s">
        <v>444</v>
      </c>
    </row>
    <row r="7534" spans="1:6" x14ac:dyDescent="0.25">
      <c r="A7534">
        <v>23</v>
      </c>
      <c r="B7534">
        <v>3</v>
      </c>
      <c r="C7534" t="s">
        <v>1289</v>
      </c>
      <c r="D7534" t="s">
        <v>901</v>
      </c>
      <c r="E7534" t="s">
        <v>722</v>
      </c>
      <c r="F7534" t="s">
        <v>444</v>
      </c>
    </row>
    <row r="7535" spans="1:6" x14ac:dyDescent="0.25">
      <c r="A7535">
        <v>23</v>
      </c>
      <c r="B7535">
        <v>4</v>
      </c>
      <c r="C7535" t="s">
        <v>1276</v>
      </c>
      <c r="D7535" t="s">
        <v>922</v>
      </c>
      <c r="E7535" t="s">
        <v>592</v>
      </c>
      <c r="F7535" t="s">
        <v>444</v>
      </c>
    </row>
    <row r="7536" spans="1:6" x14ac:dyDescent="0.25">
      <c r="A7536">
        <v>23</v>
      </c>
      <c r="B7536">
        <v>5</v>
      </c>
      <c r="C7536" t="s">
        <v>1294</v>
      </c>
      <c r="D7536" t="s">
        <v>901</v>
      </c>
      <c r="E7536" t="s">
        <v>443</v>
      </c>
      <c r="F7536" t="s">
        <v>444</v>
      </c>
    </row>
    <row r="7537" spans="1:6" x14ac:dyDescent="0.25">
      <c r="A7537">
        <v>23</v>
      </c>
      <c r="B7537">
        <v>6</v>
      </c>
      <c r="C7537" t="s">
        <v>1262</v>
      </c>
      <c r="D7537" t="s">
        <v>903</v>
      </c>
      <c r="E7537" t="s">
        <v>594</v>
      </c>
      <c r="F7537" t="s">
        <v>444</v>
      </c>
    </row>
    <row r="7538" spans="1:6" x14ac:dyDescent="0.25">
      <c r="A7538">
        <v>23</v>
      </c>
      <c r="B7538">
        <v>7</v>
      </c>
      <c r="C7538" t="s">
        <v>1280</v>
      </c>
      <c r="D7538" t="s">
        <v>905</v>
      </c>
      <c r="E7538" t="s">
        <v>120</v>
      </c>
      <c r="F7538" t="s">
        <v>444</v>
      </c>
    </row>
    <row r="7539" spans="1:6" x14ac:dyDescent="0.25">
      <c r="A7539">
        <v>23</v>
      </c>
      <c r="B7539">
        <v>8</v>
      </c>
      <c r="C7539" t="s">
        <v>1255</v>
      </c>
      <c r="D7539" t="s">
        <v>901</v>
      </c>
      <c r="E7539" t="s">
        <v>485</v>
      </c>
      <c r="F7539" t="s">
        <v>444</v>
      </c>
    </row>
    <row r="7540" spans="1:6" x14ac:dyDescent="0.25">
      <c r="A7540">
        <v>23</v>
      </c>
      <c r="B7540">
        <v>9</v>
      </c>
      <c r="C7540" t="s">
        <v>1171</v>
      </c>
      <c r="D7540" t="s">
        <v>961</v>
      </c>
      <c r="E7540" t="s">
        <v>590</v>
      </c>
      <c r="F7540" t="s">
        <v>444</v>
      </c>
    </row>
    <row r="7541" spans="1:6" x14ac:dyDescent="0.25">
      <c r="A7541">
        <v>23</v>
      </c>
      <c r="B7541">
        <v>10</v>
      </c>
      <c r="C7541" t="s">
        <v>1264</v>
      </c>
      <c r="D7541" t="s">
        <v>899</v>
      </c>
      <c r="E7541" t="s">
        <v>83</v>
      </c>
      <c r="F7541" t="s">
        <v>444</v>
      </c>
    </row>
    <row r="7542" spans="1:6" x14ac:dyDescent="0.25">
      <c r="A7542">
        <v>23</v>
      </c>
      <c r="B7542">
        <v>11</v>
      </c>
      <c r="C7542" t="s">
        <v>1246</v>
      </c>
      <c r="D7542" t="s">
        <v>899</v>
      </c>
      <c r="E7542" t="s">
        <v>734</v>
      </c>
      <c r="F7542" t="s">
        <v>444</v>
      </c>
    </row>
    <row r="7543" spans="1:6" x14ac:dyDescent="0.25">
      <c r="A7543">
        <v>23</v>
      </c>
      <c r="B7543">
        <v>12</v>
      </c>
      <c r="C7543" t="s">
        <v>1196</v>
      </c>
      <c r="D7543" t="s">
        <v>903</v>
      </c>
      <c r="E7543" t="s">
        <v>764</v>
      </c>
      <c r="F7543" t="s">
        <v>444</v>
      </c>
    </row>
    <row r="7544" spans="1:6" x14ac:dyDescent="0.25">
      <c r="A7544">
        <v>23</v>
      </c>
      <c r="B7544">
        <v>13</v>
      </c>
      <c r="C7544" t="s">
        <v>1193</v>
      </c>
      <c r="D7544" t="s">
        <v>908</v>
      </c>
      <c r="E7544" t="s">
        <v>688</v>
      </c>
      <c r="F7544" t="s">
        <v>444</v>
      </c>
    </row>
    <row r="7545" spans="1:6" x14ac:dyDescent="0.25">
      <c r="A7545">
        <v>23</v>
      </c>
      <c r="B7545">
        <v>14</v>
      </c>
      <c r="C7545" t="s">
        <v>1282</v>
      </c>
      <c r="D7545" t="s">
        <v>901</v>
      </c>
      <c r="E7545" t="s">
        <v>637</v>
      </c>
      <c r="F7545" t="s">
        <v>444</v>
      </c>
    </row>
    <row r="7546" spans="1:6" x14ac:dyDescent="0.25">
      <c r="A7546">
        <v>23</v>
      </c>
      <c r="B7546">
        <v>15</v>
      </c>
      <c r="C7546" t="s">
        <v>1259</v>
      </c>
      <c r="D7546" t="s">
        <v>901</v>
      </c>
      <c r="E7546" t="s">
        <v>855</v>
      </c>
      <c r="F7546" t="s">
        <v>444</v>
      </c>
    </row>
    <row r="7547" spans="1:6" x14ac:dyDescent="0.25">
      <c r="A7547">
        <v>24</v>
      </c>
      <c r="B7547">
        <v>1</v>
      </c>
      <c r="C7547" t="s">
        <v>1155</v>
      </c>
      <c r="D7547" t="s">
        <v>961</v>
      </c>
      <c r="E7547" t="s">
        <v>855</v>
      </c>
      <c r="F7547" t="s">
        <v>444</v>
      </c>
    </row>
    <row r="7548" spans="1:6" x14ac:dyDescent="0.25">
      <c r="A7548">
        <v>24</v>
      </c>
      <c r="B7548">
        <v>2</v>
      </c>
      <c r="C7548" t="s">
        <v>1424</v>
      </c>
      <c r="D7548" t="s">
        <v>901</v>
      </c>
      <c r="E7548" t="s">
        <v>637</v>
      </c>
      <c r="F7548" t="s">
        <v>444</v>
      </c>
    </row>
    <row r="7549" spans="1:6" x14ac:dyDescent="0.25">
      <c r="A7549">
        <v>24</v>
      </c>
      <c r="B7549">
        <v>3</v>
      </c>
      <c r="C7549" t="s">
        <v>1312</v>
      </c>
      <c r="D7549" t="s">
        <v>922</v>
      </c>
      <c r="E7549" t="s">
        <v>688</v>
      </c>
      <c r="F7549" t="s">
        <v>444</v>
      </c>
    </row>
    <row r="7550" spans="1:6" x14ac:dyDescent="0.25">
      <c r="A7550">
        <v>24</v>
      </c>
      <c r="B7550">
        <v>4</v>
      </c>
      <c r="C7550" t="s">
        <v>1258</v>
      </c>
      <c r="D7550" t="s">
        <v>901</v>
      </c>
      <c r="E7550" t="s">
        <v>764</v>
      </c>
      <c r="F7550" t="s">
        <v>444</v>
      </c>
    </row>
    <row r="7551" spans="1:6" x14ac:dyDescent="0.25">
      <c r="A7551">
        <v>24</v>
      </c>
      <c r="B7551">
        <v>5</v>
      </c>
      <c r="C7551" t="s">
        <v>1222</v>
      </c>
      <c r="D7551" t="s">
        <v>901</v>
      </c>
      <c r="E7551" t="s">
        <v>734</v>
      </c>
      <c r="F7551" t="s">
        <v>444</v>
      </c>
    </row>
    <row r="7552" spans="1:6" x14ac:dyDescent="0.25">
      <c r="A7552">
        <v>24</v>
      </c>
      <c r="B7552">
        <v>6</v>
      </c>
      <c r="C7552" t="s">
        <v>1267</v>
      </c>
      <c r="D7552" t="s">
        <v>901</v>
      </c>
      <c r="E7552" t="s">
        <v>83</v>
      </c>
      <c r="F7552" t="s">
        <v>444</v>
      </c>
    </row>
    <row r="7553" spans="1:6" x14ac:dyDescent="0.25">
      <c r="A7553">
        <v>24</v>
      </c>
      <c r="B7553">
        <v>7</v>
      </c>
      <c r="C7553" t="s">
        <v>1245</v>
      </c>
      <c r="D7553" t="s">
        <v>901</v>
      </c>
      <c r="E7553" t="s">
        <v>590</v>
      </c>
      <c r="F7553" t="s">
        <v>444</v>
      </c>
    </row>
    <row r="7554" spans="1:6" x14ac:dyDescent="0.25">
      <c r="A7554">
        <v>24</v>
      </c>
      <c r="B7554">
        <v>8</v>
      </c>
      <c r="C7554" t="s">
        <v>1209</v>
      </c>
      <c r="D7554" t="s">
        <v>961</v>
      </c>
      <c r="E7554" t="s">
        <v>485</v>
      </c>
      <c r="F7554" t="s">
        <v>444</v>
      </c>
    </row>
    <row r="7555" spans="1:6" x14ac:dyDescent="0.25">
      <c r="A7555">
        <v>24</v>
      </c>
      <c r="B7555">
        <v>9</v>
      </c>
      <c r="C7555" t="s">
        <v>1306</v>
      </c>
      <c r="D7555" t="s">
        <v>901</v>
      </c>
      <c r="E7555" t="s">
        <v>120</v>
      </c>
      <c r="F7555" t="s">
        <v>444</v>
      </c>
    </row>
    <row r="7556" spans="1:6" x14ac:dyDescent="0.25">
      <c r="A7556">
        <v>24</v>
      </c>
      <c r="B7556">
        <v>10</v>
      </c>
      <c r="C7556" t="s">
        <v>1228</v>
      </c>
      <c r="D7556" t="s">
        <v>899</v>
      </c>
      <c r="E7556" t="s">
        <v>594</v>
      </c>
      <c r="F7556" t="s">
        <v>444</v>
      </c>
    </row>
    <row r="7557" spans="1:6" x14ac:dyDescent="0.25">
      <c r="A7557">
        <v>24</v>
      </c>
      <c r="B7557">
        <v>11</v>
      </c>
      <c r="C7557" t="s">
        <v>1271</v>
      </c>
      <c r="D7557" t="s">
        <v>899</v>
      </c>
      <c r="E7557" t="s">
        <v>443</v>
      </c>
      <c r="F7557" t="s">
        <v>444</v>
      </c>
    </row>
    <row r="7558" spans="1:6" x14ac:dyDescent="0.25">
      <c r="A7558">
        <v>24</v>
      </c>
      <c r="B7558">
        <v>12</v>
      </c>
      <c r="C7558" t="s">
        <v>1234</v>
      </c>
      <c r="D7558" t="s">
        <v>908</v>
      </c>
      <c r="E7558" t="s">
        <v>592</v>
      </c>
      <c r="F7558" t="s">
        <v>444</v>
      </c>
    </row>
    <row r="7559" spans="1:6" x14ac:dyDescent="0.25">
      <c r="A7559">
        <v>24</v>
      </c>
      <c r="B7559">
        <v>13</v>
      </c>
      <c r="C7559" t="s">
        <v>1324</v>
      </c>
      <c r="D7559" t="s">
        <v>905</v>
      </c>
      <c r="E7559" t="s">
        <v>722</v>
      </c>
      <c r="F7559" t="s">
        <v>444</v>
      </c>
    </row>
    <row r="7560" spans="1:6" x14ac:dyDescent="0.25">
      <c r="A7560">
        <v>24</v>
      </c>
      <c r="B7560">
        <v>14</v>
      </c>
      <c r="C7560" t="s">
        <v>1212</v>
      </c>
      <c r="D7560" t="s">
        <v>901</v>
      </c>
      <c r="E7560" t="s">
        <v>632</v>
      </c>
      <c r="F7560" t="s">
        <v>444</v>
      </c>
    </row>
    <row r="7561" spans="1:6" x14ac:dyDescent="0.25">
      <c r="A7561">
        <v>24</v>
      </c>
      <c r="B7561">
        <v>15</v>
      </c>
      <c r="C7561" t="s">
        <v>1248</v>
      </c>
      <c r="D7561" t="s">
        <v>901</v>
      </c>
      <c r="E7561" t="s">
        <v>821</v>
      </c>
      <c r="F7561" t="s">
        <v>444</v>
      </c>
    </row>
    <row r="7562" spans="1:6" x14ac:dyDescent="0.25">
      <c r="A7562">
        <v>25</v>
      </c>
      <c r="B7562">
        <v>1</v>
      </c>
      <c r="C7562" t="s">
        <v>1292</v>
      </c>
      <c r="D7562" t="s">
        <v>901</v>
      </c>
      <c r="E7562" t="s">
        <v>821</v>
      </c>
      <c r="F7562" t="s">
        <v>444</v>
      </c>
    </row>
    <row r="7563" spans="1:6" x14ac:dyDescent="0.25">
      <c r="A7563">
        <v>25</v>
      </c>
      <c r="B7563">
        <v>2</v>
      </c>
      <c r="C7563" t="s">
        <v>1242</v>
      </c>
      <c r="D7563" t="s">
        <v>901</v>
      </c>
      <c r="E7563" t="s">
        <v>632</v>
      </c>
      <c r="F7563" t="s">
        <v>444</v>
      </c>
    </row>
    <row r="7564" spans="1:6" x14ac:dyDescent="0.25">
      <c r="A7564">
        <v>25</v>
      </c>
      <c r="B7564">
        <v>3</v>
      </c>
      <c r="C7564" t="s">
        <v>1344</v>
      </c>
      <c r="D7564" t="s">
        <v>899</v>
      </c>
      <c r="E7564" t="s">
        <v>722</v>
      </c>
      <c r="F7564" t="s">
        <v>444</v>
      </c>
    </row>
    <row r="7565" spans="1:6" x14ac:dyDescent="0.25">
      <c r="A7565">
        <v>25</v>
      </c>
      <c r="B7565">
        <v>4</v>
      </c>
      <c r="C7565" t="s">
        <v>1342</v>
      </c>
      <c r="D7565" t="s">
        <v>961</v>
      </c>
      <c r="E7565" t="s">
        <v>592</v>
      </c>
      <c r="F7565" t="s">
        <v>444</v>
      </c>
    </row>
    <row r="7566" spans="1:6" x14ac:dyDescent="0.25">
      <c r="A7566">
        <v>25</v>
      </c>
      <c r="B7566">
        <v>5</v>
      </c>
      <c r="C7566" t="s">
        <v>1296</v>
      </c>
      <c r="D7566" t="s">
        <v>901</v>
      </c>
      <c r="E7566" t="s">
        <v>443</v>
      </c>
      <c r="F7566" t="s">
        <v>444</v>
      </c>
    </row>
    <row r="7567" spans="1:6" x14ac:dyDescent="0.25">
      <c r="A7567">
        <v>25</v>
      </c>
      <c r="B7567">
        <v>6</v>
      </c>
      <c r="C7567" t="s">
        <v>1195</v>
      </c>
      <c r="D7567" t="s">
        <v>899</v>
      </c>
      <c r="E7567" t="s">
        <v>594</v>
      </c>
      <c r="F7567" t="s">
        <v>444</v>
      </c>
    </row>
    <row r="7568" spans="1:6" x14ac:dyDescent="0.25">
      <c r="A7568">
        <v>25</v>
      </c>
      <c r="B7568">
        <v>7</v>
      </c>
      <c r="C7568" t="s">
        <v>1170</v>
      </c>
      <c r="D7568" t="s">
        <v>961</v>
      </c>
      <c r="E7568" t="s">
        <v>120</v>
      </c>
      <c r="F7568" t="s">
        <v>444</v>
      </c>
    </row>
    <row r="7569" spans="1:6" x14ac:dyDescent="0.25">
      <c r="A7569">
        <v>25</v>
      </c>
      <c r="B7569">
        <v>8</v>
      </c>
      <c r="C7569" t="s">
        <v>1182</v>
      </c>
      <c r="D7569" t="s">
        <v>901</v>
      </c>
      <c r="E7569" t="s">
        <v>485</v>
      </c>
      <c r="F7569" t="s">
        <v>444</v>
      </c>
    </row>
    <row r="7570" spans="1:6" x14ac:dyDescent="0.25">
      <c r="A7570">
        <v>25</v>
      </c>
      <c r="B7570">
        <v>9</v>
      </c>
      <c r="C7570" t="s">
        <v>1268</v>
      </c>
      <c r="D7570" t="s">
        <v>901</v>
      </c>
      <c r="E7570" t="s">
        <v>590</v>
      </c>
      <c r="F7570" t="s">
        <v>444</v>
      </c>
    </row>
    <row r="7571" spans="1:6" x14ac:dyDescent="0.25">
      <c r="A7571">
        <v>25</v>
      </c>
      <c r="B7571">
        <v>10</v>
      </c>
      <c r="C7571" t="s">
        <v>1281</v>
      </c>
      <c r="D7571" t="s">
        <v>901</v>
      </c>
      <c r="E7571" t="s">
        <v>83</v>
      </c>
      <c r="F7571" t="s">
        <v>444</v>
      </c>
    </row>
    <row r="7572" spans="1:6" x14ac:dyDescent="0.25">
      <c r="A7572">
        <v>25</v>
      </c>
      <c r="B7572">
        <v>11</v>
      </c>
      <c r="C7572" t="s">
        <v>1238</v>
      </c>
      <c r="D7572" t="s">
        <v>901</v>
      </c>
      <c r="E7572" t="s">
        <v>734</v>
      </c>
      <c r="F7572" t="s">
        <v>444</v>
      </c>
    </row>
    <row r="7573" spans="1:6" x14ac:dyDescent="0.25">
      <c r="A7573">
        <v>25</v>
      </c>
      <c r="B7573">
        <v>12</v>
      </c>
      <c r="C7573" t="s">
        <v>1256</v>
      </c>
      <c r="D7573" t="s">
        <v>899</v>
      </c>
      <c r="E7573" t="s">
        <v>764</v>
      </c>
      <c r="F7573" t="s">
        <v>444</v>
      </c>
    </row>
    <row r="7574" spans="1:6" x14ac:dyDescent="0.25">
      <c r="A7574">
        <v>25</v>
      </c>
      <c r="B7574">
        <v>13</v>
      </c>
      <c r="C7574" t="s">
        <v>1377</v>
      </c>
      <c r="D7574" t="s">
        <v>901</v>
      </c>
      <c r="E7574" t="s">
        <v>688</v>
      </c>
      <c r="F7574" t="s">
        <v>444</v>
      </c>
    </row>
    <row r="7575" spans="1:6" x14ac:dyDescent="0.25">
      <c r="A7575">
        <v>25</v>
      </c>
      <c r="B7575">
        <v>14</v>
      </c>
      <c r="C7575" t="s">
        <v>1401</v>
      </c>
      <c r="D7575" t="s">
        <v>901</v>
      </c>
      <c r="E7575" t="s">
        <v>637</v>
      </c>
      <c r="F7575" t="s">
        <v>444</v>
      </c>
    </row>
    <row r="7576" spans="1:6" x14ac:dyDescent="0.25">
      <c r="A7576">
        <v>25</v>
      </c>
      <c r="B7576">
        <v>15</v>
      </c>
      <c r="C7576" t="s">
        <v>1230</v>
      </c>
      <c r="D7576" t="s">
        <v>922</v>
      </c>
      <c r="E7576" t="s">
        <v>855</v>
      </c>
      <c r="F7576" t="s">
        <v>444</v>
      </c>
    </row>
    <row r="7577" spans="1:6" x14ac:dyDescent="0.25">
      <c r="A7577">
        <v>26</v>
      </c>
      <c r="B7577">
        <v>1</v>
      </c>
      <c r="C7577" t="s">
        <v>1299</v>
      </c>
      <c r="D7577" t="s">
        <v>961</v>
      </c>
      <c r="E7577" t="s">
        <v>855</v>
      </c>
      <c r="F7577" t="s">
        <v>444</v>
      </c>
    </row>
    <row r="7578" spans="1:6" x14ac:dyDescent="0.25">
      <c r="A7578">
        <v>26</v>
      </c>
      <c r="B7578">
        <v>2</v>
      </c>
      <c r="C7578" t="s">
        <v>1235</v>
      </c>
      <c r="D7578" t="s">
        <v>899</v>
      </c>
      <c r="E7578" t="s">
        <v>637</v>
      </c>
      <c r="F7578" t="s">
        <v>444</v>
      </c>
    </row>
    <row r="7579" spans="1:6" x14ac:dyDescent="0.25">
      <c r="A7579">
        <v>26</v>
      </c>
      <c r="B7579">
        <v>3</v>
      </c>
      <c r="C7579" t="s">
        <v>1286</v>
      </c>
      <c r="D7579" t="s">
        <v>899</v>
      </c>
      <c r="E7579" t="s">
        <v>688</v>
      </c>
      <c r="F7579" t="s">
        <v>444</v>
      </c>
    </row>
    <row r="7580" spans="1:6" x14ac:dyDescent="0.25">
      <c r="A7580">
        <v>26</v>
      </c>
      <c r="B7580">
        <v>4</v>
      </c>
      <c r="C7580" t="s">
        <v>1290</v>
      </c>
      <c r="D7580" t="s">
        <v>922</v>
      </c>
      <c r="E7580" t="s">
        <v>764</v>
      </c>
      <c r="F7580" t="s">
        <v>444</v>
      </c>
    </row>
    <row r="7581" spans="1:6" x14ac:dyDescent="0.25">
      <c r="A7581">
        <v>26</v>
      </c>
      <c r="B7581">
        <v>5</v>
      </c>
      <c r="C7581" t="s">
        <v>1365</v>
      </c>
      <c r="D7581" t="s">
        <v>901</v>
      </c>
      <c r="E7581" t="s">
        <v>734</v>
      </c>
      <c r="F7581" t="s">
        <v>444</v>
      </c>
    </row>
    <row r="7582" spans="1:6" x14ac:dyDescent="0.25">
      <c r="A7582">
        <v>26</v>
      </c>
      <c r="B7582">
        <v>6</v>
      </c>
      <c r="C7582" t="s">
        <v>1297</v>
      </c>
      <c r="D7582" t="s">
        <v>922</v>
      </c>
      <c r="E7582" t="s">
        <v>83</v>
      </c>
      <c r="F7582" t="s">
        <v>444</v>
      </c>
    </row>
    <row r="7583" spans="1:6" x14ac:dyDescent="0.25">
      <c r="A7583">
        <v>26</v>
      </c>
      <c r="B7583">
        <v>7</v>
      </c>
      <c r="C7583" t="s">
        <v>1317</v>
      </c>
      <c r="D7583" t="s">
        <v>961</v>
      </c>
      <c r="E7583" t="s">
        <v>590</v>
      </c>
      <c r="F7583" t="s">
        <v>444</v>
      </c>
    </row>
    <row r="7584" spans="1:6" x14ac:dyDescent="0.25">
      <c r="A7584">
        <v>26</v>
      </c>
      <c r="B7584">
        <v>8</v>
      </c>
      <c r="C7584" t="s">
        <v>1260</v>
      </c>
      <c r="D7584" t="s">
        <v>901</v>
      </c>
      <c r="E7584" t="s">
        <v>485</v>
      </c>
      <c r="F7584" t="s">
        <v>444</v>
      </c>
    </row>
    <row r="7585" spans="1:6" x14ac:dyDescent="0.25">
      <c r="A7585">
        <v>26</v>
      </c>
      <c r="B7585">
        <v>9</v>
      </c>
      <c r="C7585" t="s">
        <v>1253</v>
      </c>
      <c r="D7585" t="s">
        <v>899</v>
      </c>
      <c r="E7585" t="s">
        <v>120</v>
      </c>
      <c r="F7585" t="s">
        <v>444</v>
      </c>
    </row>
    <row r="7586" spans="1:6" x14ac:dyDescent="0.25">
      <c r="A7586">
        <v>26</v>
      </c>
      <c r="B7586">
        <v>10</v>
      </c>
      <c r="C7586" t="s">
        <v>1275</v>
      </c>
      <c r="D7586" t="s">
        <v>899</v>
      </c>
      <c r="E7586" t="s">
        <v>594</v>
      </c>
      <c r="F7586" t="s">
        <v>444</v>
      </c>
    </row>
    <row r="7587" spans="1:6" x14ac:dyDescent="0.25">
      <c r="A7587">
        <v>26</v>
      </c>
      <c r="B7587">
        <v>11</v>
      </c>
      <c r="C7587" t="s">
        <v>1302</v>
      </c>
      <c r="D7587" t="s">
        <v>901</v>
      </c>
      <c r="E7587" t="s">
        <v>443</v>
      </c>
      <c r="F7587" t="s">
        <v>444</v>
      </c>
    </row>
    <row r="7588" spans="1:6" x14ac:dyDescent="0.25">
      <c r="A7588">
        <v>26</v>
      </c>
      <c r="B7588">
        <v>12</v>
      </c>
      <c r="C7588" t="s">
        <v>1219</v>
      </c>
      <c r="D7588" t="s">
        <v>899</v>
      </c>
      <c r="E7588" t="s">
        <v>592</v>
      </c>
      <c r="F7588" t="s">
        <v>444</v>
      </c>
    </row>
    <row r="7589" spans="1:6" x14ac:dyDescent="0.25">
      <c r="A7589">
        <v>26</v>
      </c>
      <c r="B7589">
        <v>13</v>
      </c>
      <c r="C7589" t="s">
        <v>1301</v>
      </c>
      <c r="D7589" t="s">
        <v>961</v>
      </c>
      <c r="E7589" t="s">
        <v>722</v>
      </c>
      <c r="F7589" t="s">
        <v>444</v>
      </c>
    </row>
    <row r="7590" spans="1:6" x14ac:dyDescent="0.25">
      <c r="A7590">
        <v>26</v>
      </c>
      <c r="B7590">
        <v>14</v>
      </c>
      <c r="C7590" t="s">
        <v>1192</v>
      </c>
      <c r="D7590" t="s">
        <v>901</v>
      </c>
      <c r="E7590" t="s">
        <v>632</v>
      </c>
      <c r="F7590" t="s">
        <v>444</v>
      </c>
    </row>
    <row r="7591" spans="1:6" x14ac:dyDescent="0.25">
      <c r="A7591">
        <v>26</v>
      </c>
      <c r="B7591">
        <v>15</v>
      </c>
      <c r="C7591" t="s">
        <v>1322</v>
      </c>
      <c r="D7591" t="s">
        <v>901</v>
      </c>
      <c r="E7591" t="s">
        <v>821</v>
      </c>
      <c r="F7591" t="s">
        <v>444</v>
      </c>
    </row>
    <row r="7592" spans="1:6" x14ac:dyDescent="0.25">
      <c r="A7592">
        <v>27</v>
      </c>
      <c r="B7592">
        <v>1</v>
      </c>
      <c r="C7592" t="s">
        <v>1309</v>
      </c>
      <c r="D7592" t="s">
        <v>899</v>
      </c>
      <c r="E7592" t="s">
        <v>821</v>
      </c>
      <c r="F7592" t="s">
        <v>444</v>
      </c>
    </row>
    <row r="7593" spans="1:6" x14ac:dyDescent="0.25">
      <c r="A7593">
        <v>27</v>
      </c>
      <c r="B7593">
        <v>2</v>
      </c>
      <c r="C7593" t="s">
        <v>1381</v>
      </c>
      <c r="D7593" t="s">
        <v>901</v>
      </c>
      <c r="E7593" t="s">
        <v>632</v>
      </c>
      <c r="F7593" t="s">
        <v>444</v>
      </c>
    </row>
    <row r="7594" spans="1:6" x14ac:dyDescent="0.25">
      <c r="A7594">
        <v>27</v>
      </c>
      <c r="B7594">
        <v>3</v>
      </c>
      <c r="C7594" t="s">
        <v>1493</v>
      </c>
      <c r="D7594" t="s">
        <v>961</v>
      </c>
      <c r="E7594" t="s">
        <v>722</v>
      </c>
      <c r="F7594" t="s">
        <v>444</v>
      </c>
    </row>
    <row r="7595" spans="1:6" x14ac:dyDescent="0.25">
      <c r="A7595">
        <v>27</v>
      </c>
      <c r="B7595">
        <v>4</v>
      </c>
      <c r="C7595" t="s">
        <v>1197</v>
      </c>
      <c r="D7595" t="s">
        <v>961</v>
      </c>
      <c r="E7595" t="s">
        <v>592</v>
      </c>
      <c r="F7595" t="s">
        <v>444</v>
      </c>
    </row>
    <row r="7596" spans="1:6" x14ac:dyDescent="0.25">
      <c r="A7596">
        <v>27</v>
      </c>
      <c r="B7596">
        <v>5</v>
      </c>
      <c r="C7596" t="s">
        <v>1314</v>
      </c>
      <c r="D7596" t="s">
        <v>926</v>
      </c>
      <c r="E7596" t="s">
        <v>443</v>
      </c>
      <c r="F7596" t="s">
        <v>444</v>
      </c>
    </row>
    <row r="7597" spans="1:6" x14ac:dyDescent="0.25">
      <c r="A7597">
        <v>27</v>
      </c>
      <c r="B7597">
        <v>6</v>
      </c>
      <c r="C7597" t="s">
        <v>1304</v>
      </c>
      <c r="D7597" t="s">
        <v>908</v>
      </c>
      <c r="E7597" t="s">
        <v>594</v>
      </c>
      <c r="F7597" t="s">
        <v>444</v>
      </c>
    </row>
    <row r="7598" spans="1:6" x14ac:dyDescent="0.25">
      <c r="A7598">
        <v>27</v>
      </c>
      <c r="B7598">
        <v>7</v>
      </c>
      <c r="C7598" t="s">
        <v>1475</v>
      </c>
      <c r="D7598" t="s">
        <v>901</v>
      </c>
      <c r="E7598" t="s">
        <v>120</v>
      </c>
      <c r="F7598" t="s">
        <v>444</v>
      </c>
    </row>
    <row r="7599" spans="1:6" x14ac:dyDescent="0.25">
      <c r="A7599">
        <v>27</v>
      </c>
      <c r="B7599">
        <v>8</v>
      </c>
      <c r="C7599" t="s">
        <v>1223</v>
      </c>
      <c r="D7599" t="s">
        <v>908</v>
      </c>
      <c r="E7599" t="s">
        <v>485</v>
      </c>
      <c r="F7599" t="s">
        <v>444</v>
      </c>
    </row>
    <row r="7600" spans="1:6" x14ac:dyDescent="0.25">
      <c r="A7600">
        <v>27</v>
      </c>
      <c r="B7600">
        <v>9</v>
      </c>
      <c r="C7600" t="s">
        <v>1214</v>
      </c>
      <c r="D7600" t="s">
        <v>901</v>
      </c>
      <c r="E7600" t="s">
        <v>590</v>
      </c>
      <c r="F7600" t="s">
        <v>444</v>
      </c>
    </row>
    <row r="7601" spans="1:6" x14ac:dyDescent="0.25">
      <c r="A7601">
        <v>27</v>
      </c>
      <c r="B7601">
        <v>10</v>
      </c>
      <c r="C7601" t="s">
        <v>1318</v>
      </c>
      <c r="D7601" t="s">
        <v>905</v>
      </c>
      <c r="E7601" t="s">
        <v>83</v>
      </c>
      <c r="F7601" t="s">
        <v>444</v>
      </c>
    </row>
    <row r="7602" spans="1:6" x14ac:dyDescent="0.25">
      <c r="A7602">
        <v>27</v>
      </c>
      <c r="B7602">
        <v>11</v>
      </c>
      <c r="C7602" t="s">
        <v>1325</v>
      </c>
      <c r="D7602" t="s">
        <v>901</v>
      </c>
      <c r="E7602" t="s">
        <v>734</v>
      </c>
      <c r="F7602" t="s">
        <v>444</v>
      </c>
    </row>
    <row r="7603" spans="1:6" x14ac:dyDescent="0.25">
      <c r="A7603">
        <v>27</v>
      </c>
      <c r="B7603">
        <v>12</v>
      </c>
      <c r="C7603" t="s">
        <v>1409</v>
      </c>
      <c r="D7603" t="s">
        <v>901</v>
      </c>
      <c r="E7603" t="s">
        <v>764</v>
      </c>
      <c r="F7603" t="s">
        <v>444</v>
      </c>
    </row>
    <row r="7604" spans="1:6" x14ac:dyDescent="0.25">
      <c r="A7604">
        <v>27</v>
      </c>
      <c r="B7604">
        <v>13</v>
      </c>
      <c r="C7604" t="s">
        <v>1308</v>
      </c>
      <c r="D7604" t="s">
        <v>901</v>
      </c>
      <c r="E7604" t="s">
        <v>688</v>
      </c>
      <c r="F7604" t="s">
        <v>444</v>
      </c>
    </row>
    <row r="7605" spans="1:6" x14ac:dyDescent="0.25">
      <c r="A7605">
        <v>27</v>
      </c>
      <c r="B7605">
        <v>14</v>
      </c>
      <c r="C7605" t="s">
        <v>1218</v>
      </c>
      <c r="D7605" t="s">
        <v>901</v>
      </c>
      <c r="E7605" t="s">
        <v>637</v>
      </c>
      <c r="F7605" t="s">
        <v>444</v>
      </c>
    </row>
    <row r="7606" spans="1:6" x14ac:dyDescent="0.25">
      <c r="A7606">
        <v>27</v>
      </c>
      <c r="B7606">
        <v>15</v>
      </c>
      <c r="C7606" t="s">
        <v>1316</v>
      </c>
      <c r="D7606" t="s">
        <v>901</v>
      </c>
      <c r="E7606" t="s">
        <v>855</v>
      </c>
      <c r="F7606" t="s">
        <v>444</v>
      </c>
    </row>
    <row r="7607" spans="1:6" x14ac:dyDescent="0.25">
      <c r="A7607">
        <v>28</v>
      </c>
      <c r="B7607">
        <v>1</v>
      </c>
      <c r="C7607" t="s">
        <v>1335</v>
      </c>
      <c r="D7607" t="s">
        <v>901</v>
      </c>
      <c r="E7607" t="s">
        <v>855</v>
      </c>
      <c r="F7607" t="s">
        <v>444</v>
      </c>
    </row>
    <row r="7608" spans="1:6" x14ac:dyDescent="0.25">
      <c r="A7608">
        <v>28</v>
      </c>
      <c r="B7608">
        <v>2</v>
      </c>
      <c r="C7608" t="s">
        <v>1336</v>
      </c>
      <c r="D7608" t="s">
        <v>901</v>
      </c>
      <c r="E7608" t="s">
        <v>637</v>
      </c>
      <c r="F7608" t="s">
        <v>444</v>
      </c>
    </row>
    <row r="7609" spans="1:6" x14ac:dyDescent="0.25">
      <c r="A7609">
        <v>28</v>
      </c>
      <c r="B7609">
        <v>3</v>
      </c>
      <c r="C7609" t="s">
        <v>1313</v>
      </c>
      <c r="D7609" t="s">
        <v>905</v>
      </c>
      <c r="E7609" t="s">
        <v>688</v>
      </c>
      <c r="F7609" t="s">
        <v>444</v>
      </c>
    </row>
    <row r="7610" spans="1:6" x14ac:dyDescent="0.25">
      <c r="A7610">
        <v>28</v>
      </c>
      <c r="B7610">
        <v>4</v>
      </c>
      <c r="C7610" t="s">
        <v>1319</v>
      </c>
      <c r="D7610" t="s">
        <v>901</v>
      </c>
      <c r="E7610" t="s">
        <v>764</v>
      </c>
      <c r="F7610" t="s">
        <v>444</v>
      </c>
    </row>
    <row r="7611" spans="1:6" x14ac:dyDescent="0.25">
      <c r="A7611">
        <v>28</v>
      </c>
      <c r="B7611">
        <v>5</v>
      </c>
      <c r="C7611" t="s">
        <v>1349</v>
      </c>
      <c r="D7611" t="s">
        <v>901</v>
      </c>
      <c r="E7611" t="s">
        <v>734</v>
      </c>
      <c r="F7611" t="s">
        <v>444</v>
      </c>
    </row>
    <row r="7612" spans="1:6" x14ac:dyDescent="0.25">
      <c r="A7612">
        <v>28</v>
      </c>
      <c r="B7612">
        <v>6</v>
      </c>
      <c r="C7612" t="s">
        <v>1240</v>
      </c>
      <c r="D7612" t="s">
        <v>901</v>
      </c>
      <c r="E7612" t="s">
        <v>83</v>
      </c>
      <c r="F7612" t="s">
        <v>444</v>
      </c>
    </row>
    <row r="7613" spans="1:6" x14ac:dyDescent="0.25">
      <c r="A7613">
        <v>28</v>
      </c>
      <c r="B7613">
        <v>7</v>
      </c>
      <c r="C7613" t="s">
        <v>1364</v>
      </c>
      <c r="D7613" t="s">
        <v>922</v>
      </c>
      <c r="E7613" t="s">
        <v>590</v>
      </c>
      <c r="F7613" t="s">
        <v>444</v>
      </c>
    </row>
    <row r="7614" spans="1:6" x14ac:dyDescent="0.25">
      <c r="A7614">
        <v>28</v>
      </c>
      <c r="B7614">
        <v>8</v>
      </c>
      <c r="C7614" t="s">
        <v>1257</v>
      </c>
      <c r="D7614" t="s">
        <v>901</v>
      </c>
      <c r="E7614" t="s">
        <v>485</v>
      </c>
      <c r="F7614" t="s">
        <v>444</v>
      </c>
    </row>
    <row r="7615" spans="1:6" x14ac:dyDescent="0.25">
      <c r="A7615">
        <v>28</v>
      </c>
      <c r="B7615">
        <v>9</v>
      </c>
      <c r="C7615" t="s">
        <v>1457</v>
      </c>
      <c r="D7615" t="s">
        <v>961</v>
      </c>
      <c r="E7615" t="s">
        <v>120</v>
      </c>
      <c r="F7615" t="s">
        <v>444</v>
      </c>
    </row>
    <row r="7616" spans="1:6" x14ac:dyDescent="0.25">
      <c r="A7616">
        <v>28</v>
      </c>
      <c r="B7616">
        <v>10</v>
      </c>
      <c r="C7616" t="s">
        <v>1204</v>
      </c>
      <c r="D7616" t="s">
        <v>901</v>
      </c>
      <c r="E7616" t="s">
        <v>594</v>
      </c>
      <c r="F7616" t="s">
        <v>444</v>
      </c>
    </row>
    <row r="7617" spans="1:6" x14ac:dyDescent="0.25">
      <c r="A7617">
        <v>28</v>
      </c>
      <c r="B7617">
        <v>11</v>
      </c>
      <c r="C7617" t="s">
        <v>1337</v>
      </c>
      <c r="D7617" t="s">
        <v>901</v>
      </c>
      <c r="E7617" t="s">
        <v>443</v>
      </c>
      <c r="F7617" t="s">
        <v>444</v>
      </c>
    </row>
    <row r="7618" spans="1:6" x14ac:dyDescent="0.25">
      <c r="A7618">
        <v>28</v>
      </c>
      <c r="B7618">
        <v>12</v>
      </c>
      <c r="C7618" t="s">
        <v>1327</v>
      </c>
      <c r="D7618" t="s">
        <v>899</v>
      </c>
      <c r="E7618" t="s">
        <v>592</v>
      </c>
      <c r="F7618" t="s">
        <v>444</v>
      </c>
    </row>
    <row r="7619" spans="1:6" x14ac:dyDescent="0.25">
      <c r="A7619">
        <v>28</v>
      </c>
      <c r="B7619">
        <v>13</v>
      </c>
      <c r="C7619" t="s">
        <v>1278</v>
      </c>
      <c r="D7619" t="s">
        <v>901</v>
      </c>
      <c r="E7619" t="s">
        <v>722</v>
      </c>
      <c r="F7619" t="s">
        <v>444</v>
      </c>
    </row>
    <row r="7620" spans="1:6" x14ac:dyDescent="0.25">
      <c r="A7620">
        <v>28</v>
      </c>
      <c r="B7620">
        <v>14</v>
      </c>
      <c r="C7620" t="s">
        <v>1283</v>
      </c>
      <c r="D7620" t="s">
        <v>901</v>
      </c>
      <c r="E7620" t="s">
        <v>632</v>
      </c>
      <c r="F7620" t="s">
        <v>444</v>
      </c>
    </row>
    <row r="7621" spans="1:6" x14ac:dyDescent="0.25">
      <c r="A7621">
        <v>28</v>
      </c>
      <c r="B7621">
        <v>15</v>
      </c>
      <c r="C7621" t="s">
        <v>1456</v>
      </c>
      <c r="D7621" t="s">
        <v>905</v>
      </c>
      <c r="E7621" t="s">
        <v>821</v>
      </c>
      <c r="F7621" t="s">
        <v>444</v>
      </c>
    </row>
    <row r="7622" spans="1:6" x14ac:dyDescent="0.25">
      <c r="A7622">
        <v>29</v>
      </c>
      <c r="B7622">
        <v>1</v>
      </c>
      <c r="C7622" t="s">
        <v>1273</v>
      </c>
      <c r="D7622" t="s">
        <v>901</v>
      </c>
      <c r="E7622" t="s">
        <v>821</v>
      </c>
      <c r="F7622" t="s">
        <v>444</v>
      </c>
    </row>
    <row r="7623" spans="1:6" x14ac:dyDescent="0.25">
      <c r="A7623">
        <v>29</v>
      </c>
      <c r="B7623">
        <v>2</v>
      </c>
      <c r="C7623" t="s">
        <v>1298</v>
      </c>
      <c r="D7623" t="s">
        <v>922</v>
      </c>
      <c r="E7623" t="s">
        <v>632</v>
      </c>
      <c r="F7623" t="s">
        <v>444</v>
      </c>
    </row>
    <row r="7624" spans="1:6" x14ac:dyDescent="0.25">
      <c r="A7624">
        <v>29</v>
      </c>
      <c r="B7624">
        <v>3</v>
      </c>
      <c r="C7624" t="s">
        <v>1269</v>
      </c>
      <c r="D7624" t="s">
        <v>905</v>
      </c>
      <c r="E7624" t="s">
        <v>722</v>
      </c>
      <c r="F7624" t="s">
        <v>444</v>
      </c>
    </row>
    <row r="7625" spans="1:6" x14ac:dyDescent="0.25">
      <c r="A7625">
        <v>29</v>
      </c>
      <c r="B7625">
        <v>4</v>
      </c>
      <c r="C7625" t="s">
        <v>1305</v>
      </c>
      <c r="D7625" t="s">
        <v>901</v>
      </c>
      <c r="E7625" t="s">
        <v>592</v>
      </c>
      <c r="F7625" t="s">
        <v>444</v>
      </c>
    </row>
    <row r="7626" spans="1:6" x14ac:dyDescent="0.25">
      <c r="A7626">
        <v>29</v>
      </c>
      <c r="B7626">
        <v>5</v>
      </c>
      <c r="C7626" t="s">
        <v>1362</v>
      </c>
      <c r="D7626" t="s">
        <v>922</v>
      </c>
      <c r="E7626" t="s">
        <v>443</v>
      </c>
      <c r="F7626" t="s">
        <v>444</v>
      </c>
    </row>
    <row r="7627" spans="1:6" x14ac:dyDescent="0.25">
      <c r="A7627">
        <v>29</v>
      </c>
      <c r="B7627">
        <v>6</v>
      </c>
      <c r="C7627" t="s">
        <v>1241</v>
      </c>
      <c r="D7627" t="s">
        <v>961</v>
      </c>
      <c r="E7627" t="s">
        <v>594</v>
      </c>
      <c r="F7627" t="s">
        <v>444</v>
      </c>
    </row>
    <row r="7628" spans="1:6" x14ac:dyDescent="0.25">
      <c r="A7628">
        <v>29</v>
      </c>
      <c r="B7628">
        <v>7</v>
      </c>
      <c r="C7628" t="s">
        <v>1436</v>
      </c>
      <c r="D7628" t="s">
        <v>901</v>
      </c>
      <c r="E7628" t="s">
        <v>120</v>
      </c>
      <c r="F7628" t="s">
        <v>444</v>
      </c>
    </row>
    <row r="7629" spans="1:6" x14ac:dyDescent="0.25">
      <c r="A7629">
        <v>29</v>
      </c>
      <c r="B7629">
        <v>8</v>
      </c>
      <c r="C7629" t="s">
        <v>1346</v>
      </c>
      <c r="D7629" t="s">
        <v>905</v>
      </c>
      <c r="E7629" t="s">
        <v>485</v>
      </c>
      <c r="F7629" t="s">
        <v>444</v>
      </c>
    </row>
    <row r="7630" spans="1:6" x14ac:dyDescent="0.25">
      <c r="A7630">
        <v>29</v>
      </c>
      <c r="B7630">
        <v>9</v>
      </c>
      <c r="C7630" t="s">
        <v>1321</v>
      </c>
      <c r="D7630" t="s">
        <v>899</v>
      </c>
      <c r="E7630" t="s">
        <v>590</v>
      </c>
      <c r="F7630" t="s">
        <v>444</v>
      </c>
    </row>
    <row r="7631" spans="1:6" x14ac:dyDescent="0.25">
      <c r="A7631">
        <v>29</v>
      </c>
      <c r="B7631">
        <v>10</v>
      </c>
      <c r="C7631" t="s">
        <v>1376</v>
      </c>
      <c r="D7631" t="s">
        <v>901</v>
      </c>
      <c r="E7631" t="s">
        <v>83</v>
      </c>
      <c r="F7631" t="s">
        <v>444</v>
      </c>
    </row>
    <row r="7632" spans="1:6" x14ac:dyDescent="0.25">
      <c r="A7632">
        <v>29</v>
      </c>
      <c r="B7632">
        <v>11</v>
      </c>
      <c r="C7632" t="s">
        <v>1295</v>
      </c>
      <c r="D7632" t="s">
        <v>908</v>
      </c>
      <c r="E7632" t="s">
        <v>734</v>
      </c>
      <c r="F7632" t="s">
        <v>444</v>
      </c>
    </row>
    <row r="7633" spans="1:6" x14ac:dyDescent="0.25">
      <c r="A7633">
        <v>29</v>
      </c>
      <c r="B7633">
        <v>12</v>
      </c>
      <c r="C7633" t="s">
        <v>1400</v>
      </c>
      <c r="D7633" t="s">
        <v>899</v>
      </c>
      <c r="E7633" t="s">
        <v>764</v>
      </c>
      <c r="F7633" t="s">
        <v>444</v>
      </c>
    </row>
    <row r="7634" spans="1:6" x14ac:dyDescent="0.25">
      <c r="A7634">
        <v>29</v>
      </c>
      <c r="B7634">
        <v>13</v>
      </c>
      <c r="C7634" t="s">
        <v>1340</v>
      </c>
      <c r="D7634" t="s">
        <v>901</v>
      </c>
      <c r="E7634" t="s">
        <v>688</v>
      </c>
      <c r="F7634" t="s">
        <v>444</v>
      </c>
    </row>
    <row r="7635" spans="1:6" x14ac:dyDescent="0.25">
      <c r="A7635">
        <v>29</v>
      </c>
      <c r="B7635">
        <v>14</v>
      </c>
      <c r="C7635" t="s">
        <v>1326</v>
      </c>
      <c r="D7635" t="s">
        <v>908</v>
      </c>
      <c r="E7635" t="s">
        <v>637</v>
      </c>
      <c r="F7635" t="s">
        <v>444</v>
      </c>
    </row>
    <row r="7636" spans="1:6" x14ac:dyDescent="0.25">
      <c r="A7636">
        <v>29</v>
      </c>
      <c r="B7636">
        <v>15</v>
      </c>
      <c r="C7636" t="s">
        <v>1466</v>
      </c>
      <c r="D7636" t="s">
        <v>905</v>
      </c>
      <c r="E7636" t="s">
        <v>855</v>
      </c>
      <c r="F7636" t="s">
        <v>444</v>
      </c>
    </row>
    <row r="7637" spans="1:6" x14ac:dyDescent="0.25">
      <c r="A7637">
        <v>30</v>
      </c>
      <c r="B7637">
        <v>1</v>
      </c>
      <c r="C7637" t="s">
        <v>1386</v>
      </c>
      <c r="D7637" t="s">
        <v>926</v>
      </c>
      <c r="E7637" t="s">
        <v>855</v>
      </c>
      <c r="F7637" t="s">
        <v>444</v>
      </c>
    </row>
    <row r="7638" spans="1:6" x14ac:dyDescent="0.25">
      <c r="A7638">
        <v>30</v>
      </c>
      <c r="B7638">
        <v>2</v>
      </c>
      <c r="C7638" t="s">
        <v>1481</v>
      </c>
      <c r="D7638" t="s">
        <v>901</v>
      </c>
      <c r="E7638" t="s">
        <v>637</v>
      </c>
      <c r="F7638" t="s">
        <v>444</v>
      </c>
    </row>
    <row r="7639" spans="1:6" x14ac:dyDescent="0.25">
      <c r="A7639">
        <v>30</v>
      </c>
      <c r="B7639">
        <v>3</v>
      </c>
      <c r="C7639" t="s">
        <v>1361</v>
      </c>
      <c r="D7639" t="s">
        <v>901</v>
      </c>
      <c r="E7639" t="s">
        <v>688</v>
      </c>
      <c r="F7639" t="s">
        <v>444</v>
      </c>
    </row>
    <row r="7640" spans="1:6" x14ac:dyDescent="0.25">
      <c r="A7640">
        <v>30</v>
      </c>
      <c r="B7640">
        <v>4</v>
      </c>
      <c r="C7640" t="s">
        <v>1351</v>
      </c>
      <c r="D7640" t="s">
        <v>901</v>
      </c>
      <c r="E7640" t="s">
        <v>764</v>
      </c>
      <c r="F7640" t="s">
        <v>444</v>
      </c>
    </row>
    <row r="7641" spans="1:6" x14ac:dyDescent="0.25">
      <c r="A7641">
        <v>30</v>
      </c>
      <c r="B7641">
        <v>5</v>
      </c>
      <c r="C7641" t="s">
        <v>1494</v>
      </c>
      <c r="D7641" t="s">
        <v>899</v>
      </c>
      <c r="E7641" t="s">
        <v>734</v>
      </c>
      <c r="F7641" t="s">
        <v>444</v>
      </c>
    </row>
    <row r="7642" spans="1:6" x14ac:dyDescent="0.25">
      <c r="A7642">
        <v>30</v>
      </c>
      <c r="B7642">
        <v>6</v>
      </c>
      <c r="C7642" t="s">
        <v>1347</v>
      </c>
      <c r="D7642" t="s">
        <v>908</v>
      </c>
      <c r="E7642" t="s">
        <v>83</v>
      </c>
      <c r="F7642" t="s">
        <v>444</v>
      </c>
    </row>
    <row r="7643" spans="1:6" x14ac:dyDescent="0.25">
      <c r="A7643">
        <v>30</v>
      </c>
      <c r="B7643">
        <v>7</v>
      </c>
      <c r="C7643" t="s">
        <v>1331</v>
      </c>
      <c r="D7643" t="s">
        <v>901</v>
      </c>
      <c r="E7643" t="s">
        <v>590</v>
      </c>
      <c r="F7643" t="s">
        <v>444</v>
      </c>
    </row>
    <row r="7644" spans="1:6" x14ac:dyDescent="0.25">
      <c r="A7644">
        <v>30</v>
      </c>
      <c r="B7644">
        <v>8</v>
      </c>
      <c r="C7644" t="s">
        <v>1389</v>
      </c>
      <c r="D7644" t="s">
        <v>899</v>
      </c>
      <c r="E7644" t="s">
        <v>485</v>
      </c>
      <c r="F7644" t="s">
        <v>444</v>
      </c>
    </row>
    <row r="7645" spans="1:6" x14ac:dyDescent="0.25">
      <c r="A7645">
        <v>30</v>
      </c>
      <c r="B7645">
        <v>9</v>
      </c>
      <c r="C7645" t="s">
        <v>1270</v>
      </c>
      <c r="D7645" t="s">
        <v>901</v>
      </c>
      <c r="E7645" t="s">
        <v>120</v>
      </c>
      <c r="F7645" t="s">
        <v>444</v>
      </c>
    </row>
    <row r="7646" spans="1:6" x14ac:dyDescent="0.25">
      <c r="A7646">
        <v>30</v>
      </c>
      <c r="B7646">
        <v>10</v>
      </c>
      <c r="C7646" t="s">
        <v>1414</v>
      </c>
      <c r="D7646" t="s">
        <v>901</v>
      </c>
      <c r="E7646" t="s">
        <v>594</v>
      </c>
      <c r="F7646" t="s">
        <v>444</v>
      </c>
    </row>
    <row r="7647" spans="1:6" x14ac:dyDescent="0.25">
      <c r="A7647">
        <v>30</v>
      </c>
      <c r="B7647">
        <v>11</v>
      </c>
      <c r="C7647" t="s">
        <v>1284</v>
      </c>
      <c r="D7647" t="s">
        <v>899</v>
      </c>
      <c r="E7647" t="s">
        <v>443</v>
      </c>
      <c r="F7647" t="s">
        <v>444</v>
      </c>
    </row>
    <row r="7648" spans="1:6" x14ac:dyDescent="0.25">
      <c r="A7648">
        <v>30</v>
      </c>
      <c r="B7648">
        <v>12</v>
      </c>
      <c r="C7648" t="s">
        <v>1354</v>
      </c>
      <c r="D7648" t="s">
        <v>901</v>
      </c>
      <c r="E7648" t="s">
        <v>592</v>
      </c>
      <c r="F7648" t="s">
        <v>444</v>
      </c>
    </row>
    <row r="7649" spans="1:6" x14ac:dyDescent="0.25">
      <c r="A7649">
        <v>30</v>
      </c>
      <c r="B7649">
        <v>13</v>
      </c>
      <c r="C7649" t="s">
        <v>1399</v>
      </c>
      <c r="D7649" t="s">
        <v>901</v>
      </c>
      <c r="E7649" t="s">
        <v>722</v>
      </c>
      <c r="F7649" t="s">
        <v>444</v>
      </c>
    </row>
    <row r="7650" spans="1:6" x14ac:dyDescent="0.25">
      <c r="A7650">
        <v>30</v>
      </c>
      <c r="B7650">
        <v>14</v>
      </c>
      <c r="C7650" t="s">
        <v>1323</v>
      </c>
      <c r="D7650" t="s">
        <v>905</v>
      </c>
      <c r="E7650" t="s">
        <v>632</v>
      </c>
      <c r="F7650" t="s">
        <v>444</v>
      </c>
    </row>
    <row r="7651" spans="1:6" x14ac:dyDescent="0.25">
      <c r="A7651">
        <v>30</v>
      </c>
      <c r="B7651">
        <v>15</v>
      </c>
      <c r="C7651" t="s">
        <v>1495</v>
      </c>
      <c r="D7651" t="s">
        <v>899</v>
      </c>
      <c r="E7651" t="s">
        <v>821</v>
      </c>
      <c r="F7651" t="s">
        <v>444</v>
      </c>
    </row>
    <row r="7652" spans="1:6" x14ac:dyDescent="0.25">
      <c r="A7652">
        <v>1</v>
      </c>
      <c r="B7652">
        <v>1</v>
      </c>
      <c r="C7652" t="s">
        <v>898</v>
      </c>
      <c r="D7652" t="s">
        <v>899</v>
      </c>
      <c r="E7652" t="s">
        <v>721</v>
      </c>
      <c r="F7652" t="s">
        <v>442</v>
      </c>
    </row>
    <row r="7653" spans="1:6" x14ac:dyDescent="0.25">
      <c r="A7653">
        <v>1</v>
      </c>
      <c r="B7653">
        <v>2</v>
      </c>
      <c r="C7653" t="s">
        <v>900</v>
      </c>
      <c r="D7653" t="s">
        <v>901</v>
      </c>
      <c r="E7653" t="s">
        <v>369</v>
      </c>
      <c r="F7653" t="s">
        <v>442</v>
      </c>
    </row>
    <row r="7654" spans="1:6" x14ac:dyDescent="0.25">
      <c r="A7654">
        <v>1</v>
      </c>
      <c r="B7654">
        <v>3</v>
      </c>
      <c r="C7654" t="s">
        <v>906</v>
      </c>
      <c r="D7654" t="s">
        <v>899</v>
      </c>
      <c r="E7654" t="s">
        <v>199</v>
      </c>
      <c r="F7654" t="s">
        <v>442</v>
      </c>
    </row>
    <row r="7655" spans="1:6" x14ac:dyDescent="0.25">
      <c r="A7655">
        <v>1</v>
      </c>
      <c r="B7655">
        <v>4</v>
      </c>
      <c r="C7655" t="s">
        <v>904</v>
      </c>
      <c r="D7655" t="s">
        <v>905</v>
      </c>
      <c r="E7655" t="s">
        <v>595</v>
      </c>
      <c r="F7655" t="s">
        <v>442</v>
      </c>
    </row>
    <row r="7656" spans="1:6" x14ac:dyDescent="0.25">
      <c r="A7656">
        <v>1</v>
      </c>
      <c r="B7656">
        <v>5</v>
      </c>
      <c r="C7656" t="s">
        <v>902</v>
      </c>
      <c r="D7656" t="s">
        <v>903</v>
      </c>
      <c r="E7656" t="s">
        <v>277</v>
      </c>
      <c r="F7656" t="s">
        <v>442</v>
      </c>
    </row>
    <row r="7657" spans="1:6" x14ac:dyDescent="0.25">
      <c r="A7657">
        <v>1</v>
      </c>
      <c r="B7657">
        <v>6</v>
      </c>
      <c r="C7657" t="s">
        <v>913</v>
      </c>
      <c r="D7657" t="s">
        <v>899</v>
      </c>
      <c r="E7657" t="s">
        <v>378</v>
      </c>
      <c r="F7657" t="s">
        <v>442</v>
      </c>
    </row>
    <row r="7658" spans="1:6" x14ac:dyDescent="0.25">
      <c r="A7658">
        <v>1</v>
      </c>
      <c r="B7658">
        <v>7</v>
      </c>
      <c r="C7658" t="s">
        <v>907</v>
      </c>
      <c r="D7658" t="s">
        <v>908</v>
      </c>
      <c r="E7658" t="s">
        <v>329</v>
      </c>
      <c r="F7658" t="s">
        <v>442</v>
      </c>
    </row>
    <row r="7659" spans="1:6" x14ac:dyDescent="0.25">
      <c r="A7659">
        <v>1</v>
      </c>
      <c r="B7659">
        <v>8</v>
      </c>
      <c r="C7659" t="s">
        <v>911</v>
      </c>
      <c r="D7659" t="s">
        <v>905</v>
      </c>
      <c r="E7659" t="s">
        <v>766</v>
      </c>
      <c r="F7659" t="s">
        <v>442</v>
      </c>
    </row>
    <row r="7660" spans="1:6" x14ac:dyDescent="0.25">
      <c r="A7660">
        <v>1</v>
      </c>
      <c r="B7660">
        <v>9</v>
      </c>
      <c r="C7660" t="s">
        <v>909</v>
      </c>
      <c r="D7660" t="s">
        <v>899</v>
      </c>
      <c r="E7660" t="s">
        <v>781</v>
      </c>
      <c r="F7660" t="s">
        <v>442</v>
      </c>
    </row>
    <row r="7661" spans="1:6" x14ac:dyDescent="0.25">
      <c r="A7661">
        <v>1</v>
      </c>
      <c r="B7661">
        <v>10</v>
      </c>
      <c r="C7661" t="s">
        <v>915</v>
      </c>
      <c r="D7661" t="s">
        <v>899</v>
      </c>
      <c r="E7661" t="s">
        <v>260</v>
      </c>
      <c r="F7661" t="s">
        <v>442</v>
      </c>
    </row>
    <row r="7662" spans="1:6" x14ac:dyDescent="0.25">
      <c r="A7662">
        <v>1</v>
      </c>
      <c r="B7662">
        <v>11</v>
      </c>
      <c r="C7662" t="s">
        <v>912</v>
      </c>
      <c r="D7662" t="s">
        <v>905</v>
      </c>
      <c r="E7662" t="s">
        <v>534</v>
      </c>
      <c r="F7662" t="s">
        <v>442</v>
      </c>
    </row>
    <row r="7663" spans="1:6" x14ac:dyDescent="0.25">
      <c r="A7663">
        <v>1</v>
      </c>
      <c r="B7663">
        <v>12</v>
      </c>
      <c r="C7663" t="s">
        <v>917</v>
      </c>
      <c r="D7663" t="s">
        <v>901</v>
      </c>
      <c r="E7663" t="s">
        <v>48</v>
      </c>
      <c r="F7663" t="s">
        <v>442</v>
      </c>
    </row>
    <row r="7664" spans="1:6" x14ac:dyDescent="0.25">
      <c r="A7664">
        <v>1</v>
      </c>
      <c r="B7664">
        <v>13</v>
      </c>
      <c r="C7664" t="s">
        <v>924</v>
      </c>
      <c r="D7664" t="s">
        <v>922</v>
      </c>
      <c r="E7664" t="s">
        <v>163</v>
      </c>
      <c r="F7664" t="s">
        <v>442</v>
      </c>
    </row>
    <row r="7665" spans="1:6" x14ac:dyDescent="0.25">
      <c r="A7665">
        <v>1</v>
      </c>
      <c r="B7665">
        <v>14</v>
      </c>
      <c r="C7665" t="s">
        <v>916</v>
      </c>
      <c r="D7665" t="s">
        <v>908</v>
      </c>
      <c r="E7665" t="s">
        <v>856</v>
      </c>
      <c r="F7665" t="s">
        <v>442</v>
      </c>
    </row>
    <row r="7666" spans="1:6" x14ac:dyDescent="0.25">
      <c r="A7666">
        <v>1</v>
      </c>
      <c r="B7666">
        <v>15</v>
      </c>
      <c r="C7666" t="s">
        <v>914</v>
      </c>
      <c r="D7666" t="s">
        <v>908</v>
      </c>
      <c r="E7666" t="s">
        <v>597</v>
      </c>
      <c r="F7666" t="s">
        <v>442</v>
      </c>
    </row>
    <row r="7667" spans="1:6" x14ac:dyDescent="0.25">
      <c r="A7667">
        <v>2</v>
      </c>
      <c r="B7667">
        <v>1</v>
      </c>
      <c r="C7667" t="s">
        <v>923</v>
      </c>
      <c r="D7667" t="s">
        <v>905</v>
      </c>
      <c r="E7667" t="s">
        <v>597</v>
      </c>
      <c r="F7667" t="s">
        <v>442</v>
      </c>
    </row>
    <row r="7668" spans="1:6" x14ac:dyDescent="0.25">
      <c r="A7668">
        <v>2</v>
      </c>
      <c r="B7668">
        <v>2</v>
      </c>
      <c r="C7668" t="s">
        <v>910</v>
      </c>
      <c r="D7668" t="s">
        <v>901</v>
      </c>
      <c r="E7668" t="s">
        <v>856</v>
      </c>
      <c r="F7668" t="s">
        <v>442</v>
      </c>
    </row>
    <row r="7669" spans="1:6" x14ac:dyDescent="0.25">
      <c r="A7669">
        <v>2</v>
      </c>
      <c r="B7669">
        <v>3</v>
      </c>
      <c r="C7669" t="s">
        <v>918</v>
      </c>
      <c r="D7669" t="s">
        <v>901</v>
      </c>
      <c r="E7669" t="s">
        <v>163</v>
      </c>
      <c r="F7669" t="s">
        <v>442</v>
      </c>
    </row>
    <row r="7670" spans="1:6" x14ac:dyDescent="0.25">
      <c r="A7670">
        <v>2</v>
      </c>
      <c r="B7670">
        <v>4</v>
      </c>
      <c r="C7670" t="s">
        <v>920</v>
      </c>
      <c r="D7670" t="s">
        <v>901</v>
      </c>
      <c r="E7670" t="s">
        <v>48</v>
      </c>
      <c r="F7670" t="s">
        <v>442</v>
      </c>
    </row>
    <row r="7671" spans="1:6" x14ac:dyDescent="0.25">
      <c r="A7671">
        <v>2</v>
      </c>
      <c r="B7671">
        <v>5</v>
      </c>
      <c r="C7671" t="s">
        <v>919</v>
      </c>
      <c r="D7671" t="s">
        <v>908</v>
      </c>
      <c r="E7671" t="s">
        <v>534</v>
      </c>
      <c r="F7671" t="s">
        <v>442</v>
      </c>
    </row>
    <row r="7672" spans="1:6" x14ac:dyDescent="0.25">
      <c r="A7672">
        <v>2</v>
      </c>
      <c r="B7672">
        <v>6</v>
      </c>
      <c r="C7672" t="s">
        <v>921</v>
      </c>
      <c r="D7672" t="s">
        <v>922</v>
      </c>
      <c r="E7672" t="s">
        <v>260</v>
      </c>
      <c r="F7672" t="s">
        <v>442</v>
      </c>
    </row>
    <row r="7673" spans="1:6" x14ac:dyDescent="0.25">
      <c r="A7673">
        <v>2</v>
      </c>
      <c r="B7673">
        <v>7</v>
      </c>
      <c r="C7673" t="s">
        <v>933</v>
      </c>
      <c r="D7673" t="s">
        <v>922</v>
      </c>
      <c r="E7673" t="s">
        <v>781</v>
      </c>
      <c r="F7673" t="s">
        <v>442</v>
      </c>
    </row>
    <row r="7674" spans="1:6" x14ac:dyDescent="0.25">
      <c r="A7674">
        <v>2</v>
      </c>
      <c r="B7674">
        <v>8</v>
      </c>
      <c r="C7674" t="s">
        <v>934</v>
      </c>
      <c r="D7674" t="s">
        <v>922</v>
      </c>
      <c r="E7674" t="s">
        <v>766</v>
      </c>
      <c r="F7674" t="s">
        <v>442</v>
      </c>
    </row>
    <row r="7675" spans="1:6" x14ac:dyDescent="0.25">
      <c r="A7675">
        <v>2</v>
      </c>
      <c r="B7675">
        <v>9</v>
      </c>
      <c r="C7675" t="s">
        <v>927</v>
      </c>
      <c r="D7675" t="s">
        <v>901</v>
      </c>
      <c r="E7675" t="s">
        <v>329</v>
      </c>
      <c r="F7675" t="s">
        <v>442</v>
      </c>
    </row>
    <row r="7676" spans="1:6" x14ac:dyDescent="0.25">
      <c r="A7676">
        <v>2</v>
      </c>
      <c r="B7676">
        <v>10</v>
      </c>
      <c r="C7676" t="s">
        <v>928</v>
      </c>
      <c r="D7676" t="s">
        <v>901</v>
      </c>
      <c r="E7676" t="s">
        <v>378</v>
      </c>
      <c r="F7676" t="s">
        <v>442</v>
      </c>
    </row>
    <row r="7677" spans="1:6" x14ac:dyDescent="0.25">
      <c r="A7677">
        <v>2</v>
      </c>
      <c r="B7677">
        <v>11</v>
      </c>
      <c r="C7677" t="s">
        <v>925</v>
      </c>
      <c r="D7677" t="s">
        <v>926</v>
      </c>
      <c r="E7677" t="s">
        <v>277</v>
      </c>
      <c r="F7677" t="s">
        <v>442</v>
      </c>
    </row>
    <row r="7678" spans="1:6" x14ac:dyDescent="0.25">
      <c r="A7678">
        <v>2</v>
      </c>
      <c r="B7678">
        <v>12</v>
      </c>
      <c r="C7678" t="s">
        <v>931</v>
      </c>
      <c r="D7678" t="s">
        <v>908</v>
      </c>
      <c r="E7678" t="s">
        <v>595</v>
      </c>
      <c r="F7678" t="s">
        <v>442</v>
      </c>
    </row>
    <row r="7679" spans="1:6" x14ac:dyDescent="0.25">
      <c r="A7679">
        <v>2</v>
      </c>
      <c r="B7679">
        <v>13</v>
      </c>
      <c r="C7679" t="s">
        <v>967</v>
      </c>
      <c r="D7679" t="s">
        <v>903</v>
      </c>
      <c r="E7679" t="s">
        <v>199</v>
      </c>
      <c r="F7679" t="s">
        <v>442</v>
      </c>
    </row>
    <row r="7680" spans="1:6" x14ac:dyDescent="0.25">
      <c r="A7680">
        <v>2</v>
      </c>
      <c r="B7680">
        <v>14</v>
      </c>
      <c r="C7680" t="s">
        <v>941</v>
      </c>
      <c r="D7680" t="s">
        <v>922</v>
      </c>
      <c r="E7680" t="s">
        <v>369</v>
      </c>
      <c r="F7680" t="s">
        <v>442</v>
      </c>
    </row>
    <row r="7681" spans="1:6" x14ac:dyDescent="0.25">
      <c r="A7681">
        <v>2</v>
      </c>
      <c r="B7681">
        <v>15</v>
      </c>
      <c r="C7681" t="s">
        <v>944</v>
      </c>
      <c r="D7681" t="s">
        <v>901</v>
      </c>
      <c r="E7681" t="s">
        <v>721</v>
      </c>
      <c r="F7681" t="s">
        <v>442</v>
      </c>
    </row>
    <row r="7682" spans="1:6" x14ac:dyDescent="0.25">
      <c r="A7682">
        <v>3</v>
      </c>
      <c r="B7682">
        <v>1</v>
      </c>
      <c r="C7682" t="s">
        <v>949</v>
      </c>
      <c r="D7682" t="s">
        <v>901</v>
      </c>
      <c r="E7682" t="s">
        <v>721</v>
      </c>
      <c r="F7682" t="s">
        <v>442</v>
      </c>
    </row>
    <row r="7683" spans="1:6" x14ac:dyDescent="0.25">
      <c r="A7683">
        <v>3</v>
      </c>
      <c r="B7683">
        <v>2</v>
      </c>
      <c r="C7683" t="s">
        <v>937</v>
      </c>
      <c r="D7683" t="s">
        <v>899</v>
      </c>
      <c r="E7683" t="s">
        <v>369</v>
      </c>
      <c r="F7683" t="s">
        <v>442</v>
      </c>
    </row>
    <row r="7684" spans="1:6" x14ac:dyDescent="0.25">
      <c r="A7684">
        <v>3</v>
      </c>
      <c r="B7684">
        <v>3</v>
      </c>
      <c r="C7684" t="s">
        <v>932</v>
      </c>
      <c r="D7684" t="s">
        <v>901</v>
      </c>
      <c r="E7684" t="s">
        <v>199</v>
      </c>
      <c r="F7684" t="s">
        <v>442</v>
      </c>
    </row>
    <row r="7685" spans="1:6" x14ac:dyDescent="0.25">
      <c r="A7685">
        <v>3</v>
      </c>
      <c r="B7685">
        <v>4</v>
      </c>
      <c r="C7685" t="s">
        <v>929</v>
      </c>
      <c r="D7685" t="s">
        <v>899</v>
      </c>
      <c r="E7685" t="s">
        <v>595</v>
      </c>
      <c r="F7685" t="s">
        <v>442</v>
      </c>
    </row>
    <row r="7686" spans="1:6" x14ac:dyDescent="0.25">
      <c r="A7686">
        <v>3</v>
      </c>
      <c r="B7686">
        <v>5</v>
      </c>
      <c r="C7686" t="s">
        <v>940</v>
      </c>
      <c r="D7686" t="s">
        <v>901</v>
      </c>
      <c r="E7686" t="s">
        <v>277</v>
      </c>
      <c r="F7686" t="s">
        <v>442</v>
      </c>
    </row>
    <row r="7687" spans="1:6" x14ac:dyDescent="0.25">
      <c r="A7687">
        <v>3</v>
      </c>
      <c r="B7687">
        <v>6</v>
      </c>
      <c r="C7687" t="s">
        <v>954</v>
      </c>
      <c r="D7687" t="s">
        <v>903</v>
      </c>
      <c r="E7687" t="s">
        <v>378</v>
      </c>
      <c r="F7687" t="s">
        <v>442</v>
      </c>
    </row>
    <row r="7688" spans="1:6" x14ac:dyDescent="0.25">
      <c r="A7688">
        <v>3</v>
      </c>
      <c r="B7688">
        <v>7</v>
      </c>
      <c r="C7688" t="s">
        <v>964</v>
      </c>
      <c r="D7688" t="s">
        <v>961</v>
      </c>
      <c r="E7688" t="s">
        <v>329</v>
      </c>
      <c r="F7688" t="s">
        <v>442</v>
      </c>
    </row>
    <row r="7689" spans="1:6" x14ac:dyDescent="0.25">
      <c r="A7689">
        <v>3</v>
      </c>
      <c r="B7689">
        <v>8</v>
      </c>
      <c r="C7689" t="s">
        <v>936</v>
      </c>
      <c r="D7689" t="s">
        <v>903</v>
      </c>
      <c r="E7689" t="s">
        <v>766</v>
      </c>
      <c r="F7689" t="s">
        <v>442</v>
      </c>
    </row>
    <row r="7690" spans="1:6" x14ac:dyDescent="0.25">
      <c r="A7690">
        <v>3</v>
      </c>
      <c r="B7690">
        <v>9</v>
      </c>
      <c r="C7690" t="s">
        <v>935</v>
      </c>
      <c r="D7690" t="s">
        <v>901</v>
      </c>
      <c r="E7690" t="s">
        <v>781</v>
      </c>
      <c r="F7690" t="s">
        <v>442</v>
      </c>
    </row>
    <row r="7691" spans="1:6" x14ac:dyDescent="0.25">
      <c r="A7691">
        <v>3</v>
      </c>
      <c r="B7691">
        <v>10</v>
      </c>
      <c r="C7691" t="s">
        <v>947</v>
      </c>
      <c r="D7691" t="s">
        <v>922</v>
      </c>
      <c r="E7691" t="s">
        <v>260</v>
      </c>
      <c r="F7691" t="s">
        <v>442</v>
      </c>
    </row>
    <row r="7692" spans="1:6" x14ac:dyDescent="0.25">
      <c r="A7692">
        <v>3</v>
      </c>
      <c r="B7692">
        <v>11</v>
      </c>
      <c r="C7692" t="s">
        <v>943</v>
      </c>
      <c r="D7692" t="s">
        <v>901</v>
      </c>
      <c r="E7692" t="s">
        <v>534</v>
      </c>
      <c r="F7692" t="s">
        <v>442</v>
      </c>
    </row>
    <row r="7693" spans="1:6" x14ac:dyDescent="0.25">
      <c r="A7693">
        <v>3</v>
      </c>
      <c r="B7693">
        <v>12</v>
      </c>
      <c r="C7693" t="s">
        <v>960</v>
      </c>
      <c r="D7693" t="s">
        <v>961</v>
      </c>
      <c r="E7693" t="s">
        <v>48</v>
      </c>
      <c r="F7693" t="s">
        <v>442</v>
      </c>
    </row>
    <row r="7694" spans="1:6" x14ac:dyDescent="0.25">
      <c r="A7694">
        <v>3</v>
      </c>
      <c r="B7694">
        <v>13</v>
      </c>
      <c r="C7694" t="s">
        <v>930</v>
      </c>
      <c r="D7694" t="s">
        <v>901</v>
      </c>
      <c r="E7694" t="s">
        <v>163</v>
      </c>
      <c r="F7694" t="s">
        <v>442</v>
      </c>
    </row>
    <row r="7695" spans="1:6" x14ac:dyDescent="0.25">
      <c r="A7695">
        <v>3</v>
      </c>
      <c r="B7695">
        <v>14</v>
      </c>
      <c r="C7695" t="s">
        <v>953</v>
      </c>
      <c r="D7695" t="s">
        <v>903</v>
      </c>
      <c r="E7695" t="s">
        <v>856</v>
      </c>
      <c r="F7695" t="s">
        <v>442</v>
      </c>
    </row>
    <row r="7696" spans="1:6" x14ac:dyDescent="0.25">
      <c r="A7696">
        <v>3</v>
      </c>
      <c r="B7696">
        <v>15</v>
      </c>
      <c r="C7696" t="s">
        <v>950</v>
      </c>
      <c r="D7696" t="s">
        <v>901</v>
      </c>
      <c r="E7696" t="s">
        <v>597</v>
      </c>
      <c r="F7696" t="s">
        <v>442</v>
      </c>
    </row>
    <row r="7697" spans="1:6" x14ac:dyDescent="0.25">
      <c r="A7697">
        <v>4</v>
      </c>
      <c r="B7697">
        <v>1</v>
      </c>
      <c r="C7697" t="s">
        <v>958</v>
      </c>
      <c r="D7697" t="s">
        <v>899</v>
      </c>
      <c r="E7697" t="s">
        <v>597</v>
      </c>
      <c r="F7697" t="s">
        <v>442</v>
      </c>
    </row>
    <row r="7698" spans="1:6" x14ac:dyDescent="0.25">
      <c r="A7698">
        <v>4</v>
      </c>
      <c r="B7698">
        <v>2</v>
      </c>
      <c r="C7698" t="s">
        <v>939</v>
      </c>
      <c r="D7698" t="s">
        <v>901</v>
      </c>
      <c r="E7698" t="s">
        <v>856</v>
      </c>
      <c r="F7698" t="s">
        <v>442</v>
      </c>
    </row>
    <row r="7699" spans="1:6" x14ac:dyDescent="0.25">
      <c r="A7699">
        <v>4</v>
      </c>
      <c r="B7699">
        <v>3</v>
      </c>
      <c r="C7699" t="s">
        <v>945</v>
      </c>
      <c r="D7699" t="s">
        <v>901</v>
      </c>
      <c r="E7699" t="s">
        <v>163</v>
      </c>
      <c r="F7699" t="s">
        <v>442</v>
      </c>
    </row>
    <row r="7700" spans="1:6" x14ac:dyDescent="0.25">
      <c r="A7700">
        <v>4</v>
      </c>
      <c r="B7700">
        <v>4</v>
      </c>
      <c r="C7700" t="s">
        <v>956</v>
      </c>
      <c r="D7700" t="s">
        <v>901</v>
      </c>
      <c r="E7700" t="s">
        <v>48</v>
      </c>
      <c r="F7700" t="s">
        <v>442</v>
      </c>
    </row>
    <row r="7701" spans="1:6" x14ac:dyDescent="0.25">
      <c r="A7701">
        <v>4</v>
      </c>
      <c r="B7701">
        <v>5</v>
      </c>
      <c r="C7701" t="s">
        <v>942</v>
      </c>
      <c r="D7701" t="s">
        <v>899</v>
      </c>
      <c r="E7701" t="s">
        <v>534</v>
      </c>
      <c r="F7701" t="s">
        <v>442</v>
      </c>
    </row>
    <row r="7702" spans="1:6" x14ac:dyDescent="0.25">
      <c r="A7702">
        <v>4</v>
      </c>
      <c r="B7702">
        <v>6</v>
      </c>
      <c r="C7702" t="s">
        <v>951</v>
      </c>
      <c r="D7702" t="s">
        <v>899</v>
      </c>
      <c r="E7702" t="s">
        <v>260</v>
      </c>
      <c r="F7702" t="s">
        <v>442</v>
      </c>
    </row>
    <row r="7703" spans="1:6" x14ac:dyDescent="0.25">
      <c r="A7703">
        <v>4</v>
      </c>
      <c r="B7703">
        <v>7</v>
      </c>
      <c r="C7703" t="s">
        <v>957</v>
      </c>
      <c r="D7703" t="s">
        <v>903</v>
      </c>
      <c r="E7703" t="s">
        <v>781</v>
      </c>
      <c r="F7703" t="s">
        <v>442</v>
      </c>
    </row>
    <row r="7704" spans="1:6" x14ac:dyDescent="0.25">
      <c r="A7704">
        <v>4</v>
      </c>
      <c r="B7704">
        <v>8</v>
      </c>
      <c r="C7704" t="s">
        <v>946</v>
      </c>
      <c r="D7704" t="s">
        <v>926</v>
      </c>
      <c r="E7704" t="s">
        <v>766</v>
      </c>
      <c r="F7704" t="s">
        <v>442</v>
      </c>
    </row>
    <row r="7705" spans="1:6" x14ac:dyDescent="0.25">
      <c r="A7705">
        <v>4</v>
      </c>
      <c r="B7705">
        <v>9</v>
      </c>
      <c r="C7705" t="s">
        <v>952</v>
      </c>
      <c r="D7705" t="s">
        <v>899</v>
      </c>
      <c r="E7705" t="s">
        <v>329</v>
      </c>
      <c r="F7705" t="s">
        <v>442</v>
      </c>
    </row>
    <row r="7706" spans="1:6" x14ac:dyDescent="0.25">
      <c r="A7706">
        <v>4</v>
      </c>
      <c r="B7706">
        <v>10</v>
      </c>
      <c r="C7706" t="s">
        <v>959</v>
      </c>
      <c r="D7706" t="s">
        <v>899</v>
      </c>
      <c r="E7706" t="s">
        <v>378</v>
      </c>
      <c r="F7706" t="s">
        <v>442</v>
      </c>
    </row>
    <row r="7707" spans="1:6" x14ac:dyDescent="0.25">
      <c r="A7707">
        <v>4</v>
      </c>
      <c r="B7707">
        <v>11</v>
      </c>
      <c r="C7707" t="s">
        <v>938</v>
      </c>
      <c r="D7707" t="s">
        <v>903</v>
      </c>
      <c r="E7707" t="s">
        <v>277</v>
      </c>
      <c r="F7707" t="s">
        <v>442</v>
      </c>
    </row>
    <row r="7708" spans="1:6" x14ac:dyDescent="0.25">
      <c r="A7708">
        <v>4</v>
      </c>
      <c r="B7708">
        <v>12</v>
      </c>
      <c r="C7708" t="s">
        <v>973</v>
      </c>
      <c r="D7708" t="s">
        <v>901</v>
      </c>
      <c r="E7708" t="s">
        <v>595</v>
      </c>
      <c r="F7708" t="s">
        <v>442</v>
      </c>
    </row>
    <row r="7709" spans="1:6" x14ac:dyDescent="0.25">
      <c r="A7709">
        <v>4</v>
      </c>
      <c r="B7709">
        <v>13</v>
      </c>
      <c r="C7709" t="s">
        <v>975</v>
      </c>
      <c r="D7709" t="s">
        <v>899</v>
      </c>
      <c r="E7709" t="s">
        <v>199</v>
      </c>
      <c r="F7709" t="s">
        <v>442</v>
      </c>
    </row>
    <row r="7710" spans="1:6" x14ac:dyDescent="0.25">
      <c r="A7710">
        <v>4</v>
      </c>
      <c r="B7710">
        <v>14</v>
      </c>
      <c r="C7710" t="s">
        <v>984</v>
      </c>
      <c r="D7710" t="s">
        <v>901</v>
      </c>
      <c r="E7710" t="s">
        <v>369</v>
      </c>
      <c r="F7710" t="s">
        <v>442</v>
      </c>
    </row>
    <row r="7711" spans="1:6" x14ac:dyDescent="0.25">
      <c r="A7711">
        <v>4</v>
      </c>
      <c r="B7711">
        <v>15</v>
      </c>
      <c r="C7711" t="s">
        <v>974</v>
      </c>
      <c r="D7711" t="s">
        <v>899</v>
      </c>
      <c r="E7711" t="s">
        <v>721</v>
      </c>
      <c r="F7711" t="s">
        <v>442</v>
      </c>
    </row>
    <row r="7712" spans="1:6" x14ac:dyDescent="0.25">
      <c r="A7712">
        <v>5</v>
      </c>
      <c r="B7712">
        <v>1</v>
      </c>
      <c r="C7712" t="s">
        <v>968</v>
      </c>
      <c r="D7712" t="s">
        <v>899</v>
      </c>
      <c r="E7712" t="s">
        <v>721</v>
      </c>
      <c r="F7712" t="s">
        <v>442</v>
      </c>
    </row>
    <row r="7713" spans="1:6" x14ac:dyDescent="0.25">
      <c r="A7713">
        <v>5</v>
      </c>
      <c r="B7713">
        <v>2</v>
      </c>
      <c r="C7713" t="s">
        <v>963</v>
      </c>
      <c r="D7713" t="s">
        <v>908</v>
      </c>
      <c r="E7713" t="s">
        <v>369</v>
      </c>
      <c r="F7713" t="s">
        <v>442</v>
      </c>
    </row>
    <row r="7714" spans="1:6" x14ac:dyDescent="0.25">
      <c r="A7714">
        <v>5</v>
      </c>
      <c r="B7714">
        <v>3</v>
      </c>
      <c r="C7714" t="s">
        <v>985</v>
      </c>
      <c r="D7714" t="s">
        <v>901</v>
      </c>
      <c r="E7714" t="s">
        <v>199</v>
      </c>
      <c r="F7714" t="s">
        <v>442</v>
      </c>
    </row>
    <row r="7715" spans="1:6" x14ac:dyDescent="0.25">
      <c r="A7715">
        <v>5</v>
      </c>
      <c r="B7715">
        <v>4</v>
      </c>
      <c r="C7715" t="s">
        <v>977</v>
      </c>
      <c r="D7715" t="s">
        <v>901</v>
      </c>
      <c r="E7715" t="s">
        <v>595</v>
      </c>
      <c r="F7715" t="s">
        <v>442</v>
      </c>
    </row>
    <row r="7716" spans="1:6" x14ac:dyDescent="0.25">
      <c r="A7716">
        <v>5</v>
      </c>
      <c r="B7716">
        <v>5</v>
      </c>
      <c r="C7716" t="s">
        <v>962</v>
      </c>
      <c r="D7716" t="s">
        <v>899</v>
      </c>
      <c r="E7716" t="s">
        <v>277</v>
      </c>
      <c r="F7716" t="s">
        <v>442</v>
      </c>
    </row>
    <row r="7717" spans="1:6" x14ac:dyDescent="0.25">
      <c r="A7717">
        <v>5</v>
      </c>
      <c r="B7717">
        <v>6</v>
      </c>
      <c r="C7717" t="s">
        <v>955</v>
      </c>
      <c r="D7717" t="s">
        <v>908</v>
      </c>
      <c r="E7717" t="s">
        <v>378</v>
      </c>
      <c r="F7717" t="s">
        <v>442</v>
      </c>
    </row>
    <row r="7718" spans="1:6" x14ac:dyDescent="0.25">
      <c r="A7718">
        <v>5</v>
      </c>
      <c r="B7718">
        <v>7</v>
      </c>
      <c r="C7718" t="s">
        <v>983</v>
      </c>
      <c r="D7718" t="s">
        <v>901</v>
      </c>
      <c r="E7718" t="s">
        <v>329</v>
      </c>
      <c r="F7718" t="s">
        <v>442</v>
      </c>
    </row>
    <row r="7719" spans="1:6" x14ac:dyDescent="0.25">
      <c r="A7719">
        <v>5</v>
      </c>
      <c r="B7719">
        <v>8</v>
      </c>
      <c r="C7719" t="s">
        <v>965</v>
      </c>
      <c r="D7719" t="s">
        <v>961</v>
      </c>
      <c r="E7719" t="s">
        <v>766</v>
      </c>
      <c r="F7719" t="s">
        <v>442</v>
      </c>
    </row>
    <row r="7720" spans="1:6" x14ac:dyDescent="0.25">
      <c r="A7720">
        <v>5</v>
      </c>
      <c r="B7720">
        <v>9</v>
      </c>
      <c r="C7720" t="s">
        <v>948</v>
      </c>
      <c r="D7720" t="s">
        <v>905</v>
      </c>
      <c r="E7720" t="s">
        <v>781</v>
      </c>
      <c r="F7720" t="s">
        <v>442</v>
      </c>
    </row>
    <row r="7721" spans="1:6" x14ac:dyDescent="0.25">
      <c r="A7721">
        <v>5</v>
      </c>
      <c r="B7721">
        <v>10</v>
      </c>
      <c r="C7721" t="s">
        <v>969</v>
      </c>
      <c r="D7721" t="s">
        <v>899</v>
      </c>
      <c r="E7721" t="s">
        <v>260</v>
      </c>
      <c r="F7721" t="s">
        <v>442</v>
      </c>
    </row>
    <row r="7722" spans="1:6" x14ac:dyDescent="0.25">
      <c r="A7722">
        <v>5</v>
      </c>
      <c r="B7722">
        <v>11</v>
      </c>
      <c r="C7722" t="s">
        <v>986</v>
      </c>
      <c r="D7722" t="s">
        <v>901</v>
      </c>
      <c r="E7722" t="s">
        <v>534</v>
      </c>
      <c r="F7722" t="s">
        <v>442</v>
      </c>
    </row>
    <row r="7723" spans="1:6" x14ac:dyDescent="0.25">
      <c r="A7723">
        <v>5</v>
      </c>
      <c r="B7723">
        <v>12</v>
      </c>
      <c r="C7723" t="s">
        <v>966</v>
      </c>
      <c r="D7723" t="s">
        <v>961</v>
      </c>
      <c r="E7723" t="s">
        <v>48</v>
      </c>
      <c r="F7723" t="s">
        <v>442</v>
      </c>
    </row>
    <row r="7724" spans="1:6" x14ac:dyDescent="0.25">
      <c r="A7724">
        <v>5</v>
      </c>
      <c r="B7724">
        <v>13</v>
      </c>
      <c r="C7724" t="s">
        <v>978</v>
      </c>
      <c r="D7724" t="s">
        <v>899</v>
      </c>
      <c r="E7724" t="s">
        <v>163</v>
      </c>
      <c r="F7724" t="s">
        <v>442</v>
      </c>
    </row>
    <row r="7725" spans="1:6" x14ac:dyDescent="0.25">
      <c r="A7725">
        <v>5</v>
      </c>
      <c r="B7725">
        <v>14</v>
      </c>
      <c r="C7725" t="s">
        <v>981</v>
      </c>
      <c r="D7725" t="s">
        <v>908</v>
      </c>
      <c r="E7725" t="s">
        <v>856</v>
      </c>
      <c r="F7725" t="s">
        <v>442</v>
      </c>
    </row>
    <row r="7726" spans="1:6" x14ac:dyDescent="0.25">
      <c r="A7726">
        <v>5</v>
      </c>
      <c r="B7726">
        <v>15</v>
      </c>
      <c r="C7726" t="s">
        <v>979</v>
      </c>
      <c r="D7726" t="s">
        <v>903</v>
      </c>
      <c r="E7726" t="s">
        <v>597</v>
      </c>
      <c r="F7726" t="s">
        <v>442</v>
      </c>
    </row>
    <row r="7727" spans="1:6" x14ac:dyDescent="0.25">
      <c r="A7727">
        <v>6</v>
      </c>
      <c r="B7727">
        <v>1</v>
      </c>
      <c r="C7727" t="s">
        <v>972</v>
      </c>
      <c r="D7727" t="s">
        <v>901</v>
      </c>
      <c r="E7727" t="s">
        <v>597</v>
      </c>
      <c r="F7727" t="s">
        <v>442</v>
      </c>
    </row>
    <row r="7728" spans="1:6" x14ac:dyDescent="0.25">
      <c r="A7728">
        <v>6</v>
      </c>
      <c r="B7728">
        <v>2</v>
      </c>
      <c r="C7728" t="s">
        <v>999</v>
      </c>
      <c r="D7728" t="s">
        <v>922</v>
      </c>
      <c r="E7728" t="s">
        <v>856</v>
      </c>
      <c r="F7728" t="s">
        <v>442</v>
      </c>
    </row>
    <row r="7729" spans="1:6" x14ac:dyDescent="0.25">
      <c r="A7729">
        <v>6</v>
      </c>
      <c r="B7729">
        <v>3</v>
      </c>
      <c r="C7729" t="s">
        <v>988</v>
      </c>
      <c r="D7729" t="s">
        <v>901</v>
      </c>
      <c r="E7729" t="s">
        <v>163</v>
      </c>
      <c r="F7729" t="s">
        <v>442</v>
      </c>
    </row>
    <row r="7730" spans="1:6" x14ac:dyDescent="0.25">
      <c r="A7730">
        <v>6</v>
      </c>
      <c r="B7730">
        <v>4</v>
      </c>
      <c r="C7730" t="s">
        <v>980</v>
      </c>
      <c r="D7730" t="s">
        <v>905</v>
      </c>
      <c r="E7730" t="s">
        <v>48</v>
      </c>
      <c r="F7730" t="s">
        <v>442</v>
      </c>
    </row>
    <row r="7731" spans="1:6" x14ac:dyDescent="0.25">
      <c r="A7731">
        <v>6</v>
      </c>
      <c r="B7731">
        <v>5</v>
      </c>
      <c r="C7731" t="s">
        <v>971</v>
      </c>
      <c r="D7731" t="s">
        <v>901</v>
      </c>
      <c r="E7731" t="s">
        <v>534</v>
      </c>
      <c r="F7731" t="s">
        <v>442</v>
      </c>
    </row>
    <row r="7732" spans="1:6" x14ac:dyDescent="0.25">
      <c r="A7732">
        <v>6</v>
      </c>
      <c r="B7732">
        <v>6</v>
      </c>
      <c r="C7732" t="s">
        <v>970</v>
      </c>
      <c r="D7732" t="s">
        <v>903</v>
      </c>
      <c r="E7732" t="s">
        <v>260</v>
      </c>
      <c r="F7732" t="s">
        <v>442</v>
      </c>
    </row>
    <row r="7733" spans="1:6" x14ac:dyDescent="0.25">
      <c r="A7733">
        <v>6</v>
      </c>
      <c r="B7733">
        <v>7</v>
      </c>
      <c r="C7733" t="s">
        <v>982</v>
      </c>
      <c r="D7733" t="s">
        <v>901</v>
      </c>
      <c r="E7733" t="s">
        <v>781</v>
      </c>
      <c r="F7733" t="s">
        <v>442</v>
      </c>
    </row>
    <row r="7734" spans="1:6" x14ac:dyDescent="0.25">
      <c r="A7734">
        <v>6</v>
      </c>
      <c r="B7734">
        <v>8</v>
      </c>
      <c r="C7734" t="s">
        <v>989</v>
      </c>
      <c r="D7734" t="s">
        <v>901</v>
      </c>
      <c r="E7734" t="s">
        <v>766</v>
      </c>
      <c r="F7734" t="s">
        <v>442</v>
      </c>
    </row>
    <row r="7735" spans="1:6" x14ac:dyDescent="0.25">
      <c r="A7735">
        <v>6</v>
      </c>
      <c r="B7735">
        <v>9</v>
      </c>
      <c r="C7735" t="s">
        <v>1088</v>
      </c>
      <c r="D7735" t="s">
        <v>901</v>
      </c>
      <c r="E7735" t="s">
        <v>329</v>
      </c>
      <c r="F7735" t="s">
        <v>442</v>
      </c>
    </row>
    <row r="7736" spans="1:6" x14ac:dyDescent="0.25">
      <c r="A7736">
        <v>6</v>
      </c>
      <c r="B7736">
        <v>10</v>
      </c>
      <c r="C7736" t="s">
        <v>993</v>
      </c>
      <c r="D7736" t="s">
        <v>901</v>
      </c>
      <c r="E7736" t="s">
        <v>378</v>
      </c>
      <c r="F7736" t="s">
        <v>442</v>
      </c>
    </row>
    <row r="7737" spans="1:6" x14ac:dyDescent="0.25">
      <c r="A7737">
        <v>6</v>
      </c>
      <c r="B7737">
        <v>11</v>
      </c>
      <c r="C7737" t="s">
        <v>997</v>
      </c>
      <c r="D7737" t="s">
        <v>905</v>
      </c>
      <c r="E7737" t="s">
        <v>277</v>
      </c>
      <c r="F7737" t="s">
        <v>442</v>
      </c>
    </row>
    <row r="7738" spans="1:6" x14ac:dyDescent="0.25">
      <c r="A7738">
        <v>6</v>
      </c>
      <c r="B7738">
        <v>12</v>
      </c>
      <c r="C7738" t="s">
        <v>976</v>
      </c>
      <c r="D7738" t="s">
        <v>901</v>
      </c>
      <c r="E7738" t="s">
        <v>595</v>
      </c>
      <c r="F7738" t="s">
        <v>442</v>
      </c>
    </row>
    <row r="7739" spans="1:6" x14ac:dyDescent="0.25">
      <c r="A7739">
        <v>6</v>
      </c>
      <c r="B7739">
        <v>13</v>
      </c>
      <c r="C7739" t="s">
        <v>990</v>
      </c>
      <c r="D7739" t="s">
        <v>901</v>
      </c>
      <c r="E7739" t="s">
        <v>199</v>
      </c>
      <c r="F7739" t="s">
        <v>442</v>
      </c>
    </row>
    <row r="7740" spans="1:6" x14ac:dyDescent="0.25">
      <c r="A7740">
        <v>6</v>
      </c>
      <c r="B7740">
        <v>14</v>
      </c>
      <c r="C7740" t="s">
        <v>995</v>
      </c>
      <c r="D7740" t="s">
        <v>901</v>
      </c>
      <c r="E7740" t="s">
        <v>369</v>
      </c>
      <c r="F7740" t="s">
        <v>442</v>
      </c>
    </row>
    <row r="7741" spans="1:6" x14ac:dyDescent="0.25">
      <c r="A7741">
        <v>6</v>
      </c>
      <c r="B7741">
        <v>15</v>
      </c>
      <c r="C7741" t="s">
        <v>1031</v>
      </c>
      <c r="D7741" t="s">
        <v>905</v>
      </c>
      <c r="E7741" t="s">
        <v>721</v>
      </c>
      <c r="F7741" t="s">
        <v>442</v>
      </c>
    </row>
    <row r="7742" spans="1:6" x14ac:dyDescent="0.25">
      <c r="A7742">
        <v>7</v>
      </c>
      <c r="B7742">
        <v>1</v>
      </c>
      <c r="C7742" t="s">
        <v>1003</v>
      </c>
      <c r="D7742" t="s">
        <v>901</v>
      </c>
      <c r="E7742" t="s">
        <v>721</v>
      </c>
      <c r="F7742" t="s">
        <v>442</v>
      </c>
    </row>
    <row r="7743" spans="1:6" x14ac:dyDescent="0.25">
      <c r="A7743">
        <v>7</v>
      </c>
      <c r="B7743">
        <v>2</v>
      </c>
      <c r="C7743" t="s">
        <v>1028</v>
      </c>
      <c r="D7743" t="s">
        <v>899</v>
      </c>
      <c r="E7743" t="s">
        <v>369</v>
      </c>
      <c r="F7743" t="s">
        <v>442</v>
      </c>
    </row>
    <row r="7744" spans="1:6" x14ac:dyDescent="0.25">
      <c r="A7744">
        <v>7</v>
      </c>
      <c r="B7744">
        <v>3</v>
      </c>
      <c r="C7744" t="s">
        <v>998</v>
      </c>
      <c r="D7744" t="s">
        <v>908</v>
      </c>
      <c r="E7744" t="s">
        <v>199</v>
      </c>
      <c r="F7744" t="s">
        <v>442</v>
      </c>
    </row>
    <row r="7745" spans="1:6" x14ac:dyDescent="0.25">
      <c r="A7745">
        <v>7</v>
      </c>
      <c r="B7745">
        <v>4</v>
      </c>
      <c r="C7745" t="s">
        <v>987</v>
      </c>
      <c r="D7745" t="s">
        <v>899</v>
      </c>
      <c r="E7745" t="s">
        <v>595</v>
      </c>
      <c r="F7745" t="s">
        <v>442</v>
      </c>
    </row>
    <row r="7746" spans="1:6" x14ac:dyDescent="0.25">
      <c r="A7746">
        <v>7</v>
      </c>
      <c r="B7746">
        <v>5</v>
      </c>
      <c r="C7746" t="s">
        <v>992</v>
      </c>
      <c r="D7746" t="s">
        <v>899</v>
      </c>
      <c r="E7746" t="s">
        <v>277</v>
      </c>
      <c r="F7746" t="s">
        <v>442</v>
      </c>
    </row>
    <row r="7747" spans="1:6" x14ac:dyDescent="0.25">
      <c r="A7747">
        <v>7</v>
      </c>
      <c r="B7747">
        <v>6</v>
      </c>
      <c r="C7747" t="s">
        <v>1000</v>
      </c>
      <c r="D7747" t="s">
        <v>899</v>
      </c>
      <c r="E7747" t="s">
        <v>378</v>
      </c>
      <c r="F7747" t="s">
        <v>442</v>
      </c>
    </row>
    <row r="7748" spans="1:6" x14ac:dyDescent="0.25">
      <c r="A7748">
        <v>7</v>
      </c>
      <c r="B7748">
        <v>7</v>
      </c>
      <c r="C7748" t="s">
        <v>1004</v>
      </c>
      <c r="D7748" t="s">
        <v>905</v>
      </c>
      <c r="E7748" t="s">
        <v>329</v>
      </c>
      <c r="F7748" t="s">
        <v>442</v>
      </c>
    </row>
    <row r="7749" spans="1:6" x14ac:dyDescent="0.25">
      <c r="A7749">
        <v>7</v>
      </c>
      <c r="B7749">
        <v>8</v>
      </c>
      <c r="C7749" t="s">
        <v>1015</v>
      </c>
      <c r="D7749" t="s">
        <v>899</v>
      </c>
      <c r="E7749" t="s">
        <v>766</v>
      </c>
      <c r="F7749" t="s">
        <v>442</v>
      </c>
    </row>
    <row r="7750" spans="1:6" x14ac:dyDescent="0.25">
      <c r="A7750">
        <v>7</v>
      </c>
      <c r="B7750">
        <v>9</v>
      </c>
      <c r="C7750" t="s">
        <v>1006</v>
      </c>
      <c r="D7750" t="s">
        <v>905</v>
      </c>
      <c r="E7750" t="s">
        <v>781</v>
      </c>
      <c r="F7750" t="s">
        <v>442</v>
      </c>
    </row>
    <row r="7751" spans="1:6" x14ac:dyDescent="0.25">
      <c r="A7751">
        <v>7</v>
      </c>
      <c r="B7751">
        <v>10</v>
      </c>
      <c r="C7751" t="s">
        <v>1002</v>
      </c>
      <c r="D7751" t="s">
        <v>901</v>
      </c>
      <c r="E7751" t="s">
        <v>260</v>
      </c>
      <c r="F7751" t="s">
        <v>442</v>
      </c>
    </row>
    <row r="7752" spans="1:6" x14ac:dyDescent="0.25">
      <c r="A7752">
        <v>7</v>
      </c>
      <c r="B7752">
        <v>11</v>
      </c>
      <c r="C7752" t="s">
        <v>1052</v>
      </c>
      <c r="D7752" t="s">
        <v>901</v>
      </c>
      <c r="E7752" t="s">
        <v>534</v>
      </c>
      <c r="F7752" t="s">
        <v>442</v>
      </c>
    </row>
    <row r="7753" spans="1:6" x14ac:dyDescent="0.25">
      <c r="A7753">
        <v>7</v>
      </c>
      <c r="B7753">
        <v>12</v>
      </c>
      <c r="C7753" t="s">
        <v>1001</v>
      </c>
      <c r="D7753" t="s">
        <v>908</v>
      </c>
      <c r="E7753" t="s">
        <v>48</v>
      </c>
      <c r="F7753" t="s">
        <v>442</v>
      </c>
    </row>
    <row r="7754" spans="1:6" x14ac:dyDescent="0.25">
      <c r="A7754">
        <v>7</v>
      </c>
      <c r="B7754">
        <v>13</v>
      </c>
      <c r="C7754" t="s">
        <v>996</v>
      </c>
      <c r="D7754" t="s">
        <v>899</v>
      </c>
      <c r="E7754" t="s">
        <v>163</v>
      </c>
      <c r="F7754" t="s">
        <v>442</v>
      </c>
    </row>
    <row r="7755" spans="1:6" x14ac:dyDescent="0.25">
      <c r="A7755">
        <v>7</v>
      </c>
      <c r="B7755">
        <v>14</v>
      </c>
      <c r="C7755" t="s">
        <v>1033</v>
      </c>
      <c r="D7755" t="s">
        <v>905</v>
      </c>
      <c r="E7755" t="s">
        <v>856</v>
      </c>
      <c r="F7755" t="s">
        <v>442</v>
      </c>
    </row>
    <row r="7756" spans="1:6" x14ac:dyDescent="0.25">
      <c r="A7756">
        <v>7</v>
      </c>
      <c r="B7756">
        <v>15</v>
      </c>
      <c r="C7756" t="s">
        <v>1060</v>
      </c>
      <c r="D7756" t="s">
        <v>903</v>
      </c>
      <c r="E7756" t="s">
        <v>597</v>
      </c>
      <c r="F7756" t="s">
        <v>442</v>
      </c>
    </row>
    <row r="7757" spans="1:6" x14ac:dyDescent="0.25">
      <c r="A7757">
        <v>8</v>
      </c>
      <c r="B7757">
        <v>1</v>
      </c>
      <c r="C7757" t="s">
        <v>1046</v>
      </c>
      <c r="D7757" t="s">
        <v>899</v>
      </c>
      <c r="E7757" t="s">
        <v>597</v>
      </c>
      <c r="F7757" t="s">
        <v>442</v>
      </c>
    </row>
    <row r="7758" spans="1:6" x14ac:dyDescent="0.25">
      <c r="A7758">
        <v>8</v>
      </c>
      <c r="B7758">
        <v>2</v>
      </c>
      <c r="C7758" t="s">
        <v>1034</v>
      </c>
      <c r="D7758" t="s">
        <v>901</v>
      </c>
      <c r="E7758" t="s">
        <v>856</v>
      </c>
      <c r="F7758" t="s">
        <v>442</v>
      </c>
    </row>
    <row r="7759" spans="1:6" x14ac:dyDescent="0.25">
      <c r="A7759">
        <v>8</v>
      </c>
      <c r="B7759">
        <v>3</v>
      </c>
      <c r="C7759" t="s">
        <v>991</v>
      </c>
      <c r="D7759" t="s">
        <v>901</v>
      </c>
      <c r="E7759" t="s">
        <v>163</v>
      </c>
      <c r="F7759" t="s">
        <v>442</v>
      </c>
    </row>
    <row r="7760" spans="1:6" x14ac:dyDescent="0.25">
      <c r="A7760">
        <v>8</v>
      </c>
      <c r="B7760">
        <v>4</v>
      </c>
      <c r="C7760" t="s">
        <v>994</v>
      </c>
      <c r="D7760" t="s">
        <v>901</v>
      </c>
      <c r="E7760" t="s">
        <v>48</v>
      </c>
      <c r="F7760" t="s">
        <v>442</v>
      </c>
    </row>
    <row r="7761" spans="1:6" x14ac:dyDescent="0.25">
      <c r="A7761">
        <v>8</v>
      </c>
      <c r="B7761">
        <v>5</v>
      </c>
      <c r="C7761" t="s">
        <v>1009</v>
      </c>
      <c r="D7761" t="s">
        <v>926</v>
      </c>
      <c r="E7761" t="s">
        <v>534</v>
      </c>
      <c r="F7761" t="s">
        <v>442</v>
      </c>
    </row>
    <row r="7762" spans="1:6" x14ac:dyDescent="0.25">
      <c r="A7762">
        <v>8</v>
      </c>
      <c r="B7762">
        <v>6</v>
      </c>
      <c r="C7762" t="s">
        <v>1053</v>
      </c>
      <c r="D7762" t="s">
        <v>901</v>
      </c>
      <c r="E7762" t="s">
        <v>260</v>
      </c>
      <c r="F7762" t="s">
        <v>442</v>
      </c>
    </row>
    <row r="7763" spans="1:6" x14ac:dyDescent="0.25">
      <c r="A7763">
        <v>8</v>
      </c>
      <c r="B7763">
        <v>7</v>
      </c>
      <c r="C7763" t="s">
        <v>1005</v>
      </c>
      <c r="D7763" t="s">
        <v>901</v>
      </c>
      <c r="E7763" t="s">
        <v>781</v>
      </c>
      <c r="F7763" t="s">
        <v>442</v>
      </c>
    </row>
    <row r="7764" spans="1:6" x14ac:dyDescent="0.25">
      <c r="A7764">
        <v>8</v>
      </c>
      <c r="B7764">
        <v>8</v>
      </c>
      <c r="C7764" t="s">
        <v>1062</v>
      </c>
      <c r="D7764" t="s">
        <v>899</v>
      </c>
      <c r="E7764" t="s">
        <v>766</v>
      </c>
      <c r="F7764" t="s">
        <v>442</v>
      </c>
    </row>
    <row r="7765" spans="1:6" x14ac:dyDescent="0.25">
      <c r="A7765">
        <v>8</v>
      </c>
      <c r="B7765">
        <v>9</v>
      </c>
      <c r="C7765" t="s">
        <v>1008</v>
      </c>
      <c r="D7765" t="s">
        <v>901</v>
      </c>
      <c r="E7765" t="s">
        <v>329</v>
      </c>
      <c r="F7765" t="s">
        <v>442</v>
      </c>
    </row>
    <row r="7766" spans="1:6" x14ac:dyDescent="0.25">
      <c r="A7766">
        <v>8</v>
      </c>
      <c r="B7766">
        <v>10</v>
      </c>
      <c r="C7766" t="s">
        <v>1013</v>
      </c>
      <c r="D7766" t="s">
        <v>905</v>
      </c>
      <c r="E7766" t="s">
        <v>378</v>
      </c>
      <c r="F7766" t="s">
        <v>442</v>
      </c>
    </row>
    <row r="7767" spans="1:6" x14ac:dyDescent="0.25">
      <c r="A7767">
        <v>8</v>
      </c>
      <c r="B7767">
        <v>11</v>
      </c>
      <c r="C7767" t="s">
        <v>1076</v>
      </c>
      <c r="D7767" t="s">
        <v>905</v>
      </c>
      <c r="E7767" t="s">
        <v>277</v>
      </c>
      <c r="F7767" t="s">
        <v>442</v>
      </c>
    </row>
    <row r="7768" spans="1:6" x14ac:dyDescent="0.25">
      <c r="A7768">
        <v>8</v>
      </c>
      <c r="B7768">
        <v>12</v>
      </c>
      <c r="C7768" t="s">
        <v>1038</v>
      </c>
      <c r="D7768" t="s">
        <v>922</v>
      </c>
      <c r="E7768" t="s">
        <v>595</v>
      </c>
      <c r="F7768" t="s">
        <v>442</v>
      </c>
    </row>
    <row r="7769" spans="1:6" x14ac:dyDescent="0.25">
      <c r="A7769">
        <v>8</v>
      </c>
      <c r="B7769">
        <v>13</v>
      </c>
      <c r="C7769" t="s">
        <v>1012</v>
      </c>
      <c r="D7769" t="s">
        <v>901</v>
      </c>
      <c r="E7769" t="s">
        <v>199</v>
      </c>
      <c r="F7769" t="s">
        <v>442</v>
      </c>
    </row>
    <row r="7770" spans="1:6" x14ac:dyDescent="0.25">
      <c r="A7770">
        <v>8</v>
      </c>
      <c r="B7770">
        <v>14</v>
      </c>
      <c r="C7770" t="s">
        <v>1016</v>
      </c>
      <c r="D7770" t="s">
        <v>961</v>
      </c>
      <c r="E7770" t="s">
        <v>369</v>
      </c>
      <c r="F7770" t="s">
        <v>442</v>
      </c>
    </row>
    <row r="7771" spans="1:6" x14ac:dyDescent="0.25">
      <c r="A7771">
        <v>8</v>
      </c>
      <c r="B7771">
        <v>15</v>
      </c>
      <c r="C7771" t="s">
        <v>1035</v>
      </c>
      <c r="D7771" t="s">
        <v>905</v>
      </c>
      <c r="E7771" t="s">
        <v>721</v>
      </c>
      <c r="F7771" t="s">
        <v>442</v>
      </c>
    </row>
    <row r="7772" spans="1:6" x14ac:dyDescent="0.25">
      <c r="A7772">
        <v>9</v>
      </c>
      <c r="B7772">
        <v>1</v>
      </c>
      <c r="C7772" t="s">
        <v>1021</v>
      </c>
      <c r="D7772" t="s">
        <v>901</v>
      </c>
      <c r="E7772" t="s">
        <v>721</v>
      </c>
      <c r="F7772" t="s">
        <v>442</v>
      </c>
    </row>
    <row r="7773" spans="1:6" x14ac:dyDescent="0.25">
      <c r="A7773">
        <v>9</v>
      </c>
      <c r="B7773">
        <v>2</v>
      </c>
      <c r="C7773" t="s">
        <v>1010</v>
      </c>
      <c r="D7773" t="s">
        <v>899</v>
      </c>
      <c r="E7773" t="s">
        <v>369</v>
      </c>
      <c r="F7773" t="s">
        <v>442</v>
      </c>
    </row>
    <row r="7774" spans="1:6" x14ac:dyDescent="0.25">
      <c r="A7774">
        <v>9</v>
      </c>
      <c r="B7774">
        <v>3</v>
      </c>
      <c r="C7774" t="s">
        <v>1055</v>
      </c>
      <c r="D7774" t="s">
        <v>901</v>
      </c>
      <c r="E7774" t="s">
        <v>199</v>
      </c>
      <c r="F7774" t="s">
        <v>442</v>
      </c>
    </row>
    <row r="7775" spans="1:6" x14ac:dyDescent="0.25">
      <c r="A7775">
        <v>9</v>
      </c>
      <c r="B7775">
        <v>4</v>
      </c>
      <c r="C7775" t="s">
        <v>1058</v>
      </c>
      <c r="D7775" t="s">
        <v>961</v>
      </c>
      <c r="E7775" t="s">
        <v>595</v>
      </c>
      <c r="F7775" t="s">
        <v>442</v>
      </c>
    </row>
    <row r="7776" spans="1:6" x14ac:dyDescent="0.25">
      <c r="A7776">
        <v>9</v>
      </c>
      <c r="B7776">
        <v>5</v>
      </c>
      <c r="C7776" t="s">
        <v>1101</v>
      </c>
      <c r="D7776" t="s">
        <v>901</v>
      </c>
      <c r="E7776" t="s">
        <v>277</v>
      </c>
      <c r="F7776" t="s">
        <v>442</v>
      </c>
    </row>
    <row r="7777" spans="1:6" x14ac:dyDescent="0.25">
      <c r="A7777">
        <v>9</v>
      </c>
      <c r="B7777">
        <v>6</v>
      </c>
      <c r="C7777" t="s">
        <v>1066</v>
      </c>
      <c r="D7777" t="s">
        <v>901</v>
      </c>
      <c r="E7777" t="s">
        <v>378</v>
      </c>
      <c r="F7777" t="s">
        <v>442</v>
      </c>
    </row>
    <row r="7778" spans="1:6" x14ac:dyDescent="0.25">
      <c r="A7778">
        <v>9</v>
      </c>
      <c r="B7778">
        <v>7</v>
      </c>
      <c r="C7778" t="s">
        <v>1056</v>
      </c>
      <c r="D7778" t="s">
        <v>905</v>
      </c>
      <c r="E7778" t="s">
        <v>329</v>
      </c>
      <c r="F7778" t="s">
        <v>442</v>
      </c>
    </row>
    <row r="7779" spans="1:6" x14ac:dyDescent="0.25">
      <c r="A7779">
        <v>9</v>
      </c>
      <c r="B7779">
        <v>8</v>
      </c>
      <c r="C7779" t="s">
        <v>1030</v>
      </c>
      <c r="D7779" t="s">
        <v>908</v>
      </c>
      <c r="E7779" t="s">
        <v>766</v>
      </c>
      <c r="F7779" t="s">
        <v>442</v>
      </c>
    </row>
    <row r="7780" spans="1:6" x14ac:dyDescent="0.25">
      <c r="A7780">
        <v>9</v>
      </c>
      <c r="B7780">
        <v>9</v>
      </c>
      <c r="C7780" t="s">
        <v>1007</v>
      </c>
      <c r="D7780" t="s">
        <v>901</v>
      </c>
      <c r="E7780" t="s">
        <v>781</v>
      </c>
      <c r="F7780" t="s">
        <v>442</v>
      </c>
    </row>
    <row r="7781" spans="1:6" x14ac:dyDescent="0.25">
      <c r="A7781">
        <v>9</v>
      </c>
      <c r="B7781">
        <v>10</v>
      </c>
      <c r="C7781" t="s">
        <v>1043</v>
      </c>
      <c r="D7781" t="s">
        <v>905</v>
      </c>
      <c r="E7781" t="s">
        <v>260</v>
      </c>
      <c r="F7781" t="s">
        <v>442</v>
      </c>
    </row>
    <row r="7782" spans="1:6" x14ac:dyDescent="0.25">
      <c r="A7782">
        <v>9</v>
      </c>
      <c r="B7782">
        <v>11</v>
      </c>
      <c r="C7782" t="s">
        <v>1029</v>
      </c>
      <c r="D7782" t="s">
        <v>901</v>
      </c>
      <c r="E7782" t="s">
        <v>534</v>
      </c>
      <c r="F7782" t="s">
        <v>442</v>
      </c>
    </row>
    <row r="7783" spans="1:6" x14ac:dyDescent="0.25">
      <c r="A7783">
        <v>9</v>
      </c>
      <c r="B7783">
        <v>12</v>
      </c>
      <c r="C7783" t="s">
        <v>1011</v>
      </c>
      <c r="D7783" t="s">
        <v>899</v>
      </c>
      <c r="E7783" t="s">
        <v>48</v>
      </c>
      <c r="F7783" t="s">
        <v>442</v>
      </c>
    </row>
    <row r="7784" spans="1:6" x14ac:dyDescent="0.25">
      <c r="A7784">
        <v>9</v>
      </c>
      <c r="B7784">
        <v>13</v>
      </c>
      <c r="C7784" t="s">
        <v>1049</v>
      </c>
      <c r="D7784" t="s">
        <v>905</v>
      </c>
      <c r="E7784" t="s">
        <v>163</v>
      </c>
      <c r="F7784" t="s">
        <v>442</v>
      </c>
    </row>
    <row r="7785" spans="1:6" x14ac:dyDescent="0.25">
      <c r="A7785">
        <v>9</v>
      </c>
      <c r="B7785">
        <v>14</v>
      </c>
      <c r="C7785" t="s">
        <v>1014</v>
      </c>
      <c r="D7785" t="s">
        <v>899</v>
      </c>
      <c r="E7785" t="s">
        <v>856</v>
      </c>
      <c r="F7785" t="s">
        <v>442</v>
      </c>
    </row>
    <row r="7786" spans="1:6" x14ac:dyDescent="0.25">
      <c r="A7786">
        <v>9</v>
      </c>
      <c r="B7786">
        <v>15</v>
      </c>
      <c r="C7786" t="s">
        <v>1036</v>
      </c>
      <c r="D7786" t="s">
        <v>901</v>
      </c>
      <c r="E7786" t="s">
        <v>597</v>
      </c>
      <c r="F7786" t="s">
        <v>442</v>
      </c>
    </row>
    <row r="7787" spans="1:6" x14ac:dyDescent="0.25">
      <c r="A7787">
        <v>10</v>
      </c>
      <c r="B7787">
        <v>1</v>
      </c>
      <c r="C7787" t="s">
        <v>1048</v>
      </c>
      <c r="D7787" t="s">
        <v>901</v>
      </c>
      <c r="E7787" t="s">
        <v>597</v>
      </c>
      <c r="F7787" t="s">
        <v>442</v>
      </c>
    </row>
    <row r="7788" spans="1:6" x14ac:dyDescent="0.25">
      <c r="A7788">
        <v>10</v>
      </c>
      <c r="B7788">
        <v>2</v>
      </c>
      <c r="C7788" t="s">
        <v>1061</v>
      </c>
      <c r="D7788" t="s">
        <v>901</v>
      </c>
      <c r="E7788" t="s">
        <v>856</v>
      </c>
      <c r="F7788" t="s">
        <v>442</v>
      </c>
    </row>
    <row r="7789" spans="1:6" x14ac:dyDescent="0.25">
      <c r="A7789">
        <v>10</v>
      </c>
      <c r="B7789">
        <v>3</v>
      </c>
      <c r="C7789" t="s">
        <v>1040</v>
      </c>
      <c r="D7789" t="s">
        <v>926</v>
      </c>
      <c r="E7789" t="s">
        <v>163</v>
      </c>
      <c r="F7789" t="s">
        <v>442</v>
      </c>
    </row>
    <row r="7790" spans="1:6" x14ac:dyDescent="0.25">
      <c r="A7790">
        <v>10</v>
      </c>
      <c r="B7790">
        <v>4</v>
      </c>
      <c r="C7790" t="s">
        <v>1022</v>
      </c>
      <c r="D7790" t="s">
        <v>901</v>
      </c>
      <c r="E7790" t="s">
        <v>48</v>
      </c>
      <c r="F7790" t="s">
        <v>442</v>
      </c>
    </row>
    <row r="7791" spans="1:6" x14ac:dyDescent="0.25">
      <c r="A7791">
        <v>10</v>
      </c>
      <c r="B7791">
        <v>5</v>
      </c>
      <c r="C7791" t="s">
        <v>1023</v>
      </c>
      <c r="D7791" t="s">
        <v>905</v>
      </c>
      <c r="E7791" t="s">
        <v>534</v>
      </c>
      <c r="F7791" t="s">
        <v>442</v>
      </c>
    </row>
    <row r="7792" spans="1:6" x14ac:dyDescent="0.25">
      <c r="A7792">
        <v>10</v>
      </c>
      <c r="B7792">
        <v>6</v>
      </c>
      <c r="C7792" t="s">
        <v>1078</v>
      </c>
      <c r="D7792" t="s">
        <v>922</v>
      </c>
      <c r="E7792" t="s">
        <v>260</v>
      </c>
      <c r="F7792" t="s">
        <v>442</v>
      </c>
    </row>
    <row r="7793" spans="1:6" x14ac:dyDescent="0.25">
      <c r="A7793">
        <v>10</v>
      </c>
      <c r="B7793">
        <v>7</v>
      </c>
      <c r="C7793" t="s">
        <v>1054</v>
      </c>
      <c r="D7793" t="s">
        <v>899</v>
      </c>
      <c r="E7793" t="s">
        <v>781</v>
      </c>
      <c r="F7793" t="s">
        <v>442</v>
      </c>
    </row>
    <row r="7794" spans="1:6" x14ac:dyDescent="0.25">
      <c r="A7794">
        <v>10</v>
      </c>
      <c r="B7794">
        <v>8</v>
      </c>
      <c r="C7794" t="s">
        <v>1037</v>
      </c>
      <c r="D7794" t="s">
        <v>899</v>
      </c>
      <c r="E7794" t="s">
        <v>766</v>
      </c>
      <c r="F7794" t="s">
        <v>442</v>
      </c>
    </row>
    <row r="7795" spans="1:6" x14ac:dyDescent="0.25">
      <c r="A7795">
        <v>10</v>
      </c>
      <c r="B7795">
        <v>9</v>
      </c>
      <c r="C7795" t="s">
        <v>1017</v>
      </c>
      <c r="D7795" t="s">
        <v>899</v>
      </c>
      <c r="E7795" t="s">
        <v>329</v>
      </c>
      <c r="F7795" t="s">
        <v>442</v>
      </c>
    </row>
    <row r="7796" spans="1:6" x14ac:dyDescent="0.25">
      <c r="A7796">
        <v>10</v>
      </c>
      <c r="B7796">
        <v>10</v>
      </c>
      <c r="C7796" t="s">
        <v>1018</v>
      </c>
      <c r="D7796" t="s">
        <v>926</v>
      </c>
      <c r="E7796" t="s">
        <v>378</v>
      </c>
      <c r="F7796" t="s">
        <v>442</v>
      </c>
    </row>
    <row r="7797" spans="1:6" x14ac:dyDescent="0.25">
      <c r="A7797">
        <v>10</v>
      </c>
      <c r="B7797">
        <v>11</v>
      </c>
      <c r="C7797" t="s">
        <v>1124</v>
      </c>
      <c r="D7797" t="s">
        <v>901</v>
      </c>
      <c r="E7797" t="s">
        <v>277</v>
      </c>
      <c r="F7797" t="s">
        <v>442</v>
      </c>
    </row>
    <row r="7798" spans="1:6" x14ac:dyDescent="0.25">
      <c r="A7798">
        <v>10</v>
      </c>
      <c r="B7798">
        <v>12</v>
      </c>
      <c r="C7798" t="s">
        <v>1039</v>
      </c>
      <c r="D7798" t="s">
        <v>922</v>
      </c>
      <c r="E7798" t="s">
        <v>595</v>
      </c>
      <c r="F7798" t="s">
        <v>442</v>
      </c>
    </row>
    <row r="7799" spans="1:6" x14ac:dyDescent="0.25">
      <c r="A7799">
        <v>10</v>
      </c>
      <c r="B7799">
        <v>13</v>
      </c>
      <c r="C7799" t="s">
        <v>1025</v>
      </c>
      <c r="D7799" t="s">
        <v>926</v>
      </c>
      <c r="E7799" t="s">
        <v>199</v>
      </c>
      <c r="F7799" t="s">
        <v>442</v>
      </c>
    </row>
    <row r="7800" spans="1:6" x14ac:dyDescent="0.25">
      <c r="A7800">
        <v>10</v>
      </c>
      <c r="B7800">
        <v>14</v>
      </c>
      <c r="C7800" t="s">
        <v>1059</v>
      </c>
      <c r="D7800" t="s">
        <v>901</v>
      </c>
      <c r="E7800" t="s">
        <v>369</v>
      </c>
      <c r="F7800" t="s">
        <v>442</v>
      </c>
    </row>
    <row r="7801" spans="1:6" x14ac:dyDescent="0.25">
      <c r="A7801">
        <v>10</v>
      </c>
      <c r="B7801">
        <v>15</v>
      </c>
      <c r="C7801" t="s">
        <v>1093</v>
      </c>
      <c r="D7801" t="s">
        <v>922</v>
      </c>
      <c r="E7801" t="s">
        <v>721</v>
      </c>
      <c r="F7801" t="s">
        <v>442</v>
      </c>
    </row>
    <row r="7802" spans="1:6" x14ac:dyDescent="0.25">
      <c r="A7802">
        <v>11</v>
      </c>
      <c r="B7802">
        <v>1</v>
      </c>
      <c r="C7802" t="s">
        <v>1032</v>
      </c>
      <c r="D7802" t="s">
        <v>908</v>
      </c>
      <c r="E7802" t="s">
        <v>721</v>
      </c>
      <c r="F7802" t="s">
        <v>442</v>
      </c>
    </row>
    <row r="7803" spans="1:6" x14ac:dyDescent="0.25">
      <c r="A7803">
        <v>11</v>
      </c>
      <c r="B7803">
        <v>2</v>
      </c>
      <c r="C7803" t="s">
        <v>1044</v>
      </c>
      <c r="D7803" t="s">
        <v>922</v>
      </c>
      <c r="E7803" t="s">
        <v>369</v>
      </c>
      <c r="F7803" t="s">
        <v>442</v>
      </c>
    </row>
    <row r="7804" spans="1:6" x14ac:dyDescent="0.25">
      <c r="A7804">
        <v>11</v>
      </c>
      <c r="B7804">
        <v>3</v>
      </c>
      <c r="C7804" t="s">
        <v>1041</v>
      </c>
      <c r="D7804" t="s">
        <v>922</v>
      </c>
      <c r="E7804" t="s">
        <v>199</v>
      </c>
      <c r="F7804" t="s">
        <v>442</v>
      </c>
    </row>
    <row r="7805" spans="1:6" x14ac:dyDescent="0.25">
      <c r="A7805">
        <v>11</v>
      </c>
      <c r="B7805">
        <v>4</v>
      </c>
      <c r="C7805" t="s">
        <v>1125</v>
      </c>
      <c r="D7805" t="s">
        <v>903</v>
      </c>
      <c r="E7805" t="s">
        <v>595</v>
      </c>
      <c r="F7805" t="s">
        <v>442</v>
      </c>
    </row>
    <row r="7806" spans="1:6" x14ac:dyDescent="0.25">
      <c r="A7806">
        <v>11</v>
      </c>
      <c r="B7806">
        <v>5</v>
      </c>
      <c r="C7806" t="s">
        <v>1067</v>
      </c>
      <c r="D7806" t="s">
        <v>899</v>
      </c>
      <c r="E7806" t="s">
        <v>277</v>
      </c>
      <c r="F7806" t="s">
        <v>442</v>
      </c>
    </row>
    <row r="7807" spans="1:6" x14ac:dyDescent="0.25">
      <c r="A7807">
        <v>11</v>
      </c>
      <c r="B7807">
        <v>6</v>
      </c>
      <c r="C7807" t="s">
        <v>1083</v>
      </c>
      <c r="D7807" t="s">
        <v>901</v>
      </c>
      <c r="E7807" t="s">
        <v>378</v>
      </c>
      <c r="F7807" t="s">
        <v>442</v>
      </c>
    </row>
    <row r="7808" spans="1:6" x14ac:dyDescent="0.25">
      <c r="A7808">
        <v>11</v>
      </c>
      <c r="B7808">
        <v>7</v>
      </c>
      <c r="C7808" t="s">
        <v>1045</v>
      </c>
      <c r="D7808" t="s">
        <v>961</v>
      </c>
      <c r="E7808" t="s">
        <v>329</v>
      </c>
      <c r="F7808" t="s">
        <v>442</v>
      </c>
    </row>
    <row r="7809" spans="1:6" x14ac:dyDescent="0.25">
      <c r="A7809">
        <v>11</v>
      </c>
      <c r="B7809">
        <v>8</v>
      </c>
      <c r="C7809" t="s">
        <v>1027</v>
      </c>
      <c r="D7809" t="s">
        <v>901</v>
      </c>
      <c r="E7809" t="s">
        <v>766</v>
      </c>
      <c r="F7809" t="s">
        <v>442</v>
      </c>
    </row>
    <row r="7810" spans="1:6" x14ac:dyDescent="0.25">
      <c r="A7810">
        <v>11</v>
      </c>
      <c r="B7810">
        <v>9</v>
      </c>
      <c r="C7810" t="s">
        <v>1026</v>
      </c>
      <c r="D7810" t="s">
        <v>901</v>
      </c>
      <c r="E7810" t="s">
        <v>781</v>
      </c>
      <c r="F7810" t="s">
        <v>442</v>
      </c>
    </row>
    <row r="7811" spans="1:6" x14ac:dyDescent="0.25">
      <c r="A7811">
        <v>11</v>
      </c>
      <c r="B7811">
        <v>10</v>
      </c>
      <c r="C7811" t="s">
        <v>1019</v>
      </c>
      <c r="D7811" t="s">
        <v>961</v>
      </c>
      <c r="E7811" t="s">
        <v>260</v>
      </c>
      <c r="F7811" t="s">
        <v>442</v>
      </c>
    </row>
    <row r="7812" spans="1:6" x14ac:dyDescent="0.25">
      <c r="A7812">
        <v>11</v>
      </c>
      <c r="B7812">
        <v>11</v>
      </c>
      <c r="C7812" t="s">
        <v>1042</v>
      </c>
      <c r="D7812" t="s">
        <v>899</v>
      </c>
      <c r="E7812" t="s">
        <v>534</v>
      </c>
      <c r="F7812" t="s">
        <v>442</v>
      </c>
    </row>
    <row r="7813" spans="1:6" x14ac:dyDescent="0.25">
      <c r="A7813">
        <v>11</v>
      </c>
      <c r="B7813">
        <v>12</v>
      </c>
      <c r="C7813" t="s">
        <v>1080</v>
      </c>
      <c r="D7813" t="s">
        <v>899</v>
      </c>
      <c r="E7813" t="s">
        <v>48</v>
      </c>
      <c r="F7813" t="s">
        <v>442</v>
      </c>
    </row>
    <row r="7814" spans="1:6" x14ac:dyDescent="0.25">
      <c r="A7814">
        <v>11</v>
      </c>
      <c r="B7814">
        <v>13</v>
      </c>
      <c r="C7814" t="s">
        <v>1113</v>
      </c>
      <c r="D7814" t="s">
        <v>899</v>
      </c>
      <c r="E7814" t="s">
        <v>163</v>
      </c>
      <c r="F7814" t="s">
        <v>442</v>
      </c>
    </row>
    <row r="7815" spans="1:6" x14ac:dyDescent="0.25">
      <c r="A7815">
        <v>11</v>
      </c>
      <c r="B7815">
        <v>14</v>
      </c>
      <c r="C7815" t="s">
        <v>1090</v>
      </c>
      <c r="D7815" t="s">
        <v>899</v>
      </c>
      <c r="E7815" t="s">
        <v>856</v>
      </c>
      <c r="F7815" t="s">
        <v>442</v>
      </c>
    </row>
    <row r="7816" spans="1:6" x14ac:dyDescent="0.25">
      <c r="A7816">
        <v>11</v>
      </c>
      <c r="B7816">
        <v>15</v>
      </c>
      <c r="C7816" t="s">
        <v>1120</v>
      </c>
      <c r="D7816" t="s">
        <v>922</v>
      </c>
      <c r="E7816" t="s">
        <v>597</v>
      </c>
      <c r="F7816" t="s">
        <v>442</v>
      </c>
    </row>
    <row r="7817" spans="1:6" x14ac:dyDescent="0.25">
      <c r="A7817">
        <v>12</v>
      </c>
      <c r="B7817">
        <v>1</v>
      </c>
      <c r="C7817" t="s">
        <v>1024</v>
      </c>
      <c r="D7817" t="s">
        <v>901</v>
      </c>
      <c r="E7817" t="s">
        <v>597</v>
      </c>
      <c r="F7817" t="s">
        <v>442</v>
      </c>
    </row>
    <row r="7818" spans="1:6" x14ac:dyDescent="0.25">
      <c r="A7818">
        <v>12</v>
      </c>
      <c r="B7818">
        <v>2</v>
      </c>
      <c r="C7818" t="s">
        <v>1126</v>
      </c>
      <c r="D7818" t="s">
        <v>961</v>
      </c>
      <c r="E7818" t="s">
        <v>856</v>
      </c>
      <c r="F7818" t="s">
        <v>442</v>
      </c>
    </row>
    <row r="7819" spans="1:6" x14ac:dyDescent="0.25">
      <c r="A7819">
        <v>12</v>
      </c>
      <c r="B7819">
        <v>3</v>
      </c>
      <c r="C7819" t="s">
        <v>1122</v>
      </c>
      <c r="D7819" t="s">
        <v>901</v>
      </c>
      <c r="E7819" t="s">
        <v>163</v>
      </c>
      <c r="F7819" t="s">
        <v>442</v>
      </c>
    </row>
    <row r="7820" spans="1:6" x14ac:dyDescent="0.25">
      <c r="A7820">
        <v>12</v>
      </c>
      <c r="B7820">
        <v>4</v>
      </c>
      <c r="C7820" t="s">
        <v>1057</v>
      </c>
      <c r="D7820" t="s">
        <v>899</v>
      </c>
      <c r="E7820" t="s">
        <v>48</v>
      </c>
      <c r="F7820" t="s">
        <v>442</v>
      </c>
    </row>
    <row r="7821" spans="1:6" x14ac:dyDescent="0.25">
      <c r="A7821">
        <v>12</v>
      </c>
      <c r="B7821">
        <v>5</v>
      </c>
      <c r="C7821" t="s">
        <v>1070</v>
      </c>
      <c r="D7821" t="s">
        <v>961</v>
      </c>
      <c r="E7821" t="s">
        <v>534</v>
      </c>
      <c r="F7821" t="s">
        <v>442</v>
      </c>
    </row>
    <row r="7822" spans="1:6" x14ac:dyDescent="0.25">
      <c r="A7822">
        <v>12</v>
      </c>
      <c r="B7822">
        <v>6</v>
      </c>
      <c r="C7822" t="s">
        <v>1068</v>
      </c>
      <c r="D7822" t="s">
        <v>901</v>
      </c>
      <c r="E7822" t="s">
        <v>260</v>
      </c>
      <c r="F7822" t="s">
        <v>442</v>
      </c>
    </row>
    <row r="7823" spans="1:6" x14ac:dyDescent="0.25">
      <c r="A7823">
        <v>12</v>
      </c>
      <c r="B7823">
        <v>7</v>
      </c>
      <c r="C7823" t="s">
        <v>1073</v>
      </c>
      <c r="D7823" t="s">
        <v>899</v>
      </c>
      <c r="E7823" t="s">
        <v>781</v>
      </c>
      <c r="F7823" t="s">
        <v>442</v>
      </c>
    </row>
    <row r="7824" spans="1:6" x14ac:dyDescent="0.25">
      <c r="A7824">
        <v>12</v>
      </c>
      <c r="B7824">
        <v>8</v>
      </c>
      <c r="C7824" t="s">
        <v>1072</v>
      </c>
      <c r="D7824" t="s">
        <v>901</v>
      </c>
      <c r="E7824" t="s">
        <v>766</v>
      </c>
      <c r="F7824" t="s">
        <v>442</v>
      </c>
    </row>
    <row r="7825" spans="1:6" x14ac:dyDescent="0.25">
      <c r="A7825">
        <v>12</v>
      </c>
      <c r="B7825">
        <v>9</v>
      </c>
      <c r="C7825" t="s">
        <v>1020</v>
      </c>
      <c r="D7825" t="s">
        <v>901</v>
      </c>
      <c r="E7825" t="s">
        <v>329</v>
      </c>
      <c r="F7825" t="s">
        <v>442</v>
      </c>
    </row>
    <row r="7826" spans="1:6" x14ac:dyDescent="0.25">
      <c r="A7826">
        <v>12</v>
      </c>
      <c r="B7826">
        <v>10</v>
      </c>
      <c r="C7826" t="s">
        <v>1065</v>
      </c>
      <c r="D7826" t="s">
        <v>901</v>
      </c>
      <c r="E7826" t="s">
        <v>378</v>
      </c>
      <c r="F7826" t="s">
        <v>442</v>
      </c>
    </row>
    <row r="7827" spans="1:6" x14ac:dyDescent="0.25">
      <c r="A7827">
        <v>12</v>
      </c>
      <c r="B7827">
        <v>11</v>
      </c>
      <c r="C7827" t="s">
        <v>1074</v>
      </c>
      <c r="D7827" t="s">
        <v>901</v>
      </c>
      <c r="E7827" t="s">
        <v>277</v>
      </c>
      <c r="F7827" t="s">
        <v>442</v>
      </c>
    </row>
    <row r="7828" spans="1:6" x14ac:dyDescent="0.25">
      <c r="A7828">
        <v>12</v>
      </c>
      <c r="B7828">
        <v>12</v>
      </c>
      <c r="C7828" t="s">
        <v>1069</v>
      </c>
      <c r="D7828" t="s">
        <v>899</v>
      </c>
      <c r="E7828" t="s">
        <v>595</v>
      </c>
      <c r="F7828" t="s">
        <v>442</v>
      </c>
    </row>
    <row r="7829" spans="1:6" x14ac:dyDescent="0.25">
      <c r="A7829">
        <v>12</v>
      </c>
      <c r="B7829">
        <v>13</v>
      </c>
      <c r="C7829" t="s">
        <v>1095</v>
      </c>
      <c r="D7829" t="s">
        <v>901</v>
      </c>
      <c r="E7829" t="s">
        <v>199</v>
      </c>
      <c r="F7829" t="s">
        <v>442</v>
      </c>
    </row>
    <row r="7830" spans="1:6" x14ac:dyDescent="0.25">
      <c r="A7830">
        <v>12</v>
      </c>
      <c r="B7830">
        <v>14</v>
      </c>
      <c r="C7830" t="s">
        <v>1081</v>
      </c>
      <c r="D7830" t="s">
        <v>905</v>
      </c>
      <c r="E7830" t="s">
        <v>369</v>
      </c>
      <c r="F7830" t="s">
        <v>442</v>
      </c>
    </row>
    <row r="7831" spans="1:6" x14ac:dyDescent="0.25">
      <c r="A7831">
        <v>12</v>
      </c>
      <c r="B7831">
        <v>15</v>
      </c>
      <c r="C7831" t="s">
        <v>1077</v>
      </c>
      <c r="D7831" t="s">
        <v>901</v>
      </c>
      <c r="E7831" t="s">
        <v>721</v>
      </c>
      <c r="F7831" t="s">
        <v>442</v>
      </c>
    </row>
    <row r="7832" spans="1:6" x14ac:dyDescent="0.25">
      <c r="A7832">
        <v>13</v>
      </c>
      <c r="B7832">
        <v>1</v>
      </c>
      <c r="C7832" t="s">
        <v>1084</v>
      </c>
      <c r="D7832" t="s">
        <v>908</v>
      </c>
      <c r="E7832" t="s">
        <v>721</v>
      </c>
      <c r="F7832" t="s">
        <v>442</v>
      </c>
    </row>
    <row r="7833" spans="1:6" x14ac:dyDescent="0.25">
      <c r="A7833">
        <v>13</v>
      </c>
      <c r="B7833">
        <v>2</v>
      </c>
      <c r="C7833" t="s">
        <v>1131</v>
      </c>
      <c r="D7833" t="s">
        <v>901</v>
      </c>
      <c r="E7833" t="s">
        <v>369</v>
      </c>
      <c r="F7833" t="s">
        <v>442</v>
      </c>
    </row>
    <row r="7834" spans="1:6" x14ac:dyDescent="0.25">
      <c r="A7834">
        <v>13</v>
      </c>
      <c r="B7834">
        <v>3</v>
      </c>
      <c r="C7834" t="s">
        <v>1050</v>
      </c>
      <c r="D7834" t="s">
        <v>922</v>
      </c>
      <c r="E7834" t="s">
        <v>199</v>
      </c>
      <c r="F7834" t="s">
        <v>442</v>
      </c>
    </row>
    <row r="7835" spans="1:6" x14ac:dyDescent="0.25">
      <c r="A7835">
        <v>13</v>
      </c>
      <c r="B7835">
        <v>4</v>
      </c>
      <c r="C7835" t="s">
        <v>1105</v>
      </c>
      <c r="D7835" t="s">
        <v>901</v>
      </c>
      <c r="E7835" t="s">
        <v>595</v>
      </c>
      <c r="F7835" t="s">
        <v>442</v>
      </c>
    </row>
    <row r="7836" spans="1:6" x14ac:dyDescent="0.25">
      <c r="A7836">
        <v>13</v>
      </c>
      <c r="B7836">
        <v>5</v>
      </c>
      <c r="C7836" t="s">
        <v>1071</v>
      </c>
      <c r="D7836" t="s">
        <v>903</v>
      </c>
      <c r="E7836" t="s">
        <v>277</v>
      </c>
      <c r="F7836" t="s">
        <v>442</v>
      </c>
    </row>
    <row r="7837" spans="1:6" x14ac:dyDescent="0.25">
      <c r="A7837">
        <v>13</v>
      </c>
      <c r="B7837">
        <v>6</v>
      </c>
      <c r="C7837" t="s">
        <v>1075</v>
      </c>
      <c r="D7837" t="s">
        <v>899</v>
      </c>
      <c r="E7837" t="s">
        <v>378</v>
      </c>
      <c r="F7837" t="s">
        <v>442</v>
      </c>
    </row>
    <row r="7838" spans="1:6" x14ac:dyDescent="0.25">
      <c r="A7838">
        <v>13</v>
      </c>
      <c r="B7838">
        <v>7</v>
      </c>
      <c r="C7838" t="s">
        <v>1097</v>
      </c>
      <c r="D7838" t="s">
        <v>899</v>
      </c>
      <c r="E7838" t="s">
        <v>329</v>
      </c>
      <c r="F7838" t="s">
        <v>442</v>
      </c>
    </row>
    <row r="7839" spans="1:6" x14ac:dyDescent="0.25">
      <c r="A7839">
        <v>13</v>
      </c>
      <c r="B7839">
        <v>8</v>
      </c>
      <c r="C7839" t="s">
        <v>1082</v>
      </c>
      <c r="D7839" t="s">
        <v>901</v>
      </c>
      <c r="E7839" t="s">
        <v>766</v>
      </c>
      <c r="F7839" t="s">
        <v>442</v>
      </c>
    </row>
    <row r="7840" spans="1:6" x14ac:dyDescent="0.25">
      <c r="A7840">
        <v>13</v>
      </c>
      <c r="B7840">
        <v>9</v>
      </c>
      <c r="C7840" t="s">
        <v>1051</v>
      </c>
      <c r="D7840" t="s">
        <v>901</v>
      </c>
      <c r="E7840" t="s">
        <v>781</v>
      </c>
      <c r="F7840" t="s">
        <v>442</v>
      </c>
    </row>
    <row r="7841" spans="1:6" x14ac:dyDescent="0.25">
      <c r="A7841">
        <v>13</v>
      </c>
      <c r="B7841">
        <v>10</v>
      </c>
      <c r="C7841" t="s">
        <v>1064</v>
      </c>
      <c r="D7841" t="s">
        <v>901</v>
      </c>
      <c r="E7841" t="s">
        <v>260</v>
      </c>
      <c r="F7841" t="s">
        <v>442</v>
      </c>
    </row>
    <row r="7842" spans="1:6" x14ac:dyDescent="0.25">
      <c r="A7842">
        <v>13</v>
      </c>
      <c r="B7842">
        <v>11</v>
      </c>
      <c r="C7842" t="s">
        <v>1086</v>
      </c>
      <c r="D7842" t="s">
        <v>901</v>
      </c>
      <c r="E7842" t="s">
        <v>534</v>
      </c>
      <c r="F7842" t="s">
        <v>442</v>
      </c>
    </row>
    <row r="7843" spans="1:6" x14ac:dyDescent="0.25">
      <c r="A7843">
        <v>13</v>
      </c>
      <c r="B7843">
        <v>12</v>
      </c>
      <c r="C7843" t="s">
        <v>1099</v>
      </c>
      <c r="D7843" t="s">
        <v>899</v>
      </c>
      <c r="E7843" t="s">
        <v>48</v>
      </c>
      <c r="F7843" t="s">
        <v>442</v>
      </c>
    </row>
    <row r="7844" spans="1:6" x14ac:dyDescent="0.25">
      <c r="A7844">
        <v>13</v>
      </c>
      <c r="B7844">
        <v>13</v>
      </c>
      <c r="C7844" t="s">
        <v>1106</v>
      </c>
      <c r="D7844" t="s">
        <v>901</v>
      </c>
      <c r="E7844" t="s">
        <v>163</v>
      </c>
      <c r="F7844" t="s">
        <v>442</v>
      </c>
    </row>
    <row r="7845" spans="1:6" x14ac:dyDescent="0.25">
      <c r="A7845">
        <v>13</v>
      </c>
      <c r="B7845">
        <v>14</v>
      </c>
      <c r="C7845" t="s">
        <v>1063</v>
      </c>
      <c r="D7845" t="s">
        <v>961</v>
      </c>
      <c r="E7845" t="s">
        <v>856</v>
      </c>
      <c r="F7845" t="s">
        <v>442</v>
      </c>
    </row>
    <row r="7846" spans="1:6" x14ac:dyDescent="0.25">
      <c r="A7846">
        <v>13</v>
      </c>
      <c r="B7846">
        <v>15</v>
      </c>
      <c r="C7846" t="s">
        <v>1179</v>
      </c>
      <c r="D7846" t="s">
        <v>901</v>
      </c>
      <c r="E7846" t="s">
        <v>597</v>
      </c>
      <c r="F7846" t="s">
        <v>442</v>
      </c>
    </row>
    <row r="7847" spans="1:6" x14ac:dyDescent="0.25">
      <c r="A7847">
        <v>14</v>
      </c>
      <c r="B7847">
        <v>1</v>
      </c>
      <c r="C7847" t="s">
        <v>1100</v>
      </c>
      <c r="D7847" t="s">
        <v>961</v>
      </c>
      <c r="E7847" t="s">
        <v>597</v>
      </c>
      <c r="F7847" t="s">
        <v>442</v>
      </c>
    </row>
    <row r="7848" spans="1:6" x14ac:dyDescent="0.25">
      <c r="A7848">
        <v>14</v>
      </c>
      <c r="B7848">
        <v>2</v>
      </c>
      <c r="C7848" t="s">
        <v>1047</v>
      </c>
      <c r="D7848" t="s">
        <v>899</v>
      </c>
      <c r="E7848" t="s">
        <v>856</v>
      </c>
      <c r="F7848" t="s">
        <v>442</v>
      </c>
    </row>
    <row r="7849" spans="1:6" x14ac:dyDescent="0.25">
      <c r="A7849">
        <v>14</v>
      </c>
      <c r="B7849">
        <v>3</v>
      </c>
      <c r="C7849" t="s">
        <v>1096</v>
      </c>
      <c r="D7849" t="s">
        <v>901</v>
      </c>
      <c r="E7849" t="s">
        <v>163</v>
      </c>
      <c r="F7849" t="s">
        <v>442</v>
      </c>
    </row>
    <row r="7850" spans="1:6" x14ac:dyDescent="0.25">
      <c r="A7850">
        <v>14</v>
      </c>
      <c r="B7850">
        <v>4</v>
      </c>
      <c r="C7850" t="s">
        <v>1130</v>
      </c>
      <c r="D7850" t="s">
        <v>899</v>
      </c>
      <c r="E7850" t="s">
        <v>48</v>
      </c>
      <c r="F7850" t="s">
        <v>442</v>
      </c>
    </row>
    <row r="7851" spans="1:6" x14ac:dyDescent="0.25">
      <c r="A7851">
        <v>14</v>
      </c>
      <c r="B7851">
        <v>5</v>
      </c>
      <c r="C7851" t="s">
        <v>1109</v>
      </c>
      <c r="D7851" t="s">
        <v>908</v>
      </c>
      <c r="E7851" t="s">
        <v>534</v>
      </c>
      <c r="F7851" t="s">
        <v>442</v>
      </c>
    </row>
    <row r="7852" spans="1:6" x14ac:dyDescent="0.25">
      <c r="A7852">
        <v>14</v>
      </c>
      <c r="B7852">
        <v>6</v>
      </c>
      <c r="C7852" t="s">
        <v>1119</v>
      </c>
      <c r="D7852" t="s">
        <v>901</v>
      </c>
      <c r="E7852" t="s">
        <v>260</v>
      </c>
      <c r="F7852" t="s">
        <v>442</v>
      </c>
    </row>
    <row r="7853" spans="1:6" x14ac:dyDescent="0.25">
      <c r="A7853">
        <v>14</v>
      </c>
      <c r="B7853">
        <v>7</v>
      </c>
      <c r="C7853" t="s">
        <v>1094</v>
      </c>
      <c r="D7853" t="s">
        <v>903</v>
      </c>
      <c r="E7853" t="s">
        <v>781</v>
      </c>
      <c r="F7853" t="s">
        <v>442</v>
      </c>
    </row>
    <row r="7854" spans="1:6" x14ac:dyDescent="0.25">
      <c r="A7854">
        <v>14</v>
      </c>
      <c r="B7854">
        <v>8</v>
      </c>
      <c r="C7854" t="s">
        <v>1102</v>
      </c>
      <c r="D7854" t="s">
        <v>901</v>
      </c>
      <c r="E7854" t="s">
        <v>766</v>
      </c>
      <c r="F7854" t="s">
        <v>442</v>
      </c>
    </row>
    <row r="7855" spans="1:6" x14ac:dyDescent="0.25">
      <c r="A7855">
        <v>14</v>
      </c>
      <c r="B7855">
        <v>9</v>
      </c>
      <c r="C7855" t="s">
        <v>1085</v>
      </c>
      <c r="D7855" t="s">
        <v>899</v>
      </c>
      <c r="E7855" t="s">
        <v>329</v>
      </c>
      <c r="F7855" t="s">
        <v>442</v>
      </c>
    </row>
    <row r="7856" spans="1:6" x14ac:dyDescent="0.25">
      <c r="A7856">
        <v>14</v>
      </c>
      <c r="B7856">
        <v>10</v>
      </c>
      <c r="C7856" t="s">
        <v>1107</v>
      </c>
      <c r="D7856" t="s">
        <v>905</v>
      </c>
      <c r="E7856" t="s">
        <v>378</v>
      </c>
      <c r="F7856" t="s">
        <v>442</v>
      </c>
    </row>
    <row r="7857" spans="1:6" x14ac:dyDescent="0.25">
      <c r="A7857">
        <v>14</v>
      </c>
      <c r="B7857">
        <v>11</v>
      </c>
      <c r="C7857" t="s">
        <v>1114</v>
      </c>
      <c r="D7857" t="s">
        <v>961</v>
      </c>
      <c r="E7857" t="s">
        <v>277</v>
      </c>
      <c r="F7857" t="s">
        <v>442</v>
      </c>
    </row>
    <row r="7858" spans="1:6" x14ac:dyDescent="0.25">
      <c r="A7858">
        <v>14</v>
      </c>
      <c r="B7858">
        <v>12</v>
      </c>
      <c r="C7858" t="s">
        <v>1194</v>
      </c>
      <c r="D7858" t="s">
        <v>961</v>
      </c>
      <c r="E7858" t="s">
        <v>595</v>
      </c>
      <c r="F7858" t="s">
        <v>442</v>
      </c>
    </row>
    <row r="7859" spans="1:6" x14ac:dyDescent="0.25">
      <c r="A7859">
        <v>14</v>
      </c>
      <c r="B7859">
        <v>13</v>
      </c>
      <c r="C7859" t="s">
        <v>1098</v>
      </c>
      <c r="D7859" t="s">
        <v>899</v>
      </c>
      <c r="E7859" t="s">
        <v>199</v>
      </c>
      <c r="F7859" t="s">
        <v>442</v>
      </c>
    </row>
    <row r="7860" spans="1:6" x14ac:dyDescent="0.25">
      <c r="A7860">
        <v>14</v>
      </c>
      <c r="B7860">
        <v>14</v>
      </c>
      <c r="C7860" t="s">
        <v>1103</v>
      </c>
      <c r="D7860" t="s">
        <v>901</v>
      </c>
      <c r="E7860" t="s">
        <v>369</v>
      </c>
      <c r="F7860" t="s">
        <v>442</v>
      </c>
    </row>
    <row r="7861" spans="1:6" x14ac:dyDescent="0.25">
      <c r="A7861">
        <v>14</v>
      </c>
      <c r="B7861">
        <v>15</v>
      </c>
      <c r="C7861" t="s">
        <v>1159</v>
      </c>
      <c r="D7861" t="s">
        <v>901</v>
      </c>
      <c r="E7861" t="s">
        <v>721</v>
      </c>
      <c r="F7861" t="s">
        <v>442</v>
      </c>
    </row>
    <row r="7862" spans="1:6" x14ac:dyDescent="0.25">
      <c r="A7862">
        <v>15</v>
      </c>
      <c r="B7862">
        <v>1</v>
      </c>
      <c r="C7862" t="s">
        <v>1152</v>
      </c>
      <c r="D7862" t="s">
        <v>903</v>
      </c>
      <c r="E7862" t="s">
        <v>721</v>
      </c>
      <c r="F7862" t="s">
        <v>442</v>
      </c>
    </row>
    <row r="7863" spans="1:6" x14ac:dyDescent="0.25">
      <c r="A7863">
        <v>15</v>
      </c>
      <c r="B7863">
        <v>2</v>
      </c>
      <c r="C7863" t="s">
        <v>1149</v>
      </c>
      <c r="D7863" t="s">
        <v>903</v>
      </c>
      <c r="E7863" t="s">
        <v>369</v>
      </c>
      <c r="F7863" t="s">
        <v>442</v>
      </c>
    </row>
    <row r="7864" spans="1:6" x14ac:dyDescent="0.25">
      <c r="A7864">
        <v>15</v>
      </c>
      <c r="B7864">
        <v>3</v>
      </c>
      <c r="C7864" t="s">
        <v>1091</v>
      </c>
      <c r="D7864" t="s">
        <v>901</v>
      </c>
      <c r="E7864" t="s">
        <v>199</v>
      </c>
      <c r="F7864" t="s">
        <v>442</v>
      </c>
    </row>
    <row r="7865" spans="1:6" x14ac:dyDescent="0.25">
      <c r="A7865">
        <v>15</v>
      </c>
      <c r="B7865">
        <v>4</v>
      </c>
      <c r="C7865" t="s">
        <v>1089</v>
      </c>
      <c r="D7865" t="s">
        <v>905</v>
      </c>
      <c r="E7865" t="s">
        <v>595</v>
      </c>
      <c r="F7865" t="s">
        <v>442</v>
      </c>
    </row>
    <row r="7866" spans="1:6" x14ac:dyDescent="0.25">
      <c r="A7866">
        <v>15</v>
      </c>
      <c r="B7866">
        <v>5</v>
      </c>
      <c r="C7866" t="s">
        <v>1128</v>
      </c>
      <c r="D7866" t="s">
        <v>901</v>
      </c>
      <c r="E7866" t="s">
        <v>277</v>
      </c>
      <c r="F7866" t="s">
        <v>442</v>
      </c>
    </row>
    <row r="7867" spans="1:6" x14ac:dyDescent="0.25">
      <c r="A7867">
        <v>15</v>
      </c>
      <c r="B7867">
        <v>6</v>
      </c>
      <c r="C7867" t="s">
        <v>1121</v>
      </c>
      <c r="D7867" t="s">
        <v>901</v>
      </c>
      <c r="E7867" t="s">
        <v>378</v>
      </c>
      <c r="F7867" t="s">
        <v>442</v>
      </c>
    </row>
    <row r="7868" spans="1:6" x14ac:dyDescent="0.25">
      <c r="A7868">
        <v>15</v>
      </c>
      <c r="B7868">
        <v>7</v>
      </c>
      <c r="C7868" t="s">
        <v>1148</v>
      </c>
      <c r="D7868" t="s">
        <v>901</v>
      </c>
      <c r="E7868" t="s">
        <v>329</v>
      </c>
      <c r="F7868" t="s">
        <v>442</v>
      </c>
    </row>
    <row r="7869" spans="1:6" x14ac:dyDescent="0.25">
      <c r="A7869">
        <v>15</v>
      </c>
      <c r="B7869">
        <v>8</v>
      </c>
      <c r="C7869" t="s">
        <v>1110</v>
      </c>
      <c r="D7869" t="s">
        <v>899</v>
      </c>
      <c r="E7869" t="s">
        <v>766</v>
      </c>
      <c r="F7869" t="s">
        <v>442</v>
      </c>
    </row>
    <row r="7870" spans="1:6" x14ac:dyDescent="0.25">
      <c r="A7870">
        <v>15</v>
      </c>
      <c r="B7870">
        <v>9</v>
      </c>
      <c r="C7870" t="s">
        <v>1079</v>
      </c>
      <c r="D7870" t="s">
        <v>905</v>
      </c>
      <c r="E7870" t="s">
        <v>781</v>
      </c>
      <c r="F7870" t="s">
        <v>442</v>
      </c>
    </row>
    <row r="7871" spans="1:6" x14ac:dyDescent="0.25">
      <c r="A7871">
        <v>15</v>
      </c>
      <c r="B7871">
        <v>10</v>
      </c>
      <c r="C7871" t="s">
        <v>1108</v>
      </c>
      <c r="D7871" t="s">
        <v>908</v>
      </c>
      <c r="E7871" t="s">
        <v>260</v>
      </c>
      <c r="F7871" t="s">
        <v>442</v>
      </c>
    </row>
    <row r="7872" spans="1:6" x14ac:dyDescent="0.25">
      <c r="A7872">
        <v>15</v>
      </c>
      <c r="B7872">
        <v>11</v>
      </c>
      <c r="C7872" t="s">
        <v>1136</v>
      </c>
      <c r="D7872" t="s">
        <v>899</v>
      </c>
      <c r="E7872" t="s">
        <v>534</v>
      </c>
      <c r="F7872" t="s">
        <v>442</v>
      </c>
    </row>
    <row r="7873" spans="1:6" x14ac:dyDescent="0.25">
      <c r="A7873">
        <v>15</v>
      </c>
      <c r="B7873">
        <v>12</v>
      </c>
      <c r="C7873" t="s">
        <v>1133</v>
      </c>
      <c r="D7873" t="s">
        <v>901</v>
      </c>
      <c r="E7873" t="s">
        <v>48</v>
      </c>
      <c r="F7873" t="s">
        <v>442</v>
      </c>
    </row>
    <row r="7874" spans="1:6" x14ac:dyDescent="0.25">
      <c r="A7874">
        <v>15</v>
      </c>
      <c r="B7874">
        <v>13</v>
      </c>
      <c r="C7874" t="s">
        <v>1135</v>
      </c>
      <c r="D7874" t="s">
        <v>908</v>
      </c>
      <c r="E7874" t="s">
        <v>163</v>
      </c>
      <c r="F7874" t="s">
        <v>442</v>
      </c>
    </row>
    <row r="7875" spans="1:6" x14ac:dyDescent="0.25">
      <c r="A7875">
        <v>15</v>
      </c>
      <c r="B7875">
        <v>14</v>
      </c>
      <c r="C7875" t="s">
        <v>1123</v>
      </c>
      <c r="D7875" t="s">
        <v>926</v>
      </c>
      <c r="E7875" t="s">
        <v>856</v>
      </c>
      <c r="F7875" t="s">
        <v>442</v>
      </c>
    </row>
    <row r="7876" spans="1:6" x14ac:dyDescent="0.25">
      <c r="A7876">
        <v>15</v>
      </c>
      <c r="B7876">
        <v>15</v>
      </c>
      <c r="C7876" t="s">
        <v>1176</v>
      </c>
      <c r="D7876" t="s">
        <v>922</v>
      </c>
      <c r="E7876" t="s">
        <v>597</v>
      </c>
      <c r="F7876" t="s">
        <v>442</v>
      </c>
    </row>
    <row r="7877" spans="1:6" x14ac:dyDescent="0.25">
      <c r="A7877">
        <v>16</v>
      </c>
      <c r="B7877">
        <v>1</v>
      </c>
      <c r="C7877" t="s">
        <v>1201</v>
      </c>
      <c r="D7877" t="s">
        <v>903</v>
      </c>
      <c r="E7877" t="s">
        <v>597</v>
      </c>
      <c r="F7877" t="s">
        <v>442</v>
      </c>
    </row>
    <row r="7878" spans="1:6" x14ac:dyDescent="0.25">
      <c r="A7878">
        <v>16</v>
      </c>
      <c r="B7878">
        <v>2</v>
      </c>
      <c r="C7878" t="s">
        <v>1147</v>
      </c>
      <c r="D7878" t="s">
        <v>901</v>
      </c>
      <c r="E7878" t="s">
        <v>856</v>
      </c>
      <c r="F7878" t="s">
        <v>442</v>
      </c>
    </row>
    <row r="7879" spans="1:6" x14ac:dyDescent="0.25">
      <c r="A7879">
        <v>16</v>
      </c>
      <c r="B7879">
        <v>3</v>
      </c>
      <c r="C7879" t="s">
        <v>1141</v>
      </c>
      <c r="D7879" t="s">
        <v>899</v>
      </c>
      <c r="E7879" t="s">
        <v>163</v>
      </c>
      <c r="F7879" t="s">
        <v>442</v>
      </c>
    </row>
    <row r="7880" spans="1:6" x14ac:dyDescent="0.25">
      <c r="A7880">
        <v>16</v>
      </c>
      <c r="B7880">
        <v>4</v>
      </c>
      <c r="C7880" t="s">
        <v>1137</v>
      </c>
      <c r="D7880" t="s">
        <v>922</v>
      </c>
      <c r="E7880" t="s">
        <v>48</v>
      </c>
      <c r="F7880" t="s">
        <v>442</v>
      </c>
    </row>
    <row r="7881" spans="1:6" x14ac:dyDescent="0.25">
      <c r="A7881">
        <v>16</v>
      </c>
      <c r="B7881">
        <v>5</v>
      </c>
      <c r="C7881" t="s">
        <v>1116</v>
      </c>
      <c r="D7881" t="s">
        <v>901</v>
      </c>
      <c r="E7881" t="s">
        <v>534</v>
      </c>
      <c r="F7881" t="s">
        <v>442</v>
      </c>
    </row>
    <row r="7882" spans="1:6" x14ac:dyDescent="0.25">
      <c r="A7882">
        <v>16</v>
      </c>
      <c r="B7882">
        <v>6</v>
      </c>
      <c r="C7882" t="s">
        <v>1225</v>
      </c>
      <c r="D7882" t="s">
        <v>901</v>
      </c>
      <c r="E7882" t="s">
        <v>260</v>
      </c>
      <c r="F7882" t="s">
        <v>442</v>
      </c>
    </row>
    <row r="7883" spans="1:6" x14ac:dyDescent="0.25">
      <c r="A7883">
        <v>16</v>
      </c>
      <c r="B7883">
        <v>7</v>
      </c>
      <c r="C7883" t="s">
        <v>1145</v>
      </c>
      <c r="D7883" t="s">
        <v>899</v>
      </c>
      <c r="E7883" t="s">
        <v>781</v>
      </c>
      <c r="F7883" t="s">
        <v>442</v>
      </c>
    </row>
    <row r="7884" spans="1:6" x14ac:dyDescent="0.25">
      <c r="A7884">
        <v>16</v>
      </c>
      <c r="B7884">
        <v>8</v>
      </c>
      <c r="C7884" t="s">
        <v>1087</v>
      </c>
      <c r="D7884" t="s">
        <v>901</v>
      </c>
      <c r="E7884" t="s">
        <v>766</v>
      </c>
      <c r="F7884" t="s">
        <v>442</v>
      </c>
    </row>
    <row r="7885" spans="1:6" x14ac:dyDescent="0.25">
      <c r="A7885">
        <v>16</v>
      </c>
      <c r="B7885">
        <v>9</v>
      </c>
      <c r="C7885" t="s">
        <v>1134</v>
      </c>
      <c r="D7885" t="s">
        <v>901</v>
      </c>
      <c r="E7885" t="s">
        <v>329</v>
      </c>
      <c r="F7885" t="s">
        <v>442</v>
      </c>
    </row>
    <row r="7886" spans="1:6" x14ac:dyDescent="0.25">
      <c r="A7886">
        <v>16</v>
      </c>
      <c r="B7886">
        <v>10</v>
      </c>
      <c r="C7886" t="s">
        <v>1115</v>
      </c>
      <c r="D7886" t="s">
        <v>901</v>
      </c>
      <c r="E7886" t="s">
        <v>378</v>
      </c>
      <c r="F7886" t="s">
        <v>442</v>
      </c>
    </row>
    <row r="7887" spans="1:6" x14ac:dyDescent="0.25">
      <c r="A7887">
        <v>16</v>
      </c>
      <c r="B7887">
        <v>11</v>
      </c>
      <c r="C7887" t="s">
        <v>1153</v>
      </c>
      <c r="D7887" t="s">
        <v>899</v>
      </c>
      <c r="E7887" t="s">
        <v>277</v>
      </c>
      <c r="F7887" t="s">
        <v>442</v>
      </c>
    </row>
    <row r="7888" spans="1:6" x14ac:dyDescent="0.25">
      <c r="A7888">
        <v>16</v>
      </c>
      <c r="B7888">
        <v>12</v>
      </c>
      <c r="C7888" t="s">
        <v>1117</v>
      </c>
      <c r="D7888" t="s">
        <v>899</v>
      </c>
      <c r="E7888" t="s">
        <v>595</v>
      </c>
      <c r="F7888" t="s">
        <v>442</v>
      </c>
    </row>
    <row r="7889" spans="1:6" x14ac:dyDescent="0.25">
      <c r="A7889">
        <v>16</v>
      </c>
      <c r="B7889">
        <v>13</v>
      </c>
      <c r="C7889" t="s">
        <v>1118</v>
      </c>
      <c r="D7889" t="s">
        <v>901</v>
      </c>
      <c r="E7889" t="s">
        <v>199</v>
      </c>
      <c r="F7889" t="s">
        <v>442</v>
      </c>
    </row>
    <row r="7890" spans="1:6" x14ac:dyDescent="0.25">
      <c r="A7890">
        <v>16</v>
      </c>
      <c r="B7890">
        <v>14</v>
      </c>
      <c r="C7890" t="s">
        <v>1175</v>
      </c>
      <c r="D7890" t="s">
        <v>905</v>
      </c>
      <c r="E7890" t="s">
        <v>369</v>
      </c>
      <c r="F7890" t="s">
        <v>442</v>
      </c>
    </row>
    <row r="7891" spans="1:6" x14ac:dyDescent="0.25">
      <c r="A7891">
        <v>16</v>
      </c>
      <c r="B7891">
        <v>15</v>
      </c>
      <c r="C7891" t="s">
        <v>1213</v>
      </c>
      <c r="D7891" t="s">
        <v>901</v>
      </c>
      <c r="E7891" t="s">
        <v>721</v>
      </c>
      <c r="F7891" t="s">
        <v>442</v>
      </c>
    </row>
    <row r="7892" spans="1:6" x14ac:dyDescent="0.25">
      <c r="A7892">
        <v>17</v>
      </c>
      <c r="B7892">
        <v>1</v>
      </c>
      <c r="C7892" t="s">
        <v>1144</v>
      </c>
      <c r="D7892" t="s">
        <v>899</v>
      </c>
      <c r="E7892" t="s">
        <v>721</v>
      </c>
      <c r="F7892" t="s">
        <v>442</v>
      </c>
    </row>
    <row r="7893" spans="1:6" x14ac:dyDescent="0.25">
      <c r="A7893">
        <v>17</v>
      </c>
      <c r="B7893">
        <v>2</v>
      </c>
      <c r="C7893" t="s">
        <v>1167</v>
      </c>
      <c r="D7893" t="s">
        <v>901</v>
      </c>
      <c r="E7893" t="s">
        <v>369</v>
      </c>
      <c r="F7893" t="s">
        <v>442</v>
      </c>
    </row>
    <row r="7894" spans="1:6" x14ac:dyDescent="0.25">
      <c r="A7894">
        <v>17</v>
      </c>
      <c r="B7894">
        <v>3</v>
      </c>
      <c r="C7894" t="s">
        <v>1112</v>
      </c>
      <c r="D7894" t="s">
        <v>899</v>
      </c>
      <c r="E7894" t="s">
        <v>199</v>
      </c>
      <c r="F7894" t="s">
        <v>442</v>
      </c>
    </row>
    <row r="7895" spans="1:6" x14ac:dyDescent="0.25">
      <c r="A7895">
        <v>17</v>
      </c>
      <c r="B7895">
        <v>4</v>
      </c>
      <c r="C7895" t="s">
        <v>1104</v>
      </c>
      <c r="D7895" t="s">
        <v>901</v>
      </c>
      <c r="E7895" t="s">
        <v>595</v>
      </c>
      <c r="F7895" t="s">
        <v>442</v>
      </c>
    </row>
    <row r="7896" spans="1:6" x14ac:dyDescent="0.25">
      <c r="A7896">
        <v>17</v>
      </c>
      <c r="B7896">
        <v>5</v>
      </c>
      <c r="C7896" t="s">
        <v>1160</v>
      </c>
      <c r="D7896" t="s">
        <v>899</v>
      </c>
      <c r="E7896" t="s">
        <v>277</v>
      </c>
      <c r="F7896" t="s">
        <v>442</v>
      </c>
    </row>
    <row r="7897" spans="1:6" x14ac:dyDescent="0.25">
      <c r="A7897">
        <v>17</v>
      </c>
      <c r="B7897">
        <v>6</v>
      </c>
      <c r="C7897" t="s">
        <v>1156</v>
      </c>
      <c r="D7897" t="s">
        <v>899</v>
      </c>
      <c r="E7897" t="s">
        <v>378</v>
      </c>
      <c r="F7897" t="s">
        <v>442</v>
      </c>
    </row>
    <row r="7898" spans="1:6" x14ac:dyDescent="0.25">
      <c r="A7898">
        <v>17</v>
      </c>
      <c r="B7898">
        <v>7</v>
      </c>
      <c r="C7898" t="s">
        <v>1142</v>
      </c>
      <c r="D7898" t="s">
        <v>899</v>
      </c>
      <c r="E7898" t="s">
        <v>329</v>
      </c>
      <c r="F7898" t="s">
        <v>442</v>
      </c>
    </row>
    <row r="7899" spans="1:6" x14ac:dyDescent="0.25">
      <c r="A7899">
        <v>17</v>
      </c>
      <c r="B7899">
        <v>8</v>
      </c>
      <c r="C7899" t="s">
        <v>1139</v>
      </c>
      <c r="D7899" t="s">
        <v>903</v>
      </c>
      <c r="E7899" t="s">
        <v>766</v>
      </c>
      <c r="F7899" t="s">
        <v>442</v>
      </c>
    </row>
    <row r="7900" spans="1:6" x14ac:dyDescent="0.25">
      <c r="A7900">
        <v>17</v>
      </c>
      <c r="B7900">
        <v>9</v>
      </c>
      <c r="C7900" t="s">
        <v>1165</v>
      </c>
      <c r="D7900" t="s">
        <v>901</v>
      </c>
      <c r="E7900" t="s">
        <v>781</v>
      </c>
      <c r="F7900" t="s">
        <v>442</v>
      </c>
    </row>
    <row r="7901" spans="1:6" x14ac:dyDescent="0.25">
      <c r="A7901">
        <v>17</v>
      </c>
      <c r="B7901">
        <v>10</v>
      </c>
      <c r="C7901" t="s">
        <v>1187</v>
      </c>
      <c r="D7901" t="s">
        <v>905</v>
      </c>
      <c r="E7901" t="s">
        <v>260</v>
      </c>
      <c r="F7901" t="s">
        <v>442</v>
      </c>
    </row>
    <row r="7902" spans="1:6" x14ac:dyDescent="0.25">
      <c r="A7902">
        <v>17</v>
      </c>
      <c r="B7902">
        <v>11</v>
      </c>
      <c r="C7902" t="s">
        <v>1151</v>
      </c>
      <c r="D7902" t="s">
        <v>903</v>
      </c>
      <c r="E7902" t="s">
        <v>534</v>
      </c>
      <c r="F7902" t="s">
        <v>442</v>
      </c>
    </row>
    <row r="7903" spans="1:6" x14ac:dyDescent="0.25">
      <c r="A7903">
        <v>17</v>
      </c>
      <c r="B7903">
        <v>12</v>
      </c>
      <c r="C7903" t="s">
        <v>1157</v>
      </c>
      <c r="D7903" t="s">
        <v>899</v>
      </c>
      <c r="E7903" t="s">
        <v>48</v>
      </c>
      <c r="F7903" t="s">
        <v>442</v>
      </c>
    </row>
    <row r="7904" spans="1:6" x14ac:dyDescent="0.25">
      <c r="A7904">
        <v>17</v>
      </c>
      <c r="B7904">
        <v>13</v>
      </c>
      <c r="C7904" t="s">
        <v>1164</v>
      </c>
      <c r="D7904" t="s">
        <v>903</v>
      </c>
      <c r="E7904" t="s">
        <v>163</v>
      </c>
      <c r="F7904" t="s">
        <v>442</v>
      </c>
    </row>
    <row r="7905" spans="1:6" x14ac:dyDescent="0.25">
      <c r="A7905">
        <v>17</v>
      </c>
      <c r="B7905">
        <v>14</v>
      </c>
      <c r="C7905" t="s">
        <v>1111</v>
      </c>
      <c r="D7905" t="s">
        <v>926</v>
      </c>
      <c r="E7905" t="s">
        <v>856</v>
      </c>
      <c r="F7905" t="s">
        <v>442</v>
      </c>
    </row>
    <row r="7906" spans="1:6" x14ac:dyDescent="0.25">
      <c r="A7906">
        <v>17</v>
      </c>
      <c r="B7906">
        <v>15</v>
      </c>
      <c r="C7906" t="s">
        <v>1216</v>
      </c>
      <c r="D7906" t="s">
        <v>899</v>
      </c>
      <c r="E7906" t="s">
        <v>597</v>
      </c>
      <c r="F7906" t="s">
        <v>442</v>
      </c>
    </row>
    <row r="7907" spans="1:6" x14ac:dyDescent="0.25">
      <c r="A7907">
        <v>18</v>
      </c>
      <c r="B7907">
        <v>1</v>
      </c>
      <c r="C7907" t="s">
        <v>1154</v>
      </c>
      <c r="D7907" t="s">
        <v>922</v>
      </c>
      <c r="E7907" t="s">
        <v>597</v>
      </c>
      <c r="F7907" t="s">
        <v>442</v>
      </c>
    </row>
    <row r="7908" spans="1:6" x14ac:dyDescent="0.25">
      <c r="A7908">
        <v>18</v>
      </c>
      <c r="B7908">
        <v>2</v>
      </c>
      <c r="C7908" t="s">
        <v>1180</v>
      </c>
      <c r="D7908" t="s">
        <v>899</v>
      </c>
      <c r="E7908" t="s">
        <v>856</v>
      </c>
      <c r="F7908" t="s">
        <v>442</v>
      </c>
    </row>
    <row r="7909" spans="1:6" x14ac:dyDescent="0.25">
      <c r="A7909">
        <v>18</v>
      </c>
      <c r="B7909">
        <v>3</v>
      </c>
      <c r="C7909" t="s">
        <v>1158</v>
      </c>
      <c r="D7909" t="s">
        <v>961</v>
      </c>
      <c r="E7909" t="s">
        <v>163</v>
      </c>
      <c r="F7909" t="s">
        <v>442</v>
      </c>
    </row>
    <row r="7910" spans="1:6" x14ac:dyDescent="0.25">
      <c r="A7910">
        <v>18</v>
      </c>
      <c r="B7910">
        <v>4</v>
      </c>
      <c r="C7910" t="s">
        <v>1190</v>
      </c>
      <c r="D7910" t="s">
        <v>901</v>
      </c>
      <c r="E7910" t="s">
        <v>48</v>
      </c>
      <c r="F7910" t="s">
        <v>442</v>
      </c>
    </row>
    <row r="7911" spans="1:6" x14ac:dyDescent="0.25">
      <c r="A7911">
        <v>18</v>
      </c>
      <c r="B7911">
        <v>5</v>
      </c>
      <c r="C7911" t="s">
        <v>1129</v>
      </c>
      <c r="D7911" t="s">
        <v>899</v>
      </c>
      <c r="E7911" t="s">
        <v>534</v>
      </c>
      <c r="F7911" t="s">
        <v>442</v>
      </c>
    </row>
    <row r="7912" spans="1:6" x14ac:dyDescent="0.25">
      <c r="A7912">
        <v>18</v>
      </c>
      <c r="B7912">
        <v>6</v>
      </c>
      <c r="C7912" t="s">
        <v>1161</v>
      </c>
      <c r="D7912" t="s">
        <v>899</v>
      </c>
      <c r="E7912" t="s">
        <v>260</v>
      </c>
      <c r="F7912" t="s">
        <v>442</v>
      </c>
    </row>
    <row r="7913" spans="1:6" x14ac:dyDescent="0.25">
      <c r="A7913">
        <v>18</v>
      </c>
      <c r="B7913">
        <v>7</v>
      </c>
      <c r="C7913" t="s">
        <v>1092</v>
      </c>
      <c r="D7913" t="s">
        <v>901</v>
      </c>
      <c r="E7913" t="s">
        <v>781</v>
      </c>
      <c r="F7913" t="s">
        <v>442</v>
      </c>
    </row>
    <row r="7914" spans="1:6" x14ac:dyDescent="0.25">
      <c r="A7914">
        <v>18</v>
      </c>
      <c r="B7914">
        <v>8</v>
      </c>
      <c r="C7914" t="s">
        <v>1188</v>
      </c>
      <c r="D7914" t="s">
        <v>961</v>
      </c>
      <c r="E7914" t="s">
        <v>766</v>
      </c>
      <c r="F7914" t="s">
        <v>442</v>
      </c>
    </row>
    <row r="7915" spans="1:6" x14ac:dyDescent="0.25">
      <c r="A7915">
        <v>18</v>
      </c>
      <c r="B7915">
        <v>9</v>
      </c>
      <c r="C7915" t="s">
        <v>1279</v>
      </c>
      <c r="D7915" t="s">
        <v>901</v>
      </c>
      <c r="E7915" t="s">
        <v>329</v>
      </c>
      <c r="F7915" t="s">
        <v>442</v>
      </c>
    </row>
    <row r="7916" spans="1:6" x14ac:dyDescent="0.25">
      <c r="A7916">
        <v>18</v>
      </c>
      <c r="B7916">
        <v>10</v>
      </c>
      <c r="C7916" t="s">
        <v>1155</v>
      </c>
      <c r="D7916" t="s">
        <v>961</v>
      </c>
      <c r="E7916" t="s">
        <v>378</v>
      </c>
      <c r="F7916" t="s">
        <v>442</v>
      </c>
    </row>
    <row r="7917" spans="1:6" x14ac:dyDescent="0.25">
      <c r="A7917">
        <v>18</v>
      </c>
      <c r="B7917">
        <v>11</v>
      </c>
      <c r="C7917" t="s">
        <v>1205</v>
      </c>
      <c r="D7917" t="s">
        <v>905</v>
      </c>
      <c r="E7917" t="s">
        <v>277</v>
      </c>
      <c r="F7917" t="s">
        <v>442</v>
      </c>
    </row>
    <row r="7918" spans="1:6" x14ac:dyDescent="0.25">
      <c r="A7918">
        <v>18</v>
      </c>
      <c r="B7918">
        <v>12</v>
      </c>
      <c r="C7918" t="s">
        <v>1236</v>
      </c>
      <c r="D7918" t="s">
        <v>901</v>
      </c>
      <c r="E7918" t="s">
        <v>595</v>
      </c>
      <c r="F7918" t="s">
        <v>442</v>
      </c>
    </row>
    <row r="7919" spans="1:6" x14ac:dyDescent="0.25">
      <c r="A7919">
        <v>18</v>
      </c>
      <c r="B7919">
        <v>13</v>
      </c>
      <c r="C7919" t="s">
        <v>1150</v>
      </c>
      <c r="D7919" t="s">
        <v>905</v>
      </c>
      <c r="E7919" t="s">
        <v>199</v>
      </c>
      <c r="F7919" t="s">
        <v>442</v>
      </c>
    </row>
    <row r="7920" spans="1:6" x14ac:dyDescent="0.25">
      <c r="A7920">
        <v>18</v>
      </c>
      <c r="B7920">
        <v>14</v>
      </c>
      <c r="C7920" t="s">
        <v>1207</v>
      </c>
      <c r="D7920" t="s">
        <v>899</v>
      </c>
      <c r="E7920" t="s">
        <v>369</v>
      </c>
      <c r="F7920" t="s">
        <v>442</v>
      </c>
    </row>
    <row r="7921" spans="1:6" x14ac:dyDescent="0.25">
      <c r="A7921">
        <v>18</v>
      </c>
      <c r="B7921">
        <v>15</v>
      </c>
      <c r="C7921" t="s">
        <v>1200</v>
      </c>
      <c r="D7921" t="s">
        <v>901</v>
      </c>
      <c r="E7921" t="s">
        <v>721</v>
      </c>
      <c r="F7921" t="s">
        <v>442</v>
      </c>
    </row>
    <row r="7922" spans="1:6" x14ac:dyDescent="0.25">
      <c r="A7922">
        <v>19</v>
      </c>
      <c r="B7922">
        <v>1</v>
      </c>
      <c r="C7922" t="s">
        <v>1247</v>
      </c>
      <c r="D7922" t="s">
        <v>901</v>
      </c>
      <c r="E7922" t="s">
        <v>721</v>
      </c>
      <c r="F7922" t="s">
        <v>442</v>
      </c>
    </row>
    <row r="7923" spans="1:6" x14ac:dyDescent="0.25">
      <c r="A7923">
        <v>19</v>
      </c>
      <c r="B7923">
        <v>2</v>
      </c>
      <c r="C7923" t="s">
        <v>1140</v>
      </c>
      <c r="D7923" t="s">
        <v>901</v>
      </c>
      <c r="E7923" t="s">
        <v>369</v>
      </c>
      <c r="F7923" t="s">
        <v>442</v>
      </c>
    </row>
    <row r="7924" spans="1:6" x14ac:dyDescent="0.25">
      <c r="A7924">
        <v>19</v>
      </c>
      <c r="B7924">
        <v>3</v>
      </c>
      <c r="C7924" t="s">
        <v>1173</v>
      </c>
      <c r="D7924" t="s">
        <v>899</v>
      </c>
      <c r="E7924" t="s">
        <v>199</v>
      </c>
      <c r="F7924" t="s">
        <v>442</v>
      </c>
    </row>
    <row r="7925" spans="1:6" x14ac:dyDescent="0.25">
      <c r="A7925">
        <v>19</v>
      </c>
      <c r="B7925">
        <v>4</v>
      </c>
      <c r="C7925" t="s">
        <v>1217</v>
      </c>
      <c r="D7925" t="s">
        <v>901</v>
      </c>
      <c r="E7925" t="s">
        <v>595</v>
      </c>
      <c r="F7925" t="s">
        <v>442</v>
      </c>
    </row>
    <row r="7926" spans="1:6" x14ac:dyDescent="0.25">
      <c r="A7926">
        <v>19</v>
      </c>
      <c r="B7926">
        <v>5</v>
      </c>
      <c r="C7926" t="s">
        <v>1127</v>
      </c>
      <c r="D7926" t="s">
        <v>901</v>
      </c>
      <c r="E7926" t="s">
        <v>277</v>
      </c>
      <c r="F7926" t="s">
        <v>442</v>
      </c>
    </row>
    <row r="7927" spans="1:6" x14ac:dyDescent="0.25">
      <c r="A7927">
        <v>19</v>
      </c>
      <c r="B7927">
        <v>6</v>
      </c>
      <c r="C7927" t="s">
        <v>1186</v>
      </c>
      <c r="D7927" t="s">
        <v>922</v>
      </c>
      <c r="E7927" t="s">
        <v>378</v>
      </c>
      <c r="F7927" t="s">
        <v>442</v>
      </c>
    </row>
    <row r="7928" spans="1:6" x14ac:dyDescent="0.25">
      <c r="A7928">
        <v>19</v>
      </c>
      <c r="B7928">
        <v>7</v>
      </c>
      <c r="C7928" t="s">
        <v>1177</v>
      </c>
      <c r="D7928" t="s">
        <v>901</v>
      </c>
      <c r="E7928" t="s">
        <v>329</v>
      </c>
      <c r="F7928" t="s">
        <v>442</v>
      </c>
    </row>
    <row r="7929" spans="1:6" x14ac:dyDescent="0.25">
      <c r="A7929">
        <v>19</v>
      </c>
      <c r="B7929">
        <v>8</v>
      </c>
      <c r="C7929" t="s">
        <v>1204</v>
      </c>
      <c r="D7929" t="s">
        <v>901</v>
      </c>
      <c r="E7929" t="s">
        <v>766</v>
      </c>
      <c r="F7929" t="s">
        <v>442</v>
      </c>
    </row>
    <row r="7930" spans="1:6" x14ac:dyDescent="0.25">
      <c r="A7930">
        <v>19</v>
      </c>
      <c r="B7930">
        <v>9</v>
      </c>
      <c r="C7930" t="s">
        <v>1146</v>
      </c>
      <c r="D7930" t="s">
        <v>905</v>
      </c>
      <c r="E7930" t="s">
        <v>781</v>
      </c>
      <c r="F7930" t="s">
        <v>442</v>
      </c>
    </row>
    <row r="7931" spans="1:6" x14ac:dyDescent="0.25">
      <c r="A7931">
        <v>19</v>
      </c>
      <c r="B7931">
        <v>10</v>
      </c>
      <c r="C7931" t="s">
        <v>1185</v>
      </c>
      <c r="D7931" t="s">
        <v>901</v>
      </c>
      <c r="E7931" t="s">
        <v>260</v>
      </c>
      <c r="F7931" t="s">
        <v>442</v>
      </c>
    </row>
    <row r="7932" spans="1:6" x14ac:dyDescent="0.25">
      <c r="A7932">
        <v>19</v>
      </c>
      <c r="B7932">
        <v>11</v>
      </c>
      <c r="C7932" t="s">
        <v>1163</v>
      </c>
      <c r="D7932" t="s">
        <v>903</v>
      </c>
      <c r="E7932" t="s">
        <v>534</v>
      </c>
      <c r="F7932" t="s">
        <v>442</v>
      </c>
    </row>
    <row r="7933" spans="1:6" x14ac:dyDescent="0.25">
      <c r="A7933">
        <v>19</v>
      </c>
      <c r="B7933">
        <v>12</v>
      </c>
      <c r="C7933" t="s">
        <v>1189</v>
      </c>
      <c r="D7933" t="s">
        <v>901</v>
      </c>
      <c r="E7933" t="s">
        <v>48</v>
      </c>
      <c r="F7933" t="s">
        <v>442</v>
      </c>
    </row>
    <row r="7934" spans="1:6" x14ac:dyDescent="0.25">
      <c r="A7934">
        <v>19</v>
      </c>
      <c r="B7934">
        <v>13</v>
      </c>
      <c r="C7934" t="s">
        <v>1254</v>
      </c>
      <c r="D7934" t="s">
        <v>905</v>
      </c>
      <c r="E7934" t="s">
        <v>163</v>
      </c>
      <c r="F7934" t="s">
        <v>442</v>
      </c>
    </row>
    <row r="7935" spans="1:6" x14ac:dyDescent="0.25">
      <c r="A7935">
        <v>19</v>
      </c>
      <c r="B7935">
        <v>14</v>
      </c>
      <c r="C7935" t="s">
        <v>1203</v>
      </c>
      <c r="D7935" t="s">
        <v>903</v>
      </c>
      <c r="E7935" t="s">
        <v>856</v>
      </c>
      <c r="F7935" t="s">
        <v>442</v>
      </c>
    </row>
    <row r="7936" spans="1:6" x14ac:dyDescent="0.25">
      <c r="A7936">
        <v>19</v>
      </c>
      <c r="B7936">
        <v>15</v>
      </c>
      <c r="C7936" t="s">
        <v>1280</v>
      </c>
      <c r="D7936" t="s">
        <v>905</v>
      </c>
      <c r="E7936" t="s">
        <v>597</v>
      </c>
      <c r="F7936" t="s">
        <v>442</v>
      </c>
    </row>
    <row r="7937" spans="1:6" x14ac:dyDescent="0.25">
      <c r="A7937">
        <v>20</v>
      </c>
      <c r="B7937">
        <v>1</v>
      </c>
      <c r="C7937" t="s">
        <v>1143</v>
      </c>
      <c r="D7937" t="s">
        <v>961</v>
      </c>
      <c r="E7937" t="s">
        <v>597</v>
      </c>
      <c r="F7937" t="s">
        <v>442</v>
      </c>
    </row>
    <row r="7938" spans="1:6" x14ac:dyDescent="0.25">
      <c r="A7938">
        <v>20</v>
      </c>
      <c r="B7938">
        <v>2</v>
      </c>
      <c r="C7938" t="s">
        <v>1238</v>
      </c>
      <c r="D7938" t="s">
        <v>901</v>
      </c>
      <c r="E7938" t="s">
        <v>856</v>
      </c>
      <c r="F7938" t="s">
        <v>442</v>
      </c>
    </row>
    <row r="7939" spans="1:6" x14ac:dyDescent="0.25">
      <c r="A7939">
        <v>20</v>
      </c>
      <c r="B7939">
        <v>3</v>
      </c>
      <c r="C7939" t="s">
        <v>1138</v>
      </c>
      <c r="D7939" t="s">
        <v>961</v>
      </c>
      <c r="E7939" t="s">
        <v>163</v>
      </c>
      <c r="F7939" t="s">
        <v>442</v>
      </c>
    </row>
    <row r="7940" spans="1:6" x14ac:dyDescent="0.25">
      <c r="A7940">
        <v>20</v>
      </c>
      <c r="B7940">
        <v>4</v>
      </c>
      <c r="C7940" t="s">
        <v>1166</v>
      </c>
      <c r="D7940" t="s">
        <v>901</v>
      </c>
      <c r="E7940" t="s">
        <v>48</v>
      </c>
      <c r="F7940" t="s">
        <v>442</v>
      </c>
    </row>
    <row r="7941" spans="1:6" x14ac:dyDescent="0.25">
      <c r="A7941">
        <v>20</v>
      </c>
      <c r="B7941">
        <v>5</v>
      </c>
      <c r="C7941" t="s">
        <v>1169</v>
      </c>
      <c r="D7941" t="s">
        <v>901</v>
      </c>
      <c r="E7941" t="s">
        <v>534</v>
      </c>
      <c r="F7941" t="s">
        <v>442</v>
      </c>
    </row>
    <row r="7942" spans="1:6" x14ac:dyDescent="0.25">
      <c r="A7942">
        <v>20</v>
      </c>
      <c r="B7942">
        <v>6</v>
      </c>
      <c r="C7942" t="s">
        <v>1162</v>
      </c>
      <c r="D7942" t="s">
        <v>961</v>
      </c>
      <c r="E7942" t="s">
        <v>260</v>
      </c>
      <c r="F7942" t="s">
        <v>442</v>
      </c>
    </row>
    <row r="7943" spans="1:6" x14ac:dyDescent="0.25">
      <c r="A7943">
        <v>20</v>
      </c>
      <c r="B7943">
        <v>7</v>
      </c>
      <c r="C7943" t="s">
        <v>1237</v>
      </c>
      <c r="D7943" t="s">
        <v>901</v>
      </c>
      <c r="E7943" t="s">
        <v>781</v>
      </c>
      <c r="F7943" t="s">
        <v>442</v>
      </c>
    </row>
    <row r="7944" spans="1:6" x14ac:dyDescent="0.25">
      <c r="A7944">
        <v>20</v>
      </c>
      <c r="B7944">
        <v>8</v>
      </c>
      <c r="C7944" t="s">
        <v>1250</v>
      </c>
      <c r="D7944" t="s">
        <v>899</v>
      </c>
      <c r="E7944" t="s">
        <v>766</v>
      </c>
      <c r="F7944" t="s">
        <v>442</v>
      </c>
    </row>
    <row r="7945" spans="1:6" x14ac:dyDescent="0.25">
      <c r="A7945">
        <v>20</v>
      </c>
      <c r="B7945">
        <v>9</v>
      </c>
      <c r="C7945" t="s">
        <v>1183</v>
      </c>
      <c r="D7945" t="s">
        <v>899</v>
      </c>
      <c r="E7945" t="s">
        <v>329</v>
      </c>
      <c r="F7945" t="s">
        <v>442</v>
      </c>
    </row>
    <row r="7946" spans="1:6" x14ac:dyDescent="0.25">
      <c r="A7946">
        <v>20</v>
      </c>
      <c r="B7946">
        <v>10</v>
      </c>
      <c r="C7946" t="s">
        <v>1195</v>
      </c>
      <c r="D7946" t="s">
        <v>899</v>
      </c>
      <c r="E7946" t="s">
        <v>378</v>
      </c>
      <c r="F7946" t="s">
        <v>442</v>
      </c>
    </row>
    <row r="7947" spans="1:6" x14ac:dyDescent="0.25">
      <c r="A7947">
        <v>20</v>
      </c>
      <c r="B7947">
        <v>11</v>
      </c>
      <c r="C7947" t="s">
        <v>1198</v>
      </c>
      <c r="D7947" t="s">
        <v>901</v>
      </c>
      <c r="E7947" t="s">
        <v>277</v>
      </c>
      <c r="F7947" t="s">
        <v>442</v>
      </c>
    </row>
    <row r="7948" spans="1:6" x14ac:dyDescent="0.25">
      <c r="A7948">
        <v>20</v>
      </c>
      <c r="B7948">
        <v>12</v>
      </c>
      <c r="C7948" t="s">
        <v>1261</v>
      </c>
      <c r="D7948" t="s">
        <v>899</v>
      </c>
      <c r="E7948" t="s">
        <v>595</v>
      </c>
      <c r="F7948" t="s">
        <v>442</v>
      </c>
    </row>
    <row r="7949" spans="1:6" x14ac:dyDescent="0.25">
      <c r="A7949">
        <v>20</v>
      </c>
      <c r="B7949">
        <v>13</v>
      </c>
      <c r="C7949" t="s">
        <v>1192</v>
      </c>
      <c r="D7949" t="s">
        <v>901</v>
      </c>
      <c r="E7949" t="s">
        <v>199</v>
      </c>
      <c r="F7949" t="s">
        <v>442</v>
      </c>
    </row>
    <row r="7950" spans="1:6" x14ac:dyDescent="0.25">
      <c r="A7950">
        <v>20</v>
      </c>
      <c r="B7950">
        <v>14</v>
      </c>
      <c r="C7950" t="s">
        <v>1211</v>
      </c>
      <c r="D7950" t="s">
        <v>899</v>
      </c>
      <c r="E7950" t="s">
        <v>369</v>
      </c>
      <c r="F7950" t="s">
        <v>442</v>
      </c>
    </row>
    <row r="7951" spans="1:6" x14ac:dyDescent="0.25">
      <c r="A7951">
        <v>20</v>
      </c>
      <c r="B7951">
        <v>15</v>
      </c>
      <c r="C7951" t="s">
        <v>1196</v>
      </c>
      <c r="D7951" t="s">
        <v>903</v>
      </c>
      <c r="E7951" t="s">
        <v>721</v>
      </c>
      <c r="F7951" t="s">
        <v>442</v>
      </c>
    </row>
    <row r="7952" spans="1:6" x14ac:dyDescent="0.25">
      <c r="A7952">
        <v>21</v>
      </c>
      <c r="B7952">
        <v>1</v>
      </c>
      <c r="C7952" t="s">
        <v>1224</v>
      </c>
      <c r="D7952" t="s">
        <v>961</v>
      </c>
      <c r="E7952" t="s">
        <v>721</v>
      </c>
      <c r="F7952" t="s">
        <v>442</v>
      </c>
    </row>
    <row r="7953" spans="1:6" x14ac:dyDescent="0.25">
      <c r="A7953">
        <v>21</v>
      </c>
      <c r="B7953">
        <v>2</v>
      </c>
      <c r="C7953" t="s">
        <v>1172</v>
      </c>
      <c r="D7953" t="s">
        <v>901</v>
      </c>
      <c r="E7953" t="s">
        <v>369</v>
      </c>
      <c r="F7953" t="s">
        <v>442</v>
      </c>
    </row>
    <row r="7954" spans="1:6" x14ac:dyDescent="0.25">
      <c r="A7954">
        <v>21</v>
      </c>
      <c r="B7954">
        <v>3</v>
      </c>
      <c r="C7954" t="s">
        <v>1228</v>
      </c>
      <c r="D7954" t="s">
        <v>899</v>
      </c>
      <c r="E7954" t="s">
        <v>199</v>
      </c>
      <c r="F7954" t="s">
        <v>442</v>
      </c>
    </row>
    <row r="7955" spans="1:6" x14ac:dyDescent="0.25">
      <c r="A7955">
        <v>21</v>
      </c>
      <c r="B7955">
        <v>4</v>
      </c>
      <c r="C7955" t="s">
        <v>1240</v>
      </c>
      <c r="D7955" t="s">
        <v>901</v>
      </c>
      <c r="E7955" t="s">
        <v>595</v>
      </c>
      <c r="F7955" t="s">
        <v>442</v>
      </c>
    </row>
    <row r="7956" spans="1:6" x14ac:dyDescent="0.25">
      <c r="A7956">
        <v>21</v>
      </c>
      <c r="B7956">
        <v>5</v>
      </c>
      <c r="C7956" t="s">
        <v>1244</v>
      </c>
      <c r="D7956" t="s">
        <v>961</v>
      </c>
      <c r="E7956" t="s">
        <v>277</v>
      </c>
      <c r="F7956" t="s">
        <v>442</v>
      </c>
    </row>
    <row r="7957" spans="1:6" x14ac:dyDescent="0.25">
      <c r="A7957">
        <v>21</v>
      </c>
      <c r="B7957">
        <v>6</v>
      </c>
      <c r="C7957" t="s">
        <v>1178</v>
      </c>
      <c r="D7957" t="s">
        <v>901</v>
      </c>
      <c r="E7957" t="s">
        <v>378</v>
      </c>
      <c r="F7957" t="s">
        <v>442</v>
      </c>
    </row>
    <row r="7958" spans="1:6" x14ac:dyDescent="0.25">
      <c r="A7958">
        <v>21</v>
      </c>
      <c r="B7958">
        <v>7</v>
      </c>
      <c r="C7958" t="s">
        <v>1231</v>
      </c>
      <c r="D7958" t="s">
        <v>901</v>
      </c>
      <c r="E7958" t="s">
        <v>329</v>
      </c>
      <c r="F7958" t="s">
        <v>442</v>
      </c>
    </row>
    <row r="7959" spans="1:6" x14ac:dyDescent="0.25">
      <c r="A7959">
        <v>21</v>
      </c>
      <c r="B7959">
        <v>8</v>
      </c>
      <c r="C7959" t="s">
        <v>1222</v>
      </c>
      <c r="D7959" t="s">
        <v>901</v>
      </c>
      <c r="E7959" t="s">
        <v>766</v>
      </c>
      <c r="F7959" t="s">
        <v>442</v>
      </c>
    </row>
    <row r="7960" spans="1:6" x14ac:dyDescent="0.25">
      <c r="A7960">
        <v>21</v>
      </c>
      <c r="B7960">
        <v>9</v>
      </c>
      <c r="C7960" t="s">
        <v>1171</v>
      </c>
      <c r="D7960" t="s">
        <v>961</v>
      </c>
      <c r="E7960" t="s">
        <v>781</v>
      </c>
      <c r="F7960" t="s">
        <v>442</v>
      </c>
    </row>
    <row r="7961" spans="1:6" x14ac:dyDescent="0.25">
      <c r="A7961">
        <v>21</v>
      </c>
      <c r="B7961">
        <v>10</v>
      </c>
      <c r="C7961" t="s">
        <v>1168</v>
      </c>
      <c r="D7961" t="s">
        <v>899</v>
      </c>
      <c r="E7961" t="s">
        <v>260</v>
      </c>
      <c r="F7961" t="s">
        <v>442</v>
      </c>
    </row>
    <row r="7962" spans="1:6" x14ac:dyDescent="0.25">
      <c r="A7962">
        <v>21</v>
      </c>
      <c r="B7962">
        <v>11</v>
      </c>
      <c r="C7962" t="s">
        <v>1208</v>
      </c>
      <c r="D7962" t="s">
        <v>899</v>
      </c>
      <c r="E7962" t="s">
        <v>534</v>
      </c>
      <c r="F7962" t="s">
        <v>442</v>
      </c>
    </row>
    <row r="7963" spans="1:6" x14ac:dyDescent="0.25">
      <c r="A7963">
        <v>21</v>
      </c>
      <c r="B7963">
        <v>12</v>
      </c>
      <c r="C7963" t="s">
        <v>1174</v>
      </c>
      <c r="D7963" t="s">
        <v>899</v>
      </c>
      <c r="E7963" t="s">
        <v>48</v>
      </c>
      <c r="F7963" t="s">
        <v>442</v>
      </c>
    </row>
    <row r="7964" spans="1:6" x14ac:dyDescent="0.25">
      <c r="A7964">
        <v>21</v>
      </c>
      <c r="B7964">
        <v>13</v>
      </c>
      <c r="C7964" t="s">
        <v>1249</v>
      </c>
      <c r="D7964" t="s">
        <v>899</v>
      </c>
      <c r="E7964" t="s">
        <v>163</v>
      </c>
      <c r="F7964" t="s">
        <v>442</v>
      </c>
    </row>
    <row r="7965" spans="1:6" x14ac:dyDescent="0.25">
      <c r="A7965">
        <v>21</v>
      </c>
      <c r="B7965">
        <v>14</v>
      </c>
      <c r="C7965" t="s">
        <v>1191</v>
      </c>
      <c r="D7965" t="s">
        <v>901</v>
      </c>
      <c r="E7965" t="s">
        <v>856</v>
      </c>
      <c r="F7965" t="s">
        <v>442</v>
      </c>
    </row>
    <row r="7966" spans="1:6" x14ac:dyDescent="0.25">
      <c r="A7966">
        <v>21</v>
      </c>
      <c r="B7966">
        <v>15</v>
      </c>
      <c r="C7966" t="s">
        <v>1229</v>
      </c>
      <c r="D7966" t="s">
        <v>905</v>
      </c>
      <c r="E7966" t="s">
        <v>597</v>
      </c>
      <c r="F7966" t="s">
        <v>442</v>
      </c>
    </row>
    <row r="7967" spans="1:6" x14ac:dyDescent="0.25">
      <c r="A7967">
        <v>22</v>
      </c>
      <c r="B7967">
        <v>1</v>
      </c>
      <c r="C7967" t="s">
        <v>1206</v>
      </c>
      <c r="D7967" t="s">
        <v>901</v>
      </c>
      <c r="E7967" t="s">
        <v>597</v>
      </c>
      <c r="F7967" t="s">
        <v>442</v>
      </c>
    </row>
    <row r="7968" spans="1:6" x14ac:dyDescent="0.25">
      <c r="A7968">
        <v>22</v>
      </c>
      <c r="B7968">
        <v>2</v>
      </c>
      <c r="C7968" t="s">
        <v>1226</v>
      </c>
      <c r="D7968" t="s">
        <v>901</v>
      </c>
      <c r="E7968" t="s">
        <v>856</v>
      </c>
      <c r="F7968" t="s">
        <v>442</v>
      </c>
    </row>
    <row r="7969" spans="1:6" x14ac:dyDescent="0.25">
      <c r="A7969">
        <v>22</v>
      </c>
      <c r="B7969">
        <v>3</v>
      </c>
      <c r="C7969" t="s">
        <v>1214</v>
      </c>
      <c r="D7969" t="s">
        <v>901</v>
      </c>
      <c r="E7969" t="s">
        <v>163</v>
      </c>
      <c r="F7969" t="s">
        <v>442</v>
      </c>
    </row>
    <row r="7970" spans="1:6" x14ac:dyDescent="0.25">
      <c r="A7970">
        <v>22</v>
      </c>
      <c r="B7970">
        <v>4</v>
      </c>
      <c r="C7970" t="s">
        <v>1275</v>
      </c>
      <c r="D7970" t="s">
        <v>899</v>
      </c>
      <c r="E7970" t="s">
        <v>48</v>
      </c>
      <c r="F7970" t="s">
        <v>442</v>
      </c>
    </row>
    <row r="7971" spans="1:6" x14ac:dyDescent="0.25">
      <c r="A7971">
        <v>22</v>
      </c>
      <c r="B7971">
        <v>5</v>
      </c>
      <c r="C7971" t="s">
        <v>1257</v>
      </c>
      <c r="D7971" t="s">
        <v>901</v>
      </c>
      <c r="E7971" t="s">
        <v>534</v>
      </c>
      <c r="F7971" t="s">
        <v>442</v>
      </c>
    </row>
    <row r="7972" spans="1:6" x14ac:dyDescent="0.25">
      <c r="A7972">
        <v>22</v>
      </c>
      <c r="B7972">
        <v>6</v>
      </c>
      <c r="C7972" t="s">
        <v>1342</v>
      </c>
      <c r="D7972" t="s">
        <v>961</v>
      </c>
      <c r="E7972" t="s">
        <v>260</v>
      </c>
      <c r="F7972" t="s">
        <v>442</v>
      </c>
    </row>
    <row r="7973" spans="1:6" x14ac:dyDescent="0.25">
      <c r="A7973">
        <v>22</v>
      </c>
      <c r="B7973">
        <v>7</v>
      </c>
      <c r="C7973" t="s">
        <v>1299</v>
      </c>
      <c r="D7973" t="s">
        <v>961</v>
      </c>
      <c r="E7973" t="s">
        <v>781</v>
      </c>
      <c r="F7973" t="s">
        <v>442</v>
      </c>
    </row>
    <row r="7974" spans="1:6" x14ac:dyDescent="0.25">
      <c r="A7974">
        <v>22</v>
      </c>
      <c r="B7974">
        <v>8</v>
      </c>
      <c r="C7974" t="s">
        <v>1272</v>
      </c>
      <c r="D7974" t="s">
        <v>899</v>
      </c>
      <c r="E7974" t="s">
        <v>766</v>
      </c>
      <c r="F7974" t="s">
        <v>442</v>
      </c>
    </row>
    <row r="7975" spans="1:6" x14ac:dyDescent="0.25">
      <c r="A7975">
        <v>22</v>
      </c>
      <c r="B7975">
        <v>9</v>
      </c>
      <c r="C7975" t="s">
        <v>1263</v>
      </c>
      <c r="D7975" t="s">
        <v>922</v>
      </c>
      <c r="E7975" t="s">
        <v>329</v>
      </c>
      <c r="F7975" t="s">
        <v>442</v>
      </c>
    </row>
    <row r="7976" spans="1:6" x14ac:dyDescent="0.25">
      <c r="A7976">
        <v>22</v>
      </c>
      <c r="B7976">
        <v>10</v>
      </c>
      <c r="C7976" t="s">
        <v>1202</v>
      </c>
      <c r="D7976" t="s">
        <v>899</v>
      </c>
      <c r="E7976" t="s">
        <v>378</v>
      </c>
      <c r="F7976" t="s">
        <v>442</v>
      </c>
    </row>
    <row r="7977" spans="1:6" x14ac:dyDescent="0.25">
      <c r="A7977">
        <v>22</v>
      </c>
      <c r="B7977">
        <v>11</v>
      </c>
      <c r="C7977" t="s">
        <v>1227</v>
      </c>
      <c r="D7977" t="s">
        <v>901</v>
      </c>
      <c r="E7977" t="s">
        <v>277</v>
      </c>
      <c r="F7977" t="s">
        <v>442</v>
      </c>
    </row>
    <row r="7978" spans="1:6" x14ac:dyDescent="0.25">
      <c r="A7978">
        <v>22</v>
      </c>
      <c r="B7978">
        <v>12</v>
      </c>
      <c r="C7978" t="s">
        <v>1335</v>
      </c>
      <c r="D7978" t="s">
        <v>901</v>
      </c>
      <c r="E7978" t="s">
        <v>595</v>
      </c>
      <c r="F7978" t="s">
        <v>442</v>
      </c>
    </row>
    <row r="7979" spans="1:6" x14ac:dyDescent="0.25">
      <c r="A7979">
        <v>22</v>
      </c>
      <c r="B7979">
        <v>13</v>
      </c>
      <c r="C7979" t="s">
        <v>1301</v>
      </c>
      <c r="D7979" t="s">
        <v>961</v>
      </c>
      <c r="E7979" t="s">
        <v>199</v>
      </c>
      <c r="F7979" t="s">
        <v>442</v>
      </c>
    </row>
    <row r="7980" spans="1:6" x14ac:dyDescent="0.25">
      <c r="A7980">
        <v>22</v>
      </c>
      <c r="B7980">
        <v>14</v>
      </c>
      <c r="C7980" t="s">
        <v>1235</v>
      </c>
      <c r="D7980" t="s">
        <v>899</v>
      </c>
      <c r="E7980" t="s">
        <v>369</v>
      </c>
      <c r="F7980" t="s">
        <v>442</v>
      </c>
    </row>
    <row r="7981" spans="1:6" x14ac:dyDescent="0.25">
      <c r="A7981">
        <v>22</v>
      </c>
      <c r="B7981">
        <v>15</v>
      </c>
      <c r="C7981" t="s">
        <v>1264</v>
      </c>
      <c r="D7981" t="s">
        <v>899</v>
      </c>
      <c r="E7981" t="s">
        <v>721</v>
      </c>
      <c r="F7981" t="s">
        <v>442</v>
      </c>
    </row>
    <row r="7982" spans="1:6" x14ac:dyDescent="0.25">
      <c r="A7982">
        <v>23</v>
      </c>
      <c r="B7982">
        <v>1</v>
      </c>
      <c r="C7982" t="s">
        <v>1197</v>
      </c>
      <c r="D7982" t="s">
        <v>961</v>
      </c>
      <c r="E7982" t="s">
        <v>721</v>
      </c>
      <c r="F7982" t="s">
        <v>442</v>
      </c>
    </row>
    <row r="7983" spans="1:6" x14ac:dyDescent="0.25">
      <c r="A7983">
        <v>23</v>
      </c>
      <c r="B7983">
        <v>2</v>
      </c>
      <c r="C7983" t="s">
        <v>1317</v>
      </c>
      <c r="D7983" t="s">
        <v>961</v>
      </c>
      <c r="E7983" t="s">
        <v>369</v>
      </c>
      <c r="F7983" t="s">
        <v>442</v>
      </c>
    </row>
    <row r="7984" spans="1:6" x14ac:dyDescent="0.25">
      <c r="A7984">
        <v>23</v>
      </c>
      <c r="B7984">
        <v>3</v>
      </c>
      <c r="C7984" t="s">
        <v>1199</v>
      </c>
      <c r="D7984" t="s">
        <v>903</v>
      </c>
      <c r="E7984" t="s">
        <v>199</v>
      </c>
      <c r="F7984" t="s">
        <v>442</v>
      </c>
    </row>
    <row r="7985" spans="1:6" x14ac:dyDescent="0.25">
      <c r="A7985">
        <v>23</v>
      </c>
      <c r="B7985">
        <v>4</v>
      </c>
      <c r="C7985" t="s">
        <v>1282</v>
      </c>
      <c r="D7985" t="s">
        <v>901</v>
      </c>
      <c r="E7985" t="s">
        <v>595</v>
      </c>
      <c r="F7985" t="s">
        <v>442</v>
      </c>
    </row>
    <row r="7986" spans="1:6" x14ac:dyDescent="0.25">
      <c r="A7986">
        <v>23</v>
      </c>
      <c r="B7986">
        <v>5</v>
      </c>
      <c r="C7986" t="s">
        <v>1210</v>
      </c>
      <c r="D7986" t="s">
        <v>901</v>
      </c>
      <c r="E7986" t="s">
        <v>277</v>
      </c>
      <c r="F7986" t="s">
        <v>442</v>
      </c>
    </row>
    <row r="7987" spans="1:6" x14ac:dyDescent="0.25">
      <c r="A7987">
        <v>23</v>
      </c>
      <c r="B7987">
        <v>6</v>
      </c>
      <c r="C7987" t="s">
        <v>1215</v>
      </c>
      <c r="D7987" t="s">
        <v>899</v>
      </c>
      <c r="E7987" t="s">
        <v>378</v>
      </c>
      <c r="F7987" t="s">
        <v>442</v>
      </c>
    </row>
    <row r="7988" spans="1:6" x14ac:dyDescent="0.25">
      <c r="A7988">
        <v>23</v>
      </c>
      <c r="B7988">
        <v>7</v>
      </c>
      <c r="C7988" t="s">
        <v>1233</v>
      </c>
      <c r="D7988" t="s">
        <v>901</v>
      </c>
      <c r="E7988" t="s">
        <v>329</v>
      </c>
      <c r="F7988" t="s">
        <v>442</v>
      </c>
    </row>
    <row r="7989" spans="1:6" x14ac:dyDescent="0.25">
      <c r="A7989">
        <v>23</v>
      </c>
      <c r="B7989">
        <v>8</v>
      </c>
      <c r="C7989" t="s">
        <v>1223</v>
      </c>
      <c r="D7989" t="s">
        <v>908</v>
      </c>
      <c r="E7989" t="s">
        <v>766</v>
      </c>
      <c r="F7989" t="s">
        <v>442</v>
      </c>
    </row>
    <row r="7990" spans="1:6" x14ac:dyDescent="0.25">
      <c r="A7990">
        <v>23</v>
      </c>
      <c r="B7990">
        <v>9</v>
      </c>
      <c r="C7990" t="s">
        <v>1132</v>
      </c>
      <c r="D7990" t="s">
        <v>903</v>
      </c>
      <c r="E7990" t="s">
        <v>781</v>
      </c>
      <c r="F7990" t="s">
        <v>442</v>
      </c>
    </row>
    <row r="7991" spans="1:6" x14ac:dyDescent="0.25">
      <c r="A7991">
        <v>23</v>
      </c>
      <c r="B7991">
        <v>10</v>
      </c>
      <c r="C7991" t="s">
        <v>1269</v>
      </c>
      <c r="D7991" t="s">
        <v>905</v>
      </c>
      <c r="E7991" t="s">
        <v>260</v>
      </c>
      <c r="F7991" t="s">
        <v>442</v>
      </c>
    </row>
    <row r="7992" spans="1:6" x14ac:dyDescent="0.25">
      <c r="A7992">
        <v>23</v>
      </c>
      <c r="B7992">
        <v>11</v>
      </c>
      <c r="C7992" t="s">
        <v>1181</v>
      </c>
      <c r="D7992" t="s">
        <v>899</v>
      </c>
      <c r="E7992" t="s">
        <v>534</v>
      </c>
      <c r="F7992" t="s">
        <v>442</v>
      </c>
    </row>
    <row r="7993" spans="1:6" x14ac:dyDescent="0.25">
      <c r="A7993">
        <v>23</v>
      </c>
      <c r="B7993">
        <v>12</v>
      </c>
      <c r="C7993" t="s">
        <v>1267</v>
      </c>
      <c r="D7993" t="s">
        <v>901</v>
      </c>
      <c r="E7993" t="s">
        <v>48</v>
      </c>
      <c r="F7993" t="s">
        <v>442</v>
      </c>
    </row>
    <row r="7994" spans="1:6" x14ac:dyDescent="0.25">
      <c r="A7994">
        <v>23</v>
      </c>
      <c r="B7994">
        <v>13</v>
      </c>
      <c r="C7994" t="s">
        <v>1268</v>
      </c>
      <c r="D7994" t="s">
        <v>901</v>
      </c>
      <c r="E7994" t="s">
        <v>163</v>
      </c>
      <c r="F7994" t="s">
        <v>442</v>
      </c>
    </row>
    <row r="7995" spans="1:6" x14ac:dyDescent="0.25">
      <c r="A7995">
        <v>23</v>
      </c>
      <c r="B7995">
        <v>14</v>
      </c>
      <c r="C7995" t="s">
        <v>1290</v>
      </c>
      <c r="D7995" t="s">
        <v>922</v>
      </c>
      <c r="E7995" t="s">
        <v>856</v>
      </c>
      <c r="F7995" t="s">
        <v>442</v>
      </c>
    </row>
    <row r="7996" spans="1:6" x14ac:dyDescent="0.25">
      <c r="A7996">
        <v>23</v>
      </c>
      <c r="B7996">
        <v>15</v>
      </c>
      <c r="C7996" t="s">
        <v>1220</v>
      </c>
      <c r="D7996" t="s">
        <v>903</v>
      </c>
      <c r="E7996" t="s">
        <v>597</v>
      </c>
      <c r="F7996" t="s">
        <v>442</v>
      </c>
    </row>
    <row r="7997" spans="1:6" x14ac:dyDescent="0.25">
      <c r="A7997">
        <v>24</v>
      </c>
      <c r="B7997">
        <v>1</v>
      </c>
      <c r="C7997" t="s">
        <v>1293</v>
      </c>
      <c r="D7997" t="s">
        <v>901</v>
      </c>
      <c r="E7997" t="s">
        <v>597</v>
      </c>
      <c r="F7997" t="s">
        <v>442</v>
      </c>
    </row>
    <row r="7998" spans="1:6" x14ac:dyDescent="0.25">
      <c r="A7998">
        <v>24</v>
      </c>
      <c r="B7998">
        <v>2</v>
      </c>
      <c r="C7998" t="s">
        <v>1241</v>
      </c>
      <c r="D7998" t="s">
        <v>961</v>
      </c>
      <c r="E7998" t="s">
        <v>856</v>
      </c>
      <c r="F7998" t="s">
        <v>442</v>
      </c>
    </row>
    <row r="7999" spans="1:6" x14ac:dyDescent="0.25">
      <c r="A7999">
        <v>24</v>
      </c>
      <c r="B7999">
        <v>3</v>
      </c>
      <c r="C7999" t="s">
        <v>1218</v>
      </c>
      <c r="D7999" t="s">
        <v>901</v>
      </c>
      <c r="E7999" t="s">
        <v>163</v>
      </c>
      <c r="F7999" t="s">
        <v>442</v>
      </c>
    </row>
    <row r="8000" spans="1:6" x14ac:dyDescent="0.25">
      <c r="A8000">
        <v>24</v>
      </c>
      <c r="B8000">
        <v>4</v>
      </c>
      <c r="C8000" t="s">
        <v>1262</v>
      </c>
      <c r="D8000" t="s">
        <v>903</v>
      </c>
      <c r="E8000" t="s">
        <v>48</v>
      </c>
      <c r="F8000" t="s">
        <v>442</v>
      </c>
    </row>
    <row r="8001" spans="1:6" x14ac:dyDescent="0.25">
      <c r="A8001">
        <v>24</v>
      </c>
      <c r="B8001">
        <v>5</v>
      </c>
      <c r="C8001" t="s">
        <v>1256</v>
      </c>
      <c r="D8001" t="s">
        <v>899</v>
      </c>
      <c r="E8001" t="s">
        <v>534</v>
      </c>
      <c r="F8001" t="s">
        <v>442</v>
      </c>
    </row>
    <row r="8002" spans="1:6" x14ac:dyDescent="0.25">
      <c r="A8002">
        <v>24</v>
      </c>
      <c r="B8002">
        <v>6</v>
      </c>
      <c r="C8002" t="s">
        <v>1245</v>
      </c>
      <c r="D8002" t="s">
        <v>901</v>
      </c>
      <c r="E8002" t="s">
        <v>260</v>
      </c>
      <c r="F8002" t="s">
        <v>442</v>
      </c>
    </row>
    <row r="8003" spans="1:6" x14ac:dyDescent="0.25">
      <c r="A8003">
        <v>24</v>
      </c>
      <c r="B8003">
        <v>7</v>
      </c>
      <c r="C8003" t="s">
        <v>1294</v>
      </c>
      <c r="D8003" t="s">
        <v>901</v>
      </c>
      <c r="E8003" t="s">
        <v>781</v>
      </c>
      <c r="F8003" t="s">
        <v>442</v>
      </c>
    </row>
    <row r="8004" spans="1:6" x14ac:dyDescent="0.25">
      <c r="A8004">
        <v>24</v>
      </c>
      <c r="B8004">
        <v>8</v>
      </c>
      <c r="C8004" t="s">
        <v>1321</v>
      </c>
      <c r="D8004" t="s">
        <v>899</v>
      </c>
      <c r="E8004" t="s">
        <v>766</v>
      </c>
      <c r="F8004" t="s">
        <v>442</v>
      </c>
    </row>
    <row r="8005" spans="1:6" x14ac:dyDescent="0.25">
      <c r="A8005">
        <v>24</v>
      </c>
      <c r="B8005">
        <v>9</v>
      </c>
      <c r="C8005" t="s">
        <v>1230</v>
      </c>
      <c r="D8005" t="s">
        <v>922</v>
      </c>
      <c r="E8005" t="s">
        <v>329</v>
      </c>
      <c r="F8005" t="s">
        <v>442</v>
      </c>
    </row>
    <row r="8006" spans="1:6" x14ac:dyDescent="0.25">
      <c r="A8006">
        <v>24</v>
      </c>
      <c r="B8006">
        <v>10</v>
      </c>
      <c r="C8006" t="s">
        <v>1209</v>
      </c>
      <c r="D8006" t="s">
        <v>961</v>
      </c>
      <c r="E8006" t="s">
        <v>378</v>
      </c>
      <c r="F8006" t="s">
        <v>442</v>
      </c>
    </row>
    <row r="8007" spans="1:6" x14ac:dyDescent="0.25">
      <c r="A8007">
        <v>24</v>
      </c>
      <c r="B8007">
        <v>11</v>
      </c>
      <c r="C8007" t="s">
        <v>1251</v>
      </c>
      <c r="D8007" t="s">
        <v>901</v>
      </c>
      <c r="E8007" t="s">
        <v>277</v>
      </c>
      <c r="F8007" t="s">
        <v>442</v>
      </c>
    </row>
    <row r="8008" spans="1:6" x14ac:dyDescent="0.25">
      <c r="A8008">
        <v>24</v>
      </c>
      <c r="B8008">
        <v>12</v>
      </c>
      <c r="C8008" t="s">
        <v>1314</v>
      </c>
      <c r="D8008" t="s">
        <v>926</v>
      </c>
      <c r="E8008" t="s">
        <v>595</v>
      </c>
      <c r="F8008" t="s">
        <v>442</v>
      </c>
    </row>
    <row r="8009" spans="1:6" x14ac:dyDescent="0.25">
      <c r="A8009">
        <v>24</v>
      </c>
      <c r="B8009">
        <v>13</v>
      </c>
      <c r="C8009" t="s">
        <v>1305</v>
      </c>
      <c r="D8009" t="s">
        <v>901</v>
      </c>
      <c r="E8009" t="s">
        <v>199</v>
      </c>
      <c r="F8009" t="s">
        <v>442</v>
      </c>
    </row>
    <row r="8010" spans="1:6" x14ac:dyDescent="0.25">
      <c r="A8010">
        <v>24</v>
      </c>
      <c r="B8010">
        <v>14</v>
      </c>
      <c r="C8010" t="s">
        <v>1221</v>
      </c>
      <c r="D8010" t="s">
        <v>908</v>
      </c>
      <c r="E8010" t="s">
        <v>369</v>
      </c>
      <c r="F8010" t="s">
        <v>442</v>
      </c>
    </row>
    <row r="8011" spans="1:6" x14ac:dyDescent="0.25">
      <c r="A8011">
        <v>24</v>
      </c>
      <c r="B8011">
        <v>15</v>
      </c>
      <c r="C8011" t="s">
        <v>1258</v>
      </c>
      <c r="D8011" t="s">
        <v>901</v>
      </c>
      <c r="E8011" t="s">
        <v>721</v>
      </c>
      <c r="F8011" t="s">
        <v>442</v>
      </c>
    </row>
    <row r="8012" spans="1:6" x14ac:dyDescent="0.25">
      <c r="A8012">
        <v>25</v>
      </c>
      <c r="B8012">
        <v>1</v>
      </c>
      <c r="C8012" t="s">
        <v>1304</v>
      </c>
      <c r="D8012" t="s">
        <v>908</v>
      </c>
      <c r="E8012" t="s">
        <v>721</v>
      </c>
      <c r="F8012" t="s">
        <v>442</v>
      </c>
    </row>
    <row r="8013" spans="1:6" x14ac:dyDescent="0.25">
      <c r="A8013">
        <v>25</v>
      </c>
      <c r="B8013">
        <v>2</v>
      </c>
      <c r="C8013" t="s">
        <v>1271</v>
      </c>
      <c r="D8013" t="s">
        <v>899</v>
      </c>
      <c r="E8013" t="s">
        <v>369</v>
      </c>
      <c r="F8013" t="s">
        <v>442</v>
      </c>
    </row>
    <row r="8014" spans="1:6" x14ac:dyDescent="0.25">
      <c r="A8014">
        <v>25</v>
      </c>
      <c r="B8014">
        <v>3</v>
      </c>
      <c r="C8014" t="s">
        <v>1387</v>
      </c>
      <c r="D8014" t="s">
        <v>905</v>
      </c>
      <c r="E8014" t="s">
        <v>199</v>
      </c>
      <c r="F8014" t="s">
        <v>442</v>
      </c>
    </row>
    <row r="8015" spans="1:6" x14ac:dyDescent="0.25">
      <c r="A8015">
        <v>25</v>
      </c>
      <c r="B8015">
        <v>4</v>
      </c>
      <c r="C8015" t="s">
        <v>1248</v>
      </c>
      <c r="D8015" t="s">
        <v>901</v>
      </c>
      <c r="E8015" t="s">
        <v>595</v>
      </c>
      <c r="F8015" t="s">
        <v>442</v>
      </c>
    </row>
    <row r="8016" spans="1:6" x14ac:dyDescent="0.25">
      <c r="A8016">
        <v>25</v>
      </c>
      <c r="B8016">
        <v>5</v>
      </c>
      <c r="C8016" t="s">
        <v>1313</v>
      </c>
      <c r="D8016" t="s">
        <v>905</v>
      </c>
      <c r="E8016" t="s">
        <v>277</v>
      </c>
      <c r="F8016" t="s">
        <v>442</v>
      </c>
    </row>
    <row r="8017" spans="1:6" x14ac:dyDescent="0.25">
      <c r="A8017">
        <v>25</v>
      </c>
      <c r="B8017">
        <v>6</v>
      </c>
      <c r="C8017" t="s">
        <v>1219</v>
      </c>
      <c r="D8017" t="s">
        <v>899</v>
      </c>
      <c r="E8017" t="s">
        <v>378</v>
      </c>
      <c r="F8017" t="s">
        <v>442</v>
      </c>
    </row>
    <row r="8018" spans="1:6" x14ac:dyDescent="0.25">
      <c r="A8018">
        <v>25</v>
      </c>
      <c r="B8018">
        <v>7</v>
      </c>
      <c r="C8018" t="s">
        <v>1252</v>
      </c>
      <c r="D8018" t="s">
        <v>901</v>
      </c>
      <c r="E8018" t="s">
        <v>329</v>
      </c>
      <c r="F8018" t="s">
        <v>442</v>
      </c>
    </row>
    <row r="8019" spans="1:6" x14ac:dyDescent="0.25">
      <c r="A8019">
        <v>25</v>
      </c>
      <c r="B8019">
        <v>8</v>
      </c>
      <c r="C8019" t="s">
        <v>1259</v>
      </c>
      <c r="D8019" t="s">
        <v>901</v>
      </c>
      <c r="E8019" t="s">
        <v>766</v>
      </c>
      <c r="F8019" t="s">
        <v>442</v>
      </c>
    </row>
    <row r="8020" spans="1:6" x14ac:dyDescent="0.25">
      <c r="A8020">
        <v>25</v>
      </c>
      <c r="B8020">
        <v>9</v>
      </c>
      <c r="C8020" t="s">
        <v>1253</v>
      </c>
      <c r="D8020" t="s">
        <v>899</v>
      </c>
      <c r="E8020" t="s">
        <v>781</v>
      </c>
      <c r="F8020" t="s">
        <v>442</v>
      </c>
    </row>
    <row r="8021" spans="1:6" x14ac:dyDescent="0.25">
      <c r="A8021">
        <v>25</v>
      </c>
      <c r="B8021">
        <v>10</v>
      </c>
      <c r="C8021" t="s">
        <v>1274</v>
      </c>
      <c r="D8021" t="s">
        <v>901</v>
      </c>
      <c r="E8021" t="s">
        <v>260</v>
      </c>
      <c r="F8021" t="s">
        <v>442</v>
      </c>
    </row>
    <row r="8022" spans="1:6" x14ac:dyDescent="0.25">
      <c r="A8022">
        <v>25</v>
      </c>
      <c r="B8022">
        <v>11</v>
      </c>
      <c r="C8022" t="s">
        <v>1296</v>
      </c>
      <c r="D8022" t="s">
        <v>901</v>
      </c>
      <c r="E8022" t="s">
        <v>534</v>
      </c>
      <c r="F8022" t="s">
        <v>442</v>
      </c>
    </row>
    <row r="8023" spans="1:6" x14ac:dyDescent="0.25">
      <c r="A8023">
        <v>25</v>
      </c>
      <c r="B8023">
        <v>12</v>
      </c>
      <c r="C8023" t="s">
        <v>1193</v>
      </c>
      <c r="D8023" t="s">
        <v>908</v>
      </c>
      <c r="E8023" t="s">
        <v>48</v>
      </c>
      <c r="F8023" t="s">
        <v>442</v>
      </c>
    </row>
    <row r="8024" spans="1:6" x14ac:dyDescent="0.25">
      <c r="A8024">
        <v>25</v>
      </c>
      <c r="B8024">
        <v>13</v>
      </c>
      <c r="C8024" t="s">
        <v>1386</v>
      </c>
      <c r="D8024" t="s">
        <v>926</v>
      </c>
      <c r="E8024" t="s">
        <v>163</v>
      </c>
      <c r="F8024" t="s">
        <v>442</v>
      </c>
    </row>
    <row r="8025" spans="1:6" x14ac:dyDescent="0.25">
      <c r="A8025">
        <v>25</v>
      </c>
      <c r="B8025">
        <v>14</v>
      </c>
      <c r="C8025" t="s">
        <v>1381</v>
      </c>
      <c r="D8025" t="s">
        <v>901</v>
      </c>
      <c r="E8025" t="s">
        <v>856</v>
      </c>
      <c r="F8025" t="s">
        <v>442</v>
      </c>
    </row>
    <row r="8026" spans="1:6" x14ac:dyDescent="0.25">
      <c r="A8026">
        <v>25</v>
      </c>
      <c r="B8026">
        <v>15</v>
      </c>
      <c r="C8026" t="s">
        <v>1316</v>
      </c>
      <c r="D8026" t="s">
        <v>901</v>
      </c>
      <c r="E8026" t="s">
        <v>597</v>
      </c>
      <c r="F8026" t="s">
        <v>442</v>
      </c>
    </row>
    <row r="8027" spans="1:6" x14ac:dyDescent="0.25">
      <c r="A8027">
        <v>26</v>
      </c>
      <c r="B8027">
        <v>1</v>
      </c>
      <c r="C8027" t="s">
        <v>1278</v>
      </c>
      <c r="D8027" t="s">
        <v>901</v>
      </c>
      <c r="E8027" t="s">
        <v>597</v>
      </c>
      <c r="F8027" t="s">
        <v>442</v>
      </c>
    </row>
    <row r="8028" spans="1:6" x14ac:dyDescent="0.25">
      <c r="A8028">
        <v>26</v>
      </c>
      <c r="B8028">
        <v>2</v>
      </c>
      <c r="C8028" t="s">
        <v>1385</v>
      </c>
      <c r="D8028" t="s">
        <v>901</v>
      </c>
      <c r="E8028" t="s">
        <v>856</v>
      </c>
      <c r="F8028" t="s">
        <v>442</v>
      </c>
    </row>
    <row r="8029" spans="1:6" x14ac:dyDescent="0.25">
      <c r="A8029">
        <v>26</v>
      </c>
      <c r="B8029">
        <v>3</v>
      </c>
      <c r="C8029" t="s">
        <v>1297</v>
      </c>
      <c r="D8029" t="s">
        <v>922</v>
      </c>
      <c r="E8029" t="s">
        <v>163</v>
      </c>
      <c r="F8029" t="s">
        <v>442</v>
      </c>
    </row>
    <row r="8030" spans="1:6" x14ac:dyDescent="0.25">
      <c r="A8030">
        <v>26</v>
      </c>
      <c r="B8030">
        <v>4</v>
      </c>
      <c r="C8030" t="s">
        <v>1298</v>
      </c>
      <c r="D8030" t="s">
        <v>922</v>
      </c>
      <c r="E8030" t="s">
        <v>48</v>
      </c>
      <c r="F8030" t="s">
        <v>442</v>
      </c>
    </row>
    <row r="8031" spans="1:6" x14ac:dyDescent="0.25">
      <c r="A8031">
        <v>26</v>
      </c>
      <c r="B8031">
        <v>5</v>
      </c>
      <c r="C8031" t="s">
        <v>1339</v>
      </c>
      <c r="D8031" t="s">
        <v>908</v>
      </c>
      <c r="E8031" t="s">
        <v>534</v>
      </c>
      <c r="F8031" t="s">
        <v>442</v>
      </c>
    </row>
    <row r="8032" spans="1:6" x14ac:dyDescent="0.25">
      <c r="A8032">
        <v>26</v>
      </c>
      <c r="B8032">
        <v>6</v>
      </c>
      <c r="C8032" t="s">
        <v>1246</v>
      </c>
      <c r="D8032" t="s">
        <v>899</v>
      </c>
      <c r="E8032" t="s">
        <v>260</v>
      </c>
      <c r="F8032" t="s">
        <v>442</v>
      </c>
    </row>
    <row r="8033" spans="1:6" x14ac:dyDescent="0.25">
      <c r="A8033">
        <v>26</v>
      </c>
      <c r="B8033">
        <v>7</v>
      </c>
      <c r="C8033" t="s">
        <v>1243</v>
      </c>
      <c r="D8033" t="s">
        <v>901</v>
      </c>
      <c r="E8033" t="s">
        <v>781</v>
      </c>
      <c r="F8033" t="s">
        <v>442</v>
      </c>
    </row>
    <row r="8034" spans="1:6" x14ac:dyDescent="0.25">
      <c r="A8034">
        <v>26</v>
      </c>
      <c r="B8034">
        <v>8</v>
      </c>
      <c r="C8034" t="s">
        <v>1336</v>
      </c>
      <c r="D8034" t="s">
        <v>901</v>
      </c>
      <c r="E8034" t="s">
        <v>766</v>
      </c>
      <c r="F8034" t="s">
        <v>442</v>
      </c>
    </row>
    <row r="8035" spans="1:6" x14ac:dyDescent="0.25">
      <c r="A8035">
        <v>26</v>
      </c>
      <c r="B8035">
        <v>9</v>
      </c>
      <c r="C8035" t="s">
        <v>1288</v>
      </c>
      <c r="D8035" t="s">
        <v>905</v>
      </c>
      <c r="E8035" t="s">
        <v>329</v>
      </c>
      <c r="F8035" t="s">
        <v>442</v>
      </c>
    </row>
    <row r="8036" spans="1:6" x14ac:dyDescent="0.25">
      <c r="A8036">
        <v>26</v>
      </c>
      <c r="B8036">
        <v>10</v>
      </c>
      <c r="C8036" t="s">
        <v>1255</v>
      </c>
      <c r="D8036" t="s">
        <v>901</v>
      </c>
      <c r="E8036" t="s">
        <v>378</v>
      </c>
      <c r="F8036" t="s">
        <v>442</v>
      </c>
    </row>
    <row r="8037" spans="1:6" x14ac:dyDescent="0.25">
      <c r="A8037">
        <v>26</v>
      </c>
      <c r="B8037">
        <v>11</v>
      </c>
      <c r="C8037" t="s">
        <v>1184</v>
      </c>
      <c r="D8037" t="s">
        <v>901</v>
      </c>
      <c r="E8037" t="s">
        <v>277</v>
      </c>
      <c r="F8037" t="s">
        <v>442</v>
      </c>
    </row>
    <row r="8038" spans="1:6" x14ac:dyDescent="0.25">
      <c r="A8038">
        <v>26</v>
      </c>
      <c r="B8038">
        <v>12</v>
      </c>
      <c r="C8038" t="s">
        <v>1416</v>
      </c>
      <c r="D8038" t="s">
        <v>908</v>
      </c>
      <c r="E8038" t="s">
        <v>595</v>
      </c>
      <c r="F8038" t="s">
        <v>442</v>
      </c>
    </row>
    <row r="8039" spans="1:6" x14ac:dyDescent="0.25">
      <c r="A8039">
        <v>26</v>
      </c>
      <c r="B8039">
        <v>13</v>
      </c>
      <c r="C8039" t="s">
        <v>1273</v>
      </c>
      <c r="D8039" t="s">
        <v>901</v>
      </c>
      <c r="E8039" t="s">
        <v>199</v>
      </c>
      <c r="F8039" t="s">
        <v>442</v>
      </c>
    </row>
    <row r="8040" spans="1:6" x14ac:dyDescent="0.25">
      <c r="A8040">
        <v>26</v>
      </c>
      <c r="B8040">
        <v>14</v>
      </c>
      <c r="C8040" t="s">
        <v>1289</v>
      </c>
      <c r="D8040" t="s">
        <v>901</v>
      </c>
      <c r="E8040" t="s">
        <v>369</v>
      </c>
      <c r="F8040" t="s">
        <v>442</v>
      </c>
    </row>
    <row r="8041" spans="1:6" x14ac:dyDescent="0.25">
      <c r="A8041">
        <v>26</v>
      </c>
      <c r="B8041">
        <v>15</v>
      </c>
      <c r="C8041" t="s">
        <v>1265</v>
      </c>
      <c r="D8041" t="s">
        <v>899</v>
      </c>
      <c r="E8041" t="s">
        <v>721</v>
      </c>
      <c r="F8041" t="s">
        <v>442</v>
      </c>
    </row>
    <row r="8042" spans="1:6" x14ac:dyDescent="0.25">
      <c r="A8042">
        <v>27</v>
      </c>
      <c r="B8042">
        <v>1</v>
      </c>
      <c r="C8042" t="s">
        <v>1286</v>
      </c>
      <c r="D8042" t="s">
        <v>899</v>
      </c>
      <c r="E8042" t="s">
        <v>721</v>
      </c>
      <c r="F8042" t="s">
        <v>442</v>
      </c>
    </row>
    <row r="8043" spans="1:6" x14ac:dyDescent="0.25">
      <c r="A8043">
        <v>27</v>
      </c>
      <c r="B8043">
        <v>2</v>
      </c>
      <c r="C8043" t="s">
        <v>1373</v>
      </c>
      <c r="D8043" t="s">
        <v>901</v>
      </c>
      <c r="E8043" t="s">
        <v>369</v>
      </c>
      <c r="F8043" t="s">
        <v>442</v>
      </c>
    </row>
    <row r="8044" spans="1:6" x14ac:dyDescent="0.25">
      <c r="A8044">
        <v>27</v>
      </c>
      <c r="B8044">
        <v>3</v>
      </c>
      <c r="C8044" t="s">
        <v>1212</v>
      </c>
      <c r="D8044" t="s">
        <v>901</v>
      </c>
      <c r="E8044" t="s">
        <v>199</v>
      </c>
      <c r="F8044" t="s">
        <v>442</v>
      </c>
    </row>
    <row r="8045" spans="1:6" x14ac:dyDescent="0.25">
      <c r="A8045">
        <v>27</v>
      </c>
      <c r="B8045">
        <v>4</v>
      </c>
      <c r="C8045" t="s">
        <v>1308</v>
      </c>
      <c r="D8045" t="s">
        <v>901</v>
      </c>
      <c r="E8045" t="s">
        <v>595</v>
      </c>
      <c r="F8045" t="s">
        <v>442</v>
      </c>
    </row>
    <row r="8046" spans="1:6" x14ac:dyDescent="0.25">
      <c r="A8046">
        <v>27</v>
      </c>
      <c r="B8046">
        <v>5</v>
      </c>
      <c r="C8046" t="s">
        <v>1276</v>
      </c>
      <c r="D8046" t="s">
        <v>922</v>
      </c>
      <c r="E8046" t="s">
        <v>277</v>
      </c>
      <c r="F8046" t="s">
        <v>442</v>
      </c>
    </row>
    <row r="8047" spans="1:6" x14ac:dyDescent="0.25">
      <c r="A8047">
        <v>27</v>
      </c>
      <c r="B8047">
        <v>6</v>
      </c>
      <c r="C8047" t="s">
        <v>1310</v>
      </c>
      <c r="D8047" t="s">
        <v>899</v>
      </c>
      <c r="E8047" t="s">
        <v>378</v>
      </c>
      <c r="F8047" t="s">
        <v>442</v>
      </c>
    </row>
    <row r="8048" spans="1:6" x14ac:dyDescent="0.25">
      <c r="A8048">
        <v>27</v>
      </c>
      <c r="B8048">
        <v>7</v>
      </c>
      <c r="C8048" t="s">
        <v>1456</v>
      </c>
      <c r="D8048" t="s">
        <v>905</v>
      </c>
      <c r="E8048" t="s">
        <v>329</v>
      </c>
      <c r="F8048" t="s">
        <v>442</v>
      </c>
    </row>
    <row r="8049" spans="1:6" x14ac:dyDescent="0.25">
      <c r="A8049">
        <v>27</v>
      </c>
      <c r="B8049">
        <v>8</v>
      </c>
      <c r="C8049" t="s">
        <v>1331</v>
      </c>
      <c r="D8049" t="s">
        <v>901</v>
      </c>
      <c r="E8049" t="s">
        <v>766</v>
      </c>
      <c r="F8049" t="s">
        <v>442</v>
      </c>
    </row>
    <row r="8050" spans="1:6" x14ac:dyDescent="0.25">
      <c r="A8050">
        <v>27</v>
      </c>
      <c r="B8050">
        <v>9</v>
      </c>
      <c r="C8050" t="s">
        <v>1234</v>
      </c>
      <c r="D8050" t="s">
        <v>908</v>
      </c>
      <c r="E8050" t="s">
        <v>781</v>
      </c>
      <c r="F8050" t="s">
        <v>442</v>
      </c>
    </row>
    <row r="8051" spans="1:6" x14ac:dyDescent="0.25">
      <c r="A8051">
        <v>27</v>
      </c>
      <c r="B8051">
        <v>10</v>
      </c>
      <c r="C8051" t="s">
        <v>1302</v>
      </c>
      <c r="D8051" t="s">
        <v>901</v>
      </c>
      <c r="E8051" t="s">
        <v>260</v>
      </c>
      <c r="F8051" t="s">
        <v>442</v>
      </c>
    </row>
    <row r="8052" spans="1:6" x14ac:dyDescent="0.25">
      <c r="A8052">
        <v>27</v>
      </c>
      <c r="B8052">
        <v>11</v>
      </c>
      <c r="C8052" t="s">
        <v>1232</v>
      </c>
      <c r="D8052" t="s">
        <v>901</v>
      </c>
      <c r="E8052" t="s">
        <v>534</v>
      </c>
      <c r="F8052" t="s">
        <v>442</v>
      </c>
    </row>
    <row r="8053" spans="1:6" x14ac:dyDescent="0.25">
      <c r="A8053">
        <v>27</v>
      </c>
      <c r="B8053">
        <v>12</v>
      </c>
      <c r="C8053" t="s">
        <v>1389</v>
      </c>
      <c r="D8053" t="s">
        <v>899</v>
      </c>
      <c r="E8053" t="s">
        <v>48</v>
      </c>
      <c r="F8053" t="s">
        <v>442</v>
      </c>
    </row>
    <row r="8054" spans="1:6" x14ac:dyDescent="0.25">
      <c r="A8054">
        <v>27</v>
      </c>
      <c r="B8054">
        <v>13</v>
      </c>
      <c r="C8054" t="s">
        <v>1311</v>
      </c>
      <c r="D8054" t="s">
        <v>899</v>
      </c>
      <c r="E8054" t="s">
        <v>163</v>
      </c>
      <c r="F8054" t="s">
        <v>442</v>
      </c>
    </row>
    <row r="8055" spans="1:6" x14ac:dyDescent="0.25">
      <c r="A8055">
        <v>27</v>
      </c>
      <c r="B8055">
        <v>14</v>
      </c>
      <c r="C8055" t="s">
        <v>1349</v>
      </c>
      <c r="D8055" t="s">
        <v>901</v>
      </c>
      <c r="E8055" t="s">
        <v>856</v>
      </c>
      <c r="F8055" t="s">
        <v>442</v>
      </c>
    </row>
    <row r="8056" spans="1:6" x14ac:dyDescent="0.25">
      <c r="A8056">
        <v>27</v>
      </c>
      <c r="B8056">
        <v>15</v>
      </c>
      <c r="C8056" t="s">
        <v>1345</v>
      </c>
      <c r="D8056" t="s">
        <v>908</v>
      </c>
      <c r="E8056" t="s">
        <v>597</v>
      </c>
      <c r="F8056" t="s">
        <v>442</v>
      </c>
    </row>
    <row r="8057" spans="1:6" x14ac:dyDescent="0.25">
      <c r="A8057">
        <v>28</v>
      </c>
      <c r="B8057">
        <v>1</v>
      </c>
      <c r="C8057" t="s">
        <v>1300</v>
      </c>
      <c r="D8057" t="s">
        <v>901</v>
      </c>
      <c r="E8057" t="s">
        <v>597</v>
      </c>
      <c r="F8057" t="s">
        <v>442</v>
      </c>
    </row>
    <row r="8058" spans="1:6" x14ac:dyDescent="0.25">
      <c r="A8058">
        <v>28</v>
      </c>
      <c r="B8058">
        <v>2</v>
      </c>
      <c r="C8058" t="s">
        <v>1292</v>
      </c>
      <c r="D8058" t="s">
        <v>901</v>
      </c>
      <c r="E8058" t="s">
        <v>856</v>
      </c>
      <c r="F8058" t="s">
        <v>442</v>
      </c>
    </row>
    <row r="8059" spans="1:6" x14ac:dyDescent="0.25">
      <c r="A8059">
        <v>28</v>
      </c>
      <c r="B8059">
        <v>3</v>
      </c>
      <c r="C8059" t="s">
        <v>1496</v>
      </c>
      <c r="D8059" t="s">
        <v>903</v>
      </c>
      <c r="E8059" t="s">
        <v>163</v>
      </c>
      <c r="F8059" t="s">
        <v>442</v>
      </c>
    </row>
    <row r="8060" spans="1:6" x14ac:dyDescent="0.25">
      <c r="A8060">
        <v>28</v>
      </c>
      <c r="B8060">
        <v>4</v>
      </c>
      <c r="C8060" t="s">
        <v>1182</v>
      </c>
      <c r="D8060" t="s">
        <v>901</v>
      </c>
      <c r="E8060" t="s">
        <v>48</v>
      </c>
      <c r="F8060" t="s">
        <v>442</v>
      </c>
    </row>
    <row r="8061" spans="1:6" x14ac:dyDescent="0.25">
      <c r="A8061">
        <v>28</v>
      </c>
      <c r="B8061">
        <v>5</v>
      </c>
      <c r="C8061" t="s">
        <v>1312</v>
      </c>
      <c r="D8061" t="s">
        <v>922</v>
      </c>
      <c r="E8061" t="s">
        <v>534</v>
      </c>
      <c r="F8061" t="s">
        <v>442</v>
      </c>
    </row>
    <row r="8062" spans="1:6" x14ac:dyDescent="0.25">
      <c r="A8062">
        <v>28</v>
      </c>
      <c r="B8062">
        <v>6</v>
      </c>
      <c r="C8062" t="s">
        <v>1365</v>
      </c>
      <c r="D8062" t="s">
        <v>901</v>
      </c>
      <c r="E8062" t="s">
        <v>260</v>
      </c>
      <c r="F8062" t="s">
        <v>442</v>
      </c>
    </row>
    <row r="8063" spans="1:6" x14ac:dyDescent="0.25">
      <c r="A8063">
        <v>28</v>
      </c>
      <c r="B8063">
        <v>7</v>
      </c>
      <c r="C8063" t="s">
        <v>1405</v>
      </c>
      <c r="D8063" t="s">
        <v>901</v>
      </c>
      <c r="E8063" t="s">
        <v>781</v>
      </c>
      <c r="F8063" t="s">
        <v>442</v>
      </c>
    </row>
    <row r="8064" spans="1:6" x14ac:dyDescent="0.25">
      <c r="A8064">
        <v>28</v>
      </c>
      <c r="B8064">
        <v>8</v>
      </c>
      <c r="C8064" t="s">
        <v>1242</v>
      </c>
      <c r="D8064" t="s">
        <v>901</v>
      </c>
      <c r="E8064" t="s">
        <v>766</v>
      </c>
      <c r="F8064" t="s">
        <v>442</v>
      </c>
    </row>
    <row r="8065" spans="1:6" x14ac:dyDescent="0.25">
      <c r="A8065">
        <v>28</v>
      </c>
      <c r="B8065">
        <v>9</v>
      </c>
      <c r="C8065" t="s">
        <v>1351</v>
      </c>
      <c r="D8065" t="s">
        <v>901</v>
      </c>
      <c r="E8065" t="s">
        <v>329</v>
      </c>
      <c r="F8065" t="s">
        <v>442</v>
      </c>
    </row>
    <row r="8066" spans="1:6" x14ac:dyDescent="0.25">
      <c r="A8066">
        <v>28</v>
      </c>
      <c r="B8066">
        <v>10</v>
      </c>
      <c r="C8066" t="s">
        <v>1277</v>
      </c>
      <c r="D8066" t="s">
        <v>901</v>
      </c>
      <c r="E8066" t="s">
        <v>378</v>
      </c>
      <c r="F8066" t="s">
        <v>442</v>
      </c>
    </row>
    <row r="8067" spans="1:6" x14ac:dyDescent="0.25">
      <c r="A8067">
        <v>28</v>
      </c>
      <c r="B8067">
        <v>11</v>
      </c>
      <c r="C8067" t="s">
        <v>1283</v>
      </c>
      <c r="D8067" t="s">
        <v>901</v>
      </c>
      <c r="E8067" t="s">
        <v>277</v>
      </c>
      <c r="F8067" t="s">
        <v>442</v>
      </c>
    </row>
    <row r="8068" spans="1:6" x14ac:dyDescent="0.25">
      <c r="A8068">
        <v>28</v>
      </c>
      <c r="B8068">
        <v>12</v>
      </c>
      <c r="C8068" t="s">
        <v>1357</v>
      </c>
      <c r="D8068" t="s">
        <v>901</v>
      </c>
      <c r="E8068" t="s">
        <v>595</v>
      </c>
      <c r="F8068" t="s">
        <v>442</v>
      </c>
    </row>
    <row r="8069" spans="1:6" x14ac:dyDescent="0.25">
      <c r="A8069">
        <v>28</v>
      </c>
      <c r="B8069">
        <v>13</v>
      </c>
      <c r="C8069" t="s">
        <v>1170</v>
      </c>
      <c r="D8069" t="s">
        <v>961</v>
      </c>
      <c r="E8069" t="s">
        <v>199</v>
      </c>
      <c r="F8069" t="s">
        <v>442</v>
      </c>
    </row>
    <row r="8070" spans="1:6" x14ac:dyDescent="0.25">
      <c r="A8070">
        <v>28</v>
      </c>
      <c r="B8070">
        <v>14</v>
      </c>
      <c r="C8070" t="s">
        <v>1260</v>
      </c>
      <c r="D8070" t="s">
        <v>901</v>
      </c>
      <c r="E8070" t="s">
        <v>369</v>
      </c>
      <c r="F8070" t="s">
        <v>442</v>
      </c>
    </row>
    <row r="8071" spans="1:6" x14ac:dyDescent="0.25">
      <c r="A8071">
        <v>28</v>
      </c>
      <c r="B8071">
        <v>15</v>
      </c>
      <c r="C8071" t="s">
        <v>1287</v>
      </c>
      <c r="D8071" t="s">
        <v>903</v>
      </c>
      <c r="E8071" t="s">
        <v>721</v>
      </c>
      <c r="F8071" t="s">
        <v>442</v>
      </c>
    </row>
    <row r="8072" spans="1:6" x14ac:dyDescent="0.25">
      <c r="A8072">
        <v>29</v>
      </c>
      <c r="B8072">
        <v>1</v>
      </c>
      <c r="C8072" t="s">
        <v>1239</v>
      </c>
      <c r="D8072" t="s">
        <v>901</v>
      </c>
      <c r="E8072" t="s">
        <v>721</v>
      </c>
      <c r="F8072" t="s">
        <v>442</v>
      </c>
    </row>
    <row r="8073" spans="1:6" x14ac:dyDescent="0.25">
      <c r="A8073">
        <v>29</v>
      </c>
      <c r="B8073">
        <v>2</v>
      </c>
      <c r="C8073" t="s">
        <v>1475</v>
      </c>
      <c r="D8073" t="s">
        <v>901</v>
      </c>
      <c r="E8073" t="s">
        <v>369</v>
      </c>
      <c r="F8073" t="s">
        <v>442</v>
      </c>
    </row>
    <row r="8074" spans="1:6" x14ac:dyDescent="0.25">
      <c r="A8074">
        <v>29</v>
      </c>
      <c r="B8074">
        <v>3</v>
      </c>
      <c r="C8074" t="s">
        <v>1453</v>
      </c>
      <c r="D8074" t="s">
        <v>961</v>
      </c>
      <c r="E8074" t="s">
        <v>199</v>
      </c>
      <c r="F8074" t="s">
        <v>442</v>
      </c>
    </row>
    <row r="8075" spans="1:6" x14ac:dyDescent="0.25">
      <c r="A8075">
        <v>29</v>
      </c>
      <c r="B8075">
        <v>4</v>
      </c>
      <c r="C8075" t="s">
        <v>1455</v>
      </c>
      <c r="D8075" t="s">
        <v>908</v>
      </c>
      <c r="E8075" t="s">
        <v>595</v>
      </c>
      <c r="F8075" t="s">
        <v>442</v>
      </c>
    </row>
    <row r="8076" spans="1:6" x14ac:dyDescent="0.25">
      <c r="A8076">
        <v>29</v>
      </c>
      <c r="B8076">
        <v>5</v>
      </c>
      <c r="C8076" t="s">
        <v>1309</v>
      </c>
      <c r="D8076" t="s">
        <v>899</v>
      </c>
      <c r="E8076" t="s">
        <v>277</v>
      </c>
      <c r="F8076" t="s">
        <v>442</v>
      </c>
    </row>
    <row r="8077" spans="1:6" x14ac:dyDescent="0.25">
      <c r="A8077">
        <v>29</v>
      </c>
      <c r="B8077">
        <v>6</v>
      </c>
      <c r="C8077" t="s">
        <v>1281</v>
      </c>
      <c r="D8077" t="s">
        <v>901</v>
      </c>
      <c r="E8077" t="s">
        <v>378</v>
      </c>
      <c r="F8077" t="s">
        <v>442</v>
      </c>
    </row>
    <row r="8078" spans="1:6" x14ac:dyDescent="0.25">
      <c r="A8078">
        <v>29</v>
      </c>
      <c r="B8078">
        <v>7</v>
      </c>
      <c r="C8078" t="s">
        <v>1362</v>
      </c>
      <c r="D8078" t="s">
        <v>922</v>
      </c>
      <c r="E8078" t="s">
        <v>329</v>
      </c>
      <c r="F8078" t="s">
        <v>442</v>
      </c>
    </row>
    <row r="8079" spans="1:6" x14ac:dyDescent="0.25">
      <c r="A8079">
        <v>29</v>
      </c>
      <c r="B8079">
        <v>8</v>
      </c>
      <c r="C8079" t="s">
        <v>1315</v>
      </c>
      <c r="D8079" t="s">
        <v>901</v>
      </c>
      <c r="E8079" t="s">
        <v>766</v>
      </c>
      <c r="F8079" t="s">
        <v>442</v>
      </c>
    </row>
    <row r="8080" spans="1:6" x14ac:dyDescent="0.25">
      <c r="A8080">
        <v>29</v>
      </c>
      <c r="B8080">
        <v>9</v>
      </c>
      <c r="C8080" t="s">
        <v>1266</v>
      </c>
      <c r="D8080" t="s">
        <v>901</v>
      </c>
      <c r="E8080" t="s">
        <v>781</v>
      </c>
      <c r="F8080" t="s">
        <v>442</v>
      </c>
    </row>
    <row r="8081" spans="1:6" x14ac:dyDescent="0.25">
      <c r="A8081">
        <v>29</v>
      </c>
      <c r="B8081">
        <v>10</v>
      </c>
      <c r="C8081" t="s">
        <v>1306</v>
      </c>
      <c r="D8081" t="s">
        <v>901</v>
      </c>
      <c r="E8081" t="s">
        <v>260</v>
      </c>
      <c r="F8081" t="s">
        <v>442</v>
      </c>
    </row>
    <row r="8082" spans="1:6" x14ac:dyDescent="0.25">
      <c r="A8082">
        <v>29</v>
      </c>
      <c r="B8082">
        <v>11</v>
      </c>
      <c r="C8082" t="s">
        <v>1356</v>
      </c>
      <c r="D8082" t="s">
        <v>901</v>
      </c>
      <c r="E8082" t="s">
        <v>534</v>
      </c>
      <c r="F8082" t="s">
        <v>442</v>
      </c>
    </row>
    <row r="8083" spans="1:6" x14ac:dyDescent="0.25">
      <c r="A8083">
        <v>29</v>
      </c>
      <c r="B8083">
        <v>12</v>
      </c>
      <c r="C8083" t="s">
        <v>1347</v>
      </c>
      <c r="D8083" t="s">
        <v>908</v>
      </c>
      <c r="E8083" t="s">
        <v>48</v>
      </c>
      <c r="F8083" t="s">
        <v>442</v>
      </c>
    </row>
    <row r="8084" spans="1:6" x14ac:dyDescent="0.25">
      <c r="A8084">
        <v>29</v>
      </c>
      <c r="B8084">
        <v>13</v>
      </c>
      <c r="C8084" t="s">
        <v>1418</v>
      </c>
      <c r="D8084" t="s">
        <v>901</v>
      </c>
      <c r="E8084" t="s">
        <v>163</v>
      </c>
      <c r="F8084" t="s">
        <v>442</v>
      </c>
    </row>
    <row r="8085" spans="1:6" x14ac:dyDescent="0.25">
      <c r="A8085">
        <v>29</v>
      </c>
      <c r="B8085">
        <v>14</v>
      </c>
      <c r="C8085" t="s">
        <v>1353</v>
      </c>
      <c r="D8085" t="s">
        <v>901</v>
      </c>
      <c r="E8085" t="s">
        <v>856</v>
      </c>
      <c r="F8085" t="s">
        <v>442</v>
      </c>
    </row>
    <row r="8086" spans="1:6" x14ac:dyDescent="0.25">
      <c r="A8086">
        <v>29</v>
      </c>
      <c r="B8086">
        <v>15</v>
      </c>
      <c r="C8086" t="s">
        <v>1326</v>
      </c>
      <c r="D8086" t="s">
        <v>908</v>
      </c>
      <c r="E8086" t="s">
        <v>597</v>
      </c>
      <c r="F8086" t="s">
        <v>442</v>
      </c>
    </row>
    <row r="8087" spans="1:6" x14ac:dyDescent="0.25">
      <c r="A8087">
        <v>30</v>
      </c>
      <c r="B8087">
        <v>1</v>
      </c>
      <c r="C8087" t="s">
        <v>1358</v>
      </c>
      <c r="D8087" t="s">
        <v>899</v>
      </c>
      <c r="E8087" t="s">
        <v>597</v>
      </c>
      <c r="F8087" t="s">
        <v>442</v>
      </c>
    </row>
    <row r="8088" spans="1:6" x14ac:dyDescent="0.25">
      <c r="A8088">
        <v>30</v>
      </c>
      <c r="B8088">
        <v>2</v>
      </c>
      <c r="C8088" t="s">
        <v>1370</v>
      </c>
      <c r="D8088" t="s">
        <v>901</v>
      </c>
      <c r="E8088" t="s">
        <v>856</v>
      </c>
      <c r="F8088" t="s">
        <v>442</v>
      </c>
    </row>
    <row r="8089" spans="1:6" x14ac:dyDescent="0.25">
      <c r="A8089">
        <v>30</v>
      </c>
      <c r="B8089">
        <v>3</v>
      </c>
      <c r="C8089" t="s">
        <v>1291</v>
      </c>
      <c r="D8089" t="s">
        <v>901</v>
      </c>
      <c r="E8089" t="s">
        <v>163</v>
      </c>
      <c r="F8089" t="s">
        <v>442</v>
      </c>
    </row>
    <row r="8090" spans="1:6" x14ac:dyDescent="0.25">
      <c r="A8090">
        <v>30</v>
      </c>
      <c r="B8090">
        <v>4</v>
      </c>
      <c r="C8090" t="s">
        <v>1344</v>
      </c>
      <c r="D8090" t="s">
        <v>899</v>
      </c>
      <c r="E8090" t="s">
        <v>48</v>
      </c>
      <c r="F8090" t="s">
        <v>442</v>
      </c>
    </row>
    <row r="8091" spans="1:6" x14ac:dyDescent="0.25">
      <c r="A8091">
        <v>30</v>
      </c>
      <c r="B8091">
        <v>5</v>
      </c>
      <c r="C8091" t="s">
        <v>1325</v>
      </c>
      <c r="D8091" t="s">
        <v>901</v>
      </c>
      <c r="E8091" t="s">
        <v>534</v>
      </c>
      <c r="F8091" t="s">
        <v>442</v>
      </c>
    </row>
    <row r="8092" spans="1:6" x14ac:dyDescent="0.25">
      <c r="A8092">
        <v>30</v>
      </c>
      <c r="B8092">
        <v>6</v>
      </c>
      <c r="C8092" t="s">
        <v>1458</v>
      </c>
      <c r="D8092" t="s">
        <v>899</v>
      </c>
      <c r="E8092" t="s">
        <v>260</v>
      </c>
      <c r="F8092" t="s">
        <v>442</v>
      </c>
    </row>
    <row r="8093" spans="1:6" x14ac:dyDescent="0.25">
      <c r="A8093">
        <v>30</v>
      </c>
      <c r="B8093">
        <v>7</v>
      </c>
      <c r="C8093" t="s">
        <v>1303</v>
      </c>
      <c r="D8093" t="s">
        <v>899</v>
      </c>
      <c r="E8093" t="s">
        <v>781</v>
      </c>
      <c r="F8093" t="s">
        <v>442</v>
      </c>
    </row>
    <row r="8094" spans="1:6" x14ac:dyDescent="0.25">
      <c r="A8094">
        <v>30</v>
      </c>
      <c r="B8094">
        <v>8</v>
      </c>
      <c r="C8094" t="s">
        <v>1361</v>
      </c>
      <c r="D8094" t="s">
        <v>901</v>
      </c>
      <c r="E8094" t="s">
        <v>766</v>
      </c>
      <c r="F8094" t="s">
        <v>442</v>
      </c>
    </row>
    <row r="8095" spans="1:6" x14ac:dyDescent="0.25">
      <c r="A8095">
        <v>30</v>
      </c>
      <c r="B8095">
        <v>9</v>
      </c>
      <c r="C8095" t="s">
        <v>1367</v>
      </c>
      <c r="D8095" t="s">
        <v>901</v>
      </c>
      <c r="E8095" t="s">
        <v>329</v>
      </c>
      <c r="F8095" t="s">
        <v>442</v>
      </c>
    </row>
    <row r="8096" spans="1:6" x14ac:dyDescent="0.25">
      <c r="A8096">
        <v>30</v>
      </c>
      <c r="B8096">
        <v>10</v>
      </c>
      <c r="C8096" t="s">
        <v>1383</v>
      </c>
      <c r="D8096" t="s">
        <v>901</v>
      </c>
      <c r="E8096" t="s">
        <v>378</v>
      </c>
      <c r="F8096" t="s">
        <v>442</v>
      </c>
    </row>
    <row r="8097" spans="1:6" x14ac:dyDescent="0.25">
      <c r="A8097">
        <v>30</v>
      </c>
      <c r="B8097">
        <v>11</v>
      </c>
      <c r="C8097" t="s">
        <v>1327</v>
      </c>
      <c r="D8097" t="s">
        <v>899</v>
      </c>
      <c r="E8097" t="s">
        <v>277</v>
      </c>
      <c r="F8097" t="s">
        <v>442</v>
      </c>
    </row>
    <row r="8098" spans="1:6" x14ac:dyDescent="0.25">
      <c r="A8098">
        <v>30</v>
      </c>
      <c r="B8098">
        <v>12</v>
      </c>
      <c r="C8098" t="s">
        <v>1422</v>
      </c>
      <c r="D8098" t="s">
        <v>908</v>
      </c>
      <c r="E8098" t="s">
        <v>595</v>
      </c>
      <c r="F8098" t="s">
        <v>442</v>
      </c>
    </row>
    <row r="8099" spans="1:6" x14ac:dyDescent="0.25">
      <c r="A8099">
        <v>30</v>
      </c>
      <c r="B8099">
        <v>13</v>
      </c>
      <c r="C8099" t="s">
        <v>1318</v>
      </c>
      <c r="D8099" t="s">
        <v>905</v>
      </c>
      <c r="E8099" t="s">
        <v>199</v>
      </c>
      <c r="F8099" t="s">
        <v>442</v>
      </c>
    </row>
    <row r="8100" spans="1:6" x14ac:dyDescent="0.25">
      <c r="A8100">
        <v>30</v>
      </c>
      <c r="B8100">
        <v>14</v>
      </c>
      <c r="C8100" t="s">
        <v>1471</v>
      </c>
      <c r="D8100" t="s">
        <v>901</v>
      </c>
      <c r="E8100" t="s">
        <v>369</v>
      </c>
      <c r="F8100" t="s">
        <v>442</v>
      </c>
    </row>
    <row r="8101" spans="1:6" x14ac:dyDescent="0.25">
      <c r="A8101">
        <v>30</v>
      </c>
      <c r="B8101">
        <v>15</v>
      </c>
      <c r="C8101" t="s">
        <v>1363</v>
      </c>
      <c r="D8101" t="s">
        <v>908</v>
      </c>
      <c r="E8101" t="s">
        <v>721</v>
      </c>
      <c r="F8101" t="s">
        <v>442</v>
      </c>
    </row>
    <row r="8102" spans="1:6" x14ac:dyDescent="0.25">
      <c r="A8102">
        <v>1</v>
      </c>
      <c r="B8102">
        <v>1</v>
      </c>
      <c r="C8102" t="s">
        <v>898</v>
      </c>
      <c r="D8102" t="s">
        <v>899</v>
      </c>
      <c r="E8102" t="s">
        <v>610</v>
      </c>
      <c r="F8102" t="s">
        <v>417</v>
      </c>
    </row>
    <row r="8103" spans="1:6" x14ac:dyDescent="0.25">
      <c r="A8103">
        <v>1</v>
      </c>
      <c r="B8103">
        <v>2</v>
      </c>
      <c r="C8103" t="s">
        <v>900</v>
      </c>
      <c r="D8103" t="s">
        <v>901</v>
      </c>
      <c r="E8103" t="s">
        <v>285</v>
      </c>
      <c r="F8103" t="s">
        <v>417</v>
      </c>
    </row>
    <row r="8104" spans="1:6" x14ac:dyDescent="0.25">
      <c r="A8104">
        <v>1</v>
      </c>
      <c r="B8104">
        <v>3</v>
      </c>
      <c r="C8104" t="s">
        <v>906</v>
      </c>
      <c r="D8104" t="s">
        <v>899</v>
      </c>
      <c r="E8104" t="s">
        <v>104</v>
      </c>
      <c r="F8104" t="s">
        <v>417</v>
      </c>
    </row>
    <row r="8105" spans="1:6" x14ac:dyDescent="0.25">
      <c r="A8105">
        <v>1</v>
      </c>
      <c r="B8105">
        <v>4</v>
      </c>
      <c r="C8105" t="s">
        <v>902</v>
      </c>
      <c r="D8105" t="s">
        <v>903</v>
      </c>
      <c r="E8105" t="s">
        <v>762</v>
      </c>
      <c r="F8105" t="s">
        <v>417</v>
      </c>
    </row>
    <row r="8106" spans="1:6" x14ac:dyDescent="0.25">
      <c r="A8106">
        <v>1</v>
      </c>
      <c r="B8106">
        <v>5</v>
      </c>
      <c r="C8106" t="s">
        <v>909</v>
      </c>
      <c r="D8106" t="s">
        <v>899</v>
      </c>
      <c r="E8106" t="s">
        <v>496</v>
      </c>
      <c r="F8106" t="s">
        <v>417</v>
      </c>
    </row>
    <row r="8107" spans="1:6" x14ac:dyDescent="0.25">
      <c r="A8107">
        <v>1</v>
      </c>
      <c r="B8107">
        <v>6</v>
      </c>
      <c r="C8107" t="s">
        <v>910</v>
      </c>
      <c r="D8107" t="s">
        <v>901</v>
      </c>
      <c r="E8107" t="s">
        <v>427</v>
      </c>
      <c r="F8107" t="s">
        <v>417</v>
      </c>
    </row>
    <row r="8108" spans="1:6" x14ac:dyDescent="0.25">
      <c r="A8108">
        <v>1</v>
      </c>
      <c r="B8108">
        <v>7</v>
      </c>
      <c r="C8108" t="s">
        <v>907</v>
      </c>
      <c r="D8108" t="s">
        <v>908</v>
      </c>
      <c r="E8108" t="s">
        <v>416</v>
      </c>
      <c r="F8108" t="s">
        <v>417</v>
      </c>
    </row>
    <row r="8109" spans="1:6" x14ac:dyDescent="0.25">
      <c r="A8109">
        <v>1</v>
      </c>
      <c r="B8109">
        <v>8</v>
      </c>
      <c r="C8109" t="s">
        <v>917</v>
      </c>
      <c r="D8109" t="s">
        <v>901</v>
      </c>
      <c r="E8109" t="s">
        <v>835</v>
      </c>
      <c r="F8109" t="s">
        <v>417</v>
      </c>
    </row>
    <row r="8110" spans="1:6" x14ac:dyDescent="0.25">
      <c r="A8110">
        <v>1</v>
      </c>
      <c r="B8110">
        <v>9</v>
      </c>
      <c r="C8110" t="s">
        <v>904</v>
      </c>
      <c r="D8110" t="s">
        <v>905</v>
      </c>
      <c r="E8110" t="s">
        <v>320</v>
      </c>
      <c r="F8110" t="s">
        <v>417</v>
      </c>
    </row>
    <row r="8111" spans="1:6" x14ac:dyDescent="0.25">
      <c r="A8111">
        <v>1</v>
      </c>
      <c r="B8111">
        <v>10</v>
      </c>
      <c r="C8111" t="s">
        <v>911</v>
      </c>
      <c r="D8111" t="s">
        <v>905</v>
      </c>
      <c r="E8111" t="s">
        <v>887</v>
      </c>
      <c r="F8111" t="s">
        <v>417</v>
      </c>
    </row>
    <row r="8112" spans="1:6" x14ac:dyDescent="0.25">
      <c r="A8112">
        <v>1</v>
      </c>
      <c r="B8112">
        <v>11</v>
      </c>
      <c r="C8112" t="s">
        <v>913</v>
      </c>
      <c r="D8112" t="s">
        <v>899</v>
      </c>
      <c r="E8112" t="s">
        <v>155</v>
      </c>
      <c r="F8112" t="s">
        <v>417</v>
      </c>
    </row>
    <row r="8113" spans="1:6" x14ac:dyDescent="0.25">
      <c r="A8113">
        <v>1</v>
      </c>
      <c r="B8113">
        <v>12</v>
      </c>
      <c r="C8113" t="s">
        <v>918</v>
      </c>
      <c r="D8113" t="s">
        <v>901</v>
      </c>
      <c r="E8113" t="s">
        <v>392</v>
      </c>
      <c r="F8113" t="s">
        <v>417</v>
      </c>
    </row>
    <row r="8114" spans="1:6" x14ac:dyDescent="0.25">
      <c r="A8114">
        <v>1</v>
      </c>
      <c r="B8114">
        <v>13</v>
      </c>
      <c r="C8114" t="s">
        <v>912</v>
      </c>
      <c r="D8114" t="s">
        <v>905</v>
      </c>
      <c r="E8114" t="s">
        <v>861</v>
      </c>
      <c r="F8114" t="s">
        <v>417</v>
      </c>
    </row>
    <row r="8115" spans="1:6" x14ac:dyDescent="0.25">
      <c r="A8115">
        <v>1</v>
      </c>
      <c r="B8115">
        <v>14</v>
      </c>
      <c r="C8115" t="s">
        <v>924</v>
      </c>
      <c r="D8115" t="s">
        <v>922</v>
      </c>
      <c r="E8115" t="s">
        <v>501</v>
      </c>
      <c r="F8115" t="s">
        <v>417</v>
      </c>
    </row>
    <row r="8116" spans="1:6" x14ac:dyDescent="0.25">
      <c r="A8116">
        <v>1</v>
      </c>
      <c r="B8116">
        <v>15</v>
      </c>
      <c r="C8116" t="s">
        <v>923</v>
      </c>
      <c r="D8116" t="s">
        <v>905</v>
      </c>
      <c r="E8116" t="s">
        <v>414</v>
      </c>
      <c r="F8116" t="s">
        <v>417</v>
      </c>
    </row>
    <row r="8117" spans="1:6" x14ac:dyDescent="0.25">
      <c r="A8117">
        <v>2</v>
      </c>
      <c r="B8117">
        <v>1</v>
      </c>
      <c r="C8117" t="s">
        <v>915</v>
      </c>
      <c r="D8117" t="s">
        <v>899</v>
      </c>
      <c r="E8117" t="s">
        <v>414</v>
      </c>
      <c r="F8117" t="s">
        <v>417</v>
      </c>
    </row>
    <row r="8118" spans="1:6" x14ac:dyDescent="0.25">
      <c r="A8118">
        <v>2</v>
      </c>
      <c r="B8118">
        <v>2</v>
      </c>
      <c r="C8118" t="s">
        <v>914</v>
      </c>
      <c r="D8118" t="s">
        <v>908</v>
      </c>
      <c r="E8118" t="s">
        <v>501</v>
      </c>
      <c r="F8118" t="s">
        <v>417</v>
      </c>
    </row>
    <row r="8119" spans="1:6" x14ac:dyDescent="0.25">
      <c r="A8119">
        <v>2</v>
      </c>
      <c r="B8119">
        <v>3</v>
      </c>
      <c r="C8119" t="s">
        <v>916</v>
      </c>
      <c r="D8119" t="s">
        <v>908</v>
      </c>
      <c r="E8119" t="s">
        <v>861</v>
      </c>
      <c r="F8119" t="s">
        <v>417</v>
      </c>
    </row>
    <row r="8120" spans="1:6" x14ac:dyDescent="0.25">
      <c r="A8120">
        <v>2</v>
      </c>
      <c r="B8120">
        <v>4</v>
      </c>
      <c r="C8120" t="s">
        <v>919</v>
      </c>
      <c r="D8120" t="s">
        <v>908</v>
      </c>
      <c r="E8120" t="s">
        <v>392</v>
      </c>
      <c r="F8120" t="s">
        <v>417</v>
      </c>
    </row>
    <row r="8121" spans="1:6" x14ac:dyDescent="0.25">
      <c r="A8121">
        <v>2</v>
      </c>
      <c r="B8121">
        <v>5</v>
      </c>
      <c r="C8121" t="s">
        <v>929</v>
      </c>
      <c r="D8121" t="s">
        <v>899</v>
      </c>
      <c r="E8121" t="s">
        <v>155</v>
      </c>
      <c r="F8121" t="s">
        <v>417</v>
      </c>
    </row>
    <row r="8122" spans="1:6" x14ac:dyDescent="0.25">
      <c r="A8122">
        <v>2</v>
      </c>
      <c r="B8122">
        <v>6</v>
      </c>
      <c r="C8122" t="s">
        <v>921</v>
      </c>
      <c r="D8122" t="s">
        <v>922</v>
      </c>
      <c r="E8122" t="s">
        <v>887</v>
      </c>
      <c r="F8122" t="s">
        <v>417</v>
      </c>
    </row>
    <row r="8123" spans="1:6" x14ac:dyDescent="0.25">
      <c r="A8123">
        <v>2</v>
      </c>
      <c r="B8123">
        <v>7</v>
      </c>
      <c r="C8123" t="s">
        <v>931</v>
      </c>
      <c r="D8123" t="s">
        <v>908</v>
      </c>
      <c r="E8123" t="s">
        <v>320</v>
      </c>
      <c r="F8123" t="s">
        <v>417</v>
      </c>
    </row>
    <row r="8124" spans="1:6" x14ac:dyDescent="0.25">
      <c r="A8124">
        <v>2</v>
      </c>
      <c r="B8124">
        <v>8</v>
      </c>
      <c r="C8124" t="s">
        <v>967</v>
      </c>
      <c r="D8124" t="s">
        <v>903</v>
      </c>
      <c r="E8124" t="s">
        <v>835</v>
      </c>
      <c r="F8124" t="s">
        <v>417</v>
      </c>
    </row>
    <row r="8125" spans="1:6" x14ac:dyDescent="0.25">
      <c r="A8125">
        <v>2</v>
      </c>
      <c r="B8125">
        <v>9</v>
      </c>
      <c r="C8125" t="s">
        <v>920</v>
      </c>
      <c r="D8125" t="s">
        <v>901</v>
      </c>
      <c r="E8125" t="s">
        <v>416</v>
      </c>
      <c r="F8125" t="s">
        <v>417</v>
      </c>
    </row>
    <row r="8126" spans="1:6" x14ac:dyDescent="0.25">
      <c r="A8126">
        <v>2</v>
      </c>
      <c r="B8126">
        <v>10</v>
      </c>
      <c r="C8126" t="s">
        <v>927</v>
      </c>
      <c r="D8126" t="s">
        <v>901</v>
      </c>
      <c r="E8126" t="s">
        <v>427</v>
      </c>
      <c r="F8126" t="s">
        <v>417</v>
      </c>
    </row>
    <row r="8127" spans="1:6" x14ac:dyDescent="0.25">
      <c r="A8127">
        <v>2</v>
      </c>
      <c r="B8127">
        <v>11</v>
      </c>
      <c r="C8127" t="s">
        <v>941</v>
      </c>
      <c r="D8127" t="s">
        <v>922</v>
      </c>
      <c r="E8127" t="s">
        <v>496</v>
      </c>
      <c r="F8127" t="s">
        <v>417</v>
      </c>
    </row>
    <row r="8128" spans="1:6" x14ac:dyDescent="0.25">
      <c r="A8128">
        <v>2</v>
      </c>
      <c r="B8128">
        <v>12</v>
      </c>
      <c r="C8128" t="s">
        <v>943</v>
      </c>
      <c r="D8128" t="s">
        <v>901</v>
      </c>
      <c r="E8128" t="s">
        <v>762</v>
      </c>
      <c r="F8128" t="s">
        <v>417</v>
      </c>
    </row>
    <row r="8129" spans="1:6" x14ac:dyDescent="0.25">
      <c r="A8129">
        <v>2</v>
      </c>
      <c r="B8129">
        <v>13</v>
      </c>
      <c r="C8129" t="s">
        <v>934</v>
      </c>
      <c r="D8129" t="s">
        <v>922</v>
      </c>
      <c r="E8129" t="s">
        <v>104</v>
      </c>
      <c r="F8129" t="s">
        <v>417</v>
      </c>
    </row>
    <row r="8130" spans="1:6" x14ac:dyDescent="0.25">
      <c r="A8130">
        <v>2</v>
      </c>
      <c r="B8130">
        <v>14</v>
      </c>
      <c r="C8130" t="s">
        <v>925</v>
      </c>
      <c r="D8130" t="s">
        <v>926</v>
      </c>
      <c r="E8130" t="s">
        <v>285</v>
      </c>
      <c r="F8130" t="s">
        <v>417</v>
      </c>
    </row>
    <row r="8131" spans="1:6" x14ac:dyDescent="0.25">
      <c r="A8131">
        <v>2</v>
      </c>
      <c r="B8131">
        <v>15</v>
      </c>
      <c r="C8131" t="s">
        <v>928</v>
      </c>
      <c r="D8131" t="s">
        <v>901</v>
      </c>
      <c r="E8131" t="s">
        <v>610</v>
      </c>
      <c r="F8131" t="s">
        <v>417</v>
      </c>
    </row>
    <row r="8132" spans="1:6" x14ac:dyDescent="0.25">
      <c r="A8132">
        <v>3</v>
      </c>
      <c r="B8132">
        <v>1</v>
      </c>
      <c r="C8132" t="s">
        <v>958</v>
      </c>
      <c r="D8132" t="s">
        <v>899</v>
      </c>
      <c r="E8132" t="s">
        <v>610</v>
      </c>
      <c r="F8132" t="s">
        <v>417</v>
      </c>
    </row>
    <row r="8133" spans="1:6" x14ac:dyDescent="0.25">
      <c r="A8133">
        <v>3</v>
      </c>
      <c r="B8133">
        <v>2</v>
      </c>
      <c r="C8133" t="s">
        <v>933</v>
      </c>
      <c r="D8133" t="s">
        <v>922</v>
      </c>
      <c r="E8133" t="s">
        <v>285</v>
      </c>
      <c r="F8133" t="s">
        <v>417</v>
      </c>
    </row>
    <row r="8134" spans="1:6" x14ac:dyDescent="0.25">
      <c r="A8134">
        <v>3</v>
      </c>
      <c r="B8134">
        <v>3</v>
      </c>
      <c r="C8134" t="s">
        <v>930</v>
      </c>
      <c r="D8134" t="s">
        <v>901</v>
      </c>
      <c r="E8134" t="s">
        <v>104</v>
      </c>
      <c r="F8134" t="s">
        <v>417</v>
      </c>
    </row>
    <row r="8135" spans="1:6" x14ac:dyDescent="0.25">
      <c r="A8135">
        <v>3</v>
      </c>
      <c r="B8135">
        <v>4</v>
      </c>
      <c r="C8135" t="s">
        <v>947</v>
      </c>
      <c r="D8135" t="s">
        <v>922</v>
      </c>
      <c r="E8135" t="s">
        <v>762</v>
      </c>
      <c r="F8135" t="s">
        <v>417</v>
      </c>
    </row>
    <row r="8136" spans="1:6" x14ac:dyDescent="0.25">
      <c r="A8136">
        <v>3</v>
      </c>
      <c r="B8136">
        <v>5</v>
      </c>
      <c r="C8136" t="s">
        <v>954</v>
      </c>
      <c r="D8136" t="s">
        <v>903</v>
      </c>
      <c r="E8136" t="s">
        <v>496</v>
      </c>
      <c r="F8136" t="s">
        <v>417</v>
      </c>
    </row>
    <row r="8137" spans="1:6" x14ac:dyDescent="0.25">
      <c r="A8137">
        <v>3</v>
      </c>
      <c r="B8137">
        <v>6</v>
      </c>
      <c r="C8137" t="s">
        <v>949</v>
      </c>
      <c r="D8137" t="s">
        <v>901</v>
      </c>
      <c r="E8137" t="s">
        <v>427</v>
      </c>
      <c r="F8137" t="s">
        <v>417</v>
      </c>
    </row>
    <row r="8138" spans="1:6" x14ac:dyDescent="0.25">
      <c r="A8138">
        <v>3</v>
      </c>
      <c r="B8138">
        <v>7</v>
      </c>
      <c r="C8138" t="s">
        <v>952</v>
      </c>
      <c r="D8138" t="s">
        <v>899</v>
      </c>
      <c r="E8138" t="s">
        <v>416</v>
      </c>
      <c r="F8138" t="s">
        <v>417</v>
      </c>
    </row>
    <row r="8139" spans="1:6" x14ac:dyDescent="0.25">
      <c r="A8139">
        <v>3</v>
      </c>
      <c r="B8139">
        <v>8</v>
      </c>
      <c r="C8139" t="s">
        <v>951</v>
      </c>
      <c r="D8139" t="s">
        <v>899</v>
      </c>
      <c r="E8139" t="s">
        <v>835</v>
      </c>
      <c r="F8139" t="s">
        <v>417</v>
      </c>
    </row>
    <row r="8140" spans="1:6" x14ac:dyDescent="0.25">
      <c r="A8140">
        <v>3</v>
      </c>
      <c r="B8140">
        <v>9</v>
      </c>
      <c r="C8140" t="s">
        <v>946</v>
      </c>
      <c r="D8140" t="s">
        <v>926</v>
      </c>
      <c r="E8140" t="s">
        <v>320</v>
      </c>
      <c r="F8140" t="s">
        <v>417</v>
      </c>
    </row>
    <row r="8141" spans="1:6" x14ac:dyDescent="0.25">
      <c r="A8141">
        <v>3</v>
      </c>
      <c r="B8141">
        <v>10</v>
      </c>
      <c r="C8141" t="s">
        <v>964</v>
      </c>
      <c r="D8141" t="s">
        <v>961</v>
      </c>
      <c r="E8141" t="s">
        <v>887</v>
      </c>
      <c r="F8141" t="s">
        <v>417</v>
      </c>
    </row>
    <row r="8142" spans="1:6" x14ac:dyDescent="0.25">
      <c r="A8142">
        <v>3</v>
      </c>
      <c r="B8142">
        <v>11</v>
      </c>
      <c r="C8142" t="s">
        <v>936</v>
      </c>
      <c r="D8142" t="s">
        <v>903</v>
      </c>
      <c r="E8142" t="s">
        <v>155</v>
      </c>
      <c r="F8142" t="s">
        <v>417</v>
      </c>
    </row>
    <row r="8143" spans="1:6" x14ac:dyDescent="0.25">
      <c r="A8143">
        <v>3</v>
      </c>
      <c r="B8143">
        <v>12</v>
      </c>
      <c r="C8143" t="s">
        <v>939</v>
      </c>
      <c r="D8143" t="s">
        <v>901</v>
      </c>
      <c r="E8143" t="s">
        <v>392</v>
      </c>
      <c r="F8143" t="s">
        <v>417</v>
      </c>
    </row>
    <row r="8144" spans="1:6" x14ac:dyDescent="0.25">
      <c r="A8144">
        <v>3</v>
      </c>
      <c r="B8144">
        <v>13</v>
      </c>
      <c r="C8144" t="s">
        <v>950</v>
      </c>
      <c r="D8144" t="s">
        <v>901</v>
      </c>
      <c r="E8144" t="s">
        <v>861</v>
      </c>
      <c r="F8144" t="s">
        <v>417</v>
      </c>
    </row>
    <row r="8145" spans="1:6" x14ac:dyDescent="0.25">
      <c r="A8145">
        <v>3</v>
      </c>
      <c r="B8145">
        <v>14</v>
      </c>
      <c r="C8145" t="s">
        <v>935</v>
      </c>
      <c r="D8145" t="s">
        <v>901</v>
      </c>
      <c r="E8145" t="s">
        <v>501</v>
      </c>
      <c r="F8145" t="s">
        <v>417</v>
      </c>
    </row>
    <row r="8146" spans="1:6" x14ac:dyDescent="0.25">
      <c r="A8146">
        <v>3</v>
      </c>
      <c r="B8146">
        <v>15</v>
      </c>
      <c r="C8146" t="s">
        <v>937</v>
      </c>
      <c r="D8146" t="s">
        <v>899</v>
      </c>
      <c r="E8146" t="s">
        <v>414</v>
      </c>
      <c r="F8146" t="s">
        <v>417</v>
      </c>
    </row>
    <row r="8147" spans="1:6" x14ac:dyDescent="0.25">
      <c r="A8147">
        <v>4</v>
      </c>
      <c r="B8147">
        <v>1</v>
      </c>
      <c r="C8147" t="s">
        <v>940</v>
      </c>
      <c r="D8147" t="s">
        <v>901</v>
      </c>
      <c r="E8147" t="s">
        <v>414</v>
      </c>
      <c r="F8147" t="s">
        <v>417</v>
      </c>
    </row>
    <row r="8148" spans="1:6" x14ac:dyDescent="0.25">
      <c r="A8148">
        <v>4</v>
      </c>
      <c r="B8148">
        <v>2</v>
      </c>
      <c r="C8148" t="s">
        <v>944</v>
      </c>
      <c r="D8148" t="s">
        <v>901</v>
      </c>
      <c r="E8148" t="s">
        <v>501</v>
      </c>
      <c r="F8148" t="s">
        <v>417</v>
      </c>
    </row>
    <row r="8149" spans="1:6" x14ac:dyDescent="0.25">
      <c r="A8149">
        <v>4</v>
      </c>
      <c r="B8149">
        <v>3</v>
      </c>
      <c r="C8149" t="s">
        <v>977</v>
      </c>
      <c r="D8149" t="s">
        <v>901</v>
      </c>
      <c r="E8149" t="s">
        <v>861</v>
      </c>
      <c r="F8149" t="s">
        <v>417</v>
      </c>
    </row>
    <row r="8150" spans="1:6" x14ac:dyDescent="0.25">
      <c r="A8150">
        <v>4</v>
      </c>
      <c r="B8150">
        <v>4</v>
      </c>
      <c r="C8150" t="s">
        <v>938</v>
      </c>
      <c r="D8150" t="s">
        <v>903</v>
      </c>
      <c r="E8150" t="s">
        <v>392</v>
      </c>
      <c r="F8150" t="s">
        <v>417</v>
      </c>
    </row>
    <row r="8151" spans="1:6" x14ac:dyDescent="0.25">
      <c r="A8151">
        <v>4</v>
      </c>
      <c r="B8151">
        <v>5</v>
      </c>
      <c r="C8151" t="s">
        <v>965</v>
      </c>
      <c r="D8151" t="s">
        <v>961</v>
      </c>
      <c r="E8151" t="s">
        <v>155</v>
      </c>
      <c r="F8151" t="s">
        <v>417</v>
      </c>
    </row>
    <row r="8152" spans="1:6" x14ac:dyDescent="0.25">
      <c r="A8152">
        <v>4</v>
      </c>
      <c r="B8152">
        <v>6</v>
      </c>
      <c r="C8152" t="s">
        <v>953</v>
      </c>
      <c r="D8152" t="s">
        <v>903</v>
      </c>
      <c r="E8152" t="s">
        <v>887</v>
      </c>
      <c r="F8152" t="s">
        <v>417</v>
      </c>
    </row>
    <row r="8153" spans="1:6" x14ac:dyDescent="0.25">
      <c r="A8153">
        <v>4</v>
      </c>
      <c r="B8153">
        <v>7</v>
      </c>
      <c r="C8153" t="s">
        <v>957</v>
      </c>
      <c r="D8153" t="s">
        <v>903</v>
      </c>
      <c r="E8153" t="s">
        <v>320</v>
      </c>
      <c r="F8153" t="s">
        <v>417</v>
      </c>
    </row>
    <row r="8154" spans="1:6" x14ac:dyDescent="0.25">
      <c r="A8154">
        <v>4</v>
      </c>
      <c r="B8154">
        <v>8</v>
      </c>
      <c r="C8154" t="s">
        <v>963</v>
      </c>
      <c r="D8154" t="s">
        <v>908</v>
      </c>
      <c r="E8154" t="s">
        <v>835</v>
      </c>
      <c r="F8154" t="s">
        <v>417</v>
      </c>
    </row>
    <row r="8155" spans="1:6" x14ac:dyDescent="0.25">
      <c r="A8155">
        <v>4</v>
      </c>
      <c r="B8155">
        <v>9</v>
      </c>
      <c r="C8155" t="s">
        <v>960</v>
      </c>
      <c r="D8155" t="s">
        <v>961</v>
      </c>
      <c r="E8155" t="s">
        <v>416</v>
      </c>
      <c r="F8155" t="s">
        <v>417</v>
      </c>
    </row>
    <row r="8156" spans="1:6" x14ac:dyDescent="0.25">
      <c r="A8156">
        <v>4</v>
      </c>
      <c r="B8156">
        <v>10</v>
      </c>
      <c r="C8156" t="s">
        <v>983</v>
      </c>
      <c r="D8156" t="s">
        <v>901</v>
      </c>
      <c r="E8156" t="s">
        <v>427</v>
      </c>
      <c r="F8156" t="s">
        <v>417</v>
      </c>
    </row>
    <row r="8157" spans="1:6" x14ac:dyDescent="0.25">
      <c r="A8157">
        <v>4</v>
      </c>
      <c r="B8157">
        <v>11</v>
      </c>
      <c r="C8157" t="s">
        <v>932</v>
      </c>
      <c r="D8157" t="s">
        <v>901</v>
      </c>
      <c r="E8157" t="s">
        <v>496</v>
      </c>
      <c r="F8157" t="s">
        <v>417</v>
      </c>
    </row>
    <row r="8158" spans="1:6" x14ac:dyDescent="0.25">
      <c r="A8158">
        <v>4</v>
      </c>
      <c r="B8158">
        <v>12</v>
      </c>
      <c r="C8158" t="s">
        <v>942</v>
      </c>
      <c r="D8158" t="s">
        <v>899</v>
      </c>
      <c r="E8158" t="s">
        <v>762</v>
      </c>
      <c r="F8158" t="s">
        <v>417</v>
      </c>
    </row>
    <row r="8159" spans="1:6" x14ac:dyDescent="0.25">
      <c r="A8159">
        <v>4</v>
      </c>
      <c r="B8159">
        <v>13</v>
      </c>
      <c r="C8159" t="s">
        <v>945</v>
      </c>
      <c r="D8159" t="s">
        <v>901</v>
      </c>
      <c r="E8159" t="s">
        <v>104</v>
      </c>
      <c r="F8159" t="s">
        <v>417</v>
      </c>
    </row>
    <row r="8160" spans="1:6" x14ac:dyDescent="0.25">
      <c r="A8160">
        <v>4</v>
      </c>
      <c r="B8160">
        <v>14</v>
      </c>
      <c r="C8160" t="s">
        <v>985</v>
      </c>
      <c r="D8160" t="s">
        <v>901</v>
      </c>
      <c r="E8160" t="s">
        <v>285</v>
      </c>
      <c r="F8160" t="s">
        <v>417</v>
      </c>
    </row>
    <row r="8161" spans="1:6" x14ac:dyDescent="0.25">
      <c r="A8161">
        <v>4</v>
      </c>
      <c r="B8161">
        <v>15</v>
      </c>
      <c r="C8161" t="s">
        <v>955</v>
      </c>
      <c r="D8161" t="s">
        <v>908</v>
      </c>
      <c r="E8161" t="s">
        <v>610</v>
      </c>
      <c r="F8161" t="s">
        <v>417</v>
      </c>
    </row>
    <row r="8162" spans="1:6" x14ac:dyDescent="0.25">
      <c r="A8162">
        <v>5</v>
      </c>
      <c r="B8162">
        <v>1</v>
      </c>
      <c r="C8162" t="s">
        <v>959</v>
      </c>
      <c r="D8162" t="s">
        <v>899</v>
      </c>
      <c r="E8162" t="s">
        <v>610</v>
      </c>
      <c r="F8162" t="s">
        <v>417</v>
      </c>
    </row>
    <row r="8163" spans="1:6" x14ac:dyDescent="0.25">
      <c r="A8163">
        <v>5</v>
      </c>
      <c r="B8163">
        <v>2</v>
      </c>
      <c r="C8163" t="s">
        <v>986</v>
      </c>
      <c r="D8163" t="s">
        <v>901</v>
      </c>
      <c r="E8163" t="s">
        <v>285</v>
      </c>
      <c r="F8163" t="s">
        <v>417</v>
      </c>
    </row>
    <row r="8164" spans="1:6" x14ac:dyDescent="0.25">
      <c r="A8164">
        <v>5</v>
      </c>
      <c r="B8164">
        <v>3</v>
      </c>
      <c r="C8164" t="s">
        <v>974</v>
      </c>
      <c r="D8164" t="s">
        <v>899</v>
      </c>
      <c r="E8164" t="s">
        <v>104</v>
      </c>
      <c r="F8164" t="s">
        <v>417</v>
      </c>
    </row>
    <row r="8165" spans="1:6" x14ac:dyDescent="0.25">
      <c r="A8165">
        <v>5</v>
      </c>
      <c r="B8165">
        <v>4</v>
      </c>
      <c r="C8165" t="s">
        <v>948</v>
      </c>
      <c r="D8165" t="s">
        <v>905</v>
      </c>
      <c r="E8165" t="s">
        <v>762</v>
      </c>
      <c r="F8165" t="s">
        <v>417</v>
      </c>
    </row>
    <row r="8166" spans="1:6" x14ac:dyDescent="0.25">
      <c r="A8166">
        <v>5</v>
      </c>
      <c r="B8166">
        <v>5</v>
      </c>
      <c r="C8166" t="s">
        <v>981</v>
      </c>
      <c r="D8166" t="s">
        <v>908</v>
      </c>
      <c r="E8166" t="s">
        <v>496</v>
      </c>
      <c r="F8166" t="s">
        <v>417</v>
      </c>
    </row>
    <row r="8167" spans="1:6" x14ac:dyDescent="0.25">
      <c r="A8167">
        <v>5</v>
      </c>
      <c r="B8167">
        <v>6</v>
      </c>
      <c r="C8167" t="s">
        <v>968</v>
      </c>
      <c r="D8167" t="s">
        <v>899</v>
      </c>
      <c r="E8167" t="s">
        <v>427</v>
      </c>
      <c r="F8167" t="s">
        <v>417</v>
      </c>
    </row>
    <row r="8168" spans="1:6" x14ac:dyDescent="0.25">
      <c r="A8168">
        <v>5</v>
      </c>
      <c r="B8168">
        <v>7</v>
      </c>
      <c r="C8168" t="s">
        <v>962</v>
      </c>
      <c r="D8168" t="s">
        <v>899</v>
      </c>
      <c r="E8168" t="s">
        <v>416</v>
      </c>
      <c r="F8168" t="s">
        <v>417</v>
      </c>
    </row>
    <row r="8169" spans="1:6" x14ac:dyDescent="0.25">
      <c r="A8169">
        <v>5</v>
      </c>
      <c r="B8169">
        <v>8</v>
      </c>
      <c r="C8169" t="s">
        <v>975</v>
      </c>
      <c r="D8169" t="s">
        <v>899</v>
      </c>
      <c r="E8169" t="s">
        <v>835</v>
      </c>
      <c r="F8169" t="s">
        <v>417</v>
      </c>
    </row>
    <row r="8170" spans="1:6" x14ac:dyDescent="0.25">
      <c r="A8170">
        <v>5</v>
      </c>
      <c r="B8170">
        <v>9</v>
      </c>
      <c r="C8170" t="s">
        <v>1003</v>
      </c>
      <c r="D8170" t="s">
        <v>901</v>
      </c>
      <c r="E8170" t="s">
        <v>320</v>
      </c>
      <c r="F8170" t="s">
        <v>417</v>
      </c>
    </row>
    <row r="8171" spans="1:6" x14ac:dyDescent="0.25">
      <c r="A8171">
        <v>5</v>
      </c>
      <c r="B8171">
        <v>10</v>
      </c>
      <c r="C8171" t="s">
        <v>998</v>
      </c>
      <c r="D8171" t="s">
        <v>908</v>
      </c>
      <c r="E8171" t="s">
        <v>887</v>
      </c>
      <c r="F8171" t="s">
        <v>417</v>
      </c>
    </row>
    <row r="8172" spans="1:6" x14ac:dyDescent="0.25">
      <c r="A8172">
        <v>5</v>
      </c>
      <c r="B8172">
        <v>11</v>
      </c>
      <c r="C8172" t="s">
        <v>956</v>
      </c>
      <c r="D8172" t="s">
        <v>901</v>
      </c>
      <c r="E8172" t="s">
        <v>155</v>
      </c>
      <c r="F8172" t="s">
        <v>417</v>
      </c>
    </row>
    <row r="8173" spans="1:6" x14ac:dyDescent="0.25">
      <c r="A8173">
        <v>5</v>
      </c>
      <c r="B8173">
        <v>12</v>
      </c>
      <c r="C8173" t="s">
        <v>989</v>
      </c>
      <c r="D8173" t="s">
        <v>901</v>
      </c>
      <c r="E8173" t="s">
        <v>392</v>
      </c>
      <c r="F8173" t="s">
        <v>417</v>
      </c>
    </row>
    <row r="8174" spans="1:6" x14ac:dyDescent="0.25">
      <c r="A8174">
        <v>5</v>
      </c>
      <c r="B8174">
        <v>13</v>
      </c>
      <c r="C8174" t="s">
        <v>980</v>
      </c>
      <c r="D8174" t="s">
        <v>905</v>
      </c>
      <c r="E8174" t="s">
        <v>861</v>
      </c>
      <c r="F8174" t="s">
        <v>417</v>
      </c>
    </row>
    <row r="8175" spans="1:6" x14ac:dyDescent="0.25">
      <c r="A8175">
        <v>5</v>
      </c>
      <c r="B8175">
        <v>14</v>
      </c>
      <c r="C8175" t="s">
        <v>987</v>
      </c>
      <c r="D8175" t="s">
        <v>899</v>
      </c>
      <c r="E8175" t="s">
        <v>501</v>
      </c>
      <c r="F8175" t="s">
        <v>417</v>
      </c>
    </row>
    <row r="8176" spans="1:6" x14ac:dyDescent="0.25">
      <c r="A8176">
        <v>5</v>
      </c>
      <c r="B8176">
        <v>15</v>
      </c>
      <c r="C8176" t="s">
        <v>973</v>
      </c>
      <c r="D8176" t="s">
        <v>901</v>
      </c>
      <c r="E8176" t="s">
        <v>414</v>
      </c>
      <c r="F8176" t="s">
        <v>417</v>
      </c>
    </row>
    <row r="8177" spans="1:6" x14ac:dyDescent="0.25">
      <c r="A8177">
        <v>6</v>
      </c>
      <c r="B8177">
        <v>1</v>
      </c>
      <c r="C8177" t="s">
        <v>988</v>
      </c>
      <c r="D8177" t="s">
        <v>901</v>
      </c>
      <c r="E8177" t="s">
        <v>414</v>
      </c>
      <c r="F8177" t="s">
        <v>417</v>
      </c>
    </row>
    <row r="8178" spans="1:6" x14ac:dyDescent="0.25">
      <c r="A8178">
        <v>6</v>
      </c>
      <c r="B8178">
        <v>2</v>
      </c>
      <c r="C8178" t="s">
        <v>993</v>
      </c>
      <c r="D8178" t="s">
        <v>901</v>
      </c>
      <c r="E8178" t="s">
        <v>501</v>
      </c>
      <c r="F8178" t="s">
        <v>417</v>
      </c>
    </row>
    <row r="8179" spans="1:6" x14ac:dyDescent="0.25">
      <c r="A8179">
        <v>6</v>
      </c>
      <c r="B8179">
        <v>3</v>
      </c>
      <c r="C8179" t="s">
        <v>971</v>
      </c>
      <c r="D8179" t="s">
        <v>901</v>
      </c>
      <c r="E8179" t="s">
        <v>861</v>
      </c>
      <c r="F8179" t="s">
        <v>417</v>
      </c>
    </row>
    <row r="8180" spans="1:6" x14ac:dyDescent="0.25">
      <c r="A8180">
        <v>6</v>
      </c>
      <c r="B8180">
        <v>4</v>
      </c>
      <c r="C8180" t="s">
        <v>997</v>
      </c>
      <c r="D8180" t="s">
        <v>905</v>
      </c>
      <c r="E8180" t="s">
        <v>392</v>
      </c>
      <c r="F8180" t="s">
        <v>417</v>
      </c>
    </row>
    <row r="8181" spans="1:6" x14ac:dyDescent="0.25">
      <c r="A8181">
        <v>6</v>
      </c>
      <c r="B8181">
        <v>5</v>
      </c>
      <c r="C8181" t="s">
        <v>970</v>
      </c>
      <c r="D8181" t="s">
        <v>903</v>
      </c>
      <c r="E8181" t="s">
        <v>155</v>
      </c>
      <c r="F8181" t="s">
        <v>417</v>
      </c>
    </row>
    <row r="8182" spans="1:6" x14ac:dyDescent="0.25">
      <c r="A8182">
        <v>6</v>
      </c>
      <c r="B8182">
        <v>6</v>
      </c>
      <c r="C8182" t="s">
        <v>1072</v>
      </c>
      <c r="D8182" t="s">
        <v>901</v>
      </c>
      <c r="E8182" t="s">
        <v>887</v>
      </c>
      <c r="F8182" t="s">
        <v>417</v>
      </c>
    </row>
    <row r="8183" spans="1:6" x14ac:dyDescent="0.25">
      <c r="A8183">
        <v>6</v>
      </c>
      <c r="B8183">
        <v>7</v>
      </c>
      <c r="C8183" t="s">
        <v>984</v>
      </c>
      <c r="D8183" t="s">
        <v>901</v>
      </c>
      <c r="E8183" t="s">
        <v>320</v>
      </c>
      <c r="F8183" t="s">
        <v>417</v>
      </c>
    </row>
    <row r="8184" spans="1:6" x14ac:dyDescent="0.25">
      <c r="A8184">
        <v>6</v>
      </c>
      <c r="B8184">
        <v>8</v>
      </c>
      <c r="C8184" t="s">
        <v>995</v>
      </c>
      <c r="D8184" t="s">
        <v>901</v>
      </c>
      <c r="E8184" t="s">
        <v>835</v>
      </c>
      <c r="F8184" t="s">
        <v>417</v>
      </c>
    </row>
    <row r="8185" spans="1:6" x14ac:dyDescent="0.25">
      <c r="A8185">
        <v>6</v>
      </c>
      <c r="B8185">
        <v>9</v>
      </c>
      <c r="C8185" t="s">
        <v>982</v>
      </c>
      <c r="D8185" t="s">
        <v>901</v>
      </c>
      <c r="E8185" t="s">
        <v>416</v>
      </c>
      <c r="F8185" t="s">
        <v>417</v>
      </c>
    </row>
    <row r="8186" spans="1:6" x14ac:dyDescent="0.25">
      <c r="A8186">
        <v>6</v>
      </c>
      <c r="B8186">
        <v>10</v>
      </c>
      <c r="C8186" t="s">
        <v>1004</v>
      </c>
      <c r="D8186" t="s">
        <v>905</v>
      </c>
      <c r="E8186" t="s">
        <v>427</v>
      </c>
      <c r="F8186" t="s">
        <v>417</v>
      </c>
    </row>
    <row r="8187" spans="1:6" x14ac:dyDescent="0.25">
      <c r="A8187">
        <v>6</v>
      </c>
      <c r="B8187">
        <v>11</v>
      </c>
      <c r="C8187" t="s">
        <v>990</v>
      </c>
      <c r="D8187" t="s">
        <v>901</v>
      </c>
      <c r="E8187" t="s">
        <v>496</v>
      </c>
      <c r="F8187" t="s">
        <v>417</v>
      </c>
    </row>
    <row r="8188" spans="1:6" x14ac:dyDescent="0.25">
      <c r="A8188">
        <v>6</v>
      </c>
      <c r="B8188">
        <v>12</v>
      </c>
      <c r="C8188" t="s">
        <v>1002</v>
      </c>
      <c r="D8188" t="s">
        <v>901</v>
      </c>
      <c r="E8188" t="s">
        <v>762</v>
      </c>
      <c r="F8188" t="s">
        <v>417</v>
      </c>
    </row>
    <row r="8189" spans="1:6" x14ac:dyDescent="0.25">
      <c r="A8189">
        <v>6</v>
      </c>
      <c r="B8189">
        <v>13</v>
      </c>
      <c r="C8189" t="s">
        <v>991</v>
      </c>
      <c r="D8189" t="s">
        <v>901</v>
      </c>
      <c r="E8189" t="s">
        <v>104</v>
      </c>
      <c r="F8189" t="s">
        <v>417</v>
      </c>
    </row>
    <row r="8190" spans="1:6" x14ac:dyDescent="0.25">
      <c r="A8190">
        <v>6</v>
      </c>
      <c r="B8190">
        <v>14</v>
      </c>
      <c r="C8190" t="s">
        <v>999</v>
      </c>
      <c r="D8190" t="s">
        <v>922</v>
      </c>
      <c r="E8190" t="s">
        <v>285</v>
      </c>
      <c r="F8190" t="s">
        <v>417</v>
      </c>
    </row>
    <row r="8191" spans="1:6" x14ac:dyDescent="0.25">
      <c r="A8191">
        <v>6</v>
      </c>
      <c r="B8191">
        <v>15</v>
      </c>
      <c r="C8191" t="s">
        <v>994</v>
      </c>
      <c r="D8191" t="s">
        <v>901</v>
      </c>
      <c r="E8191" t="s">
        <v>610</v>
      </c>
      <c r="F8191" t="s">
        <v>417</v>
      </c>
    </row>
    <row r="8192" spans="1:6" x14ac:dyDescent="0.25">
      <c r="A8192">
        <v>7</v>
      </c>
      <c r="B8192">
        <v>1</v>
      </c>
      <c r="C8192" t="s">
        <v>1008</v>
      </c>
      <c r="D8192" t="s">
        <v>901</v>
      </c>
      <c r="E8192" t="s">
        <v>610</v>
      </c>
      <c r="F8192" t="s">
        <v>417</v>
      </c>
    </row>
    <row r="8193" spans="1:6" x14ac:dyDescent="0.25">
      <c r="A8193">
        <v>7</v>
      </c>
      <c r="B8193">
        <v>2</v>
      </c>
      <c r="C8193" t="s">
        <v>972</v>
      </c>
      <c r="D8193" t="s">
        <v>901</v>
      </c>
      <c r="E8193" t="s">
        <v>285</v>
      </c>
      <c r="F8193" t="s">
        <v>417</v>
      </c>
    </row>
    <row r="8194" spans="1:6" x14ac:dyDescent="0.25">
      <c r="A8194">
        <v>7</v>
      </c>
      <c r="B8194">
        <v>3</v>
      </c>
      <c r="C8194" t="s">
        <v>1006</v>
      </c>
      <c r="D8194" t="s">
        <v>905</v>
      </c>
      <c r="E8194" t="s">
        <v>104</v>
      </c>
      <c r="F8194" t="s">
        <v>417</v>
      </c>
    </row>
    <row r="8195" spans="1:6" x14ac:dyDescent="0.25">
      <c r="A8195">
        <v>7</v>
      </c>
      <c r="B8195">
        <v>4</v>
      </c>
      <c r="C8195" t="s">
        <v>966</v>
      </c>
      <c r="D8195" t="s">
        <v>961</v>
      </c>
      <c r="E8195" t="s">
        <v>762</v>
      </c>
      <c r="F8195" t="s">
        <v>417</v>
      </c>
    </row>
    <row r="8196" spans="1:6" x14ac:dyDescent="0.25">
      <c r="A8196">
        <v>7</v>
      </c>
      <c r="B8196">
        <v>5</v>
      </c>
      <c r="C8196" t="s">
        <v>978</v>
      </c>
      <c r="D8196" t="s">
        <v>899</v>
      </c>
      <c r="E8196" t="s">
        <v>496</v>
      </c>
      <c r="F8196" t="s">
        <v>417</v>
      </c>
    </row>
    <row r="8197" spans="1:6" x14ac:dyDescent="0.25">
      <c r="A8197">
        <v>7</v>
      </c>
      <c r="B8197">
        <v>6</v>
      </c>
      <c r="C8197" t="s">
        <v>1033</v>
      </c>
      <c r="D8197" t="s">
        <v>905</v>
      </c>
      <c r="E8197" t="s">
        <v>427</v>
      </c>
      <c r="F8197" t="s">
        <v>417</v>
      </c>
    </row>
    <row r="8198" spans="1:6" x14ac:dyDescent="0.25">
      <c r="A8198">
        <v>7</v>
      </c>
      <c r="B8198">
        <v>7</v>
      </c>
      <c r="C8198" t="s">
        <v>979</v>
      </c>
      <c r="D8198" t="s">
        <v>903</v>
      </c>
      <c r="E8198" t="s">
        <v>416</v>
      </c>
      <c r="F8198" t="s">
        <v>417</v>
      </c>
    </row>
    <row r="8199" spans="1:6" x14ac:dyDescent="0.25">
      <c r="A8199">
        <v>7</v>
      </c>
      <c r="B8199">
        <v>8</v>
      </c>
      <c r="C8199" t="s">
        <v>1076</v>
      </c>
      <c r="D8199" t="s">
        <v>905</v>
      </c>
      <c r="E8199" t="s">
        <v>835</v>
      </c>
      <c r="F8199" t="s">
        <v>417</v>
      </c>
    </row>
    <row r="8200" spans="1:6" x14ac:dyDescent="0.25">
      <c r="A8200">
        <v>7</v>
      </c>
      <c r="B8200">
        <v>9</v>
      </c>
      <c r="C8200" t="s">
        <v>992</v>
      </c>
      <c r="D8200" t="s">
        <v>899</v>
      </c>
      <c r="E8200" t="s">
        <v>320</v>
      </c>
      <c r="F8200" t="s">
        <v>417</v>
      </c>
    </row>
    <row r="8201" spans="1:6" x14ac:dyDescent="0.25">
      <c r="A8201">
        <v>7</v>
      </c>
      <c r="B8201">
        <v>10</v>
      </c>
      <c r="C8201" t="s">
        <v>976</v>
      </c>
      <c r="D8201" t="s">
        <v>901</v>
      </c>
      <c r="E8201" t="s">
        <v>887</v>
      </c>
      <c r="F8201" t="s">
        <v>417</v>
      </c>
    </row>
    <row r="8202" spans="1:6" x14ac:dyDescent="0.25">
      <c r="A8202">
        <v>7</v>
      </c>
      <c r="B8202">
        <v>11</v>
      </c>
      <c r="C8202" t="s">
        <v>1005</v>
      </c>
      <c r="D8202" t="s">
        <v>901</v>
      </c>
      <c r="E8202" t="s">
        <v>155</v>
      </c>
      <c r="F8202" t="s">
        <v>417</v>
      </c>
    </row>
    <row r="8203" spans="1:6" x14ac:dyDescent="0.25">
      <c r="A8203">
        <v>7</v>
      </c>
      <c r="B8203">
        <v>12</v>
      </c>
      <c r="C8203" t="s">
        <v>1031</v>
      </c>
      <c r="D8203" t="s">
        <v>905</v>
      </c>
      <c r="E8203" t="s">
        <v>392</v>
      </c>
      <c r="F8203" t="s">
        <v>417</v>
      </c>
    </row>
    <row r="8204" spans="1:6" x14ac:dyDescent="0.25">
      <c r="A8204">
        <v>7</v>
      </c>
      <c r="B8204">
        <v>13</v>
      </c>
      <c r="C8204" t="s">
        <v>1000</v>
      </c>
      <c r="D8204" t="s">
        <v>899</v>
      </c>
      <c r="E8204" t="s">
        <v>861</v>
      </c>
      <c r="F8204" t="s">
        <v>417</v>
      </c>
    </row>
    <row r="8205" spans="1:6" x14ac:dyDescent="0.25">
      <c r="A8205">
        <v>7</v>
      </c>
      <c r="B8205">
        <v>14</v>
      </c>
      <c r="C8205" t="s">
        <v>1001</v>
      </c>
      <c r="D8205" t="s">
        <v>908</v>
      </c>
      <c r="E8205" t="s">
        <v>501</v>
      </c>
      <c r="F8205" t="s">
        <v>417</v>
      </c>
    </row>
    <row r="8206" spans="1:6" x14ac:dyDescent="0.25">
      <c r="A8206">
        <v>7</v>
      </c>
      <c r="B8206">
        <v>15</v>
      </c>
      <c r="C8206" t="s">
        <v>1011</v>
      </c>
      <c r="D8206" t="s">
        <v>899</v>
      </c>
      <c r="E8206" t="s">
        <v>414</v>
      </c>
      <c r="F8206" t="s">
        <v>417</v>
      </c>
    </row>
    <row r="8207" spans="1:6" x14ac:dyDescent="0.25">
      <c r="A8207">
        <v>8</v>
      </c>
      <c r="B8207">
        <v>1</v>
      </c>
      <c r="C8207" t="s">
        <v>1035</v>
      </c>
      <c r="D8207" t="s">
        <v>905</v>
      </c>
      <c r="E8207" t="s">
        <v>414</v>
      </c>
      <c r="F8207" t="s">
        <v>417</v>
      </c>
    </row>
    <row r="8208" spans="1:6" x14ac:dyDescent="0.25">
      <c r="A8208">
        <v>8</v>
      </c>
      <c r="B8208">
        <v>2</v>
      </c>
      <c r="C8208" t="s">
        <v>969</v>
      </c>
      <c r="D8208" t="s">
        <v>899</v>
      </c>
      <c r="E8208" t="s">
        <v>501</v>
      </c>
      <c r="F8208" t="s">
        <v>417</v>
      </c>
    </row>
    <row r="8209" spans="1:6" x14ac:dyDescent="0.25">
      <c r="A8209">
        <v>8</v>
      </c>
      <c r="B8209">
        <v>3</v>
      </c>
      <c r="C8209" t="s">
        <v>1043</v>
      </c>
      <c r="D8209" t="s">
        <v>905</v>
      </c>
      <c r="E8209" t="s">
        <v>861</v>
      </c>
      <c r="F8209" t="s">
        <v>417</v>
      </c>
    </row>
    <row r="8210" spans="1:6" x14ac:dyDescent="0.25">
      <c r="A8210">
        <v>8</v>
      </c>
      <c r="B8210">
        <v>4</v>
      </c>
      <c r="C8210" t="s">
        <v>1010</v>
      </c>
      <c r="D8210" t="s">
        <v>899</v>
      </c>
      <c r="E8210" t="s">
        <v>392</v>
      </c>
      <c r="F8210" t="s">
        <v>417</v>
      </c>
    </row>
    <row r="8211" spans="1:6" x14ac:dyDescent="0.25">
      <c r="A8211">
        <v>8</v>
      </c>
      <c r="B8211">
        <v>5</v>
      </c>
      <c r="C8211" t="s">
        <v>1048</v>
      </c>
      <c r="D8211" t="s">
        <v>901</v>
      </c>
      <c r="E8211" t="s">
        <v>155</v>
      </c>
      <c r="F8211" t="s">
        <v>417</v>
      </c>
    </row>
    <row r="8212" spans="1:6" x14ac:dyDescent="0.25">
      <c r="A8212">
        <v>8</v>
      </c>
      <c r="B8212">
        <v>6</v>
      </c>
      <c r="C8212" t="s">
        <v>1012</v>
      </c>
      <c r="D8212" t="s">
        <v>901</v>
      </c>
      <c r="E8212" t="s">
        <v>887</v>
      </c>
      <c r="F8212" t="s">
        <v>417</v>
      </c>
    </row>
    <row r="8213" spans="1:6" x14ac:dyDescent="0.25">
      <c r="A8213">
        <v>8</v>
      </c>
      <c r="B8213">
        <v>7</v>
      </c>
      <c r="C8213" t="s">
        <v>1061</v>
      </c>
      <c r="D8213" t="s">
        <v>901</v>
      </c>
      <c r="E8213" t="s">
        <v>320</v>
      </c>
      <c r="F8213" t="s">
        <v>417</v>
      </c>
    </row>
    <row r="8214" spans="1:6" x14ac:dyDescent="0.25">
      <c r="A8214">
        <v>8</v>
      </c>
      <c r="B8214">
        <v>8</v>
      </c>
      <c r="C8214" t="s">
        <v>1124</v>
      </c>
      <c r="D8214" t="s">
        <v>901</v>
      </c>
      <c r="E8214" t="s">
        <v>835</v>
      </c>
      <c r="F8214" t="s">
        <v>417</v>
      </c>
    </row>
    <row r="8215" spans="1:6" x14ac:dyDescent="0.25">
      <c r="A8215">
        <v>8</v>
      </c>
      <c r="B8215">
        <v>9</v>
      </c>
      <c r="C8215" t="s">
        <v>996</v>
      </c>
      <c r="D8215" t="s">
        <v>899</v>
      </c>
      <c r="E8215" t="s">
        <v>416</v>
      </c>
      <c r="F8215" t="s">
        <v>417</v>
      </c>
    </row>
    <row r="8216" spans="1:6" x14ac:dyDescent="0.25">
      <c r="A8216">
        <v>8</v>
      </c>
      <c r="B8216">
        <v>10</v>
      </c>
      <c r="C8216" t="s">
        <v>1025</v>
      </c>
      <c r="D8216" t="s">
        <v>926</v>
      </c>
      <c r="E8216" t="s">
        <v>427</v>
      </c>
      <c r="F8216" t="s">
        <v>417</v>
      </c>
    </row>
    <row r="8217" spans="1:6" x14ac:dyDescent="0.25">
      <c r="A8217">
        <v>8</v>
      </c>
      <c r="B8217">
        <v>11</v>
      </c>
      <c r="C8217" t="s">
        <v>1028</v>
      </c>
      <c r="D8217" t="s">
        <v>899</v>
      </c>
      <c r="E8217" t="s">
        <v>496</v>
      </c>
      <c r="F8217" t="s">
        <v>417</v>
      </c>
    </row>
    <row r="8218" spans="1:6" x14ac:dyDescent="0.25">
      <c r="A8218">
        <v>8</v>
      </c>
      <c r="B8218">
        <v>12</v>
      </c>
      <c r="C8218" t="s">
        <v>1073</v>
      </c>
      <c r="D8218" t="s">
        <v>899</v>
      </c>
      <c r="E8218" t="s">
        <v>762</v>
      </c>
      <c r="F8218" t="s">
        <v>417</v>
      </c>
    </row>
    <row r="8219" spans="1:6" x14ac:dyDescent="0.25">
      <c r="A8219">
        <v>8</v>
      </c>
      <c r="B8219">
        <v>13</v>
      </c>
      <c r="C8219" t="s">
        <v>1013</v>
      </c>
      <c r="D8219" t="s">
        <v>905</v>
      </c>
      <c r="E8219" t="s">
        <v>104</v>
      </c>
      <c r="F8219" t="s">
        <v>417</v>
      </c>
    </row>
    <row r="8220" spans="1:6" x14ac:dyDescent="0.25">
      <c r="A8220">
        <v>8</v>
      </c>
      <c r="B8220">
        <v>14</v>
      </c>
      <c r="C8220" t="s">
        <v>1023</v>
      </c>
      <c r="D8220" t="s">
        <v>905</v>
      </c>
      <c r="E8220" t="s">
        <v>285</v>
      </c>
      <c r="F8220" t="s">
        <v>417</v>
      </c>
    </row>
    <row r="8221" spans="1:6" x14ac:dyDescent="0.25">
      <c r="A8221">
        <v>8</v>
      </c>
      <c r="B8221">
        <v>15</v>
      </c>
      <c r="C8221" t="s">
        <v>1036</v>
      </c>
      <c r="D8221" t="s">
        <v>901</v>
      </c>
      <c r="E8221" t="s">
        <v>610</v>
      </c>
      <c r="F8221" t="s">
        <v>417</v>
      </c>
    </row>
    <row r="8222" spans="1:6" x14ac:dyDescent="0.25">
      <c r="A8222">
        <v>9</v>
      </c>
      <c r="B8222">
        <v>1</v>
      </c>
      <c r="C8222" t="s">
        <v>1062</v>
      </c>
      <c r="D8222" t="s">
        <v>899</v>
      </c>
      <c r="E8222" t="s">
        <v>610</v>
      </c>
      <c r="F8222" t="s">
        <v>417</v>
      </c>
    </row>
    <row r="8223" spans="1:6" x14ac:dyDescent="0.25">
      <c r="A8223">
        <v>9</v>
      </c>
      <c r="B8223">
        <v>2</v>
      </c>
      <c r="C8223" t="s">
        <v>1056</v>
      </c>
      <c r="D8223" t="s">
        <v>905</v>
      </c>
      <c r="E8223" t="s">
        <v>285</v>
      </c>
      <c r="F8223" t="s">
        <v>417</v>
      </c>
    </row>
    <row r="8224" spans="1:6" x14ac:dyDescent="0.25">
      <c r="A8224">
        <v>9</v>
      </c>
      <c r="B8224">
        <v>3</v>
      </c>
      <c r="C8224" t="s">
        <v>1037</v>
      </c>
      <c r="D8224" t="s">
        <v>899</v>
      </c>
      <c r="E8224" t="s">
        <v>104</v>
      </c>
      <c r="F8224" t="s">
        <v>417</v>
      </c>
    </row>
    <row r="8225" spans="1:6" x14ac:dyDescent="0.25">
      <c r="A8225">
        <v>9</v>
      </c>
      <c r="B8225">
        <v>4</v>
      </c>
      <c r="C8225" t="s">
        <v>1074</v>
      </c>
      <c r="D8225" t="s">
        <v>901</v>
      </c>
      <c r="E8225" t="s">
        <v>762</v>
      </c>
      <c r="F8225" t="s">
        <v>417</v>
      </c>
    </row>
    <row r="8226" spans="1:6" x14ac:dyDescent="0.25">
      <c r="A8226">
        <v>9</v>
      </c>
      <c r="B8226">
        <v>5</v>
      </c>
      <c r="C8226" t="s">
        <v>1034</v>
      </c>
      <c r="D8226" t="s">
        <v>901</v>
      </c>
      <c r="E8226" t="s">
        <v>496</v>
      </c>
      <c r="F8226" t="s">
        <v>417</v>
      </c>
    </row>
    <row r="8227" spans="1:6" x14ac:dyDescent="0.25">
      <c r="A8227">
        <v>9</v>
      </c>
      <c r="B8227">
        <v>6</v>
      </c>
      <c r="C8227" t="s">
        <v>1026</v>
      </c>
      <c r="D8227" t="s">
        <v>901</v>
      </c>
      <c r="E8227" t="s">
        <v>427</v>
      </c>
      <c r="F8227" t="s">
        <v>417</v>
      </c>
    </row>
    <row r="8228" spans="1:6" x14ac:dyDescent="0.25">
      <c r="A8228">
        <v>9</v>
      </c>
      <c r="B8228">
        <v>7</v>
      </c>
      <c r="C8228" t="s">
        <v>1101</v>
      </c>
      <c r="D8228" t="s">
        <v>901</v>
      </c>
      <c r="E8228" t="s">
        <v>416</v>
      </c>
      <c r="F8228" t="s">
        <v>417</v>
      </c>
    </row>
    <row r="8229" spans="1:6" x14ac:dyDescent="0.25">
      <c r="A8229">
        <v>9</v>
      </c>
      <c r="B8229">
        <v>8</v>
      </c>
      <c r="C8229" t="s">
        <v>1017</v>
      </c>
      <c r="D8229" t="s">
        <v>899</v>
      </c>
      <c r="E8229" t="s">
        <v>835</v>
      </c>
      <c r="F8229" t="s">
        <v>417</v>
      </c>
    </row>
    <row r="8230" spans="1:6" x14ac:dyDescent="0.25">
      <c r="A8230">
        <v>9</v>
      </c>
      <c r="B8230">
        <v>9</v>
      </c>
      <c r="C8230" t="s">
        <v>1022</v>
      </c>
      <c r="D8230" t="s">
        <v>901</v>
      </c>
      <c r="E8230" t="s">
        <v>320</v>
      </c>
      <c r="F8230" t="s">
        <v>417</v>
      </c>
    </row>
    <row r="8231" spans="1:6" x14ac:dyDescent="0.25">
      <c r="A8231">
        <v>9</v>
      </c>
      <c r="B8231">
        <v>10</v>
      </c>
      <c r="C8231" t="s">
        <v>1052</v>
      </c>
      <c r="D8231" t="s">
        <v>901</v>
      </c>
      <c r="E8231" t="s">
        <v>887</v>
      </c>
      <c r="F8231" t="s">
        <v>417</v>
      </c>
    </row>
    <row r="8232" spans="1:6" x14ac:dyDescent="0.25">
      <c r="A8232">
        <v>9</v>
      </c>
      <c r="B8232">
        <v>11</v>
      </c>
      <c r="C8232" t="s">
        <v>1090</v>
      </c>
      <c r="D8232" t="s">
        <v>899</v>
      </c>
      <c r="E8232" t="s">
        <v>155</v>
      </c>
      <c r="F8232" t="s">
        <v>417</v>
      </c>
    </row>
    <row r="8233" spans="1:6" x14ac:dyDescent="0.25">
      <c r="A8233">
        <v>9</v>
      </c>
      <c r="B8233">
        <v>12</v>
      </c>
      <c r="C8233" t="s">
        <v>1038</v>
      </c>
      <c r="D8233" t="s">
        <v>922</v>
      </c>
      <c r="E8233" t="s">
        <v>392</v>
      </c>
      <c r="F8233" t="s">
        <v>417</v>
      </c>
    </row>
    <row r="8234" spans="1:6" x14ac:dyDescent="0.25">
      <c r="A8234">
        <v>9</v>
      </c>
      <c r="B8234">
        <v>13</v>
      </c>
      <c r="C8234" t="s">
        <v>1007</v>
      </c>
      <c r="D8234" t="s">
        <v>901</v>
      </c>
      <c r="E8234" t="s">
        <v>861</v>
      </c>
      <c r="F8234" t="s">
        <v>417</v>
      </c>
    </row>
    <row r="8235" spans="1:6" x14ac:dyDescent="0.25">
      <c r="A8235">
        <v>9</v>
      </c>
      <c r="B8235">
        <v>14</v>
      </c>
      <c r="C8235" t="s">
        <v>1016</v>
      </c>
      <c r="D8235" t="s">
        <v>961</v>
      </c>
      <c r="E8235" t="s">
        <v>501</v>
      </c>
      <c r="F8235" t="s">
        <v>417</v>
      </c>
    </row>
    <row r="8236" spans="1:6" x14ac:dyDescent="0.25">
      <c r="A8236">
        <v>9</v>
      </c>
      <c r="B8236">
        <v>15</v>
      </c>
      <c r="C8236" t="s">
        <v>1053</v>
      </c>
      <c r="D8236" t="s">
        <v>901</v>
      </c>
      <c r="E8236" t="s">
        <v>414</v>
      </c>
      <c r="F8236" t="s">
        <v>417</v>
      </c>
    </row>
    <row r="8237" spans="1:6" x14ac:dyDescent="0.25">
      <c r="A8237">
        <v>10</v>
      </c>
      <c r="B8237">
        <v>1</v>
      </c>
      <c r="C8237" t="s">
        <v>1021</v>
      </c>
      <c r="D8237" t="s">
        <v>901</v>
      </c>
      <c r="E8237" t="s">
        <v>414</v>
      </c>
      <c r="F8237" t="s">
        <v>417</v>
      </c>
    </row>
    <row r="8238" spans="1:6" x14ac:dyDescent="0.25">
      <c r="A8238">
        <v>10</v>
      </c>
      <c r="B8238">
        <v>2</v>
      </c>
      <c r="C8238" t="s">
        <v>1015</v>
      </c>
      <c r="D8238" t="s">
        <v>899</v>
      </c>
      <c r="E8238" t="s">
        <v>501</v>
      </c>
      <c r="F8238" t="s">
        <v>417</v>
      </c>
    </row>
    <row r="8239" spans="1:6" x14ac:dyDescent="0.25">
      <c r="A8239">
        <v>10</v>
      </c>
      <c r="B8239">
        <v>3</v>
      </c>
      <c r="C8239" t="s">
        <v>1046</v>
      </c>
      <c r="D8239" t="s">
        <v>899</v>
      </c>
      <c r="E8239" t="s">
        <v>861</v>
      </c>
      <c r="F8239" t="s">
        <v>417</v>
      </c>
    </row>
    <row r="8240" spans="1:6" x14ac:dyDescent="0.25">
      <c r="A8240">
        <v>10</v>
      </c>
      <c r="B8240">
        <v>4</v>
      </c>
      <c r="C8240" t="s">
        <v>1059</v>
      </c>
      <c r="D8240" t="s">
        <v>901</v>
      </c>
      <c r="E8240" t="s">
        <v>392</v>
      </c>
      <c r="F8240" t="s">
        <v>417</v>
      </c>
    </row>
    <row r="8241" spans="1:6" x14ac:dyDescent="0.25">
      <c r="A8241">
        <v>10</v>
      </c>
      <c r="B8241">
        <v>5</v>
      </c>
      <c r="C8241" t="s">
        <v>1018</v>
      </c>
      <c r="D8241" t="s">
        <v>926</v>
      </c>
      <c r="E8241" t="s">
        <v>155</v>
      </c>
      <c r="F8241" t="s">
        <v>417</v>
      </c>
    </row>
    <row r="8242" spans="1:6" x14ac:dyDescent="0.25">
      <c r="A8242">
        <v>10</v>
      </c>
      <c r="B8242">
        <v>6</v>
      </c>
      <c r="C8242" t="s">
        <v>1065</v>
      </c>
      <c r="D8242" t="s">
        <v>901</v>
      </c>
      <c r="E8242" t="s">
        <v>887</v>
      </c>
      <c r="F8242" t="s">
        <v>417</v>
      </c>
    </row>
    <row r="8243" spans="1:6" x14ac:dyDescent="0.25">
      <c r="A8243">
        <v>10</v>
      </c>
      <c r="B8243">
        <v>7</v>
      </c>
      <c r="C8243" t="s">
        <v>1066</v>
      </c>
      <c r="D8243" t="s">
        <v>901</v>
      </c>
      <c r="E8243" t="s">
        <v>320</v>
      </c>
      <c r="F8243" t="s">
        <v>417</v>
      </c>
    </row>
    <row r="8244" spans="1:6" x14ac:dyDescent="0.25">
      <c r="A8244">
        <v>10</v>
      </c>
      <c r="B8244">
        <v>8</v>
      </c>
      <c r="C8244" t="s">
        <v>1020</v>
      </c>
      <c r="D8244" t="s">
        <v>901</v>
      </c>
      <c r="E8244" t="s">
        <v>835</v>
      </c>
      <c r="F8244" t="s">
        <v>417</v>
      </c>
    </row>
    <row r="8245" spans="1:6" x14ac:dyDescent="0.25">
      <c r="A8245">
        <v>10</v>
      </c>
      <c r="B8245">
        <v>9</v>
      </c>
      <c r="C8245" t="s">
        <v>1049</v>
      </c>
      <c r="D8245" t="s">
        <v>905</v>
      </c>
      <c r="E8245" t="s">
        <v>416</v>
      </c>
      <c r="F8245" t="s">
        <v>417</v>
      </c>
    </row>
    <row r="8246" spans="1:6" x14ac:dyDescent="0.25">
      <c r="A8246">
        <v>10</v>
      </c>
      <c r="B8246">
        <v>10</v>
      </c>
      <c r="C8246" t="s">
        <v>1039</v>
      </c>
      <c r="D8246" t="s">
        <v>922</v>
      </c>
      <c r="E8246" t="s">
        <v>427</v>
      </c>
      <c r="F8246" t="s">
        <v>417</v>
      </c>
    </row>
    <row r="8247" spans="1:6" x14ac:dyDescent="0.25">
      <c r="A8247">
        <v>10</v>
      </c>
      <c r="B8247">
        <v>11</v>
      </c>
      <c r="C8247" t="s">
        <v>1029</v>
      </c>
      <c r="D8247" t="s">
        <v>901</v>
      </c>
      <c r="E8247" t="s">
        <v>496</v>
      </c>
      <c r="F8247" t="s">
        <v>417</v>
      </c>
    </row>
    <row r="8248" spans="1:6" x14ac:dyDescent="0.25">
      <c r="A8248">
        <v>10</v>
      </c>
      <c r="B8248">
        <v>12</v>
      </c>
      <c r="C8248" t="s">
        <v>1082</v>
      </c>
      <c r="D8248" t="s">
        <v>901</v>
      </c>
      <c r="E8248" t="s">
        <v>762</v>
      </c>
      <c r="F8248" t="s">
        <v>417</v>
      </c>
    </row>
    <row r="8249" spans="1:6" x14ac:dyDescent="0.25">
      <c r="A8249">
        <v>10</v>
      </c>
      <c r="B8249">
        <v>13</v>
      </c>
      <c r="C8249" t="s">
        <v>1055</v>
      </c>
      <c r="D8249" t="s">
        <v>901</v>
      </c>
      <c r="E8249" t="s">
        <v>104</v>
      </c>
      <c r="F8249" t="s">
        <v>417</v>
      </c>
    </row>
    <row r="8250" spans="1:6" x14ac:dyDescent="0.25">
      <c r="A8250">
        <v>10</v>
      </c>
      <c r="B8250">
        <v>14</v>
      </c>
      <c r="C8250" t="s">
        <v>1024</v>
      </c>
      <c r="D8250" t="s">
        <v>901</v>
      </c>
      <c r="E8250" t="s">
        <v>285</v>
      </c>
      <c r="F8250" t="s">
        <v>417</v>
      </c>
    </row>
    <row r="8251" spans="1:6" x14ac:dyDescent="0.25">
      <c r="A8251">
        <v>10</v>
      </c>
      <c r="B8251">
        <v>15</v>
      </c>
      <c r="C8251" t="s">
        <v>1014</v>
      </c>
      <c r="D8251" t="s">
        <v>899</v>
      </c>
      <c r="E8251" t="s">
        <v>610</v>
      </c>
      <c r="F8251" t="s">
        <v>417</v>
      </c>
    </row>
    <row r="8252" spans="1:6" x14ac:dyDescent="0.25">
      <c r="A8252">
        <v>11</v>
      </c>
      <c r="B8252">
        <v>1</v>
      </c>
      <c r="C8252" t="s">
        <v>1093</v>
      </c>
      <c r="D8252" t="s">
        <v>922</v>
      </c>
      <c r="E8252" t="s">
        <v>610</v>
      </c>
      <c r="F8252" t="s">
        <v>417</v>
      </c>
    </row>
    <row r="8253" spans="1:6" x14ac:dyDescent="0.25">
      <c r="A8253">
        <v>11</v>
      </c>
      <c r="B8253">
        <v>2</v>
      </c>
      <c r="C8253" t="s">
        <v>1054</v>
      </c>
      <c r="D8253" t="s">
        <v>899</v>
      </c>
      <c r="E8253" t="s">
        <v>285</v>
      </c>
      <c r="F8253" t="s">
        <v>417</v>
      </c>
    </row>
    <row r="8254" spans="1:6" x14ac:dyDescent="0.25">
      <c r="A8254">
        <v>11</v>
      </c>
      <c r="B8254">
        <v>3</v>
      </c>
      <c r="C8254" t="s">
        <v>1027</v>
      </c>
      <c r="D8254" t="s">
        <v>901</v>
      </c>
      <c r="E8254" t="s">
        <v>104</v>
      </c>
      <c r="F8254" t="s">
        <v>417</v>
      </c>
    </row>
    <row r="8255" spans="1:6" x14ac:dyDescent="0.25">
      <c r="A8255">
        <v>11</v>
      </c>
      <c r="B8255">
        <v>4</v>
      </c>
      <c r="C8255" t="s">
        <v>1009</v>
      </c>
      <c r="D8255" t="s">
        <v>926</v>
      </c>
      <c r="E8255" t="s">
        <v>762</v>
      </c>
      <c r="F8255" t="s">
        <v>417</v>
      </c>
    </row>
    <row r="8256" spans="1:6" x14ac:dyDescent="0.25">
      <c r="A8256">
        <v>11</v>
      </c>
      <c r="B8256">
        <v>5</v>
      </c>
      <c r="C8256" t="s">
        <v>1019</v>
      </c>
      <c r="D8256" t="s">
        <v>961</v>
      </c>
      <c r="E8256" t="s">
        <v>496</v>
      </c>
      <c r="F8256" t="s">
        <v>417</v>
      </c>
    </row>
    <row r="8257" spans="1:6" x14ac:dyDescent="0.25">
      <c r="A8257">
        <v>11</v>
      </c>
      <c r="B8257">
        <v>6</v>
      </c>
      <c r="C8257" t="s">
        <v>1045</v>
      </c>
      <c r="D8257" t="s">
        <v>961</v>
      </c>
      <c r="E8257" t="s">
        <v>427</v>
      </c>
      <c r="F8257" t="s">
        <v>417</v>
      </c>
    </row>
    <row r="8258" spans="1:6" x14ac:dyDescent="0.25">
      <c r="A8258">
        <v>11</v>
      </c>
      <c r="B8258">
        <v>7</v>
      </c>
      <c r="C8258" t="s">
        <v>1041</v>
      </c>
      <c r="D8258" t="s">
        <v>922</v>
      </c>
      <c r="E8258" t="s">
        <v>416</v>
      </c>
      <c r="F8258" t="s">
        <v>417</v>
      </c>
    </row>
    <row r="8259" spans="1:6" x14ac:dyDescent="0.25">
      <c r="A8259">
        <v>11</v>
      </c>
      <c r="B8259">
        <v>8</v>
      </c>
      <c r="C8259" t="s">
        <v>1040</v>
      </c>
      <c r="D8259" t="s">
        <v>926</v>
      </c>
      <c r="E8259" t="s">
        <v>835</v>
      </c>
      <c r="F8259" t="s">
        <v>417</v>
      </c>
    </row>
    <row r="8260" spans="1:6" x14ac:dyDescent="0.25">
      <c r="A8260">
        <v>11</v>
      </c>
      <c r="B8260">
        <v>9</v>
      </c>
      <c r="C8260" t="s">
        <v>1030</v>
      </c>
      <c r="D8260" t="s">
        <v>908</v>
      </c>
      <c r="E8260" t="s">
        <v>320</v>
      </c>
      <c r="F8260" t="s">
        <v>417</v>
      </c>
    </row>
    <row r="8261" spans="1:6" x14ac:dyDescent="0.25">
      <c r="A8261">
        <v>11</v>
      </c>
      <c r="B8261">
        <v>10</v>
      </c>
      <c r="C8261" t="s">
        <v>1067</v>
      </c>
      <c r="D8261" t="s">
        <v>899</v>
      </c>
      <c r="E8261" t="s">
        <v>887</v>
      </c>
      <c r="F8261" t="s">
        <v>417</v>
      </c>
    </row>
    <row r="8262" spans="1:6" x14ac:dyDescent="0.25">
      <c r="A8262">
        <v>11</v>
      </c>
      <c r="B8262">
        <v>11</v>
      </c>
      <c r="C8262" t="s">
        <v>1078</v>
      </c>
      <c r="D8262" t="s">
        <v>922</v>
      </c>
      <c r="E8262" t="s">
        <v>155</v>
      </c>
      <c r="F8262" t="s">
        <v>417</v>
      </c>
    </row>
    <row r="8263" spans="1:6" x14ac:dyDescent="0.25">
      <c r="A8263">
        <v>11</v>
      </c>
      <c r="B8263">
        <v>12</v>
      </c>
      <c r="C8263" t="s">
        <v>1095</v>
      </c>
      <c r="D8263" t="s">
        <v>901</v>
      </c>
      <c r="E8263" t="s">
        <v>392</v>
      </c>
      <c r="F8263" t="s">
        <v>417</v>
      </c>
    </row>
    <row r="8264" spans="1:6" x14ac:dyDescent="0.25">
      <c r="A8264">
        <v>11</v>
      </c>
      <c r="B8264">
        <v>13</v>
      </c>
      <c r="C8264" t="s">
        <v>1047</v>
      </c>
      <c r="D8264" t="s">
        <v>899</v>
      </c>
      <c r="E8264" t="s">
        <v>861</v>
      </c>
      <c r="F8264" t="s">
        <v>417</v>
      </c>
    </row>
    <row r="8265" spans="1:6" x14ac:dyDescent="0.25">
      <c r="A8265">
        <v>11</v>
      </c>
      <c r="B8265">
        <v>14</v>
      </c>
      <c r="C8265" t="s">
        <v>1060</v>
      </c>
      <c r="D8265" t="s">
        <v>903</v>
      </c>
      <c r="E8265" t="s">
        <v>501</v>
      </c>
      <c r="F8265" t="s">
        <v>417</v>
      </c>
    </row>
    <row r="8266" spans="1:6" x14ac:dyDescent="0.25">
      <c r="A8266">
        <v>11</v>
      </c>
      <c r="B8266">
        <v>15</v>
      </c>
      <c r="C8266" t="s">
        <v>1088</v>
      </c>
      <c r="D8266" t="s">
        <v>901</v>
      </c>
      <c r="E8266" t="s">
        <v>414</v>
      </c>
      <c r="F8266" t="s">
        <v>417</v>
      </c>
    </row>
    <row r="8267" spans="1:6" x14ac:dyDescent="0.25">
      <c r="A8267">
        <v>12</v>
      </c>
      <c r="B8267">
        <v>1</v>
      </c>
      <c r="C8267" t="s">
        <v>1113</v>
      </c>
      <c r="D8267" t="s">
        <v>899</v>
      </c>
      <c r="E8267" t="s">
        <v>414</v>
      </c>
      <c r="F8267" t="s">
        <v>417</v>
      </c>
    </row>
    <row r="8268" spans="1:6" x14ac:dyDescent="0.25">
      <c r="A8268">
        <v>12</v>
      </c>
      <c r="B8268">
        <v>2</v>
      </c>
      <c r="C8268" t="s">
        <v>1080</v>
      </c>
      <c r="D8268" t="s">
        <v>899</v>
      </c>
      <c r="E8268" t="s">
        <v>501</v>
      </c>
      <c r="F8268" t="s">
        <v>417</v>
      </c>
    </row>
    <row r="8269" spans="1:6" x14ac:dyDescent="0.25">
      <c r="A8269">
        <v>12</v>
      </c>
      <c r="B8269">
        <v>3</v>
      </c>
      <c r="C8269" t="s">
        <v>1149</v>
      </c>
      <c r="D8269" t="s">
        <v>903</v>
      </c>
      <c r="E8269" t="s">
        <v>861</v>
      </c>
      <c r="F8269" t="s">
        <v>417</v>
      </c>
    </row>
    <row r="8270" spans="1:6" x14ac:dyDescent="0.25">
      <c r="A8270">
        <v>12</v>
      </c>
      <c r="B8270">
        <v>4</v>
      </c>
      <c r="C8270" t="s">
        <v>1075</v>
      </c>
      <c r="D8270" t="s">
        <v>899</v>
      </c>
      <c r="E8270" t="s">
        <v>392</v>
      </c>
      <c r="F8270" t="s">
        <v>417</v>
      </c>
    </row>
    <row r="8271" spans="1:6" x14ac:dyDescent="0.25">
      <c r="A8271">
        <v>12</v>
      </c>
      <c r="B8271">
        <v>5</v>
      </c>
      <c r="C8271" t="s">
        <v>1058</v>
      </c>
      <c r="D8271" t="s">
        <v>961</v>
      </c>
      <c r="E8271" t="s">
        <v>155</v>
      </c>
      <c r="F8271" t="s">
        <v>417</v>
      </c>
    </row>
    <row r="8272" spans="1:6" x14ac:dyDescent="0.25">
      <c r="A8272">
        <v>12</v>
      </c>
      <c r="B8272">
        <v>6</v>
      </c>
      <c r="C8272" t="s">
        <v>1044</v>
      </c>
      <c r="D8272" t="s">
        <v>922</v>
      </c>
      <c r="E8272" t="s">
        <v>887</v>
      </c>
      <c r="F8272" t="s">
        <v>417</v>
      </c>
    </row>
    <row r="8273" spans="1:6" x14ac:dyDescent="0.25">
      <c r="A8273">
        <v>12</v>
      </c>
      <c r="B8273">
        <v>7</v>
      </c>
      <c r="C8273" t="s">
        <v>1120</v>
      </c>
      <c r="D8273" t="s">
        <v>922</v>
      </c>
      <c r="E8273" t="s">
        <v>320</v>
      </c>
      <c r="F8273" t="s">
        <v>417</v>
      </c>
    </row>
    <row r="8274" spans="1:6" x14ac:dyDescent="0.25">
      <c r="A8274">
        <v>12</v>
      </c>
      <c r="B8274">
        <v>8</v>
      </c>
      <c r="C8274" t="s">
        <v>1057</v>
      </c>
      <c r="D8274" t="s">
        <v>899</v>
      </c>
      <c r="E8274" t="s">
        <v>835</v>
      </c>
      <c r="F8274" t="s">
        <v>417</v>
      </c>
    </row>
    <row r="8275" spans="1:6" x14ac:dyDescent="0.25">
      <c r="A8275">
        <v>12</v>
      </c>
      <c r="B8275">
        <v>9</v>
      </c>
      <c r="C8275" t="s">
        <v>1122</v>
      </c>
      <c r="D8275" t="s">
        <v>901</v>
      </c>
      <c r="E8275" t="s">
        <v>416</v>
      </c>
      <c r="F8275" t="s">
        <v>417</v>
      </c>
    </row>
    <row r="8276" spans="1:6" x14ac:dyDescent="0.25">
      <c r="A8276">
        <v>12</v>
      </c>
      <c r="B8276">
        <v>10</v>
      </c>
      <c r="C8276" t="s">
        <v>1100</v>
      </c>
      <c r="D8276" t="s">
        <v>961</v>
      </c>
      <c r="E8276" t="s">
        <v>427</v>
      </c>
      <c r="F8276" t="s">
        <v>417</v>
      </c>
    </row>
    <row r="8277" spans="1:6" x14ac:dyDescent="0.25">
      <c r="A8277">
        <v>12</v>
      </c>
      <c r="B8277">
        <v>11</v>
      </c>
      <c r="C8277" t="s">
        <v>1107</v>
      </c>
      <c r="D8277" t="s">
        <v>905</v>
      </c>
      <c r="E8277" t="s">
        <v>496</v>
      </c>
      <c r="F8277" t="s">
        <v>417</v>
      </c>
    </row>
    <row r="8278" spans="1:6" x14ac:dyDescent="0.25">
      <c r="A8278">
        <v>12</v>
      </c>
      <c r="B8278">
        <v>12</v>
      </c>
      <c r="C8278" t="s">
        <v>1081</v>
      </c>
      <c r="D8278" t="s">
        <v>905</v>
      </c>
      <c r="E8278" t="s">
        <v>762</v>
      </c>
      <c r="F8278" t="s">
        <v>417</v>
      </c>
    </row>
    <row r="8279" spans="1:6" x14ac:dyDescent="0.25">
      <c r="A8279">
        <v>12</v>
      </c>
      <c r="B8279">
        <v>13</v>
      </c>
      <c r="C8279" t="s">
        <v>1125</v>
      </c>
      <c r="D8279" t="s">
        <v>903</v>
      </c>
      <c r="E8279" t="s">
        <v>104</v>
      </c>
      <c r="F8279" t="s">
        <v>417</v>
      </c>
    </row>
    <row r="8280" spans="1:6" x14ac:dyDescent="0.25">
      <c r="A8280">
        <v>12</v>
      </c>
      <c r="B8280">
        <v>14</v>
      </c>
      <c r="C8280" t="s">
        <v>1131</v>
      </c>
      <c r="D8280" t="s">
        <v>901</v>
      </c>
      <c r="E8280" t="s">
        <v>285</v>
      </c>
      <c r="F8280" t="s">
        <v>417</v>
      </c>
    </row>
    <row r="8281" spans="1:6" x14ac:dyDescent="0.25">
      <c r="A8281">
        <v>12</v>
      </c>
      <c r="B8281">
        <v>15</v>
      </c>
      <c r="C8281" t="s">
        <v>1070</v>
      </c>
      <c r="D8281" t="s">
        <v>961</v>
      </c>
      <c r="E8281" t="s">
        <v>610</v>
      </c>
      <c r="F8281" t="s">
        <v>417</v>
      </c>
    </row>
    <row r="8282" spans="1:6" x14ac:dyDescent="0.25">
      <c r="A8282">
        <v>13</v>
      </c>
      <c r="B8282">
        <v>1</v>
      </c>
      <c r="C8282" t="s">
        <v>1114</v>
      </c>
      <c r="D8282" t="s">
        <v>961</v>
      </c>
      <c r="E8282" t="s">
        <v>610</v>
      </c>
      <c r="F8282" t="s">
        <v>417</v>
      </c>
    </row>
    <row r="8283" spans="1:6" x14ac:dyDescent="0.25">
      <c r="A8283">
        <v>13</v>
      </c>
      <c r="B8283">
        <v>2</v>
      </c>
      <c r="C8283" t="s">
        <v>1126</v>
      </c>
      <c r="D8283" t="s">
        <v>961</v>
      </c>
      <c r="E8283" t="s">
        <v>285</v>
      </c>
      <c r="F8283" t="s">
        <v>417</v>
      </c>
    </row>
    <row r="8284" spans="1:6" x14ac:dyDescent="0.25">
      <c r="A8284">
        <v>13</v>
      </c>
      <c r="B8284">
        <v>3</v>
      </c>
      <c r="C8284" t="s">
        <v>1051</v>
      </c>
      <c r="D8284" t="s">
        <v>901</v>
      </c>
      <c r="E8284" t="s">
        <v>104</v>
      </c>
      <c r="F8284" t="s">
        <v>417</v>
      </c>
    </row>
    <row r="8285" spans="1:6" x14ac:dyDescent="0.25">
      <c r="A8285">
        <v>13</v>
      </c>
      <c r="B8285">
        <v>4</v>
      </c>
      <c r="C8285" t="s">
        <v>1077</v>
      </c>
      <c r="D8285" t="s">
        <v>901</v>
      </c>
      <c r="E8285" t="s">
        <v>762</v>
      </c>
      <c r="F8285" t="s">
        <v>417</v>
      </c>
    </row>
    <row r="8286" spans="1:6" x14ac:dyDescent="0.25">
      <c r="A8286">
        <v>13</v>
      </c>
      <c r="B8286">
        <v>5</v>
      </c>
      <c r="C8286" t="s">
        <v>1083</v>
      </c>
      <c r="D8286" t="s">
        <v>901</v>
      </c>
      <c r="E8286" t="s">
        <v>496</v>
      </c>
      <c r="F8286" t="s">
        <v>417</v>
      </c>
    </row>
    <row r="8287" spans="1:6" x14ac:dyDescent="0.25">
      <c r="A8287">
        <v>13</v>
      </c>
      <c r="B8287">
        <v>6</v>
      </c>
      <c r="C8287" t="s">
        <v>1130</v>
      </c>
      <c r="D8287" t="s">
        <v>899</v>
      </c>
      <c r="E8287" t="s">
        <v>427</v>
      </c>
      <c r="F8287" t="s">
        <v>417</v>
      </c>
    </row>
    <row r="8288" spans="1:6" x14ac:dyDescent="0.25">
      <c r="A8288">
        <v>13</v>
      </c>
      <c r="B8288">
        <v>7</v>
      </c>
      <c r="C8288" t="s">
        <v>1121</v>
      </c>
      <c r="D8288" t="s">
        <v>901</v>
      </c>
      <c r="E8288" t="s">
        <v>416</v>
      </c>
      <c r="F8288" t="s">
        <v>417</v>
      </c>
    </row>
    <row r="8289" spans="1:6" x14ac:dyDescent="0.25">
      <c r="A8289">
        <v>13</v>
      </c>
      <c r="B8289">
        <v>8</v>
      </c>
      <c r="C8289" t="s">
        <v>1205</v>
      </c>
      <c r="D8289" t="s">
        <v>905</v>
      </c>
      <c r="E8289" t="s">
        <v>835</v>
      </c>
      <c r="F8289" t="s">
        <v>417</v>
      </c>
    </row>
    <row r="8290" spans="1:6" x14ac:dyDescent="0.25">
      <c r="A8290">
        <v>13</v>
      </c>
      <c r="B8290">
        <v>9</v>
      </c>
      <c r="C8290" t="s">
        <v>1098</v>
      </c>
      <c r="D8290" t="s">
        <v>899</v>
      </c>
      <c r="E8290" t="s">
        <v>320</v>
      </c>
      <c r="F8290" t="s">
        <v>417</v>
      </c>
    </row>
    <row r="8291" spans="1:6" x14ac:dyDescent="0.25">
      <c r="A8291">
        <v>13</v>
      </c>
      <c r="B8291">
        <v>10</v>
      </c>
      <c r="C8291" t="s">
        <v>1106</v>
      </c>
      <c r="D8291" t="s">
        <v>901</v>
      </c>
      <c r="E8291" t="s">
        <v>887</v>
      </c>
      <c r="F8291" t="s">
        <v>417</v>
      </c>
    </row>
    <row r="8292" spans="1:6" x14ac:dyDescent="0.25">
      <c r="A8292">
        <v>13</v>
      </c>
      <c r="B8292">
        <v>11</v>
      </c>
      <c r="C8292" t="s">
        <v>1086</v>
      </c>
      <c r="D8292" t="s">
        <v>901</v>
      </c>
      <c r="E8292" t="s">
        <v>155</v>
      </c>
      <c r="F8292" t="s">
        <v>417</v>
      </c>
    </row>
    <row r="8293" spans="1:6" x14ac:dyDescent="0.25">
      <c r="A8293">
        <v>13</v>
      </c>
      <c r="B8293">
        <v>12</v>
      </c>
      <c r="C8293" t="s">
        <v>1063</v>
      </c>
      <c r="D8293" t="s">
        <v>961</v>
      </c>
      <c r="E8293" t="s">
        <v>392</v>
      </c>
      <c r="F8293" t="s">
        <v>417</v>
      </c>
    </row>
    <row r="8294" spans="1:6" x14ac:dyDescent="0.25">
      <c r="A8294">
        <v>13</v>
      </c>
      <c r="B8294">
        <v>13</v>
      </c>
      <c r="C8294" t="s">
        <v>1084</v>
      </c>
      <c r="D8294" t="s">
        <v>908</v>
      </c>
      <c r="E8294" t="s">
        <v>861</v>
      </c>
      <c r="F8294" t="s">
        <v>417</v>
      </c>
    </row>
    <row r="8295" spans="1:6" x14ac:dyDescent="0.25">
      <c r="A8295">
        <v>13</v>
      </c>
      <c r="B8295">
        <v>14</v>
      </c>
      <c r="C8295" t="s">
        <v>1064</v>
      </c>
      <c r="D8295" t="s">
        <v>901</v>
      </c>
      <c r="E8295" t="s">
        <v>501</v>
      </c>
      <c r="F8295" t="s">
        <v>417</v>
      </c>
    </row>
    <row r="8296" spans="1:6" x14ac:dyDescent="0.25">
      <c r="A8296">
        <v>13</v>
      </c>
      <c r="B8296">
        <v>15</v>
      </c>
      <c r="C8296" t="s">
        <v>1032</v>
      </c>
      <c r="D8296" t="s">
        <v>908</v>
      </c>
      <c r="E8296" t="s">
        <v>414</v>
      </c>
      <c r="F8296" t="s">
        <v>417</v>
      </c>
    </row>
    <row r="8297" spans="1:6" x14ac:dyDescent="0.25">
      <c r="A8297">
        <v>14</v>
      </c>
      <c r="B8297">
        <v>1</v>
      </c>
      <c r="C8297" t="s">
        <v>1097</v>
      </c>
      <c r="D8297" t="s">
        <v>899</v>
      </c>
      <c r="E8297" t="s">
        <v>414</v>
      </c>
      <c r="F8297" t="s">
        <v>417</v>
      </c>
    </row>
    <row r="8298" spans="1:6" x14ac:dyDescent="0.25">
      <c r="A8298">
        <v>14</v>
      </c>
      <c r="B8298">
        <v>2</v>
      </c>
      <c r="C8298" t="s">
        <v>1079</v>
      </c>
      <c r="D8298" t="s">
        <v>905</v>
      </c>
      <c r="E8298" t="s">
        <v>501</v>
      </c>
      <c r="F8298" t="s">
        <v>417</v>
      </c>
    </row>
    <row r="8299" spans="1:6" x14ac:dyDescent="0.25">
      <c r="A8299">
        <v>14</v>
      </c>
      <c r="B8299">
        <v>3</v>
      </c>
      <c r="C8299" t="s">
        <v>1105</v>
      </c>
      <c r="D8299" t="s">
        <v>901</v>
      </c>
      <c r="E8299" t="s">
        <v>861</v>
      </c>
      <c r="F8299" t="s">
        <v>417</v>
      </c>
    </row>
    <row r="8300" spans="1:6" x14ac:dyDescent="0.25">
      <c r="A8300">
        <v>14</v>
      </c>
      <c r="B8300">
        <v>4</v>
      </c>
      <c r="C8300" t="s">
        <v>1087</v>
      </c>
      <c r="D8300" t="s">
        <v>901</v>
      </c>
      <c r="E8300" t="s">
        <v>392</v>
      </c>
      <c r="F8300" t="s">
        <v>417</v>
      </c>
    </row>
    <row r="8301" spans="1:6" x14ac:dyDescent="0.25">
      <c r="A8301">
        <v>14</v>
      </c>
      <c r="B8301">
        <v>5</v>
      </c>
      <c r="C8301" t="s">
        <v>1134</v>
      </c>
      <c r="D8301" t="s">
        <v>901</v>
      </c>
      <c r="E8301" t="s">
        <v>155</v>
      </c>
      <c r="F8301" t="s">
        <v>417</v>
      </c>
    </row>
    <row r="8302" spans="1:6" x14ac:dyDescent="0.25">
      <c r="A8302">
        <v>14</v>
      </c>
      <c r="B8302">
        <v>6</v>
      </c>
      <c r="C8302" t="s">
        <v>1117</v>
      </c>
      <c r="D8302" t="s">
        <v>899</v>
      </c>
      <c r="E8302" t="s">
        <v>887</v>
      </c>
      <c r="F8302" t="s">
        <v>417</v>
      </c>
    </row>
    <row r="8303" spans="1:6" x14ac:dyDescent="0.25">
      <c r="A8303">
        <v>14</v>
      </c>
      <c r="B8303">
        <v>7</v>
      </c>
      <c r="C8303" t="s">
        <v>1085</v>
      </c>
      <c r="D8303" t="s">
        <v>899</v>
      </c>
      <c r="E8303" t="s">
        <v>320</v>
      </c>
      <c r="F8303" t="s">
        <v>417</v>
      </c>
    </row>
    <row r="8304" spans="1:6" x14ac:dyDescent="0.25">
      <c r="A8304">
        <v>14</v>
      </c>
      <c r="B8304">
        <v>8</v>
      </c>
      <c r="C8304" t="s">
        <v>1236</v>
      </c>
      <c r="D8304" t="s">
        <v>901</v>
      </c>
      <c r="E8304" t="s">
        <v>835</v>
      </c>
      <c r="F8304" t="s">
        <v>417</v>
      </c>
    </row>
    <row r="8305" spans="1:6" x14ac:dyDescent="0.25">
      <c r="A8305">
        <v>14</v>
      </c>
      <c r="B8305">
        <v>9</v>
      </c>
      <c r="C8305" t="s">
        <v>1068</v>
      </c>
      <c r="D8305" t="s">
        <v>901</v>
      </c>
      <c r="E8305" t="s">
        <v>416</v>
      </c>
      <c r="F8305" t="s">
        <v>417</v>
      </c>
    </row>
    <row r="8306" spans="1:6" x14ac:dyDescent="0.25">
      <c r="A8306">
        <v>14</v>
      </c>
      <c r="B8306">
        <v>10</v>
      </c>
      <c r="C8306" t="s">
        <v>1109</v>
      </c>
      <c r="D8306" t="s">
        <v>908</v>
      </c>
      <c r="E8306" t="s">
        <v>427</v>
      </c>
      <c r="F8306" t="s">
        <v>417</v>
      </c>
    </row>
    <row r="8307" spans="1:6" x14ac:dyDescent="0.25">
      <c r="A8307">
        <v>14</v>
      </c>
      <c r="B8307">
        <v>11</v>
      </c>
      <c r="C8307" t="s">
        <v>1152</v>
      </c>
      <c r="D8307" t="s">
        <v>903</v>
      </c>
      <c r="E8307" t="s">
        <v>496</v>
      </c>
      <c r="F8307" t="s">
        <v>417</v>
      </c>
    </row>
    <row r="8308" spans="1:6" x14ac:dyDescent="0.25">
      <c r="A8308">
        <v>14</v>
      </c>
      <c r="B8308">
        <v>12</v>
      </c>
      <c r="C8308" t="s">
        <v>1136</v>
      </c>
      <c r="D8308" t="s">
        <v>899</v>
      </c>
      <c r="E8308" t="s">
        <v>762</v>
      </c>
      <c r="F8308" t="s">
        <v>417</v>
      </c>
    </row>
    <row r="8309" spans="1:6" x14ac:dyDescent="0.25">
      <c r="A8309">
        <v>14</v>
      </c>
      <c r="B8309">
        <v>13</v>
      </c>
      <c r="C8309" t="s">
        <v>1089</v>
      </c>
      <c r="D8309" t="s">
        <v>905</v>
      </c>
      <c r="E8309" t="s">
        <v>104</v>
      </c>
      <c r="F8309" t="s">
        <v>417</v>
      </c>
    </row>
    <row r="8310" spans="1:6" x14ac:dyDescent="0.25">
      <c r="A8310">
        <v>14</v>
      </c>
      <c r="B8310">
        <v>14</v>
      </c>
      <c r="C8310" t="s">
        <v>1179</v>
      </c>
      <c r="D8310" t="s">
        <v>901</v>
      </c>
      <c r="E8310" t="s">
        <v>285</v>
      </c>
      <c r="F8310" t="s">
        <v>417</v>
      </c>
    </row>
    <row r="8311" spans="1:6" x14ac:dyDescent="0.25">
      <c r="A8311">
        <v>14</v>
      </c>
      <c r="B8311">
        <v>15</v>
      </c>
      <c r="C8311" t="s">
        <v>1071</v>
      </c>
      <c r="D8311" t="s">
        <v>903</v>
      </c>
      <c r="E8311" t="s">
        <v>610</v>
      </c>
      <c r="F8311" t="s">
        <v>417</v>
      </c>
    </row>
    <row r="8312" spans="1:6" x14ac:dyDescent="0.25">
      <c r="A8312">
        <v>15</v>
      </c>
      <c r="B8312">
        <v>1</v>
      </c>
      <c r="C8312" t="s">
        <v>1116</v>
      </c>
      <c r="D8312" t="s">
        <v>901</v>
      </c>
      <c r="E8312" t="s">
        <v>610</v>
      </c>
      <c r="F8312" t="s">
        <v>417</v>
      </c>
    </row>
    <row r="8313" spans="1:6" x14ac:dyDescent="0.25">
      <c r="A8313">
        <v>15</v>
      </c>
      <c r="B8313">
        <v>2</v>
      </c>
      <c r="C8313" t="s">
        <v>1069</v>
      </c>
      <c r="D8313" t="s">
        <v>899</v>
      </c>
      <c r="E8313" t="s">
        <v>285</v>
      </c>
      <c r="F8313" t="s">
        <v>417</v>
      </c>
    </row>
    <row r="8314" spans="1:6" x14ac:dyDescent="0.25">
      <c r="A8314">
        <v>15</v>
      </c>
      <c r="B8314">
        <v>3</v>
      </c>
      <c r="C8314" t="s">
        <v>1042</v>
      </c>
      <c r="D8314" t="s">
        <v>899</v>
      </c>
      <c r="E8314" t="s">
        <v>104</v>
      </c>
      <c r="F8314" t="s">
        <v>417</v>
      </c>
    </row>
    <row r="8315" spans="1:6" x14ac:dyDescent="0.25">
      <c r="A8315">
        <v>15</v>
      </c>
      <c r="B8315">
        <v>4</v>
      </c>
      <c r="C8315" t="s">
        <v>1135</v>
      </c>
      <c r="D8315" t="s">
        <v>908</v>
      </c>
      <c r="E8315" t="s">
        <v>762</v>
      </c>
      <c r="F8315" t="s">
        <v>417</v>
      </c>
    </row>
    <row r="8316" spans="1:6" x14ac:dyDescent="0.25">
      <c r="A8316">
        <v>15</v>
      </c>
      <c r="B8316">
        <v>5</v>
      </c>
      <c r="C8316" t="s">
        <v>1112</v>
      </c>
      <c r="D8316" t="s">
        <v>899</v>
      </c>
      <c r="E8316" t="s">
        <v>496</v>
      </c>
      <c r="F8316" t="s">
        <v>417</v>
      </c>
    </row>
    <row r="8317" spans="1:6" x14ac:dyDescent="0.25">
      <c r="A8317">
        <v>15</v>
      </c>
      <c r="B8317">
        <v>6</v>
      </c>
      <c r="C8317" t="s">
        <v>1050</v>
      </c>
      <c r="D8317" t="s">
        <v>922</v>
      </c>
      <c r="E8317" t="s">
        <v>427</v>
      </c>
      <c r="F8317" t="s">
        <v>417</v>
      </c>
    </row>
    <row r="8318" spans="1:6" x14ac:dyDescent="0.25">
      <c r="A8318">
        <v>15</v>
      </c>
      <c r="B8318">
        <v>7</v>
      </c>
      <c r="C8318" t="s">
        <v>1094</v>
      </c>
      <c r="D8318" t="s">
        <v>903</v>
      </c>
      <c r="E8318" t="s">
        <v>416</v>
      </c>
      <c r="F8318" t="s">
        <v>417</v>
      </c>
    </row>
    <row r="8319" spans="1:6" x14ac:dyDescent="0.25">
      <c r="A8319">
        <v>15</v>
      </c>
      <c r="B8319">
        <v>8</v>
      </c>
      <c r="C8319" t="s">
        <v>1103</v>
      </c>
      <c r="D8319" t="s">
        <v>901</v>
      </c>
      <c r="E8319" t="s">
        <v>835</v>
      </c>
      <c r="F8319" t="s">
        <v>417</v>
      </c>
    </row>
    <row r="8320" spans="1:6" x14ac:dyDescent="0.25">
      <c r="A8320">
        <v>15</v>
      </c>
      <c r="B8320">
        <v>9</v>
      </c>
      <c r="C8320" t="s">
        <v>1092</v>
      </c>
      <c r="D8320" t="s">
        <v>901</v>
      </c>
      <c r="E8320" t="s">
        <v>320</v>
      </c>
      <c r="F8320" t="s">
        <v>417</v>
      </c>
    </row>
    <row r="8321" spans="1:6" x14ac:dyDescent="0.25">
      <c r="A8321">
        <v>15</v>
      </c>
      <c r="B8321">
        <v>10</v>
      </c>
      <c r="C8321" t="s">
        <v>1144</v>
      </c>
      <c r="D8321" t="s">
        <v>899</v>
      </c>
      <c r="E8321" t="s">
        <v>887</v>
      </c>
      <c r="F8321" t="s">
        <v>417</v>
      </c>
    </row>
    <row r="8322" spans="1:6" x14ac:dyDescent="0.25">
      <c r="A8322">
        <v>15</v>
      </c>
      <c r="B8322">
        <v>11</v>
      </c>
      <c r="C8322" t="s">
        <v>1108</v>
      </c>
      <c r="D8322" t="s">
        <v>908</v>
      </c>
      <c r="E8322" t="s">
        <v>155</v>
      </c>
      <c r="F8322" t="s">
        <v>417</v>
      </c>
    </row>
    <row r="8323" spans="1:6" x14ac:dyDescent="0.25">
      <c r="A8323">
        <v>15</v>
      </c>
      <c r="B8323">
        <v>12</v>
      </c>
      <c r="C8323" t="s">
        <v>1160</v>
      </c>
      <c r="D8323" t="s">
        <v>899</v>
      </c>
      <c r="E8323" t="s">
        <v>392</v>
      </c>
      <c r="F8323" t="s">
        <v>417</v>
      </c>
    </row>
    <row r="8324" spans="1:6" x14ac:dyDescent="0.25">
      <c r="A8324">
        <v>15</v>
      </c>
      <c r="B8324">
        <v>13</v>
      </c>
      <c r="C8324" t="s">
        <v>1174</v>
      </c>
      <c r="D8324" t="s">
        <v>899</v>
      </c>
      <c r="E8324" t="s">
        <v>861</v>
      </c>
      <c r="F8324" t="s">
        <v>417</v>
      </c>
    </row>
    <row r="8325" spans="1:6" x14ac:dyDescent="0.25">
      <c r="A8325">
        <v>15</v>
      </c>
      <c r="B8325">
        <v>14</v>
      </c>
      <c r="C8325" t="s">
        <v>1096</v>
      </c>
      <c r="D8325" t="s">
        <v>901</v>
      </c>
      <c r="E8325" t="s">
        <v>501</v>
      </c>
      <c r="F8325" t="s">
        <v>417</v>
      </c>
    </row>
    <row r="8326" spans="1:6" x14ac:dyDescent="0.25">
      <c r="A8326">
        <v>15</v>
      </c>
      <c r="B8326">
        <v>15</v>
      </c>
      <c r="C8326" t="s">
        <v>1153</v>
      </c>
      <c r="D8326" t="s">
        <v>899</v>
      </c>
      <c r="E8326" t="s">
        <v>414</v>
      </c>
      <c r="F8326" t="s">
        <v>417</v>
      </c>
    </row>
    <row r="8327" spans="1:6" x14ac:dyDescent="0.25">
      <c r="A8327">
        <v>16</v>
      </c>
      <c r="B8327">
        <v>1</v>
      </c>
      <c r="C8327" t="s">
        <v>1115</v>
      </c>
      <c r="D8327" t="s">
        <v>901</v>
      </c>
      <c r="E8327" t="s">
        <v>414</v>
      </c>
      <c r="F8327" t="s">
        <v>417</v>
      </c>
    </row>
    <row r="8328" spans="1:6" x14ac:dyDescent="0.25">
      <c r="A8328">
        <v>16</v>
      </c>
      <c r="B8328">
        <v>2</v>
      </c>
      <c r="C8328" t="s">
        <v>1118</v>
      </c>
      <c r="D8328" t="s">
        <v>901</v>
      </c>
      <c r="E8328" t="s">
        <v>501</v>
      </c>
      <c r="F8328" t="s">
        <v>417</v>
      </c>
    </row>
    <row r="8329" spans="1:6" x14ac:dyDescent="0.25">
      <c r="A8329">
        <v>16</v>
      </c>
      <c r="B8329">
        <v>3</v>
      </c>
      <c r="C8329" t="s">
        <v>1128</v>
      </c>
      <c r="D8329" t="s">
        <v>901</v>
      </c>
      <c r="E8329" t="s">
        <v>861</v>
      </c>
      <c r="F8329" t="s">
        <v>417</v>
      </c>
    </row>
    <row r="8330" spans="1:6" x14ac:dyDescent="0.25">
      <c r="A8330">
        <v>16</v>
      </c>
      <c r="B8330">
        <v>4</v>
      </c>
      <c r="C8330" t="s">
        <v>1145</v>
      </c>
      <c r="D8330" t="s">
        <v>899</v>
      </c>
      <c r="E8330" t="s">
        <v>392</v>
      </c>
      <c r="F8330" t="s">
        <v>417</v>
      </c>
    </row>
    <row r="8331" spans="1:6" x14ac:dyDescent="0.25">
      <c r="A8331">
        <v>16</v>
      </c>
      <c r="B8331">
        <v>5</v>
      </c>
      <c r="C8331" t="s">
        <v>1225</v>
      </c>
      <c r="D8331" t="s">
        <v>901</v>
      </c>
      <c r="E8331" t="s">
        <v>155</v>
      </c>
      <c r="F8331" t="s">
        <v>417</v>
      </c>
    </row>
    <row r="8332" spans="1:6" x14ac:dyDescent="0.25">
      <c r="A8332">
        <v>16</v>
      </c>
      <c r="B8332">
        <v>6</v>
      </c>
      <c r="C8332" t="s">
        <v>1133</v>
      </c>
      <c r="D8332" t="s">
        <v>901</v>
      </c>
      <c r="E8332" t="s">
        <v>887</v>
      </c>
      <c r="F8332" t="s">
        <v>417</v>
      </c>
    </row>
    <row r="8333" spans="1:6" x14ac:dyDescent="0.25">
      <c r="A8333">
        <v>16</v>
      </c>
      <c r="B8333">
        <v>7</v>
      </c>
      <c r="C8333" t="s">
        <v>1099</v>
      </c>
      <c r="D8333" t="s">
        <v>899</v>
      </c>
      <c r="E8333" t="s">
        <v>320</v>
      </c>
      <c r="F8333" t="s">
        <v>417</v>
      </c>
    </row>
    <row r="8334" spans="1:6" x14ac:dyDescent="0.25">
      <c r="A8334">
        <v>16</v>
      </c>
      <c r="B8334">
        <v>8</v>
      </c>
      <c r="C8334" t="s">
        <v>1251</v>
      </c>
      <c r="D8334" t="s">
        <v>901</v>
      </c>
      <c r="E8334" t="s">
        <v>835</v>
      </c>
      <c r="F8334" t="s">
        <v>417</v>
      </c>
    </row>
    <row r="8335" spans="1:6" x14ac:dyDescent="0.25">
      <c r="A8335">
        <v>16</v>
      </c>
      <c r="B8335">
        <v>9</v>
      </c>
      <c r="C8335" t="s">
        <v>1168</v>
      </c>
      <c r="D8335" t="s">
        <v>899</v>
      </c>
      <c r="E8335" t="s">
        <v>416</v>
      </c>
      <c r="F8335" t="s">
        <v>417</v>
      </c>
    </row>
    <row r="8336" spans="1:6" x14ac:dyDescent="0.25">
      <c r="A8336">
        <v>16</v>
      </c>
      <c r="B8336">
        <v>10</v>
      </c>
      <c r="C8336" t="s">
        <v>1123</v>
      </c>
      <c r="D8336" t="s">
        <v>926</v>
      </c>
      <c r="E8336" t="s">
        <v>427</v>
      </c>
      <c r="F8336" t="s">
        <v>417</v>
      </c>
    </row>
    <row r="8337" spans="1:6" x14ac:dyDescent="0.25">
      <c r="A8337">
        <v>16</v>
      </c>
      <c r="B8337">
        <v>11</v>
      </c>
      <c r="C8337" t="s">
        <v>1173</v>
      </c>
      <c r="D8337" t="s">
        <v>899</v>
      </c>
      <c r="E8337" t="s">
        <v>496</v>
      </c>
      <c r="F8337" t="s">
        <v>417</v>
      </c>
    </row>
    <row r="8338" spans="1:6" x14ac:dyDescent="0.25">
      <c r="A8338">
        <v>16</v>
      </c>
      <c r="B8338">
        <v>12</v>
      </c>
      <c r="C8338" t="s">
        <v>1119</v>
      </c>
      <c r="D8338" t="s">
        <v>901</v>
      </c>
      <c r="E8338" t="s">
        <v>762</v>
      </c>
      <c r="F8338" t="s">
        <v>417</v>
      </c>
    </row>
    <row r="8339" spans="1:6" x14ac:dyDescent="0.25">
      <c r="A8339">
        <v>16</v>
      </c>
      <c r="B8339">
        <v>13</v>
      </c>
      <c r="C8339" t="s">
        <v>1148</v>
      </c>
      <c r="D8339" t="s">
        <v>901</v>
      </c>
      <c r="E8339" t="s">
        <v>104</v>
      </c>
      <c r="F8339" t="s">
        <v>417</v>
      </c>
    </row>
    <row r="8340" spans="1:6" x14ac:dyDescent="0.25">
      <c r="A8340">
        <v>16</v>
      </c>
      <c r="B8340">
        <v>14</v>
      </c>
      <c r="C8340" t="s">
        <v>1091</v>
      </c>
      <c r="D8340" t="s">
        <v>901</v>
      </c>
      <c r="E8340" t="s">
        <v>285</v>
      </c>
      <c r="F8340" t="s">
        <v>417</v>
      </c>
    </row>
    <row r="8341" spans="1:6" x14ac:dyDescent="0.25">
      <c r="A8341">
        <v>16</v>
      </c>
      <c r="B8341">
        <v>15</v>
      </c>
      <c r="C8341" t="s">
        <v>1147</v>
      </c>
      <c r="D8341" t="s">
        <v>901</v>
      </c>
      <c r="E8341" t="s">
        <v>610</v>
      </c>
      <c r="F8341" t="s">
        <v>417</v>
      </c>
    </row>
    <row r="8342" spans="1:6" x14ac:dyDescent="0.25">
      <c r="A8342">
        <v>17</v>
      </c>
      <c r="B8342">
        <v>1</v>
      </c>
      <c r="C8342" t="s">
        <v>1154</v>
      </c>
      <c r="D8342" t="s">
        <v>922</v>
      </c>
      <c r="E8342" t="s">
        <v>610</v>
      </c>
      <c r="F8342" t="s">
        <v>417</v>
      </c>
    </row>
    <row r="8343" spans="1:6" x14ac:dyDescent="0.25">
      <c r="A8343">
        <v>17</v>
      </c>
      <c r="B8343">
        <v>2</v>
      </c>
      <c r="C8343" t="s">
        <v>1207</v>
      </c>
      <c r="D8343" t="s">
        <v>899</v>
      </c>
      <c r="E8343" t="s">
        <v>285</v>
      </c>
      <c r="F8343" t="s">
        <v>417</v>
      </c>
    </row>
    <row r="8344" spans="1:6" x14ac:dyDescent="0.25">
      <c r="A8344">
        <v>17</v>
      </c>
      <c r="B8344">
        <v>3</v>
      </c>
      <c r="C8344" t="s">
        <v>1177</v>
      </c>
      <c r="D8344" t="s">
        <v>901</v>
      </c>
      <c r="E8344" t="s">
        <v>104</v>
      </c>
      <c r="F8344" t="s">
        <v>417</v>
      </c>
    </row>
    <row r="8345" spans="1:6" x14ac:dyDescent="0.25">
      <c r="A8345">
        <v>17</v>
      </c>
      <c r="B8345">
        <v>4</v>
      </c>
      <c r="C8345" t="s">
        <v>1139</v>
      </c>
      <c r="D8345" t="s">
        <v>903</v>
      </c>
      <c r="E8345" t="s">
        <v>762</v>
      </c>
      <c r="F8345" t="s">
        <v>417</v>
      </c>
    </row>
    <row r="8346" spans="1:6" x14ac:dyDescent="0.25">
      <c r="A8346">
        <v>17</v>
      </c>
      <c r="B8346">
        <v>5</v>
      </c>
      <c r="C8346" t="s">
        <v>1186</v>
      </c>
      <c r="D8346" t="s">
        <v>922</v>
      </c>
      <c r="E8346" t="s">
        <v>496</v>
      </c>
      <c r="F8346" t="s">
        <v>417</v>
      </c>
    </row>
    <row r="8347" spans="1:6" x14ac:dyDescent="0.25">
      <c r="A8347">
        <v>17</v>
      </c>
      <c r="B8347">
        <v>6</v>
      </c>
      <c r="C8347" t="s">
        <v>1102</v>
      </c>
      <c r="D8347" t="s">
        <v>901</v>
      </c>
      <c r="E8347" t="s">
        <v>427</v>
      </c>
      <c r="F8347" t="s">
        <v>417</v>
      </c>
    </row>
    <row r="8348" spans="1:6" x14ac:dyDescent="0.25">
      <c r="A8348">
        <v>17</v>
      </c>
      <c r="B8348">
        <v>7</v>
      </c>
      <c r="C8348" t="s">
        <v>1137</v>
      </c>
      <c r="D8348" t="s">
        <v>922</v>
      </c>
      <c r="E8348" t="s">
        <v>416</v>
      </c>
      <c r="F8348" t="s">
        <v>417</v>
      </c>
    </row>
    <row r="8349" spans="1:6" x14ac:dyDescent="0.25">
      <c r="A8349">
        <v>17</v>
      </c>
      <c r="B8349">
        <v>8</v>
      </c>
      <c r="C8349" t="s">
        <v>1241</v>
      </c>
      <c r="D8349" t="s">
        <v>961</v>
      </c>
      <c r="E8349" t="s">
        <v>835</v>
      </c>
      <c r="F8349" t="s">
        <v>417</v>
      </c>
    </row>
    <row r="8350" spans="1:6" x14ac:dyDescent="0.25">
      <c r="A8350">
        <v>17</v>
      </c>
      <c r="B8350">
        <v>9</v>
      </c>
      <c r="C8350" t="s">
        <v>1104</v>
      </c>
      <c r="D8350" t="s">
        <v>901</v>
      </c>
      <c r="E8350" t="s">
        <v>320</v>
      </c>
      <c r="F8350" t="s">
        <v>417</v>
      </c>
    </row>
    <row r="8351" spans="1:6" x14ac:dyDescent="0.25">
      <c r="A8351">
        <v>17</v>
      </c>
      <c r="B8351">
        <v>10</v>
      </c>
      <c r="C8351" t="s">
        <v>1142</v>
      </c>
      <c r="D8351" t="s">
        <v>899</v>
      </c>
      <c r="E8351" t="s">
        <v>887</v>
      </c>
      <c r="F8351" t="s">
        <v>417</v>
      </c>
    </row>
    <row r="8352" spans="1:6" x14ac:dyDescent="0.25">
      <c r="A8352">
        <v>17</v>
      </c>
      <c r="B8352">
        <v>11</v>
      </c>
      <c r="C8352" t="s">
        <v>1141</v>
      </c>
      <c r="D8352" t="s">
        <v>899</v>
      </c>
      <c r="E8352" t="s">
        <v>155</v>
      </c>
      <c r="F8352" t="s">
        <v>417</v>
      </c>
    </row>
    <row r="8353" spans="1:6" x14ac:dyDescent="0.25">
      <c r="A8353">
        <v>17</v>
      </c>
      <c r="B8353">
        <v>12</v>
      </c>
      <c r="C8353" t="s">
        <v>1127</v>
      </c>
      <c r="D8353" t="s">
        <v>901</v>
      </c>
      <c r="E8353" t="s">
        <v>392</v>
      </c>
      <c r="F8353" t="s">
        <v>417</v>
      </c>
    </row>
    <row r="8354" spans="1:6" x14ac:dyDescent="0.25">
      <c r="A8354">
        <v>17</v>
      </c>
      <c r="B8354">
        <v>13</v>
      </c>
      <c r="C8354" t="s">
        <v>1200</v>
      </c>
      <c r="D8354" t="s">
        <v>901</v>
      </c>
      <c r="E8354" t="s">
        <v>861</v>
      </c>
      <c r="F8354" t="s">
        <v>417</v>
      </c>
    </row>
    <row r="8355" spans="1:6" x14ac:dyDescent="0.25">
      <c r="A8355">
        <v>17</v>
      </c>
      <c r="B8355">
        <v>14</v>
      </c>
      <c r="C8355" t="s">
        <v>1166</v>
      </c>
      <c r="D8355" t="s">
        <v>901</v>
      </c>
      <c r="E8355" t="s">
        <v>501</v>
      </c>
      <c r="F8355" t="s">
        <v>417</v>
      </c>
    </row>
    <row r="8356" spans="1:6" x14ac:dyDescent="0.25">
      <c r="A8356">
        <v>17</v>
      </c>
      <c r="B8356">
        <v>15</v>
      </c>
      <c r="C8356" t="s">
        <v>1151</v>
      </c>
      <c r="D8356" t="s">
        <v>903</v>
      </c>
      <c r="E8356" t="s">
        <v>414</v>
      </c>
      <c r="F8356" t="s">
        <v>417</v>
      </c>
    </row>
    <row r="8357" spans="1:6" x14ac:dyDescent="0.25">
      <c r="A8357">
        <v>18</v>
      </c>
      <c r="B8357">
        <v>1</v>
      </c>
      <c r="C8357" t="s">
        <v>1143</v>
      </c>
      <c r="D8357" t="s">
        <v>961</v>
      </c>
      <c r="E8357" t="s">
        <v>414</v>
      </c>
      <c r="F8357" t="s">
        <v>417</v>
      </c>
    </row>
    <row r="8358" spans="1:6" x14ac:dyDescent="0.25">
      <c r="A8358">
        <v>18</v>
      </c>
      <c r="B8358">
        <v>2</v>
      </c>
      <c r="C8358" t="s">
        <v>1213</v>
      </c>
      <c r="D8358" t="s">
        <v>901</v>
      </c>
      <c r="E8358" t="s">
        <v>501</v>
      </c>
      <c r="F8358" t="s">
        <v>417</v>
      </c>
    </row>
    <row r="8359" spans="1:6" x14ac:dyDescent="0.25">
      <c r="A8359">
        <v>18</v>
      </c>
      <c r="B8359">
        <v>3</v>
      </c>
      <c r="C8359" t="s">
        <v>1237</v>
      </c>
      <c r="D8359" t="s">
        <v>901</v>
      </c>
      <c r="E8359" t="s">
        <v>861</v>
      </c>
      <c r="F8359" t="s">
        <v>417</v>
      </c>
    </row>
    <row r="8360" spans="1:6" x14ac:dyDescent="0.25">
      <c r="A8360">
        <v>18</v>
      </c>
      <c r="B8360">
        <v>4</v>
      </c>
      <c r="C8360" t="s">
        <v>1161</v>
      </c>
      <c r="D8360" t="s">
        <v>899</v>
      </c>
      <c r="E8360" t="s">
        <v>392</v>
      </c>
      <c r="F8360" t="s">
        <v>417</v>
      </c>
    </row>
    <row r="8361" spans="1:6" x14ac:dyDescent="0.25">
      <c r="A8361">
        <v>18</v>
      </c>
      <c r="B8361">
        <v>5</v>
      </c>
      <c r="C8361" t="s">
        <v>1165</v>
      </c>
      <c r="D8361" t="s">
        <v>901</v>
      </c>
      <c r="E8361" t="s">
        <v>155</v>
      </c>
      <c r="F8361" t="s">
        <v>417</v>
      </c>
    </row>
    <row r="8362" spans="1:6" x14ac:dyDescent="0.25">
      <c r="A8362">
        <v>18</v>
      </c>
      <c r="B8362">
        <v>6</v>
      </c>
      <c r="C8362" t="s">
        <v>1111</v>
      </c>
      <c r="D8362" t="s">
        <v>926</v>
      </c>
      <c r="E8362" t="s">
        <v>887</v>
      </c>
      <c r="F8362" t="s">
        <v>417</v>
      </c>
    </row>
    <row r="8363" spans="1:6" x14ac:dyDescent="0.25">
      <c r="A8363">
        <v>18</v>
      </c>
      <c r="B8363">
        <v>7</v>
      </c>
      <c r="C8363" t="s">
        <v>1140</v>
      </c>
      <c r="D8363" t="s">
        <v>901</v>
      </c>
      <c r="E8363" t="s">
        <v>320</v>
      </c>
      <c r="F8363" t="s">
        <v>417</v>
      </c>
    </row>
    <row r="8364" spans="1:6" x14ac:dyDescent="0.25">
      <c r="A8364">
        <v>18</v>
      </c>
      <c r="B8364">
        <v>8</v>
      </c>
      <c r="C8364" t="s">
        <v>1201</v>
      </c>
      <c r="D8364" t="s">
        <v>903</v>
      </c>
      <c r="E8364" t="s">
        <v>835</v>
      </c>
      <c r="F8364" t="s">
        <v>417</v>
      </c>
    </row>
    <row r="8365" spans="1:6" x14ac:dyDescent="0.25">
      <c r="A8365">
        <v>18</v>
      </c>
      <c r="B8365">
        <v>9</v>
      </c>
      <c r="C8365" t="s">
        <v>1227</v>
      </c>
      <c r="D8365" t="s">
        <v>901</v>
      </c>
      <c r="E8365" t="s">
        <v>416</v>
      </c>
      <c r="F8365" t="s">
        <v>417</v>
      </c>
    </row>
    <row r="8366" spans="1:6" x14ac:dyDescent="0.25">
      <c r="A8366">
        <v>18</v>
      </c>
      <c r="B8366">
        <v>10</v>
      </c>
      <c r="C8366" t="s">
        <v>1156</v>
      </c>
      <c r="D8366" t="s">
        <v>899</v>
      </c>
      <c r="E8366" t="s">
        <v>427</v>
      </c>
      <c r="F8366" t="s">
        <v>417</v>
      </c>
    </row>
    <row r="8367" spans="1:6" x14ac:dyDescent="0.25">
      <c r="A8367">
        <v>18</v>
      </c>
      <c r="B8367">
        <v>11</v>
      </c>
      <c r="C8367" t="s">
        <v>1231</v>
      </c>
      <c r="D8367" t="s">
        <v>901</v>
      </c>
      <c r="E8367" t="s">
        <v>496</v>
      </c>
      <c r="F8367" t="s">
        <v>417</v>
      </c>
    </row>
    <row r="8368" spans="1:6" x14ac:dyDescent="0.25">
      <c r="A8368">
        <v>18</v>
      </c>
      <c r="B8368">
        <v>12</v>
      </c>
      <c r="C8368" t="s">
        <v>1167</v>
      </c>
      <c r="D8368" t="s">
        <v>901</v>
      </c>
      <c r="E8368" t="s">
        <v>762</v>
      </c>
      <c r="F8368" t="s">
        <v>417</v>
      </c>
    </row>
    <row r="8369" spans="1:6" x14ac:dyDescent="0.25">
      <c r="A8369">
        <v>18</v>
      </c>
      <c r="B8369">
        <v>13</v>
      </c>
      <c r="C8369" t="s">
        <v>1129</v>
      </c>
      <c r="D8369" t="s">
        <v>899</v>
      </c>
      <c r="E8369" t="s">
        <v>104</v>
      </c>
      <c r="F8369" t="s">
        <v>417</v>
      </c>
    </row>
    <row r="8370" spans="1:6" x14ac:dyDescent="0.25">
      <c r="A8370">
        <v>18</v>
      </c>
      <c r="B8370">
        <v>14</v>
      </c>
      <c r="C8370" t="s">
        <v>1175</v>
      </c>
      <c r="D8370" t="s">
        <v>905</v>
      </c>
      <c r="E8370" t="s">
        <v>285</v>
      </c>
      <c r="F8370" t="s">
        <v>417</v>
      </c>
    </row>
    <row r="8371" spans="1:6" x14ac:dyDescent="0.25">
      <c r="A8371">
        <v>18</v>
      </c>
      <c r="B8371">
        <v>15</v>
      </c>
      <c r="C8371" t="s">
        <v>1159</v>
      </c>
      <c r="D8371" t="s">
        <v>901</v>
      </c>
      <c r="E8371" t="s">
        <v>610</v>
      </c>
      <c r="F8371" t="s">
        <v>417</v>
      </c>
    </row>
    <row r="8372" spans="1:6" x14ac:dyDescent="0.25">
      <c r="A8372">
        <v>19</v>
      </c>
      <c r="B8372">
        <v>1</v>
      </c>
      <c r="C8372" t="s">
        <v>1150</v>
      </c>
      <c r="D8372" t="s">
        <v>905</v>
      </c>
      <c r="E8372" t="s">
        <v>610</v>
      </c>
      <c r="F8372" t="s">
        <v>417</v>
      </c>
    </row>
    <row r="8373" spans="1:6" x14ac:dyDescent="0.25">
      <c r="A8373">
        <v>19</v>
      </c>
      <c r="B8373">
        <v>2</v>
      </c>
      <c r="C8373" t="s">
        <v>1169</v>
      </c>
      <c r="D8373" t="s">
        <v>901</v>
      </c>
      <c r="E8373" t="s">
        <v>285</v>
      </c>
      <c r="F8373" t="s">
        <v>417</v>
      </c>
    </row>
    <row r="8374" spans="1:6" x14ac:dyDescent="0.25">
      <c r="A8374">
        <v>19</v>
      </c>
      <c r="B8374">
        <v>3</v>
      </c>
      <c r="C8374" t="s">
        <v>1158</v>
      </c>
      <c r="D8374" t="s">
        <v>961</v>
      </c>
      <c r="E8374" t="s">
        <v>104</v>
      </c>
      <c r="F8374" t="s">
        <v>417</v>
      </c>
    </row>
    <row r="8375" spans="1:6" x14ac:dyDescent="0.25">
      <c r="A8375">
        <v>19</v>
      </c>
      <c r="B8375">
        <v>4</v>
      </c>
      <c r="C8375" t="s">
        <v>1248</v>
      </c>
      <c r="D8375" t="s">
        <v>901</v>
      </c>
      <c r="E8375" t="s">
        <v>762</v>
      </c>
      <c r="F8375" t="s">
        <v>417</v>
      </c>
    </row>
    <row r="8376" spans="1:6" x14ac:dyDescent="0.25">
      <c r="A8376">
        <v>19</v>
      </c>
      <c r="B8376">
        <v>5</v>
      </c>
      <c r="C8376" t="s">
        <v>1222</v>
      </c>
      <c r="D8376" t="s">
        <v>901</v>
      </c>
      <c r="E8376" t="s">
        <v>496</v>
      </c>
      <c r="F8376" t="s">
        <v>417</v>
      </c>
    </row>
    <row r="8377" spans="1:6" x14ac:dyDescent="0.25">
      <c r="A8377">
        <v>19</v>
      </c>
      <c r="B8377">
        <v>6</v>
      </c>
      <c r="C8377" t="s">
        <v>1216</v>
      </c>
      <c r="D8377" t="s">
        <v>899</v>
      </c>
      <c r="E8377" t="s">
        <v>427</v>
      </c>
      <c r="F8377" t="s">
        <v>417</v>
      </c>
    </row>
    <row r="8378" spans="1:6" x14ac:dyDescent="0.25">
      <c r="A8378">
        <v>19</v>
      </c>
      <c r="B8378">
        <v>7</v>
      </c>
      <c r="C8378" t="s">
        <v>1155</v>
      </c>
      <c r="D8378" t="s">
        <v>961</v>
      </c>
      <c r="E8378" t="s">
        <v>416</v>
      </c>
      <c r="F8378" t="s">
        <v>417</v>
      </c>
    </row>
    <row r="8379" spans="1:6" x14ac:dyDescent="0.25">
      <c r="A8379">
        <v>19</v>
      </c>
      <c r="B8379">
        <v>8</v>
      </c>
      <c r="C8379" t="s">
        <v>1211</v>
      </c>
      <c r="D8379" t="s">
        <v>899</v>
      </c>
      <c r="E8379" t="s">
        <v>835</v>
      </c>
      <c r="F8379" t="s">
        <v>417</v>
      </c>
    </row>
    <row r="8380" spans="1:6" x14ac:dyDescent="0.25">
      <c r="A8380">
        <v>19</v>
      </c>
      <c r="B8380">
        <v>9</v>
      </c>
      <c r="C8380" t="s">
        <v>1208</v>
      </c>
      <c r="D8380" t="s">
        <v>899</v>
      </c>
      <c r="E8380" t="s">
        <v>320</v>
      </c>
      <c r="F8380" t="s">
        <v>417</v>
      </c>
    </row>
    <row r="8381" spans="1:6" x14ac:dyDescent="0.25">
      <c r="A8381">
        <v>19</v>
      </c>
      <c r="B8381">
        <v>10</v>
      </c>
      <c r="C8381" t="s">
        <v>1184</v>
      </c>
      <c r="D8381" t="s">
        <v>901</v>
      </c>
      <c r="E8381" t="s">
        <v>887</v>
      </c>
      <c r="F8381" t="s">
        <v>417</v>
      </c>
    </row>
    <row r="8382" spans="1:6" x14ac:dyDescent="0.25">
      <c r="A8382">
        <v>19</v>
      </c>
      <c r="B8382">
        <v>11</v>
      </c>
      <c r="C8382" t="s">
        <v>1157</v>
      </c>
      <c r="D8382" t="s">
        <v>899</v>
      </c>
      <c r="E8382" t="s">
        <v>155</v>
      </c>
      <c r="F8382" t="s">
        <v>417</v>
      </c>
    </row>
    <row r="8383" spans="1:6" x14ac:dyDescent="0.25">
      <c r="A8383">
        <v>19</v>
      </c>
      <c r="B8383">
        <v>12</v>
      </c>
      <c r="C8383" t="s">
        <v>1110</v>
      </c>
      <c r="D8383" t="s">
        <v>899</v>
      </c>
      <c r="E8383" t="s">
        <v>392</v>
      </c>
      <c r="F8383" t="s">
        <v>417</v>
      </c>
    </row>
    <row r="8384" spans="1:6" x14ac:dyDescent="0.25">
      <c r="A8384">
        <v>19</v>
      </c>
      <c r="B8384">
        <v>13</v>
      </c>
      <c r="C8384" t="s">
        <v>1188</v>
      </c>
      <c r="D8384" t="s">
        <v>961</v>
      </c>
      <c r="E8384" t="s">
        <v>861</v>
      </c>
      <c r="F8384" t="s">
        <v>417</v>
      </c>
    </row>
    <row r="8385" spans="1:6" x14ac:dyDescent="0.25">
      <c r="A8385">
        <v>19</v>
      </c>
      <c r="B8385">
        <v>14</v>
      </c>
      <c r="C8385" t="s">
        <v>1162</v>
      </c>
      <c r="D8385" t="s">
        <v>961</v>
      </c>
      <c r="E8385" t="s">
        <v>501</v>
      </c>
      <c r="F8385" t="s">
        <v>417</v>
      </c>
    </row>
    <row r="8386" spans="1:6" x14ac:dyDescent="0.25">
      <c r="A8386">
        <v>19</v>
      </c>
      <c r="B8386">
        <v>15</v>
      </c>
      <c r="C8386" t="s">
        <v>1279</v>
      </c>
      <c r="D8386" t="s">
        <v>901</v>
      </c>
      <c r="E8386" t="s">
        <v>414</v>
      </c>
      <c r="F8386" t="s">
        <v>417</v>
      </c>
    </row>
    <row r="8387" spans="1:6" x14ac:dyDescent="0.25">
      <c r="A8387">
        <v>20</v>
      </c>
      <c r="B8387">
        <v>1</v>
      </c>
      <c r="C8387" t="s">
        <v>1164</v>
      </c>
      <c r="D8387" t="s">
        <v>903</v>
      </c>
      <c r="E8387" t="s">
        <v>414</v>
      </c>
      <c r="F8387" t="s">
        <v>417</v>
      </c>
    </row>
    <row r="8388" spans="1:6" x14ac:dyDescent="0.25">
      <c r="A8388">
        <v>20</v>
      </c>
      <c r="B8388">
        <v>2</v>
      </c>
      <c r="C8388" t="s">
        <v>1190</v>
      </c>
      <c r="D8388" t="s">
        <v>901</v>
      </c>
      <c r="E8388" t="s">
        <v>501</v>
      </c>
      <c r="F8388" t="s">
        <v>417</v>
      </c>
    </row>
    <row r="8389" spans="1:6" x14ac:dyDescent="0.25">
      <c r="A8389">
        <v>20</v>
      </c>
      <c r="B8389">
        <v>3</v>
      </c>
      <c r="C8389" t="s">
        <v>1210</v>
      </c>
      <c r="D8389" t="s">
        <v>901</v>
      </c>
      <c r="E8389" t="s">
        <v>861</v>
      </c>
      <c r="F8389" t="s">
        <v>417</v>
      </c>
    </row>
    <row r="8390" spans="1:6" x14ac:dyDescent="0.25">
      <c r="A8390">
        <v>20</v>
      </c>
      <c r="B8390">
        <v>4</v>
      </c>
      <c r="C8390" t="s">
        <v>1203</v>
      </c>
      <c r="D8390" t="s">
        <v>903</v>
      </c>
      <c r="E8390" t="s">
        <v>392</v>
      </c>
      <c r="F8390" t="s">
        <v>417</v>
      </c>
    </row>
    <row r="8391" spans="1:6" x14ac:dyDescent="0.25">
      <c r="A8391">
        <v>20</v>
      </c>
      <c r="B8391">
        <v>5</v>
      </c>
      <c r="C8391" t="s">
        <v>1226</v>
      </c>
      <c r="D8391" t="s">
        <v>901</v>
      </c>
      <c r="E8391" t="s">
        <v>155</v>
      </c>
      <c r="F8391" t="s">
        <v>417</v>
      </c>
    </row>
    <row r="8392" spans="1:6" x14ac:dyDescent="0.25">
      <c r="A8392">
        <v>20</v>
      </c>
      <c r="B8392">
        <v>6</v>
      </c>
      <c r="C8392" t="s">
        <v>1262</v>
      </c>
      <c r="D8392" t="s">
        <v>903</v>
      </c>
      <c r="E8392" t="s">
        <v>887</v>
      </c>
      <c r="F8392" t="s">
        <v>417</v>
      </c>
    </row>
    <row r="8393" spans="1:6" x14ac:dyDescent="0.25">
      <c r="A8393">
        <v>20</v>
      </c>
      <c r="B8393">
        <v>7</v>
      </c>
      <c r="C8393" t="s">
        <v>1261</v>
      </c>
      <c r="D8393" t="s">
        <v>899</v>
      </c>
      <c r="E8393" t="s">
        <v>320</v>
      </c>
      <c r="F8393" t="s">
        <v>417</v>
      </c>
    </row>
    <row r="8394" spans="1:6" x14ac:dyDescent="0.25">
      <c r="A8394">
        <v>20</v>
      </c>
      <c r="B8394">
        <v>8</v>
      </c>
      <c r="C8394" t="s">
        <v>1373</v>
      </c>
      <c r="D8394" t="s">
        <v>901</v>
      </c>
      <c r="E8394" t="s">
        <v>835</v>
      </c>
      <c r="F8394" t="s">
        <v>417</v>
      </c>
    </row>
    <row r="8395" spans="1:6" x14ac:dyDescent="0.25">
      <c r="A8395">
        <v>20</v>
      </c>
      <c r="B8395">
        <v>9</v>
      </c>
      <c r="C8395" t="s">
        <v>1176</v>
      </c>
      <c r="D8395" t="s">
        <v>922</v>
      </c>
      <c r="E8395" t="s">
        <v>416</v>
      </c>
      <c r="F8395" t="s">
        <v>417</v>
      </c>
    </row>
    <row r="8396" spans="1:6" x14ac:dyDescent="0.25">
      <c r="A8396">
        <v>20</v>
      </c>
      <c r="B8396">
        <v>10</v>
      </c>
      <c r="C8396" t="s">
        <v>1163</v>
      </c>
      <c r="D8396" t="s">
        <v>903</v>
      </c>
      <c r="E8396" t="s">
        <v>427</v>
      </c>
      <c r="F8396" t="s">
        <v>417</v>
      </c>
    </row>
    <row r="8397" spans="1:6" x14ac:dyDescent="0.25">
      <c r="A8397">
        <v>20</v>
      </c>
      <c r="B8397">
        <v>11</v>
      </c>
      <c r="C8397" t="s">
        <v>1138</v>
      </c>
      <c r="D8397" t="s">
        <v>961</v>
      </c>
      <c r="E8397" t="s">
        <v>496</v>
      </c>
      <c r="F8397" t="s">
        <v>417</v>
      </c>
    </row>
    <row r="8398" spans="1:6" x14ac:dyDescent="0.25">
      <c r="A8398">
        <v>20</v>
      </c>
      <c r="B8398">
        <v>12</v>
      </c>
      <c r="C8398" t="s">
        <v>1311</v>
      </c>
      <c r="D8398" t="s">
        <v>899</v>
      </c>
      <c r="E8398" t="s">
        <v>762</v>
      </c>
      <c r="F8398" t="s">
        <v>417</v>
      </c>
    </row>
    <row r="8399" spans="1:6" x14ac:dyDescent="0.25">
      <c r="A8399">
        <v>20</v>
      </c>
      <c r="B8399">
        <v>13</v>
      </c>
      <c r="C8399" t="s">
        <v>1250</v>
      </c>
      <c r="D8399" t="s">
        <v>899</v>
      </c>
      <c r="E8399" t="s">
        <v>104</v>
      </c>
      <c r="F8399" t="s">
        <v>417</v>
      </c>
    </row>
    <row r="8400" spans="1:6" x14ac:dyDescent="0.25">
      <c r="A8400">
        <v>20</v>
      </c>
      <c r="B8400">
        <v>14</v>
      </c>
      <c r="C8400" t="s">
        <v>1132</v>
      </c>
      <c r="D8400" t="s">
        <v>903</v>
      </c>
      <c r="E8400" t="s">
        <v>285</v>
      </c>
      <c r="F8400" t="s">
        <v>417</v>
      </c>
    </row>
    <row r="8401" spans="1:6" x14ac:dyDescent="0.25">
      <c r="A8401">
        <v>20</v>
      </c>
      <c r="B8401">
        <v>15</v>
      </c>
      <c r="C8401" t="s">
        <v>1172</v>
      </c>
      <c r="D8401" t="s">
        <v>901</v>
      </c>
      <c r="E8401" t="s">
        <v>610</v>
      </c>
      <c r="F8401" t="s">
        <v>417</v>
      </c>
    </row>
    <row r="8402" spans="1:6" x14ac:dyDescent="0.25">
      <c r="A8402">
        <v>21</v>
      </c>
      <c r="B8402">
        <v>1</v>
      </c>
      <c r="C8402" t="s">
        <v>1221</v>
      </c>
      <c r="D8402" t="s">
        <v>908</v>
      </c>
      <c r="E8402" t="s">
        <v>610</v>
      </c>
      <c r="F8402" t="s">
        <v>417</v>
      </c>
    </row>
    <row r="8403" spans="1:6" x14ac:dyDescent="0.25">
      <c r="A8403">
        <v>21</v>
      </c>
      <c r="B8403">
        <v>2</v>
      </c>
      <c r="C8403" t="s">
        <v>1178</v>
      </c>
      <c r="D8403" t="s">
        <v>901</v>
      </c>
      <c r="E8403" t="s">
        <v>285</v>
      </c>
      <c r="F8403" t="s">
        <v>417</v>
      </c>
    </row>
    <row r="8404" spans="1:6" x14ac:dyDescent="0.25">
      <c r="A8404">
        <v>21</v>
      </c>
      <c r="B8404">
        <v>3</v>
      </c>
      <c r="C8404" t="s">
        <v>1189</v>
      </c>
      <c r="D8404" t="s">
        <v>901</v>
      </c>
      <c r="E8404" t="s">
        <v>104</v>
      </c>
      <c r="F8404" t="s">
        <v>417</v>
      </c>
    </row>
    <row r="8405" spans="1:6" x14ac:dyDescent="0.25">
      <c r="A8405">
        <v>21</v>
      </c>
      <c r="B8405">
        <v>4</v>
      </c>
      <c r="C8405" t="s">
        <v>1243</v>
      </c>
      <c r="D8405" t="s">
        <v>901</v>
      </c>
      <c r="E8405" t="s">
        <v>762</v>
      </c>
      <c r="F8405" t="s">
        <v>417</v>
      </c>
    </row>
    <row r="8406" spans="1:6" x14ac:dyDescent="0.25">
      <c r="A8406">
        <v>21</v>
      </c>
      <c r="B8406">
        <v>5</v>
      </c>
      <c r="C8406" t="s">
        <v>1278</v>
      </c>
      <c r="D8406" t="s">
        <v>901</v>
      </c>
      <c r="E8406" t="s">
        <v>496</v>
      </c>
      <c r="F8406" t="s">
        <v>417</v>
      </c>
    </row>
    <row r="8407" spans="1:6" x14ac:dyDescent="0.25">
      <c r="A8407">
        <v>21</v>
      </c>
      <c r="B8407">
        <v>6</v>
      </c>
      <c r="C8407" t="s">
        <v>1204</v>
      </c>
      <c r="D8407" t="s">
        <v>901</v>
      </c>
      <c r="E8407" t="s">
        <v>427</v>
      </c>
      <c r="F8407" t="s">
        <v>417</v>
      </c>
    </row>
    <row r="8408" spans="1:6" x14ac:dyDescent="0.25">
      <c r="A8408">
        <v>21</v>
      </c>
      <c r="B8408">
        <v>7</v>
      </c>
      <c r="C8408" t="s">
        <v>1185</v>
      </c>
      <c r="D8408" t="s">
        <v>901</v>
      </c>
      <c r="E8408" t="s">
        <v>416</v>
      </c>
      <c r="F8408" t="s">
        <v>417</v>
      </c>
    </row>
    <row r="8409" spans="1:6" x14ac:dyDescent="0.25">
      <c r="A8409">
        <v>21</v>
      </c>
      <c r="B8409">
        <v>8</v>
      </c>
      <c r="C8409" t="s">
        <v>1263</v>
      </c>
      <c r="D8409" t="s">
        <v>922</v>
      </c>
      <c r="E8409" t="s">
        <v>835</v>
      </c>
      <c r="F8409" t="s">
        <v>417</v>
      </c>
    </row>
    <row r="8410" spans="1:6" x14ac:dyDescent="0.25">
      <c r="A8410">
        <v>21</v>
      </c>
      <c r="B8410">
        <v>9</v>
      </c>
      <c r="C8410" t="s">
        <v>1171</v>
      </c>
      <c r="D8410" t="s">
        <v>961</v>
      </c>
      <c r="E8410" t="s">
        <v>320</v>
      </c>
      <c r="F8410" t="s">
        <v>417</v>
      </c>
    </row>
    <row r="8411" spans="1:6" x14ac:dyDescent="0.25">
      <c r="A8411">
        <v>21</v>
      </c>
      <c r="B8411">
        <v>10</v>
      </c>
      <c r="C8411" t="s">
        <v>1254</v>
      </c>
      <c r="D8411" t="s">
        <v>905</v>
      </c>
      <c r="E8411" t="s">
        <v>887</v>
      </c>
      <c r="F8411" t="s">
        <v>417</v>
      </c>
    </row>
    <row r="8412" spans="1:6" x14ac:dyDescent="0.25">
      <c r="A8412">
        <v>21</v>
      </c>
      <c r="B8412">
        <v>11</v>
      </c>
      <c r="C8412" t="s">
        <v>1146</v>
      </c>
      <c r="D8412" t="s">
        <v>905</v>
      </c>
      <c r="E8412" t="s">
        <v>155</v>
      </c>
      <c r="F8412" t="s">
        <v>417</v>
      </c>
    </row>
    <row r="8413" spans="1:6" x14ac:dyDescent="0.25">
      <c r="A8413">
        <v>21</v>
      </c>
      <c r="B8413">
        <v>12</v>
      </c>
      <c r="C8413" t="s">
        <v>1300</v>
      </c>
      <c r="D8413" t="s">
        <v>901</v>
      </c>
      <c r="E8413" t="s">
        <v>392</v>
      </c>
      <c r="F8413" t="s">
        <v>417</v>
      </c>
    </row>
    <row r="8414" spans="1:6" x14ac:dyDescent="0.25">
      <c r="A8414">
        <v>21</v>
      </c>
      <c r="B8414">
        <v>13</v>
      </c>
      <c r="C8414" t="s">
        <v>1180</v>
      </c>
      <c r="D8414" t="s">
        <v>899</v>
      </c>
      <c r="E8414" t="s">
        <v>861</v>
      </c>
      <c r="F8414" t="s">
        <v>417</v>
      </c>
    </row>
    <row r="8415" spans="1:6" x14ac:dyDescent="0.25">
      <c r="A8415">
        <v>21</v>
      </c>
      <c r="B8415">
        <v>14</v>
      </c>
      <c r="C8415" t="s">
        <v>1220</v>
      </c>
      <c r="D8415" t="s">
        <v>903</v>
      </c>
      <c r="E8415" t="s">
        <v>501</v>
      </c>
      <c r="F8415" t="s">
        <v>417</v>
      </c>
    </row>
    <row r="8416" spans="1:6" x14ac:dyDescent="0.25">
      <c r="A8416">
        <v>21</v>
      </c>
      <c r="B8416">
        <v>15</v>
      </c>
      <c r="C8416" t="s">
        <v>1198</v>
      </c>
      <c r="D8416" t="s">
        <v>901</v>
      </c>
      <c r="E8416" t="s">
        <v>414</v>
      </c>
      <c r="F8416" t="s">
        <v>417</v>
      </c>
    </row>
    <row r="8417" spans="1:6" x14ac:dyDescent="0.25">
      <c r="A8417">
        <v>22</v>
      </c>
      <c r="B8417">
        <v>1</v>
      </c>
      <c r="C8417" t="s">
        <v>1242</v>
      </c>
      <c r="D8417" t="s">
        <v>901</v>
      </c>
      <c r="E8417" t="s">
        <v>414</v>
      </c>
      <c r="F8417" t="s">
        <v>417</v>
      </c>
    </row>
    <row r="8418" spans="1:6" x14ac:dyDescent="0.25">
      <c r="A8418">
        <v>22</v>
      </c>
      <c r="B8418">
        <v>2</v>
      </c>
      <c r="C8418" t="s">
        <v>1192</v>
      </c>
      <c r="D8418" t="s">
        <v>901</v>
      </c>
      <c r="E8418" t="s">
        <v>501</v>
      </c>
      <c r="F8418" t="s">
        <v>417</v>
      </c>
    </row>
    <row r="8419" spans="1:6" x14ac:dyDescent="0.25">
      <c r="A8419">
        <v>22</v>
      </c>
      <c r="B8419">
        <v>3</v>
      </c>
      <c r="C8419" t="s">
        <v>1196</v>
      </c>
      <c r="D8419" t="s">
        <v>903</v>
      </c>
      <c r="E8419" t="s">
        <v>861</v>
      </c>
      <c r="F8419" t="s">
        <v>417</v>
      </c>
    </row>
    <row r="8420" spans="1:6" x14ac:dyDescent="0.25">
      <c r="A8420">
        <v>22</v>
      </c>
      <c r="B8420">
        <v>4</v>
      </c>
      <c r="C8420" t="s">
        <v>1260</v>
      </c>
      <c r="D8420" t="s">
        <v>901</v>
      </c>
      <c r="E8420" t="s">
        <v>392</v>
      </c>
      <c r="F8420" t="s">
        <v>417</v>
      </c>
    </row>
    <row r="8421" spans="1:6" x14ac:dyDescent="0.25">
      <c r="A8421">
        <v>22</v>
      </c>
      <c r="B8421">
        <v>5</v>
      </c>
      <c r="C8421" t="s">
        <v>1229</v>
      </c>
      <c r="D8421" t="s">
        <v>905</v>
      </c>
      <c r="E8421" t="s">
        <v>155</v>
      </c>
      <c r="F8421" t="s">
        <v>417</v>
      </c>
    </row>
    <row r="8422" spans="1:6" x14ac:dyDescent="0.25">
      <c r="A8422">
        <v>22</v>
      </c>
      <c r="B8422">
        <v>6</v>
      </c>
      <c r="C8422" t="s">
        <v>1197</v>
      </c>
      <c r="D8422" t="s">
        <v>961</v>
      </c>
      <c r="E8422" t="s">
        <v>887</v>
      </c>
      <c r="F8422" t="s">
        <v>417</v>
      </c>
    </row>
    <row r="8423" spans="1:6" x14ac:dyDescent="0.25">
      <c r="A8423">
        <v>22</v>
      </c>
      <c r="B8423">
        <v>7</v>
      </c>
      <c r="C8423" t="s">
        <v>1187</v>
      </c>
      <c r="D8423" t="s">
        <v>905</v>
      </c>
      <c r="E8423" t="s">
        <v>320</v>
      </c>
      <c r="F8423" t="s">
        <v>417</v>
      </c>
    </row>
    <row r="8424" spans="1:6" x14ac:dyDescent="0.25">
      <c r="A8424">
        <v>22</v>
      </c>
      <c r="B8424">
        <v>8</v>
      </c>
      <c r="C8424" t="s">
        <v>1191</v>
      </c>
      <c r="D8424" t="s">
        <v>901</v>
      </c>
      <c r="E8424" t="s">
        <v>835</v>
      </c>
      <c r="F8424" t="s">
        <v>417</v>
      </c>
    </row>
    <row r="8425" spans="1:6" x14ac:dyDescent="0.25">
      <c r="A8425">
        <v>22</v>
      </c>
      <c r="B8425">
        <v>9</v>
      </c>
      <c r="C8425" t="s">
        <v>1195</v>
      </c>
      <c r="D8425" t="s">
        <v>899</v>
      </c>
      <c r="E8425" t="s">
        <v>416</v>
      </c>
      <c r="F8425" t="s">
        <v>417</v>
      </c>
    </row>
    <row r="8426" spans="1:6" x14ac:dyDescent="0.25">
      <c r="A8426">
        <v>22</v>
      </c>
      <c r="B8426">
        <v>10</v>
      </c>
      <c r="C8426" t="s">
        <v>1183</v>
      </c>
      <c r="D8426" t="s">
        <v>899</v>
      </c>
      <c r="E8426" t="s">
        <v>427</v>
      </c>
      <c r="F8426" t="s">
        <v>417</v>
      </c>
    </row>
    <row r="8427" spans="1:6" x14ac:dyDescent="0.25">
      <c r="A8427">
        <v>22</v>
      </c>
      <c r="B8427">
        <v>11</v>
      </c>
      <c r="C8427" t="s">
        <v>1240</v>
      </c>
      <c r="D8427" t="s">
        <v>901</v>
      </c>
      <c r="E8427" t="s">
        <v>496</v>
      </c>
      <c r="F8427" t="s">
        <v>417</v>
      </c>
    </row>
    <row r="8428" spans="1:6" x14ac:dyDescent="0.25">
      <c r="A8428">
        <v>22</v>
      </c>
      <c r="B8428">
        <v>12</v>
      </c>
      <c r="C8428" t="s">
        <v>1306</v>
      </c>
      <c r="D8428" t="s">
        <v>901</v>
      </c>
      <c r="E8428" t="s">
        <v>762</v>
      </c>
      <c r="F8428" t="s">
        <v>417</v>
      </c>
    </row>
    <row r="8429" spans="1:6" x14ac:dyDescent="0.25">
      <c r="A8429">
        <v>22</v>
      </c>
      <c r="B8429">
        <v>13</v>
      </c>
      <c r="C8429" t="s">
        <v>1249</v>
      </c>
      <c r="D8429" t="s">
        <v>899</v>
      </c>
      <c r="E8429" t="s">
        <v>104</v>
      </c>
      <c r="F8429" t="s">
        <v>417</v>
      </c>
    </row>
    <row r="8430" spans="1:6" x14ac:dyDescent="0.25">
      <c r="A8430">
        <v>22</v>
      </c>
      <c r="B8430">
        <v>14</v>
      </c>
      <c r="C8430" t="s">
        <v>1202</v>
      </c>
      <c r="D8430" t="s">
        <v>899</v>
      </c>
      <c r="E8430" t="s">
        <v>285</v>
      </c>
      <c r="F8430" t="s">
        <v>417</v>
      </c>
    </row>
    <row r="8431" spans="1:6" x14ac:dyDescent="0.25">
      <c r="A8431">
        <v>22</v>
      </c>
      <c r="B8431">
        <v>15</v>
      </c>
      <c r="C8431" t="s">
        <v>1258</v>
      </c>
      <c r="D8431" t="s">
        <v>901</v>
      </c>
      <c r="E8431" t="s">
        <v>610</v>
      </c>
      <c r="F8431" t="s">
        <v>417</v>
      </c>
    </row>
    <row r="8432" spans="1:6" x14ac:dyDescent="0.25">
      <c r="A8432">
        <v>23</v>
      </c>
      <c r="B8432">
        <v>1</v>
      </c>
      <c r="C8432" t="s">
        <v>1252</v>
      </c>
      <c r="D8432" t="s">
        <v>901</v>
      </c>
      <c r="E8432" t="s">
        <v>610</v>
      </c>
      <c r="F8432" t="s">
        <v>417</v>
      </c>
    </row>
    <row r="8433" spans="1:6" x14ac:dyDescent="0.25">
      <c r="A8433">
        <v>23</v>
      </c>
      <c r="B8433">
        <v>2</v>
      </c>
      <c r="C8433" t="s">
        <v>1209</v>
      </c>
      <c r="D8433" t="s">
        <v>961</v>
      </c>
      <c r="E8433" t="s">
        <v>285</v>
      </c>
      <c r="F8433" t="s">
        <v>417</v>
      </c>
    </row>
    <row r="8434" spans="1:6" x14ac:dyDescent="0.25">
      <c r="A8434">
        <v>23</v>
      </c>
      <c r="B8434">
        <v>3</v>
      </c>
      <c r="C8434" t="s">
        <v>1206</v>
      </c>
      <c r="D8434" t="s">
        <v>901</v>
      </c>
      <c r="E8434" t="s">
        <v>104</v>
      </c>
      <c r="F8434" t="s">
        <v>417</v>
      </c>
    </row>
    <row r="8435" spans="1:6" x14ac:dyDescent="0.25">
      <c r="A8435">
        <v>23</v>
      </c>
      <c r="B8435">
        <v>4</v>
      </c>
      <c r="C8435" t="s">
        <v>1215</v>
      </c>
      <c r="D8435" t="s">
        <v>899</v>
      </c>
      <c r="E8435" t="s">
        <v>762</v>
      </c>
      <c r="F8435" t="s">
        <v>417</v>
      </c>
    </row>
    <row r="8436" spans="1:6" x14ac:dyDescent="0.25">
      <c r="A8436">
        <v>23</v>
      </c>
      <c r="B8436">
        <v>5</v>
      </c>
      <c r="C8436" t="s">
        <v>1304</v>
      </c>
      <c r="D8436" t="s">
        <v>908</v>
      </c>
      <c r="E8436" t="s">
        <v>496</v>
      </c>
      <c r="F8436" t="s">
        <v>417</v>
      </c>
    </row>
    <row r="8437" spans="1:6" x14ac:dyDescent="0.25">
      <c r="A8437">
        <v>23</v>
      </c>
      <c r="B8437">
        <v>6</v>
      </c>
      <c r="C8437" t="s">
        <v>1228</v>
      </c>
      <c r="D8437" t="s">
        <v>899</v>
      </c>
      <c r="E8437" t="s">
        <v>427</v>
      </c>
      <c r="F8437" t="s">
        <v>417</v>
      </c>
    </row>
    <row r="8438" spans="1:6" x14ac:dyDescent="0.25">
      <c r="A8438">
        <v>23</v>
      </c>
      <c r="B8438">
        <v>7</v>
      </c>
      <c r="C8438" t="s">
        <v>1267</v>
      </c>
      <c r="D8438" t="s">
        <v>901</v>
      </c>
      <c r="E8438" t="s">
        <v>416</v>
      </c>
      <c r="F8438" t="s">
        <v>417</v>
      </c>
    </row>
    <row r="8439" spans="1:6" x14ac:dyDescent="0.25">
      <c r="A8439">
        <v>23</v>
      </c>
      <c r="B8439">
        <v>8</v>
      </c>
      <c r="C8439" t="s">
        <v>1264</v>
      </c>
      <c r="D8439" t="s">
        <v>899</v>
      </c>
      <c r="E8439" t="s">
        <v>835</v>
      </c>
      <c r="F8439" t="s">
        <v>417</v>
      </c>
    </row>
    <row r="8440" spans="1:6" x14ac:dyDescent="0.25">
      <c r="A8440">
        <v>23</v>
      </c>
      <c r="B8440">
        <v>9</v>
      </c>
      <c r="C8440" t="s">
        <v>1233</v>
      </c>
      <c r="D8440" t="s">
        <v>901</v>
      </c>
      <c r="E8440" t="s">
        <v>320</v>
      </c>
      <c r="F8440" t="s">
        <v>417</v>
      </c>
    </row>
    <row r="8441" spans="1:6" x14ac:dyDescent="0.25">
      <c r="A8441">
        <v>23</v>
      </c>
      <c r="B8441">
        <v>10</v>
      </c>
      <c r="C8441" t="s">
        <v>1256</v>
      </c>
      <c r="D8441" t="s">
        <v>899</v>
      </c>
      <c r="E8441" t="s">
        <v>887</v>
      </c>
      <c r="F8441" t="s">
        <v>417</v>
      </c>
    </row>
    <row r="8442" spans="1:6" x14ac:dyDescent="0.25">
      <c r="A8442">
        <v>23</v>
      </c>
      <c r="B8442">
        <v>11</v>
      </c>
      <c r="C8442" t="s">
        <v>1212</v>
      </c>
      <c r="D8442" t="s">
        <v>901</v>
      </c>
      <c r="E8442" t="s">
        <v>155</v>
      </c>
      <c r="F8442" t="s">
        <v>417</v>
      </c>
    </row>
    <row r="8443" spans="1:6" x14ac:dyDescent="0.25">
      <c r="A8443">
        <v>23</v>
      </c>
      <c r="B8443">
        <v>12</v>
      </c>
      <c r="C8443" t="s">
        <v>1218</v>
      </c>
      <c r="D8443" t="s">
        <v>901</v>
      </c>
      <c r="E8443" t="s">
        <v>392</v>
      </c>
      <c r="F8443" t="s">
        <v>417</v>
      </c>
    </row>
    <row r="8444" spans="1:6" x14ac:dyDescent="0.25">
      <c r="A8444">
        <v>23</v>
      </c>
      <c r="B8444">
        <v>13</v>
      </c>
      <c r="C8444" t="s">
        <v>1238</v>
      </c>
      <c r="D8444" t="s">
        <v>901</v>
      </c>
      <c r="E8444" t="s">
        <v>861</v>
      </c>
      <c r="F8444" t="s">
        <v>417</v>
      </c>
    </row>
    <row r="8445" spans="1:6" x14ac:dyDescent="0.25">
      <c r="A8445">
        <v>23</v>
      </c>
      <c r="B8445">
        <v>14</v>
      </c>
      <c r="C8445" t="s">
        <v>1290</v>
      </c>
      <c r="D8445" t="s">
        <v>922</v>
      </c>
      <c r="E8445" t="s">
        <v>501</v>
      </c>
      <c r="F8445" t="s">
        <v>417</v>
      </c>
    </row>
    <row r="8446" spans="1:6" x14ac:dyDescent="0.25">
      <c r="A8446">
        <v>23</v>
      </c>
      <c r="B8446">
        <v>15</v>
      </c>
      <c r="C8446" t="s">
        <v>1217</v>
      </c>
      <c r="D8446" t="s">
        <v>901</v>
      </c>
      <c r="E8446" t="s">
        <v>414</v>
      </c>
      <c r="F8446" t="s">
        <v>417</v>
      </c>
    </row>
    <row r="8447" spans="1:6" x14ac:dyDescent="0.25">
      <c r="A8447">
        <v>24</v>
      </c>
      <c r="B8447">
        <v>1</v>
      </c>
      <c r="C8447" t="s">
        <v>1276</v>
      </c>
      <c r="D8447" t="s">
        <v>922</v>
      </c>
      <c r="E8447" t="s">
        <v>414</v>
      </c>
      <c r="F8447" t="s">
        <v>417</v>
      </c>
    </row>
    <row r="8448" spans="1:6" x14ac:dyDescent="0.25">
      <c r="A8448">
        <v>24</v>
      </c>
      <c r="B8448">
        <v>2</v>
      </c>
      <c r="C8448" t="s">
        <v>1246</v>
      </c>
      <c r="D8448" t="s">
        <v>899</v>
      </c>
      <c r="E8448" t="s">
        <v>501</v>
      </c>
      <c r="F8448" t="s">
        <v>417</v>
      </c>
    </row>
    <row r="8449" spans="1:6" x14ac:dyDescent="0.25">
      <c r="A8449">
        <v>24</v>
      </c>
      <c r="B8449">
        <v>3</v>
      </c>
      <c r="C8449" t="s">
        <v>1224</v>
      </c>
      <c r="D8449" t="s">
        <v>961</v>
      </c>
      <c r="E8449" t="s">
        <v>861</v>
      </c>
      <c r="F8449" t="s">
        <v>417</v>
      </c>
    </row>
    <row r="8450" spans="1:6" x14ac:dyDescent="0.25">
      <c r="A8450">
        <v>24</v>
      </c>
      <c r="B8450">
        <v>4</v>
      </c>
      <c r="C8450" t="s">
        <v>1181</v>
      </c>
      <c r="D8450" t="s">
        <v>899</v>
      </c>
      <c r="E8450" t="s">
        <v>392</v>
      </c>
      <c r="F8450" t="s">
        <v>417</v>
      </c>
    </row>
    <row r="8451" spans="1:6" x14ac:dyDescent="0.25">
      <c r="A8451">
        <v>24</v>
      </c>
      <c r="B8451">
        <v>5</v>
      </c>
      <c r="C8451" t="s">
        <v>1255</v>
      </c>
      <c r="D8451" t="s">
        <v>901</v>
      </c>
      <c r="E8451" t="s">
        <v>155</v>
      </c>
      <c r="F8451" t="s">
        <v>417</v>
      </c>
    </row>
    <row r="8452" spans="1:6" x14ac:dyDescent="0.25">
      <c r="A8452">
        <v>24</v>
      </c>
      <c r="B8452">
        <v>6</v>
      </c>
      <c r="C8452" t="s">
        <v>1244</v>
      </c>
      <c r="D8452" t="s">
        <v>961</v>
      </c>
      <c r="E8452" t="s">
        <v>887</v>
      </c>
      <c r="F8452" t="s">
        <v>417</v>
      </c>
    </row>
    <row r="8453" spans="1:6" x14ac:dyDescent="0.25">
      <c r="A8453">
        <v>24</v>
      </c>
      <c r="B8453">
        <v>7</v>
      </c>
      <c r="C8453" t="s">
        <v>1199</v>
      </c>
      <c r="D8453" t="s">
        <v>903</v>
      </c>
      <c r="E8453" t="s">
        <v>320</v>
      </c>
      <c r="F8453" t="s">
        <v>417</v>
      </c>
    </row>
    <row r="8454" spans="1:6" x14ac:dyDescent="0.25">
      <c r="A8454">
        <v>24</v>
      </c>
      <c r="B8454">
        <v>8</v>
      </c>
      <c r="C8454" t="s">
        <v>1274</v>
      </c>
      <c r="D8454" t="s">
        <v>901</v>
      </c>
      <c r="E8454" t="s">
        <v>835</v>
      </c>
      <c r="F8454" t="s">
        <v>417</v>
      </c>
    </row>
    <row r="8455" spans="1:6" x14ac:dyDescent="0.25">
      <c r="A8455">
        <v>24</v>
      </c>
      <c r="B8455">
        <v>9</v>
      </c>
      <c r="C8455" t="s">
        <v>1234</v>
      </c>
      <c r="D8455" t="s">
        <v>908</v>
      </c>
      <c r="E8455" t="s">
        <v>416</v>
      </c>
      <c r="F8455" t="s">
        <v>417</v>
      </c>
    </row>
    <row r="8456" spans="1:6" x14ac:dyDescent="0.25">
      <c r="A8456">
        <v>24</v>
      </c>
      <c r="B8456">
        <v>10</v>
      </c>
      <c r="C8456" t="s">
        <v>1245</v>
      </c>
      <c r="D8456" t="s">
        <v>901</v>
      </c>
      <c r="E8456" t="s">
        <v>427</v>
      </c>
      <c r="F8456" t="s">
        <v>417</v>
      </c>
    </row>
    <row r="8457" spans="1:6" x14ac:dyDescent="0.25">
      <c r="A8457">
        <v>24</v>
      </c>
      <c r="B8457">
        <v>11</v>
      </c>
      <c r="C8457" t="s">
        <v>1247</v>
      </c>
      <c r="D8457" t="s">
        <v>901</v>
      </c>
      <c r="E8457" t="s">
        <v>496</v>
      </c>
      <c r="F8457" t="s">
        <v>417</v>
      </c>
    </row>
    <row r="8458" spans="1:6" x14ac:dyDescent="0.25">
      <c r="A8458">
        <v>24</v>
      </c>
      <c r="B8458">
        <v>12</v>
      </c>
      <c r="C8458" t="s">
        <v>1271</v>
      </c>
      <c r="D8458" t="s">
        <v>899</v>
      </c>
      <c r="E8458" t="s">
        <v>762</v>
      </c>
      <c r="F8458" t="s">
        <v>417</v>
      </c>
    </row>
    <row r="8459" spans="1:6" x14ac:dyDescent="0.25">
      <c r="A8459">
        <v>24</v>
      </c>
      <c r="B8459">
        <v>13</v>
      </c>
      <c r="C8459" t="s">
        <v>1223</v>
      </c>
      <c r="D8459" t="s">
        <v>908</v>
      </c>
      <c r="E8459" t="s">
        <v>104</v>
      </c>
      <c r="F8459" t="s">
        <v>417</v>
      </c>
    </row>
    <row r="8460" spans="1:6" x14ac:dyDescent="0.25">
      <c r="A8460">
        <v>24</v>
      </c>
      <c r="B8460">
        <v>14</v>
      </c>
      <c r="C8460" t="s">
        <v>1369</v>
      </c>
      <c r="D8460" t="s">
        <v>901</v>
      </c>
      <c r="E8460" t="s">
        <v>285</v>
      </c>
      <c r="F8460" t="s">
        <v>417</v>
      </c>
    </row>
    <row r="8461" spans="1:6" x14ac:dyDescent="0.25">
      <c r="A8461">
        <v>24</v>
      </c>
      <c r="B8461">
        <v>15</v>
      </c>
      <c r="C8461" t="s">
        <v>1295</v>
      </c>
      <c r="D8461" t="s">
        <v>908</v>
      </c>
      <c r="E8461" t="s">
        <v>610</v>
      </c>
      <c r="F8461" t="s">
        <v>417</v>
      </c>
    </row>
    <row r="8462" spans="1:6" x14ac:dyDescent="0.25">
      <c r="A8462">
        <v>25</v>
      </c>
      <c r="B8462">
        <v>1</v>
      </c>
      <c r="C8462" t="s">
        <v>1296</v>
      </c>
      <c r="D8462" t="s">
        <v>901</v>
      </c>
      <c r="E8462" t="s">
        <v>610</v>
      </c>
      <c r="F8462" t="s">
        <v>417</v>
      </c>
    </row>
    <row r="8463" spans="1:6" x14ac:dyDescent="0.25">
      <c r="A8463">
        <v>25</v>
      </c>
      <c r="B8463">
        <v>2</v>
      </c>
      <c r="C8463" t="s">
        <v>1339</v>
      </c>
      <c r="D8463" t="s">
        <v>908</v>
      </c>
      <c r="E8463" t="s">
        <v>285</v>
      </c>
      <c r="F8463" t="s">
        <v>417</v>
      </c>
    </row>
    <row r="8464" spans="1:6" x14ac:dyDescent="0.25">
      <c r="A8464">
        <v>25</v>
      </c>
      <c r="B8464">
        <v>3</v>
      </c>
      <c r="C8464" t="s">
        <v>1219</v>
      </c>
      <c r="D8464" t="s">
        <v>899</v>
      </c>
      <c r="E8464" t="s">
        <v>104</v>
      </c>
      <c r="F8464" t="s">
        <v>417</v>
      </c>
    </row>
    <row r="8465" spans="1:6" x14ac:dyDescent="0.25">
      <c r="A8465">
        <v>25</v>
      </c>
      <c r="B8465">
        <v>4</v>
      </c>
      <c r="C8465" t="s">
        <v>1193</v>
      </c>
      <c r="D8465" t="s">
        <v>908</v>
      </c>
      <c r="E8465" t="s">
        <v>762</v>
      </c>
      <c r="F8465" t="s">
        <v>417</v>
      </c>
    </row>
    <row r="8466" spans="1:6" x14ac:dyDescent="0.25">
      <c r="A8466">
        <v>25</v>
      </c>
      <c r="B8466">
        <v>5</v>
      </c>
      <c r="C8466" t="s">
        <v>1370</v>
      </c>
      <c r="D8466" t="s">
        <v>901</v>
      </c>
      <c r="E8466" t="s">
        <v>496</v>
      </c>
      <c r="F8466" t="s">
        <v>417</v>
      </c>
    </row>
    <row r="8467" spans="1:6" x14ac:dyDescent="0.25">
      <c r="A8467">
        <v>25</v>
      </c>
      <c r="B8467">
        <v>6</v>
      </c>
      <c r="C8467" t="s">
        <v>1257</v>
      </c>
      <c r="D8467" t="s">
        <v>901</v>
      </c>
      <c r="E8467" t="s">
        <v>427</v>
      </c>
      <c r="F8467" t="s">
        <v>417</v>
      </c>
    </row>
    <row r="8468" spans="1:6" x14ac:dyDescent="0.25">
      <c r="A8468">
        <v>25</v>
      </c>
      <c r="B8468">
        <v>7</v>
      </c>
      <c r="C8468" t="s">
        <v>1265</v>
      </c>
      <c r="D8468" t="s">
        <v>899</v>
      </c>
      <c r="E8468" t="s">
        <v>416</v>
      </c>
      <c r="F8468" t="s">
        <v>417</v>
      </c>
    </row>
    <row r="8469" spans="1:6" x14ac:dyDescent="0.25">
      <c r="A8469">
        <v>25</v>
      </c>
      <c r="B8469">
        <v>8</v>
      </c>
      <c r="C8469" t="s">
        <v>1194</v>
      </c>
      <c r="D8469" t="s">
        <v>961</v>
      </c>
      <c r="E8469" t="s">
        <v>835</v>
      </c>
      <c r="F8469" t="s">
        <v>417</v>
      </c>
    </row>
    <row r="8470" spans="1:6" x14ac:dyDescent="0.25">
      <c r="A8470">
        <v>25</v>
      </c>
      <c r="B8470">
        <v>9</v>
      </c>
      <c r="C8470" t="s">
        <v>1294</v>
      </c>
      <c r="D8470" t="s">
        <v>901</v>
      </c>
      <c r="E8470" t="s">
        <v>320</v>
      </c>
      <c r="F8470" t="s">
        <v>417</v>
      </c>
    </row>
    <row r="8471" spans="1:6" x14ac:dyDescent="0.25">
      <c r="A8471">
        <v>25</v>
      </c>
      <c r="B8471">
        <v>10</v>
      </c>
      <c r="C8471" t="s">
        <v>1381</v>
      </c>
      <c r="D8471" t="s">
        <v>901</v>
      </c>
      <c r="E8471" t="s">
        <v>887</v>
      </c>
      <c r="F8471" t="s">
        <v>417</v>
      </c>
    </row>
    <row r="8472" spans="1:6" x14ac:dyDescent="0.25">
      <c r="A8472">
        <v>25</v>
      </c>
      <c r="B8472">
        <v>11</v>
      </c>
      <c r="C8472" t="s">
        <v>1282</v>
      </c>
      <c r="D8472" t="s">
        <v>901</v>
      </c>
      <c r="E8472" t="s">
        <v>155</v>
      </c>
      <c r="F8472" t="s">
        <v>417</v>
      </c>
    </row>
    <row r="8473" spans="1:6" x14ac:dyDescent="0.25">
      <c r="A8473">
        <v>25</v>
      </c>
      <c r="B8473">
        <v>12</v>
      </c>
      <c r="C8473" t="s">
        <v>1170</v>
      </c>
      <c r="D8473" t="s">
        <v>961</v>
      </c>
      <c r="E8473" t="s">
        <v>392</v>
      </c>
      <c r="F8473" t="s">
        <v>417</v>
      </c>
    </row>
    <row r="8474" spans="1:6" x14ac:dyDescent="0.25">
      <c r="A8474">
        <v>25</v>
      </c>
      <c r="B8474">
        <v>13</v>
      </c>
      <c r="C8474" t="s">
        <v>1308</v>
      </c>
      <c r="D8474" t="s">
        <v>901</v>
      </c>
      <c r="E8474" t="s">
        <v>861</v>
      </c>
      <c r="F8474" t="s">
        <v>417</v>
      </c>
    </row>
    <row r="8475" spans="1:6" x14ac:dyDescent="0.25">
      <c r="A8475">
        <v>25</v>
      </c>
      <c r="B8475">
        <v>14</v>
      </c>
      <c r="C8475" t="s">
        <v>1275</v>
      </c>
      <c r="D8475" t="s">
        <v>899</v>
      </c>
      <c r="E8475" t="s">
        <v>501</v>
      </c>
      <c r="F8475" t="s">
        <v>417</v>
      </c>
    </row>
    <row r="8476" spans="1:6" x14ac:dyDescent="0.25">
      <c r="A8476">
        <v>25</v>
      </c>
      <c r="B8476">
        <v>15</v>
      </c>
      <c r="C8476" t="s">
        <v>1299</v>
      </c>
      <c r="D8476" t="s">
        <v>961</v>
      </c>
      <c r="E8476" t="s">
        <v>414</v>
      </c>
      <c r="F8476" t="s">
        <v>417</v>
      </c>
    </row>
    <row r="8477" spans="1:6" x14ac:dyDescent="0.25">
      <c r="A8477">
        <v>26</v>
      </c>
      <c r="B8477">
        <v>1</v>
      </c>
      <c r="C8477" t="s">
        <v>1318</v>
      </c>
      <c r="D8477" t="s">
        <v>905</v>
      </c>
      <c r="E8477" t="s">
        <v>414</v>
      </c>
      <c r="F8477" t="s">
        <v>417</v>
      </c>
    </row>
    <row r="8478" spans="1:6" x14ac:dyDescent="0.25">
      <c r="A8478">
        <v>26</v>
      </c>
      <c r="B8478">
        <v>2</v>
      </c>
      <c r="C8478" t="s">
        <v>1235</v>
      </c>
      <c r="D8478" t="s">
        <v>899</v>
      </c>
      <c r="E8478" t="s">
        <v>501</v>
      </c>
      <c r="F8478" t="s">
        <v>417</v>
      </c>
    </row>
    <row r="8479" spans="1:6" x14ac:dyDescent="0.25">
      <c r="A8479">
        <v>26</v>
      </c>
      <c r="B8479">
        <v>3</v>
      </c>
      <c r="C8479" t="s">
        <v>1281</v>
      </c>
      <c r="D8479" t="s">
        <v>901</v>
      </c>
      <c r="E8479" t="s">
        <v>861</v>
      </c>
      <c r="F8479" t="s">
        <v>417</v>
      </c>
    </row>
    <row r="8480" spans="1:6" x14ac:dyDescent="0.25">
      <c r="A8480">
        <v>26</v>
      </c>
      <c r="B8480">
        <v>4</v>
      </c>
      <c r="C8480" t="s">
        <v>1214</v>
      </c>
      <c r="D8480" t="s">
        <v>901</v>
      </c>
      <c r="E8480" t="s">
        <v>392</v>
      </c>
      <c r="F8480" t="s">
        <v>417</v>
      </c>
    </row>
    <row r="8481" spans="1:6" x14ac:dyDescent="0.25">
      <c r="A8481">
        <v>26</v>
      </c>
      <c r="B8481">
        <v>5</v>
      </c>
      <c r="C8481" t="s">
        <v>1316</v>
      </c>
      <c r="D8481" t="s">
        <v>901</v>
      </c>
      <c r="E8481" t="s">
        <v>155</v>
      </c>
      <c r="F8481" t="s">
        <v>417</v>
      </c>
    </row>
    <row r="8482" spans="1:6" x14ac:dyDescent="0.25">
      <c r="A8482">
        <v>26</v>
      </c>
      <c r="B8482">
        <v>6</v>
      </c>
      <c r="C8482" t="s">
        <v>1365</v>
      </c>
      <c r="D8482" t="s">
        <v>901</v>
      </c>
      <c r="E8482" t="s">
        <v>887</v>
      </c>
      <c r="F8482" t="s">
        <v>417</v>
      </c>
    </row>
    <row r="8483" spans="1:6" x14ac:dyDescent="0.25">
      <c r="A8483">
        <v>26</v>
      </c>
      <c r="B8483">
        <v>7</v>
      </c>
      <c r="C8483" t="s">
        <v>1317</v>
      </c>
      <c r="D8483" t="s">
        <v>961</v>
      </c>
      <c r="E8483" t="s">
        <v>320</v>
      </c>
      <c r="F8483" t="s">
        <v>417</v>
      </c>
    </row>
    <row r="8484" spans="1:6" x14ac:dyDescent="0.25">
      <c r="A8484">
        <v>26</v>
      </c>
      <c r="B8484">
        <v>8</v>
      </c>
      <c r="C8484" t="s">
        <v>1292</v>
      </c>
      <c r="D8484" t="s">
        <v>901</v>
      </c>
      <c r="E8484" t="s">
        <v>835</v>
      </c>
      <c r="F8484" t="s">
        <v>417</v>
      </c>
    </row>
    <row r="8485" spans="1:6" x14ac:dyDescent="0.25">
      <c r="A8485">
        <v>26</v>
      </c>
      <c r="B8485">
        <v>9</v>
      </c>
      <c r="C8485" t="s">
        <v>1377</v>
      </c>
      <c r="D8485" t="s">
        <v>901</v>
      </c>
      <c r="E8485" t="s">
        <v>416</v>
      </c>
      <c r="F8485" t="s">
        <v>417</v>
      </c>
    </row>
    <row r="8486" spans="1:6" x14ac:dyDescent="0.25">
      <c r="A8486">
        <v>26</v>
      </c>
      <c r="B8486">
        <v>10</v>
      </c>
      <c r="C8486" t="s">
        <v>1268</v>
      </c>
      <c r="D8486" t="s">
        <v>901</v>
      </c>
      <c r="E8486" t="s">
        <v>427</v>
      </c>
      <c r="F8486" t="s">
        <v>417</v>
      </c>
    </row>
    <row r="8487" spans="1:6" x14ac:dyDescent="0.25">
      <c r="A8487">
        <v>26</v>
      </c>
      <c r="B8487">
        <v>11</v>
      </c>
      <c r="C8487" t="s">
        <v>1232</v>
      </c>
      <c r="D8487" t="s">
        <v>901</v>
      </c>
      <c r="E8487" t="s">
        <v>496</v>
      </c>
      <c r="F8487" t="s">
        <v>417</v>
      </c>
    </row>
    <row r="8488" spans="1:6" x14ac:dyDescent="0.25">
      <c r="A8488">
        <v>26</v>
      </c>
      <c r="B8488">
        <v>12</v>
      </c>
      <c r="C8488" t="s">
        <v>1302</v>
      </c>
      <c r="D8488" t="s">
        <v>901</v>
      </c>
      <c r="E8488" t="s">
        <v>762</v>
      </c>
      <c r="F8488" t="s">
        <v>417</v>
      </c>
    </row>
    <row r="8489" spans="1:6" x14ac:dyDescent="0.25">
      <c r="A8489">
        <v>26</v>
      </c>
      <c r="B8489">
        <v>13</v>
      </c>
      <c r="C8489" t="s">
        <v>1182</v>
      </c>
      <c r="D8489" t="s">
        <v>901</v>
      </c>
      <c r="E8489" t="s">
        <v>104</v>
      </c>
      <c r="F8489" t="s">
        <v>417</v>
      </c>
    </row>
    <row r="8490" spans="1:6" x14ac:dyDescent="0.25">
      <c r="A8490">
        <v>26</v>
      </c>
      <c r="B8490">
        <v>14</v>
      </c>
      <c r="C8490" t="s">
        <v>1280</v>
      </c>
      <c r="D8490" t="s">
        <v>905</v>
      </c>
      <c r="E8490" t="s">
        <v>285</v>
      </c>
      <c r="F8490" t="s">
        <v>417</v>
      </c>
    </row>
    <row r="8491" spans="1:6" x14ac:dyDescent="0.25">
      <c r="A8491">
        <v>26</v>
      </c>
      <c r="B8491">
        <v>15</v>
      </c>
      <c r="C8491" t="s">
        <v>1305</v>
      </c>
      <c r="D8491" t="s">
        <v>901</v>
      </c>
      <c r="E8491" t="s">
        <v>610</v>
      </c>
      <c r="F8491" t="s">
        <v>417</v>
      </c>
    </row>
    <row r="8492" spans="1:6" x14ac:dyDescent="0.25">
      <c r="A8492">
        <v>27</v>
      </c>
      <c r="B8492">
        <v>1</v>
      </c>
      <c r="C8492" t="s">
        <v>1334</v>
      </c>
      <c r="D8492" t="s">
        <v>908</v>
      </c>
      <c r="E8492" t="s">
        <v>610</v>
      </c>
      <c r="F8492" t="s">
        <v>417</v>
      </c>
    </row>
    <row r="8493" spans="1:6" x14ac:dyDescent="0.25">
      <c r="A8493">
        <v>27</v>
      </c>
      <c r="B8493">
        <v>2</v>
      </c>
      <c r="C8493" t="s">
        <v>1286</v>
      </c>
      <c r="D8493" t="s">
        <v>899</v>
      </c>
      <c r="E8493" t="s">
        <v>285</v>
      </c>
      <c r="F8493" t="s">
        <v>417</v>
      </c>
    </row>
    <row r="8494" spans="1:6" x14ac:dyDescent="0.25">
      <c r="A8494">
        <v>27</v>
      </c>
      <c r="B8494">
        <v>3</v>
      </c>
      <c r="C8494" t="s">
        <v>1356</v>
      </c>
      <c r="D8494" t="s">
        <v>901</v>
      </c>
      <c r="E8494" t="s">
        <v>104</v>
      </c>
      <c r="F8494" t="s">
        <v>417</v>
      </c>
    </row>
    <row r="8495" spans="1:6" x14ac:dyDescent="0.25">
      <c r="A8495">
        <v>27</v>
      </c>
      <c r="B8495">
        <v>4</v>
      </c>
      <c r="C8495" t="s">
        <v>1433</v>
      </c>
      <c r="D8495" t="s">
        <v>901</v>
      </c>
      <c r="E8495" t="s">
        <v>762</v>
      </c>
      <c r="F8495" t="s">
        <v>417</v>
      </c>
    </row>
    <row r="8496" spans="1:6" x14ac:dyDescent="0.25">
      <c r="A8496">
        <v>27</v>
      </c>
      <c r="B8496">
        <v>5</v>
      </c>
      <c r="C8496" t="s">
        <v>1363</v>
      </c>
      <c r="D8496" t="s">
        <v>908</v>
      </c>
      <c r="E8496" t="s">
        <v>496</v>
      </c>
      <c r="F8496" t="s">
        <v>417</v>
      </c>
    </row>
    <row r="8497" spans="1:6" x14ac:dyDescent="0.25">
      <c r="A8497">
        <v>27</v>
      </c>
      <c r="B8497">
        <v>6</v>
      </c>
      <c r="C8497" t="s">
        <v>1303</v>
      </c>
      <c r="D8497" t="s">
        <v>899</v>
      </c>
      <c r="E8497" t="s">
        <v>427</v>
      </c>
      <c r="F8497" t="s">
        <v>417</v>
      </c>
    </row>
    <row r="8498" spans="1:6" x14ac:dyDescent="0.25">
      <c r="A8498">
        <v>27</v>
      </c>
      <c r="B8498">
        <v>7</v>
      </c>
      <c r="C8498" t="s">
        <v>1351</v>
      </c>
      <c r="D8498" t="s">
        <v>901</v>
      </c>
      <c r="E8498" t="s">
        <v>416</v>
      </c>
      <c r="F8498" t="s">
        <v>417</v>
      </c>
    </row>
    <row r="8499" spans="1:6" x14ac:dyDescent="0.25">
      <c r="A8499">
        <v>27</v>
      </c>
      <c r="B8499">
        <v>8</v>
      </c>
      <c r="C8499" t="s">
        <v>1283</v>
      </c>
      <c r="D8499" t="s">
        <v>901</v>
      </c>
      <c r="E8499" t="s">
        <v>835</v>
      </c>
      <c r="F8499" t="s">
        <v>417</v>
      </c>
    </row>
    <row r="8500" spans="1:6" x14ac:dyDescent="0.25">
      <c r="A8500">
        <v>27</v>
      </c>
      <c r="B8500">
        <v>9</v>
      </c>
      <c r="C8500" t="s">
        <v>1349</v>
      </c>
      <c r="D8500" t="s">
        <v>901</v>
      </c>
      <c r="E8500" t="s">
        <v>320</v>
      </c>
      <c r="F8500" t="s">
        <v>417</v>
      </c>
    </row>
    <row r="8501" spans="1:6" x14ac:dyDescent="0.25">
      <c r="A8501">
        <v>27</v>
      </c>
      <c r="B8501">
        <v>10</v>
      </c>
      <c r="C8501" t="s">
        <v>1273</v>
      </c>
      <c r="D8501" t="s">
        <v>901</v>
      </c>
      <c r="E8501" t="s">
        <v>887</v>
      </c>
      <c r="F8501" t="s">
        <v>417</v>
      </c>
    </row>
    <row r="8502" spans="1:6" x14ac:dyDescent="0.25">
      <c r="A8502">
        <v>27</v>
      </c>
      <c r="B8502">
        <v>11</v>
      </c>
      <c r="C8502" t="s">
        <v>1314</v>
      </c>
      <c r="D8502" t="s">
        <v>926</v>
      </c>
      <c r="E8502" t="s">
        <v>155</v>
      </c>
      <c r="F8502" t="s">
        <v>417</v>
      </c>
    </row>
    <row r="8503" spans="1:6" x14ac:dyDescent="0.25">
      <c r="A8503">
        <v>27</v>
      </c>
      <c r="B8503">
        <v>12</v>
      </c>
      <c r="C8503" t="s">
        <v>1287</v>
      </c>
      <c r="D8503" t="s">
        <v>903</v>
      </c>
      <c r="E8503" t="s">
        <v>392</v>
      </c>
      <c r="F8503" t="s">
        <v>417</v>
      </c>
    </row>
    <row r="8504" spans="1:6" x14ac:dyDescent="0.25">
      <c r="A8504">
        <v>27</v>
      </c>
      <c r="B8504">
        <v>13</v>
      </c>
      <c r="C8504" t="s">
        <v>1312</v>
      </c>
      <c r="D8504" t="s">
        <v>922</v>
      </c>
      <c r="E8504" t="s">
        <v>861</v>
      </c>
      <c r="F8504" t="s">
        <v>417</v>
      </c>
    </row>
    <row r="8505" spans="1:6" x14ac:dyDescent="0.25">
      <c r="A8505">
        <v>27</v>
      </c>
      <c r="B8505">
        <v>14</v>
      </c>
      <c r="C8505" t="s">
        <v>1416</v>
      </c>
      <c r="D8505" t="s">
        <v>908</v>
      </c>
      <c r="E8505" t="s">
        <v>501</v>
      </c>
      <c r="F8505" t="s">
        <v>417</v>
      </c>
    </row>
    <row r="8506" spans="1:6" x14ac:dyDescent="0.25">
      <c r="A8506">
        <v>27</v>
      </c>
      <c r="B8506">
        <v>15</v>
      </c>
      <c r="C8506" t="s">
        <v>1335</v>
      </c>
      <c r="D8506" t="s">
        <v>901</v>
      </c>
      <c r="E8506" t="s">
        <v>414</v>
      </c>
      <c r="F8506" t="s">
        <v>417</v>
      </c>
    </row>
    <row r="8507" spans="1:6" x14ac:dyDescent="0.25">
      <c r="A8507">
        <v>28</v>
      </c>
      <c r="B8507">
        <v>1</v>
      </c>
      <c r="C8507" t="s">
        <v>1400</v>
      </c>
      <c r="D8507" t="s">
        <v>899</v>
      </c>
      <c r="E8507" t="s">
        <v>414</v>
      </c>
      <c r="F8507" t="s">
        <v>417</v>
      </c>
    </row>
    <row r="8508" spans="1:6" x14ac:dyDescent="0.25">
      <c r="A8508">
        <v>28</v>
      </c>
      <c r="B8508">
        <v>2</v>
      </c>
      <c r="C8508" t="s">
        <v>1342</v>
      </c>
      <c r="D8508" t="s">
        <v>961</v>
      </c>
      <c r="E8508" t="s">
        <v>501</v>
      </c>
      <c r="F8508" t="s">
        <v>417</v>
      </c>
    </row>
    <row r="8509" spans="1:6" x14ac:dyDescent="0.25">
      <c r="A8509">
        <v>28</v>
      </c>
      <c r="B8509">
        <v>3</v>
      </c>
      <c r="C8509" t="s">
        <v>1253</v>
      </c>
      <c r="D8509" t="s">
        <v>899</v>
      </c>
      <c r="E8509" t="s">
        <v>861</v>
      </c>
      <c r="F8509" t="s">
        <v>417</v>
      </c>
    </row>
    <row r="8510" spans="1:6" x14ac:dyDescent="0.25">
      <c r="A8510">
        <v>28</v>
      </c>
      <c r="B8510">
        <v>4</v>
      </c>
      <c r="C8510" t="s">
        <v>1327</v>
      </c>
      <c r="D8510" t="s">
        <v>899</v>
      </c>
      <c r="E8510" t="s">
        <v>392</v>
      </c>
      <c r="F8510" t="s">
        <v>417</v>
      </c>
    </row>
    <row r="8511" spans="1:6" x14ac:dyDescent="0.25">
      <c r="A8511">
        <v>28</v>
      </c>
      <c r="B8511">
        <v>5</v>
      </c>
      <c r="C8511" t="s">
        <v>1323</v>
      </c>
      <c r="D8511" t="s">
        <v>905</v>
      </c>
      <c r="E8511" t="s">
        <v>155</v>
      </c>
      <c r="F8511" t="s">
        <v>417</v>
      </c>
    </row>
    <row r="8512" spans="1:6" x14ac:dyDescent="0.25">
      <c r="A8512">
        <v>28</v>
      </c>
      <c r="B8512">
        <v>6</v>
      </c>
      <c r="C8512" t="s">
        <v>1361</v>
      </c>
      <c r="D8512" t="s">
        <v>901</v>
      </c>
      <c r="E8512" t="s">
        <v>887</v>
      </c>
      <c r="F8512" t="s">
        <v>417</v>
      </c>
    </row>
    <row r="8513" spans="1:6" x14ac:dyDescent="0.25">
      <c r="A8513">
        <v>28</v>
      </c>
      <c r="B8513">
        <v>7</v>
      </c>
      <c r="C8513" t="s">
        <v>1426</v>
      </c>
      <c r="D8513" t="s">
        <v>899</v>
      </c>
      <c r="E8513" t="s">
        <v>320</v>
      </c>
      <c r="F8513" t="s">
        <v>417</v>
      </c>
    </row>
    <row r="8514" spans="1:6" x14ac:dyDescent="0.25">
      <c r="A8514">
        <v>28</v>
      </c>
      <c r="B8514">
        <v>8</v>
      </c>
      <c r="C8514" t="s">
        <v>1497</v>
      </c>
      <c r="D8514" t="s">
        <v>908</v>
      </c>
      <c r="E8514" t="s">
        <v>835</v>
      </c>
      <c r="F8514" t="s">
        <v>417</v>
      </c>
    </row>
    <row r="8515" spans="1:6" x14ac:dyDescent="0.25">
      <c r="A8515">
        <v>28</v>
      </c>
      <c r="B8515">
        <v>9</v>
      </c>
      <c r="C8515" t="s">
        <v>1293</v>
      </c>
      <c r="D8515" t="s">
        <v>901</v>
      </c>
      <c r="E8515" t="s">
        <v>416</v>
      </c>
      <c r="F8515" t="s">
        <v>417</v>
      </c>
    </row>
    <row r="8516" spans="1:6" x14ac:dyDescent="0.25">
      <c r="A8516">
        <v>28</v>
      </c>
      <c r="B8516">
        <v>10</v>
      </c>
      <c r="C8516" t="s">
        <v>1328</v>
      </c>
      <c r="D8516" t="s">
        <v>901</v>
      </c>
      <c r="E8516" t="s">
        <v>427</v>
      </c>
      <c r="F8516" t="s">
        <v>417</v>
      </c>
    </row>
    <row r="8517" spans="1:6" x14ac:dyDescent="0.25">
      <c r="A8517">
        <v>28</v>
      </c>
      <c r="B8517">
        <v>11</v>
      </c>
      <c r="C8517" t="s">
        <v>1289</v>
      </c>
      <c r="D8517" t="s">
        <v>901</v>
      </c>
      <c r="E8517" t="s">
        <v>496</v>
      </c>
      <c r="F8517" t="s">
        <v>417</v>
      </c>
    </row>
    <row r="8518" spans="1:6" x14ac:dyDescent="0.25">
      <c r="A8518">
        <v>28</v>
      </c>
      <c r="B8518">
        <v>12</v>
      </c>
      <c r="C8518" t="s">
        <v>1319</v>
      </c>
      <c r="D8518" t="s">
        <v>901</v>
      </c>
      <c r="E8518" t="s">
        <v>762</v>
      </c>
      <c r="F8518" t="s">
        <v>417</v>
      </c>
    </row>
    <row r="8519" spans="1:6" x14ac:dyDescent="0.25">
      <c r="A8519">
        <v>28</v>
      </c>
      <c r="B8519">
        <v>13</v>
      </c>
      <c r="C8519" t="s">
        <v>1298</v>
      </c>
      <c r="D8519" t="s">
        <v>922</v>
      </c>
      <c r="E8519" t="s">
        <v>104</v>
      </c>
      <c r="F8519" t="s">
        <v>417</v>
      </c>
    </row>
    <row r="8520" spans="1:6" x14ac:dyDescent="0.25">
      <c r="A8520">
        <v>28</v>
      </c>
      <c r="B8520">
        <v>14</v>
      </c>
      <c r="C8520" t="s">
        <v>1259</v>
      </c>
      <c r="D8520" t="s">
        <v>901</v>
      </c>
      <c r="E8520" t="s">
        <v>285</v>
      </c>
      <c r="F8520" t="s">
        <v>417</v>
      </c>
    </row>
    <row r="8521" spans="1:6" x14ac:dyDescent="0.25">
      <c r="A8521">
        <v>28</v>
      </c>
      <c r="B8521">
        <v>15</v>
      </c>
      <c r="C8521" t="s">
        <v>1309</v>
      </c>
      <c r="D8521" t="s">
        <v>899</v>
      </c>
      <c r="E8521" t="s">
        <v>610</v>
      </c>
      <c r="F8521" t="s">
        <v>417</v>
      </c>
    </row>
    <row r="8522" spans="1:6" x14ac:dyDescent="0.25">
      <c r="A8522">
        <v>29</v>
      </c>
      <c r="B8522">
        <v>1</v>
      </c>
      <c r="C8522" t="s">
        <v>1389</v>
      </c>
      <c r="D8522" t="s">
        <v>899</v>
      </c>
      <c r="E8522" t="s">
        <v>610</v>
      </c>
      <c r="F8522" t="s">
        <v>417</v>
      </c>
    </row>
    <row r="8523" spans="1:6" x14ac:dyDescent="0.25">
      <c r="A8523">
        <v>29</v>
      </c>
      <c r="B8523">
        <v>2</v>
      </c>
      <c r="C8523" t="s">
        <v>1374</v>
      </c>
      <c r="D8523" t="s">
        <v>901</v>
      </c>
      <c r="E8523" t="s">
        <v>285</v>
      </c>
      <c r="F8523" t="s">
        <v>417</v>
      </c>
    </row>
    <row r="8524" spans="1:6" x14ac:dyDescent="0.25">
      <c r="A8524">
        <v>29</v>
      </c>
      <c r="B8524">
        <v>3</v>
      </c>
      <c r="C8524" t="s">
        <v>1301</v>
      </c>
      <c r="D8524" t="s">
        <v>961</v>
      </c>
      <c r="E8524" t="s">
        <v>104</v>
      </c>
      <c r="F8524" t="s">
        <v>417</v>
      </c>
    </row>
    <row r="8525" spans="1:6" x14ac:dyDescent="0.25">
      <c r="A8525">
        <v>29</v>
      </c>
      <c r="B8525">
        <v>4</v>
      </c>
      <c r="C8525" t="s">
        <v>1471</v>
      </c>
      <c r="D8525" t="s">
        <v>901</v>
      </c>
      <c r="E8525" t="s">
        <v>762</v>
      </c>
      <c r="F8525" t="s">
        <v>417</v>
      </c>
    </row>
    <row r="8526" spans="1:6" x14ac:dyDescent="0.25">
      <c r="A8526">
        <v>29</v>
      </c>
      <c r="B8526">
        <v>5</v>
      </c>
      <c r="C8526" t="s">
        <v>1269</v>
      </c>
      <c r="D8526" t="s">
        <v>905</v>
      </c>
      <c r="E8526" t="s">
        <v>496</v>
      </c>
      <c r="F8526" t="s">
        <v>417</v>
      </c>
    </row>
    <row r="8527" spans="1:6" x14ac:dyDescent="0.25">
      <c r="A8527">
        <v>29</v>
      </c>
      <c r="B8527">
        <v>6</v>
      </c>
      <c r="C8527" t="s">
        <v>1498</v>
      </c>
      <c r="D8527" t="s">
        <v>901</v>
      </c>
      <c r="E8527" t="s">
        <v>427</v>
      </c>
      <c r="F8527" t="s">
        <v>417</v>
      </c>
    </row>
    <row r="8528" spans="1:6" x14ac:dyDescent="0.25">
      <c r="A8528">
        <v>29</v>
      </c>
      <c r="B8528">
        <v>7</v>
      </c>
      <c r="C8528" t="s">
        <v>1345</v>
      </c>
      <c r="D8528" t="s">
        <v>908</v>
      </c>
      <c r="E8528" t="s">
        <v>416</v>
      </c>
      <c r="F8528" t="s">
        <v>417</v>
      </c>
    </row>
    <row r="8529" spans="1:6" x14ac:dyDescent="0.25">
      <c r="A8529">
        <v>29</v>
      </c>
      <c r="B8529">
        <v>8</v>
      </c>
      <c r="C8529" t="s">
        <v>1266</v>
      </c>
      <c r="D8529" t="s">
        <v>901</v>
      </c>
      <c r="E8529" t="s">
        <v>835</v>
      </c>
      <c r="F8529" t="s">
        <v>417</v>
      </c>
    </row>
    <row r="8530" spans="1:6" x14ac:dyDescent="0.25">
      <c r="A8530">
        <v>29</v>
      </c>
      <c r="B8530">
        <v>9</v>
      </c>
      <c r="C8530" t="s">
        <v>1331</v>
      </c>
      <c r="D8530" t="s">
        <v>901</v>
      </c>
      <c r="E8530" t="s">
        <v>320</v>
      </c>
      <c r="F8530" t="s">
        <v>417</v>
      </c>
    </row>
    <row r="8531" spans="1:6" x14ac:dyDescent="0.25">
      <c r="A8531">
        <v>29</v>
      </c>
      <c r="B8531">
        <v>10</v>
      </c>
      <c r="C8531" t="s">
        <v>1409</v>
      </c>
      <c r="D8531" t="s">
        <v>901</v>
      </c>
      <c r="E8531" t="s">
        <v>887</v>
      </c>
      <c r="F8531" t="s">
        <v>417</v>
      </c>
    </row>
    <row r="8532" spans="1:6" x14ac:dyDescent="0.25">
      <c r="A8532">
        <v>29</v>
      </c>
      <c r="B8532">
        <v>11</v>
      </c>
      <c r="C8532" t="s">
        <v>1346</v>
      </c>
      <c r="D8532" t="s">
        <v>905</v>
      </c>
      <c r="E8532" t="s">
        <v>155</v>
      </c>
      <c r="F8532" t="s">
        <v>417</v>
      </c>
    </row>
    <row r="8533" spans="1:6" x14ac:dyDescent="0.25">
      <c r="A8533">
        <v>29</v>
      </c>
      <c r="B8533">
        <v>12</v>
      </c>
      <c r="C8533" t="s">
        <v>1239</v>
      </c>
      <c r="D8533" t="s">
        <v>901</v>
      </c>
      <c r="E8533" t="s">
        <v>392</v>
      </c>
      <c r="F8533" t="s">
        <v>417</v>
      </c>
    </row>
    <row r="8534" spans="1:6" x14ac:dyDescent="0.25">
      <c r="A8534">
        <v>29</v>
      </c>
      <c r="B8534">
        <v>13</v>
      </c>
      <c r="C8534" t="s">
        <v>1455</v>
      </c>
      <c r="D8534" t="s">
        <v>908</v>
      </c>
      <c r="E8534" t="s">
        <v>861</v>
      </c>
      <c r="F8534" t="s">
        <v>417</v>
      </c>
    </row>
    <row r="8535" spans="1:6" x14ac:dyDescent="0.25">
      <c r="A8535">
        <v>29</v>
      </c>
      <c r="B8535">
        <v>14</v>
      </c>
      <c r="C8535" t="s">
        <v>1420</v>
      </c>
      <c r="D8535" t="s">
        <v>899</v>
      </c>
      <c r="E8535" t="s">
        <v>501</v>
      </c>
      <c r="F8535" t="s">
        <v>417</v>
      </c>
    </row>
    <row r="8536" spans="1:6" x14ac:dyDescent="0.25">
      <c r="A8536">
        <v>29</v>
      </c>
      <c r="B8536">
        <v>15</v>
      </c>
      <c r="C8536" t="s">
        <v>1402</v>
      </c>
      <c r="D8536" t="s">
        <v>901</v>
      </c>
      <c r="E8536" t="s">
        <v>414</v>
      </c>
      <c r="F8536" t="s">
        <v>417</v>
      </c>
    </row>
    <row r="8537" spans="1:6" x14ac:dyDescent="0.25">
      <c r="A8537">
        <v>30</v>
      </c>
      <c r="B8537">
        <v>1</v>
      </c>
      <c r="C8537" t="s">
        <v>1386</v>
      </c>
      <c r="D8537" t="s">
        <v>926</v>
      </c>
      <c r="E8537" t="s">
        <v>414</v>
      </c>
      <c r="F8537" t="s">
        <v>417</v>
      </c>
    </row>
    <row r="8538" spans="1:6" x14ac:dyDescent="0.25">
      <c r="A8538">
        <v>30</v>
      </c>
      <c r="B8538">
        <v>2</v>
      </c>
      <c r="C8538" t="s">
        <v>1315</v>
      </c>
      <c r="D8538" t="s">
        <v>901</v>
      </c>
      <c r="E8538" t="s">
        <v>501</v>
      </c>
      <c r="F8538" t="s">
        <v>417</v>
      </c>
    </row>
    <row r="8539" spans="1:6" x14ac:dyDescent="0.25">
      <c r="A8539">
        <v>30</v>
      </c>
      <c r="B8539">
        <v>3</v>
      </c>
      <c r="C8539" t="s">
        <v>1270</v>
      </c>
      <c r="D8539" t="s">
        <v>901</v>
      </c>
      <c r="E8539" t="s">
        <v>861</v>
      </c>
      <c r="F8539" t="s">
        <v>417</v>
      </c>
    </row>
    <row r="8540" spans="1:6" x14ac:dyDescent="0.25">
      <c r="A8540">
        <v>30</v>
      </c>
      <c r="B8540">
        <v>4</v>
      </c>
      <c r="C8540" t="s">
        <v>1354</v>
      </c>
      <c r="D8540" t="s">
        <v>901</v>
      </c>
      <c r="E8540" t="s">
        <v>392</v>
      </c>
      <c r="F8540" t="s">
        <v>417</v>
      </c>
    </row>
    <row r="8541" spans="1:6" x14ac:dyDescent="0.25">
      <c r="A8541">
        <v>30</v>
      </c>
      <c r="B8541">
        <v>5</v>
      </c>
      <c r="C8541" t="s">
        <v>1313</v>
      </c>
      <c r="D8541" t="s">
        <v>905</v>
      </c>
      <c r="E8541" t="s">
        <v>155</v>
      </c>
      <c r="F8541" t="s">
        <v>417</v>
      </c>
    </row>
    <row r="8542" spans="1:6" x14ac:dyDescent="0.25">
      <c r="A8542">
        <v>30</v>
      </c>
      <c r="B8542">
        <v>6</v>
      </c>
      <c r="C8542" t="s">
        <v>1499</v>
      </c>
      <c r="D8542" t="s">
        <v>901</v>
      </c>
      <c r="E8542" t="s">
        <v>887</v>
      </c>
      <c r="F8542" t="s">
        <v>417</v>
      </c>
    </row>
    <row r="8543" spans="1:6" x14ac:dyDescent="0.25">
      <c r="A8543">
        <v>30</v>
      </c>
      <c r="B8543">
        <v>7</v>
      </c>
      <c r="C8543" t="s">
        <v>1428</v>
      </c>
      <c r="D8543" t="s">
        <v>899</v>
      </c>
      <c r="E8543" t="s">
        <v>320</v>
      </c>
      <c r="F8543" t="s">
        <v>417</v>
      </c>
    </row>
    <row r="8544" spans="1:6" x14ac:dyDescent="0.25">
      <c r="A8544">
        <v>30</v>
      </c>
      <c r="B8544">
        <v>8</v>
      </c>
      <c r="C8544" t="s">
        <v>1326</v>
      </c>
      <c r="D8544" t="s">
        <v>908</v>
      </c>
      <c r="E8544" t="s">
        <v>835</v>
      </c>
      <c r="F8544" t="s">
        <v>417</v>
      </c>
    </row>
    <row r="8545" spans="1:6" x14ac:dyDescent="0.25">
      <c r="A8545">
        <v>30</v>
      </c>
      <c r="B8545">
        <v>9</v>
      </c>
      <c r="C8545" t="s">
        <v>1325</v>
      </c>
      <c r="D8545" t="s">
        <v>901</v>
      </c>
      <c r="E8545" t="s">
        <v>416</v>
      </c>
      <c r="F8545" t="s">
        <v>417</v>
      </c>
    </row>
    <row r="8546" spans="1:6" x14ac:dyDescent="0.25">
      <c r="A8546">
        <v>30</v>
      </c>
      <c r="B8546">
        <v>10</v>
      </c>
      <c r="C8546" t="s">
        <v>1405</v>
      </c>
      <c r="D8546" t="s">
        <v>901</v>
      </c>
      <c r="E8546" t="s">
        <v>427</v>
      </c>
      <c r="F8546" t="s">
        <v>417</v>
      </c>
    </row>
    <row r="8547" spans="1:6" x14ac:dyDescent="0.25">
      <c r="A8547">
        <v>30</v>
      </c>
      <c r="B8547">
        <v>11</v>
      </c>
      <c r="C8547" t="s">
        <v>1399</v>
      </c>
      <c r="D8547" t="s">
        <v>901</v>
      </c>
      <c r="E8547" t="s">
        <v>496</v>
      </c>
      <c r="F8547" t="s">
        <v>417</v>
      </c>
    </row>
    <row r="8548" spans="1:6" x14ac:dyDescent="0.25">
      <c r="A8548">
        <v>30</v>
      </c>
      <c r="B8548">
        <v>12</v>
      </c>
      <c r="C8548" t="s">
        <v>1288</v>
      </c>
      <c r="D8548" t="s">
        <v>905</v>
      </c>
      <c r="E8548" t="s">
        <v>762</v>
      </c>
      <c r="F8548" t="s">
        <v>417</v>
      </c>
    </row>
    <row r="8549" spans="1:6" x14ac:dyDescent="0.25">
      <c r="A8549">
        <v>30</v>
      </c>
      <c r="B8549">
        <v>13</v>
      </c>
      <c r="C8549" t="s">
        <v>1324</v>
      </c>
      <c r="D8549" t="s">
        <v>905</v>
      </c>
      <c r="E8549" t="s">
        <v>104</v>
      </c>
      <c r="F8549" t="s">
        <v>417</v>
      </c>
    </row>
    <row r="8550" spans="1:6" x14ac:dyDescent="0.25">
      <c r="A8550">
        <v>30</v>
      </c>
      <c r="B8550">
        <v>14</v>
      </c>
      <c r="C8550" t="s">
        <v>1475</v>
      </c>
      <c r="D8550" t="s">
        <v>901</v>
      </c>
      <c r="E8550" t="s">
        <v>285</v>
      </c>
      <c r="F8550" t="s">
        <v>417</v>
      </c>
    </row>
    <row r="8551" spans="1:6" x14ac:dyDescent="0.25">
      <c r="A8551">
        <v>30</v>
      </c>
      <c r="B8551">
        <v>15</v>
      </c>
      <c r="C8551" t="s">
        <v>1387</v>
      </c>
      <c r="D8551" t="s">
        <v>905</v>
      </c>
      <c r="E8551" t="s">
        <v>610</v>
      </c>
      <c r="F8551" t="s">
        <v>417</v>
      </c>
    </row>
    <row r="8552" spans="1:6" x14ac:dyDescent="0.25">
      <c r="A8552">
        <v>1</v>
      </c>
      <c r="B8552">
        <v>1</v>
      </c>
      <c r="C8552" t="s">
        <v>898</v>
      </c>
      <c r="D8552" t="s">
        <v>899</v>
      </c>
      <c r="E8552" t="s">
        <v>551</v>
      </c>
      <c r="F8552" t="s">
        <v>451</v>
      </c>
    </row>
    <row r="8553" spans="1:6" x14ac:dyDescent="0.25">
      <c r="A8553">
        <v>1</v>
      </c>
      <c r="B8553">
        <v>2</v>
      </c>
      <c r="C8553" t="s">
        <v>900</v>
      </c>
      <c r="D8553" t="s">
        <v>901</v>
      </c>
      <c r="E8553" t="s">
        <v>506</v>
      </c>
      <c r="F8553" t="s">
        <v>451</v>
      </c>
    </row>
    <row r="8554" spans="1:6" x14ac:dyDescent="0.25">
      <c r="A8554">
        <v>1</v>
      </c>
      <c r="B8554">
        <v>3</v>
      </c>
      <c r="C8554" t="s">
        <v>906</v>
      </c>
      <c r="D8554" t="s">
        <v>899</v>
      </c>
      <c r="E8554" t="s">
        <v>257</v>
      </c>
      <c r="F8554" t="s">
        <v>451</v>
      </c>
    </row>
    <row r="8555" spans="1:6" x14ac:dyDescent="0.25">
      <c r="A8555">
        <v>1</v>
      </c>
      <c r="B8555">
        <v>4</v>
      </c>
      <c r="C8555" t="s">
        <v>911</v>
      </c>
      <c r="D8555" t="s">
        <v>905</v>
      </c>
      <c r="E8555" t="s">
        <v>783</v>
      </c>
      <c r="F8555" t="s">
        <v>451</v>
      </c>
    </row>
    <row r="8556" spans="1:6" x14ac:dyDescent="0.25">
      <c r="A8556">
        <v>1</v>
      </c>
      <c r="B8556">
        <v>5</v>
      </c>
      <c r="C8556" t="s">
        <v>902</v>
      </c>
      <c r="D8556" t="s">
        <v>903</v>
      </c>
      <c r="E8556" t="s">
        <v>357</v>
      </c>
      <c r="F8556" t="s">
        <v>451</v>
      </c>
    </row>
    <row r="8557" spans="1:6" x14ac:dyDescent="0.25">
      <c r="A8557">
        <v>1</v>
      </c>
      <c r="B8557">
        <v>6</v>
      </c>
      <c r="C8557" t="s">
        <v>907</v>
      </c>
      <c r="D8557" t="s">
        <v>908</v>
      </c>
      <c r="E8557" t="s">
        <v>642</v>
      </c>
      <c r="F8557" t="s">
        <v>451</v>
      </c>
    </row>
    <row r="8558" spans="1:6" x14ac:dyDescent="0.25">
      <c r="A8558">
        <v>1</v>
      </c>
      <c r="B8558">
        <v>7</v>
      </c>
      <c r="C8558" t="s">
        <v>904</v>
      </c>
      <c r="D8558" t="s">
        <v>905</v>
      </c>
      <c r="E8558" t="s">
        <v>569</v>
      </c>
      <c r="F8558" t="s">
        <v>451</v>
      </c>
    </row>
    <row r="8559" spans="1:6" x14ac:dyDescent="0.25">
      <c r="A8559">
        <v>1</v>
      </c>
      <c r="B8559">
        <v>8</v>
      </c>
      <c r="C8559" t="s">
        <v>910</v>
      </c>
      <c r="D8559" t="s">
        <v>901</v>
      </c>
      <c r="E8559" t="s">
        <v>311</v>
      </c>
      <c r="F8559" t="s">
        <v>451</v>
      </c>
    </row>
    <row r="8560" spans="1:6" x14ac:dyDescent="0.25">
      <c r="A8560">
        <v>1</v>
      </c>
      <c r="B8560">
        <v>9</v>
      </c>
      <c r="C8560" t="s">
        <v>909</v>
      </c>
      <c r="D8560" t="s">
        <v>899</v>
      </c>
      <c r="E8560" t="s">
        <v>350</v>
      </c>
      <c r="F8560" t="s">
        <v>451</v>
      </c>
    </row>
    <row r="8561" spans="1:6" x14ac:dyDescent="0.25">
      <c r="A8561">
        <v>1</v>
      </c>
      <c r="B8561">
        <v>10</v>
      </c>
      <c r="C8561" t="s">
        <v>913</v>
      </c>
      <c r="D8561" t="s">
        <v>899</v>
      </c>
      <c r="E8561" t="s">
        <v>448</v>
      </c>
      <c r="F8561" t="s">
        <v>451</v>
      </c>
    </row>
    <row r="8562" spans="1:6" x14ac:dyDescent="0.25">
      <c r="A8562">
        <v>1</v>
      </c>
      <c r="B8562">
        <v>11</v>
      </c>
      <c r="C8562" t="s">
        <v>912</v>
      </c>
      <c r="D8562" t="s">
        <v>905</v>
      </c>
      <c r="E8562" t="s">
        <v>755</v>
      </c>
      <c r="F8562" t="s">
        <v>451</v>
      </c>
    </row>
    <row r="8563" spans="1:6" x14ac:dyDescent="0.25">
      <c r="A8563">
        <v>1</v>
      </c>
      <c r="B8563">
        <v>12</v>
      </c>
      <c r="C8563" t="s">
        <v>924</v>
      </c>
      <c r="D8563" t="s">
        <v>922</v>
      </c>
      <c r="E8563" t="s">
        <v>712</v>
      </c>
      <c r="F8563" t="s">
        <v>451</v>
      </c>
    </row>
    <row r="8564" spans="1:6" x14ac:dyDescent="0.25">
      <c r="A8564">
        <v>1</v>
      </c>
      <c r="B8564">
        <v>13</v>
      </c>
      <c r="C8564" t="s">
        <v>917</v>
      </c>
      <c r="D8564" t="s">
        <v>901</v>
      </c>
      <c r="E8564" t="s">
        <v>601</v>
      </c>
      <c r="F8564" t="s">
        <v>451</v>
      </c>
    </row>
    <row r="8565" spans="1:6" x14ac:dyDescent="0.25">
      <c r="A8565">
        <v>1</v>
      </c>
      <c r="B8565">
        <v>14</v>
      </c>
      <c r="C8565" t="s">
        <v>923</v>
      </c>
      <c r="D8565" t="s">
        <v>905</v>
      </c>
      <c r="E8565" t="s">
        <v>725</v>
      </c>
      <c r="F8565" t="s">
        <v>451</v>
      </c>
    </row>
    <row r="8566" spans="1:6" x14ac:dyDescent="0.25">
      <c r="A8566">
        <v>1</v>
      </c>
      <c r="B8566">
        <v>15</v>
      </c>
      <c r="C8566" t="s">
        <v>915</v>
      </c>
      <c r="D8566" t="s">
        <v>899</v>
      </c>
      <c r="E8566" t="s">
        <v>41</v>
      </c>
      <c r="F8566" t="s">
        <v>451</v>
      </c>
    </row>
    <row r="8567" spans="1:6" x14ac:dyDescent="0.25">
      <c r="A8567">
        <v>2</v>
      </c>
      <c r="B8567">
        <v>1</v>
      </c>
      <c r="C8567" t="s">
        <v>914</v>
      </c>
      <c r="D8567" t="s">
        <v>908</v>
      </c>
      <c r="E8567" t="s">
        <v>41</v>
      </c>
      <c r="F8567" t="s">
        <v>451</v>
      </c>
    </row>
    <row r="8568" spans="1:6" x14ac:dyDescent="0.25">
      <c r="A8568">
        <v>2</v>
      </c>
      <c r="B8568">
        <v>2</v>
      </c>
      <c r="C8568" t="s">
        <v>916</v>
      </c>
      <c r="D8568" t="s">
        <v>908</v>
      </c>
      <c r="E8568" t="s">
        <v>725</v>
      </c>
      <c r="F8568" t="s">
        <v>451</v>
      </c>
    </row>
    <row r="8569" spans="1:6" x14ac:dyDescent="0.25">
      <c r="A8569">
        <v>2</v>
      </c>
      <c r="B8569">
        <v>3</v>
      </c>
      <c r="C8569" t="s">
        <v>918</v>
      </c>
      <c r="D8569" t="s">
        <v>901</v>
      </c>
      <c r="E8569" t="s">
        <v>601</v>
      </c>
      <c r="F8569" t="s">
        <v>451</v>
      </c>
    </row>
    <row r="8570" spans="1:6" x14ac:dyDescent="0.25">
      <c r="A8570">
        <v>2</v>
      </c>
      <c r="B8570">
        <v>4</v>
      </c>
      <c r="C8570" t="s">
        <v>921</v>
      </c>
      <c r="D8570" t="s">
        <v>922</v>
      </c>
      <c r="E8570" t="s">
        <v>712</v>
      </c>
      <c r="F8570" t="s">
        <v>451</v>
      </c>
    </row>
    <row r="8571" spans="1:6" x14ac:dyDescent="0.25">
      <c r="A8571">
        <v>2</v>
      </c>
      <c r="B8571">
        <v>5</v>
      </c>
      <c r="C8571" t="s">
        <v>919</v>
      </c>
      <c r="D8571" t="s">
        <v>908</v>
      </c>
      <c r="E8571" t="s">
        <v>755</v>
      </c>
      <c r="F8571" t="s">
        <v>451</v>
      </c>
    </row>
    <row r="8572" spans="1:6" x14ac:dyDescent="0.25">
      <c r="A8572">
        <v>2</v>
      </c>
      <c r="B8572">
        <v>6</v>
      </c>
      <c r="C8572" t="s">
        <v>929</v>
      </c>
      <c r="D8572" t="s">
        <v>899</v>
      </c>
      <c r="E8572" t="s">
        <v>448</v>
      </c>
      <c r="F8572" t="s">
        <v>451</v>
      </c>
    </row>
    <row r="8573" spans="1:6" x14ac:dyDescent="0.25">
      <c r="A8573">
        <v>2</v>
      </c>
      <c r="B8573">
        <v>7</v>
      </c>
      <c r="C8573" t="s">
        <v>927</v>
      </c>
      <c r="D8573" t="s">
        <v>901</v>
      </c>
      <c r="E8573" t="s">
        <v>350</v>
      </c>
      <c r="F8573" t="s">
        <v>451</v>
      </c>
    </row>
    <row r="8574" spans="1:6" x14ac:dyDescent="0.25">
      <c r="A8574">
        <v>2</v>
      </c>
      <c r="B8574">
        <v>8</v>
      </c>
      <c r="C8574" t="s">
        <v>934</v>
      </c>
      <c r="D8574" t="s">
        <v>922</v>
      </c>
      <c r="E8574" t="s">
        <v>311</v>
      </c>
      <c r="F8574" t="s">
        <v>451</v>
      </c>
    </row>
    <row r="8575" spans="1:6" x14ac:dyDescent="0.25">
      <c r="A8575">
        <v>2</v>
      </c>
      <c r="B8575">
        <v>9</v>
      </c>
      <c r="C8575" t="s">
        <v>933</v>
      </c>
      <c r="D8575" t="s">
        <v>922</v>
      </c>
      <c r="E8575" t="s">
        <v>569</v>
      </c>
      <c r="F8575" t="s">
        <v>451</v>
      </c>
    </row>
    <row r="8576" spans="1:6" x14ac:dyDescent="0.25">
      <c r="A8576">
        <v>2</v>
      </c>
      <c r="B8576">
        <v>10</v>
      </c>
      <c r="C8576" t="s">
        <v>920</v>
      </c>
      <c r="D8576" t="s">
        <v>901</v>
      </c>
      <c r="E8576" t="s">
        <v>642</v>
      </c>
      <c r="F8576" t="s">
        <v>451</v>
      </c>
    </row>
    <row r="8577" spans="1:6" x14ac:dyDescent="0.25">
      <c r="A8577">
        <v>2</v>
      </c>
      <c r="B8577">
        <v>11</v>
      </c>
      <c r="C8577" t="s">
        <v>925</v>
      </c>
      <c r="D8577" t="s">
        <v>926</v>
      </c>
      <c r="E8577" t="s">
        <v>357</v>
      </c>
      <c r="F8577" t="s">
        <v>451</v>
      </c>
    </row>
    <row r="8578" spans="1:6" x14ac:dyDescent="0.25">
      <c r="A8578">
        <v>2</v>
      </c>
      <c r="B8578">
        <v>12</v>
      </c>
      <c r="C8578" t="s">
        <v>941</v>
      </c>
      <c r="D8578" t="s">
        <v>922</v>
      </c>
      <c r="E8578" t="s">
        <v>783</v>
      </c>
      <c r="F8578" t="s">
        <v>451</v>
      </c>
    </row>
    <row r="8579" spans="1:6" x14ac:dyDescent="0.25">
      <c r="A8579">
        <v>2</v>
      </c>
      <c r="B8579">
        <v>13</v>
      </c>
      <c r="C8579" t="s">
        <v>931</v>
      </c>
      <c r="D8579" t="s">
        <v>908</v>
      </c>
      <c r="E8579" t="s">
        <v>257</v>
      </c>
      <c r="F8579" t="s">
        <v>451</v>
      </c>
    </row>
    <row r="8580" spans="1:6" x14ac:dyDescent="0.25">
      <c r="A8580">
        <v>2</v>
      </c>
      <c r="B8580">
        <v>14</v>
      </c>
      <c r="C8580" t="s">
        <v>952</v>
      </c>
      <c r="D8580" t="s">
        <v>899</v>
      </c>
      <c r="E8580" t="s">
        <v>506</v>
      </c>
      <c r="F8580" t="s">
        <v>451</v>
      </c>
    </row>
    <row r="8581" spans="1:6" x14ac:dyDescent="0.25">
      <c r="A8581">
        <v>2</v>
      </c>
      <c r="B8581">
        <v>15</v>
      </c>
      <c r="C8581" t="s">
        <v>928</v>
      </c>
      <c r="D8581" t="s">
        <v>901</v>
      </c>
      <c r="E8581" t="s">
        <v>551</v>
      </c>
      <c r="F8581" t="s">
        <v>451</v>
      </c>
    </row>
    <row r="8582" spans="1:6" x14ac:dyDescent="0.25">
      <c r="A8582">
        <v>3</v>
      </c>
      <c r="B8582">
        <v>1</v>
      </c>
      <c r="C8582" t="s">
        <v>936</v>
      </c>
      <c r="D8582" t="s">
        <v>903</v>
      </c>
      <c r="E8582" t="s">
        <v>551</v>
      </c>
      <c r="F8582" t="s">
        <v>451</v>
      </c>
    </row>
    <row r="8583" spans="1:6" x14ac:dyDescent="0.25">
      <c r="A8583">
        <v>3</v>
      </c>
      <c r="B8583">
        <v>2</v>
      </c>
      <c r="C8583" t="s">
        <v>946</v>
      </c>
      <c r="D8583" t="s">
        <v>926</v>
      </c>
      <c r="E8583" t="s">
        <v>506</v>
      </c>
      <c r="F8583" t="s">
        <v>451</v>
      </c>
    </row>
    <row r="8584" spans="1:6" x14ac:dyDescent="0.25">
      <c r="A8584">
        <v>3</v>
      </c>
      <c r="B8584">
        <v>3</v>
      </c>
      <c r="C8584" t="s">
        <v>951</v>
      </c>
      <c r="D8584" t="s">
        <v>899</v>
      </c>
      <c r="E8584" t="s">
        <v>257</v>
      </c>
      <c r="F8584" t="s">
        <v>451</v>
      </c>
    </row>
    <row r="8585" spans="1:6" x14ac:dyDescent="0.25">
      <c r="A8585">
        <v>3</v>
      </c>
      <c r="B8585">
        <v>4</v>
      </c>
      <c r="C8585" t="s">
        <v>964</v>
      </c>
      <c r="D8585" t="s">
        <v>961</v>
      </c>
      <c r="E8585" t="s">
        <v>783</v>
      </c>
      <c r="F8585" t="s">
        <v>451</v>
      </c>
    </row>
    <row r="8586" spans="1:6" x14ac:dyDescent="0.25">
      <c r="A8586">
        <v>3</v>
      </c>
      <c r="B8586">
        <v>5</v>
      </c>
      <c r="C8586" t="s">
        <v>943</v>
      </c>
      <c r="D8586" t="s">
        <v>901</v>
      </c>
      <c r="E8586" t="s">
        <v>357</v>
      </c>
      <c r="F8586" t="s">
        <v>451</v>
      </c>
    </row>
    <row r="8587" spans="1:6" x14ac:dyDescent="0.25">
      <c r="A8587">
        <v>3</v>
      </c>
      <c r="B8587">
        <v>6</v>
      </c>
      <c r="C8587" t="s">
        <v>958</v>
      </c>
      <c r="D8587" t="s">
        <v>899</v>
      </c>
      <c r="E8587" t="s">
        <v>642</v>
      </c>
      <c r="F8587" t="s">
        <v>451</v>
      </c>
    </row>
    <row r="8588" spans="1:6" x14ac:dyDescent="0.25">
      <c r="A8588">
        <v>3</v>
      </c>
      <c r="B8588">
        <v>7</v>
      </c>
      <c r="C8588" t="s">
        <v>954</v>
      </c>
      <c r="D8588" t="s">
        <v>903</v>
      </c>
      <c r="E8588" t="s">
        <v>569</v>
      </c>
      <c r="F8588" t="s">
        <v>451</v>
      </c>
    </row>
    <row r="8589" spans="1:6" x14ac:dyDescent="0.25">
      <c r="A8589">
        <v>3</v>
      </c>
      <c r="B8589">
        <v>8</v>
      </c>
      <c r="C8589" t="s">
        <v>949</v>
      </c>
      <c r="D8589" t="s">
        <v>901</v>
      </c>
      <c r="E8589" t="s">
        <v>311</v>
      </c>
      <c r="F8589" t="s">
        <v>451</v>
      </c>
    </row>
    <row r="8590" spans="1:6" x14ac:dyDescent="0.25">
      <c r="A8590">
        <v>3</v>
      </c>
      <c r="B8590">
        <v>9</v>
      </c>
      <c r="C8590" t="s">
        <v>950</v>
      </c>
      <c r="D8590" t="s">
        <v>901</v>
      </c>
      <c r="E8590" t="s">
        <v>350</v>
      </c>
      <c r="F8590" t="s">
        <v>451</v>
      </c>
    </row>
    <row r="8591" spans="1:6" x14ac:dyDescent="0.25">
      <c r="A8591">
        <v>3</v>
      </c>
      <c r="B8591">
        <v>10</v>
      </c>
      <c r="C8591" t="s">
        <v>930</v>
      </c>
      <c r="D8591" t="s">
        <v>901</v>
      </c>
      <c r="E8591" t="s">
        <v>448</v>
      </c>
      <c r="F8591" t="s">
        <v>451</v>
      </c>
    </row>
    <row r="8592" spans="1:6" x14ac:dyDescent="0.25">
      <c r="A8592">
        <v>3</v>
      </c>
      <c r="B8592">
        <v>11</v>
      </c>
      <c r="C8592" t="s">
        <v>938</v>
      </c>
      <c r="D8592" t="s">
        <v>903</v>
      </c>
      <c r="E8592" t="s">
        <v>755</v>
      </c>
      <c r="F8592" t="s">
        <v>451</v>
      </c>
    </row>
    <row r="8593" spans="1:6" x14ac:dyDescent="0.25">
      <c r="A8593">
        <v>3</v>
      </c>
      <c r="B8593">
        <v>12</v>
      </c>
      <c r="C8593" t="s">
        <v>947</v>
      </c>
      <c r="D8593" t="s">
        <v>922</v>
      </c>
      <c r="E8593" t="s">
        <v>712</v>
      </c>
      <c r="F8593" t="s">
        <v>451</v>
      </c>
    </row>
    <row r="8594" spans="1:6" x14ac:dyDescent="0.25">
      <c r="A8594">
        <v>3</v>
      </c>
      <c r="B8594">
        <v>13</v>
      </c>
      <c r="C8594" t="s">
        <v>960</v>
      </c>
      <c r="D8594" t="s">
        <v>961</v>
      </c>
      <c r="E8594" t="s">
        <v>601</v>
      </c>
      <c r="F8594" t="s">
        <v>451</v>
      </c>
    </row>
    <row r="8595" spans="1:6" x14ac:dyDescent="0.25">
      <c r="A8595">
        <v>3</v>
      </c>
      <c r="B8595">
        <v>14</v>
      </c>
      <c r="C8595" t="s">
        <v>967</v>
      </c>
      <c r="D8595" t="s">
        <v>903</v>
      </c>
      <c r="E8595" t="s">
        <v>725</v>
      </c>
      <c r="F8595" t="s">
        <v>451</v>
      </c>
    </row>
    <row r="8596" spans="1:6" x14ac:dyDescent="0.25">
      <c r="A8596">
        <v>3</v>
      </c>
      <c r="B8596">
        <v>15</v>
      </c>
      <c r="C8596" t="s">
        <v>940</v>
      </c>
      <c r="D8596" t="s">
        <v>901</v>
      </c>
      <c r="E8596" t="s">
        <v>41</v>
      </c>
      <c r="F8596" t="s">
        <v>451</v>
      </c>
    </row>
    <row r="8597" spans="1:6" x14ac:dyDescent="0.25">
      <c r="A8597">
        <v>4</v>
      </c>
      <c r="B8597">
        <v>1</v>
      </c>
      <c r="C8597" t="s">
        <v>939</v>
      </c>
      <c r="D8597" t="s">
        <v>901</v>
      </c>
      <c r="E8597" t="s">
        <v>41</v>
      </c>
      <c r="F8597" t="s">
        <v>451</v>
      </c>
    </row>
    <row r="8598" spans="1:6" x14ac:dyDescent="0.25">
      <c r="A8598">
        <v>4</v>
      </c>
      <c r="B8598">
        <v>2</v>
      </c>
      <c r="C8598" t="s">
        <v>935</v>
      </c>
      <c r="D8598" t="s">
        <v>901</v>
      </c>
      <c r="E8598" t="s">
        <v>725</v>
      </c>
      <c r="F8598" t="s">
        <v>451</v>
      </c>
    </row>
    <row r="8599" spans="1:6" x14ac:dyDescent="0.25">
      <c r="A8599">
        <v>4</v>
      </c>
      <c r="B8599">
        <v>3</v>
      </c>
      <c r="C8599" t="s">
        <v>965</v>
      </c>
      <c r="D8599" t="s">
        <v>961</v>
      </c>
      <c r="E8599" t="s">
        <v>601</v>
      </c>
      <c r="F8599" t="s">
        <v>451</v>
      </c>
    </row>
    <row r="8600" spans="1:6" x14ac:dyDescent="0.25">
      <c r="A8600">
        <v>4</v>
      </c>
      <c r="B8600">
        <v>4</v>
      </c>
      <c r="C8600" t="s">
        <v>937</v>
      </c>
      <c r="D8600" t="s">
        <v>899</v>
      </c>
      <c r="E8600" t="s">
        <v>712</v>
      </c>
      <c r="F8600" t="s">
        <v>451</v>
      </c>
    </row>
    <row r="8601" spans="1:6" x14ac:dyDescent="0.25">
      <c r="A8601">
        <v>4</v>
      </c>
      <c r="B8601">
        <v>5</v>
      </c>
      <c r="C8601" t="s">
        <v>944</v>
      </c>
      <c r="D8601" t="s">
        <v>901</v>
      </c>
      <c r="E8601" t="s">
        <v>755</v>
      </c>
      <c r="F8601" t="s">
        <v>451</v>
      </c>
    </row>
    <row r="8602" spans="1:6" x14ac:dyDescent="0.25">
      <c r="A8602">
        <v>4</v>
      </c>
      <c r="B8602">
        <v>6</v>
      </c>
      <c r="C8602" t="s">
        <v>945</v>
      </c>
      <c r="D8602" t="s">
        <v>901</v>
      </c>
      <c r="E8602" t="s">
        <v>448</v>
      </c>
      <c r="F8602" t="s">
        <v>451</v>
      </c>
    </row>
    <row r="8603" spans="1:6" x14ac:dyDescent="0.25">
      <c r="A8603">
        <v>4</v>
      </c>
      <c r="B8603">
        <v>7</v>
      </c>
      <c r="C8603" t="s">
        <v>955</v>
      </c>
      <c r="D8603" t="s">
        <v>908</v>
      </c>
      <c r="E8603" t="s">
        <v>350</v>
      </c>
      <c r="F8603" t="s">
        <v>451</v>
      </c>
    </row>
    <row r="8604" spans="1:6" x14ac:dyDescent="0.25">
      <c r="A8604">
        <v>4</v>
      </c>
      <c r="B8604">
        <v>8</v>
      </c>
      <c r="C8604" t="s">
        <v>957</v>
      </c>
      <c r="D8604" t="s">
        <v>903</v>
      </c>
      <c r="E8604" t="s">
        <v>311</v>
      </c>
      <c r="F8604" t="s">
        <v>451</v>
      </c>
    </row>
    <row r="8605" spans="1:6" x14ac:dyDescent="0.25">
      <c r="A8605">
        <v>4</v>
      </c>
      <c r="B8605">
        <v>9</v>
      </c>
      <c r="C8605" t="s">
        <v>932</v>
      </c>
      <c r="D8605" t="s">
        <v>901</v>
      </c>
      <c r="E8605" t="s">
        <v>569</v>
      </c>
      <c r="F8605" t="s">
        <v>451</v>
      </c>
    </row>
    <row r="8606" spans="1:6" x14ac:dyDescent="0.25">
      <c r="A8606">
        <v>4</v>
      </c>
      <c r="B8606">
        <v>10</v>
      </c>
      <c r="C8606" t="s">
        <v>983</v>
      </c>
      <c r="D8606" t="s">
        <v>901</v>
      </c>
      <c r="E8606" t="s">
        <v>642</v>
      </c>
      <c r="F8606" t="s">
        <v>451</v>
      </c>
    </row>
    <row r="8607" spans="1:6" x14ac:dyDescent="0.25">
      <c r="A8607">
        <v>4</v>
      </c>
      <c r="B8607">
        <v>11</v>
      </c>
      <c r="C8607" t="s">
        <v>974</v>
      </c>
      <c r="D8607" t="s">
        <v>899</v>
      </c>
      <c r="E8607" t="s">
        <v>357</v>
      </c>
      <c r="F8607" t="s">
        <v>451</v>
      </c>
    </row>
    <row r="8608" spans="1:6" x14ac:dyDescent="0.25">
      <c r="A8608">
        <v>4</v>
      </c>
      <c r="B8608">
        <v>12</v>
      </c>
      <c r="C8608" t="s">
        <v>975</v>
      </c>
      <c r="D8608" t="s">
        <v>899</v>
      </c>
      <c r="E8608" t="s">
        <v>783</v>
      </c>
      <c r="F8608" t="s">
        <v>451</v>
      </c>
    </row>
    <row r="8609" spans="1:6" x14ac:dyDescent="0.25">
      <c r="A8609">
        <v>4</v>
      </c>
      <c r="B8609">
        <v>13</v>
      </c>
      <c r="C8609" t="s">
        <v>972</v>
      </c>
      <c r="D8609" t="s">
        <v>901</v>
      </c>
      <c r="E8609" t="s">
        <v>257</v>
      </c>
      <c r="F8609" t="s">
        <v>451</v>
      </c>
    </row>
    <row r="8610" spans="1:6" x14ac:dyDescent="0.25">
      <c r="A8610">
        <v>4</v>
      </c>
      <c r="B8610">
        <v>14</v>
      </c>
      <c r="C8610" t="s">
        <v>959</v>
      </c>
      <c r="D8610" t="s">
        <v>899</v>
      </c>
      <c r="E8610" t="s">
        <v>506</v>
      </c>
      <c r="F8610" t="s">
        <v>451</v>
      </c>
    </row>
    <row r="8611" spans="1:6" x14ac:dyDescent="0.25">
      <c r="A8611">
        <v>4</v>
      </c>
      <c r="B8611">
        <v>15</v>
      </c>
      <c r="C8611" t="s">
        <v>963</v>
      </c>
      <c r="D8611" t="s">
        <v>908</v>
      </c>
      <c r="E8611" t="s">
        <v>551</v>
      </c>
      <c r="F8611" t="s">
        <v>451</v>
      </c>
    </row>
    <row r="8612" spans="1:6" x14ac:dyDescent="0.25">
      <c r="A8612">
        <v>5</v>
      </c>
      <c r="B8612">
        <v>1</v>
      </c>
      <c r="C8612" t="s">
        <v>953</v>
      </c>
      <c r="D8612" t="s">
        <v>903</v>
      </c>
      <c r="E8612" t="s">
        <v>551</v>
      </c>
      <c r="F8612" t="s">
        <v>451</v>
      </c>
    </row>
    <row r="8613" spans="1:6" x14ac:dyDescent="0.25">
      <c r="A8613">
        <v>5</v>
      </c>
      <c r="B8613">
        <v>2</v>
      </c>
      <c r="C8613" t="s">
        <v>971</v>
      </c>
      <c r="D8613" t="s">
        <v>901</v>
      </c>
      <c r="E8613" t="s">
        <v>506</v>
      </c>
      <c r="F8613" t="s">
        <v>451</v>
      </c>
    </row>
    <row r="8614" spans="1:6" x14ac:dyDescent="0.25">
      <c r="A8614">
        <v>5</v>
      </c>
      <c r="B8614">
        <v>3</v>
      </c>
      <c r="C8614" t="s">
        <v>977</v>
      </c>
      <c r="D8614" t="s">
        <v>901</v>
      </c>
      <c r="E8614" t="s">
        <v>257</v>
      </c>
      <c r="F8614" t="s">
        <v>451</v>
      </c>
    </row>
    <row r="8615" spans="1:6" x14ac:dyDescent="0.25">
      <c r="A8615">
        <v>5</v>
      </c>
      <c r="B8615">
        <v>4</v>
      </c>
      <c r="C8615" t="s">
        <v>956</v>
      </c>
      <c r="D8615" t="s">
        <v>901</v>
      </c>
      <c r="E8615" t="s">
        <v>783</v>
      </c>
      <c r="F8615" t="s">
        <v>451</v>
      </c>
    </row>
    <row r="8616" spans="1:6" x14ac:dyDescent="0.25">
      <c r="A8616">
        <v>5</v>
      </c>
      <c r="B8616">
        <v>5</v>
      </c>
      <c r="C8616" t="s">
        <v>973</v>
      </c>
      <c r="D8616" t="s">
        <v>901</v>
      </c>
      <c r="E8616" t="s">
        <v>357</v>
      </c>
      <c r="F8616" t="s">
        <v>451</v>
      </c>
    </row>
    <row r="8617" spans="1:6" x14ac:dyDescent="0.25">
      <c r="A8617">
        <v>5</v>
      </c>
      <c r="B8617">
        <v>6</v>
      </c>
      <c r="C8617" t="s">
        <v>942</v>
      </c>
      <c r="D8617" t="s">
        <v>899</v>
      </c>
      <c r="E8617" t="s">
        <v>642</v>
      </c>
      <c r="F8617" t="s">
        <v>451</v>
      </c>
    </row>
    <row r="8618" spans="1:6" x14ac:dyDescent="0.25">
      <c r="A8618">
        <v>5</v>
      </c>
      <c r="B8618">
        <v>7</v>
      </c>
      <c r="C8618" t="s">
        <v>991</v>
      </c>
      <c r="D8618" t="s">
        <v>901</v>
      </c>
      <c r="E8618" t="s">
        <v>569</v>
      </c>
      <c r="F8618" t="s">
        <v>451</v>
      </c>
    </row>
    <row r="8619" spans="1:6" x14ac:dyDescent="0.25">
      <c r="A8619">
        <v>5</v>
      </c>
      <c r="B8619">
        <v>8</v>
      </c>
      <c r="C8619" t="s">
        <v>997</v>
      </c>
      <c r="D8619" t="s">
        <v>905</v>
      </c>
      <c r="E8619" t="s">
        <v>311</v>
      </c>
      <c r="F8619" t="s">
        <v>451</v>
      </c>
    </row>
    <row r="8620" spans="1:6" x14ac:dyDescent="0.25">
      <c r="A8620">
        <v>5</v>
      </c>
      <c r="B8620">
        <v>9</v>
      </c>
      <c r="C8620" t="s">
        <v>962</v>
      </c>
      <c r="D8620" t="s">
        <v>899</v>
      </c>
      <c r="E8620" t="s">
        <v>350</v>
      </c>
      <c r="F8620" t="s">
        <v>451</v>
      </c>
    </row>
    <row r="8621" spans="1:6" x14ac:dyDescent="0.25">
      <c r="A8621">
        <v>5</v>
      </c>
      <c r="B8621">
        <v>10</v>
      </c>
      <c r="C8621" t="s">
        <v>985</v>
      </c>
      <c r="D8621" t="s">
        <v>901</v>
      </c>
      <c r="E8621" t="s">
        <v>448</v>
      </c>
      <c r="F8621" t="s">
        <v>451</v>
      </c>
    </row>
    <row r="8622" spans="1:6" x14ac:dyDescent="0.25">
      <c r="A8622">
        <v>5</v>
      </c>
      <c r="B8622">
        <v>11</v>
      </c>
      <c r="C8622" t="s">
        <v>988</v>
      </c>
      <c r="D8622" t="s">
        <v>901</v>
      </c>
      <c r="E8622" t="s">
        <v>755</v>
      </c>
      <c r="F8622" t="s">
        <v>451</v>
      </c>
    </row>
    <row r="8623" spans="1:6" x14ac:dyDescent="0.25">
      <c r="A8623">
        <v>5</v>
      </c>
      <c r="B8623">
        <v>12</v>
      </c>
      <c r="C8623" t="s">
        <v>980</v>
      </c>
      <c r="D8623" t="s">
        <v>905</v>
      </c>
      <c r="E8623" t="s">
        <v>712</v>
      </c>
      <c r="F8623" t="s">
        <v>451</v>
      </c>
    </row>
    <row r="8624" spans="1:6" x14ac:dyDescent="0.25">
      <c r="A8624">
        <v>5</v>
      </c>
      <c r="B8624">
        <v>13</v>
      </c>
      <c r="C8624" t="s">
        <v>981</v>
      </c>
      <c r="D8624" t="s">
        <v>908</v>
      </c>
      <c r="E8624" t="s">
        <v>601</v>
      </c>
      <c r="F8624" t="s">
        <v>451</v>
      </c>
    </row>
    <row r="8625" spans="1:6" x14ac:dyDescent="0.25">
      <c r="A8625">
        <v>5</v>
      </c>
      <c r="B8625">
        <v>14</v>
      </c>
      <c r="C8625" t="s">
        <v>999</v>
      </c>
      <c r="D8625" t="s">
        <v>922</v>
      </c>
      <c r="E8625" t="s">
        <v>725</v>
      </c>
      <c r="F8625" t="s">
        <v>451</v>
      </c>
    </row>
    <row r="8626" spans="1:6" x14ac:dyDescent="0.25">
      <c r="A8626">
        <v>5</v>
      </c>
      <c r="B8626">
        <v>15</v>
      </c>
      <c r="C8626" t="s">
        <v>979</v>
      </c>
      <c r="D8626" t="s">
        <v>903</v>
      </c>
      <c r="E8626" t="s">
        <v>41</v>
      </c>
      <c r="F8626" t="s">
        <v>451</v>
      </c>
    </row>
    <row r="8627" spans="1:6" x14ac:dyDescent="0.25">
      <c r="A8627">
        <v>6</v>
      </c>
      <c r="B8627">
        <v>1</v>
      </c>
      <c r="C8627" t="s">
        <v>982</v>
      </c>
      <c r="D8627" t="s">
        <v>901</v>
      </c>
      <c r="E8627" t="s">
        <v>41</v>
      </c>
      <c r="F8627" t="s">
        <v>451</v>
      </c>
    </row>
    <row r="8628" spans="1:6" x14ac:dyDescent="0.25">
      <c r="A8628">
        <v>6</v>
      </c>
      <c r="B8628">
        <v>2</v>
      </c>
      <c r="C8628" t="s">
        <v>984</v>
      </c>
      <c r="D8628" t="s">
        <v>901</v>
      </c>
      <c r="E8628" t="s">
        <v>725</v>
      </c>
      <c r="F8628" t="s">
        <v>451</v>
      </c>
    </row>
    <row r="8629" spans="1:6" x14ac:dyDescent="0.25">
      <c r="A8629">
        <v>6</v>
      </c>
      <c r="B8629">
        <v>3</v>
      </c>
      <c r="C8629" t="s">
        <v>986</v>
      </c>
      <c r="D8629" t="s">
        <v>901</v>
      </c>
      <c r="E8629" t="s">
        <v>601</v>
      </c>
      <c r="F8629" t="s">
        <v>451</v>
      </c>
    </row>
    <row r="8630" spans="1:6" x14ac:dyDescent="0.25">
      <c r="A8630">
        <v>6</v>
      </c>
      <c r="B8630">
        <v>4</v>
      </c>
      <c r="C8630" t="s">
        <v>970</v>
      </c>
      <c r="D8630" t="s">
        <v>903</v>
      </c>
      <c r="E8630" t="s">
        <v>712</v>
      </c>
      <c r="F8630" t="s">
        <v>451</v>
      </c>
    </row>
    <row r="8631" spans="1:6" x14ac:dyDescent="0.25">
      <c r="A8631">
        <v>6</v>
      </c>
      <c r="B8631">
        <v>5</v>
      </c>
      <c r="C8631" t="s">
        <v>989</v>
      </c>
      <c r="D8631" t="s">
        <v>901</v>
      </c>
      <c r="E8631" t="s">
        <v>755</v>
      </c>
      <c r="F8631" t="s">
        <v>451</v>
      </c>
    </row>
    <row r="8632" spans="1:6" x14ac:dyDescent="0.25">
      <c r="A8632">
        <v>6</v>
      </c>
      <c r="B8632">
        <v>6</v>
      </c>
      <c r="C8632" t="s">
        <v>998</v>
      </c>
      <c r="D8632" t="s">
        <v>908</v>
      </c>
      <c r="E8632" t="s">
        <v>448</v>
      </c>
      <c r="F8632" t="s">
        <v>451</v>
      </c>
    </row>
    <row r="8633" spans="1:6" x14ac:dyDescent="0.25">
      <c r="A8633">
        <v>6</v>
      </c>
      <c r="B8633">
        <v>7</v>
      </c>
      <c r="C8633" t="s">
        <v>993</v>
      </c>
      <c r="D8633" t="s">
        <v>901</v>
      </c>
      <c r="E8633" t="s">
        <v>350</v>
      </c>
      <c r="F8633" t="s">
        <v>451</v>
      </c>
    </row>
    <row r="8634" spans="1:6" x14ac:dyDescent="0.25">
      <c r="A8634">
        <v>6</v>
      </c>
      <c r="B8634">
        <v>8</v>
      </c>
      <c r="C8634" t="s">
        <v>1003</v>
      </c>
      <c r="D8634" t="s">
        <v>901</v>
      </c>
      <c r="E8634" t="s">
        <v>311</v>
      </c>
      <c r="F8634" t="s">
        <v>451</v>
      </c>
    </row>
    <row r="8635" spans="1:6" x14ac:dyDescent="0.25">
      <c r="A8635">
        <v>6</v>
      </c>
      <c r="B8635">
        <v>9</v>
      </c>
      <c r="C8635" t="s">
        <v>968</v>
      </c>
      <c r="D8635" t="s">
        <v>899</v>
      </c>
      <c r="E8635" t="s">
        <v>569</v>
      </c>
      <c r="F8635" t="s">
        <v>451</v>
      </c>
    </row>
    <row r="8636" spans="1:6" x14ac:dyDescent="0.25">
      <c r="A8636">
        <v>6</v>
      </c>
      <c r="B8636">
        <v>10</v>
      </c>
      <c r="C8636" t="s">
        <v>948</v>
      </c>
      <c r="D8636" t="s">
        <v>905</v>
      </c>
      <c r="E8636" t="s">
        <v>642</v>
      </c>
      <c r="F8636" t="s">
        <v>451</v>
      </c>
    </row>
    <row r="8637" spans="1:6" x14ac:dyDescent="0.25">
      <c r="A8637">
        <v>6</v>
      </c>
      <c r="B8637">
        <v>11</v>
      </c>
      <c r="C8637" t="s">
        <v>1035</v>
      </c>
      <c r="D8637" t="s">
        <v>905</v>
      </c>
      <c r="E8637" t="s">
        <v>357</v>
      </c>
      <c r="F8637" t="s">
        <v>451</v>
      </c>
    </row>
    <row r="8638" spans="1:6" x14ac:dyDescent="0.25">
      <c r="A8638">
        <v>6</v>
      </c>
      <c r="B8638">
        <v>12</v>
      </c>
      <c r="C8638" t="s">
        <v>1006</v>
      </c>
      <c r="D8638" t="s">
        <v>905</v>
      </c>
      <c r="E8638" t="s">
        <v>783</v>
      </c>
      <c r="F8638" t="s">
        <v>451</v>
      </c>
    </row>
    <row r="8639" spans="1:6" x14ac:dyDescent="0.25">
      <c r="A8639">
        <v>6</v>
      </c>
      <c r="B8639">
        <v>13</v>
      </c>
      <c r="C8639" t="s">
        <v>994</v>
      </c>
      <c r="D8639" t="s">
        <v>901</v>
      </c>
      <c r="E8639" t="s">
        <v>257</v>
      </c>
      <c r="F8639" t="s">
        <v>451</v>
      </c>
    </row>
    <row r="8640" spans="1:6" x14ac:dyDescent="0.25">
      <c r="A8640">
        <v>6</v>
      </c>
      <c r="B8640">
        <v>14</v>
      </c>
      <c r="C8640" t="s">
        <v>990</v>
      </c>
      <c r="D8640" t="s">
        <v>901</v>
      </c>
      <c r="E8640" t="s">
        <v>506</v>
      </c>
      <c r="F8640" t="s">
        <v>451</v>
      </c>
    </row>
    <row r="8641" spans="1:6" x14ac:dyDescent="0.25">
      <c r="A8641">
        <v>6</v>
      </c>
      <c r="B8641">
        <v>15</v>
      </c>
      <c r="C8641" t="s">
        <v>1005</v>
      </c>
      <c r="D8641" t="s">
        <v>901</v>
      </c>
      <c r="E8641" t="s">
        <v>551</v>
      </c>
      <c r="F8641" t="s">
        <v>451</v>
      </c>
    </row>
    <row r="8642" spans="1:6" x14ac:dyDescent="0.25">
      <c r="A8642">
        <v>7</v>
      </c>
      <c r="B8642">
        <v>1</v>
      </c>
      <c r="C8642" t="s">
        <v>987</v>
      </c>
      <c r="D8642" t="s">
        <v>899</v>
      </c>
      <c r="E8642" t="s">
        <v>551</v>
      </c>
      <c r="F8642" t="s">
        <v>451</v>
      </c>
    </row>
    <row r="8643" spans="1:6" x14ac:dyDescent="0.25">
      <c r="A8643">
        <v>7</v>
      </c>
      <c r="B8643">
        <v>2</v>
      </c>
      <c r="C8643" t="s">
        <v>1004</v>
      </c>
      <c r="D8643" t="s">
        <v>905</v>
      </c>
      <c r="E8643" t="s">
        <v>506</v>
      </c>
      <c r="F8643" t="s">
        <v>451</v>
      </c>
    </row>
    <row r="8644" spans="1:6" x14ac:dyDescent="0.25">
      <c r="A8644">
        <v>7</v>
      </c>
      <c r="B8644">
        <v>3</v>
      </c>
      <c r="C8644" t="s">
        <v>966</v>
      </c>
      <c r="D8644" t="s">
        <v>961</v>
      </c>
      <c r="E8644" t="s">
        <v>257</v>
      </c>
      <c r="F8644" t="s">
        <v>451</v>
      </c>
    </row>
    <row r="8645" spans="1:6" x14ac:dyDescent="0.25">
      <c r="A8645">
        <v>7</v>
      </c>
      <c r="B8645">
        <v>4</v>
      </c>
      <c r="C8645" t="s">
        <v>978</v>
      </c>
      <c r="D8645" t="s">
        <v>899</v>
      </c>
      <c r="E8645" t="s">
        <v>783</v>
      </c>
      <c r="F8645" t="s">
        <v>451</v>
      </c>
    </row>
    <row r="8646" spans="1:6" x14ac:dyDescent="0.25">
      <c r="A8646">
        <v>7</v>
      </c>
      <c r="B8646">
        <v>5</v>
      </c>
      <c r="C8646" t="s">
        <v>976</v>
      </c>
      <c r="D8646" t="s">
        <v>901</v>
      </c>
      <c r="E8646" t="s">
        <v>357</v>
      </c>
      <c r="F8646" t="s">
        <v>451</v>
      </c>
    </row>
    <row r="8647" spans="1:6" x14ac:dyDescent="0.25">
      <c r="A8647">
        <v>7</v>
      </c>
      <c r="B8647">
        <v>6</v>
      </c>
      <c r="C8647" t="s">
        <v>1022</v>
      </c>
      <c r="D8647" t="s">
        <v>901</v>
      </c>
      <c r="E8647" t="s">
        <v>642</v>
      </c>
      <c r="F8647" t="s">
        <v>451</v>
      </c>
    </row>
    <row r="8648" spans="1:6" x14ac:dyDescent="0.25">
      <c r="A8648">
        <v>7</v>
      </c>
      <c r="B8648">
        <v>7</v>
      </c>
      <c r="C8648" t="s">
        <v>969</v>
      </c>
      <c r="D8648" t="s">
        <v>899</v>
      </c>
      <c r="E8648" t="s">
        <v>569</v>
      </c>
      <c r="F8648" t="s">
        <v>451</v>
      </c>
    </row>
    <row r="8649" spans="1:6" x14ac:dyDescent="0.25">
      <c r="A8649">
        <v>7</v>
      </c>
      <c r="B8649">
        <v>8</v>
      </c>
      <c r="C8649" t="s">
        <v>1033</v>
      </c>
      <c r="D8649" t="s">
        <v>905</v>
      </c>
      <c r="E8649" t="s">
        <v>311</v>
      </c>
      <c r="F8649" t="s">
        <v>451</v>
      </c>
    </row>
    <row r="8650" spans="1:6" x14ac:dyDescent="0.25">
      <c r="A8650">
        <v>7</v>
      </c>
      <c r="B8650">
        <v>9</v>
      </c>
      <c r="C8650" t="s">
        <v>995</v>
      </c>
      <c r="D8650" t="s">
        <v>901</v>
      </c>
      <c r="E8650" t="s">
        <v>350</v>
      </c>
      <c r="F8650" t="s">
        <v>451</v>
      </c>
    </row>
    <row r="8651" spans="1:6" x14ac:dyDescent="0.25">
      <c r="A8651">
        <v>7</v>
      </c>
      <c r="B8651">
        <v>10</v>
      </c>
      <c r="C8651" t="s">
        <v>996</v>
      </c>
      <c r="D8651" t="s">
        <v>899</v>
      </c>
      <c r="E8651" t="s">
        <v>448</v>
      </c>
      <c r="F8651" t="s">
        <v>451</v>
      </c>
    </row>
    <row r="8652" spans="1:6" x14ac:dyDescent="0.25">
      <c r="A8652">
        <v>7</v>
      </c>
      <c r="B8652">
        <v>11</v>
      </c>
      <c r="C8652" t="s">
        <v>1007</v>
      </c>
      <c r="D8652" t="s">
        <v>901</v>
      </c>
      <c r="E8652" t="s">
        <v>755</v>
      </c>
      <c r="F8652" t="s">
        <v>451</v>
      </c>
    </row>
    <row r="8653" spans="1:6" x14ac:dyDescent="0.25">
      <c r="A8653">
        <v>7</v>
      </c>
      <c r="B8653">
        <v>12</v>
      </c>
      <c r="C8653" t="s">
        <v>1002</v>
      </c>
      <c r="D8653" t="s">
        <v>901</v>
      </c>
      <c r="E8653" t="s">
        <v>712</v>
      </c>
      <c r="F8653" t="s">
        <v>451</v>
      </c>
    </row>
    <row r="8654" spans="1:6" x14ac:dyDescent="0.25">
      <c r="A8654">
        <v>7</v>
      </c>
      <c r="B8654">
        <v>13</v>
      </c>
      <c r="C8654" t="s">
        <v>1015</v>
      </c>
      <c r="D8654" t="s">
        <v>899</v>
      </c>
      <c r="E8654" t="s">
        <v>601</v>
      </c>
      <c r="F8654" t="s">
        <v>451</v>
      </c>
    </row>
    <row r="8655" spans="1:6" x14ac:dyDescent="0.25">
      <c r="A8655">
        <v>7</v>
      </c>
      <c r="B8655">
        <v>14</v>
      </c>
      <c r="C8655" t="s">
        <v>1012</v>
      </c>
      <c r="D8655" t="s">
        <v>901</v>
      </c>
      <c r="E8655" t="s">
        <v>725</v>
      </c>
      <c r="F8655" t="s">
        <v>451</v>
      </c>
    </row>
    <row r="8656" spans="1:6" x14ac:dyDescent="0.25">
      <c r="A8656">
        <v>7</v>
      </c>
      <c r="B8656">
        <v>15</v>
      </c>
      <c r="C8656" t="s">
        <v>992</v>
      </c>
      <c r="D8656" t="s">
        <v>899</v>
      </c>
      <c r="E8656" t="s">
        <v>41</v>
      </c>
      <c r="F8656" t="s">
        <v>451</v>
      </c>
    </row>
    <row r="8657" spans="1:6" x14ac:dyDescent="0.25">
      <c r="A8657">
        <v>8</v>
      </c>
      <c r="B8657">
        <v>1</v>
      </c>
      <c r="C8657" t="s">
        <v>1000</v>
      </c>
      <c r="D8657" t="s">
        <v>899</v>
      </c>
      <c r="E8657" t="s">
        <v>41</v>
      </c>
      <c r="F8657" t="s">
        <v>451</v>
      </c>
    </row>
    <row r="8658" spans="1:6" x14ac:dyDescent="0.25">
      <c r="A8658">
        <v>8</v>
      </c>
      <c r="B8658">
        <v>2</v>
      </c>
      <c r="C8658" t="s">
        <v>1010</v>
      </c>
      <c r="D8658" t="s">
        <v>899</v>
      </c>
      <c r="E8658" t="s">
        <v>725</v>
      </c>
      <c r="F8658" t="s">
        <v>451</v>
      </c>
    </row>
    <row r="8659" spans="1:6" x14ac:dyDescent="0.25">
      <c r="A8659">
        <v>8</v>
      </c>
      <c r="B8659">
        <v>3</v>
      </c>
      <c r="C8659" t="s">
        <v>1001</v>
      </c>
      <c r="D8659" t="s">
        <v>908</v>
      </c>
      <c r="E8659" t="s">
        <v>601</v>
      </c>
      <c r="F8659" t="s">
        <v>451</v>
      </c>
    </row>
    <row r="8660" spans="1:6" x14ac:dyDescent="0.25">
      <c r="A8660">
        <v>8</v>
      </c>
      <c r="B8660">
        <v>4</v>
      </c>
      <c r="C8660" t="s">
        <v>1008</v>
      </c>
      <c r="D8660" t="s">
        <v>901</v>
      </c>
      <c r="E8660" t="s">
        <v>712</v>
      </c>
      <c r="F8660" t="s">
        <v>451</v>
      </c>
    </row>
    <row r="8661" spans="1:6" x14ac:dyDescent="0.25">
      <c r="A8661">
        <v>8</v>
      </c>
      <c r="B8661">
        <v>5</v>
      </c>
      <c r="C8661" t="s">
        <v>1062</v>
      </c>
      <c r="D8661" t="s">
        <v>899</v>
      </c>
      <c r="E8661" t="s">
        <v>755</v>
      </c>
      <c r="F8661" t="s">
        <v>451</v>
      </c>
    </row>
    <row r="8662" spans="1:6" x14ac:dyDescent="0.25">
      <c r="A8662">
        <v>8</v>
      </c>
      <c r="B8662">
        <v>6</v>
      </c>
      <c r="C8662" t="s">
        <v>1037</v>
      </c>
      <c r="D8662" t="s">
        <v>899</v>
      </c>
      <c r="E8662" t="s">
        <v>448</v>
      </c>
      <c r="F8662" t="s">
        <v>451</v>
      </c>
    </row>
    <row r="8663" spans="1:6" x14ac:dyDescent="0.25">
      <c r="A8663">
        <v>8</v>
      </c>
      <c r="B8663">
        <v>7</v>
      </c>
      <c r="C8663" t="s">
        <v>1013</v>
      </c>
      <c r="D8663" t="s">
        <v>905</v>
      </c>
      <c r="E8663" t="s">
        <v>350</v>
      </c>
      <c r="F8663" t="s">
        <v>451</v>
      </c>
    </row>
    <row r="8664" spans="1:6" x14ac:dyDescent="0.25">
      <c r="A8664">
        <v>8</v>
      </c>
      <c r="B8664">
        <v>8</v>
      </c>
      <c r="C8664" t="s">
        <v>1054</v>
      </c>
      <c r="D8664" t="s">
        <v>899</v>
      </c>
      <c r="E8664" t="s">
        <v>311</v>
      </c>
      <c r="F8664" t="s">
        <v>451</v>
      </c>
    </row>
    <row r="8665" spans="1:6" x14ac:dyDescent="0.25">
      <c r="A8665">
        <v>8</v>
      </c>
      <c r="B8665">
        <v>9</v>
      </c>
      <c r="C8665" t="s">
        <v>1101</v>
      </c>
      <c r="D8665" t="s">
        <v>901</v>
      </c>
      <c r="E8665" t="s">
        <v>569</v>
      </c>
      <c r="F8665" t="s">
        <v>451</v>
      </c>
    </row>
    <row r="8666" spans="1:6" x14ac:dyDescent="0.25">
      <c r="A8666">
        <v>8</v>
      </c>
      <c r="B8666">
        <v>10</v>
      </c>
      <c r="C8666" t="s">
        <v>1080</v>
      </c>
      <c r="D8666" t="s">
        <v>899</v>
      </c>
      <c r="E8666" t="s">
        <v>642</v>
      </c>
      <c r="F8666" t="s">
        <v>451</v>
      </c>
    </row>
    <row r="8667" spans="1:6" x14ac:dyDescent="0.25">
      <c r="A8667">
        <v>8</v>
      </c>
      <c r="B8667">
        <v>11</v>
      </c>
      <c r="C8667" t="s">
        <v>1011</v>
      </c>
      <c r="D8667" t="s">
        <v>899</v>
      </c>
      <c r="E8667" t="s">
        <v>357</v>
      </c>
      <c r="F8667" t="s">
        <v>451</v>
      </c>
    </row>
    <row r="8668" spans="1:6" x14ac:dyDescent="0.25">
      <c r="A8668">
        <v>8</v>
      </c>
      <c r="B8668">
        <v>12</v>
      </c>
      <c r="C8668" t="s">
        <v>1088</v>
      </c>
      <c r="D8668" t="s">
        <v>901</v>
      </c>
      <c r="E8668" t="s">
        <v>783</v>
      </c>
      <c r="F8668" t="s">
        <v>451</v>
      </c>
    </row>
    <row r="8669" spans="1:6" x14ac:dyDescent="0.25">
      <c r="A8669">
        <v>8</v>
      </c>
      <c r="B8669">
        <v>13</v>
      </c>
      <c r="C8669" t="s">
        <v>1016</v>
      </c>
      <c r="D8669" t="s">
        <v>961</v>
      </c>
      <c r="E8669" t="s">
        <v>257</v>
      </c>
      <c r="F8669" t="s">
        <v>451</v>
      </c>
    </row>
    <row r="8670" spans="1:6" x14ac:dyDescent="0.25">
      <c r="A8670">
        <v>8</v>
      </c>
      <c r="B8670">
        <v>14</v>
      </c>
      <c r="C8670" t="s">
        <v>1028</v>
      </c>
      <c r="D8670" t="s">
        <v>899</v>
      </c>
      <c r="E8670" t="s">
        <v>506</v>
      </c>
      <c r="F8670" t="s">
        <v>451</v>
      </c>
    </row>
    <row r="8671" spans="1:6" x14ac:dyDescent="0.25">
      <c r="A8671">
        <v>8</v>
      </c>
      <c r="B8671">
        <v>15</v>
      </c>
      <c r="C8671" t="s">
        <v>1048</v>
      </c>
      <c r="D8671" t="s">
        <v>901</v>
      </c>
      <c r="E8671" t="s">
        <v>551</v>
      </c>
      <c r="F8671" t="s">
        <v>451</v>
      </c>
    </row>
    <row r="8672" spans="1:6" x14ac:dyDescent="0.25">
      <c r="A8672">
        <v>9</v>
      </c>
      <c r="B8672">
        <v>1</v>
      </c>
      <c r="C8672" t="s">
        <v>1043</v>
      </c>
      <c r="D8672" t="s">
        <v>905</v>
      </c>
      <c r="E8672" t="s">
        <v>551</v>
      </c>
      <c r="F8672" t="s">
        <v>451</v>
      </c>
    </row>
    <row r="8673" spans="1:6" x14ac:dyDescent="0.25">
      <c r="A8673">
        <v>9</v>
      </c>
      <c r="B8673">
        <v>2</v>
      </c>
      <c r="C8673" t="s">
        <v>1025</v>
      </c>
      <c r="D8673" t="s">
        <v>926</v>
      </c>
      <c r="E8673" t="s">
        <v>506</v>
      </c>
      <c r="F8673" t="s">
        <v>451</v>
      </c>
    </row>
    <row r="8674" spans="1:6" x14ac:dyDescent="0.25">
      <c r="A8674">
        <v>9</v>
      </c>
      <c r="B8674">
        <v>3</v>
      </c>
      <c r="C8674" t="s">
        <v>1076</v>
      </c>
      <c r="D8674" t="s">
        <v>905</v>
      </c>
      <c r="E8674" t="s">
        <v>257</v>
      </c>
      <c r="F8674" t="s">
        <v>451</v>
      </c>
    </row>
    <row r="8675" spans="1:6" x14ac:dyDescent="0.25">
      <c r="A8675">
        <v>9</v>
      </c>
      <c r="B8675">
        <v>4</v>
      </c>
      <c r="C8675" t="s">
        <v>1053</v>
      </c>
      <c r="D8675" t="s">
        <v>901</v>
      </c>
      <c r="E8675" t="s">
        <v>783</v>
      </c>
      <c r="F8675" t="s">
        <v>451</v>
      </c>
    </row>
    <row r="8676" spans="1:6" x14ac:dyDescent="0.25">
      <c r="A8676">
        <v>9</v>
      </c>
      <c r="B8676">
        <v>5</v>
      </c>
      <c r="C8676" t="s">
        <v>1061</v>
      </c>
      <c r="D8676" t="s">
        <v>901</v>
      </c>
      <c r="E8676" t="s">
        <v>357</v>
      </c>
      <c r="F8676" t="s">
        <v>451</v>
      </c>
    </row>
    <row r="8677" spans="1:6" x14ac:dyDescent="0.25">
      <c r="A8677">
        <v>9</v>
      </c>
      <c r="B8677">
        <v>6</v>
      </c>
      <c r="C8677" t="s">
        <v>1125</v>
      </c>
      <c r="D8677" t="s">
        <v>903</v>
      </c>
      <c r="E8677" t="s">
        <v>642</v>
      </c>
      <c r="F8677" t="s">
        <v>451</v>
      </c>
    </row>
    <row r="8678" spans="1:6" x14ac:dyDescent="0.25">
      <c r="A8678">
        <v>9</v>
      </c>
      <c r="B8678">
        <v>7</v>
      </c>
      <c r="C8678" t="s">
        <v>1018</v>
      </c>
      <c r="D8678" t="s">
        <v>926</v>
      </c>
      <c r="E8678" t="s">
        <v>569</v>
      </c>
      <c r="F8678" t="s">
        <v>451</v>
      </c>
    </row>
    <row r="8679" spans="1:6" x14ac:dyDescent="0.25">
      <c r="A8679">
        <v>9</v>
      </c>
      <c r="B8679">
        <v>8</v>
      </c>
      <c r="C8679" t="s">
        <v>1045</v>
      </c>
      <c r="D8679" t="s">
        <v>961</v>
      </c>
      <c r="E8679" t="s">
        <v>311</v>
      </c>
      <c r="F8679" t="s">
        <v>451</v>
      </c>
    </row>
    <row r="8680" spans="1:6" x14ac:dyDescent="0.25">
      <c r="A8680">
        <v>9</v>
      </c>
      <c r="B8680">
        <v>9</v>
      </c>
      <c r="C8680" t="s">
        <v>1027</v>
      </c>
      <c r="D8680" t="s">
        <v>901</v>
      </c>
      <c r="E8680" t="s">
        <v>350</v>
      </c>
      <c r="F8680" t="s">
        <v>451</v>
      </c>
    </row>
    <row r="8681" spans="1:6" x14ac:dyDescent="0.25">
      <c r="A8681">
        <v>9</v>
      </c>
      <c r="B8681">
        <v>10</v>
      </c>
      <c r="C8681" t="s">
        <v>1055</v>
      </c>
      <c r="D8681" t="s">
        <v>901</v>
      </c>
      <c r="E8681" t="s">
        <v>448</v>
      </c>
      <c r="F8681" t="s">
        <v>451</v>
      </c>
    </row>
    <row r="8682" spans="1:6" x14ac:dyDescent="0.25">
      <c r="A8682">
        <v>9</v>
      </c>
      <c r="B8682">
        <v>11</v>
      </c>
      <c r="C8682" t="s">
        <v>1046</v>
      </c>
      <c r="D8682" t="s">
        <v>899</v>
      </c>
      <c r="E8682" t="s">
        <v>755</v>
      </c>
      <c r="F8682" t="s">
        <v>451</v>
      </c>
    </row>
    <row r="8683" spans="1:6" x14ac:dyDescent="0.25">
      <c r="A8683">
        <v>9</v>
      </c>
      <c r="B8683">
        <v>12</v>
      </c>
      <c r="C8683" t="s">
        <v>1072</v>
      </c>
      <c r="D8683" t="s">
        <v>901</v>
      </c>
      <c r="E8683" t="s">
        <v>712</v>
      </c>
      <c r="F8683" t="s">
        <v>451</v>
      </c>
    </row>
    <row r="8684" spans="1:6" x14ac:dyDescent="0.25">
      <c r="A8684">
        <v>9</v>
      </c>
      <c r="B8684">
        <v>13</v>
      </c>
      <c r="C8684" t="s">
        <v>1021</v>
      </c>
      <c r="D8684" t="s">
        <v>901</v>
      </c>
      <c r="E8684" t="s">
        <v>601</v>
      </c>
      <c r="F8684" t="s">
        <v>451</v>
      </c>
    </row>
    <row r="8685" spans="1:6" x14ac:dyDescent="0.25">
      <c r="A8685">
        <v>9</v>
      </c>
      <c r="B8685">
        <v>14</v>
      </c>
      <c r="C8685" t="s">
        <v>1074</v>
      </c>
      <c r="D8685" t="s">
        <v>901</v>
      </c>
      <c r="E8685" t="s">
        <v>725</v>
      </c>
      <c r="F8685" t="s">
        <v>451</v>
      </c>
    </row>
    <row r="8686" spans="1:6" x14ac:dyDescent="0.25">
      <c r="A8686">
        <v>9</v>
      </c>
      <c r="B8686">
        <v>15</v>
      </c>
      <c r="C8686" t="s">
        <v>1031</v>
      </c>
      <c r="D8686" t="s">
        <v>905</v>
      </c>
      <c r="E8686" t="s">
        <v>41</v>
      </c>
      <c r="F8686" t="s">
        <v>451</v>
      </c>
    </row>
    <row r="8687" spans="1:6" x14ac:dyDescent="0.25">
      <c r="A8687">
        <v>10</v>
      </c>
      <c r="B8687">
        <v>1</v>
      </c>
      <c r="C8687" t="s">
        <v>1038</v>
      </c>
      <c r="D8687" t="s">
        <v>922</v>
      </c>
      <c r="E8687" t="s">
        <v>41</v>
      </c>
      <c r="F8687" t="s">
        <v>451</v>
      </c>
    </row>
    <row r="8688" spans="1:6" x14ac:dyDescent="0.25">
      <c r="A8688">
        <v>10</v>
      </c>
      <c r="B8688">
        <v>2</v>
      </c>
      <c r="C8688" t="s">
        <v>1066</v>
      </c>
      <c r="D8688" t="s">
        <v>901</v>
      </c>
      <c r="E8688" t="s">
        <v>725</v>
      </c>
      <c r="F8688" t="s">
        <v>451</v>
      </c>
    </row>
    <row r="8689" spans="1:6" x14ac:dyDescent="0.25">
      <c r="A8689">
        <v>10</v>
      </c>
      <c r="B8689">
        <v>3</v>
      </c>
      <c r="C8689" t="s">
        <v>1039</v>
      </c>
      <c r="D8689" t="s">
        <v>922</v>
      </c>
      <c r="E8689" t="s">
        <v>601</v>
      </c>
      <c r="F8689" t="s">
        <v>451</v>
      </c>
    </row>
    <row r="8690" spans="1:6" x14ac:dyDescent="0.25">
      <c r="A8690">
        <v>10</v>
      </c>
      <c r="B8690">
        <v>4</v>
      </c>
      <c r="C8690" t="s">
        <v>1009</v>
      </c>
      <c r="D8690" t="s">
        <v>926</v>
      </c>
      <c r="E8690" t="s">
        <v>712</v>
      </c>
      <c r="F8690" t="s">
        <v>451</v>
      </c>
    </row>
    <row r="8691" spans="1:6" x14ac:dyDescent="0.25">
      <c r="A8691">
        <v>10</v>
      </c>
      <c r="B8691">
        <v>5</v>
      </c>
      <c r="C8691" t="s">
        <v>1056</v>
      </c>
      <c r="D8691" t="s">
        <v>905</v>
      </c>
      <c r="E8691" t="s">
        <v>755</v>
      </c>
      <c r="F8691" t="s">
        <v>451</v>
      </c>
    </row>
    <row r="8692" spans="1:6" x14ac:dyDescent="0.25">
      <c r="A8692">
        <v>10</v>
      </c>
      <c r="B8692">
        <v>6</v>
      </c>
      <c r="C8692" t="s">
        <v>1036</v>
      </c>
      <c r="D8692" t="s">
        <v>901</v>
      </c>
      <c r="E8692" t="s">
        <v>448</v>
      </c>
      <c r="F8692" t="s">
        <v>451</v>
      </c>
    </row>
    <row r="8693" spans="1:6" x14ac:dyDescent="0.25">
      <c r="A8693">
        <v>10</v>
      </c>
      <c r="B8693">
        <v>7</v>
      </c>
      <c r="C8693" t="s">
        <v>1023</v>
      </c>
      <c r="D8693" t="s">
        <v>905</v>
      </c>
      <c r="E8693" t="s">
        <v>350</v>
      </c>
      <c r="F8693" t="s">
        <v>451</v>
      </c>
    </row>
    <row r="8694" spans="1:6" x14ac:dyDescent="0.25">
      <c r="A8694">
        <v>10</v>
      </c>
      <c r="B8694">
        <v>8</v>
      </c>
      <c r="C8694" t="s">
        <v>1070</v>
      </c>
      <c r="D8694" t="s">
        <v>961</v>
      </c>
      <c r="E8694" t="s">
        <v>311</v>
      </c>
      <c r="F8694" t="s">
        <v>451</v>
      </c>
    </row>
    <row r="8695" spans="1:6" x14ac:dyDescent="0.25">
      <c r="A8695">
        <v>10</v>
      </c>
      <c r="B8695">
        <v>9</v>
      </c>
      <c r="C8695" t="s">
        <v>1034</v>
      </c>
      <c r="D8695" t="s">
        <v>901</v>
      </c>
      <c r="E8695" t="s">
        <v>569</v>
      </c>
      <c r="F8695" t="s">
        <v>451</v>
      </c>
    </row>
    <row r="8696" spans="1:6" x14ac:dyDescent="0.25">
      <c r="A8696">
        <v>10</v>
      </c>
      <c r="B8696">
        <v>10</v>
      </c>
      <c r="C8696" t="s">
        <v>1100</v>
      </c>
      <c r="D8696" t="s">
        <v>961</v>
      </c>
      <c r="E8696" t="s">
        <v>642</v>
      </c>
      <c r="F8696" t="s">
        <v>451</v>
      </c>
    </row>
    <row r="8697" spans="1:6" x14ac:dyDescent="0.25">
      <c r="A8697">
        <v>10</v>
      </c>
      <c r="B8697">
        <v>11</v>
      </c>
      <c r="C8697" t="s">
        <v>1085</v>
      </c>
      <c r="D8697" t="s">
        <v>899</v>
      </c>
      <c r="E8697" t="s">
        <v>357</v>
      </c>
      <c r="F8697" t="s">
        <v>451</v>
      </c>
    </row>
    <row r="8698" spans="1:6" x14ac:dyDescent="0.25">
      <c r="A8698">
        <v>10</v>
      </c>
      <c r="B8698">
        <v>12</v>
      </c>
      <c r="C8698" t="s">
        <v>1049</v>
      </c>
      <c r="D8698" t="s">
        <v>905</v>
      </c>
      <c r="E8698" t="s">
        <v>783</v>
      </c>
      <c r="F8698" t="s">
        <v>451</v>
      </c>
    </row>
    <row r="8699" spans="1:6" x14ac:dyDescent="0.25">
      <c r="A8699">
        <v>10</v>
      </c>
      <c r="B8699">
        <v>13</v>
      </c>
      <c r="C8699" t="s">
        <v>1029</v>
      </c>
      <c r="D8699" t="s">
        <v>901</v>
      </c>
      <c r="E8699" t="s">
        <v>257</v>
      </c>
      <c r="F8699" t="s">
        <v>451</v>
      </c>
    </row>
    <row r="8700" spans="1:6" x14ac:dyDescent="0.25">
      <c r="A8700">
        <v>10</v>
      </c>
      <c r="B8700">
        <v>14</v>
      </c>
      <c r="C8700" t="s">
        <v>1081</v>
      </c>
      <c r="D8700" t="s">
        <v>905</v>
      </c>
      <c r="E8700" t="s">
        <v>506</v>
      </c>
      <c r="F8700" t="s">
        <v>451</v>
      </c>
    </row>
    <row r="8701" spans="1:6" x14ac:dyDescent="0.25">
      <c r="A8701">
        <v>10</v>
      </c>
      <c r="B8701">
        <v>15</v>
      </c>
      <c r="C8701" t="s">
        <v>1017</v>
      </c>
      <c r="D8701" t="s">
        <v>899</v>
      </c>
      <c r="E8701" t="s">
        <v>551</v>
      </c>
      <c r="F8701" t="s">
        <v>451</v>
      </c>
    </row>
    <row r="8702" spans="1:6" x14ac:dyDescent="0.25">
      <c r="A8702">
        <v>11</v>
      </c>
      <c r="B8702">
        <v>1</v>
      </c>
      <c r="C8702" t="s">
        <v>1052</v>
      </c>
      <c r="D8702" t="s">
        <v>901</v>
      </c>
      <c r="E8702" t="s">
        <v>551</v>
      </c>
      <c r="F8702" t="s">
        <v>451</v>
      </c>
    </row>
    <row r="8703" spans="1:6" x14ac:dyDescent="0.25">
      <c r="A8703">
        <v>11</v>
      </c>
      <c r="B8703">
        <v>2</v>
      </c>
      <c r="C8703" t="s">
        <v>1065</v>
      </c>
      <c r="D8703" t="s">
        <v>901</v>
      </c>
      <c r="E8703" t="s">
        <v>506</v>
      </c>
      <c r="F8703" t="s">
        <v>451</v>
      </c>
    </row>
    <row r="8704" spans="1:6" x14ac:dyDescent="0.25">
      <c r="A8704">
        <v>11</v>
      </c>
      <c r="B8704">
        <v>3</v>
      </c>
      <c r="C8704" t="s">
        <v>1073</v>
      </c>
      <c r="D8704" t="s">
        <v>899</v>
      </c>
      <c r="E8704" t="s">
        <v>257</v>
      </c>
      <c r="F8704" t="s">
        <v>451</v>
      </c>
    </row>
    <row r="8705" spans="1:6" x14ac:dyDescent="0.25">
      <c r="A8705">
        <v>11</v>
      </c>
      <c r="B8705">
        <v>4</v>
      </c>
      <c r="C8705" t="s">
        <v>1026</v>
      </c>
      <c r="D8705" t="s">
        <v>901</v>
      </c>
      <c r="E8705" t="s">
        <v>783</v>
      </c>
      <c r="F8705" t="s">
        <v>451</v>
      </c>
    </row>
    <row r="8706" spans="1:6" x14ac:dyDescent="0.25">
      <c r="A8706">
        <v>11</v>
      </c>
      <c r="B8706">
        <v>5</v>
      </c>
      <c r="C8706" t="s">
        <v>1078</v>
      </c>
      <c r="D8706" t="s">
        <v>922</v>
      </c>
      <c r="E8706" t="s">
        <v>357</v>
      </c>
      <c r="F8706" t="s">
        <v>451</v>
      </c>
    </row>
    <row r="8707" spans="1:6" x14ac:dyDescent="0.25">
      <c r="A8707">
        <v>11</v>
      </c>
      <c r="B8707">
        <v>6</v>
      </c>
      <c r="C8707" t="s">
        <v>1057</v>
      </c>
      <c r="D8707" t="s">
        <v>899</v>
      </c>
      <c r="E8707" t="s">
        <v>642</v>
      </c>
      <c r="F8707" t="s">
        <v>451</v>
      </c>
    </row>
    <row r="8708" spans="1:6" x14ac:dyDescent="0.25">
      <c r="A8708">
        <v>11</v>
      </c>
      <c r="B8708">
        <v>7</v>
      </c>
      <c r="C8708" t="s">
        <v>1041</v>
      </c>
      <c r="D8708" t="s">
        <v>922</v>
      </c>
      <c r="E8708" t="s">
        <v>569</v>
      </c>
      <c r="F8708" t="s">
        <v>451</v>
      </c>
    </row>
    <row r="8709" spans="1:6" x14ac:dyDescent="0.25">
      <c r="A8709">
        <v>11</v>
      </c>
      <c r="B8709">
        <v>8</v>
      </c>
      <c r="C8709" t="s">
        <v>1084</v>
      </c>
      <c r="D8709" t="s">
        <v>908</v>
      </c>
      <c r="E8709" t="s">
        <v>311</v>
      </c>
      <c r="F8709" t="s">
        <v>451</v>
      </c>
    </row>
    <row r="8710" spans="1:6" x14ac:dyDescent="0.25">
      <c r="A8710">
        <v>11</v>
      </c>
      <c r="B8710">
        <v>9</v>
      </c>
      <c r="C8710" t="s">
        <v>1060</v>
      </c>
      <c r="D8710" t="s">
        <v>903</v>
      </c>
      <c r="E8710" t="s">
        <v>350</v>
      </c>
      <c r="F8710" t="s">
        <v>451</v>
      </c>
    </row>
    <row r="8711" spans="1:6" x14ac:dyDescent="0.25">
      <c r="A8711">
        <v>11</v>
      </c>
      <c r="B8711">
        <v>10</v>
      </c>
      <c r="C8711" t="s">
        <v>1040</v>
      </c>
      <c r="D8711" t="s">
        <v>926</v>
      </c>
      <c r="E8711" t="s">
        <v>448</v>
      </c>
      <c r="F8711" t="s">
        <v>451</v>
      </c>
    </row>
    <row r="8712" spans="1:6" x14ac:dyDescent="0.25">
      <c r="A8712">
        <v>11</v>
      </c>
      <c r="B8712">
        <v>11</v>
      </c>
      <c r="C8712" t="s">
        <v>1019</v>
      </c>
      <c r="D8712" t="s">
        <v>961</v>
      </c>
      <c r="E8712" t="s">
        <v>755</v>
      </c>
      <c r="F8712" t="s">
        <v>451</v>
      </c>
    </row>
    <row r="8713" spans="1:6" x14ac:dyDescent="0.25">
      <c r="A8713">
        <v>11</v>
      </c>
      <c r="B8713">
        <v>12</v>
      </c>
      <c r="C8713" t="s">
        <v>1020</v>
      </c>
      <c r="D8713" t="s">
        <v>901</v>
      </c>
      <c r="E8713" t="s">
        <v>712</v>
      </c>
      <c r="F8713" t="s">
        <v>451</v>
      </c>
    </row>
    <row r="8714" spans="1:6" x14ac:dyDescent="0.25">
      <c r="A8714">
        <v>11</v>
      </c>
      <c r="B8714">
        <v>13</v>
      </c>
      <c r="C8714" t="s">
        <v>1030</v>
      </c>
      <c r="D8714" t="s">
        <v>908</v>
      </c>
      <c r="E8714" t="s">
        <v>601</v>
      </c>
      <c r="F8714" t="s">
        <v>451</v>
      </c>
    </row>
    <row r="8715" spans="1:6" x14ac:dyDescent="0.25">
      <c r="A8715">
        <v>11</v>
      </c>
      <c r="B8715">
        <v>14</v>
      </c>
      <c r="C8715" t="s">
        <v>1090</v>
      </c>
      <c r="D8715" t="s">
        <v>899</v>
      </c>
      <c r="E8715" t="s">
        <v>725</v>
      </c>
      <c r="F8715" t="s">
        <v>451</v>
      </c>
    </row>
    <row r="8716" spans="1:6" x14ac:dyDescent="0.25">
      <c r="A8716">
        <v>11</v>
      </c>
      <c r="B8716">
        <v>15</v>
      </c>
      <c r="C8716" t="s">
        <v>1024</v>
      </c>
      <c r="D8716" t="s">
        <v>901</v>
      </c>
      <c r="E8716" t="s">
        <v>41</v>
      </c>
      <c r="F8716" t="s">
        <v>451</v>
      </c>
    </row>
    <row r="8717" spans="1:6" x14ac:dyDescent="0.25">
      <c r="A8717">
        <v>12</v>
      </c>
      <c r="B8717">
        <v>1</v>
      </c>
      <c r="C8717" t="s">
        <v>1058</v>
      </c>
      <c r="D8717" t="s">
        <v>961</v>
      </c>
      <c r="E8717" t="s">
        <v>41</v>
      </c>
      <c r="F8717" t="s">
        <v>451</v>
      </c>
    </row>
    <row r="8718" spans="1:6" x14ac:dyDescent="0.25">
      <c r="A8718">
        <v>12</v>
      </c>
      <c r="B8718">
        <v>2</v>
      </c>
      <c r="C8718" t="s">
        <v>1106</v>
      </c>
      <c r="D8718" t="s">
        <v>901</v>
      </c>
      <c r="E8718" t="s">
        <v>725</v>
      </c>
      <c r="F8718" t="s">
        <v>451</v>
      </c>
    </row>
    <row r="8719" spans="1:6" x14ac:dyDescent="0.25">
      <c r="A8719">
        <v>12</v>
      </c>
      <c r="B8719">
        <v>3</v>
      </c>
      <c r="C8719" t="s">
        <v>1095</v>
      </c>
      <c r="D8719" t="s">
        <v>901</v>
      </c>
      <c r="E8719" t="s">
        <v>601</v>
      </c>
      <c r="F8719" t="s">
        <v>451</v>
      </c>
    </row>
    <row r="8720" spans="1:6" x14ac:dyDescent="0.25">
      <c r="A8720">
        <v>12</v>
      </c>
      <c r="B8720">
        <v>4</v>
      </c>
      <c r="C8720" t="s">
        <v>1068</v>
      </c>
      <c r="D8720" t="s">
        <v>901</v>
      </c>
      <c r="E8720" t="s">
        <v>712</v>
      </c>
      <c r="F8720" t="s">
        <v>451</v>
      </c>
    </row>
    <row r="8721" spans="1:6" x14ac:dyDescent="0.25">
      <c r="A8721">
        <v>12</v>
      </c>
      <c r="B8721">
        <v>5</v>
      </c>
      <c r="C8721" t="s">
        <v>1082</v>
      </c>
      <c r="D8721" t="s">
        <v>901</v>
      </c>
      <c r="E8721" t="s">
        <v>755</v>
      </c>
      <c r="F8721" t="s">
        <v>451</v>
      </c>
    </row>
    <row r="8722" spans="1:6" x14ac:dyDescent="0.25">
      <c r="A8722">
        <v>12</v>
      </c>
      <c r="B8722">
        <v>6</v>
      </c>
      <c r="C8722" t="s">
        <v>1051</v>
      </c>
      <c r="D8722" t="s">
        <v>901</v>
      </c>
      <c r="E8722" t="s">
        <v>448</v>
      </c>
      <c r="F8722" t="s">
        <v>451</v>
      </c>
    </row>
    <row r="8723" spans="1:6" x14ac:dyDescent="0.25">
      <c r="A8723">
        <v>12</v>
      </c>
      <c r="B8723">
        <v>7</v>
      </c>
      <c r="C8723" t="s">
        <v>1014</v>
      </c>
      <c r="D8723" t="s">
        <v>899</v>
      </c>
      <c r="E8723" t="s">
        <v>350</v>
      </c>
      <c r="F8723" t="s">
        <v>451</v>
      </c>
    </row>
    <row r="8724" spans="1:6" x14ac:dyDescent="0.25">
      <c r="A8724">
        <v>12</v>
      </c>
      <c r="B8724">
        <v>8</v>
      </c>
      <c r="C8724" t="s">
        <v>1083</v>
      </c>
      <c r="D8724" t="s">
        <v>901</v>
      </c>
      <c r="E8724" t="s">
        <v>311</v>
      </c>
      <c r="F8724" t="s">
        <v>451</v>
      </c>
    </row>
    <row r="8725" spans="1:6" x14ac:dyDescent="0.25">
      <c r="A8725">
        <v>12</v>
      </c>
      <c r="B8725">
        <v>9</v>
      </c>
      <c r="C8725" t="s">
        <v>1097</v>
      </c>
      <c r="D8725" t="s">
        <v>899</v>
      </c>
      <c r="E8725" t="s">
        <v>569</v>
      </c>
      <c r="F8725" t="s">
        <v>451</v>
      </c>
    </row>
    <row r="8726" spans="1:6" x14ac:dyDescent="0.25">
      <c r="A8726">
        <v>12</v>
      </c>
      <c r="B8726">
        <v>10</v>
      </c>
      <c r="C8726" t="s">
        <v>1059</v>
      </c>
      <c r="D8726" t="s">
        <v>901</v>
      </c>
      <c r="E8726" t="s">
        <v>642</v>
      </c>
      <c r="F8726" t="s">
        <v>451</v>
      </c>
    </row>
    <row r="8727" spans="1:6" x14ac:dyDescent="0.25">
      <c r="A8727">
        <v>12</v>
      </c>
      <c r="B8727">
        <v>11</v>
      </c>
      <c r="C8727" t="s">
        <v>1124</v>
      </c>
      <c r="D8727" t="s">
        <v>901</v>
      </c>
      <c r="E8727" t="s">
        <v>357</v>
      </c>
      <c r="F8727" t="s">
        <v>451</v>
      </c>
    </row>
    <row r="8728" spans="1:6" x14ac:dyDescent="0.25">
      <c r="A8728">
        <v>12</v>
      </c>
      <c r="B8728">
        <v>12</v>
      </c>
      <c r="C8728" t="s">
        <v>1121</v>
      </c>
      <c r="D8728" t="s">
        <v>901</v>
      </c>
      <c r="E8728" t="s">
        <v>783</v>
      </c>
      <c r="F8728" t="s">
        <v>451</v>
      </c>
    </row>
    <row r="8729" spans="1:6" x14ac:dyDescent="0.25">
      <c r="A8729">
        <v>12</v>
      </c>
      <c r="B8729">
        <v>13</v>
      </c>
      <c r="C8729" t="s">
        <v>1093</v>
      </c>
      <c r="D8729" t="s">
        <v>922</v>
      </c>
      <c r="E8729" t="s">
        <v>257</v>
      </c>
      <c r="F8729" t="s">
        <v>451</v>
      </c>
    </row>
    <row r="8730" spans="1:6" x14ac:dyDescent="0.25">
      <c r="A8730">
        <v>12</v>
      </c>
      <c r="B8730">
        <v>14</v>
      </c>
      <c r="C8730" t="s">
        <v>1120</v>
      </c>
      <c r="D8730" t="s">
        <v>922</v>
      </c>
      <c r="E8730" t="s">
        <v>506</v>
      </c>
      <c r="F8730" t="s">
        <v>451</v>
      </c>
    </row>
    <row r="8731" spans="1:6" x14ac:dyDescent="0.25">
      <c r="A8731">
        <v>12</v>
      </c>
      <c r="B8731">
        <v>15</v>
      </c>
      <c r="C8731" t="s">
        <v>1126</v>
      </c>
      <c r="D8731" t="s">
        <v>961</v>
      </c>
      <c r="E8731" t="s">
        <v>551</v>
      </c>
      <c r="F8731" t="s">
        <v>451</v>
      </c>
    </row>
    <row r="8732" spans="1:6" x14ac:dyDescent="0.25">
      <c r="A8732">
        <v>13</v>
      </c>
      <c r="B8732">
        <v>1</v>
      </c>
      <c r="C8732" t="s">
        <v>1075</v>
      </c>
      <c r="D8732" t="s">
        <v>899</v>
      </c>
      <c r="E8732" t="s">
        <v>551</v>
      </c>
      <c r="F8732" t="s">
        <v>451</v>
      </c>
    </row>
    <row r="8733" spans="1:6" x14ac:dyDescent="0.25">
      <c r="A8733">
        <v>13</v>
      </c>
      <c r="B8733">
        <v>2</v>
      </c>
      <c r="C8733" t="s">
        <v>1149</v>
      </c>
      <c r="D8733" t="s">
        <v>903</v>
      </c>
      <c r="E8733" t="s">
        <v>506</v>
      </c>
      <c r="F8733" t="s">
        <v>451</v>
      </c>
    </row>
    <row r="8734" spans="1:6" x14ac:dyDescent="0.25">
      <c r="A8734">
        <v>13</v>
      </c>
      <c r="B8734">
        <v>3</v>
      </c>
      <c r="C8734" t="s">
        <v>1069</v>
      </c>
      <c r="D8734" t="s">
        <v>899</v>
      </c>
      <c r="E8734" t="s">
        <v>257</v>
      </c>
      <c r="F8734" t="s">
        <v>451</v>
      </c>
    </row>
    <row r="8735" spans="1:6" x14ac:dyDescent="0.25">
      <c r="A8735">
        <v>13</v>
      </c>
      <c r="B8735">
        <v>4</v>
      </c>
      <c r="C8735" t="s">
        <v>1032</v>
      </c>
      <c r="D8735" t="s">
        <v>908</v>
      </c>
      <c r="E8735" t="s">
        <v>783</v>
      </c>
      <c r="F8735" t="s">
        <v>451</v>
      </c>
    </row>
    <row r="8736" spans="1:6" x14ac:dyDescent="0.25">
      <c r="A8736">
        <v>13</v>
      </c>
      <c r="B8736">
        <v>5</v>
      </c>
      <c r="C8736" t="s">
        <v>1077</v>
      </c>
      <c r="D8736" t="s">
        <v>901</v>
      </c>
      <c r="E8736" t="s">
        <v>357</v>
      </c>
      <c r="F8736" t="s">
        <v>451</v>
      </c>
    </row>
    <row r="8737" spans="1:6" x14ac:dyDescent="0.25">
      <c r="A8737">
        <v>13</v>
      </c>
      <c r="B8737">
        <v>6</v>
      </c>
      <c r="C8737" t="s">
        <v>1044</v>
      </c>
      <c r="D8737" t="s">
        <v>922</v>
      </c>
      <c r="E8737" t="s">
        <v>642</v>
      </c>
      <c r="F8737" t="s">
        <v>451</v>
      </c>
    </row>
    <row r="8738" spans="1:6" x14ac:dyDescent="0.25">
      <c r="A8738">
        <v>13</v>
      </c>
      <c r="B8738">
        <v>7</v>
      </c>
      <c r="C8738" t="s">
        <v>1063</v>
      </c>
      <c r="D8738" t="s">
        <v>961</v>
      </c>
      <c r="E8738" t="s">
        <v>569</v>
      </c>
      <c r="F8738" t="s">
        <v>451</v>
      </c>
    </row>
    <row r="8739" spans="1:6" x14ac:dyDescent="0.25">
      <c r="A8739">
        <v>13</v>
      </c>
      <c r="B8739">
        <v>8</v>
      </c>
      <c r="C8739" t="s">
        <v>1067</v>
      </c>
      <c r="D8739" t="s">
        <v>899</v>
      </c>
      <c r="E8739" t="s">
        <v>311</v>
      </c>
      <c r="F8739" t="s">
        <v>451</v>
      </c>
    </row>
    <row r="8740" spans="1:6" x14ac:dyDescent="0.25">
      <c r="A8740">
        <v>13</v>
      </c>
      <c r="B8740">
        <v>9</v>
      </c>
      <c r="C8740" t="s">
        <v>1047</v>
      </c>
      <c r="D8740" t="s">
        <v>899</v>
      </c>
      <c r="E8740" t="s">
        <v>350</v>
      </c>
      <c r="F8740" t="s">
        <v>451</v>
      </c>
    </row>
    <row r="8741" spans="1:6" x14ac:dyDescent="0.25">
      <c r="A8741">
        <v>13</v>
      </c>
      <c r="B8741">
        <v>10</v>
      </c>
      <c r="C8741" t="s">
        <v>1042</v>
      </c>
      <c r="D8741" t="s">
        <v>899</v>
      </c>
      <c r="E8741" t="s">
        <v>448</v>
      </c>
      <c r="F8741" t="s">
        <v>451</v>
      </c>
    </row>
    <row r="8742" spans="1:6" x14ac:dyDescent="0.25">
      <c r="A8742">
        <v>13</v>
      </c>
      <c r="B8742">
        <v>11</v>
      </c>
      <c r="C8742" t="s">
        <v>1071</v>
      </c>
      <c r="D8742" t="s">
        <v>903</v>
      </c>
      <c r="E8742" t="s">
        <v>755</v>
      </c>
      <c r="F8742" t="s">
        <v>451</v>
      </c>
    </row>
    <row r="8743" spans="1:6" x14ac:dyDescent="0.25">
      <c r="A8743">
        <v>13</v>
      </c>
      <c r="B8743">
        <v>12</v>
      </c>
      <c r="C8743" t="s">
        <v>1089</v>
      </c>
      <c r="D8743" t="s">
        <v>905</v>
      </c>
      <c r="E8743" t="s">
        <v>712</v>
      </c>
      <c r="F8743" t="s">
        <v>451</v>
      </c>
    </row>
    <row r="8744" spans="1:6" x14ac:dyDescent="0.25">
      <c r="A8744">
        <v>13</v>
      </c>
      <c r="B8744">
        <v>13</v>
      </c>
      <c r="C8744" t="s">
        <v>1064</v>
      </c>
      <c r="D8744" t="s">
        <v>901</v>
      </c>
      <c r="E8744" t="s">
        <v>601</v>
      </c>
      <c r="F8744" t="s">
        <v>451</v>
      </c>
    </row>
    <row r="8745" spans="1:6" x14ac:dyDescent="0.25">
      <c r="A8745">
        <v>13</v>
      </c>
      <c r="B8745">
        <v>14</v>
      </c>
      <c r="C8745" t="s">
        <v>1096</v>
      </c>
      <c r="D8745" t="s">
        <v>901</v>
      </c>
      <c r="E8745" t="s">
        <v>725</v>
      </c>
      <c r="F8745" t="s">
        <v>451</v>
      </c>
    </row>
    <row r="8746" spans="1:6" x14ac:dyDescent="0.25">
      <c r="A8746">
        <v>13</v>
      </c>
      <c r="B8746">
        <v>15</v>
      </c>
      <c r="C8746" t="s">
        <v>1107</v>
      </c>
      <c r="D8746" t="s">
        <v>905</v>
      </c>
      <c r="E8746" t="s">
        <v>41</v>
      </c>
      <c r="F8746" t="s">
        <v>451</v>
      </c>
    </row>
    <row r="8747" spans="1:6" x14ac:dyDescent="0.25">
      <c r="A8747">
        <v>14</v>
      </c>
      <c r="B8747">
        <v>1</v>
      </c>
      <c r="C8747" t="s">
        <v>1179</v>
      </c>
      <c r="D8747" t="s">
        <v>901</v>
      </c>
      <c r="E8747" t="s">
        <v>41</v>
      </c>
      <c r="F8747" t="s">
        <v>451</v>
      </c>
    </row>
    <row r="8748" spans="1:6" x14ac:dyDescent="0.25">
      <c r="A8748">
        <v>14</v>
      </c>
      <c r="B8748">
        <v>2</v>
      </c>
      <c r="C8748" t="s">
        <v>1112</v>
      </c>
      <c r="D8748" t="s">
        <v>899</v>
      </c>
      <c r="E8748" t="s">
        <v>725</v>
      </c>
      <c r="F8748" t="s">
        <v>451</v>
      </c>
    </row>
    <row r="8749" spans="1:6" x14ac:dyDescent="0.25">
      <c r="A8749">
        <v>14</v>
      </c>
      <c r="B8749">
        <v>3</v>
      </c>
      <c r="C8749" t="s">
        <v>1145</v>
      </c>
      <c r="D8749" t="s">
        <v>899</v>
      </c>
      <c r="E8749" t="s">
        <v>601</v>
      </c>
      <c r="F8749" t="s">
        <v>451</v>
      </c>
    </row>
    <row r="8750" spans="1:6" x14ac:dyDescent="0.25">
      <c r="A8750">
        <v>14</v>
      </c>
      <c r="B8750">
        <v>4</v>
      </c>
      <c r="C8750" t="s">
        <v>1144</v>
      </c>
      <c r="D8750" t="s">
        <v>899</v>
      </c>
      <c r="E8750" t="s">
        <v>712</v>
      </c>
      <c r="F8750" t="s">
        <v>451</v>
      </c>
    </row>
    <row r="8751" spans="1:6" x14ac:dyDescent="0.25">
      <c r="A8751">
        <v>14</v>
      </c>
      <c r="B8751">
        <v>5</v>
      </c>
      <c r="C8751" t="s">
        <v>1079</v>
      </c>
      <c r="D8751" t="s">
        <v>905</v>
      </c>
      <c r="E8751" t="s">
        <v>755</v>
      </c>
      <c r="F8751" t="s">
        <v>451</v>
      </c>
    </row>
    <row r="8752" spans="1:6" x14ac:dyDescent="0.25">
      <c r="A8752">
        <v>14</v>
      </c>
      <c r="B8752">
        <v>6</v>
      </c>
      <c r="C8752" t="s">
        <v>1099</v>
      </c>
      <c r="D8752" t="s">
        <v>899</v>
      </c>
      <c r="E8752" t="s">
        <v>448</v>
      </c>
      <c r="F8752" t="s">
        <v>451</v>
      </c>
    </row>
    <row r="8753" spans="1:6" x14ac:dyDescent="0.25">
      <c r="A8753">
        <v>14</v>
      </c>
      <c r="B8753">
        <v>7</v>
      </c>
      <c r="C8753" t="s">
        <v>1131</v>
      </c>
      <c r="D8753" t="s">
        <v>901</v>
      </c>
      <c r="E8753" t="s">
        <v>350</v>
      </c>
      <c r="F8753" t="s">
        <v>451</v>
      </c>
    </row>
    <row r="8754" spans="1:6" x14ac:dyDescent="0.25">
      <c r="A8754">
        <v>14</v>
      </c>
      <c r="B8754">
        <v>8</v>
      </c>
      <c r="C8754" t="s">
        <v>1087</v>
      </c>
      <c r="D8754" t="s">
        <v>901</v>
      </c>
      <c r="E8754" t="s">
        <v>311</v>
      </c>
      <c r="F8754" t="s">
        <v>451</v>
      </c>
    </row>
    <row r="8755" spans="1:6" x14ac:dyDescent="0.25">
      <c r="A8755">
        <v>14</v>
      </c>
      <c r="B8755">
        <v>9</v>
      </c>
      <c r="C8755" t="s">
        <v>1156</v>
      </c>
      <c r="D8755" t="s">
        <v>899</v>
      </c>
      <c r="E8755" t="s">
        <v>569</v>
      </c>
      <c r="F8755" t="s">
        <v>451</v>
      </c>
    </row>
    <row r="8756" spans="1:6" x14ac:dyDescent="0.25">
      <c r="A8756">
        <v>14</v>
      </c>
      <c r="B8756">
        <v>10</v>
      </c>
      <c r="C8756" t="s">
        <v>1134</v>
      </c>
      <c r="D8756" t="s">
        <v>901</v>
      </c>
      <c r="E8756" t="s">
        <v>642</v>
      </c>
      <c r="F8756" t="s">
        <v>451</v>
      </c>
    </row>
    <row r="8757" spans="1:6" x14ac:dyDescent="0.25">
      <c r="A8757">
        <v>14</v>
      </c>
      <c r="B8757">
        <v>11</v>
      </c>
      <c r="C8757" t="s">
        <v>1136</v>
      </c>
      <c r="D8757" t="s">
        <v>899</v>
      </c>
      <c r="E8757" t="s">
        <v>357</v>
      </c>
      <c r="F8757" t="s">
        <v>451</v>
      </c>
    </row>
    <row r="8758" spans="1:6" x14ac:dyDescent="0.25">
      <c r="A8758">
        <v>14</v>
      </c>
      <c r="B8758">
        <v>12</v>
      </c>
      <c r="C8758" t="s">
        <v>1114</v>
      </c>
      <c r="D8758" t="s">
        <v>961</v>
      </c>
      <c r="E8758" t="s">
        <v>783</v>
      </c>
      <c r="F8758" t="s">
        <v>451</v>
      </c>
    </row>
    <row r="8759" spans="1:6" x14ac:dyDescent="0.25">
      <c r="A8759">
        <v>14</v>
      </c>
      <c r="B8759">
        <v>13</v>
      </c>
      <c r="C8759" t="s">
        <v>1102</v>
      </c>
      <c r="D8759" t="s">
        <v>901</v>
      </c>
      <c r="E8759" t="s">
        <v>257</v>
      </c>
      <c r="F8759" t="s">
        <v>451</v>
      </c>
    </row>
    <row r="8760" spans="1:6" x14ac:dyDescent="0.25">
      <c r="A8760">
        <v>14</v>
      </c>
      <c r="B8760">
        <v>14</v>
      </c>
      <c r="C8760" t="s">
        <v>1128</v>
      </c>
      <c r="D8760" t="s">
        <v>901</v>
      </c>
      <c r="E8760" t="s">
        <v>506</v>
      </c>
      <c r="F8760" t="s">
        <v>451</v>
      </c>
    </row>
    <row r="8761" spans="1:6" x14ac:dyDescent="0.25">
      <c r="A8761">
        <v>14</v>
      </c>
      <c r="B8761">
        <v>15</v>
      </c>
      <c r="C8761" t="s">
        <v>1050</v>
      </c>
      <c r="D8761" t="s">
        <v>922</v>
      </c>
      <c r="E8761" t="s">
        <v>551</v>
      </c>
      <c r="F8761" t="s">
        <v>451</v>
      </c>
    </row>
    <row r="8762" spans="1:6" x14ac:dyDescent="0.25">
      <c r="A8762">
        <v>15</v>
      </c>
      <c r="B8762">
        <v>1</v>
      </c>
      <c r="C8762" t="s">
        <v>1091</v>
      </c>
      <c r="D8762" t="s">
        <v>901</v>
      </c>
      <c r="E8762" t="s">
        <v>551</v>
      </c>
      <c r="F8762" t="s">
        <v>451</v>
      </c>
    </row>
    <row r="8763" spans="1:6" x14ac:dyDescent="0.25">
      <c r="A8763">
        <v>15</v>
      </c>
      <c r="B8763">
        <v>2</v>
      </c>
      <c r="C8763" t="s">
        <v>1130</v>
      </c>
      <c r="D8763" t="s">
        <v>899</v>
      </c>
      <c r="E8763" t="s">
        <v>506</v>
      </c>
      <c r="F8763" t="s">
        <v>451</v>
      </c>
    </row>
    <row r="8764" spans="1:6" x14ac:dyDescent="0.25">
      <c r="A8764">
        <v>15</v>
      </c>
      <c r="B8764">
        <v>3</v>
      </c>
      <c r="C8764" t="s">
        <v>1086</v>
      </c>
      <c r="D8764" t="s">
        <v>901</v>
      </c>
      <c r="E8764" t="s">
        <v>257</v>
      </c>
      <c r="F8764" t="s">
        <v>451</v>
      </c>
    </row>
    <row r="8765" spans="1:6" x14ac:dyDescent="0.25">
      <c r="A8765">
        <v>15</v>
      </c>
      <c r="B8765">
        <v>4</v>
      </c>
      <c r="C8765" t="s">
        <v>1113</v>
      </c>
      <c r="D8765" t="s">
        <v>899</v>
      </c>
      <c r="E8765" t="s">
        <v>783</v>
      </c>
      <c r="F8765" t="s">
        <v>451</v>
      </c>
    </row>
    <row r="8766" spans="1:6" x14ac:dyDescent="0.25">
      <c r="A8766">
        <v>15</v>
      </c>
      <c r="B8766">
        <v>5</v>
      </c>
      <c r="C8766" t="s">
        <v>1155</v>
      </c>
      <c r="D8766" t="s">
        <v>961</v>
      </c>
      <c r="E8766" t="s">
        <v>357</v>
      </c>
      <c r="F8766" t="s">
        <v>451</v>
      </c>
    </row>
    <row r="8767" spans="1:6" x14ac:dyDescent="0.25">
      <c r="A8767">
        <v>15</v>
      </c>
      <c r="B8767">
        <v>6</v>
      </c>
      <c r="C8767" t="s">
        <v>1103</v>
      </c>
      <c r="D8767" t="s">
        <v>901</v>
      </c>
      <c r="E8767" t="s">
        <v>642</v>
      </c>
      <c r="F8767" t="s">
        <v>451</v>
      </c>
    </row>
    <row r="8768" spans="1:6" x14ac:dyDescent="0.25">
      <c r="A8768">
        <v>15</v>
      </c>
      <c r="B8768">
        <v>7</v>
      </c>
      <c r="C8768" t="s">
        <v>1116</v>
      </c>
      <c r="D8768" t="s">
        <v>901</v>
      </c>
      <c r="E8768" t="s">
        <v>569</v>
      </c>
      <c r="F8768" t="s">
        <v>451</v>
      </c>
    </row>
    <row r="8769" spans="1:6" x14ac:dyDescent="0.25">
      <c r="A8769">
        <v>15</v>
      </c>
      <c r="B8769">
        <v>8</v>
      </c>
      <c r="C8769" t="s">
        <v>1152</v>
      </c>
      <c r="D8769" t="s">
        <v>903</v>
      </c>
      <c r="E8769" t="s">
        <v>311</v>
      </c>
      <c r="F8769" t="s">
        <v>451</v>
      </c>
    </row>
    <row r="8770" spans="1:6" x14ac:dyDescent="0.25">
      <c r="A8770">
        <v>15</v>
      </c>
      <c r="B8770">
        <v>9</v>
      </c>
      <c r="C8770" t="s">
        <v>1109</v>
      </c>
      <c r="D8770" t="s">
        <v>908</v>
      </c>
      <c r="E8770" t="s">
        <v>350</v>
      </c>
      <c r="F8770" t="s">
        <v>451</v>
      </c>
    </row>
    <row r="8771" spans="1:6" x14ac:dyDescent="0.25">
      <c r="A8771">
        <v>15</v>
      </c>
      <c r="B8771">
        <v>10</v>
      </c>
      <c r="C8771" t="s">
        <v>1122</v>
      </c>
      <c r="D8771" t="s">
        <v>901</v>
      </c>
      <c r="E8771" t="s">
        <v>448</v>
      </c>
      <c r="F8771" t="s">
        <v>451</v>
      </c>
    </row>
    <row r="8772" spans="1:6" x14ac:dyDescent="0.25">
      <c r="A8772">
        <v>15</v>
      </c>
      <c r="B8772">
        <v>11</v>
      </c>
      <c r="C8772" t="s">
        <v>1237</v>
      </c>
      <c r="D8772" t="s">
        <v>901</v>
      </c>
      <c r="E8772" t="s">
        <v>755</v>
      </c>
      <c r="F8772" t="s">
        <v>451</v>
      </c>
    </row>
    <row r="8773" spans="1:6" x14ac:dyDescent="0.25">
      <c r="A8773">
        <v>15</v>
      </c>
      <c r="B8773">
        <v>12</v>
      </c>
      <c r="C8773" t="s">
        <v>1119</v>
      </c>
      <c r="D8773" t="s">
        <v>901</v>
      </c>
      <c r="E8773" t="s">
        <v>712</v>
      </c>
      <c r="F8773" t="s">
        <v>451</v>
      </c>
    </row>
    <row r="8774" spans="1:6" x14ac:dyDescent="0.25">
      <c r="A8774">
        <v>15</v>
      </c>
      <c r="B8774">
        <v>13</v>
      </c>
      <c r="C8774" t="s">
        <v>1094</v>
      </c>
      <c r="D8774" t="s">
        <v>903</v>
      </c>
      <c r="E8774" t="s">
        <v>601</v>
      </c>
      <c r="F8774" t="s">
        <v>451</v>
      </c>
    </row>
    <row r="8775" spans="1:6" x14ac:dyDescent="0.25">
      <c r="A8775">
        <v>15</v>
      </c>
      <c r="B8775">
        <v>14</v>
      </c>
      <c r="C8775" t="s">
        <v>1108</v>
      </c>
      <c r="D8775" t="s">
        <v>908</v>
      </c>
      <c r="E8775" t="s">
        <v>725</v>
      </c>
      <c r="F8775" t="s">
        <v>451</v>
      </c>
    </row>
    <row r="8776" spans="1:6" x14ac:dyDescent="0.25">
      <c r="A8776">
        <v>15</v>
      </c>
      <c r="B8776">
        <v>15</v>
      </c>
      <c r="C8776" t="s">
        <v>1115</v>
      </c>
      <c r="D8776" t="s">
        <v>901</v>
      </c>
      <c r="E8776" t="s">
        <v>41</v>
      </c>
      <c r="F8776" t="s">
        <v>451</v>
      </c>
    </row>
    <row r="8777" spans="1:6" x14ac:dyDescent="0.25">
      <c r="A8777">
        <v>16</v>
      </c>
      <c r="B8777">
        <v>1</v>
      </c>
      <c r="C8777" t="s">
        <v>1098</v>
      </c>
      <c r="D8777" t="s">
        <v>899</v>
      </c>
      <c r="E8777" t="s">
        <v>41</v>
      </c>
      <c r="F8777" t="s">
        <v>451</v>
      </c>
    </row>
    <row r="8778" spans="1:6" x14ac:dyDescent="0.25">
      <c r="A8778">
        <v>16</v>
      </c>
      <c r="B8778">
        <v>2</v>
      </c>
      <c r="C8778" t="s">
        <v>1104</v>
      </c>
      <c r="D8778" t="s">
        <v>901</v>
      </c>
      <c r="E8778" t="s">
        <v>725</v>
      </c>
      <c r="F8778" t="s">
        <v>451</v>
      </c>
    </row>
    <row r="8779" spans="1:6" x14ac:dyDescent="0.25">
      <c r="A8779">
        <v>16</v>
      </c>
      <c r="B8779">
        <v>3</v>
      </c>
      <c r="C8779" t="s">
        <v>1133</v>
      </c>
      <c r="D8779" t="s">
        <v>901</v>
      </c>
      <c r="E8779" t="s">
        <v>601</v>
      </c>
      <c r="F8779" t="s">
        <v>451</v>
      </c>
    </row>
    <row r="8780" spans="1:6" x14ac:dyDescent="0.25">
      <c r="A8780">
        <v>16</v>
      </c>
      <c r="B8780">
        <v>4</v>
      </c>
      <c r="C8780" t="s">
        <v>1092</v>
      </c>
      <c r="D8780" t="s">
        <v>901</v>
      </c>
      <c r="E8780" t="s">
        <v>712</v>
      </c>
      <c r="F8780" t="s">
        <v>451</v>
      </c>
    </row>
    <row r="8781" spans="1:6" x14ac:dyDescent="0.25">
      <c r="A8781">
        <v>16</v>
      </c>
      <c r="B8781">
        <v>5</v>
      </c>
      <c r="C8781" t="s">
        <v>1160</v>
      </c>
      <c r="D8781" t="s">
        <v>899</v>
      </c>
      <c r="E8781" t="s">
        <v>755</v>
      </c>
      <c r="F8781" t="s">
        <v>451</v>
      </c>
    </row>
    <row r="8782" spans="1:6" x14ac:dyDescent="0.25">
      <c r="A8782">
        <v>16</v>
      </c>
      <c r="B8782">
        <v>6</v>
      </c>
      <c r="C8782" t="s">
        <v>1148</v>
      </c>
      <c r="D8782" t="s">
        <v>901</v>
      </c>
      <c r="E8782" t="s">
        <v>448</v>
      </c>
      <c r="F8782" t="s">
        <v>451</v>
      </c>
    </row>
    <row r="8783" spans="1:6" x14ac:dyDescent="0.25">
      <c r="A8783">
        <v>16</v>
      </c>
      <c r="B8783">
        <v>7</v>
      </c>
      <c r="C8783" t="s">
        <v>1158</v>
      </c>
      <c r="D8783" t="s">
        <v>961</v>
      </c>
      <c r="E8783" t="s">
        <v>350</v>
      </c>
      <c r="F8783" t="s">
        <v>451</v>
      </c>
    </row>
    <row r="8784" spans="1:6" x14ac:dyDescent="0.25">
      <c r="A8784">
        <v>16</v>
      </c>
      <c r="B8784">
        <v>8</v>
      </c>
      <c r="C8784" t="s">
        <v>1123</v>
      </c>
      <c r="D8784" t="s">
        <v>926</v>
      </c>
      <c r="E8784" t="s">
        <v>311</v>
      </c>
      <c r="F8784" t="s">
        <v>451</v>
      </c>
    </row>
    <row r="8785" spans="1:6" x14ac:dyDescent="0.25">
      <c r="A8785">
        <v>16</v>
      </c>
      <c r="B8785">
        <v>9</v>
      </c>
      <c r="C8785" t="s">
        <v>1110</v>
      </c>
      <c r="D8785" t="s">
        <v>899</v>
      </c>
      <c r="E8785" t="s">
        <v>569</v>
      </c>
      <c r="F8785" t="s">
        <v>451</v>
      </c>
    </row>
    <row r="8786" spans="1:6" x14ac:dyDescent="0.25">
      <c r="A8786">
        <v>16</v>
      </c>
      <c r="B8786">
        <v>10</v>
      </c>
      <c r="C8786" t="s">
        <v>1208</v>
      </c>
      <c r="D8786" t="s">
        <v>899</v>
      </c>
      <c r="E8786" t="s">
        <v>642</v>
      </c>
      <c r="F8786" t="s">
        <v>451</v>
      </c>
    </row>
    <row r="8787" spans="1:6" x14ac:dyDescent="0.25">
      <c r="A8787">
        <v>16</v>
      </c>
      <c r="B8787">
        <v>11</v>
      </c>
      <c r="C8787" t="s">
        <v>1129</v>
      </c>
      <c r="D8787" t="s">
        <v>899</v>
      </c>
      <c r="E8787" t="s">
        <v>357</v>
      </c>
      <c r="F8787" t="s">
        <v>451</v>
      </c>
    </row>
    <row r="8788" spans="1:6" x14ac:dyDescent="0.25">
      <c r="A8788">
        <v>16</v>
      </c>
      <c r="B8788">
        <v>12</v>
      </c>
      <c r="C8788" t="s">
        <v>1118</v>
      </c>
      <c r="D8788" t="s">
        <v>901</v>
      </c>
      <c r="E8788" t="s">
        <v>783</v>
      </c>
      <c r="F8788" t="s">
        <v>451</v>
      </c>
    </row>
    <row r="8789" spans="1:6" x14ac:dyDescent="0.25">
      <c r="A8789">
        <v>16</v>
      </c>
      <c r="B8789">
        <v>13</v>
      </c>
      <c r="C8789" t="s">
        <v>1164</v>
      </c>
      <c r="D8789" t="s">
        <v>903</v>
      </c>
      <c r="E8789" t="s">
        <v>257</v>
      </c>
      <c r="F8789" t="s">
        <v>451</v>
      </c>
    </row>
    <row r="8790" spans="1:6" x14ac:dyDescent="0.25">
      <c r="A8790">
        <v>16</v>
      </c>
      <c r="B8790">
        <v>14</v>
      </c>
      <c r="C8790" t="s">
        <v>1142</v>
      </c>
      <c r="D8790" t="s">
        <v>899</v>
      </c>
      <c r="E8790" t="s">
        <v>506</v>
      </c>
      <c r="F8790" t="s">
        <v>451</v>
      </c>
    </row>
    <row r="8791" spans="1:6" x14ac:dyDescent="0.25">
      <c r="A8791">
        <v>16</v>
      </c>
      <c r="B8791">
        <v>15</v>
      </c>
      <c r="C8791" t="s">
        <v>1147</v>
      </c>
      <c r="D8791" t="s">
        <v>901</v>
      </c>
      <c r="E8791" t="s">
        <v>551</v>
      </c>
      <c r="F8791" t="s">
        <v>451</v>
      </c>
    </row>
    <row r="8792" spans="1:6" x14ac:dyDescent="0.25">
      <c r="A8792">
        <v>17</v>
      </c>
      <c r="B8792">
        <v>1</v>
      </c>
      <c r="C8792" t="s">
        <v>1166</v>
      </c>
      <c r="D8792" t="s">
        <v>901</v>
      </c>
      <c r="E8792" t="s">
        <v>551</v>
      </c>
      <c r="F8792" t="s">
        <v>451</v>
      </c>
    </row>
    <row r="8793" spans="1:6" x14ac:dyDescent="0.25">
      <c r="A8793">
        <v>17</v>
      </c>
      <c r="B8793">
        <v>2</v>
      </c>
      <c r="C8793" t="s">
        <v>1139</v>
      </c>
      <c r="D8793" t="s">
        <v>903</v>
      </c>
      <c r="E8793" t="s">
        <v>506</v>
      </c>
      <c r="F8793" t="s">
        <v>451</v>
      </c>
    </row>
    <row r="8794" spans="1:6" x14ac:dyDescent="0.25">
      <c r="A8794">
        <v>17</v>
      </c>
      <c r="B8794">
        <v>3</v>
      </c>
      <c r="C8794" t="s">
        <v>1117</v>
      </c>
      <c r="D8794" t="s">
        <v>899</v>
      </c>
      <c r="E8794" t="s">
        <v>257</v>
      </c>
      <c r="F8794" t="s">
        <v>451</v>
      </c>
    </row>
    <row r="8795" spans="1:6" x14ac:dyDescent="0.25">
      <c r="A8795">
        <v>17</v>
      </c>
      <c r="B8795">
        <v>4</v>
      </c>
      <c r="C8795" t="s">
        <v>1278</v>
      </c>
      <c r="D8795" t="s">
        <v>901</v>
      </c>
      <c r="E8795" t="s">
        <v>783</v>
      </c>
      <c r="F8795" t="s">
        <v>451</v>
      </c>
    </row>
    <row r="8796" spans="1:6" x14ac:dyDescent="0.25">
      <c r="A8796">
        <v>17</v>
      </c>
      <c r="B8796">
        <v>5</v>
      </c>
      <c r="C8796" t="s">
        <v>1279</v>
      </c>
      <c r="D8796" t="s">
        <v>901</v>
      </c>
      <c r="E8796" t="s">
        <v>357</v>
      </c>
      <c r="F8796" t="s">
        <v>451</v>
      </c>
    </row>
    <row r="8797" spans="1:6" x14ac:dyDescent="0.25">
      <c r="A8797">
        <v>17</v>
      </c>
      <c r="B8797">
        <v>6</v>
      </c>
      <c r="C8797" t="s">
        <v>1194</v>
      </c>
      <c r="D8797" t="s">
        <v>961</v>
      </c>
      <c r="E8797" t="s">
        <v>642</v>
      </c>
      <c r="F8797" t="s">
        <v>451</v>
      </c>
    </row>
    <row r="8798" spans="1:6" x14ac:dyDescent="0.25">
      <c r="A8798">
        <v>17</v>
      </c>
      <c r="B8798">
        <v>7</v>
      </c>
      <c r="C8798" t="s">
        <v>1201</v>
      </c>
      <c r="D8798" t="s">
        <v>903</v>
      </c>
      <c r="E8798" t="s">
        <v>569</v>
      </c>
      <c r="F8798" t="s">
        <v>451</v>
      </c>
    </row>
    <row r="8799" spans="1:6" x14ac:dyDescent="0.25">
      <c r="A8799">
        <v>17</v>
      </c>
      <c r="B8799">
        <v>8</v>
      </c>
      <c r="C8799" t="s">
        <v>1159</v>
      </c>
      <c r="D8799" t="s">
        <v>901</v>
      </c>
      <c r="E8799" t="s">
        <v>311</v>
      </c>
      <c r="F8799" t="s">
        <v>451</v>
      </c>
    </row>
    <row r="8800" spans="1:6" x14ac:dyDescent="0.25">
      <c r="A8800">
        <v>17</v>
      </c>
      <c r="B8800">
        <v>9</v>
      </c>
      <c r="C8800" t="s">
        <v>1137</v>
      </c>
      <c r="D8800" t="s">
        <v>922</v>
      </c>
      <c r="E8800" t="s">
        <v>350</v>
      </c>
      <c r="F8800" t="s">
        <v>451</v>
      </c>
    </row>
    <row r="8801" spans="1:6" x14ac:dyDescent="0.25">
      <c r="A8801">
        <v>17</v>
      </c>
      <c r="B8801">
        <v>10</v>
      </c>
      <c r="C8801" t="s">
        <v>1168</v>
      </c>
      <c r="D8801" t="s">
        <v>899</v>
      </c>
      <c r="E8801" t="s">
        <v>448</v>
      </c>
      <c r="F8801" t="s">
        <v>451</v>
      </c>
    </row>
    <row r="8802" spans="1:6" x14ac:dyDescent="0.25">
      <c r="A8802">
        <v>17</v>
      </c>
      <c r="B8802">
        <v>11</v>
      </c>
      <c r="C8802" t="s">
        <v>1180</v>
      </c>
      <c r="D8802" t="s">
        <v>899</v>
      </c>
      <c r="E8802" t="s">
        <v>755</v>
      </c>
      <c r="F8802" t="s">
        <v>451</v>
      </c>
    </row>
    <row r="8803" spans="1:6" x14ac:dyDescent="0.25">
      <c r="A8803">
        <v>17</v>
      </c>
      <c r="B8803">
        <v>12</v>
      </c>
      <c r="C8803" t="s">
        <v>1111</v>
      </c>
      <c r="D8803" t="s">
        <v>926</v>
      </c>
      <c r="E8803" t="s">
        <v>712</v>
      </c>
      <c r="F8803" t="s">
        <v>451</v>
      </c>
    </row>
    <row r="8804" spans="1:6" x14ac:dyDescent="0.25">
      <c r="A8804">
        <v>17</v>
      </c>
      <c r="B8804">
        <v>13</v>
      </c>
      <c r="C8804" t="s">
        <v>1132</v>
      </c>
      <c r="D8804" t="s">
        <v>903</v>
      </c>
      <c r="E8804" t="s">
        <v>601</v>
      </c>
      <c r="F8804" t="s">
        <v>451</v>
      </c>
    </row>
    <row r="8805" spans="1:6" x14ac:dyDescent="0.25">
      <c r="A8805">
        <v>17</v>
      </c>
      <c r="B8805">
        <v>14</v>
      </c>
      <c r="C8805" t="s">
        <v>1157</v>
      </c>
      <c r="D8805" t="s">
        <v>899</v>
      </c>
      <c r="E8805" t="s">
        <v>725</v>
      </c>
      <c r="F8805" t="s">
        <v>451</v>
      </c>
    </row>
    <row r="8806" spans="1:6" x14ac:dyDescent="0.25">
      <c r="A8806">
        <v>17</v>
      </c>
      <c r="B8806">
        <v>15</v>
      </c>
      <c r="C8806" t="s">
        <v>1151</v>
      </c>
      <c r="D8806" t="s">
        <v>903</v>
      </c>
      <c r="E8806" t="s">
        <v>41</v>
      </c>
      <c r="F8806" t="s">
        <v>451</v>
      </c>
    </row>
    <row r="8807" spans="1:6" x14ac:dyDescent="0.25">
      <c r="A8807">
        <v>18</v>
      </c>
      <c r="B8807">
        <v>1</v>
      </c>
      <c r="C8807" t="s">
        <v>1189</v>
      </c>
      <c r="D8807" t="s">
        <v>901</v>
      </c>
      <c r="E8807" t="s">
        <v>41</v>
      </c>
      <c r="F8807" t="s">
        <v>451</v>
      </c>
    </row>
    <row r="8808" spans="1:6" x14ac:dyDescent="0.25">
      <c r="A8808">
        <v>18</v>
      </c>
      <c r="B8808">
        <v>2</v>
      </c>
      <c r="C8808" t="s">
        <v>1138</v>
      </c>
      <c r="D8808" t="s">
        <v>961</v>
      </c>
      <c r="E8808" t="s">
        <v>725</v>
      </c>
      <c r="F8808" t="s">
        <v>451</v>
      </c>
    </row>
    <row r="8809" spans="1:6" x14ac:dyDescent="0.25">
      <c r="A8809">
        <v>18</v>
      </c>
      <c r="B8809">
        <v>3</v>
      </c>
      <c r="C8809" t="s">
        <v>1153</v>
      </c>
      <c r="D8809" t="s">
        <v>899</v>
      </c>
      <c r="E8809" t="s">
        <v>601</v>
      </c>
      <c r="F8809" t="s">
        <v>451</v>
      </c>
    </row>
    <row r="8810" spans="1:6" x14ac:dyDescent="0.25">
      <c r="A8810">
        <v>18</v>
      </c>
      <c r="B8810">
        <v>4</v>
      </c>
      <c r="C8810" t="s">
        <v>1161</v>
      </c>
      <c r="D8810" t="s">
        <v>899</v>
      </c>
      <c r="E8810" t="s">
        <v>712</v>
      </c>
      <c r="F8810" t="s">
        <v>451</v>
      </c>
    </row>
    <row r="8811" spans="1:6" x14ac:dyDescent="0.25">
      <c r="A8811">
        <v>18</v>
      </c>
      <c r="B8811">
        <v>5</v>
      </c>
      <c r="C8811" t="s">
        <v>1293</v>
      </c>
      <c r="D8811" t="s">
        <v>901</v>
      </c>
      <c r="E8811" t="s">
        <v>755</v>
      </c>
      <c r="F8811" t="s">
        <v>451</v>
      </c>
    </row>
    <row r="8812" spans="1:6" x14ac:dyDescent="0.25">
      <c r="A8812">
        <v>18</v>
      </c>
      <c r="B8812">
        <v>6</v>
      </c>
      <c r="C8812" t="s">
        <v>1165</v>
      </c>
      <c r="D8812" t="s">
        <v>901</v>
      </c>
      <c r="E8812" t="s">
        <v>448</v>
      </c>
      <c r="F8812" t="s">
        <v>451</v>
      </c>
    </row>
    <row r="8813" spans="1:6" x14ac:dyDescent="0.25">
      <c r="A8813">
        <v>18</v>
      </c>
      <c r="B8813">
        <v>7</v>
      </c>
      <c r="C8813" t="s">
        <v>1186</v>
      </c>
      <c r="D8813" t="s">
        <v>922</v>
      </c>
      <c r="E8813" t="s">
        <v>350</v>
      </c>
      <c r="F8813" t="s">
        <v>451</v>
      </c>
    </row>
    <row r="8814" spans="1:6" x14ac:dyDescent="0.25">
      <c r="A8814">
        <v>18</v>
      </c>
      <c r="B8814">
        <v>8</v>
      </c>
      <c r="C8814" t="s">
        <v>1211</v>
      </c>
      <c r="D8814" t="s">
        <v>899</v>
      </c>
      <c r="E8814" t="s">
        <v>311</v>
      </c>
      <c r="F8814" t="s">
        <v>451</v>
      </c>
    </row>
    <row r="8815" spans="1:6" x14ac:dyDescent="0.25">
      <c r="A8815">
        <v>18</v>
      </c>
      <c r="B8815">
        <v>9</v>
      </c>
      <c r="C8815" t="s">
        <v>1207</v>
      </c>
      <c r="D8815" t="s">
        <v>899</v>
      </c>
      <c r="E8815" t="s">
        <v>569</v>
      </c>
      <c r="F8815" t="s">
        <v>451</v>
      </c>
    </row>
    <row r="8816" spans="1:6" x14ac:dyDescent="0.25">
      <c r="A8816">
        <v>18</v>
      </c>
      <c r="B8816">
        <v>10</v>
      </c>
      <c r="C8816" t="s">
        <v>1210</v>
      </c>
      <c r="D8816" t="s">
        <v>901</v>
      </c>
      <c r="E8816" t="s">
        <v>642</v>
      </c>
      <c r="F8816" t="s">
        <v>451</v>
      </c>
    </row>
    <row r="8817" spans="1:6" x14ac:dyDescent="0.25">
      <c r="A8817">
        <v>18</v>
      </c>
      <c r="B8817">
        <v>11</v>
      </c>
      <c r="C8817" t="s">
        <v>1175</v>
      </c>
      <c r="D8817" t="s">
        <v>905</v>
      </c>
      <c r="E8817" t="s">
        <v>357</v>
      </c>
      <c r="F8817" t="s">
        <v>451</v>
      </c>
    </row>
    <row r="8818" spans="1:6" x14ac:dyDescent="0.25">
      <c r="A8818">
        <v>18</v>
      </c>
      <c r="B8818">
        <v>12</v>
      </c>
      <c r="C8818" t="s">
        <v>1163</v>
      </c>
      <c r="D8818" t="s">
        <v>903</v>
      </c>
      <c r="E8818" t="s">
        <v>783</v>
      </c>
      <c r="F8818" t="s">
        <v>451</v>
      </c>
    </row>
    <row r="8819" spans="1:6" x14ac:dyDescent="0.25">
      <c r="A8819">
        <v>18</v>
      </c>
      <c r="B8819">
        <v>13</v>
      </c>
      <c r="C8819" t="s">
        <v>1265</v>
      </c>
      <c r="D8819" t="s">
        <v>899</v>
      </c>
      <c r="E8819" t="s">
        <v>257</v>
      </c>
      <c r="F8819" t="s">
        <v>451</v>
      </c>
    </row>
    <row r="8820" spans="1:6" x14ac:dyDescent="0.25">
      <c r="A8820">
        <v>18</v>
      </c>
      <c r="B8820">
        <v>14</v>
      </c>
      <c r="C8820" t="s">
        <v>1105</v>
      </c>
      <c r="D8820" t="s">
        <v>901</v>
      </c>
      <c r="E8820" t="s">
        <v>506</v>
      </c>
      <c r="F8820" t="s">
        <v>451</v>
      </c>
    </row>
    <row r="8821" spans="1:6" x14ac:dyDescent="0.25">
      <c r="A8821">
        <v>18</v>
      </c>
      <c r="B8821">
        <v>15</v>
      </c>
      <c r="C8821" t="s">
        <v>1140</v>
      </c>
      <c r="D8821" t="s">
        <v>901</v>
      </c>
      <c r="E8821" t="s">
        <v>551</v>
      </c>
      <c r="F8821" t="s">
        <v>451</v>
      </c>
    </row>
    <row r="8822" spans="1:6" x14ac:dyDescent="0.25">
      <c r="A8822">
        <v>19</v>
      </c>
      <c r="B8822">
        <v>1</v>
      </c>
      <c r="C8822" t="s">
        <v>1135</v>
      </c>
      <c r="D8822" t="s">
        <v>908</v>
      </c>
      <c r="E8822" t="s">
        <v>551</v>
      </c>
      <c r="F8822" t="s">
        <v>451</v>
      </c>
    </row>
    <row r="8823" spans="1:6" x14ac:dyDescent="0.25">
      <c r="A8823">
        <v>19</v>
      </c>
      <c r="B8823">
        <v>2</v>
      </c>
      <c r="C8823" t="s">
        <v>1188</v>
      </c>
      <c r="D8823" t="s">
        <v>961</v>
      </c>
      <c r="E8823" t="s">
        <v>506</v>
      </c>
      <c r="F8823" t="s">
        <v>451</v>
      </c>
    </row>
    <row r="8824" spans="1:6" x14ac:dyDescent="0.25">
      <c r="A8824">
        <v>19</v>
      </c>
      <c r="B8824">
        <v>3</v>
      </c>
      <c r="C8824" t="s">
        <v>1212</v>
      </c>
      <c r="D8824" t="s">
        <v>901</v>
      </c>
      <c r="E8824" t="s">
        <v>257</v>
      </c>
      <c r="F8824" t="s">
        <v>451</v>
      </c>
    </row>
    <row r="8825" spans="1:6" x14ac:dyDescent="0.25">
      <c r="A8825">
        <v>19</v>
      </c>
      <c r="B8825">
        <v>4</v>
      </c>
      <c r="C8825" t="s">
        <v>1216</v>
      </c>
      <c r="D8825" t="s">
        <v>899</v>
      </c>
      <c r="E8825" t="s">
        <v>783</v>
      </c>
      <c r="F8825" t="s">
        <v>451</v>
      </c>
    </row>
    <row r="8826" spans="1:6" x14ac:dyDescent="0.25">
      <c r="A8826">
        <v>19</v>
      </c>
      <c r="B8826">
        <v>5</v>
      </c>
      <c r="C8826" t="s">
        <v>1174</v>
      </c>
      <c r="D8826" t="s">
        <v>899</v>
      </c>
      <c r="E8826" t="s">
        <v>357</v>
      </c>
      <c r="F8826" t="s">
        <v>451</v>
      </c>
    </row>
    <row r="8827" spans="1:6" x14ac:dyDescent="0.25">
      <c r="A8827">
        <v>19</v>
      </c>
      <c r="B8827">
        <v>6</v>
      </c>
      <c r="C8827" t="s">
        <v>1225</v>
      </c>
      <c r="D8827" t="s">
        <v>901</v>
      </c>
      <c r="E8827" t="s">
        <v>642</v>
      </c>
      <c r="F8827" t="s">
        <v>451</v>
      </c>
    </row>
    <row r="8828" spans="1:6" x14ac:dyDescent="0.25">
      <c r="A8828">
        <v>19</v>
      </c>
      <c r="B8828">
        <v>7</v>
      </c>
      <c r="C8828" t="s">
        <v>1205</v>
      </c>
      <c r="D8828" t="s">
        <v>905</v>
      </c>
      <c r="E8828" t="s">
        <v>569</v>
      </c>
      <c r="F8828" t="s">
        <v>451</v>
      </c>
    </row>
    <row r="8829" spans="1:6" x14ac:dyDescent="0.25">
      <c r="A8829">
        <v>19</v>
      </c>
      <c r="B8829">
        <v>8</v>
      </c>
      <c r="C8829" t="s">
        <v>1173</v>
      </c>
      <c r="D8829" t="s">
        <v>899</v>
      </c>
      <c r="E8829" t="s">
        <v>311</v>
      </c>
      <c r="F8829" t="s">
        <v>451</v>
      </c>
    </row>
    <row r="8830" spans="1:6" x14ac:dyDescent="0.25">
      <c r="A8830">
        <v>19</v>
      </c>
      <c r="B8830">
        <v>9</v>
      </c>
      <c r="C8830" t="s">
        <v>1185</v>
      </c>
      <c r="D8830" t="s">
        <v>901</v>
      </c>
      <c r="E8830" t="s">
        <v>350</v>
      </c>
      <c r="F8830" t="s">
        <v>451</v>
      </c>
    </row>
    <row r="8831" spans="1:6" x14ac:dyDescent="0.25">
      <c r="A8831">
        <v>19</v>
      </c>
      <c r="B8831">
        <v>10</v>
      </c>
      <c r="C8831" t="s">
        <v>1177</v>
      </c>
      <c r="D8831" t="s">
        <v>901</v>
      </c>
      <c r="E8831" t="s">
        <v>448</v>
      </c>
      <c r="F8831" t="s">
        <v>451</v>
      </c>
    </row>
    <row r="8832" spans="1:6" x14ac:dyDescent="0.25">
      <c r="A8832">
        <v>19</v>
      </c>
      <c r="B8832">
        <v>11</v>
      </c>
      <c r="C8832" t="s">
        <v>1154</v>
      </c>
      <c r="D8832" t="s">
        <v>922</v>
      </c>
      <c r="E8832" t="s">
        <v>755</v>
      </c>
      <c r="F8832" t="s">
        <v>451</v>
      </c>
    </row>
    <row r="8833" spans="1:6" x14ac:dyDescent="0.25">
      <c r="A8833">
        <v>19</v>
      </c>
      <c r="B8833">
        <v>12</v>
      </c>
      <c r="C8833" t="s">
        <v>1231</v>
      </c>
      <c r="D8833" t="s">
        <v>901</v>
      </c>
      <c r="E8833" t="s">
        <v>712</v>
      </c>
      <c r="F8833" t="s">
        <v>451</v>
      </c>
    </row>
    <row r="8834" spans="1:6" x14ac:dyDescent="0.25">
      <c r="A8834">
        <v>19</v>
      </c>
      <c r="B8834">
        <v>13</v>
      </c>
      <c r="C8834" t="s">
        <v>1146</v>
      </c>
      <c r="D8834" t="s">
        <v>905</v>
      </c>
      <c r="E8834" t="s">
        <v>601</v>
      </c>
      <c r="F8834" t="s">
        <v>451</v>
      </c>
    </row>
    <row r="8835" spans="1:6" x14ac:dyDescent="0.25">
      <c r="A8835">
        <v>19</v>
      </c>
      <c r="B8835">
        <v>14</v>
      </c>
      <c r="C8835" t="s">
        <v>1141</v>
      </c>
      <c r="D8835" t="s">
        <v>899</v>
      </c>
      <c r="E8835" t="s">
        <v>725</v>
      </c>
      <c r="F8835" t="s">
        <v>451</v>
      </c>
    </row>
    <row r="8836" spans="1:6" x14ac:dyDescent="0.25">
      <c r="A8836">
        <v>19</v>
      </c>
      <c r="B8836">
        <v>15</v>
      </c>
      <c r="C8836" t="s">
        <v>1226</v>
      </c>
      <c r="D8836" t="s">
        <v>901</v>
      </c>
      <c r="E8836" t="s">
        <v>41</v>
      </c>
      <c r="F8836" t="s">
        <v>451</v>
      </c>
    </row>
    <row r="8837" spans="1:6" x14ac:dyDescent="0.25">
      <c r="A8837">
        <v>20</v>
      </c>
      <c r="B8837">
        <v>1</v>
      </c>
      <c r="C8837" t="s">
        <v>1200</v>
      </c>
      <c r="D8837" t="s">
        <v>901</v>
      </c>
      <c r="E8837" t="s">
        <v>41</v>
      </c>
      <c r="F8837" t="s">
        <v>451</v>
      </c>
    </row>
    <row r="8838" spans="1:6" x14ac:dyDescent="0.25">
      <c r="A8838">
        <v>20</v>
      </c>
      <c r="B8838">
        <v>2</v>
      </c>
      <c r="C8838" t="s">
        <v>1213</v>
      </c>
      <c r="D8838" t="s">
        <v>901</v>
      </c>
      <c r="E8838" t="s">
        <v>725</v>
      </c>
      <c r="F8838" t="s">
        <v>451</v>
      </c>
    </row>
    <row r="8839" spans="1:6" x14ac:dyDescent="0.25">
      <c r="A8839">
        <v>20</v>
      </c>
      <c r="B8839">
        <v>3</v>
      </c>
      <c r="C8839" t="s">
        <v>1176</v>
      </c>
      <c r="D8839" t="s">
        <v>922</v>
      </c>
      <c r="E8839" t="s">
        <v>601</v>
      </c>
      <c r="F8839" t="s">
        <v>451</v>
      </c>
    </row>
    <row r="8840" spans="1:6" x14ac:dyDescent="0.25">
      <c r="A8840">
        <v>20</v>
      </c>
      <c r="B8840">
        <v>4</v>
      </c>
      <c r="C8840" t="s">
        <v>1178</v>
      </c>
      <c r="D8840" t="s">
        <v>901</v>
      </c>
      <c r="E8840" t="s">
        <v>712</v>
      </c>
      <c r="F8840" t="s">
        <v>451</v>
      </c>
    </row>
    <row r="8841" spans="1:6" x14ac:dyDescent="0.25">
      <c r="A8841">
        <v>20</v>
      </c>
      <c r="B8841">
        <v>5</v>
      </c>
      <c r="C8841" t="s">
        <v>1267</v>
      </c>
      <c r="D8841" t="s">
        <v>901</v>
      </c>
      <c r="E8841" t="s">
        <v>755</v>
      </c>
      <c r="F8841" t="s">
        <v>451</v>
      </c>
    </row>
    <row r="8842" spans="1:6" x14ac:dyDescent="0.25">
      <c r="A8842">
        <v>20</v>
      </c>
      <c r="B8842">
        <v>6</v>
      </c>
      <c r="C8842" t="s">
        <v>1127</v>
      </c>
      <c r="D8842" t="s">
        <v>901</v>
      </c>
      <c r="E8842" t="s">
        <v>448</v>
      </c>
      <c r="F8842" t="s">
        <v>451</v>
      </c>
    </row>
    <row r="8843" spans="1:6" x14ac:dyDescent="0.25">
      <c r="A8843">
        <v>20</v>
      </c>
      <c r="B8843">
        <v>7</v>
      </c>
      <c r="C8843" t="s">
        <v>1169</v>
      </c>
      <c r="D8843" t="s">
        <v>901</v>
      </c>
      <c r="E8843" t="s">
        <v>350</v>
      </c>
      <c r="F8843" t="s">
        <v>451</v>
      </c>
    </row>
    <row r="8844" spans="1:6" x14ac:dyDescent="0.25">
      <c r="A8844">
        <v>20</v>
      </c>
      <c r="B8844">
        <v>8</v>
      </c>
      <c r="C8844" t="s">
        <v>1195</v>
      </c>
      <c r="D8844" t="s">
        <v>899</v>
      </c>
      <c r="E8844" t="s">
        <v>311</v>
      </c>
      <c r="F8844" t="s">
        <v>451</v>
      </c>
    </row>
    <row r="8845" spans="1:6" x14ac:dyDescent="0.25">
      <c r="A8845">
        <v>20</v>
      </c>
      <c r="B8845">
        <v>9</v>
      </c>
      <c r="C8845" t="s">
        <v>1217</v>
      </c>
      <c r="D8845" t="s">
        <v>901</v>
      </c>
      <c r="E8845" t="s">
        <v>569</v>
      </c>
      <c r="F8845" t="s">
        <v>451</v>
      </c>
    </row>
    <row r="8846" spans="1:6" x14ac:dyDescent="0.25">
      <c r="A8846">
        <v>20</v>
      </c>
      <c r="B8846">
        <v>10</v>
      </c>
      <c r="C8846" t="s">
        <v>1447</v>
      </c>
      <c r="D8846" t="s">
        <v>901</v>
      </c>
      <c r="E8846" t="s">
        <v>642</v>
      </c>
      <c r="F8846" t="s">
        <v>451</v>
      </c>
    </row>
    <row r="8847" spans="1:6" x14ac:dyDescent="0.25">
      <c r="A8847">
        <v>20</v>
      </c>
      <c r="B8847">
        <v>11</v>
      </c>
      <c r="C8847" t="s">
        <v>1184</v>
      </c>
      <c r="D8847" t="s">
        <v>901</v>
      </c>
      <c r="E8847" t="s">
        <v>357</v>
      </c>
      <c r="F8847" t="s">
        <v>451</v>
      </c>
    </row>
    <row r="8848" spans="1:6" x14ac:dyDescent="0.25">
      <c r="A8848">
        <v>20</v>
      </c>
      <c r="B8848">
        <v>12</v>
      </c>
      <c r="C8848" t="s">
        <v>1220</v>
      </c>
      <c r="D8848" t="s">
        <v>903</v>
      </c>
      <c r="E8848" t="s">
        <v>783</v>
      </c>
      <c r="F8848" t="s">
        <v>451</v>
      </c>
    </row>
    <row r="8849" spans="1:6" x14ac:dyDescent="0.25">
      <c r="A8849">
        <v>20</v>
      </c>
      <c r="B8849">
        <v>13</v>
      </c>
      <c r="C8849" t="s">
        <v>1150</v>
      </c>
      <c r="D8849" t="s">
        <v>905</v>
      </c>
      <c r="E8849" t="s">
        <v>257</v>
      </c>
      <c r="F8849" t="s">
        <v>451</v>
      </c>
    </row>
    <row r="8850" spans="1:6" x14ac:dyDescent="0.25">
      <c r="A8850">
        <v>20</v>
      </c>
      <c r="B8850">
        <v>14</v>
      </c>
      <c r="C8850" t="s">
        <v>1183</v>
      </c>
      <c r="D8850" t="s">
        <v>899</v>
      </c>
      <c r="E8850" t="s">
        <v>506</v>
      </c>
      <c r="F8850" t="s">
        <v>451</v>
      </c>
    </row>
    <row r="8851" spans="1:6" x14ac:dyDescent="0.25">
      <c r="A8851">
        <v>20</v>
      </c>
      <c r="B8851">
        <v>15</v>
      </c>
      <c r="C8851" t="s">
        <v>1143</v>
      </c>
      <c r="D8851" t="s">
        <v>961</v>
      </c>
      <c r="E8851" t="s">
        <v>551</v>
      </c>
      <c r="F8851" t="s">
        <v>451</v>
      </c>
    </row>
    <row r="8852" spans="1:6" x14ac:dyDescent="0.25">
      <c r="A8852">
        <v>21</v>
      </c>
      <c r="B8852">
        <v>1</v>
      </c>
      <c r="C8852" t="s">
        <v>1190</v>
      </c>
      <c r="D8852" t="s">
        <v>901</v>
      </c>
      <c r="E8852" t="s">
        <v>551</v>
      </c>
      <c r="F8852" t="s">
        <v>451</v>
      </c>
    </row>
    <row r="8853" spans="1:6" x14ac:dyDescent="0.25">
      <c r="A8853">
        <v>21</v>
      </c>
      <c r="B8853">
        <v>2</v>
      </c>
      <c r="C8853" t="s">
        <v>1187</v>
      </c>
      <c r="D8853" t="s">
        <v>905</v>
      </c>
      <c r="E8853" t="s">
        <v>506</v>
      </c>
      <c r="F8853" t="s">
        <v>451</v>
      </c>
    </row>
    <row r="8854" spans="1:6" x14ac:dyDescent="0.25">
      <c r="A8854">
        <v>21</v>
      </c>
      <c r="B8854">
        <v>3</v>
      </c>
      <c r="C8854" t="s">
        <v>1203</v>
      </c>
      <c r="D8854" t="s">
        <v>903</v>
      </c>
      <c r="E8854" t="s">
        <v>257</v>
      </c>
      <c r="F8854" t="s">
        <v>451</v>
      </c>
    </row>
    <row r="8855" spans="1:6" x14ac:dyDescent="0.25">
      <c r="A8855">
        <v>21</v>
      </c>
      <c r="B8855">
        <v>4</v>
      </c>
      <c r="C8855" t="s">
        <v>1287</v>
      </c>
      <c r="D8855" t="s">
        <v>903</v>
      </c>
      <c r="E8855" t="s">
        <v>783</v>
      </c>
      <c r="F8855" t="s">
        <v>451</v>
      </c>
    </row>
    <row r="8856" spans="1:6" x14ac:dyDescent="0.25">
      <c r="A8856">
        <v>21</v>
      </c>
      <c r="B8856">
        <v>5</v>
      </c>
      <c r="C8856" t="s">
        <v>1230</v>
      </c>
      <c r="D8856" t="s">
        <v>922</v>
      </c>
      <c r="E8856" t="s">
        <v>357</v>
      </c>
      <c r="F8856" t="s">
        <v>451</v>
      </c>
    </row>
    <row r="8857" spans="1:6" x14ac:dyDescent="0.25">
      <c r="A8857">
        <v>21</v>
      </c>
      <c r="B8857">
        <v>6</v>
      </c>
      <c r="C8857" t="s">
        <v>1363</v>
      </c>
      <c r="D8857" t="s">
        <v>908</v>
      </c>
      <c r="E8857" t="s">
        <v>642</v>
      </c>
      <c r="F8857" t="s">
        <v>451</v>
      </c>
    </row>
    <row r="8858" spans="1:6" x14ac:dyDescent="0.25">
      <c r="A8858">
        <v>21</v>
      </c>
      <c r="B8858">
        <v>7</v>
      </c>
      <c r="C8858" t="s">
        <v>1227</v>
      </c>
      <c r="D8858" t="s">
        <v>901</v>
      </c>
      <c r="E8858" t="s">
        <v>569</v>
      </c>
      <c r="F8858" t="s">
        <v>451</v>
      </c>
    </row>
    <row r="8859" spans="1:6" x14ac:dyDescent="0.25">
      <c r="A8859">
        <v>21</v>
      </c>
      <c r="B8859">
        <v>8</v>
      </c>
      <c r="C8859" t="s">
        <v>1167</v>
      </c>
      <c r="D8859" t="s">
        <v>901</v>
      </c>
      <c r="E8859" t="s">
        <v>311</v>
      </c>
      <c r="F8859" t="s">
        <v>451</v>
      </c>
    </row>
    <row r="8860" spans="1:6" x14ac:dyDescent="0.25">
      <c r="A8860">
        <v>21</v>
      </c>
      <c r="B8860">
        <v>9</v>
      </c>
      <c r="C8860" t="s">
        <v>1247</v>
      </c>
      <c r="D8860" t="s">
        <v>901</v>
      </c>
      <c r="E8860" t="s">
        <v>350</v>
      </c>
      <c r="F8860" t="s">
        <v>451</v>
      </c>
    </row>
    <row r="8861" spans="1:6" x14ac:dyDescent="0.25">
      <c r="A8861">
        <v>21</v>
      </c>
      <c r="B8861">
        <v>10</v>
      </c>
      <c r="C8861" t="s">
        <v>1250</v>
      </c>
      <c r="D8861" t="s">
        <v>899</v>
      </c>
      <c r="E8861" t="s">
        <v>448</v>
      </c>
      <c r="F8861" t="s">
        <v>451</v>
      </c>
    </row>
    <row r="8862" spans="1:6" x14ac:dyDescent="0.25">
      <c r="A8862">
        <v>21</v>
      </c>
      <c r="B8862">
        <v>11</v>
      </c>
      <c r="C8862" t="s">
        <v>1244</v>
      </c>
      <c r="D8862" t="s">
        <v>961</v>
      </c>
      <c r="E8862" t="s">
        <v>755</v>
      </c>
      <c r="F8862" t="s">
        <v>451</v>
      </c>
    </row>
    <row r="8863" spans="1:6" x14ac:dyDescent="0.25">
      <c r="A8863">
        <v>21</v>
      </c>
      <c r="B8863">
        <v>12</v>
      </c>
      <c r="C8863" t="s">
        <v>1192</v>
      </c>
      <c r="D8863" t="s">
        <v>901</v>
      </c>
      <c r="E8863" t="s">
        <v>712</v>
      </c>
      <c r="F8863" t="s">
        <v>451</v>
      </c>
    </row>
    <row r="8864" spans="1:6" x14ac:dyDescent="0.25">
      <c r="A8864">
        <v>21</v>
      </c>
      <c r="B8864">
        <v>13</v>
      </c>
      <c r="C8864" t="s">
        <v>1229</v>
      </c>
      <c r="D8864" t="s">
        <v>905</v>
      </c>
      <c r="E8864" t="s">
        <v>601</v>
      </c>
      <c r="F8864" t="s">
        <v>451</v>
      </c>
    </row>
    <row r="8865" spans="1:6" x14ac:dyDescent="0.25">
      <c r="A8865">
        <v>21</v>
      </c>
      <c r="B8865">
        <v>14</v>
      </c>
      <c r="C8865" t="s">
        <v>1191</v>
      </c>
      <c r="D8865" t="s">
        <v>901</v>
      </c>
      <c r="E8865" t="s">
        <v>725</v>
      </c>
      <c r="F8865" t="s">
        <v>451</v>
      </c>
    </row>
    <row r="8866" spans="1:6" x14ac:dyDescent="0.25">
      <c r="A8866">
        <v>21</v>
      </c>
      <c r="B8866">
        <v>15</v>
      </c>
      <c r="C8866" t="s">
        <v>1215</v>
      </c>
      <c r="D8866" t="s">
        <v>899</v>
      </c>
      <c r="E8866" t="s">
        <v>41</v>
      </c>
      <c r="F8866" t="s">
        <v>451</v>
      </c>
    </row>
    <row r="8867" spans="1:6" x14ac:dyDescent="0.25">
      <c r="A8867">
        <v>22</v>
      </c>
      <c r="B8867">
        <v>1</v>
      </c>
      <c r="C8867" t="s">
        <v>1241</v>
      </c>
      <c r="D8867" t="s">
        <v>961</v>
      </c>
      <c r="E8867" t="s">
        <v>41</v>
      </c>
      <c r="F8867" t="s">
        <v>451</v>
      </c>
    </row>
    <row r="8868" spans="1:6" x14ac:dyDescent="0.25">
      <c r="A8868">
        <v>22</v>
      </c>
      <c r="B8868">
        <v>2</v>
      </c>
      <c r="C8868" t="s">
        <v>1196</v>
      </c>
      <c r="D8868" t="s">
        <v>903</v>
      </c>
      <c r="E8868" t="s">
        <v>725</v>
      </c>
      <c r="F8868" t="s">
        <v>451</v>
      </c>
    </row>
    <row r="8869" spans="1:6" x14ac:dyDescent="0.25">
      <c r="A8869">
        <v>22</v>
      </c>
      <c r="B8869">
        <v>3</v>
      </c>
      <c r="C8869" t="s">
        <v>1181</v>
      </c>
      <c r="D8869" t="s">
        <v>899</v>
      </c>
      <c r="E8869" t="s">
        <v>601</v>
      </c>
      <c r="F8869" t="s">
        <v>451</v>
      </c>
    </row>
    <row r="8870" spans="1:6" x14ac:dyDescent="0.25">
      <c r="A8870">
        <v>22</v>
      </c>
      <c r="B8870">
        <v>4</v>
      </c>
      <c r="C8870" t="s">
        <v>1256</v>
      </c>
      <c r="D8870" t="s">
        <v>899</v>
      </c>
      <c r="E8870" t="s">
        <v>712</v>
      </c>
      <c r="F8870" t="s">
        <v>451</v>
      </c>
    </row>
    <row r="8871" spans="1:6" x14ac:dyDescent="0.25">
      <c r="A8871">
        <v>22</v>
      </c>
      <c r="B8871">
        <v>5</v>
      </c>
      <c r="C8871" t="s">
        <v>1221</v>
      </c>
      <c r="D8871" t="s">
        <v>908</v>
      </c>
      <c r="E8871" t="s">
        <v>755</v>
      </c>
      <c r="F8871" t="s">
        <v>451</v>
      </c>
    </row>
    <row r="8872" spans="1:6" x14ac:dyDescent="0.25">
      <c r="A8872">
        <v>22</v>
      </c>
      <c r="B8872">
        <v>6</v>
      </c>
      <c r="C8872" t="s">
        <v>1219</v>
      </c>
      <c r="D8872" t="s">
        <v>899</v>
      </c>
      <c r="E8872" t="s">
        <v>448</v>
      </c>
      <c r="F8872" t="s">
        <v>451</v>
      </c>
    </row>
    <row r="8873" spans="1:6" x14ac:dyDescent="0.25">
      <c r="A8873">
        <v>22</v>
      </c>
      <c r="B8873">
        <v>7</v>
      </c>
      <c r="C8873" t="s">
        <v>1224</v>
      </c>
      <c r="D8873" t="s">
        <v>961</v>
      </c>
      <c r="E8873" t="s">
        <v>350</v>
      </c>
      <c r="F8873" t="s">
        <v>451</v>
      </c>
    </row>
    <row r="8874" spans="1:6" x14ac:dyDescent="0.25">
      <c r="A8874">
        <v>22</v>
      </c>
      <c r="B8874">
        <v>8</v>
      </c>
      <c r="C8874" t="s">
        <v>1198</v>
      </c>
      <c r="D8874" t="s">
        <v>901</v>
      </c>
      <c r="E8874" t="s">
        <v>311</v>
      </c>
      <c r="F8874" t="s">
        <v>451</v>
      </c>
    </row>
    <row r="8875" spans="1:6" x14ac:dyDescent="0.25">
      <c r="A8875">
        <v>22</v>
      </c>
      <c r="B8875">
        <v>9</v>
      </c>
      <c r="C8875" t="s">
        <v>1171</v>
      </c>
      <c r="D8875" t="s">
        <v>961</v>
      </c>
      <c r="E8875" t="s">
        <v>569</v>
      </c>
      <c r="F8875" t="s">
        <v>451</v>
      </c>
    </row>
    <row r="8876" spans="1:6" x14ac:dyDescent="0.25">
      <c r="A8876">
        <v>22</v>
      </c>
      <c r="B8876">
        <v>10</v>
      </c>
      <c r="C8876" t="s">
        <v>1500</v>
      </c>
      <c r="D8876" t="s">
        <v>899</v>
      </c>
      <c r="E8876" t="s">
        <v>642</v>
      </c>
      <c r="F8876" t="s">
        <v>451</v>
      </c>
    </row>
    <row r="8877" spans="1:6" x14ac:dyDescent="0.25">
      <c r="A8877">
        <v>22</v>
      </c>
      <c r="B8877">
        <v>11</v>
      </c>
      <c r="C8877" t="s">
        <v>1258</v>
      </c>
      <c r="D8877" t="s">
        <v>901</v>
      </c>
      <c r="E8877" t="s">
        <v>357</v>
      </c>
      <c r="F8877" t="s">
        <v>451</v>
      </c>
    </row>
    <row r="8878" spans="1:6" x14ac:dyDescent="0.25">
      <c r="A8878">
        <v>22</v>
      </c>
      <c r="B8878">
        <v>12</v>
      </c>
      <c r="C8878" t="s">
        <v>1246</v>
      </c>
      <c r="D8878" t="s">
        <v>899</v>
      </c>
      <c r="E8878" t="s">
        <v>783</v>
      </c>
      <c r="F8878" t="s">
        <v>451</v>
      </c>
    </row>
    <row r="8879" spans="1:6" x14ac:dyDescent="0.25">
      <c r="A8879">
        <v>22</v>
      </c>
      <c r="B8879">
        <v>13</v>
      </c>
      <c r="C8879" t="s">
        <v>1275</v>
      </c>
      <c r="D8879" t="s">
        <v>899</v>
      </c>
      <c r="E8879" t="s">
        <v>257</v>
      </c>
      <c r="F8879" t="s">
        <v>451</v>
      </c>
    </row>
    <row r="8880" spans="1:6" x14ac:dyDescent="0.25">
      <c r="A8880">
        <v>22</v>
      </c>
      <c r="B8880">
        <v>14</v>
      </c>
      <c r="C8880" t="s">
        <v>1282</v>
      </c>
      <c r="D8880" t="s">
        <v>901</v>
      </c>
      <c r="E8880" t="s">
        <v>506</v>
      </c>
      <c r="F8880" t="s">
        <v>451</v>
      </c>
    </row>
    <row r="8881" spans="1:6" x14ac:dyDescent="0.25">
      <c r="A8881">
        <v>22</v>
      </c>
      <c r="B8881">
        <v>15</v>
      </c>
      <c r="C8881" t="s">
        <v>1233</v>
      </c>
      <c r="D8881" t="s">
        <v>901</v>
      </c>
      <c r="E8881" t="s">
        <v>551</v>
      </c>
      <c r="F8881" t="s">
        <v>451</v>
      </c>
    </row>
    <row r="8882" spans="1:6" x14ac:dyDescent="0.25">
      <c r="A8882">
        <v>23</v>
      </c>
      <c r="B8882">
        <v>1</v>
      </c>
      <c r="C8882" t="s">
        <v>1296</v>
      </c>
      <c r="D8882" t="s">
        <v>901</v>
      </c>
      <c r="E8882" t="s">
        <v>551</v>
      </c>
      <c r="F8882" t="s">
        <v>451</v>
      </c>
    </row>
    <row r="8883" spans="1:6" x14ac:dyDescent="0.25">
      <c r="A8883">
        <v>23</v>
      </c>
      <c r="B8883">
        <v>2</v>
      </c>
      <c r="C8883" t="s">
        <v>1204</v>
      </c>
      <c r="D8883" t="s">
        <v>901</v>
      </c>
      <c r="E8883" t="s">
        <v>506</v>
      </c>
      <c r="F8883" t="s">
        <v>451</v>
      </c>
    </row>
    <row r="8884" spans="1:6" x14ac:dyDescent="0.25">
      <c r="A8884">
        <v>23</v>
      </c>
      <c r="B8884">
        <v>3</v>
      </c>
      <c r="C8884" t="s">
        <v>1206</v>
      </c>
      <c r="D8884" t="s">
        <v>901</v>
      </c>
      <c r="E8884" t="s">
        <v>257</v>
      </c>
      <c r="F8884" t="s">
        <v>451</v>
      </c>
    </row>
    <row r="8885" spans="1:6" x14ac:dyDescent="0.25">
      <c r="A8885">
        <v>23</v>
      </c>
      <c r="B8885">
        <v>4</v>
      </c>
      <c r="C8885" t="s">
        <v>1238</v>
      </c>
      <c r="D8885" t="s">
        <v>901</v>
      </c>
      <c r="E8885" t="s">
        <v>783</v>
      </c>
      <c r="F8885" t="s">
        <v>451</v>
      </c>
    </row>
    <row r="8886" spans="1:6" x14ac:dyDescent="0.25">
      <c r="A8886">
        <v>23</v>
      </c>
      <c r="B8886">
        <v>5</v>
      </c>
      <c r="C8886" t="s">
        <v>1162</v>
      </c>
      <c r="D8886" t="s">
        <v>961</v>
      </c>
      <c r="E8886" t="s">
        <v>357</v>
      </c>
      <c r="F8886" t="s">
        <v>451</v>
      </c>
    </row>
    <row r="8887" spans="1:6" x14ac:dyDescent="0.25">
      <c r="A8887">
        <v>23</v>
      </c>
      <c r="B8887">
        <v>6</v>
      </c>
      <c r="C8887" t="s">
        <v>1263</v>
      </c>
      <c r="D8887" t="s">
        <v>922</v>
      </c>
      <c r="E8887" t="s">
        <v>642</v>
      </c>
      <c r="F8887" t="s">
        <v>451</v>
      </c>
    </row>
    <row r="8888" spans="1:6" x14ac:dyDescent="0.25">
      <c r="A8888">
        <v>23</v>
      </c>
      <c r="B8888">
        <v>7</v>
      </c>
      <c r="C8888" t="s">
        <v>1245</v>
      </c>
      <c r="D8888" t="s">
        <v>901</v>
      </c>
      <c r="E8888" t="s">
        <v>569</v>
      </c>
      <c r="F8888" t="s">
        <v>451</v>
      </c>
    </row>
    <row r="8889" spans="1:6" x14ac:dyDescent="0.25">
      <c r="A8889">
        <v>23</v>
      </c>
      <c r="B8889">
        <v>8</v>
      </c>
      <c r="C8889" t="s">
        <v>1252</v>
      </c>
      <c r="D8889" t="s">
        <v>901</v>
      </c>
      <c r="E8889" t="s">
        <v>311</v>
      </c>
      <c r="F8889" t="s">
        <v>451</v>
      </c>
    </row>
    <row r="8890" spans="1:6" x14ac:dyDescent="0.25">
      <c r="A8890">
        <v>23</v>
      </c>
      <c r="B8890">
        <v>9</v>
      </c>
      <c r="C8890" t="s">
        <v>1251</v>
      </c>
      <c r="D8890" t="s">
        <v>901</v>
      </c>
      <c r="E8890" t="s">
        <v>350</v>
      </c>
      <c r="F8890" t="s">
        <v>451</v>
      </c>
    </row>
    <row r="8891" spans="1:6" x14ac:dyDescent="0.25">
      <c r="A8891">
        <v>23</v>
      </c>
      <c r="B8891">
        <v>10</v>
      </c>
      <c r="C8891" t="s">
        <v>1223</v>
      </c>
      <c r="D8891" t="s">
        <v>908</v>
      </c>
      <c r="E8891" t="s">
        <v>448</v>
      </c>
      <c r="F8891" t="s">
        <v>451</v>
      </c>
    </row>
    <row r="8892" spans="1:6" x14ac:dyDescent="0.25">
      <c r="A8892">
        <v>23</v>
      </c>
      <c r="B8892">
        <v>11</v>
      </c>
      <c r="C8892" t="s">
        <v>1248</v>
      </c>
      <c r="D8892" t="s">
        <v>901</v>
      </c>
      <c r="E8892" t="s">
        <v>755</v>
      </c>
      <c r="F8892" t="s">
        <v>451</v>
      </c>
    </row>
    <row r="8893" spans="1:6" x14ac:dyDescent="0.25">
      <c r="A8893">
        <v>23</v>
      </c>
      <c r="B8893">
        <v>12</v>
      </c>
      <c r="C8893" t="s">
        <v>1299</v>
      </c>
      <c r="D8893" t="s">
        <v>961</v>
      </c>
      <c r="E8893" t="s">
        <v>712</v>
      </c>
      <c r="F8893" t="s">
        <v>451</v>
      </c>
    </row>
    <row r="8894" spans="1:6" x14ac:dyDescent="0.25">
      <c r="A8894">
        <v>23</v>
      </c>
      <c r="B8894">
        <v>13</v>
      </c>
      <c r="C8894" t="s">
        <v>1218</v>
      </c>
      <c r="D8894" t="s">
        <v>901</v>
      </c>
      <c r="E8894" t="s">
        <v>601</v>
      </c>
      <c r="F8894" t="s">
        <v>451</v>
      </c>
    </row>
    <row r="8895" spans="1:6" x14ac:dyDescent="0.25">
      <c r="A8895">
        <v>23</v>
      </c>
      <c r="B8895">
        <v>14</v>
      </c>
      <c r="C8895" t="s">
        <v>1197</v>
      </c>
      <c r="D8895" t="s">
        <v>961</v>
      </c>
      <c r="E8895" t="s">
        <v>725</v>
      </c>
      <c r="F8895" t="s">
        <v>451</v>
      </c>
    </row>
    <row r="8896" spans="1:6" x14ac:dyDescent="0.25">
      <c r="A8896">
        <v>23</v>
      </c>
      <c r="B8896">
        <v>15</v>
      </c>
      <c r="C8896" t="s">
        <v>1222</v>
      </c>
      <c r="D8896" t="s">
        <v>901</v>
      </c>
      <c r="E8896" t="s">
        <v>41</v>
      </c>
      <c r="F8896" t="s">
        <v>451</v>
      </c>
    </row>
    <row r="8897" spans="1:6" x14ac:dyDescent="0.25">
      <c r="A8897">
        <v>24</v>
      </c>
      <c r="B8897">
        <v>1</v>
      </c>
      <c r="C8897" t="s">
        <v>1240</v>
      </c>
      <c r="D8897" t="s">
        <v>901</v>
      </c>
      <c r="E8897" t="s">
        <v>41</v>
      </c>
      <c r="F8897" t="s">
        <v>451</v>
      </c>
    </row>
    <row r="8898" spans="1:6" x14ac:dyDescent="0.25">
      <c r="A8898">
        <v>24</v>
      </c>
      <c r="B8898">
        <v>2</v>
      </c>
      <c r="C8898" t="s">
        <v>1264</v>
      </c>
      <c r="D8898" t="s">
        <v>899</v>
      </c>
      <c r="E8898" t="s">
        <v>725</v>
      </c>
      <c r="F8898" t="s">
        <v>451</v>
      </c>
    </row>
    <row r="8899" spans="1:6" x14ac:dyDescent="0.25">
      <c r="A8899">
        <v>24</v>
      </c>
      <c r="B8899">
        <v>3</v>
      </c>
      <c r="C8899" t="s">
        <v>1235</v>
      </c>
      <c r="D8899" t="s">
        <v>899</v>
      </c>
      <c r="E8899" t="s">
        <v>601</v>
      </c>
      <c r="F8899" t="s">
        <v>451</v>
      </c>
    </row>
    <row r="8900" spans="1:6" x14ac:dyDescent="0.25">
      <c r="A8900">
        <v>24</v>
      </c>
      <c r="B8900">
        <v>4</v>
      </c>
      <c r="C8900" t="s">
        <v>1172</v>
      </c>
      <c r="D8900" t="s">
        <v>901</v>
      </c>
      <c r="E8900" t="s">
        <v>712</v>
      </c>
      <c r="F8900" t="s">
        <v>451</v>
      </c>
    </row>
    <row r="8901" spans="1:6" x14ac:dyDescent="0.25">
      <c r="A8901">
        <v>24</v>
      </c>
      <c r="B8901">
        <v>5</v>
      </c>
      <c r="C8901" t="s">
        <v>1311</v>
      </c>
      <c r="D8901" t="s">
        <v>899</v>
      </c>
      <c r="E8901" t="s">
        <v>755</v>
      </c>
      <c r="F8901" t="s">
        <v>451</v>
      </c>
    </row>
    <row r="8902" spans="1:6" x14ac:dyDescent="0.25">
      <c r="A8902">
        <v>24</v>
      </c>
      <c r="B8902">
        <v>6</v>
      </c>
      <c r="C8902" t="s">
        <v>1249</v>
      </c>
      <c r="D8902" t="s">
        <v>899</v>
      </c>
      <c r="E8902" t="s">
        <v>448</v>
      </c>
      <c r="F8902" t="s">
        <v>451</v>
      </c>
    </row>
    <row r="8903" spans="1:6" x14ac:dyDescent="0.25">
      <c r="A8903">
        <v>24</v>
      </c>
      <c r="B8903">
        <v>7</v>
      </c>
      <c r="C8903" t="s">
        <v>1261</v>
      </c>
      <c r="D8903" t="s">
        <v>899</v>
      </c>
      <c r="E8903" t="s">
        <v>350</v>
      </c>
      <c r="F8903" t="s">
        <v>451</v>
      </c>
    </row>
    <row r="8904" spans="1:6" x14ac:dyDescent="0.25">
      <c r="A8904">
        <v>24</v>
      </c>
      <c r="B8904">
        <v>8</v>
      </c>
      <c r="C8904" t="s">
        <v>1294</v>
      </c>
      <c r="D8904" t="s">
        <v>901</v>
      </c>
      <c r="E8904" t="s">
        <v>311</v>
      </c>
      <c r="F8904" t="s">
        <v>451</v>
      </c>
    </row>
    <row r="8905" spans="1:6" x14ac:dyDescent="0.25">
      <c r="A8905">
        <v>24</v>
      </c>
      <c r="B8905">
        <v>9</v>
      </c>
      <c r="C8905" t="s">
        <v>1254</v>
      </c>
      <c r="D8905" t="s">
        <v>905</v>
      </c>
      <c r="E8905" t="s">
        <v>569</v>
      </c>
      <c r="F8905" t="s">
        <v>451</v>
      </c>
    </row>
    <row r="8906" spans="1:6" x14ac:dyDescent="0.25">
      <c r="A8906">
        <v>24</v>
      </c>
      <c r="B8906">
        <v>10</v>
      </c>
      <c r="C8906" t="s">
        <v>1480</v>
      </c>
      <c r="D8906" t="s">
        <v>901</v>
      </c>
      <c r="E8906" t="s">
        <v>642</v>
      </c>
      <c r="F8906" t="s">
        <v>451</v>
      </c>
    </row>
    <row r="8907" spans="1:6" x14ac:dyDescent="0.25">
      <c r="A8907">
        <v>24</v>
      </c>
      <c r="B8907">
        <v>11</v>
      </c>
      <c r="C8907" t="s">
        <v>1365</v>
      </c>
      <c r="D8907" t="s">
        <v>901</v>
      </c>
      <c r="E8907" t="s">
        <v>357</v>
      </c>
      <c r="F8907" t="s">
        <v>451</v>
      </c>
    </row>
    <row r="8908" spans="1:6" x14ac:dyDescent="0.25">
      <c r="A8908">
        <v>24</v>
      </c>
      <c r="B8908">
        <v>12</v>
      </c>
      <c r="C8908" t="s">
        <v>1243</v>
      </c>
      <c r="D8908" t="s">
        <v>901</v>
      </c>
      <c r="E8908" t="s">
        <v>783</v>
      </c>
      <c r="F8908" t="s">
        <v>451</v>
      </c>
    </row>
    <row r="8909" spans="1:6" x14ac:dyDescent="0.25">
      <c r="A8909">
        <v>24</v>
      </c>
      <c r="B8909">
        <v>13</v>
      </c>
      <c r="C8909" t="s">
        <v>1309</v>
      </c>
      <c r="D8909" t="s">
        <v>899</v>
      </c>
      <c r="E8909" t="s">
        <v>257</v>
      </c>
      <c r="F8909" t="s">
        <v>451</v>
      </c>
    </row>
    <row r="8910" spans="1:6" x14ac:dyDescent="0.25">
      <c r="A8910">
        <v>24</v>
      </c>
      <c r="B8910">
        <v>14</v>
      </c>
      <c r="C8910" t="s">
        <v>1290</v>
      </c>
      <c r="D8910" t="s">
        <v>922</v>
      </c>
      <c r="E8910" t="s">
        <v>506</v>
      </c>
      <c r="F8910" t="s">
        <v>451</v>
      </c>
    </row>
    <row r="8911" spans="1:6" x14ac:dyDescent="0.25">
      <c r="A8911">
        <v>24</v>
      </c>
      <c r="B8911">
        <v>15</v>
      </c>
      <c r="C8911" t="s">
        <v>1228</v>
      </c>
      <c r="D8911" t="s">
        <v>899</v>
      </c>
      <c r="E8911" t="s">
        <v>551</v>
      </c>
      <c r="F8911" t="s">
        <v>451</v>
      </c>
    </row>
    <row r="8912" spans="1:6" x14ac:dyDescent="0.25">
      <c r="A8912">
        <v>25</v>
      </c>
      <c r="B8912">
        <v>1</v>
      </c>
      <c r="C8912" t="s">
        <v>1193</v>
      </c>
      <c r="D8912" t="s">
        <v>908</v>
      </c>
      <c r="E8912" t="s">
        <v>551</v>
      </c>
      <c r="F8912" t="s">
        <v>451</v>
      </c>
    </row>
    <row r="8913" spans="1:6" x14ac:dyDescent="0.25">
      <c r="A8913">
        <v>25</v>
      </c>
      <c r="B8913">
        <v>2</v>
      </c>
      <c r="C8913" t="s">
        <v>1342</v>
      </c>
      <c r="D8913" t="s">
        <v>961</v>
      </c>
      <c r="E8913" t="s">
        <v>506</v>
      </c>
      <c r="F8913" t="s">
        <v>451</v>
      </c>
    </row>
    <row r="8914" spans="1:6" x14ac:dyDescent="0.25">
      <c r="A8914">
        <v>25</v>
      </c>
      <c r="B8914">
        <v>3</v>
      </c>
      <c r="C8914" t="s">
        <v>1328</v>
      </c>
      <c r="D8914" t="s">
        <v>901</v>
      </c>
      <c r="E8914" t="s">
        <v>257</v>
      </c>
      <c r="F8914" t="s">
        <v>451</v>
      </c>
    </row>
    <row r="8915" spans="1:6" x14ac:dyDescent="0.25">
      <c r="A8915">
        <v>25</v>
      </c>
      <c r="B8915">
        <v>4</v>
      </c>
      <c r="C8915" t="s">
        <v>1271</v>
      </c>
      <c r="D8915" t="s">
        <v>899</v>
      </c>
      <c r="E8915" t="s">
        <v>783</v>
      </c>
      <c r="F8915" t="s">
        <v>451</v>
      </c>
    </row>
    <row r="8916" spans="1:6" x14ac:dyDescent="0.25">
      <c r="A8916">
        <v>25</v>
      </c>
      <c r="B8916">
        <v>5</v>
      </c>
      <c r="C8916" t="s">
        <v>1276</v>
      </c>
      <c r="D8916" t="s">
        <v>922</v>
      </c>
      <c r="E8916" t="s">
        <v>357</v>
      </c>
      <c r="F8916" t="s">
        <v>451</v>
      </c>
    </row>
    <row r="8917" spans="1:6" x14ac:dyDescent="0.25">
      <c r="A8917">
        <v>25</v>
      </c>
      <c r="B8917">
        <v>6</v>
      </c>
      <c r="C8917" t="s">
        <v>1501</v>
      </c>
      <c r="D8917" t="s">
        <v>908</v>
      </c>
      <c r="E8917" t="s">
        <v>642</v>
      </c>
      <c r="F8917" t="s">
        <v>451</v>
      </c>
    </row>
    <row r="8918" spans="1:6" x14ac:dyDescent="0.25">
      <c r="A8918">
        <v>25</v>
      </c>
      <c r="B8918">
        <v>7</v>
      </c>
      <c r="C8918" t="s">
        <v>1268</v>
      </c>
      <c r="D8918" t="s">
        <v>901</v>
      </c>
      <c r="E8918" t="s">
        <v>569</v>
      </c>
      <c r="F8918" t="s">
        <v>451</v>
      </c>
    </row>
    <row r="8919" spans="1:6" x14ac:dyDescent="0.25">
      <c r="A8919">
        <v>25</v>
      </c>
      <c r="B8919">
        <v>8</v>
      </c>
      <c r="C8919" t="s">
        <v>1303</v>
      </c>
      <c r="D8919" t="s">
        <v>899</v>
      </c>
      <c r="E8919" t="s">
        <v>311</v>
      </c>
      <c r="F8919" t="s">
        <v>451</v>
      </c>
    </row>
    <row r="8920" spans="1:6" x14ac:dyDescent="0.25">
      <c r="A8920">
        <v>25</v>
      </c>
      <c r="B8920">
        <v>9</v>
      </c>
      <c r="C8920" t="s">
        <v>1253</v>
      </c>
      <c r="D8920" t="s">
        <v>899</v>
      </c>
      <c r="E8920" t="s">
        <v>350</v>
      </c>
      <c r="F8920" t="s">
        <v>451</v>
      </c>
    </row>
    <row r="8921" spans="1:6" x14ac:dyDescent="0.25">
      <c r="A8921">
        <v>25</v>
      </c>
      <c r="B8921">
        <v>10</v>
      </c>
      <c r="C8921" t="s">
        <v>1209</v>
      </c>
      <c r="D8921" t="s">
        <v>961</v>
      </c>
      <c r="E8921" t="s">
        <v>448</v>
      </c>
      <c r="F8921" t="s">
        <v>451</v>
      </c>
    </row>
    <row r="8922" spans="1:6" x14ac:dyDescent="0.25">
      <c r="A8922">
        <v>25</v>
      </c>
      <c r="B8922">
        <v>11</v>
      </c>
      <c r="C8922" t="s">
        <v>1232</v>
      </c>
      <c r="D8922" t="s">
        <v>901</v>
      </c>
      <c r="E8922" t="s">
        <v>755</v>
      </c>
      <c r="F8922" t="s">
        <v>451</v>
      </c>
    </row>
    <row r="8923" spans="1:6" x14ac:dyDescent="0.25">
      <c r="A8923">
        <v>25</v>
      </c>
      <c r="B8923">
        <v>12</v>
      </c>
      <c r="C8923" t="s">
        <v>1295</v>
      </c>
      <c r="D8923" t="s">
        <v>908</v>
      </c>
      <c r="E8923" t="s">
        <v>712</v>
      </c>
      <c r="F8923" t="s">
        <v>451</v>
      </c>
    </row>
    <row r="8924" spans="1:6" x14ac:dyDescent="0.25">
      <c r="A8924">
        <v>25</v>
      </c>
      <c r="B8924">
        <v>13</v>
      </c>
      <c r="C8924" t="s">
        <v>1214</v>
      </c>
      <c r="D8924" t="s">
        <v>901</v>
      </c>
      <c r="E8924" t="s">
        <v>601</v>
      </c>
      <c r="F8924" t="s">
        <v>451</v>
      </c>
    </row>
    <row r="8925" spans="1:6" x14ac:dyDescent="0.25">
      <c r="A8925">
        <v>25</v>
      </c>
      <c r="B8925">
        <v>14</v>
      </c>
      <c r="C8925" t="s">
        <v>1257</v>
      </c>
      <c r="D8925" t="s">
        <v>901</v>
      </c>
      <c r="E8925" t="s">
        <v>725</v>
      </c>
      <c r="F8925" t="s">
        <v>451</v>
      </c>
    </row>
    <row r="8926" spans="1:6" x14ac:dyDescent="0.25">
      <c r="A8926">
        <v>25</v>
      </c>
      <c r="B8926">
        <v>15</v>
      </c>
      <c r="C8926" t="s">
        <v>1317</v>
      </c>
      <c r="D8926" t="s">
        <v>961</v>
      </c>
      <c r="E8926" t="s">
        <v>41</v>
      </c>
      <c r="F8926" t="s">
        <v>451</v>
      </c>
    </row>
    <row r="8927" spans="1:6" x14ac:dyDescent="0.25">
      <c r="A8927">
        <v>26</v>
      </c>
      <c r="B8927">
        <v>1</v>
      </c>
      <c r="C8927" t="s">
        <v>1292</v>
      </c>
      <c r="D8927" t="s">
        <v>901</v>
      </c>
      <c r="E8927" t="s">
        <v>41</v>
      </c>
      <c r="F8927" t="s">
        <v>451</v>
      </c>
    </row>
    <row r="8928" spans="1:6" x14ac:dyDescent="0.25">
      <c r="A8928">
        <v>26</v>
      </c>
      <c r="B8928">
        <v>2</v>
      </c>
      <c r="C8928" t="s">
        <v>1286</v>
      </c>
      <c r="D8928" t="s">
        <v>899</v>
      </c>
      <c r="E8928" t="s">
        <v>725</v>
      </c>
      <c r="F8928" t="s">
        <v>451</v>
      </c>
    </row>
    <row r="8929" spans="1:6" x14ac:dyDescent="0.25">
      <c r="A8929">
        <v>26</v>
      </c>
      <c r="B8929">
        <v>3</v>
      </c>
      <c r="C8929" t="s">
        <v>1202</v>
      </c>
      <c r="D8929" t="s">
        <v>899</v>
      </c>
      <c r="E8929" t="s">
        <v>601</v>
      </c>
      <c r="F8929" t="s">
        <v>451</v>
      </c>
    </row>
    <row r="8930" spans="1:6" x14ac:dyDescent="0.25">
      <c r="A8930">
        <v>26</v>
      </c>
      <c r="B8930">
        <v>4</v>
      </c>
      <c r="C8930" t="s">
        <v>1304</v>
      </c>
      <c r="D8930" t="s">
        <v>908</v>
      </c>
      <c r="E8930" t="s">
        <v>712</v>
      </c>
      <c r="F8930" t="s">
        <v>451</v>
      </c>
    </row>
    <row r="8931" spans="1:6" x14ac:dyDescent="0.25">
      <c r="A8931">
        <v>26</v>
      </c>
      <c r="B8931">
        <v>5</v>
      </c>
      <c r="C8931" t="s">
        <v>1349</v>
      </c>
      <c r="D8931" t="s">
        <v>901</v>
      </c>
      <c r="E8931" t="s">
        <v>755</v>
      </c>
      <c r="F8931" t="s">
        <v>451</v>
      </c>
    </row>
    <row r="8932" spans="1:6" x14ac:dyDescent="0.25">
      <c r="A8932">
        <v>26</v>
      </c>
      <c r="B8932">
        <v>6</v>
      </c>
      <c r="C8932" t="s">
        <v>1312</v>
      </c>
      <c r="D8932" t="s">
        <v>922</v>
      </c>
      <c r="E8932" t="s">
        <v>448</v>
      </c>
      <c r="F8932" t="s">
        <v>451</v>
      </c>
    </row>
    <row r="8933" spans="1:6" x14ac:dyDescent="0.25">
      <c r="A8933">
        <v>26</v>
      </c>
      <c r="B8933">
        <v>7</v>
      </c>
      <c r="C8933" t="s">
        <v>1255</v>
      </c>
      <c r="D8933" t="s">
        <v>901</v>
      </c>
      <c r="E8933" t="s">
        <v>350</v>
      </c>
      <c r="F8933" t="s">
        <v>451</v>
      </c>
    </row>
    <row r="8934" spans="1:6" x14ac:dyDescent="0.25">
      <c r="A8934">
        <v>26</v>
      </c>
      <c r="B8934">
        <v>8</v>
      </c>
      <c r="C8934" t="s">
        <v>1313</v>
      </c>
      <c r="D8934" t="s">
        <v>905</v>
      </c>
      <c r="E8934" t="s">
        <v>311</v>
      </c>
      <c r="F8934" t="s">
        <v>451</v>
      </c>
    </row>
    <row r="8935" spans="1:6" x14ac:dyDescent="0.25">
      <c r="A8935">
        <v>26</v>
      </c>
      <c r="B8935">
        <v>9</v>
      </c>
      <c r="C8935" t="s">
        <v>1182</v>
      </c>
      <c r="D8935" t="s">
        <v>901</v>
      </c>
      <c r="E8935" t="s">
        <v>569</v>
      </c>
      <c r="F8935" t="s">
        <v>451</v>
      </c>
    </row>
    <row r="8936" spans="1:6" x14ac:dyDescent="0.25">
      <c r="A8936">
        <v>26</v>
      </c>
      <c r="B8936">
        <v>10</v>
      </c>
      <c r="C8936" t="s">
        <v>1402</v>
      </c>
      <c r="D8936" t="s">
        <v>901</v>
      </c>
      <c r="E8936" t="s">
        <v>642</v>
      </c>
      <c r="F8936" t="s">
        <v>451</v>
      </c>
    </row>
    <row r="8937" spans="1:6" x14ac:dyDescent="0.25">
      <c r="A8937">
        <v>26</v>
      </c>
      <c r="B8937">
        <v>11</v>
      </c>
      <c r="C8937" t="s">
        <v>1344</v>
      </c>
      <c r="D8937" t="s">
        <v>899</v>
      </c>
      <c r="E8937" t="s">
        <v>357</v>
      </c>
      <c r="F8937" t="s">
        <v>451</v>
      </c>
    </row>
    <row r="8938" spans="1:6" x14ac:dyDescent="0.25">
      <c r="A8938">
        <v>26</v>
      </c>
      <c r="B8938">
        <v>12</v>
      </c>
      <c r="C8938" t="s">
        <v>1242</v>
      </c>
      <c r="D8938" t="s">
        <v>901</v>
      </c>
      <c r="E8938" t="s">
        <v>783</v>
      </c>
      <c r="F8938" t="s">
        <v>451</v>
      </c>
    </row>
    <row r="8939" spans="1:6" x14ac:dyDescent="0.25">
      <c r="A8939">
        <v>26</v>
      </c>
      <c r="B8939">
        <v>13</v>
      </c>
      <c r="C8939" t="s">
        <v>1383</v>
      </c>
      <c r="D8939" t="s">
        <v>901</v>
      </c>
      <c r="E8939" t="s">
        <v>257</v>
      </c>
      <c r="F8939" t="s">
        <v>451</v>
      </c>
    </row>
    <row r="8940" spans="1:6" x14ac:dyDescent="0.25">
      <c r="A8940">
        <v>26</v>
      </c>
      <c r="B8940">
        <v>14</v>
      </c>
      <c r="C8940" t="s">
        <v>1369</v>
      </c>
      <c r="D8940" t="s">
        <v>901</v>
      </c>
      <c r="E8940" t="s">
        <v>506</v>
      </c>
      <c r="F8940" t="s">
        <v>451</v>
      </c>
    </row>
    <row r="8941" spans="1:6" x14ac:dyDescent="0.25">
      <c r="A8941">
        <v>26</v>
      </c>
      <c r="B8941">
        <v>15</v>
      </c>
      <c r="C8941" t="s">
        <v>1236</v>
      </c>
      <c r="D8941" t="s">
        <v>901</v>
      </c>
      <c r="E8941" t="s">
        <v>551</v>
      </c>
      <c r="F8941" t="s">
        <v>451</v>
      </c>
    </row>
    <row r="8942" spans="1:6" x14ac:dyDescent="0.25">
      <c r="A8942">
        <v>27</v>
      </c>
      <c r="B8942">
        <v>1</v>
      </c>
      <c r="C8942" t="s">
        <v>1420</v>
      </c>
      <c r="D8942" t="s">
        <v>899</v>
      </c>
      <c r="E8942" t="s">
        <v>551</v>
      </c>
      <c r="F8942" t="s">
        <v>451</v>
      </c>
    </row>
    <row r="8943" spans="1:6" x14ac:dyDescent="0.25">
      <c r="A8943">
        <v>27</v>
      </c>
      <c r="B8943">
        <v>2</v>
      </c>
      <c r="C8943" t="s">
        <v>1329</v>
      </c>
      <c r="D8943" t="s">
        <v>899</v>
      </c>
      <c r="E8943" t="s">
        <v>506</v>
      </c>
      <c r="F8943" t="s">
        <v>451</v>
      </c>
    </row>
    <row r="8944" spans="1:6" x14ac:dyDescent="0.25">
      <c r="A8944">
        <v>27</v>
      </c>
      <c r="B8944">
        <v>3</v>
      </c>
      <c r="C8944" t="s">
        <v>1502</v>
      </c>
      <c r="D8944" t="s">
        <v>901</v>
      </c>
      <c r="E8944" t="s">
        <v>257</v>
      </c>
      <c r="F8944" t="s">
        <v>451</v>
      </c>
    </row>
    <row r="8945" spans="1:6" x14ac:dyDescent="0.25">
      <c r="A8945">
        <v>27</v>
      </c>
      <c r="B8945">
        <v>4</v>
      </c>
      <c r="C8945" t="s">
        <v>1289</v>
      </c>
      <c r="D8945" t="s">
        <v>901</v>
      </c>
      <c r="E8945" t="s">
        <v>783</v>
      </c>
      <c r="F8945" t="s">
        <v>451</v>
      </c>
    </row>
    <row r="8946" spans="1:6" x14ac:dyDescent="0.25">
      <c r="A8946">
        <v>27</v>
      </c>
      <c r="B8946">
        <v>5</v>
      </c>
      <c r="C8946" t="s">
        <v>1262</v>
      </c>
      <c r="D8946" t="s">
        <v>903</v>
      </c>
      <c r="E8946" t="s">
        <v>357</v>
      </c>
      <c r="F8946" t="s">
        <v>451</v>
      </c>
    </row>
    <row r="8947" spans="1:6" x14ac:dyDescent="0.25">
      <c r="A8947">
        <v>27</v>
      </c>
      <c r="B8947">
        <v>6</v>
      </c>
      <c r="C8947" t="s">
        <v>1314</v>
      </c>
      <c r="D8947" t="s">
        <v>926</v>
      </c>
      <c r="E8947" t="s">
        <v>642</v>
      </c>
      <c r="F8947" t="s">
        <v>451</v>
      </c>
    </row>
    <row r="8948" spans="1:6" x14ac:dyDescent="0.25">
      <c r="A8948">
        <v>27</v>
      </c>
      <c r="B8948">
        <v>7</v>
      </c>
      <c r="C8948" t="s">
        <v>1356</v>
      </c>
      <c r="D8948" t="s">
        <v>901</v>
      </c>
      <c r="E8948" t="s">
        <v>569</v>
      </c>
      <c r="F8948" t="s">
        <v>451</v>
      </c>
    </row>
    <row r="8949" spans="1:6" x14ac:dyDescent="0.25">
      <c r="A8949">
        <v>27</v>
      </c>
      <c r="B8949">
        <v>8</v>
      </c>
      <c r="C8949" t="s">
        <v>1297</v>
      </c>
      <c r="D8949" t="s">
        <v>922</v>
      </c>
      <c r="E8949" t="s">
        <v>311</v>
      </c>
      <c r="F8949" t="s">
        <v>451</v>
      </c>
    </row>
    <row r="8950" spans="1:6" x14ac:dyDescent="0.25">
      <c r="A8950">
        <v>27</v>
      </c>
      <c r="B8950">
        <v>9</v>
      </c>
      <c r="C8950" t="s">
        <v>1199</v>
      </c>
      <c r="D8950" t="s">
        <v>903</v>
      </c>
      <c r="E8950" t="s">
        <v>350</v>
      </c>
      <c r="F8950" t="s">
        <v>451</v>
      </c>
    </row>
    <row r="8951" spans="1:6" x14ac:dyDescent="0.25">
      <c r="A8951">
        <v>27</v>
      </c>
      <c r="B8951">
        <v>10</v>
      </c>
      <c r="C8951" t="s">
        <v>1170</v>
      </c>
      <c r="D8951" t="s">
        <v>961</v>
      </c>
      <c r="E8951" t="s">
        <v>448</v>
      </c>
      <c r="F8951" t="s">
        <v>451</v>
      </c>
    </row>
    <row r="8952" spans="1:6" x14ac:dyDescent="0.25">
      <c r="A8952">
        <v>27</v>
      </c>
      <c r="B8952">
        <v>11</v>
      </c>
      <c r="C8952" t="s">
        <v>1362</v>
      </c>
      <c r="D8952" t="s">
        <v>922</v>
      </c>
      <c r="E8952" t="s">
        <v>755</v>
      </c>
      <c r="F8952" t="s">
        <v>451</v>
      </c>
    </row>
    <row r="8953" spans="1:6" x14ac:dyDescent="0.25">
      <c r="A8953">
        <v>27</v>
      </c>
      <c r="B8953">
        <v>12</v>
      </c>
      <c r="C8953" t="s">
        <v>1306</v>
      </c>
      <c r="D8953" t="s">
        <v>901</v>
      </c>
      <c r="E8953" t="s">
        <v>712</v>
      </c>
      <c r="F8953" t="s">
        <v>451</v>
      </c>
    </row>
    <row r="8954" spans="1:6" x14ac:dyDescent="0.25">
      <c r="A8954">
        <v>27</v>
      </c>
      <c r="B8954">
        <v>13</v>
      </c>
      <c r="C8954" t="s">
        <v>1280</v>
      </c>
      <c r="D8954" t="s">
        <v>905</v>
      </c>
      <c r="E8954" t="s">
        <v>601</v>
      </c>
      <c r="F8954" t="s">
        <v>451</v>
      </c>
    </row>
    <row r="8955" spans="1:6" x14ac:dyDescent="0.25">
      <c r="A8955">
        <v>27</v>
      </c>
      <c r="B8955">
        <v>14</v>
      </c>
      <c r="C8955" t="s">
        <v>1234</v>
      </c>
      <c r="D8955" t="s">
        <v>908</v>
      </c>
      <c r="E8955" t="s">
        <v>725</v>
      </c>
      <c r="F8955" t="s">
        <v>451</v>
      </c>
    </row>
    <row r="8956" spans="1:6" x14ac:dyDescent="0.25">
      <c r="A8956">
        <v>27</v>
      </c>
      <c r="B8956">
        <v>15</v>
      </c>
      <c r="C8956" t="s">
        <v>1389</v>
      </c>
      <c r="D8956" t="s">
        <v>899</v>
      </c>
      <c r="E8956" t="s">
        <v>41</v>
      </c>
      <c r="F8956" t="s">
        <v>451</v>
      </c>
    </row>
    <row r="8957" spans="1:6" x14ac:dyDescent="0.25">
      <c r="A8957">
        <v>28</v>
      </c>
      <c r="B8957">
        <v>1</v>
      </c>
      <c r="C8957" t="s">
        <v>1305</v>
      </c>
      <c r="D8957" t="s">
        <v>901</v>
      </c>
      <c r="E8957" t="s">
        <v>41</v>
      </c>
      <c r="F8957" t="s">
        <v>451</v>
      </c>
    </row>
    <row r="8958" spans="1:6" x14ac:dyDescent="0.25">
      <c r="A8958">
        <v>28</v>
      </c>
      <c r="B8958">
        <v>2</v>
      </c>
      <c r="C8958" t="s">
        <v>1277</v>
      </c>
      <c r="D8958" t="s">
        <v>901</v>
      </c>
      <c r="E8958" t="s">
        <v>725</v>
      </c>
      <c r="F8958" t="s">
        <v>451</v>
      </c>
    </row>
    <row r="8959" spans="1:6" x14ac:dyDescent="0.25">
      <c r="A8959">
        <v>28</v>
      </c>
      <c r="B8959">
        <v>3</v>
      </c>
      <c r="C8959" t="s">
        <v>1364</v>
      </c>
      <c r="D8959" t="s">
        <v>922</v>
      </c>
      <c r="E8959" t="s">
        <v>601</v>
      </c>
      <c r="F8959" t="s">
        <v>451</v>
      </c>
    </row>
    <row r="8960" spans="1:6" x14ac:dyDescent="0.25">
      <c r="A8960">
        <v>28</v>
      </c>
      <c r="B8960">
        <v>4</v>
      </c>
      <c r="C8960" t="s">
        <v>1380</v>
      </c>
      <c r="D8960" t="s">
        <v>899</v>
      </c>
      <c r="E8960" t="s">
        <v>712</v>
      </c>
      <c r="F8960" t="s">
        <v>451</v>
      </c>
    </row>
    <row r="8961" spans="1:6" x14ac:dyDescent="0.25">
      <c r="A8961">
        <v>28</v>
      </c>
      <c r="B8961">
        <v>5</v>
      </c>
      <c r="C8961" t="s">
        <v>1503</v>
      </c>
      <c r="D8961" t="s">
        <v>905</v>
      </c>
      <c r="E8961" t="s">
        <v>755</v>
      </c>
      <c r="F8961" t="s">
        <v>451</v>
      </c>
    </row>
    <row r="8962" spans="1:6" x14ac:dyDescent="0.25">
      <c r="A8962">
        <v>28</v>
      </c>
      <c r="B8962">
        <v>6</v>
      </c>
      <c r="C8962" t="s">
        <v>1316</v>
      </c>
      <c r="D8962" t="s">
        <v>901</v>
      </c>
      <c r="E8962" t="s">
        <v>448</v>
      </c>
      <c r="F8962" t="s">
        <v>451</v>
      </c>
    </row>
    <row r="8963" spans="1:6" x14ac:dyDescent="0.25">
      <c r="A8963">
        <v>28</v>
      </c>
      <c r="B8963">
        <v>7</v>
      </c>
      <c r="C8963" t="s">
        <v>1283</v>
      </c>
      <c r="D8963" t="s">
        <v>901</v>
      </c>
      <c r="E8963" t="s">
        <v>350</v>
      </c>
      <c r="F8963" t="s">
        <v>451</v>
      </c>
    </row>
    <row r="8964" spans="1:6" x14ac:dyDescent="0.25">
      <c r="A8964">
        <v>28</v>
      </c>
      <c r="B8964">
        <v>8</v>
      </c>
      <c r="C8964" t="s">
        <v>1324</v>
      </c>
      <c r="D8964" t="s">
        <v>905</v>
      </c>
      <c r="E8964" t="s">
        <v>311</v>
      </c>
      <c r="F8964" t="s">
        <v>451</v>
      </c>
    </row>
    <row r="8965" spans="1:6" x14ac:dyDescent="0.25">
      <c r="A8965">
        <v>28</v>
      </c>
      <c r="B8965">
        <v>9</v>
      </c>
      <c r="C8965" t="s">
        <v>1274</v>
      </c>
      <c r="D8965" t="s">
        <v>901</v>
      </c>
      <c r="E8965" t="s">
        <v>569</v>
      </c>
      <c r="F8965" t="s">
        <v>451</v>
      </c>
    </row>
    <row r="8966" spans="1:6" x14ac:dyDescent="0.25">
      <c r="A8966">
        <v>28</v>
      </c>
      <c r="B8966">
        <v>10</v>
      </c>
      <c r="C8966" t="s">
        <v>1417</v>
      </c>
      <c r="D8966" t="s">
        <v>961</v>
      </c>
      <c r="E8966" t="s">
        <v>642</v>
      </c>
      <c r="F8966" t="s">
        <v>451</v>
      </c>
    </row>
    <row r="8967" spans="1:6" x14ac:dyDescent="0.25">
      <c r="A8967">
        <v>28</v>
      </c>
      <c r="B8967">
        <v>11</v>
      </c>
      <c r="C8967" t="s">
        <v>1335</v>
      </c>
      <c r="D8967" t="s">
        <v>901</v>
      </c>
      <c r="E8967" t="s">
        <v>357</v>
      </c>
      <c r="F8967" t="s">
        <v>451</v>
      </c>
    </row>
    <row r="8968" spans="1:6" x14ac:dyDescent="0.25">
      <c r="A8968">
        <v>28</v>
      </c>
      <c r="B8968">
        <v>12</v>
      </c>
      <c r="C8968" t="s">
        <v>1504</v>
      </c>
      <c r="D8968" t="s">
        <v>901</v>
      </c>
      <c r="E8968" t="s">
        <v>783</v>
      </c>
      <c r="F8968" t="s">
        <v>451</v>
      </c>
    </row>
    <row r="8969" spans="1:6" x14ac:dyDescent="0.25">
      <c r="A8969">
        <v>28</v>
      </c>
      <c r="B8969">
        <v>13</v>
      </c>
      <c r="C8969" t="s">
        <v>1318</v>
      </c>
      <c r="D8969" t="s">
        <v>905</v>
      </c>
      <c r="E8969" t="s">
        <v>257</v>
      </c>
      <c r="F8969" t="s">
        <v>451</v>
      </c>
    </row>
    <row r="8970" spans="1:6" x14ac:dyDescent="0.25">
      <c r="A8970">
        <v>28</v>
      </c>
      <c r="B8970">
        <v>14</v>
      </c>
      <c r="C8970" t="s">
        <v>1298</v>
      </c>
      <c r="D8970" t="s">
        <v>922</v>
      </c>
      <c r="E8970" t="s">
        <v>506</v>
      </c>
      <c r="F8970" t="s">
        <v>451</v>
      </c>
    </row>
    <row r="8971" spans="1:6" x14ac:dyDescent="0.25">
      <c r="A8971">
        <v>28</v>
      </c>
      <c r="B8971">
        <v>15</v>
      </c>
      <c r="C8971" t="s">
        <v>1430</v>
      </c>
      <c r="D8971" t="s">
        <v>899</v>
      </c>
      <c r="E8971" t="s">
        <v>551</v>
      </c>
      <c r="F8971" t="s">
        <v>451</v>
      </c>
    </row>
    <row r="8972" spans="1:6" x14ac:dyDescent="0.25">
      <c r="A8972">
        <v>29</v>
      </c>
      <c r="B8972">
        <v>1</v>
      </c>
      <c r="C8972" t="s">
        <v>1393</v>
      </c>
      <c r="D8972" t="s">
        <v>899</v>
      </c>
      <c r="E8972" t="s">
        <v>551</v>
      </c>
      <c r="F8972" t="s">
        <v>451</v>
      </c>
    </row>
    <row r="8973" spans="1:6" x14ac:dyDescent="0.25">
      <c r="A8973">
        <v>29</v>
      </c>
      <c r="B8973">
        <v>2</v>
      </c>
      <c r="C8973" t="s">
        <v>1266</v>
      </c>
      <c r="D8973" t="s">
        <v>901</v>
      </c>
      <c r="E8973" t="s">
        <v>506</v>
      </c>
      <c r="F8973" t="s">
        <v>451</v>
      </c>
    </row>
    <row r="8974" spans="1:6" x14ac:dyDescent="0.25">
      <c r="A8974">
        <v>29</v>
      </c>
      <c r="B8974">
        <v>3</v>
      </c>
      <c r="C8974" t="s">
        <v>1456</v>
      </c>
      <c r="D8974" t="s">
        <v>905</v>
      </c>
      <c r="E8974" t="s">
        <v>257</v>
      </c>
      <c r="F8974" t="s">
        <v>451</v>
      </c>
    </row>
    <row r="8975" spans="1:6" x14ac:dyDescent="0.25">
      <c r="A8975">
        <v>29</v>
      </c>
      <c r="B8975">
        <v>4</v>
      </c>
      <c r="C8975" t="s">
        <v>1260</v>
      </c>
      <c r="D8975" t="s">
        <v>901</v>
      </c>
      <c r="E8975" t="s">
        <v>783</v>
      </c>
      <c r="F8975" t="s">
        <v>451</v>
      </c>
    </row>
    <row r="8976" spans="1:6" x14ac:dyDescent="0.25">
      <c r="A8976">
        <v>29</v>
      </c>
      <c r="B8976">
        <v>5</v>
      </c>
      <c r="C8976" t="s">
        <v>1505</v>
      </c>
      <c r="D8976" t="s">
        <v>908</v>
      </c>
      <c r="E8976" t="s">
        <v>357</v>
      </c>
      <c r="F8976" t="s">
        <v>451</v>
      </c>
    </row>
    <row r="8977" spans="1:6" x14ac:dyDescent="0.25">
      <c r="A8977">
        <v>29</v>
      </c>
      <c r="B8977">
        <v>6</v>
      </c>
      <c r="C8977" t="s">
        <v>1497</v>
      </c>
      <c r="D8977" t="s">
        <v>908</v>
      </c>
      <c r="E8977" t="s">
        <v>642</v>
      </c>
      <c r="F8977" t="s">
        <v>451</v>
      </c>
    </row>
    <row r="8978" spans="1:6" x14ac:dyDescent="0.25">
      <c r="A8978">
        <v>29</v>
      </c>
      <c r="B8978">
        <v>7</v>
      </c>
      <c r="C8978" t="s">
        <v>1421</v>
      </c>
      <c r="D8978" t="s">
        <v>899</v>
      </c>
      <c r="E8978" t="s">
        <v>569</v>
      </c>
      <c r="F8978" t="s">
        <v>451</v>
      </c>
    </row>
    <row r="8979" spans="1:6" x14ac:dyDescent="0.25">
      <c r="A8979">
        <v>29</v>
      </c>
      <c r="B8979">
        <v>8</v>
      </c>
      <c r="C8979" t="s">
        <v>1498</v>
      </c>
      <c r="D8979" t="s">
        <v>901</v>
      </c>
      <c r="E8979" t="s">
        <v>311</v>
      </c>
      <c r="F8979" t="s">
        <v>451</v>
      </c>
    </row>
    <row r="8980" spans="1:6" x14ac:dyDescent="0.25">
      <c r="A8980">
        <v>29</v>
      </c>
      <c r="B8980">
        <v>9</v>
      </c>
      <c r="C8980" t="s">
        <v>1301</v>
      </c>
      <c r="D8980" t="s">
        <v>961</v>
      </c>
      <c r="E8980" t="s">
        <v>350</v>
      </c>
      <c r="F8980" t="s">
        <v>451</v>
      </c>
    </row>
    <row r="8981" spans="1:6" x14ac:dyDescent="0.25">
      <c r="A8981">
        <v>29</v>
      </c>
      <c r="B8981">
        <v>10</v>
      </c>
      <c r="C8981" t="s">
        <v>1387</v>
      </c>
      <c r="D8981" t="s">
        <v>905</v>
      </c>
      <c r="E8981" t="s">
        <v>448</v>
      </c>
      <c r="F8981" t="s">
        <v>451</v>
      </c>
    </row>
    <row r="8982" spans="1:6" x14ac:dyDescent="0.25">
      <c r="A8982">
        <v>29</v>
      </c>
      <c r="B8982">
        <v>11</v>
      </c>
      <c r="C8982" t="s">
        <v>1399</v>
      </c>
      <c r="D8982" t="s">
        <v>901</v>
      </c>
      <c r="E8982" t="s">
        <v>755</v>
      </c>
      <c r="F8982" t="s">
        <v>451</v>
      </c>
    </row>
    <row r="8983" spans="1:6" x14ac:dyDescent="0.25">
      <c r="A8983">
        <v>29</v>
      </c>
      <c r="B8983">
        <v>12</v>
      </c>
      <c r="C8983" t="s">
        <v>1319</v>
      </c>
      <c r="D8983" t="s">
        <v>901</v>
      </c>
      <c r="E8983" t="s">
        <v>712</v>
      </c>
      <c r="F8983" t="s">
        <v>451</v>
      </c>
    </row>
    <row r="8984" spans="1:6" x14ac:dyDescent="0.25">
      <c r="A8984">
        <v>29</v>
      </c>
      <c r="B8984">
        <v>13</v>
      </c>
      <c r="C8984" t="s">
        <v>1361</v>
      </c>
      <c r="D8984" t="s">
        <v>901</v>
      </c>
      <c r="E8984" t="s">
        <v>601</v>
      </c>
      <c r="F8984" t="s">
        <v>451</v>
      </c>
    </row>
    <row r="8985" spans="1:6" x14ac:dyDescent="0.25">
      <c r="A8985">
        <v>29</v>
      </c>
      <c r="B8985">
        <v>14</v>
      </c>
      <c r="C8985" t="s">
        <v>1302</v>
      </c>
      <c r="D8985" t="s">
        <v>901</v>
      </c>
      <c r="E8985" t="s">
        <v>725</v>
      </c>
      <c r="F8985" t="s">
        <v>451</v>
      </c>
    </row>
    <row r="8986" spans="1:6" x14ac:dyDescent="0.25">
      <c r="A8986">
        <v>29</v>
      </c>
      <c r="B8986">
        <v>15</v>
      </c>
      <c r="C8986" t="s">
        <v>1327</v>
      </c>
      <c r="D8986" t="s">
        <v>899</v>
      </c>
      <c r="E8986" t="s">
        <v>41</v>
      </c>
      <c r="F8986" t="s">
        <v>451</v>
      </c>
    </row>
    <row r="8987" spans="1:6" x14ac:dyDescent="0.25">
      <c r="A8987">
        <v>30</v>
      </c>
      <c r="B8987">
        <v>1</v>
      </c>
      <c r="C8987" t="s">
        <v>1381</v>
      </c>
      <c r="D8987" t="s">
        <v>901</v>
      </c>
      <c r="E8987" t="s">
        <v>41</v>
      </c>
      <c r="F8987" t="s">
        <v>451</v>
      </c>
    </row>
    <row r="8988" spans="1:6" x14ac:dyDescent="0.25">
      <c r="A8988">
        <v>30</v>
      </c>
      <c r="B8988">
        <v>2</v>
      </c>
      <c r="C8988" t="s">
        <v>1285</v>
      </c>
      <c r="D8988" t="s">
        <v>899</v>
      </c>
      <c r="E8988" t="s">
        <v>725</v>
      </c>
      <c r="F8988" t="s">
        <v>451</v>
      </c>
    </row>
    <row r="8989" spans="1:6" x14ac:dyDescent="0.25">
      <c r="A8989">
        <v>30</v>
      </c>
      <c r="B8989">
        <v>3</v>
      </c>
      <c r="C8989" t="s">
        <v>1300</v>
      </c>
      <c r="D8989" t="s">
        <v>901</v>
      </c>
      <c r="E8989" t="s">
        <v>601</v>
      </c>
      <c r="F8989" t="s">
        <v>451</v>
      </c>
    </row>
    <row r="8990" spans="1:6" x14ac:dyDescent="0.25">
      <c r="A8990">
        <v>30</v>
      </c>
      <c r="B8990">
        <v>4</v>
      </c>
      <c r="C8990" t="s">
        <v>1360</v>
      </c>
      <c r="D8990" t="s">
        <v>899</v>
      </c>
      <c r="E8990" t="s">
        <v>712</v>
      </c>
      <c r="F8990" t="s">
        <v>451</v>
      </c>
    </row>
    <row r="8991" spans="1:6" x14ac:dyDescent="0.25">
      <c r="A8991">
        <v>30</v>
      </c>
      <c r="B8991">
        <v>5</v>
      </c>
      <c r="C8991" t="s">
        <v>1405</v>
      </c>
      <c r="D8991" t="s">
        <v>901</v>
      </c>
      <c r="E8991" t="s">
        <v>755</v>
      </c>
      <c r="F8991" t="s">
        <v>451</v>
      </c>
    </row>
    <row r="8992" spans="1:6" x14ac:dyDescent="0.25">
      <c r="A8992">
        <v>30</v>
      </c>
      <c r="B8992">
        <v>6</v>
      </c>
      <c r="C8992" t="s">
        <v>1288</v>
      </c>
      <c r="D8992" t="s">
        <v>905</v>
      </c>
      <c r="E8992" t="s">
        <v>448</v>
      </c>
      <c r="F8992" t="s">
        <v>451</v>
      </c>
    </row>
    <row r="8993" spans="1:6" x14ac:dyDescent="0.25">
      <c r="A8993">
        <v>30</v>
      </c>
      <c r="B8993">
        <v>7</v>
      </c>
      <c r="C8993" t="s">
        <v>1323</v>
      </c>
      <c r="D8993" t="s">
        <v>905</v>
      </c>
      <c r="E8993" t="s">
        <v>350</v>
      </c>
      <c r="F8993" t="s">
        <v>451</v>
      </c>
    </row>
    <row r="8994" spans="1:6" x14ac:dyDescent="0.25">
      <c r="A8994">
        <v>30</v>
      </c>
      <c r="B8994">
        <v>8</v>
      </c>
      <c r="C8994" t="s">
        <v>1372</v>
      </c>
      <c r="D8994" t="s">
        <v>899</v>
      </c>
      <c r="E8994" t="s">
        <v>311</v>
      </c>
      <c r="F8994" t="s">
        <v>451</v>
      </c>
    </row>
    <row r="8995" spans="1:6" x14ac:dyDescent="0.25">
      <c r="A8995">
        <v>30</v>
      </c>
      <c r="B8995">
        <v>9</v>
      </c>
      <c r="C8995" t="s">
        <v>1321</v>
      </c>
      <c r="D8995" t="s">
        <v>899</v>
      </c>
      <c r="E8995" t="s">
        <v>569</v>
      </c>
      <c r="F8995" t="s">
        <v>451</v>
      </c>
    </row>
    <row r="8996" spans="1:6" x14ac:dyDescent="0.25">
      <c r="A8996">
        <v>30</v>
      </c>
      <c r="B8996">
        <v>10</v>
      </c>
      <c r="C8996" t="s">
        <v>1506</v>
      </c>
      <c r="D8996" t="s">
        <v>905</v>
      </c>
      <c r="E8996" t="s">
        <v>642</v>
      </c>
      <c r="F8996" t="s">
        <v>451</v>
      </c>
    </row>
    <row r="8997" spans="1:6" x14ac:dyDescent="0.25">
      <c r="A8997">
        <v>30</v>
      </c>
      <c r="B8997">
        <v>11</v>
      </c>
      <c r="C8997" t="s">
        <v>1370</v>
      </c>
      <c r="D8997" t="s">
        <v>901</v>
      </c>
      <c r="E8997" t="s">
        <v>357</v>
      </c>
      <c r="F8997" t="s">
        <v>451</v>
      </c>
    </row>
    <row r="8998" spans="1:6" x14ac:dyDescent="0.25">
      <c r="A8998">
        <v>30</v>
      </c>
      <c r="B8998">
        <v>12</v>
      </c>
      <c r="C8998" t="s">
        <v>1330</v>
      </c>
      <c r="D8998" t="s">
        <v>922</v>
      </c>
      <c r="E8998" t="s">
        <v>783</v>
      </c>
      <c r="F8998" t="s">
        <v>451</v>
      </c>
    </row>
    <row r="8999" spans="1:6" x14ac:dyDescent="0.25">
      <c r="A8999">
        <v>30</v>
      </c>
      <c r="B8999">
        <v>13</v>
      </c>
      <c r="C8999" t="s">
        <v>1375</v>
      </c>
      <c r="D8999" t="s">
        <v>901</v>
      </c>
      <c r="E8999" t="s">
        <v>257</v>
      </c>
      <c r="F8999" t="s">
        <v>451</v>
      </c>
    </row>
    <row r="9000" spans="1:6" x14ac:dyDescent="0.25">
      <c r="A9000">
        <v>30</v>
      </c>
      <c r="B9000">
        <v>14</v>
      </c>
      <c r="C9000" t="s">
        <v>1308</v>
      </c>
      <c r="D9000" t="s">
        <v>901</v>
      </c>
      <c r="E9000" t="s">
        <v>506</v>
      </c>
      <c r="F9000" t="s">
        <v>451</v>
      </c>
    </row>
    <row r="9001" spans="1:6" x14ac:dyDescent="0.25">
      <c r="A9001">
        <v>30</v>
      </c>
      <c r="B9001">
        <v>15</v>
      </c>
      <c r="C9001" t="s">
        <v>1284</v>
      </c>
      <c r="D9001" t="s">
        <v>899</v>
      </c>
      <c r="E9001" t="s">
        <v>551</v>
      </c>
      <c r="F9001" t="s">
        <v>451</v>
      </c>
    </row>
    <row r="9002" spans="1:6" x14ac:dyDescent="0.25">
      <c r="A9002">
        <v>1</v>
      </c>
      <c r="B9002">
        <v>1</v>
      </c>
      <c r="C9002" t="s">
        <v>898</v>
      </c>
      <c r="D9002" t="s">
        <v>899</v>
      </c>
      <c r="E9002" t="s">
        <v>350</v>
      </c>
      <c r="F9002" t="s">
        <v>450</v>
      </c>
    </row>
    <row r="9003" spans="1:6" x14ac:dyDescent="0.25">
      <c r="A9003">
        <v>1</v>
      </c>
      <c r="B9003">
        <v>2</v>
      </c>
      <c r="C9003" t="s">
        <v>900</v>
      </c>
      <c r="D9003" t="s">
        <v>901</v>
      </c>
      <c r="E9003" t="s">
        <v>449</v>
      </c>
      <c r="F9003" t="s">
        <v>450</v>
      </c>
    </row>
    <row r="9004" spans="1:6" x14ac:dyDescent="0.25">
      <c r="A9004">
        <v>1</v>
      </c>
      <c r="B9004">
        <v>3</v>
      </c>
      <c r="C9004" t="s">
        <v>906</v>
      </c>
      <c r="D9004" t="s">
        <v>899</v>
      </c>
      <c r="E9004" t="s">
        <v>846</v>
      </c>
      <c r="F9004" t="s">
        <v>450</v>
      </c>
    </row>
    <row r="9005" spans="1:6" x14ac:dyDescent="0.25">
      <c r="A9005">
        <v>1</v>
      </c>
      <c r="B9005">
        <v>4</v>
      </c>
      <c r="C9005" t="s">
        <v>904</v>
      </c>
      <c r="D9005" t="s">
        <v>905</v>
      </c>
      <c r="E9005" t="s">
        <v>323</v>
      </c>
      <c r="F9005" t="s">
        <v>450</v>
      </c>
    </row>
    <row r="9006" spans="1:6" x14ac:dyDescent="0.25">
      <c r="A9006">
        <v>1</v>
      </c>
      <c r="B9006">
        <v>5</v>
      </c>
      <c r="C9006" t="s">
        <v>911</v>
      </c>
      <c r="D9006" t="s">
        <v>905</v>
      </c>
      <c r="E9006" t="s">
        <v>834</v>
      </c>
      <c r="F9006" t="s">
        <v>450</v>
      </c>
    </row>
    <row r="9007" spans="1:6" x14ac:dyDescent="0.25">
      <c r="A9007">
        <v>1</v>
      </c>
      <c r="B9007">
        <v>6</v>
      </c>
      <c r="C9007" t="s">
        <v>902</v>
      </c>
      <c r="D9007" t="s">
        <v>903</v>
      </c>
      <c r="E9007" t="s">
        <v>663</v>
      </c>
      <c r="F9007" t="s">
        <v>450</v>
      </c>
    </row>
    <row r="9008" spans="1:6" x14ac:dyDescent="0.25">
      <c r="A9008">
        <v>1</v>
      </c>
      <c r="B9008">
        <v>7</v>
      </c>
      <c r="C9008" t="s">
        <v>907</v>
      </c>
      <c r="D9008" t="s">
        <v>908</v>
      </c>
      <c r="E9008" t="s">
        <v>525</v>
      </c>
      <c r="F9008" t="s">
        <v>450</v>
      </c>
    </row>
    <row r="9009" spans="1:6" x14ac:dyDescent="0.25">
      <c r="A9009">
        <v>1</v>
      </c>
      <c r="B9009">
        <v>8</v>
      </c>
      <c r="C9009" t="s">
        <v>913</v>
      </c>
      <c r="D9009" t="s">
        <v>899</v>
      </c>
      <c r="E9009" t="s">
        <v>633</v>
      </c>
      <c r="F9009" t="s">
        <v>450</v>
      </c>
    </row>
    <row r="9010" spans="1:6" x14ac:dyDescent="0.25">
      <c r="A9010">
        <v>1</v>
      </c>
      <c r="B9010">
        <v>9</v>
      </c>
      <c r="C9010" t="s">
        <v>915</v>
      </c>
      <c r="D9010" t="s">
        <v>899</v>
      </c>
      <c r="E9010" t="s">
        <v>338</v>
      </c>
      <c r="F9010" t="s">
        <v>450</v>
      </c>
    </row>
    <row r="9011" spans="1:6" x14ac:dyDescent="0.25">
      <c r="A9011">
        <v>1</v>
      </c>
      <c r="B9011">
        <v>10</v>
      </c>
      <c r="C9011" t="s">
        <v>910</v>
      </c>
      <c r="D9011" t="s">
        <v>901</v>
      </c>
      <c r="E9011" t="s">
        <v>542</v>
      </c>
      <c r="F9011" t="s">
        <v>450</v>
      </c>
    </row>
    <row r="9012" spans="1:6" x14ac:dyDescent="0.25">
      <c r="A9012">
        <v>1</v>
      </c>
      <c r="B9012">
        <v>11</v>
      </c>
      <c r="C9012" t="s">
        <v>912</v>
      </c>
      <c r="D9012" t="s">
        <v>905</v>
      </c>
      <c r="E9012" t="s">
        <v>201</v>
      </c>
      <c r="F9012" t="s">
        <v>450</v>
      </c>
    </row>
    <row r="9013" spans="1:6" x14ac:dyDescent="0.25">
      <c r="A9013">
        <v>1</v>
      </c>
      <c r="B9013">
        <v>12</v>
      </c>
      <c r="C9013" t="s">
        <v>923</v>
      </c>
      <c r="D9013" t="s">
        <v>905</v>
      </c>
      <c r="E9013" t="s">
        <v>341</v>
      </c>
      <c r="F9013" t="s">
        <v>450</v>
      </c>
    </row>
    <row r="9014" spans="1:6" x14ac:dyDescent="0.25">
      <c r="A9014">
        <v>1</v>
      </c>
      <c r="B9014">
        <v>13</v>
      </c>
      <c r="C9014" t="s">
        <v>914</v>
      </c>
      <c r="D9014" t="s">
        <v>908</v>
      </c>
      <c r="E9014" t="s">
        <v>600</v>
      </c>
      <c r="F9014" t="s">
        <v>450</v>
      </c>
    </row>
    <row r="9015" spans="1:6" x14ac:dyDescent="0.25">
      <c r="A9015">
        <v>1</v>
      </c>
      <c r="B9015">
        <v>14</v>
      </c>
      <c r="C9015" t="s">
        <v>909</v>
      </c>
      <c r="D9015" t="s">
        <v>899</v>
      </c>
      <c r="E9015" t="s">
        <v>461</v>
      </c>
      <c r="F9015" t="s">
        <v>450</v>
      </c>
    </row>
    <row r="9016" spans="1:6" x14ac:dyDescent="0.25">
      <c r="A9016">
        <v>1</v>
      </c>
      <c r="B9016">
        <v>15</v>
      </c>
      <c r="C9016" t="s">
        <v>917</v>
      </c>
      <c r="D9016" t="s">
        <v>901</v>
      </c>
      <c r="E9016" t="s">
        <v>613</v>
      </c>
      <c r="F9016" t="s">
        <v>450</v>
      </c>
    </row>
    <row r="9017" spans="1:6" x14ac:dyDescent="0.25">
      <c r="A9017">
        <v>2</v>
      </c>
      <c r="B9017">
        <v>1</v>
      </c>
      <c r="C9017" t="s">
        <v>916</v>
      </c>
      <c r="D9017" t="s">
        <v>908</v>
      </c>
      <c r="E9017" t="s">
        <v>613</v>
      </c>
      <c r="F9017" t="s">
        <v>450</v>
      </c>
    </row>
    <row r="9018" spans="1:6" x14ac:dyDescent="0.25">
      <c r="A9018">
        <v>2</v>
      </c>
      <c r="B9018">
        <v>2</v>
      </c>
      <c r="C9018" t="s">
        <v>924</v>
      </c>
      <c r="D9018" t="s">
        <v>922</v>
      </c>
      <c r="E9018" t="s">
        <v>461</v>
      </c>
      <c r="F9018" t="s">
        <v>450</v>
      </c>
    </row>
    <row r="9019" spans="1:6" x14ac:dyDescent="0.25">
      <c r="A9019">
        <v>2</v>
      </c>
      <c r="B9019">
        <v>3</v>
      </c>
      <c r="C9019" t="s">
        <v>918</v>
      </c>
      <c r="D9019" t="s">
        <v>901</v>
      </c>
      <c r="E9019" t="s">
        <v>600</v>
      </c>
      <c r="F9019" t="s">
        <v>450</v>
      </c>
    </row>
    <row r="9020" spans="1:6" x14ac:dyDescent="0.25">
      <c r="A9020">
        <v>2</v>
      </c>
      <c r="B9020">
        <v>4</v>
      </c>
      <c r="C9020" t="s">
        <v>919</v>
      </c>
      <c r="D9020" t="s">
        <v>908</v>
      </c>
      <c r="E9020" t="s">
        <v>341</v>
      </c>
      <c r="F9020" t="s">
        <v>450</v>
      </c>
    </row>
    <row r="9021" spans="1:6" x14ac:dyDescent="0.25">
      <c r="A9021">
        <v>2</v>
      </c>
      <c r="B9021">
        <v>5</v>
      </c>
      <c r="C9021" t="s">
        <v>933</v>
      </c>
      <c r="D9021" t="s">
        <v>922</v>
      </c>
      <c r="E9021" t="s">
        <v>201</v>
      </c>
      <c r="F9021" t="s">
        <v>450</v>
      </c>
    </row>
    <row r="9022" spans="1:6" x14ac:dyDescent="0.25">
      <c r="A9022">
        <v>2</v>
      </c>
      <c r="B9022">
        <v>6</v>
      </c>
      <c r="C9022" t="s">
        <v>921</v>
      </c>
      <c r="D9022" t="s">
        <v>922</v>
      </c>
      <c r="E9022" t="s">
        <v>542</v>
      </c>
      <c r="F9022" t="s">
        <v>450</v>
      </c>
    </row>
    <row r="9023" spans="1:6" x14ac:dyDescent="0.25">
      <c r="A9023">
        <v>2</v>
      </c>
      <c r="B9023">
        <v>7</v>
      </c>
      <c r="C9023" t="s">
        <v>931</v>
      </c>
      <c r="D9023" t="s">
        <v>908</v>
      </c>
      <c r="E9023" t="s">
        <v>338</v>
      </c>
      <c r="F9023" t="s">
        <v>450</v>
      </c>
    </row>
    <row r="9024" spans="1:6" x14ac:dyDescent="0.25">
      <c r="A9024">
        <v>2</v>
      </c>
      <c r="B9024">
        <v>8</v>
      </c>
      <c r="C9024" t="s">
        <v>925</v>
      </c>
      <c r="D9024" t="s">
        <v>926</v>
      </c>
      <c r="E9024" t="s">
        <v>633</v>
      </c>
      <c r="F9024" t="s">
        <v>450</v>
      </c>
    </row>
    <row r="9025" spans="1:6" x14ac:dyDescent="0.25">
      <c r="A9025">
        <v>2</v>
      </c>
      <c r="B9025">
        <v>9</v>
      </c>
      <c r="C9025" t="s">
        <v>920</v>
      </c>
      <c r="D9025" t="s">
        <v>901</v>
      </c>
      <c r="E9025" t="s">
        <v>525</v>
      </c>
      <c r="F9025" t="s">
        <v>450</v>
      </c>
    </row>
    <row r="9026" spans="1:6" x14ac:dyDescent="0.25">
      <c r="A9026">
        <v>2</v>
      </c>
      <c r="B9026">
        <v>10</v>
      </c>
      <c r="C9026" t="s">
        <v>941</v>
      </c>
      <c r="D9026" t="s">
        <v>922</v>
      </c>
      <c r="E9026" t="s">
        <v>663</v>
      </c>
      <c r="F9026" t="s">
        <v>450</v>
      </c>
    </row>
    <row r="9027" spans="1:6" x14ac:dyDescent="0.25">
      <c r="A9027">
        <v>2</v>
      </c>
      <c r="B9027">
        <v>11</v>
      </c>
      <c r="C9027" t="s">
        <v>929</v>
      </c>
      <c r="D9027" t="s">
        <v>899</v>
      </c>
      <c r="E9027" t="s">
        <v>834</v>
      </c>
      <c r="F9027" t="s">
        <v>450</v>
      </c>
    </row>
    <row r="9028" spans="1:6" x14ac:dyDescent="0.25">
      <c r="A9028">
        <v>2</v>
      </c>
      <c r="B9028">
        <v>12</v>
      </c>
      <c r="C9028" t="s">
        <v>927</v>
      </c>
      <c r="D9028" t="s">
        <v>901</v>
      </c>
      <c r="E9028" t="s">
        <v>323</v>
      </c>
      <c r="F9028" t="s">
        <v>450</v>
      </c>
    </row>
    <row r="9029" spans="1:6" x14ac:dyDescent="0.25">
      <c r="A9029">
        <v>2</v>
      </c>
      <c r="B9029">
        <v>13</v>
      </c>
      <c r="C9029" t="s">
        <v>940</v>
      </c>
      <c r="D9029" t="s">
        <v>901</v>
      </c>
      <c r="E9029" t="s">
        <v>846</v>
      </c>
      <c r="F9029" t="s">
        <v>450</v>
      </c>
    </row>
    <row r="9030" spans="1:6" x14ac:dyDescent="0.25">
      <c r="A9030">
        <v>2</v>
      </c>
      <c r="B9030">
        <v>14</v>
      </c>
      <c r="C9030" t="s">
        <v>928</v>
      </c>
      <c r="D9030" t="s">
        <v>901</v>
      </c>
      <c r="E9030" t="s">
        <v>449</v>
      </c>
      <c r="F9030" t="s">
        <v>450</v>
      </c>
    </row>
    <row r="9031" spans="1:6" x14ac:dyDescent="0.25">
      <c r="A9031">
        <v>2</v>
      </c>
      <c r="B9031">
        <v>15</v>
      </c>
      <c r="C9031" t="s">
        <v>952</v>
      </c>
      <c r="D9031" t="s">
        <v>899</v>
      </c>
      <c r="E9031" t="s">
        <v>350</v>
      </c>
      <c r="F9031" t="s">
        <v>450</v>
      </c>
    </row>
    <row r="9032" spans="1:6" x14ac:dyDescent="0.25">
      <c r="A9032">
        <v>3</v>
      </c>
      <c r="B9032">
        <v>1</v>
      </c>
      <c r="C9032" t="s">
        <v>958</v>
      </c>
      <c r="D9032" t="s">
        <v>899</v>
      </c>
      <c r="E9032" t="s">
        <v>350</v>
      </c>
      <c r="F9032" t="s">
        <v>450</v>
      </c>
    </row>
    <row r="9033" spans="1:6" x14ac:dyDescent="0.25">
      <c r="A9033">
        <v>3</v>
      </c>
      <c r="B9033">
        <v>2</v>
      </c>
      <c r="C9033" t="s">
        <v>964</v>
      </c>
      <c r="D9033" t="s">
        <v>961</v>
      </c>
      <c r="E9033" t="s">
        <v>449</v>
      </c>
      <c r="F9033" t="s">
        <v>450</v>
      </c>
    </row>
    <row r="9034" spans="1:6" x14ac:dyDescent="0.25">
      <c r="A9034">
        <v>3</v>
      </c>
      <c r="B9034">
        <v>3</v>
      </c>
      <c r="C9034" t="s">
        <v>943</v>
      </c>
      <c r="D9034" t="s">
        <v>901</v>
      </c>
      <c r="E9034" t="s">
        <v>846</v>
      </c>
      <c r="F9034" t="s">
        <v>450</v>
      </c>
    </row>
    <row r="9035" spans="1:6" x14ac:dyDescent="0.25">
      <c r="A9035">
        <v>3</v>
      </c>
      <c r="B9035">
        <v>4</v>
      </c>
      <c r="C9035" t="s">
        <v>937</v>
      </c>
      <c r="D9035" t="s">
        <v>899</v>
      </c>
      <c r="E9035" t="s">
        <v>323</v>
      </c>
      <c r="F9035" t="s">
        <v>450</v>
      </c>
    </row>
    <row r="9036" spans="1:6" x14ac:dyDescent="0.25">
      <c r="A9036">
        <v>3</v>
      </c>
      <c r="B9036">
        <v>5</v>
      </c>
      <c r="C9036" t="s">
        <v>934</v>
      </c>
      <c r="D9036" t="s">
        <v>922</v>
      </c>
      <c r="E9036" t="s">
        <v>834</v>
      </c>
      <c r="F9036" t="s">
        <v>450</v>
      </c>
    </row>
    <row r="9037" spans="1:6" x14ac:dyDescent="0.25">
      <c r="A9037">
        <v>3</v>
      </c>
      <c r="B9037">
        <v>6</v>
      </c>
      <c r="C9037" t="s">
        <v>930</v>
      </c>
      <c r="D9037" t="s">
        <v>901</v>
      </c>
      <c r="E9037" t="s">
        <v>663</v>
      </c>
      <c r="F9037" t="s">
        <v>450</v>
      </c>
    </row>
    <row r="9038" spans="1:6" x14ac:dyDescent="0.25">
      <c r="A9038">
        <v>3</v>
      </c>
      <c r="B9038">
        <v>7</v>
      </c>
      <c r="C9038" t="s">
        <v>967</v>
      </c>
      <c r="D9038" t="s">
        <v>903</v>
      </c>
      <c r="E9038" t="s">
        <v>525</v>
      </c>
      <c r="F9038" t="s">
        <v>450</v>
      </c>
    </row>
    <row r="9039" spans="1:6" x14ac:dyDescent="0.25">
      <c r="A9039">
        <v>3</v>
      </c>
      <c r="B9039">
        <v>8</v>
      </c>
      <c r="C9039" t="s">
        <v>939</v>
      </c>
      <c r="D9039" t="s">
        <v>901</v>
      </c>
      <c r="E9039" t="s">
        <v>633</v>
      </c>
      <c r="F9039" t="s">
        <v>450</v>
      </c>
    </row>
    <row r="9040" spans="1:6" x14ac:dyDescent="0.25">
      <c r="A9040">
        <v>3</v>
      </c>
      <c r="B9040">
        <v>9</v>
      </c>
      <c r="C9040" t="s">
        <v>946</v>
      </c>
      <c r="D9040" t="s">
        <v>926</v>
      </c>
      <c r="E9040" t="s">
        <v>338</v>
      </c>
      <c r="F9040" t="s">
        <v>450</v>
      </c>
    </row>
    <row r="9041" spans="1:6" x14ac:dyDescent="0.25">
      <c r="A9041">
        <v>3</v>
      </c>
      <c r="B9041">
        <v>10</v>
      </c>
      <c r="C9041" t="s">
        <v>936</v>
      </c>
      <c r="D9041" t="s">
        <v>903</v>
      </c>
      <c r="E9041" t="s">
        <v>542</v>
      </c>
      <c r="F9041" t="s">
        <v>450</v>
      </c>
    </row>
    <row r="9042" spans="1:6" x14ac:dyDescent="0.25">
      <c r="A9042">
        <v>3</v>
      </c>
      <c r="B9042">
        <v>11</v>
      </c>
      <c r="C9042" t="s">
        <v>951</v>
      </c>
      <c r="D9042" t="s">
        <v>899</v>
      </c>
      <c r="E9042" t="s">
        <v>201</v>
      </c>
      <c r="F9042" t="s">
        <v>450</v>
      </c>
    </row>
    <row r="9043" spans="1:6" x14ac:dyDescent="0.25">
      <c r="A9043">
        <v>3</v>
      </c>
      <c r="B9043">
        <v>12</v>
      </c>
      <c r="C9043" t="s">
        <v>947</v>
      </c>
      <c r="D9043" t="s">
        <v>922</v>
      </c>
      <c r="E9043" t="s">
        <v>341</v>
      </c>
      <c r="F9043" t="s">
        <v>450</v>
      </c>
    </row>
    <row r="9044" spans="1:6" x14ac:dyDescent="0.25">
      <c r="A9044">
        <v>3</v>
      </c>
      <c r="B9044">
        <v>13</v>
      </c>
      <c r="C9044" t="s">
        <v>954</v>
      </c>
      <c r="D9044" t="s">
        <v>903</v>
      </c>
      <c r="E9044" t="s">
        <v>600</v>
      </c>
      <c r="F9044" t="s">
        <v>450</v>
      </c>
    </row>
    <row r="9045" spans="1:6" x14ac:dyDescent="0.25">
      <c r="A9045">
        <v>3</v>
      </c>
      <c r="B9045">
        <v>14</v>
      </c>
      <c r="C9045" t="s">
        <v>935</v>
      </c>
      <c r="D9045" t="s">
        <v>901</v>
      </c>
      <c r="E9045" t="s">
        <v>461</v>
      </c>
      <c r="F9045" t="s">
        <v>450</v>
      </c>
    </row>
    <row r="9046" spans="1:6" x14ac:dyDescent="0.25">
      <c r="A9046">
        <v>3</v>
      </c>
      <c r="B9046">
        <v>15</v>
      </c>
      <c r="C9046" t="s">
        <v>950</v>
      </c>
      <c r="D9046" t="s">
        <v>901</v>
      </c>
      <c r="E9046" t="s">
        <v>613</v>
      </c>
      <c r="F9046" t="s">
        <v>450</v>
      </c>
    </row>
    <row r="9047" spans="1:6" x14ac:dyDescent="0.25">
      <c r="A9047">
        <v>4</v>
      </c>
      <c r="B9047">
        <v>1</v>
      </c>
      <c r="C9047" t="s">
        <v>949</v>
      </c>
      <c r="D9047" t="s">
        <v>901</v>
      </c>
      <c r="E9047" t="s">
        <v>613</v>
      </c>
      <c r="F9047" t="s">
        <v>450</v>
      </c>
    </row>
    <row r="9048" spans="1:6" x14ac:dyDescent="0.25">
      <c r="A9048">
        <v>4</v>
      </c>
      <c r="B9048">
        <v>2</v>
      </c>
      <c r="C9048" t="s">
        <v>932</v>
      </c>
      <c r="D9048" t="s">
        <v>901</v>
      </c>
      <c r="E9048" t="s">
        <v>461</v>
      </c>
      <c r="F9048" t="s">
        <v>450</v>
      </c>
    </row>
    <row r="9049" spans="1:6" x14ac:dyDescent="0.25">
      <c r="A9049">
        <v>4</v>
      </c>
      <c r="B9049">
        <v>3</v>
      </c>
      <c r="C9049" t="s">
        <v>960</v>
      </c>
      <c r="D9049" t="s">
        <v>961</v>
      </c>
      <c r="E9049" t="s">
        <v>600</v>
      </c>
      <c r="F9049" t="s">
        <v>450</v>
      </c>
    </row>
    <row r="9050" spans="1:6" x14ac:dyDescent="0.25">
      <c r="A9050">
        <v>4</v>
      </c>
      <c r="B9050">
        <v>4</v>
      </c>
      <c r="C9050" t="s">
        <v>944</v>
      </c>
      <c r="D9050" t="s">
        <v>901</v>
      </c>
      <c r="E9050" t="s">
        <v>341</v>
      </c>
      <c r="F9050" t="s">
        <v>450</v>
      </c>
    </row>
    <row r="9051" spans="1:6" x14ac:dyDescent="0.25">
      <c r="A9051">
        <v>4</v>
      </c>
      <c r="B9051">
        <v>5</v>
      </c>
      <c r="C9051" t="s">
        <v>973</v>
      </c>
      <c r="D9051" t="s">
        <v>901</v>
      </c>
      <c r="E9051" t="s">
        <v>201</v>
      </c>
      <c r="F9051" t="s">
        <v>450</v>
      </c>
    </row>
    <row r="9052" spans="1:6" x14ac:dyDescent="0.25">
      <c r="A9052">
        <v>4</v>
      </c>
      <c r="B9052">
        <v>6</v>
      </c>
      <c r="C9052" t="s">
        <v>938</v>
      </c>
      <c r="D9052" t="s">
        <v>903</v>
      </c>
      <c r="E9052" t="s">
        <v>542</v>
      </c>
      <c r="F9052" t="s">
        <v>450</v>
      </c>
    </row>
    <row r="9053" spans="1:6" x14ac:dyDescent="0.25">
      <c r="A9053">
        <v>4</v>
      </c>
      <c r="B9053">
        <v>7</v>
      </c>
      <c r="C9053" t="s">
        <v>945</v>
      </c>
      <c r="D9053" t="s">
        <v>901</v>
      </c>
      <c r="E9053" t="s">
        <v>338</v>
      </c>
      <c r="F9053" t="s">
        <v>450</v>
      </c>
    </row>
    <row r="9054" spans="1:6" x14ac:dyDescent="0.25">
      <c r="A9054">
        <v>4</v>
      </c>
      <c r="B9054">
        <v>8</v>
      </c>
      <c r="C9054" t="s">
        <v>956</v>
      </c>
      <c r="D9054" t="s">
        <v>901</v>
      </c>
      <c r="E9054" t="s">
        <v>633</v>
      </c>
      <c r="F9054" t="s">
        <v>450</v>
      </c>
    </row>
    <row r="9055" spans="1:6" x14ac:dyDescent="0.25">
      <c r="A9055">
        <v>4</v>
      </c>
      <c r="B9055">
        <v>9</v>
      </c>
      <c r="C9055" t="s">
        <v>965</v>
      </c>
      <c r="D9055" t="s">
        <v>961</v>
      </c>
      <c r="E9055" t="s">
        <v>525</v>
      </c>
      <c r="F9055" t="s">
        <v>450</v>
      </c>
    </row>
    <row r="9056" spans="1:6" x14ac:dyDescent="0.25">
      <c r="A9056">
        <v>4</v>
      </c>
      <c r="B9056">
        <v>10</v>
      </c>
      <c r="C9056" t="s">
        <v>959</v>
      </c>
      <c r="D9056" t="s">
        <v>899</v>
      </c>
      <c r="E9056" t="s">
        <v>663</v>
      </c>
      <c r="F9056" t="s">
        <v>450</v>
      </c>
    </row>
    <row r="9057" spans="1:6" x14ac:dyDescent="0.25">
      <c r="A9057">
        <v>4</v>
      </c>
      <c r="B9057">
        <v>11</v>
      </c>
      <c r="C9057" t="s">
        <v>963</v>
      </c>
      <c r="D9057" t="s">
        <v>908</v>
      </c>
      <c r="E9057" t="s">
        <v>834</v>
      </c>
      <c r="F9057" t="s">
        <v>450</v>
      </c>
    </row>
    <row r="9058" spans="1:6" x14ac:dyDescent="0.25">
      <c r="A9058">
        <v>4</v>
      </c>
      <c r="B9058">
        <v>12</v>
      </c>
      <c r="C9058" t="s">
        <v>977</v>
      </c>
      <c r="D9058" t="s">
        <v>901</v>
      </c>
      <c r="E9058" t="s">
        <v>323</v>
      </c>
      <c r="F9058" t="s">
        <v>450</v>
      </c>
    </row>
    <row r="9059" spans="1:6" x14ac:dyDescent="0.25">
      <c r="A9059">
        <v>4</v>
      </c>
      <c r="B9059">
        <v>13</v>
      </c>
      <c r="C9059" t="s">
        <v>997</v>
      </c>
      <c r="D9059" t="s">
        <v>905</v>
      </c>
      <c r="E9059" t="s">
        <v>846</v>
      </c>
      <c r="F9059" t="s">
        <v>450</v>
      </c>
    </row>
    <row r="9060" spans="1:6" x14ac:dyDescent="0.25">
      <c r="A9060">
        <v>4</v>
      </c>
      <c r="B9060">
        <v>14</v>
      </c>
      <c r="C9060" t="s">
        <v>957</v>
      </c>
      <c r="D9060" t="s">
        <v>903</v>
      </c>
      <c r="E9060" t="s">
        <v>449</v>
      </c>
      <c r="F9060" t="s">
        <v>450</v>
      </c>
    </row>
    <row r="9061" spans="1:6" x14ac:dyDescent="0.25">
      <c r="A9061">
        <v>4</v>
      </c>
      <c r="B9061">
        <v>15</v>
      </c>
      <c r="C9061" t="s">
        <v>955</v>
      </c>
      <c r="D9061" t="s">
        <v>908</v>
      </c>
      <c r="E9061" t="s">
        <v>350</v>
      </c>
      <c r="F9061" t="s">
        <v>450</v>
      </c>
    </row>
    <row r="9062" spans="1:6" x14ac:dyDescent="0.25">
      <c r="A9062">
        <v>5</v>
      </c>
      <c r="B9062">
        <v>1</v>
      </c>
      <c r="C9062" t="s">
        <v>983</v>
      </c>
      <c r="D9062" t="s">
        <v>901</v>
      </c>
      <c r="E9062" t="s">
        <v>350</v>
      </c>
      <c r="F9062" t="s">
        <v>450</v>
      </c>
    </row>
    <row r="9063" spans="1:6" x14ac:dyDescent="0.25">
      <c r="A9063">
        <v>5</v>
      </c>
      <c r="B9063">
        <v>2</v>
      </c>
      <c r="C9063" t="s">
        <v>942</v>
      </c>
      <c r="D9063" t="s">
        <v>899</v>
      </c>
      <c r="E9063" t="s">
        <v>449</v>
      </c>
      <c r="F9063" t="s">
        <v>450</v>
      </c>
    </row>
    <row r="9064" spans="1:6" x14ac:dyDescent="0.25">
      <c r="A9064">
        <v>5</v>
      </c>
      <c r="B9064">
        <v>3</v>
      </c>
      <c r="C9064" t="s">
        <v>981</v>
      </c>
      <c r="D9064" t="s">
        <v>908</v>
      </c>
      <c r="E9064" t="s">
        <v>846</v>
      </c>
      <c r="F9064" t="s">
        <v>450</v>
      </c>
    </row>
    <row r="9065" spans="1:6" x14ac:dyDescent="0.25">
      <c r="A9065">
        <v>5</v>
      </c>
      <c r="B9065">
        <v>4</v>
      </c>
      <c r="C9065" t="s">
        <v>948</v>
      </c>
      <c r="D9065" t="s">
        <v>905</v>
      </c>
      <c r="E9065" t="s">
        <v>323</v>
      </c>
      <c r="F9065" t="s">
        <v>450</v>
      </c>
    </row>
    <row r="9066" spans="1:6" x14ac:dyDescent="0.25">
      <c r="A9066">
        <v>5</v>
      </c>
      <c r="B9066">
        <v>5</v>
      </c>
      <c r="C9066" t="s">
        <v>982</v>
      </c>
      <c r="D9066" t="s">
        <v>901</v>
      </c>
      <c r="E9066" t="s">
        <v>834</v>
      </c>
      <c r="F9066" t="s">
        <v>450</v>
      </c>
    </row>
    <row r="9067" spans="1:6" x14ac:dyDescent="0.25">
      <c r="A9067">
        <v>5</v>
      </c>
      <c r="B9067">
        <v>6</v>
      </c>
      <c r="C9067" t="s">
        <v>962</v>
      </c>
      <c r="D9067" t="s">
        <v>899</v>
      </c>
      <c r="E9067" t="s">
        <v>663</v>
      </c>
      <c r="F9067" t="s">
        <v>450</v>
      </c>
    </row>
    <row r="9068" spans="1:6" x14ac:dyDescent="0.25">
      <c r="A9068">
        <v>5</v>
      </c>
      <c r="B9068">
        <v>7</v>
      </c>
      <c r="C9068" t="s">
        <v>953</v>
      </c>
      <c r="D9068" t="s">
        <v>903</v>
      </c>
      <c r="E9068" t="s">
        <v>525</v>
      </c>
      <c r="F9068" t="s">
        <v>450</v>
      </c>
    </row>
    <row r="9069" spans="1:6" x14ac:dyDescent="0.25">
      <c r="A9069">
        <v>5</v>
      </c>
      <c r="B9069">
        <v>8</v>
      </c>
      <c r="C9069" t="s">
        <v>971</v>
      </c>
      <c r="D9069" t="s">
        <v>901</v>
      </c>
      <c r="E9069" t="s">
        <v>633</v>
      </c>
      <c r="F9069" t="s">
        <v>450</v>
      </c>
    </row>
    <row r="9070" spans="1:6" x14ac:dyDescent="0.25">
      <c r="A9070">
        <v>5</v>
      </c>
      <c r="B9070">
        <v>9</v>
      </c>
      <c r="C9070" t="s">
        <v>986</v>
      </c>
      <c r="D9070" t="s">
        <v>901</v>
      </c>
      <c r="E9070" t="s">
        <v>338</v>
      </c>
      <c r="F9070" t="s">
        <v>450</v>
      </c>
    </row>
    <row r="9071" spans="1:6" x14ac:dyDescent="0.25">
      <c r="A9071">
        <v>5</v>
      </c>
      <c r="B9071">
        <v>10</v>
      </c>
      <c r="C9071" t="s">
        <v>998</v>
      </c>
      <c r="D9071" t="s">
        <v>908</v>
      </c>
      <c r="E9071" t="s">
        <v>542</v>
      </c>
      <c r="F9071" t="s">
        <v>450</v>
      </c>
    </row>
    <row r="9072" spans="1:6" x14ac:dyDescent="0.25">
      <c r="A9072">
        <v>5</v>
      </c>
      <c r="B9072">
        <v>11</v>
      </c>
      <c r="C9072" t="s">
        <v>974</v>
      </c>
      <c r="D9072" t="s">
        <v>899</v>
      </c>
      <c r="E9072" t="s">
        <v>201</v>
      </c>
      <c r="F9072" t="s">
        <v>450</v>
      </c>
    </row>
    <row r="9073" spans="1:6" x14ac:dyDescent="0.25">
      <c r="A9073">
        <v>5</v>
      </c>
      <c r="B9073">
        <v>12</v>
      </c>
      <c r="C9073" t="s">
        <v>979</v>
      </c>
      <c r="D9073" t="s">
        <v>903</v>
      </c>
      <c r="E9073" t="s">
        <v>341</v>
      </c>
      <c r="F9073" t="s">
        <v>450</v>
      </c>
    </row>
    <row r="9074" spans="1:6" x14ac:dyDescent="0.25">
      <c r="A9074">
        <v>5</v>
      </c>
      <c r="B9074">
        <v>13</v>
      </c>
      <c r="C9074" t="s">
        <v>985</v>
      </c>
      <c r="D9074" t="s">
        <v>901</v>
      </c>
      <c r="E9074" t="s">
        <v>600</v>
      </c>
      <c r="F9074" t="s">
        <v>450</v>
      </c>
    </row>
    <row r="9075" spans="1:6" x14ac:dyDescent="0.25">
      <c r="A9075">
        <v>5</v>
      </c>
      <c r="B9075">
        <v>14</v>
      </c>
      <c r="C9075" t="s">
        <v>999</v>
      </c>
      <c r="D9075" t="s">
        <v>922</v>
      </c>
      <c r="E9075" t="s">
        <v>461</v>
      </c>
      <c r="F9075" t="s">
        <v>450</v>
      </c>
    </row>
    <row r="9076" spans="1:6" x14ac:dyDescent="0.25">
      <c r="A9076">
        <v>5</v>
      </c>
      <c r="B9076">
        <v>15</v>
      </c>
      <c r="C9076" t="s">
        <v>987</v>
      </c>
      <c r="D9076" t="s">
        <v>899</v>
      </c>
      <c r="E9076" t="s">
        <v>613</v>
      </c>
      <c r="F9076" t="s">
        <v>450</v>
      </c>
    </row>
    <row r="9077" spans="1:6" x14ac:dyDescent="0.25">
      <c r="A9077">
        <v>6</v>
      </c>
      <c r="B9077">
        <v>1</v>
      </c>
      <c r="C9077" t="s">
        <v>988</v>
      </c>
      <c r="D9077" t="s">
        <v>901</v>
      </c>
      <c r="E9077" t="s">
        <v>613</v>
      </c>
      <c r="F9077" t="s">
        <v>450</v>
      </c>
    </row>
    <row r="9078" spans="1:6" x14ac:dyDescent="0.25">
      <c r="A9078">
        <v>6</v>
      </c>
      <c r="B9078">
        <v>2</v>
      </c>
      <c r="C9078" t="s">
        <v>975</v>
      </c>
      <c r="D9078" t="s">
        <v>899</v>
      </c>
      <c r="E9078" t="s">
        <v>461</v>
      </c>
      <c r="F9078" t="s">
        <v>450</v>
      </c>
    </row>
    <row r="9079" spans="1:6" x14ac:dyDescent="0.25">
      <c r="A9079">
        <v>6</v>
      </c>
      <c r="B9079">
        <v>3</v>
      </c>
      <c r="C9079" t="s">
        <v>966</v>
      </c>
      <c r="D9079" t="s">
        <v>961</v>
      </c>
      <c r="E9079" t="s">
        <v>600</v>
      </c>
      <c r="F9079" t="s">
        <v>450</v>
      </c>
    </row>
    <row r="9080" spans="1:6" x14ac:dyDescent="0.25">
      <c r="A9080">
        <v>6</v>
      </c>
      <c r="B9080">
        <v>4</v>
      </c>
      <c r="C9080" t="s">
        <v>993</v>
      </c>
      <c r="D9080" t="s">
        <v>901</v>
      </c>
      <c r="E9080" t="s">
        <v>341</v>
      </c>
      <c r="F9080" t="s">
        <v>450</v>
      </c>
    </row>
    <row r="9081" spans="1:6" x14ac:dyDescent="0.25">
      <c r="A9081">
        <v>6</v>
      </c>
      <c r="B9081">
        <v>5</v>
      </c>
      <c r="C9081" t="s">
        <v>970</v>
      </c>
      <c r="D9081" t="s">
        <v>903</v>
      </c>
      <c r="E9081" t="s">
        <v>201</v>
      </c>
      <c r="F9081" t="s">
        <v>450</v>
      </c>
    </row>
    <row r="9082" spans="1:6" x14ac:dyDescent="0.25">
      <c r="A9082">
        <v>6</v>
      </c>
      <c r="B9082">
        <v>6</v>
      </c>
      <c r="C9082" t="s">
        <v>978</v>
      </c>
      <c r="D9082" t="s">
        <v>899</v>
      </c>
      <c r="E9082" t="s">
        <v>542</v>
      </c>
      <c r="F9082" t="s">
        <v>450</v>
      </c>
    </row>
    <row r="9083" spans="1:6" x14ac:dyDescent="0.25">
      <c r="A9083">
        <v>6</v>
      </c>
      <c r="B9083">
        <v>7</v>
      </c>
      <c r="C9083" t="s">
        <v>994</v>
      </c>
      <c r="D9083" t="s">
        <v>901</v>
      </c>
      <c r="E9083" t="s">
        <v>338</v>
      </c>
      <c r="F9083" t="s">
        <v>450</v>
      </c>
    </row>
    <row r="9084" spans="1:6" x14ac:dyDescent="0.25">
      <c r="A9084">
        <v>6</v>
      </c>
      <c r="B9084">
        <v>8</v>
      </c>
      <c r="C9084" t="s">
        <v>1033</v>
      </c>
      <c r="D9084" t="s">
        <v>905</v>
      </c>
      <c r="E9084" t="s">
        <v>633</v>
      </c>
      <c r="F9084" t="s">
        <v>450</v>
      </c>
    </row>
    <row r="9085" spans="1:6" x14ac:dyDescent="0.25">
      <c r="A9085">
        <v>6</v>
      </c>
      <c r="B9085">
        <v>9</v>
      </c>
      <c r="C9085" t="s">
        <v>989</v>
      </c>
      <c r="D9085" t="s">
        <v>901</v>
      </c>
      <c r="E9085" t="s">
        <v>525</v>
      </c>
      <c r="F9085" t="s">
        <v>450</v>
      </c>
    </row>
    <row r="9086" spans="1:6" x14ac:dyDescent="0.25">
      <c r="A9086">
        <v>6</v>
      </c>
      <c r="B9086">
        <v>10</v>
      </c>
      <c r="C9086" t="s">
        <v>968</v>
      </c>
      <c r="D9086" t="s">
        <v>899</v>
      </c>
      <c r="E9086" t="s">
        <v>663</v>
      </c>
      <c r="F9086" t="s">
        <v>450</v>
      </c>
    </row>
    <row r="9087" spans="1:6" x14ac:dyDescent="0.25">
      <c r="A9087">
        <v>6</v>
      </c>
      <c r="B9087">
        <v>11</v>
      </c>
      <c r="C9087" t="s">
        <v>976</v>
      </c>
      <c r="D9087" t="s">
        <v>901</v>
      </c>
      <c r="E9087" t="s">
        <v>834</v>
      </c>
      <c r="F9087" t="s">
        <v>450</v>
      </c>
    </row>
    <row r="9088" spans="1:6" x14ac:dyDescent="0.25">
      <c r="A9088">
        <v>6</v>
      </c>
      <c r="B9088">
        <v>12</v>
      </c>
      <c r="C9088" t="s">
        <v>1004</v>
      </c>
      <c r="D9088" t="s">
        <v>905</v>
      </c>
      <c r="E9088" t="s">
        <v>323</v>
      </c>
      <c r="F9088" t="s">
        <v>450</v>
      </c>
    </row>
    <row r="9089" spans="1:6" x14ac:dyDescent="0.25">
      <c r="A9089">
        <v>6</v>
      </c>
      <c r="B9089">
        <v>13</v>
      </c>
      <c r="C9089" t="s">
        <v>1003</v>
      </c>
      <c r="D9089" t="s">
        <v>901</v>
      </c>
      <c r="E9089" t="s">
        <v>846</v>
      </c>
      <c r="F9089" t="s">
        <v>450</v>
      </c>
    </row>
    <row r="9090" spans="1:6" x14ac:dyDescent="0.25">
      <c r="A9090">
        <v>6</v>
      </c>
      <c r="B9090">
        <v>14</v>
      </c>
      <c r="C9090" t="s">
        <v>980</v>
      </c>
      <c r="D9090" t="s">
        <v>905</v>
      </c>
      <c r="E9090" t="s">
        <v>449</v>
      </c>
      <c r="F9090" t="s">
        <v>450</v>
      </c>
    </row>
    <row r="9091" spans="1:6" x14ac:dyDescent="0.25">
      <c r="A9091">
        <v>6</v>
      </c>
      <c r="B9091">
        <v>15</v>
      </c>
      <c r="C9091" t="s">
        <v>984</v>
      </c>
      <c r="D9091" t="s">
        <v>901</v>
      </c>
      <c r="E9091" t="s">
        <v>350</v>
      </c>
      <c r="F9091" t="s">
        <v>450</v>
      </c>
    </row>
    <row r="9092" spans="1:6" x14ac:dyDescent="0.25">
      <c r="A9092">
        <v>7</v>
      </c>
      <c r="B9092">
        <v>1</v>
      </c>
      <c r="C9092" t="s">
        <v>995</v>
      </c>
      <c r="D9092" t="s">
        <v>901</v>
      </c>
      <c r="E9092" t="s">
        <v>350</v>
      </c>
      <c r="F9092" t="s">
        <v>450</v>
      </c>
    </row>
    <row r="9093" spans="1:6" x14ac:dyDescent="0.25">
      <c r="A9093">
        <v>7</v>
      </c>
      <c r="B9093">
        <v>2</v>
      </c>
      <c r="C9093" t="s">
        <v>969</v>
      </c>
      <c r="D9093" t="s">
        <v>899</v>
      </c>
      <c r="E9093" t="s">
        <v>449</v>
      </c>
      <c r="F9093" t="s">
        <v>450</v>
      </c>
    </row>
    <row r="9094" spans="1:6" x14ac:dyDescent="0.25">
      <c r="A9094">
        <v>7</v>
      </c>
      <c r="B9094">
        <v>3</v>
      </c>
      <c r="C9094" t="s">
        <v>1021</v>
      </c>
      <c r="D9094" t="s">
        <v>901</v>
      </c>
      <c r="E9094" t="s">
        <v>846</v>
      </c>
      <c r="F9094" t="s">
        <v>450</v>
      </c>
    </row>
    <row r="9095" spans="1:6" x14ac:dyDescent="0.25">
      <c r="A9095">
        <v>7</v>
      </c>
      <c r="B9095">
        <v>4</v>
      </c>
      <c r="C9095" t="s">
        <v>1028</v>
      </c>
      <c r="D9095" t="s">
        <v>899</v>
      </c>
      <c r="E9095" t="s">
        <v>323</v>
      </c>
      <c r="F9095" t="s">
        <v>450</v>
      </c>
    </row>
    <row r="9096" spans="1:6" x14ac:dyDescent="0.25">
      <c r="A9096">
        <v>7</v>
      </c>
      <c r="B9096">
        <v>5</v>
      </c>
      <c r="C9096" t="s">
        <v>1101</v>
      </c>
      <c r="D9096" t="s">
        <v>901</v>
      </c>
      <c r="E9096" t="s">
        <v>834</v>
      </c>
      <c r="F9096" t="s">
        <v>450</v>
      </c>
    </row>
    <row r="9097" spans="1:6" x14ac:dyDescent="0.25">
      <c r="A9097">
        <v>7</v>
      </c>
      <c r="B9097">
        <v>6</v>
      </c>
      <c r="C9097" t="s">
        <v>972</v>
      </c>
      <c r="D9097" t="s">
        <v>901</v>
      </c>
      <c r="E9097" t="s">
        <v>663</v>
      </c>
      <c r="F9097" t="s">
        <v>450</v>
      </c>
    </row>
    <row r="9098" spans="1:6" x14ac:dyDescent="0.25">
      <c r="A9098">
        <v>7</v>
      </c>
      <c r="B9098">
        <v>7</v>
      </c>
      <c r="C9098" t="s">
        <v>1006</v>
      </c>
      <c r="D9098" t="s">
        <v>905</v>
      </c>
      <c r="E9098" t="s">
        <v>525</v>
      </c>
      <c r="F9098" t="s">
        <v>450</v>
      </c>
    </row>
    <row r="9099" spans="1:6" x14ac:dyDescent="0.25">
      <c r="A9099">
        <v>7</v>
      </c>
      <c r="B9099">
        <v>8</v>
      </c>
      <c r="C9099" t="s">
        <v>992</v>
      </c>
      <c r="D9099" t="s">
        <v>899</v>
      </c>
      <c r="E9099" t="s">
        <v>633</v>
      </c>
      <c r="F9099" t="s">
        <v>450</v>
      </c>
    </row>
    <row r="9100" spans="1:6" x14ac:dyDescent="0.25">
      <c r="A9100">
        <v>7</v>
      </c>
      <c r="B9100">
        <v>9</v>
      </c>
      <c r="C9100" t="s">
        <v>1035</v>
      </c>
      <c r="D9100" t="s">
        <v>905</v>
      </c>
      <c r="E9100" t="s">
        <v>338</v>
      </c>
      <c r="F9100" t="s">
        <v>450</v>
      </c>
    </row>
    <row r="9101" spans="1:6" x14ac:dyDescent="0.25">
      <c r="A9101">
        <v>7</v>
      </c>
      <c r="B9101">
        <v>10</v>
      </c>
      <c r="C9101" t="s">
        <v>1002</v>
      </c>
      <c r="D9101" t="s">
        <v>901</v>
      </c>
      <c r="E9101" t="s">
        <v>542</v>
      </c>
      <c r="F9101" t="s">
        <v>450</v>
      </c>
    </row>
    <row r="9102" spans="1:6" x14ac:dyDescent="0.25">
      <c r="A9102">
        <v>7</v>
      </c>
      <c r="B9102">
        <v>11</v>
      </c>
      <c r="C9102" t="s">
        <v>1029</v>
      </c>
      <c r="D9102" t="s">
        <v>901</v>
      </c>
      <c r="E9102" t="s">
        <v>201</v>
      </c>
      <c r="F9102" t="s">
        <v>450</v>
      </c>
    </row>
    <row r="9103" spans="1:6" x14ac:dyDescent="0.25">
      <c r="A9103">
        <v>7</v>
      </c>
      <c r="B9103">
        <v>12</v>
      </c>
      <c r="C9103" t="s">
        <v>1005</v>
      </c>
      <c r="D9103" t="s">
        <v>901</v>
      </c>
      <c r="E9103" t="s">
        <v>341</v>
      </c>
      <c r="F9103" t="s">
        <v>450</v>
      </c>
    </row>
    <row r="9104" spans="1:6" x14ac:dyDescent="0.25">
      <c r="A9104">
        <v>7</v>
      </c>
      <c r="B9104">
        <v>13</v>
      </c>
      <c r="C9104" t="s">
        <v>1066</v>
      </c>
      <c r="D9104" t="s">
        <v>901</v>
      </c>
      <c r="E9104" t="s">
        <v>600</v>
      </c>
      <c r="F9104" t="s">
        <v>450</v>
      </c>
    </row>
    <row r="9105" spans="1:6" x14ac:dyDescent="0.25">
      <c r="A9105">
        <v>7</v>
      </c>
      <c r="B9105">
        <v>14</v>
      </c>
      <c r="C9105" t="s">
        <v>1031</v>
      </c>
      <c r="D9105" t="s">
        <v>905</v>
      </c>
      <c r="E9105" t="s">
        <v>461</v>
      </c>
      <c r="F9105" t="s">
        <v>450</v>
      </c>
    </row>
    <row r="9106" spans="1:6" x14ac:dyDescent="0.25">
      <c r="A9106">
        <v>7</v>
      </c>
      <c r="B9106">
        <v>15</v>
      </c>
      <c r="C9106" t="s">
        <v>1001</v>
      </c>
      <c r="D9106" t="s">
        <v>908</v>
      </c>
      <c r="E9106" t="s">
        <v>613</v>
      </c>
      <c r="F9106" t="s">
        <v>450</v>
      </c>
    </row>
    <row r="9107" spans="1:6" x14ac:dyDescent="0.25">
      <c r="A9107">
        <v>8</v>
      </c>
      <c r="B9107">
        <v>1</v>
      </c>
      <c r="C9107" t="s">
        <v>1076</v>
      </c>
      <c r="D9107" t="s">
        <v>905</v>
      </c>
      <c r="E9107" t="s">
        <v>613</v>
      </c>
      <c r="F9107" t="s">
        <v>450</v>
      </c>
    </row>
    <row r="9108" spans="1:6" x14ac:dyDescent="0.25">
      <c r="A9108">
        <v>8</v>
      </c>
      <c r="B9108">
        <v>2</v>
      </c>
      <c r="C9108" t="s">
        <v>1015</v>
      </c>
      <c r="D9108" t="s">
        <v>899</v>
      </c>
      <c r="E9108" t="s">
        <v>461</v>
      </c>
      <c r="F9108" t="s">
        <v>450</v>
      </c>
    </row>
    <row r="9109" spans="1:6" x14ac:dyDescent="0.25">
      <c r="A9109">
        <v>8</v>
      </c>
      <c r="B9109">
        <v>3</v>
      </c>
      <c r="C9109" t="s">
        <v>990</v>
      </c>
      <c r="D9109" t="s">
        <v>901</v>
      </c>
      <c r="E9109" t="s">
        <v>600</v>
      </c>
      <c r="F9109" t="s">
        <v>450</v>
      </c>
    </row>
    <row r="9110" spans="1:6" x14ac:dyDescent="0.25">
      <c r="A9110">
        <v>8</v>
      </c>
      <c r="B9110">
        <v>4</v>
      </c>
      <c r="C9110" t="s">
        <v>1000</v>
      </c>
      <c r="D9110" t="s">
        <v>899</v>
      </c>
      <c r="E9110" t="s">
        <v>341</v>
      </c>
      <c r="F9110" t="s">
        <v>450</v>
      </c>
    </row>
    <row r="9111" spans="1:6" x14ac:dyDescent="0.25">
      <c r="A9111">
        <v>8</v>
      </c>
      <c r="B9111">
        <v>5</v>
      </c>
      <c r="C9111" t="s">
        <v>1025</v>
      </c>
      <c r="D9111" t="s">
        <v>926</v>
      </c>
      <c r="E9111" t="s">
        <v>201</v>
      </c>
      <c r="F9111" t="s">
        <v>450</v>
      </c>
    </row>
    <row r="9112" spans="1:6" x14ac:dyDescent="0.25">
      <c r="A9112">
        <v>8</v>
      </c>
      <c r="B9112">
        <v>6</v>
      </c>
      <c r="C9112" t="s">
        <v>1011</v>
      </c>
      <c r="D9112" t="s">
        <v>899</v>
      </c>
      <c r="E9112" t="s">
        <v>542</v>
      </c>
      <c r="F9112" t="s">
        <v>450</v>
      </c>
    </row>
    <row r="9113" spans="1:6" x14ac:dyDescent="0.25">
      <c r="A9113">
        <v>8</v>
      </c>
      <c r="B9113">
        <v>7</v>
      </c>
      <c r="C9113" t="s">
        <v>1007</v>
      </c>
      <c r="D9113" t="s">
        <v>901</v>
      </c>
      <c r="E9113" t="s">
        <v>338</v>
      </c>
      <c r="F9113" t="s">
        <v>450</v>
      </c>
    </row>
    <row r="9114" spans="1:6" x14ac:dyDescent="0.25">
      <c r="A9114">
        <v>8</v>
      </c>
      <c r="B9114">
        <v>8</v>
      </c>
      <c r="C9114" t="s">
        <v>1009</v>
      </c>
      <c r="D9114" t="s">
        <v>926</v>
      </c>
      <c r="E9114" t="s">
        <v>633</v>
      </c>
      <c r="F9114" t="s">
        <v>450</v>
      </c>
    </row>
    <row r="9115" spans="1:6" x14ac:dyDescent="0.25">
      <c r="A9115">
        <v>8</v>
      </c>
      <c r="B9115">
        <v>9</v>
      </c>
      <c r="C9115" t="s">
        <v>1010</v>
      </c>
      <c r="D9115" t="s">
        <v>899</v>
      </c>
      <c r="E9115" t="s">
        <v>525</v>
      </c>
      <c r="F9115" t="s">
        <v>450</v>
      </c>
    </row>
    <row r="9116" spans="1:6" x14ac:dyDescent="0.25">
      <c r="A9116">
        <v>8</v>
      </c>
      <c r="B9116">
        <v>10</v>
      </c>
      <c r="C9116" t="s">
        <v>1016</v>
      </c>
      <c r="D9116" t="s">
        <v>961</v>
      </c>
      <c r="E9116" t="s">
        <v>663</v>
      </c>
      <c r="F9116" t="s">
        <v>450</v>
      </c>
    </row>
    <row r="9117" spans="1:6" x14ac:dyDescent="0.25">
      <c r="A9117">
        <v>8</v>
      </c>
      <c r="B9117">
        <v>11</v>
      </c>
      <c r="C9117" t="s">
        <v>1054</v>
      </c>
      <c r="D9117" t="s">
        <v>899</v>
      </c>
      <c r="E9117" t="s">
        <v>834</v>
      </c>
      <c r="F9117" t="s">
        <v>450</v>
      </c>
    </row>
    <row r="9118" spans="1:6" x14ac:dyDescent="0.25">
      <c r="A9118">
        <v>8</v>
      </c>
      <c r="B9118">
        <v>12</v>
      </c>
      <c r="C9118" t="s">
        <v>991</v>
      </c>
      <c r="D9118" t="s">
        <v>901</v>
      </c>
      <c r="E9118" t="s">
        <v>323</v>
      </c>
      <c r="F9118" t="s">
        <v>450</v>
      </c>
    </row>
    <row r="9119" spans="1:6" x14ac:dyDescent="0.25">
      <c r="A9119">
        <v>8</v>
      </c>
      <c r="B9119">
        <v>13</v>
      </c>
      <c r="C9119" t="s">
        <v>1014</v>
      </c>
      <c r="D9119" t="s">
        <v>899</v>
      </c>
      <c r="E9119" t="s">
        <v>846</v>
      </c>
      <c r="F9119" t="s">
        <v>450</v>
      </c>
    </row>
    <row r="9120" spans="1:6" x14ac:dyDescent="0.25">
      <c r="A9120">
        <v>8</v>
      </c>
      <c r="B9120">
        <v>14</v>
      </c>
      <c r="C9120" t="s">
        <v>1023</v>
      </c>
      <c r="D9120" t="s">
        <v>905</v>
      </c>
      <c r="E9120" t="s">
        <v>449</v>
      </c>
      <c r="F9120" t="s">
        <v>450</v>
      </c>
    </row>
    <row r="9121" spans="1:6" x14ac:dyDescent="0.25">
      <c r="A9121">
        <v>8</v>
      </c>
      <c r="B9121">
        <v>15</v>
      </c>
      <c r="C9121" t="s">
        <v>1013</v>
      </c>
      <c r="D9121" t="s">
        <v>905</v>
      </c>
      <c r="E9121" t="s">
        <v>350</v>
      </c>
      <c r="F9121" t="s">
        <v>450</v>
      </c>
    </row>
    <row r="9122" spans="1:6" x14ac:dyDescent="0.25">
      <c r="A9122">
        <v>9</v>
      </c>
      <c r="B9122">
        <v>1</v>
      </c>
      <c r="C9122" t="s">
        <v>1008</v>
      </c>
      <c r="D9122" t="s">
        <v>901</v>
      </c>
      <c r="E9122" t="s">
        <v>350</v>
      </c>
      <c r="F9122" t="s">
        <v>450</v>
      </c>
    </row>
    <row r="9123" spans="1:6" x14ac:dyDescent="0.25">
      <c r="A9123">
        <v>9</v>
      </c>
      <c r="B9123">
        <v>2</v>
      </c>
      <c r="C9123" t="s">
        <v>1057</v>
      </c>
      <c r="D9123" t="s">
        <v>899</v>
      </c>
      <c r="E9123" t="s">
        <v>449</v>
      </c>
      <c r="F9123" t="s">
        <v>450</v>
      </c>
    </row>
    <row r="9124" spans="1:6" x14ac:dyDescent="0.25">
      <c r="A9124">
        <v>9</v>
      </c>
      <c r="B9124">
        <v>3</v>
      </c>
      <c r="C9124" t="s">
        <v>1039</v>
      </c>
      <c r="D9124" t="s">
        <v>922</v>
      </c>
      <c r="E9124" t="s">
        <v>846</v>
      </c>
      <c r="F9124" t="s">
        <v>450</v>
      </c>
    </row>
    <row r="9125" spans="1:6" x14ac:dyDescent="0.25">
      <c r="A9125">
        <v>9</v>
      </c>
      <c r="B9125">
        <v>4</v>
      </c>
      <c r="C9125" t="s">
        <v>1012</v>
      </c>
      <c r="D9125" t="s">
        <v>901</v>
      </c>
      <c r="E9125" t="s">
        <v>323</v>
      </c>
      <c r="F9125" t="s">
        <v>450</v>
      </c>
    </row>
    <row r="9126" spans="1:6" x14ac:dyDescent="0.25">
      <c r="A9126">
        <v>9</v>
      </c>
      <c r="B9126">
        <v>5</v>
      </c>
      <c r="C9126" t="s">
        <v>996</v>
      </c>
      <c r="D9126" t="s">
        <v>899</v>
      </c>
      <c r="E9126" t="s">
        <v>834</v>
      </c>
      <c r="F9126" t="s">
        <v>450</v>
      </c>
    </row>
    <row r="9127" spans="1:6" x14ac:dyDescent="0.25">
      <c r="A9127">
        <v>9</v>
      </c>
      <c r="B9127">
        <v>6</v>
      </c>
      <c r="C9127" t="s">
        <v>1049</v>
      </c>
      <c r="D9127" t="s">
        <v>905</v>
      </c>
      <c r="E9127" t="s">
        <v>663</v>
      </c>
      <c r="F9127" t="s">
        <v>450</v>
      </c>
    </row>
    <row r="9128" spans="1:6" x14ac:dyDescent="0.25">
      <c r="A9128">
        <v>9</v>
      </c>
      <c r="B9128">
        <v>7</v>
      </c>
      <c r="C9128" t="s">
        <v>1074</v>
      </c>
      <c r="D9128" t="s">
        <v>901</v>
      </c>
      <c r="E9128" t="s">
        <v>525</v>
      </c>
      <c r="F9128" t="s">
        <v>450</v>
      </c>
    </row>
    <row r="9129" spans="1:6" x14ac:dyDescent="0.25">
      <c r="A9129">
        <v>9</v>
      </c>
      <c r="B9129">
        <v>8</v>
      </c>
      <c r="C9129" t="s">
        <v>1017</v>
      </c>
      <c r="D9129" t="s">
        <v>899</v>
      </c>
      <c r="E9129" t="s">
        <v>633</v>
      </c>
      <c r="F9129" t="s">
        <v>450</v>
      </c>
    </row>
    <row r="9130" spans="1:6" x14ac:dyDescent="0.25">
      <c r="A9130">
        <v>9</v>
      </c>
      <c r="B9130">
        <v>9</v>
      </c>
      <c r="C9130" t="s">
        <v>1022</v>
      </c>
      <c r="D9130" t="s">
        <v>901</v>
      </c>
      <c r="E9130" t="s">
        <v>338</v>
      </c>
      <c r="F9130" t="s">
        <v>450</v>
      </c>
    </row>
    <row r="9131" spans="1:6" x14ac:dyDescent="0.25">
      <c r="A9131">
        <v>9</v>
      </c>
      <c r="B9131">
        <v>10</v>
      </c>
      <c r="C9131" t="s">
        <v>1052</v>
      </c>
      <c r="D9131" t="s">
        <v>901</v>
      </c>
      <c r="E9131" t="s">
        <v>542</v>
      </c>
      <c r="F9131" t="s">
        <v>450</v>
      </c>
    </row>
    <row r="9132" spans="1:6" x14ac:dyDescent="0.25">
      <c r="A9132">
        <v>9</v>
      </c>
      <c r="B9132">
        <v>11</v>
      </c>
      <c r="C9132" t="s">
        <v>1043</v>
      </c>
      <c r="D9132" t="s">
        <v>905</v>
      </c>
      <c r="E9132" t="s">
        <v>201</v>
      </c>
      <c r="F9132" t="s">
        <v>450</v>
      </c>
    </row>
    <row r="9133" spans="1:6" x14ac:dyDescent="0.25">
      <c r="A9133">
        <v>9</v>
      </c>
      <c r="B9133">
        <v>12</v>
      </c>
      <c r="C9133" t="s">
        <v>1046</v>
      </c>
      <c r="D9133" t="s">
        <v>899</v>
      </c>
      <c r="E9133" t="s">
        <v>341</v>
      </c>
      <c r="F9133" t="s">
        <v>450</v>
      </c>
    </row>
    <row r="9134" spans="1:6" x14ac:dyDescent="0.25">
      <c r="A9134">
        <v>9</v>
      </c>
      <c r="B9134">
        <v>13</v>
      </c>
      <c r="C9134" t="s">
        <v>1056</v>
      </c>
      <c r="D9134" t="s">
        <v>905</v>
      </c>
      <c r="E9134" t="s">
        <v>600</v>
      </c>
      <c r="F9134" t="s">
        <v>450</v>
      </c>
    </row>
    <row r="9135" spans="1:6" x14ac:dyDescent="0.25">
      <c r="A9135">
        <v>9</v>
      </c>
      <c r="B9135">
        <v>14</v>
      </c>
      <c r="C9135" t="s">
        <v>1042</v>
      </c>
      <c r="D9135" t="s">
        <v>899</v>
      </c>
      <c r="E9135" t="s">
        <v>461</v>
      </c>
      <c r="F9135" t="s">
        <v>450</v>
      </c>
    </row>
    <row r="9136" spans="1:6" x14ac:dyDescent="0.25">
      <c r="A9136">
        <v>9</v>
      </c>
      <c r="B9136">
        <v>15</v>
      </c>
      <c r="C9136" t="s">
        <v>1018</v>
      </c>
      <c r="D9136" t="s">
        <v>926</v>
      </c>
      <c r="E9136" t="s">
        <v>613</v>
      </c>
      <c r="F9136" t="s">
        <v>450</v>
      </c>
    </row>
    <row r="9137" spans="1:6" x14ac:dyDescent="0.25">
      <c r="A9137">
        <v>10</v>
      </c>
      <c r="B9137">
        <v>1</v>
      </c>
      <c r="C9137" t="s">
        <v>1024</v>
      </c>
      <c r="D9137" t="s">
        <v>901</v>
      </c>
      <c r="E9137" t="s">
        <v>613</v>
      </c>
      <c r="F9137" t="s">
        <v>450</v>
      </c>
    </row>
    <row r="9138" spans="1:6" x14ac:dyDescent="0.25">
      <c r="A9138">
        <v>10</v>
      </c>
      <c r="B9138">
        <v>2</v>
      </c>
      <c r="C9138" t="s">
        <v>1030</v>
      </c>
      <c r="D9138" t="s">
        <v>908</v>
      </c>
      <c r="E9138" t="s">
        <v>461</v>
      </c>
      <c r="F9138" t="s">
        <v>450</v>
      </c>
    </row>
    <row r="9139" spans="1:6" x14ac:dyDescent="0.25">
      <c r="A9139">
        <v>10</v>
      </c>
      <c r="B9139">
        <v>3</v>
      </c>
      <c r="C9139" t="s">
        <v>1036</v>
      </c>
      <c r="D9139" t="s">
        <v>901</v>
      </c>
      <c r="E9139" t="s">
        <v>600</v>
      </c>
      <c r="F9139" t="s">
        <v>450</v>
      </c>
    </row>
    <row r="9140" spans="1:6" x14ac:dyDescent="0.25">
      <c r="A9140">
        <v>10</v>
      </c>
      <c r="B9140">
        <v>4</v>
      </c>
      <c r="C9140" t="s">
        <v>1037</v>
      </c>
      <c r="D9140" t="s">
        <v>899</v>
      </c>
      <c r="E9140" t="s">
        <v>341</v>
      </c>
      <c r="F9140" t="s">
        <v>450</v>
      </c>
    </row>
    <row r="9141" spans="1:6" x14ac:dyDescent="0.25">
      <c r="A9141">
        <v>10</v>
      </c>
      <c r="B9141">
        <v>5</v>
      </c>
      <c r="C9141" t="s">
        <v>1061</v>
      </c>
      <c r="D9141" t="s">
        <v>901</v>
      </c>
      <c r="E9141" t="s">
        <v>201</v>
      </c>
      <c r="F9141" t="s">
        <v>450</v>
      </c>
    </row>
    <row r="9142" spans="1:6" x14ac:dyDescent="0.25">
      <c r="A9142">
        <v>10</v>
      </c>
      <c r="B9142">
        <v>6</v>
      </c>
      <c r="C9142" t="s">
        <v>1078</v>
      </c>
      <c r="D9142" t="s">
        <v>922</v>
      </c>
      <c r="E9142" t="s">
        <v>542</v>
      </c>
      <c r="F9142" t="s">
        <v>450</v>
      </c>
    </row>
    <row r="9143" spans="1:6" x14ac:dyDescent="0.25">
      <c r="A9143">
        <v>10</v>
      </c>
      <c r="B9143">
        <v>7</v>
      </c>
      <c r="C9143" t="s">
        <v>1019</v>
      </c>
      <c r="D9143" t="s">
        <v>961</v>
      </c>
      <c r="E9143" t="s">
        <v>338</v>
      </c>
      <c r="F9143" t="s">
        <v>450</v>
      </c>
    </row>
    <row r="9144" spans="1:6" x14ac:dyDescent="0.25">
      <c r="A9144">
        <v>10</v>
      </c>
      <c r="B9144">
        <v>8</v>
      </c>
      <c r="C9144" t="s">
        <v>1062</v>
      </c>
      <c r="D9144" t="s">
        <v>899</v>
      </c>
      <c r="E9144" t="s">
        <v>633</v>
      </c>
      <c r="F9144" t="s">
        <v>450</v>
      </c>
    </row>
    <row r="9145" spans="1:6" x14ac:dyDescent="0.25">
      <c r="A9145">
        <v>10</v>
      </c>
      <c r="B9145">
        <v>9</v>
      </c>
      <c r="C9145" t="s">
        <v>1055</v>
      </c>
      <c r="D9145" t="s">
        <v>901</v>
      </c>
      <c r="E9145" t="s">
        <v>525</v>
      </c>
      <c r="F9145" t="s">
        <v>450</v>
      </c>
    </row>
    <row r="9146" spans="1:6" x14ac:dyDescent="0.25">
      <c r="A9146">
        <v>10</v>
      </c>
      <c r="B9146">
        <v>10</v>
      </c>
      <c r="C9146" t="s">
        <v>1038</v>
      </c>
      <c r="D9146" t="s">
        <v>922</v>
      </c>
      <c r="E9146" t="s">
        <v>663</v>
      </c>
      <c r="F9146" t="s">
        <v>450</v>
      </c>
    </row>
    <row r="9147" spans="1:6" x14ac:dyDescent="0.25">
      <c r="A9147">
        <v>10</v>
      </c>
      <c r="B9147">
        <v>11</v>
      </c>
      <c r="C9147" t="s">
        <v>1048</v>
      </c>
      <c r="D9147" t="s">
        <v>901</v>
      </c>
      <c r="E9147" t="s">
        <v>834</v>
      </c>
      <c r="F9147" t="s">
        <v>450</v>
      </c>
    </row>
    <row r="9148" spans="1:6" x14ac:dyDescent="0.25">
      <c r="A9148">
        <v>10</v>
      </c>
      <c r="B9148">
        <v>12</v>
      </c>
      <c r="C9148" t="s">
        <v>1041</v>
      </c>
      <c r="D9148" t="s">
        <v>922</v>
      </c>
      <c r="E9148" t="s">
        <v>323</v>
      </c>
      <c r="F9148" t="s">
        <v>450</v>
      </c>
    </row>
    <row r="9149" spans="1:6" x14ac:dyDescent="0.25">
      <c r="A9149">
        <v>10</v>
      </c>
      <c r="B9149">
        <v>13</v>
      </c>
      <c r="C9149" t="s">
        <v>1113</v>
      </c>
      <c r="D9149" t="s">
        <v>899</v>
      </c>
      <c r="E9149" t="s">
        <v>846</v>
      </c>
      <c r="F9149" t="s">
        <v>450</v>
      </c>
    </row>
    <row r="9150" spans="1:6" x14ac:dyDescent="0.25">
      <c r="A9150">
        <v>10</v>
      </c>
      <c r="B9150">
        <v>14</v>
      </c>
      <c r="C9150" t="s">
        <v>1053</v>
      </c>
      <c r="D9150" t="s">
        <v>901</v>
      </c>
      <c r="E9150" t="s">
        <v>449</v>
      </c>
      <c r="F9150" t="s">
        <v>450</v>
      </c>
    </row>
    <row r="9151" spans="1:6" x14ac:dyDescent="0.25">
      <c r="A9151">
        <v>10</v>
      </c>
      <c r="B9151">
        <v>15</v>
      </c>
      <c r="C9151" t="s">
        <v>1027</v>
      </c>
      <c r="D9151" t="s">
        <v>901</v>
      </c>
      <c r="E9151" t="s">
        <v>350</v>
      </c>
      <c r="F9151" t="s">
        <v>450</v>
      </c>
    </row>
    <row r="9152" spans="1:6" x14ac:dyDescent="0.25">
      <c r="A9152">
        <v>11</v>
      </c>
      <c r="B9152">
        <v>1</v>
      </c>
      <c r="C9152" t="s">
        <v>1125</v>
      </c>
      <c r="D9152" t="s">
        <v>903</v>
      </c>
      <c r="E9152" t="s">
        <v>350</v>
      </c>
      <c r="F9152" t="s">
        <v>450</v>
      </c>
    </row>
    <row r="9153" spans="1:6" x14ac:dyDescent="0.25">
      <c r="A9153">
        <v>11</v>
      </c>
      <c r="B9153">
        <v>2</v>
      </c>
      <c r="C9153" t="s">
        <v>1227</v>
      </c>
      <c r="D9153" t="s">
        <v>901</v>
      </c>
      <c r="E9153" t="s">
        <v>449</v>
      </c>
      <c r="F9153" t="s">
        <v>450</v>
      </c>
    </row>
    <row r="9154" spans="1:6" x14ac:dyDescent="0.25">
      <c r="A9154">
        <v>11</v>
      </c>
      <c r="B9154">
        <v>3</v>
      </c>
      <c r="C9154" t="s">
        <v>1070</v>
      </c>
      <c r="D9154" t="s">
        <v>961</v>
      </c>
      <c r="E9154" t="s">
        <v>846</v>
      </c>
      <c r="F9154" t="s">
        <v>450</v>
      </c>
    </row>
    <row r="9155" spans="1:6" x14ac:dyDescent="0.25">
      <c r="A9155">
        <v>11</v>
      </c>
      <c r="B9155">
        <v>4</v>
      </c>
      <c r="C9155" t="s">
        <v>1065</v>
      </c>
      <c r="D9155" t="s">
        <v>901</v>
      </c>
      <c r="E9155" t="s">
        <v>323</v>
      </c>
      <c r="F9155" t="s">
        <v>450</v>
      </c>
    </row>
    <row r="9156" spans="1:6" x14ac:dyDescent="0.25">
      <c r="A9156">
        <v>11</v>
      </c>
      <c r="B9156">
        <v>5</v>
      </c>
      <c r="C9156" t="s">
        <v>1026</v>
      </c>
      <c r="D9156" t="s">
        <v>901</v>
      </c>
      <c r="E9156" t="s">
        <v>834</v>
      </c>
      <c r="F9156" t="s">
        <v>450</v>
      </c>
    </row>
    <row r="9157" spans="1:6" x14ac:dyDescent="0.25">
      <c r="A9157">
        <v>11</v>
      </c>
      <c r="B9157">
        <v>6</v>
      </c>
      <c r="C9157" t="s">
        <v>1059</v>
      </c>
      <c r="D9157" t="s">
        <v>901</v>
      </c>
      <c r="E9157" t="s">
        <v>663</v>
      </c>
      <c r="F9157" t="s">
        <v>450</v>
      </c>
    </row>
    <row r="9158" spans="1:6" x14ac:dyDescent="0.25">
      <c r="A9158">
        <v>11</v>
      </c>
      <c r="B9158">
        <v>7</v>
      </c>
      <c r="C9158" t="s">
        <v>1082</v>
      </c>
      <c r="D9158" t="s">
        <v>901</v>
      </c>
      <c r="E9158" t="s">
        <v>525</v>
      </c>
      <c r="F9158" t="s">
        <v>450</v>
      </c>
    </row>
    <row r="9159" spans="1:6" x14ac:dyDescent="0.25">
      <c r="A9159">
        <v>11</v>
      </c>
      <c r="B9159">
        <v>8</v>
      </c>
      <c r="C9159" t="s">
        <v>1124</v>
      </c>
      <c r="D9159" t="s">
        <v>901</v>
      </c>
      <c r="E9159" t="s">
        <v>633</v>
      </c>
      <c r="F9159" t="s">
        <v>450</v>
      </c>
    </row>
    <row r="9160" spans="1:6" x14ac:dyDescent="0.25">
      <c r="A9160">
        <v>11</v>
      </c>
      <c r="B9160">
        <v>9</v>
      </c>
      <c r="C9160" t="s">
        <v>1040</v>
      </c>
      <c r="D9160" t="s">
        <v>926</v>
      </c>
      <c r="E9160" t="s">
        <v>338</v>
      </c>
      <c r="F9160" t="s">
        <v>450</v>
      </c>
    </row>
    <row r="9161" spans="1:6" x14ac:dyDescent="0.25">
      <c r="A9161">
        <v>11</v>
      </c>
      <c r="B9161">
        <v>10</v>
      </c>
      <c r="C9161" t="s">
        <v>1020</v>
      </c>
      <c r="D9161" t="s">
        <v>901</v>
      </c>
      <c r="E9161" t="s">
        <v>542</v>
      </c>
      <c r="F9161" t="s">
        <v>450</v>
      </c>
    </row>
    <row r="9162" spans="1:6" x14ac:dyDescent="0.25">
      <c r="A9162">
        <v>11</v>
      </c>
      <c r="B9162">
        <v>11</v>
      </c>
      <c r="C9162" t="s">
        <v>1225</v>
      </c>
      <c r="D9162" t="s">
        <v>901</v>
      </c>
      <c r="E9162" t="s">
        <v>201</v>
      </c>
      <c r="F9162" t="s">
        <v>450</v>
      </c>
    </row>
    <row r="9163" spans="1:6" x14ac:dyDescent="0.25">
      <c r="A9163">
        <v>11</v>
      </c>
      <c r="B9163">
        <v>12</v>
      </c>
      <c r="C9163" t="s">
        <v>1080</v>
      </c>
      <c r="D9163" t="s">
        <v>899</v>
      </c>
      <c r="E9163" t="s">
        <v>341</v>
      </c>
      <c r="F9163" t="s">
        <v>450</v>
      </c>
    </row>
    <row r="9164" spans="1:6" x14ac:dyDescent="0.25">
      <c r="A9164">
        <v>11</v>
      </c>
      <c r="B9164">
        <v>13</v>
      </c>
      <c r="C9164" t="s">
        <v>1090</v>
      </c>
      <c r="D9164" t="s">
        <v>899</v>
      </c>
      <c r="E9164" t="s">
        <v>600</v>
      </c>
      <c r="F9164" t="s">
        <v>450</v>
      </c>
    </row>
    <row r="9165" spans="1:6" x14ac:dyDescent="0.25">
      <c r="A9165">
        <v>11</v>
      </c>
      <c r="B9165">
        <v>14</v>
      </c>
      <c r="C9165" t="s">
        <v>1045</v>
      </c>
      <c r="D9165" t="s">
        <v>961</v>
      </c>
      <c r="E9165" t="s">
        <v>461</v>
      </c>
      <c r="F9165" t="s">
        <v>450</v>
      </c>
    </row>
    <row r="9166" spans="1:6" x14ac:dyDescent="0.25">
      <c r="A9166">
        <v>11</v>
      </c>
      <c r="B9166">
        <v>15</v>
      </c>
      <c r="C9166" t="s">
        <v>1034</v>
      </c>
      <c r="D9166" t="s">
        <v>901</v>
      </c>
      <c r="E9166" t="s">
        <v>613</v>
      </c>
      <c r="F9166" t="s">
        <v>450</v>
      </c>
    </row>
    <row r="9167" spans="1:6" x14ac:dyDescent="0.25">
      <c r="A9167">
        <v>12</v>
      </c>
      <c r="B9167">
        <v>1</v>
      </c>
      <c r="C9167" t="s">
        <v>1047</v>
      </c>
      <c r="D9167" t="s">
        <v>899</v>
      </c>
      <c r="E9167" t="s">
        <v>613</v>
      </c>
      <c r="F9167" t="s">
        <v>450</v>
      </c>
    </row>
    <row r="9168" spans="1:6" x14ac:dyDescent="0.25">
      <c r="A9168">
        <v>12</v>
      </c>
      <c r="B9168">
        <v>2</v>
      </c>
      <c r="C9168" t="s">
        <v>1051</v>
      </c>
      <c r="D9168" t="s">
        <v>901</v>
      </c>
      <c r="E9168" t="s">
        <v>461</v>
      </c>
      <c r="F9168" t="s">
        <v>450</v>
      </c>
    </row>
    <row r="9169" spans="1:6" x14ac:dyDescent="0.25">
      <c r="A9169">
        <v>12</v>
      </c>
      <c r="B9169">
        <v>3</v>
      </c>
      <c r="C9169" t="s">
        <v>1122</v>
      </c>
      <c r="D9169" t="s">
        <v>901</v>
      </c>
      <c r="E9169" t="s">
        <v>600</v>
      </c>
      <c r="F9169" t="s">
        <v>450</v>
      </c>
    </row>
    <row r="9170" spans="1:6" x14ac:dyDescent="0.25">
      <c r="A9170">
        <v>12</v>
      </c>
      <c r="B9170">
        <v>4</v>
      </c>
      <c r="C9170" t="s">
        <v>1121</v>
      </c>
      <c r="D9170" t="s">
        <v>901</v>
      </c>
      <c r="E9170" t="s">
        <v>341</v>
      </c>
      <c r="F9170" t="s">
        <v>450</v>
      </c>
    </row>
    <row r="9171" spans="1:6" x14ac:dyDescent="0.25">
      <c r="A9171">
        <v>12</v>
      </c>
      <c r="B9171">
        <v>5</v>
      </c>
      <c r="C9171" t="s">
        <v>1147</v>
      </c>
      <c r="D9171" t="s">
        <v>901</v>
      </c>
      <c r="E9171" t="s">
        <v>201</v>
      </c>
      <c r="F9171" t="s">
        <v>450</v>
      </c>
    </row>
    <row r="9172" spans="1:6" x14ac:dyDescent="0.25">
      <c r="A9172">
        <v>12</v>
      </c>
      <c r="B9172">
        <v>6</v>
      </c>
      <c r="C9172" t="s">
        <v>1081</v>
      </c>
      <c r="D9172" t="s">
        <v>905</v>
      </c>
      <c r="E9172" t="s">
        <v>542</v>
      </c>
      <c r="F9172" t="s">
        <v>450</v>
      </c>
    </row>
    <row r="9173" spans="1:6" x14ac:dyDescent="0.25">
      <c r="A9173">
        <v>12</v>
      </c>
      <c r="B9173">
        <v>7</v>
      </c>
      <c r="C9173" t="s">
        <v>1097</v>
      </c>
      <c r="D9173" t="s">
        <v>899</v>
      </c>
      <c r="E9173" t="s">
        <v>338</v>
      </c>
      <c r="F9173" t="s">
        <v>450</v>
      </c>
    </row>
    <row r="9174" spans="1:6" x14ac:dyDescent="0.25">
      <c r="A9174">
        <v>12</v>
      </c>
      <c r="B9174">
        <v>8</v>
      </c>
      <c r="C9174" t="s">
        <v>1060</v>
      </c>
      <c r="D9174" t="s">
        <v>903</v>
      </c>
      <c r="E9174" t="s">
        <v>633</v>
      </c>
      <c r="F9174" t="s">
        <v>450</v>
      </c>
    </row>
    <row r="9175" spans="1:6" x14ac:dyDescent="0.25">
      <c r="A9175">
        <v>12</v>
      </c>
      <c r="B9175">
        <v>9</v>
      </c>
      <c r="C9175" t="s">
        <v>1237</v>
      </c>
      <c r="D9175" t="s">
        <v>901</v>
      </c>
      <c r="E9175" t="s">
        <v>525</v>
      </c>
      <c r="F9175" t="s">
        <v>450</v>
      </c>
    </row>
    <row r="9176" spans="1:6" x14ac:dyDescent="0.25">
      <c r="A9176">
        <v>12</v>
      </c>
      <c r="B9176">
        <v>10</v>
      </c>
      <c r="C9176" t="s">
        <v>1032</v>
      </c>
      <c r="D9176" t="s">
        <v>908</v>
      </c>
      <c r="E9176" t="s">
        <v>663</v>
      </c>
      <c r="F9176" t="s">
        <v>450</v>
      </c>
    </row>
    <row r="9177" spans="1:6" x14ac:dyDescent="0.25">
      <c r="A9177">
        <v>12</v>
      </c>
      <c r="B9177">
        <v>11</v>
      </c>
      <c r="C9177" t="s">
        <v>1095</v>
      </c>
      <c r="D9177" t="s">
        <v>901</v>
      </c>
      <c r="E9177" t="s">
        <v>834</v>
      </c>
      <c r="F9177" t="s">
        <v>450</v>
      </c>
    </row>
    <row r="9178" spans="1:6" x14ac:dyDescent="0.25">
      <c r="A9178">
        <v>12</v>
      </c>
      <c r="B9178">
        <v>12</v>
      </c>
      <c r="C9178" t="s">
        <v>1058</v>
      </c>
      <c r="D9178" t="s">
        <v>961</v>
      </c>
      <c r="E9178" t="s">
        <v>323</v>
      </c>
      <c r="F9178" t="s">
        <v>450</v>
      </c>
    </row>
    <row r="9179" spans="1:6" x14ac:dyDescent="0.25">
      <c r="A9179">
        <v>12</v>
      </c>
      <c r="B9179">
        <v>13</v>
      </c>
      <c r="C9179" t="s">
        <v>1067</v>
      </c>
      <c r="D9179" t="s">
        <v>899</v>
      </c>
      <c r="E9179" t="s">
        <v>846</v>
      </c>
      <c r="F9179" t="s">
        <v>450</v>
      </c>
    </row>
    <row r="9180" spans="1:6" x14ac:dyDescent="0.25">
      <c r="A9180">
        <v>12</v>
      </c>
      <c r="B9180">
        <v>14</v>
      </c>
      <c r="C9180" t="s">
        <v>1088</v>
      </c>
      <c r="D9180" t="s">
        <v>901</v>
      </c>
      <c r="E9180" t="s">
        <v>449</v>
      </c>
      <c r="F9180" t="s">
        <v>450</v>
      </c>
    </row>
    <row r="9181" spans="1:6" x14ac:dyDescent="0.25">
      <c r="A9181">
        <v>12</v>
      </c>
      <c r="B9181">
        <v>15</v>
      </c>
      <c r="C9181" t="s">
        <v>1120</v>
      </c>
      <c r="D9181" t="s">
        <v>922</v>
      </c>
      <c r="E9181" t="s">
        <v>350</v>
      </c>
      <c r="F9181" t="s">
        <v>450</v>
      </c>
    </row>
    <row r="9182" spans="1:6" x14ac:dyDescent="0.25">
      <c r="A9182">
        <v>13</v>
      </c>
      <c r="B9182">
        <v>1</v>
      </c>
      <c r="C9182" t="s">
        <v>1106</v>
      </c>
      <c r="D9182" t="s">
        <v>901</v>
      </c>
      <c r="E9182" t="s">
        <v>350</v>
      </c>
      <c r="F9182" t="s">
        <v>450</v>
      </c>
    </row>
    <row r="9183" spans="1:6" x14ac:dyDescent="0.25">
      <c r="A9183">
        <v>13</v>
      </c>
      <c r="B9183">
        <v>2</v>
      </c>
      <c r="C9183" t="s">
        <v>1093</v>
      </c>
      <c r="D9183" t="s">
        <v>922</v>
      </c>
      <c r="E9183" t="s">
        <v>449</v>
      </c>
      <c r="F9183" t="s">
        <v>450</v>
      </c>
    </row>
    <row r="9184" spans="1:6" x14ac:dyDescent="0.25">
      <c r="A9184">
        <v>13</v>
      </c>
      <c r="B9184">
        <v>3</v>
      </c>
      <c r="C9184" t="s">
        <v>1096</v>
      </c>
      <c r="D9184" t="s">
        <v>901</v>
      </c>
      <c r="E9184" t="s">
        <v>846</v>
      </c>
      <c r="F9184" t="s">
        <v>450</v>
      </c>
    </row>
    <row r="9185" spans="1:6" x14ac:dyDescent="0.25">
      <c r="A9185">
        <v>13</v>
      </c>
      <c r="B9185">
        <v>4</v>
      </c>
      <c r="C9185" t="s">
        <v>1079</v>
      </c>
      <c r="D9185" t="s">
        <v>905</v>
      </c>
      <c r="E9185" t="s">
        <v>323</v>
      </c>
      <c r="F9185" t="s">
        <v>450</v>
      </c>
    </row>
    <row r="9186" spans="1:6" x14ac:dyDescent="0.25">
      <c r="A9186">
        <v>13</v>
      </c>
      <c r="B9186">
        <v>5</v>
      </c>
      <c r="C9186" t="s">
        <v>1044</v>
      </c>
      <c r="D9186" t="s">
        <v>922</v>
      </c>
      <c r="E9186" t="s">
        <v>834</v>
      </c>
      <c r="F9186" t="s">
        <v>450</v>
      </c>
    </row>
    <row r="9187" spans="1:6" x14ac:dyDescent="0.25">
      <c r="A9187">
        <v>13</v>
      </c>
      <c r="B9187">
        <v>6</v>
      </c>
      <c r="C9187" t="s">
        <v>1077</v>
      </c>
      <c r="D9187" t="s">
        <v>901</v>
      </c>
      <c r="E9187" t="s">
        <v>663</v>
      </c>
      <c r="F9187" t="s">
        <v>450</v>
      </c>
    </row>
    <row r="9188" spans="1:6" x14ac:dyDescent="0.25">
      <c r="A9188">
        <v>13</v>
      </c>
      <c r="B9188">
        <v>7</v>
      </c>
      <c r="C9188" t="s">
        <v>1069</v>
      </c>
      <c r="D9188" t="s">
        <v>899</v>
      </c>
      <c r="E9188" t="s">
        <v>525</v>
      </c>
      <c r="F9188" t="s">
        <v>450</v>
      </c>
    </row>
    <row r="9189" spans="1:6" x14ac:dyDescent="0.25">
      <c r="A9189">
        <v>13</v>
      </c>
      <c r="B9189">
        <v>8</v>
      </c>
      <c r="C9189" t="s">
        <v>1075</v>
      </c>
      <c r="D9189" t="s">
        <v>899</v>
      </c>
      <c r="E9189" t="s">
        <v>633</v>
      </c>
      <c r="F9189" t="s">
        <v>450</v>
      </c>
    </row>
    <row r="9190" spans="1:6" x14ac:dyDescent="0.25">
      <c r="A9190">
        <v>13</v>
      </c>
      <c r="B9190">
        <v>9</v>
      </c>
      <c r="C9190" t="s">
        <v>1278</v>
      </c>
      <c r="D9190" t="s">
        <v>901</v>
      </c>
      <c r="E9190" t="s">
        <v>338</v>
      </c>
      <c r="F9190" t="s">
        <v>450</v>
      </c>
    </row>
    <row r="9191" spans="1:6" x14ac:dyDescent="0.25">
      <c r="A9191">
        <v>13</v>
      </c>
      <c r="B9191">
        <v>10</v>
      </c>
      <c r="C9191" t="s">
        <v>1105</v>
      </c>
      <c r="D9191" t="s">
        <v>901</v>
      </c>
      <c r="E9191" t="s">
        <v>542</v>
      </c>
      <c r="F9191" t="s">
        <v>450</v>
      </c>
    </row>
    <row r="9192" spans="1:6" x14ac:dyDescent="0.25">
      <c r="A9192">
        <v>13</v>
      </c>
      <c r="B9192">
        <v>11</v>
      </c>
      <c r="C9192" t="s">
        <v>1073</v>
      </c>
      <c r="D9192" t="s">
        <v>899</v>
      </c>
      <c r="E9192" t="s">
        <v>201</v>
      </c>
      <c r="F9192" t="s">
        <v>450</v>
      </c>
    </row>
    <row r="9193" spans="1:6" x14ac:dyDescent="0.25">
      <c r="A9193">
        <v>13</v>
      </c>
      <c r="B9193">
        <v>12</v>
      </c>
      <c r="C9193" t="s">
        <v>1083</v>
      </c>
      <c r="D9193" t="s">
        <v>901</v>
      </c>
      <c r="E9193" t="s">
        <v>341</v>
      </c>
      <c r="F9193" t="s">
        <v>450</v>
      </c>
    </row>
    <row r="9194" spans="1:6" x14ac:dyDescent="0.25">
      <c r="A9194">
        <v>13</v>
      </c>
      <c r="B9194">
        <v>13</v>
      </c>
      <c r="C9194" t="s">
        <v>1084</v>
      </c>
      <c r="D9194" t="s">
        <v>908</v>
      </c>
      <c r="E9194" t="s">
        <v>600</v>
      </c>
      <c r="F9194" t="s">
        <v>450</v>
      </c>
    </row>
    <row r="9195" spans="1:6" x14ac:dyDescent="0.25">
      <c r="A9195">
        <v>13</v>
      </c>
      <c r="B9195">
        <v>14</v>
      </c>
      <c r="C9195" t="s">
        <v>1089</v>
      </c>
      <c r="D9195" t="s">
        <v>905</v>
      </c>
      <c r="E9195" t="s">
        <v>461</v>
      </c>
      <c r="F9195" t="s">
        <v>450</v>
      </c>
    </row>
    <row r="9196" spans="1:6" x14ac:dyDescent="0.25">
      <c r="A9196">
        <v>13</v>
      </c>
      <c r="B9196">
        <v>15</v>
      </c>
      <c r="C9196" t="s">
        <v>1068</v>
      </c>
      <c r="D9196" t="s">
        <v>901</v>
      </c>
      <c r="E9196" t="s">
        <v>613</v>
      </c>
      <c r="F9196" t="s">
        <v>450</v>
      </c>
    </row>
    <row r="9197" spans="1:6" x14ac:dyDescent="0.25">
      <c r="A9197">
        <v>14</v>
      </c>
      <c r="B9197">
        <v>1</v>
      </c>
      <c r="C9197" t="s">
        <v>1100</v>
      </c>
      <c r="D9197" t="s">
        <v>961</v>
      </c>
      <c r="E9197" t="s">
        <v>613</v>
      </c>
      <c r="F9197" t="s">
        <v>450</v>
      </c>
    </row>
    <row r="9198" spans="1:6" x14ac:dyDescent="0.25">
      <c r="A9198">
        <v>14</v>
      </c>
      <c r="B9198">
        <v>2</v>
      </c>
      <c r="C9198" t="s">
        <v>1131</v>
      </c>
      <c r="D9198" t="s">
        <v>901</v>
      </c>
      <c r="E9198" t="s">
        <v>461</v>
      </c>
      <c r="F9198" t="s">
        <v>450</v>
      </c>
    </row>
    <row r="9199" spans="1:6" x14ac:dyDescent="0.25">
      <c r="A9199">
        <v>14</v>
      </c>
      <c r="B9199">
        <v>3</v>
      </c>
      <c r="C9199" t="s">
        <v>1107</v>
      </c>
      <c r="D9199" t="s">
        <v>905</v>
      </c>
      <c r="E9199" t="s">
        <v>600</v>
      </c>
      <c r="F9199" t="s">
        <v>450</v>
      </c>
    </row>
    <row r="9200" spans="1:6" x14ac:dyDescent="0.25">
      <c r="A9200">
        <v>14</v>
      </c>
      <c r="B9200">
        <v>4</v>
      </c>
      <c r="C9200" t="s">
        <v>1116</v>
      </c>
      <c r="D9200" t="s">
        <v>901</v>
      </c>
      <c r="E9200" t="s">
        <v>341</v>
      </c>
      <c r="F9200" t="s">
        <v>450</v>
      </c>
    </row>
    <row r="9201" spans="1:6" x14ac:dyDescent="0.25">
      <c r="A9201">
        <v>14</v>
      </c>
      <c r="B9201">
        <v>5</v>
      </c>
      <c r="C9201" t="s">
        <v>1063</v>
      </c>
      <c r="D9201" t="s">
        <v>961</v>
      </c>
      <c r="E9201" t="s">
        <v>201</v>
      </c>
      <c r="F9201" t="s">
        <v>450</v>
      </c>
    </row>
    <row r="9202" spans="1:6" x14ac:dyDescent="0.25">
      <c r="A9202">
        <v>14</v>
      </c>
      <c r="B9202">
        <v>6</v>
      </c>
      <c r="C9202" t="s">
        <v>1130</v>
      </c>
      <c r="D9202" t="s">
        <v>899</v>
      </c>
      <c r="E9202" t="s">
        <v>542</v>
      </c>
      <c r="F9202" t="s">
        <v>450</v>
      </c>
    </row>
    <row r="9203" spans="1:6" x14ac:dyDescent="0.25">
      <c r="A9203">
        <v>14</v>
      </c>
      <c r="B9203">
        <v>7</v>
      </c>
      <c r="C9203" t="s">
        <v>1134</v>
      </c>
      <c r="D9203" t="s">
        <v>901</v>
      </c>
      <c r="E9203" t="s">
        <v>338</v>
      </c>
      <c r="F9203" t="s">
        <v>450</v>
      </c>
    </row>
    <row r="9204" spans="1:6" x14ac:dyDescent="0.25">
      <c r="A9204">
        <v>14</v>
      </c>
      <c r="B9204">
        <v>8</v>
      </c>
      <c r="C9204" t="s">
        <v>1114</v>
      </c>
      <c r="D9204" t="s">
        <v>961</v>
      </c>
      <c r="E9204" t="s">
        <v>633</v>
      </c>
      <c r="F9204" t="s">
        <v>450</v>
      </c>
    </row>
    <row r="9205" spans="1:6" x14ac:dyDescent="0.25">
      <c r="A9205">
        <v>14</v>
      </c>
      <c r="B9205">
        <v>9</v>
      </c>
      <c r="C9205" t="s">
        <v>1126</v>
      </c>
      <c r="D9205" t="s">
        <v>961</v>
      </c>
      <c r="E9205" t="s">
        <v>525</v>
      </c>
      <c r="F9205" t="s">
        <v>450</v>
      </c>
    </row>
    <row r="9206" spans="1:6" x14ac:dyDescent="0.25">
      <c r="A9206">
        <v>14</v>
      </c>
      <c r="B9206">
        <v>10</v>
      </c>
      <c r="C9206" t="s">
        <v>1098</v>
      </c>
      <c r="D9206" t="s">
        <v>899</v>
      </c>
      <c r="E9206" t="s">
        <v>663</v>
      </c>
      <c r="F9206" t="s">
        <v>450</v>
      </c>
    </row>
    <row r="9207" spans="1:6" x14ac:dyDescent="0.25">
      <c r="A9207">
        <v>14</v>
      </c>
      <c r="B9207">
        <v>11</v>
      </c>
      <c r="C9207" t="s">
        <v>1094</v>
      </c>
      <c r="D9207" t="s">
        <v>903</v>
      </c>
      <c r="E9207" t="s">
        <v>834</v>
      </c>
      <c r="F9207" t="s">
        <v>450</v>
      </c>
    </row>
    <row r="9208" spans="1:6" x14ac:dyDescent="0.25">
      <c r="A9208">
        <v>14</v>
      </c>
      <c r="B9208">
        <v>12</v>
      </c>
      <c r="C9208" t="s">
        <v>1087</v>
      </c>
      <c r="D9208" t="s">
        <v>901</v>
      </c>
      <c r="E9208" t="s">
        <v>323</v>
      </c>
      <c r="F9208" t="s">
        <v>450</v>
      </c>
    </row>
    <row r="9209" spans="1:6" x14ac:dyDescent="0.25">
      <c r="A9209">
        <v>14</v>
      </c>
      <c r="B9209">
        <v>13</v>
      </c>
      <c r="C9209" t="s">
        <v>1123</v>
      </c>
      <c r="D9209" t="s">
        <v>926</v>
      </c>
      <c r="E9209" t="s">
        <v>846</v>
      </c>
      <c r="F9209" t="s">
        <v>450</v>
      </c>
    </row>
    <row r="9210" spans="1:6" x14ac:dyDescent="0.25">
      <c r="A9210">
        <v>14</v>
      </c>
      <c r="B9210">
        <v>14</v>
      </c>
      <c r="C9210" t="s">
        <v>1085</v>
      </c>
      <c r="D9210" t="s">
        <v>899</v>
      </c>
      <c r="E9210" t="s">
        <v>449</v>
      </c>
      <c r="F9210" t="s">
        <v>450</v>
      </c>
    </row>
    <row r="9211" spans="1:6" x14ac:dyDescent="0.25">
      <c r="A9211">
        <v>14</v>
      </c>
      <c r="B9211">
        <v>15</v>
      </c>
      <c r="C9211" t="s">
        <v>1128</v>
      </c>
      <c r="D9211" t="s">
        <v>901</v>
      </c>
      <c r="E9211" t="s">
        <v>350</v>
      </c>
      <c r="F9211" t="s">
        <v>450</v>
      </c>
    </row>
    <row r="9212" spans="1:6" x14ac:dyDescent="0.25">
      <c r="A9212">
        <v>15</v>
      </c>
      <c r="B9212">
        <v>1</v>
      </c>
      <c r="C9212" t="s">
        <v>1145</v>
      </c>
      <c r="D9212" t="s">
        <v>899</v>
      </c>
      <c r="E9212" t="s">
        <v>350</v>
      </c>
      <c r="F9212" t="s">
        <v>450</v>
      </c>
    </row>
    <row r="9213" spans="1:6" x14ac:dyDescent="0.25">
      <c r="A9213">
        <v>15</v>
      </c>
      <c r="B9213">
        <v>2</v>
      </c>
      <c r="C9213" t="s">
        <v>1112</v>
      </c>
      <c r="D9213" t="s">
        <v>899</v>
      </c>
      <c r="E9213" t="s">
        <v>449</v>
      </c>
      <c r="F9213" t="s">
        <v>450</v>
      </c>
    </row>
    <row r="9214" spans="1:6" x14ac:dyDescent="0.25">
      <c r="A9214">
        <v>15</v>
      </c>
      <c r="B9214">
        <v>3</v>
      </c>
      <c r="C9214" t="s">
        <v>1152</v>
      </c>
      <c r="D9214" t="s">
        <v>903</v>
      </c>
      <c r="E9214" t="s">
        <v>846</v>
      </c>
      <c r="F9214" t="s">
        <v>450</v>
      </c>
    </row>
    <row r="9215" spans="1:6" x14ac:dyDescent="0.25">
      <c r="A9215">
        <v>15</v>
      </c>
      <c r="B9215">
        <v>4</v>
      </c>
      <c r="C9215" t="s">
        <v>1118</v>
      </c>
      <c r="D9215" t="s">
        <v>901</v>
      </c>
      <c r="E9215" t="s">
        <v>323</v>
      </c>
      <c r="F9215" t="s">
        <v>450</v>
      </c>
    </row>
    <row r="9216" spans="1:6" x14ac:dyDescent="0.25">
      <c r="A9216">
        <v>15</v>
      </c>
      <c r="B9216">
        <v>5</v>
      </c>
      <c r="C9216" t="s">
        <v>1050</v>
      </c>
      <c r="D9216" t="s">
        <v>922</v>
      </c>
      <c r="E9216" t="s">
        <v>834</v>
      </c>
      <c r="F9216" t="s">
        <v>450</v>
      </c>
    </row>
    <row r="9217" spans="1:6" x14ac:dyDescent="0.25">
      <c r="A9217">
        <v>15</v>
      </c>
      <c r="B9217">
        <v>6</v>
      </c>
      <c r="C9217" t="s">
        <v>1109</v>
      </c>
      <c r="D9217" t="s">
        <v>908</v>
      </c>
      <c r="E9217" t="s">
        <v>663</v>
      </c>
      <c r="F9217" t="s">
        <v>450</v>
      </c>
    </row>
    <row r="9218" spans="1:6" x14ac:dyDescent="0.25">
      <c r="A9218">
        <v>15</v>
      </c>
      <c r="B9218">
        <v>7</v>
      </c>
      <c r="C9218" t="s">
        <v>1136</v>
      </c>
      <c r="D9218" t="s">
        <v>899</v>
      </c>
      <c r="E9218" t="s">
        <v>525</v>
      </c>
      <c r="F9218" t="s">
        <v>450</v>
      </c>
    </row>
    <row r="9219" spans="1:6" x14ac:dyDescent="0.25">
      <c r="A9219">
        <v>15</v>
      </c>
      <c r="B9219">
        <v>8</v>
      </c>
      <c r="C9219" t="s">
        <v>1142</v>
      </c>
      <c r="D9219" t="s">
        <v>899</v>
      </c>
      <c r="E9219" t="s">
        <v>633</v>
      </c>
      <c r="F9219" t="s">
        <v>450</v>
      </c>
    </row>
    <row r="9220" spans="1:6" x14ac:dyDescent="0.25">
      <c r="A9220">
        <v>15</v>
      </c>
      <c r="B9220">
        <v>9</v>
      </c>
      <c r="C9220" t="s">
        <v>1103</v>
      </c>
      <c r="D9220" t="s">
        <v>901</v>
      </c>
      <c r="E9220" t="s">
        <v>338</v>
      </c>
      <c r="F9220" t="s">
        <v>450</v>
      </c>
    </row>
    <row r="9221" spans="1:6" x14ac:dyDescent="0.25">
      <c r="A9221">
        <v>15</v>
      </c>
      <c r="B9221">
        <v>10</v>
      </c>
      <c r="C9221" t="s">
        <v>1099</v>
      </c>
      <c r="D9221" t="s">
        <v>899</v>
      </c>
      <c r="E9221" t="s">
        <v>542</v>
      </c>
      <c r="F9221" t="s">
        <v>450</v>
      </c>
    </row>
    <row r="9222" spans="1:6" x14ac:dyDescent="0.25">
      <c r="A9222">
        <v>15</v>
      </c>
      <c r="B9222">
        <v>11</v>
      </c>
      <c r="C9222" t="s">
        <v>1173</v>
      </c>
      <c r="D9222" t="s">
        <v>899</v>
      </c>
      <c r="E9222" t="s">
        <v>201</v>
      </c>
      <c r="F9222" t="s">
        <v>450</v>
      </c>
    </row>
    <row r="9223" spans="1:6" x14ac:dyDescent="0.25">
      <c r="A9223">
        <v>15</v>
      </c>
      <c r="B9223">
        <v>12</v>
      </c>
      <c r="C9223" t="s">
        <v>1071</v>
      </c>
      <c r="D9223" t="s">
        <v>903</v>
      </c>
      <c r="E9223" t="s">
        <v>341</v>
      </c>
      <c r="F9223" t="s">
        <v>450</v>
      </c>
    </row>
    <row r="9224" spans="1:6" x14ac:dyDescent="0.25">
      <c r="A9224">
        <v>15</v>
      </c>
      <c r="B9224">
        <v>13</v>
      </c>
      <c r="C9224" t="s">
        <v>1201</v>
      </c>
      <c r="D9224" t="s">
        <v>903</v>
      </c>
      <c r="E9224" t="s">
        <v>600</v>
      </c>
      <c r="F9224" t="s">
        <v>450</v>
      </c>
    </row>
    <row r="9225" spans="1:6" x14ac:dyDescent="0.25">
      <c r="A9225">
        <v>15</v>
      </c>
      <c r="B9225">
        <v>14</v>
      </c>
      <c r="C9225" t="s">
        <v>1119</v>
      </c>
      <c r="D9225" t="s">
        <v>901</v>
      </c>
      <c r="E9225" t="s">
        <v>461</v>
      </c>
      <c r="F9225" t="s">
        <v>450</v>
      </c>
    </row>
    <row r="9226" spans="1:6" x14ac:dyDescent="0.25">
      <c r="A9226">
        <v>15</v>
      </c>
      <c r="B9226">
        <v>15</v>
      </c>
      <c r="C9226" t="s">
        <v>1160</v>
      </c>
      <c r="D9226" t="s">
        <v>899</v>
      </c>
      <c r="E9226" t="s">
        <v>613</v>
      </c>
      <c r="F9226" t="s">
        <v>450</v>
      </c>
    </row>
    <row r="9227" spans="1:6" x14ac:dyDescent="0.25">
      <c r="A9227">
        <v>16</v>
      </c>
      <c r="B9227">
        <v>1</v>
      </c>
      <c r="C9227" t="s">
        <v>1158</v>
      </c>
      <c r="D9227" t="s">
        <v>961</v>
      </c>
      <c r="E9227" t="s">
        <v>613</v>
      </c>
      <c r="F9227" t="s">
        <v>450</v>
      </c>
    </row>
    <row r="9228" spans="1:6" x14ac:dyDescent="0.25">
      <c r="A9228">
        <v>16</v>
      </c>
      <c r="B9228">
        <v>2</v>
      </c>
      <c r="C9228" t="s">
        <v>1086</v>
      </c>
      <c r="D9228" t="s">
        <v>901</v>
      </c>
      <c r="E9228" t="s">
        <v>461</v>
      </c>
      <c r="F9228" t="s">
        <v>450</v>
      </c>
    </row>
    <row r="9229" spans="1:6" x14ac:dyDescent="0.25">
      <c r="A9229">
        <v>16</v>
      </c>
      <c r="B9229">
        <v>3</v>
      </c>
      <c r="C9229" t="s">
        <v>1213</v>
      </c>
      <c r="D9229" t="s">
        <v>901</v>
      </c>
      <c r="E9229" t="s">
        <v>600</v>
      </c>
      <c r="F9229" t="s">
        <v>450</v>
      </c>
    </row>
    <row r="9230" spans="1:6" x14ac:dyDescent="0.25">
      <c r="A9230">
        <v>16</v>
      </c>
      <c r="B9230">
        <v>4</v>
      </c>
      <c r="C9230" t="s">
        <v>1108</v>
      </c>
      <c r="D9230" t="s">
        <v>908</v>
      </c>
      <c r="E9230" t="s">
        <v>341</v>
      </c>
      <c r="F9230" t="s">
        <v>450</v>
      </c>
    </row>
    <row r="9231" spans="1:6" x14ac:dyDescent="0.25">
      <c r="A9231">
        <v>16</v>
      </c>
      <c r="B9231">
        <v>5</v>
      </c>
      <c r="C9231" t="s">
        <v>1161</v>
      </c>
      <c r="D9231" t="s">
        <v>899</v>
      </c>
      <c r="E9231" t="s">
        <v>201</v>
      </c>
      <c r="F9231" t="s">
        <v>450</v>
      </c>
    </row>
    <row r="9232" spans="1:6" x14ac:dyDescent="0.25">
      <c r="A9232">
        <v>16</v>
      </c>
      <c r="B9232">
        <v>6</v>
      </c>
      <c r="C9232" t="s">
        <v>1231</v>
      </c>
      <c r="D9232" t="s">
        <v>901</v>
      </c>
      <c r="E9232" t="s">
        <v>542</v>
      </c>
      <c r="F9232" t="s">
        <v>450</v>
      </c>
    </row>
    <row r="9233" spans="1:6" x14ac:dyDescent="0.25">
      <c r="A9233">
        <v>16</v>
      </c>
      <c r="B9233">
        <v>7</v>
      </c>
      <c r="C9233" t="s">
        <v>1139</v>
      </c>
      <c r="D9233" t="s">
        <v>903</v>
      </c>
      <c r="E9233" t="s">
        <v>338</v>
      </c>
      <c r="F9233" t="s">
        <v>450</v>
      </c>
    </row>
    <row r="9234" spans="1:6" x14ac:dyDescent="0.25">
      <c r="A9234">
        <v>16</v>
      </c>
      <c r="B9234">
        <v>8</v>
      </c>
      <c r="C9234" t="s">
        <v>1135</v>
      </c>
      <c r="D9234" t="s">
        <v>908</v>
      </c>
      <c r="E9234" t="s">
        <v>633</v>
      </c>
      <c r="F9234" t="s">
        <v>450</v>
      </c>
    </row>
    <row r="9235" spans="1:6" x14ac:dyDescent="0.25">
      <c r="A9235">
        <v>16</v>
      </c>
      <c r="B9235">
        <v>9</v>
      </c>
      <c r="C9235" t="s">
        <v>1117</v>
      </c>
      <c r="D9235" t="s">
        <v>899</v>
      </c>
      <c r="E9235" t="s">
        <v>525</v>
      </c>
      <c r="F9235" t="s">
        <v>450</v>
      </c>
    </row>
    <row r="9236" spans="1:6" x14ac:dyDescent="0.25">
      <c r="A9236">
        <v>16</v>
      </c>
      <c r="B9236">
        <v>10</v>
      </c>
      <c r="C9236" t="s">
        <v>1153</v>
      </c>
      <c r="D9236" t="s">
        <v>899</v>
      </c>
      <c r="E9236" t="s">
        <v>663</v>
      </c>
      <c r="F9236" t="s">
        <v>450</v>
      </c>
    </row>
    <row r="9237" spans="1:6" x14ac:dyDescent="0.25">
      <c r="A9237">
        <v>16</v>
      </c>
      <c r="B9237">
        <v>11</v>
      </c>
      <c r="C9237" t="s">
        <v>1149</v>
      </c>
      <c r="D9237" t="s">
        <v>903</v>
      </c>
      <c r="E9237" t="s">
        <v>834</v>
      </c>
      <c r="F9237" t="s">
        <v>450</v>
      </c>
    </row>
    <row r="9238" spans="1:6" x14ac:dyDescent="0.25">
      <c r="A9238">
        <v>16</v>
      </c>
      <c r="B9238">
        <v>12</v>
      </c>
      <c r="C9238" t="s">
        <v>1091</v>
      </c>
      <c r="D9238" t="s">
        <v>901</v>
      </c>
      <c r="E9238" t="s">
        <v>323</v>
      </c>
      <c r="F9238" t="s">
        <v>450</v>
      </c>
    </row>
    <row r="9239" spans="1:6" x14ac:dyDescent="0.25">
      <c r="A9239">
        <v>16</v>
      </c>
      <c r="B9239">
        <v>13</v>
      </c>
      <c r="C9239" t="s">
        <v>1205</v>
      </c>
      <c r="D9239" t="s">
        <v>905</v>
      </c>
      <c r="E9239" t="s">
        <v>846</v>
      </c>
      <c r="F9239" t="s">
        <v>450</v>
      </c>
    </row>
    <row r="9240" spans="1:6" x14ac:dyDescent="0.25">
      <c r="A9240">
        <v>16</v>
      </c>
      <c r="B9240">
        <v>14</v>
      </c>
      <c r="C9240" t="s">
        <v>1144</v>
      </c>
      <c r="D9240" t="s">
        <v>899</v>
      </c>
      <c r="E9240" t="s">
        <v>449</v>
      </c>
      <c r="F9240" t="s">
        <v>450</v>
      </c>
    </row>
    <row r="9241" spans="1:6" x14ac:dyDescent="0.25">
      <c r="A9241">
        <v>16</v>
      </c>
      <c r="B9241">
        <v>15</v>
      </c>
      <c r="C9241" t="s">
        <v>1115</v>
      </c>
      <c r="D9241" t="s">
        <v>901</v>
      </c>
      <c r="E9241" t="s">
        <v>350</v>
      </c>
      <c r="F9241" t="s">
        <v>450</v>
      </c>
    </row>
    <row r="9242" spans="1:6" x14ac:dyDescent="0.25">
      <c r="A9242">
        <v>17</v>
      </c>
      <c r="B9242">
        <v>1</v>
      </c>
      <c r="C9242" t="s">
        <v>1174</v>
      </c>
      <c r="D9242" t="s">
        <v>899</v>
      </c>
      <c r="E9242" t="s">
        <v>350</v>
      </c>
      <c r="F9242" t="s">
        <v>450</v>
      </c>
    </row>
    <row r="9243" spans="1:6" x14ac:dyDescent="0.25">
      <c r="A9243">
        <v>17</v>
      </c>
      <c r="B9243">
        <v>2</v>
      </c>
      <c r="C9243" t="s">
        <v>1064</v>
      </c>
      <c r="D9243" t="s">
        <v>901</v>
      </c>
      <c r="E9243" t="s">
        <v>449</v>
      </c>
      <c r="F9243" t="s">
        <v>450</v>
      </c>
    </row>
    <row r="9244" spans="1:6" x14ac:dyDescent="0.25">
      <c r="A9244">
        <v>17</v>
      </c>
      <c r="B9244">
        <v>3</v>
      </c>
      <c r="C9244" t="s">
        <v>1274</v>
      </c>
      <c r="D9244" t="s">
        <v>901</v>
      </c>
      <c r="E9244" t="s">
        <v>846</v>
      </c>
      <c r="F9244" t="s">
        <v>450</v>
      </c>
    </row>
    <row r="9245" spans="1:6" x14ac:dyDescent="0.25">
      <c r="A9245">
        <v>17</v>
      </c>
      <c r="B9245">
        <v>4</v>
      </c>
      <c r="C9245" t="s">
        <v>1154</v>
      </c>
      <c r="D9245" t="s">
        <v>922</v>
      </c>
      <c r="E9245" t="s">
        <v>323</v>
      </c>
      <c r="F9245" t="s">
        <v>450</v>
      </c>
    </row>
    <row r="9246" spans="1:6" x14ac:dyDescent="0.25">
      <c r="A9246">
        <v>17</v>
      </c>
      <c r="B9246">
        <v>5</v>
      </c>
      <c r="C9246" t="s">
        <v>1092</v>
      </c>
      <c r="D9246" t="s">
        <v>901</v>
      </c>
      <c r="E9246" t="s">
        <v>834</v>
      </c>
      <c r="F9246" t="s">
        <v>450</v>
      </c>
    </row>
    <row r="9247" spans="1:6" x14ac:dyDescent="0.25">
      <c r="A9247">
        <v>17</v>
      </c>
      <c r="B9247">
        <v>6</v>
      </c>
      <c r="C9247" t="s">
        <v>1166</v>
      </c>
      <c r="D9247" t="s">
        <v>901</v>
      </c>
      <c r="E9247" t="s">
        <v>663</v>
      </c>
      <c r="F9247" t="s">
        <v>450</v>
      </c>
    </row>
    <row r="9248" spans="1:6" x14ac:dyDescent="0.25">
      <c r="A9248">
        <v>17</v>
      </c>
      <c r="B9248">
        <v>7</v>
      </c>
      <c r="C9248" t="s">
        <v>1198</v>
      </c>
      <c r="D9248" t="s">
        <v>901</v>
      </c>
      <c r="E9248" t="s">
        <v>525</v>
      </c>
      <c r="F9248" t="s">
        <v>450</v>
      </c>
    </row>
    <row r="9249" spans="1:6" x14ac:dyDescent="0.25">
      <c r="A9249">
        <v>17</v>
      </c>
      <c r="B9249">
        <v>8</v>
      </c>
      <c r="C9249" t="s">
        <v>1251</v>
      </c>
      <c r="D9249" t="s">
        <v>901</v>
      </c>
      <c r="E9249" t="s">
        <v>633</v>
      </c>
      <c r="F9249" t="s">
        <v>450</v>
      </c>
    </row>
    <row r="9250" spans="1:6" x14ac:dyDescent="0.25">
      <c r="A9250">
        <v>17</v>
      </c>
      <c r="B9250">
        <v>9</v>
      </c>
      <c r="C9250" t="s">
        <v>1148</v>
      </c>
      <c r="D9250" t="s">
        <v>901</v>
      </c>
      <c r="E9250" t="s">
        <v>338</v>
      </c>
      <c r="F9250" t="s">
        <v>450</v>
      </c>
    </row>
    <row r="9251" spans="1:6" x14ac:dyDescent="0.25">
      <c r="A9251">
        <v>17</v>
      </c>
      <c r="B9251">
        <v>10</v>
      </c>
      <c r="C9251" t="s">
        <v>1133</v>
      </c>
      <c r="D9251" t="s">
        <v>901</v>
      </c>
      <c r="E9251" t="s">
        <v>542</v>
      </c>
      <c r="F9251" t="s">
        <v>450</v>
      </c>
    </row>
    <row r="9252" spans="1:6" x14ac:dyDescent="0.25">
      <c r="A9252">
        <v>17</v>
      </c>
      <c r="B9252">
        <v>11</v>
      </c>
      <c r="C9252" t="s">
        <v>1279</v>
      </c>
      <c r="D9252" t="s">
        <v>901</v>
      </c>
      <c r="E9252" t="s">
        <v>201</v>
      </c>
      <c r="F9252" t="s">
        <v>450</v>
      </c>
    </row>
    <row r="9253" spans="1:6" x14ac:dyDescent="0.25">
      <c r="A9253">
        <v>17</v>
      </c>
      <c r="B9253">
        <v>12</v>
      </c>
      <c r="C9253" t="s">
        <v>1104</v>
      </c>
      <c r="D9253" t="s">
        <v>901</v>
      </c>
      <c r="E9253" t="s">
        <v>341</v>
      </c>
      <c r="F9253" t="s">
        <v>450</v>
      </c>
    </row>
    <row r="9254" spans="1:6" x14ac:dyDescent="0.25">
      <c r="A9254">
        <v>17</v>
      </c>
      <c r="B9254">
        <v>13</v>
      </c>
      <c r="C9254" t="s">
        <v>1157</v>
      </c>
      <c r="D9254" t="s">
        <v>899</v>
      </c>
      <c r="E9254" t="s">
        <v>600</v>
      </c>
      <c r="F9254" t="s">
        <v>450</v>
      </c>
    </row>
    <row r="9255" spans="1:6" x14ac:dyDescent="0.25">
      <c r="A9255">
        <v>17</v>
      </c>
      <c r="B9255">
        <v>14</v>
      </c>
      <c r="C9255" t="s">
        <v>1102</v>
      </c>
      <c r="D9255" t="s">
        <v>901</v>
      </c>
      <c r="E9255" t="s">
        <v>461</v>
      </c>
      <c r="F9255" t="s">
        <v>450</v>
      </c>
    </row>
    <row r="9256" spans="1:6" x14ac:dyDescent="0.25">
      <c r="A9256">
        <v>17</v>
      </c>
      <c r="B9256">
        <v>15</v>
      </c>
      <c r="C9256" t="s">
        <v>1146</v>
      </c>
      <c r="D9256" t="s">
        <v>905</v>
      </c>
      <c r="E9256" t="s">
        <v>613</v>
      </c>
      <c r="F9256" t="s">
        <v>450</v>
      </c>
    </row>
    <row r="9257" spans="1:6" x14ac:dyDescent="0.25">
      <c r="A9257">
        <v>18</v>
      </c>
      <c r="B9257">
        <v>1</v>
      </c>
      <c r="C9257" t="s">
        <v>1111</v>
      </c>
      <c r="D9257" t="s">
        <v>926</v>
      </c>
      <c r="E9257" t="s">
        <v>613</v>
      </c>
      <c r="F9257" t="s">
        <v>450</v>
      </c>
    </row>
    <row r="9258" spans="1:6" x14ac:dyDescent="0.25">
      <c r="A9258">
        <v>18</v>
      </c>
      <c r="B9258">
        <v>2</v>
      </c>
      <c r="C9258" t="s">
        <v>1168</v>
      </c>
      <c r="D9258" t="s">
        <v>899</v>
      </c>
      <c r="E9258" t="s">
        <v>461</v>
      </c>
      <c r="F9258" t="s">
        <v>450</v>
      </c>
    </row>
    <row r="9259" spans="1:6" x14ac:dyDescent="0.25">
      <c r="A9259">
        <v>18</v>
      </c>
      <c r="B9259">
        <v>3</v>
      </c>
      <c r="C9259" t="s">
        <v>1163</v>
      </c>
      <c r="D9259" t="s">
        <v>903</v>
      </c>
      <c r="E9259" t="s">
        <v>600</v>
      </c>
      <c r="F9259" t="s">
        <v>450</v>
      </c>
    </row>
    <row r="9260" spans="1:6" x14ac:dyDescent="0.25">
      <c r="A9260">
        <v>18</v>
      </c>
      <c r="B9260">
        <v>4</v>
      </c>
      <c r="C9260" t="s">
        <v>1200</v>
      </c>
      <c r="D9260" t="s">
        <v>901</v>
      </c>
      <c r="E9260" t="s">
        <v>341</v>
      </c>
      <c r="F9260" t="s">
        <v>450</v>
      </c>
    </row>
    <row r="9261" spans="1:6" x14ac:dyDescent="0.25">
      <c r="A9261">
        <v>18</v>
      </c>
      <c r="B9261">
        <v>5</v>
      </c>
      <c r="C9261" t="s">
        <v>1247</v>
      </c>
      <c r="D9261" t="s">
        <v>901</v>
      </c>
      <c r="E9261" t="s">
        <v>201</v>
      </c>
      <c r="F9261" t="s">
        <v>450</v>
      </c>
    </row>
    <row r="9262" spans="1:6" x14ac:dyDescent="0.25">
      <c r="A9262">
        <v>18</v>
      </c>
      <c r="B9262">
        <v>6</v>
      </c>
      <c r="C9262" t="s">
        <v>1143</v>
      </c>
      <c r="D9262" t="s">
        <v>961</v>
      </c>
      <c r="E9262" t="s">
        <v>542</v>
      </c>
      <c r="F9262" t="s">
        <v>450</v>
      </c>
    </row>
    <row r="9263" spans="1:6" x14ac:dyDescent="0.25">
      <c r="A9263">
        <v>18</v>
      </c>
      <c r="B9263">
        <v>7</v>
      </c>
      <c r="C9263" t="s">
        <v>1164</v>
      </c>
      <c r="D9263" t="s">
        <v>903</v>
      </c>
      <c r="E9263" t="s">
        <v>338</v>
      </c>
      <c r="F9263" t="s">
        <v>450</v>
      </c>
    </row>
    <row r="9264" spans="1:6" x14ac:dyDescent="0.25">
      <c r="A9264">
        <v>18</v>
      </c>
      <c r="B9264">
        <v>8</v>
      </c>
      <c r="C9264" t="s">
        <v>1211</v>
      </c>
      <c r="D9264" t="s">
        <v>899</v>
      </c>
      <c r="E9264" t="s">
        <v>633</v>
      </c>
      <c r="F9264" t="s">
        <v>450</v>
      </c>
    </row>
    <row r="9265" spans="1:6" x14ac:dyDescent="0.25">
      <c r="A9265">
        <v>18</v>
      </c>
      <c r="B9265">
        <v>9</v>
      </c>
      <c r="C9265" t="s">
        <v>1137</v>
      </c>
      <c r="D9265" t="s">
        <v>922</v>
      </c>
      <c r="E9265" t="s">
        <v>525</v>
      </c>
      <c r="F9265" t="s">
        <v>450</v>
      </c>
    </row>
    <row r="9266" spans="1:6" x14ac:dyDescent="0.25">
      <c r="A9266">
        <v>18</v>
      </c>
      <c r="B9266">
        <v>10</v>
      </c>
      <c r="C9266" t="s">
        <v>1165</v>
      </c>
      <c r="D9266" t="s">
        <v>901</v>
      </c>
      <c r="E9266" t="s">
        <v>663</v>
      </c>
      <c r="F9266" t="s">
        <v>450</v>
      </c>
    </row>
    <row r="9267" spans="1:6" x14ac:dyDescent="0.25">
      <c r="A9267">
        <v>18</v>
      </c>
      <c r="B9267">
        <v>11</v>
      </c>
      <c r="C9267" t="s">
        <v>1259</v>
      </c>
      <c r="D9267" t="s">
        <v>901</v>
      </c>
      <c r="E9267" t="s">
        <v>834</v>
      </c>
      <c r="F9267" t="s">
        <v>450</v>
      </c>
    </row>
    <row r="9268" spans="1:6" x14ac:dyDescent="0.25">
      <c r="A9268">
        <v>18</v>
      </c>
      <c r="B9268">
        <v>12</v>
      </c>
      <c r="C9268" t="s">
        <v>1175</v>
      </c>
      <c r="D9268" t="s">
        <v>905</v>
      </c>
      <c r="E9268" t="s">
        <v>323</v>
      </c>
      <c r="F9268" t="s">
        <v>450</v>
      </c>
    </row>
    <row r="9269" spans="1:6" x14ac:dyDescent="0.25">
      <c r="A9269">
        <v>18</v>
      </c>
      <c r="B9269">
        <v>13</v>
      </c>
      <c r="C9269" t="s">
        <v>1180</v>
      </c>
      <c r="D9269" t="s">
        <v>899</v>
      </c>
      <c r="E9269" t="s">
        <v>846</v>
      </c>
      <c r="F9269" t="s">
        <v>450</v>
      </c>
    </row>
    <row r="9270" spans="1:6" x14ac:dyDescent="0.25">
      <c r="A9270">
        <v>18</v>
      </c>
      <c r="B9270">
        <v>14</v>
      </c>
      <c r="C9270" t="s">
        <v>1156</v>
      </c>
      <c r="D9270" t="s">
        <v>899</v>
      </c>
      <c r="E9270" t="s">
        <v>449</v>
      </c>
      <c r="F9270" t="s">
        <v>450</v>
      </c>
    </row>
    <row r="9271" spans="1:6" x14ac:dyDescent="0.25">
      <c r="A9271">
        <v>18</v>
      </c>
      <c r="B9271">
        <v>15</v>
      </c>
      <c r="C9271" t="s">
        <v>1185</v>
      </c>
      <c r="D9271" t="s">
        <v>901</v>
      </c>
      <c r="E9271" t="s">
        <v>350</v>
      </c>
      <c r="F9271" t="s">
        <v>450</v>
      </c>
    </row>
    <row r="9272" spans="1:6" x14ac:dyDescent="0.25">
      <c r="A9272">
        <v>19</v>
      </c>
      <c r="B9272">
        <v>1</v>
      </c>
      <c r="C9272" t="s">
        <v>1186</v>
      </c>
      <c r="D9272" t="s">
        <v>922</v>
      </c>
      <c r="E9272" t="s">
        <v>350</v>
      </c>
      <c r="F9272" t="s">
        <v>450</v>
      </c>
    </row>
    <row r="9273" spans="1:6" x14ac:dyDescent="0.25">
      <c r="A9273">
        <v>19</v>
      </c>
      <c r="B9273">
        <v>2</v>
      </c>
      <c r="C9273" t="s">
        <v>1179</v>
      </c>
      <c r="D9273" t="s">
        <v>901</v>
      </c>
      <c r="E9273" t="s">
        <v>449</v>
      </c>
      <c r="F9273" t="s">
        <v>450</v>
      </c>
    </row>
    <row r="9274" spans="1:6" x14ac:dyDescent="0.25">
      <c r="A9274">
        <v>19</v>
      </c>
      <c r="B9274">
        <v>3</v>
      </c>
      <c r="C9274" t="s">
        <v>1151</v>
      </c>
      <c r="D9274" t="s">
        <v>903</v>
      </c>
      <c r="E9274" t="s">
        <v>846</v>
      </c>
      <c r="F9274" t="s">
        <v>450</v>
      </c>
    </row>
    <row r="9275" spans="1:6" x14ac:dyDescent="0.25">
      <c r="A9275">
        <v>19</v>
      </c>
      <c r="B9275">
        <v>4</v>
      </c>
      <c r="C9275" t="s">
        <v>1226</v>
      </c>
      <c r="D9275" t="s">
        <v>901</v>
      </c>
      <c r="E9275" t="s">
        <v>323</v>
      </c>
      <c r="F9275" t="s">
        <v>450</v>
      </c>
    </row>
    <row r="9276" spans="1:6" x14ac:dyDescent="0.25">
      <c r="A9276">
        <v>19</v>
      </c>
      <c r="B9276">
        <v>5</v>
      </c>
      <c r="C9276" t="s">
        <v>1183</v>
      </c>
      <c r="D9276" t="s">
        <v>899</v>
      </c>
      <c r="E9276" t="s">
        <v>834</v>
      </c>
      <c r="F9276" t="s">
        <v>450</v>
      </c>
    </row>
    <row r="9277" spans="1:6" x14ac:dyDescent="0.25">
      <c r="A9277">
        <v>19</v>
      </c>
      <c r="B9277">
        <v>6</v>
      </c>
      <c r="C9277" t="s">
        <v>1169</v>
      </c>
      <c r="D9277" t="s">
        <v>901</v>
      </c>
      <c r="E9277" t="s">
        <v>663</v>
      </c>
      <c r="F9277" t="s">
        <v>450</v>
      </c>
    </row>
    <row r="9278" spans="1:6" x14ac:dyDescent="0.25">
      <c r="A9278">
        <v>19</v>
      </c>
      <c r="B9278">
        <v>7</v>
      </c>
      <c r="C9278" t="s">
        <v>1129</v>
      </c>
      <c r="D9278" t="s">
        <v>899</v>
      </c>
      <c r="E9278" t="s">
        <v>525</v>
      </c>
      <c r="F9278" t="s">
        <v>450</v>
      </c>
    </row>
    <row r="9279" spans="1:6" x14ac:dyDescent="0.25">
      <c r="A9279">
        <v>19</v>
      </c>
      <c r="B9279">
        <v>8</v>
      </c>
      <c r="C9279" t="s">
        <v>1203</v>
      </c>
      <c r="D9279" t="s">
        <v>903</v>
      </c>
      <c r="E9279" t="s">
        <v>633</v>
      </c>
      <c r="F9279" t="s">
        <v>450</v>
      </c>
    </row>
    <row r="9280" spans="1:6" x14ac:dyDescent="0.25">
      <c r="A9280">
        <v>19</v>
      </c>
      <c r="B9280">
        <v>9</v>
      </c>
      <c r="C9280" t="s">
        <v>1141</v>
      </c>
      <c r="D9280" t="s">
        <v>899</v>
      </c>
      <c r="E9280" t="s">
        <v>338</v>
      </c>
      <c r="F9280" t="s">
        <v>450</v>
      </c>
    </row>
    <row r="9281" spans="1:6" x14ac:dyDescent="0.25">
      <c r="A9281">
        <v>19</v>
      </c>
      <c r="B9281">
        <v>10</v>
      </c>
      <c r="C9281" t="s">
        <v>1167</v>
      </c>
      <c r="D9281" t="s">
        <v>901</v>
      </c>
      <c r="E9281" t="s">
        <v>542</v>
      </c>
      <c r="F9281" t="s">
        <v>450</v>
      </c>
    </row>
    <row r="9282" spans="1:6" x14ac:dyDescent="0.25">
      <c r="A9282">
        <v>19</v>
      </c>
      <c r="B9282">
        <v>11</v>
      </c>
      <c r="C9282" t="s">
        <v>1196</v>
      </c>
      <c r="D9282" t="s">
        <v>903</v>
      </c>
      <c r="E9282" t="s">
        <v>201</v>
      </c>
      <c r="F9282" t="s">
        <v>450</v>
      </c>
    </row>
    <row r="9283" spans="1:6" x14ac:dyDescent="0.25">
      <c r="A9283">
        <v>19</v>
      </c>
      <c r="B9283">
        <v>12</v>
      </c>
      <c r="C9283" t="s">
        <v>1236</v>
      </c>
      <c r="D9283" t="s">
        <v>901</v>
      </c>
      <c r="E9283" t="s">
        <v>341</v>
      </c>
      <c r="F9283" t="s">
        <v>450</v>
      </c>
    </row>
    <row r="9284" spans="1:6" x14ac:dyDescent="0.25">
      <c r="A9284">
        <v>19</v>
      </c>
      <c r="B9284">
        <v>13</v>
      </c>
      <c r="C9284" t="s">
        <v>1252</v>
      </c>
      <c r="D9284" t="s">
        <v>901</v>
      </c>
      <c r="E9284" t="s">
        <v>600</v>
      </c>
      <c r="F9284" t="s">
        <v>450</v>
      </c>
    </row>
    <row r="9285" spans="1:6" x14ac:dyDescent="0.25">
      <c r="A9285">
        <v>19</v>
      </c>
      <c r="B9285">
        <v>14</v>
      </c>
      <c r="C9285" t="s">
        <v>1178</v>
      </c>
      <c r="D9285" t="s">
        <v>901</v>
      </c>
      <c r="E9285" t="s">
        <v>461</v>
      </c>
      <c r="F9285" t="s">
        <v>450</v>
      </c>
    </row>
    <row r="9286" spans="1:6" x14ac:dyDescent="0.25">
      <c r="A9286">
        <v>19</v>
      </c>
      <c r="B9286">
        <v>15</v>
      </c>
      <c r="C9286" t="s">
        <v>1269</v>
      </c>
      <c r="D9286" t="s">
        <v>905</v>
      </c>
      <c r="E9286" t="s">
        <v>613</v>
      </c>
      <c r="F9286" t="s">
        <v>450</v>
      </c>
    </row>
    <row r="9287" spans="1:6" x14ac:dyDescent="0.25">
      <c r="A9287">
        <v>20</v>
      </c>
      <c r="B9287">
        <v>1</v>
      </c>
      <c r="C9287" t="s">
        <v>1159</v>
      </c>
      <c r="D9287" t="s">
        <v>901</v>
      </c>
      <c r="E9287" t="s">
        <v>613</v>
      </c>
      <c r="F9287" t="s">
        <v>450</v>
      </c>
    </row>
    <row r="9288" spans="1:6" x14ac:dyDescent="0.25">
      <c r="A9288">
        <v>20</v>
      </c>
      <c r="B9288">
        <v>2</v>
      </c>
      <c r="C9288" t="s">
        <v>1190</v>
      </c>
      <c r="D9288" t="s">
        <v>901</v>
      </c>
      <c r="E9288" t="s">
        <v>461</v>
      </c>
      <c r="F9288" t="s">
        <v>450</v>
      </c>
    </row>
    <row r="9289" spans="1:6" x14ac:dyDescent="0.25">
      <c r="A9289">
        <v>20</v>
      </c>
      <c r="B9289">
        <v>3</v>
      </c>
      <c r="C9289" t="s">
        <v>1140</v>
      </c>
      <c r="D9289" t="s">
        <v>901</v>
      </c>
      <c r="E9289" t="s">
        <v>600</v>
      </c>
      <c r="F9289" t="s">
        <v>450</v>
      </c>
    </row>
    <row r="9290" spans="1:6" x14ac:dyDescent="0.25">
      <c r="A9290">
        <v>20</v>
      </c>
      <c r="B9290">
        <v>4</v>
      </c>
      <c r="C9290" t="s">
        <v>1155</v>
      </c>
      <c r="D9290" t="s">
        <v>961</v>
      </c>
      <c r="E9290" t="s">
        <v>341</v>
      </c>
      <c r="F9290" t="s">
        <v>450</v>
      </c>
    </row>
    <row r="9291" spans="1:6" x14ac:dyDescent="0.25">
      <c r="A9291">
        <v>20</v>
      </c>
      <c r="B9291">
        <v>5</v>
      </c>
      <c r="C9291" t="s">
        <v>1229</v>
      </c>
      <c r="D9291" t="s">
        <v>905</v>
      </c>
      <c r="E9291" t="s">
        <v>201</v>
      </c>
      <c r="F9291" t="s">
        <v>450</v>
      </c>
    </row>
    <row r="9292" spans="1:6" x14ac:dyDescent="0.25">
      <c r="A9292">
        <v>20</v>
      </c>
      <c r="B9292">
        <v>6</v>
      </c>
      <c r="C9292" t="s">
        <v>1191</v>
      </c>
      <c r="D9292" t="s">
        <v>901</v>
      </c>
      <c r="E9292" t="s">
        <v>542</v>
      </c>
      <c r="F9292" t="s">
        <v>450</v>
      </c>
    </row>
    <row r="9293" spans="1:6" x14ac:dyDescent="0.25">
      <c r="A9293">
        <v>20</v>
      </c>
      <c r="B9293">
        <v>7</v>
      </c>
      <c r="C9293" t="s">
        <v>1221</v>
      </c>
      <c r="D9293" t="s">
        <v>908</v>
      </c>
      <c r="E9293" t="s">
        <v>338</v>
      </c>
      <c r="F9293" t="s">
        <v>450</v>
      </c>
    </row>
    <row r="9294" spans="1:6" x14ac:dyDescent="0.25">
      <c r="A9294">
        <v>20</v>
      </c>
      <c r="B9294">
        <v>8</v>
      </c>
      <c r="C9294" t="s">
        <v>1233</v>
      </c>
      <c r="D9294" t="s">
        <v>901</v>
      </c>
      <c r="E9294" t="s">
        <v>633</v>
      </c>
      <c r="F9294" t="s">
        <v>450</v>
      </c>
    </row>
    <row r="9295" spans="1:6" x14ac:dyDescent="0.25">
      <c r="A9295">
        <v>20</v>
      </c>
      <c r="B9295">
        <v>9</v>
      </c>
      <c r="C9295" t="s">
        <v>1335</v>
      </c>
      <c r="D9295" t="s">
        <v>901</v>
      </c>
      <c r="E9295" t="s">
        <v>525</v>
      </c>
      <c r="F9295" t="s">
        <v>450</v>
      </c>
    </row>
    <row r="9296" spans="1:6" x14ac:dyDescent="0.25">
      <c r="A9296">
        <v>20</v>
      </c>
      <c r="B9296">
        <v>10</v>
      </c>
      <c r="C9296" t="s">
        <v>1150</v>
      </c>
      <c r="D9296" t="s">
        <v>905</v>
      </c>
      <c r="E9296" t="s">
        <v>663</v>
      </c>
      <c r="F9296" t="s">
        <v>450</v>
      </c>
    </row>
    <row r="9297" spans="1:6" x14ac:dyDescent="0.25">
      <c r="A9297">
        <v>20</v>
      </c>
      <c r="B9297">
        <v>11</v>
      </c>
      <c r="C9297" t="s">
        <v>1207</v>
      </c>
      <c r="D9297" t="s">
        <v>899</v>
      </c>
      <c r="E9297" t="s">
        <v>834</v>
      </c>
      <c r="F9297" t="s">
        <v>450</v>
      </c>
    </row>
    <row r="9298" spans="1:6" x14ac:dyDescent="0.25">
      <c r="A9298">
        <v>20</v>
      </c>
      <c r="B9298">
        <v>12</v>
      </c>
      <c r="C9298" t="s">
        <v>1138</v>
      </c>
      <c r="D9298" t="s">
        <v>961</v>
      </c>
      <c r="E9298" t="s">
        <v>323</v>
      </c>
      <c r="F9298" t="s">
        <v>450</v>
      </c>
    </row>
    <row r="9299" spans="1:6" x14ac:dyDescent="0.25">
      <c r="A9299">
        <v>20</v>
      </c>
      <c r="B9299">
        <v>13</v>
      </c>
      <c r="C9299" t="s">
        <v>1127</v>
      </c>
      <c r="D9299" t="s">
        <v>901</v>
      </c>
      <c r="E9299" t="s">
        <v>846</v>
      </c>
      <c r="F9299" t="s">
        <v>450</v>
      </c>
    </row>
    <row r="9300" spans="1:6" x14ac:dyDescent="0.25">
      <c r="A9300">
        <v>20</v>
      </c>
      <c r="B9300">
        <v>14</v>
      </c>
      <c r="C9300" t="s">
        <v>1188</v>
      </c>
      <c r="D9300" t="s">
        <v>961</v>
      </c>
      <c r="E9300" t="s">
        <v>449</v>
      </c>
      <c r="F9300" t="s">
        <v>450</v>
      </c>
    </row>
    <row r="9301" spans="1:6" x14ac:dyDescent="0.25">
      <c r="A9301">
        <v>20</v>
      </c>
      <c r="B9301">
        <v>15</v>
      </c>
      <c r="C9301" t="s">
        <v>1187</v>
      </c>
      <c r="D9301" t="s">
        <v>905</v>
      </c>
      <c r="E9301" t="s">
        <v>350</v>
      </c>
      <c r="F9301" t="s">
        <v>450</v>
      </c>
    </row>
    <row r="9302" spans="1:6" x14ac:dyDescent="0.25">
      <c r="A9302">
        <v>21</v>
      </c>
      <c r="B9302">
        <v>1</v>
      </c>
      <c r="C9302" t="s">
        <v>1224</v>
      </c>
      <c r="D9302" t="s">
        <v>961</v>
      </c>
      <c r="E9302" t="s">
        <v>350</v>
      </c>
      <c r="F9302" t="s">
        <v>450</v>
      </c>
    </row>
    <row r="9303" spans="1:6" x14ac:dyDescent="0.25">
      <c r="A9303">
        <v>21</v>
      </c>
      <c r="B9303">
        <v>2</v>
      </c>
      <c r="C9303" t="s">
        <v>1176</v>
      </c>
      <c r="D9303" t="s">
        <v>922</v>
      </c>
      <c r="E9303" t="s">
        <v>449</v>
      </c>
      <c r="F9303" t="s">
        <v>450</v>
      </c>
    </row>
    <row r="9304" spans="1:6" x14ac:dyDescent="0.25">
      <c r="A9304">
        <v>21</v>
      </c>
      <c r="B9304">
        <v>3</v>
      </c>
      <c r="C9304" t="s">
        <v>1241</v>
      </c>
      <c r="D9304" t="s">
        <v>961</v>
      </c>
      <c r="E9304" t="s">
        <v>846</v>
      </c>
      <c r="F9304" t="s">
        <v>450</v>
      </c>
    </row>
    <row r="9305" spans="1:6" x14ac:dyDescent="0.25">
      <c r="A9305">
        <v>21</v>
      </c>
      <c r="B9305">
        <v>4</v>
      </c>
      <c r="C9305" t="s">
        <v>1195</v>
      </c>
      <c r="D9305" t="s">
        <v>899</v>
      </c>
      <c r="E9305" t="s">
        <v>323</v>
      </c>
      <c r="F9305" t="s">
        <v>450</v>
      </c>
    </row>
    <row r="9306" spans="1:6" x14ac:dyDescent="0.25">
      <c r="A9306">
        <v>21</v>
      </c>
      <c r="B9306">
        <v>5</v>
      </c>
      <c r="C9306" t="s">
        <v>1244</v>
      </c>
      <c r="D9306" t="s">
        <v>961</v>
      </c>
      <c r="E9306" t="s">
        <v>834</v>
      </c>
      <c r="F9306" t="s">
        <v>450</v>
      </c>
    </row>
    <row r="9307" spans="1:6" x14ac:dyDescent="0.25">
      <c r="A9307">
        <v>21</v>
      </c>
      <c r="B9307">
        <v>6</v>
      </c>
      <c r="C9307" t="s">
        <v>1289</v>
      </c>
      <c r="D9307" t="s">
        <v>901</v>
      </c>
      <c r="E9307" t="s">
        <v>663</v>
      </c>
      <c r="F9307" t="s">
        <v>450</v>
      </c>
    </row>
    <row r="9308" spans="1:6" x14ac:dyDescent="0.25">
      <c r="A9308">
        <v>21</v>
      </c>
      <c r="B9308">
        <v>7</v>
      </c>
      <c r="C9308" t="s">
        <v>1172</v>
      </c>
      <c r="D9308" t="s">
        <v>901</v>
      </c>
      <c r="E9308" t="s">
        <v>525</v>
      </c>
      <c r="F9308" t="s">
        <v>450</v>
      </c>
    </row>
    <row r="9309" spans="1:6" x14ac:dyDescent="0.25">
      <c r="A9309">
        <v>21</v>
      </c>
      <c r="B9309">
        <v>8</v>
      </c>
      <c r="C9309" t="s">
        <v>1238</v>
      </c>
      <c r="D9309" t="s">
        <v>901</v>
      </c>
      <c r="E9309" t="s">
        <v>633</v>
      </c>
      <c r="F9309" t="s">
        <v>450</v>
      </c>
    </row>
    <row r="9310" spans="1:6" x14ac:dyDescent="0.25">
      <c r="A9310">
        <v>21</v>
      </c>
      <c r="B9310">
        <v>9</v>
      </c>
      <c r="C9310" t="s">
        <v>1204</v>
      </c>
      <c r="D9310" t="s">
        <v>901</v>
      </c>
      <c r="E9310" t="s">
        <v>338</v>
      </c>
      <c r="F9310" t="s">
        <v>450</v>
      </c>
    </row>
    <row r="9311" spans="1:6" x14ac:dyDescent="0.25">
      <c r="A9311">
        <v>21</v>
      </c>
      <c r="B9311">
        <v>10</v>
      </c>
      <c r="C9311" t="s">
        <v>1212</v>
      </c>
      <c r="D9311" t="s">
        <v>901</v>
      </c>
      <c r="E9311" t="s">
        <v>542</v>
      </c>
      <c r="F9311" t="s">
        <v>450</v>
      </c>
    </row>
    <row r="9312" spans="1:6" x14ac:dyDescent="0.25">
      <c r="A9312">
        <v>21</v>
      </c>
      <c r="B9312">
        <v>11</v>
      </c>
      <c r="C9312" t="s">
        <v>1194</v>
      </c>
      <c r="D9312" t="s">
        <v>961</v>
      </c>
      <c r="E9312" t="s">
        <v>201</v>
      </c>
      <c r="F9312" t="s">
        <v>450</v>
      </c>
    </row>
    <row r="9313" spans="1:6" x14ac:dyDescent="0.25">
      <c r="A9313">
        <v>21</v>
      </c>
      <c r="B9313">
        <v>12</v>
      </c>
      <c r="C9313" t="s">
        <v>1243</v>
      </c>
      <c r="D9313" t="s">
        <v>901</v>
      </c>
      <c r="E9313" t="s">
        <v>341</v>
      </c>
      <c r="F9313" t="s">
        <v>450</v>
      </c>
    </row>
    <row r="9314" spans="1:6" x14ac:dyDescent="0.25">
      <c r="A9314">
        <v>21</v>
      </c>
      <c r="B9314">
        <v>13</v>
      </c>
      <c r="C9314" t="s">
        <v>1216</v>
      </c>
      <c r="D9314" t="s">
        <v>899</v>
      </c>
      <c r="E9314" t="s">
        <v>600</v>
      </c>
      <c r="F9314" t="s">
        <v>450</v>
      </c>
    </row>
    <row r="9315" spans="1:6" x14ac:dyDescent="0.25">
      <c r="A9315">
        <v>21</v>
      </c>
      <c r="B9315">
        <v>14</v>
      </c>
      <c r="C9315" t="s">
        <v>1219</v>
      </c>
      <c r="D9315" t="s">
        <v>899</v>
      </c>
      <c r="E9315" t="s">
        <v>461</v>
      </c>
      <c r="F9315" t="s">
        <v>450</v>
      </c>
    </row>
    <row r="9316" spans="1:6" x14ac:dyDescent="0.25">
      <c r="A9316">
        <v>21</v>
      </c>
      <c r="B9316">
        <v>15</v>
      </c>
      <c r="C9316" t="s">
        <v>1271</v>
      </c>
      <c r="D9316" t="s">
        <v>899</v>
      </c>
      <c r="E9316" t="s">
        <v>613</v>
      </c>
      <c r="F9316" t="s">
        <v>450</v>
      </c>
    </row>
    <row r="9317" spans="1:6" x14ac:dyDescent="0.25">
      <c r="A9317">
        <v>22</v>
      </c>
      <c r="B9317">
        <v>1</v>
      </c>
      <c r="C9317" t="s">
        <v>1290</v>
      </c>
      <c r="D9317" t="s">
        <v>922</v>
      </c>
      <c r="E9317" t="s">
        <v>613</v>
      </c>
      <c r="F9317" t="s">
        <v>450</v>
      </c>
    </row>
    <row r="9318" spans="1:6" x14ac:dyDescent="0.25">
      <c r="A9318">
        <v>22</v>
      </c>
      <c r="B9318">
        <v>2</v>
      </c>
      <c r="C9318" t="s">
        <v>1228</v>
      </c>
      <c r="D9318" t="s">
        <v>899</v>
      </c>
      <c r="E9318" t="s">
        <v>461</v>
      </c>
      <c r="F9318" t="s">
        <v>450</v>
      </c>
    </row>
    <row r="9319" spans="1:6" x14ac:dyDescent="0.25">
      <c r="A9319">
        <v>22</v>
      </c>
      <c r="B9319">
        <v>3</v>
      </c>
      <c r="C9319" t="s">
        <v>1235</v>
      </c>
      <c r="D9319" t="s">
        <v>899</v>
      </c>
      <c r="E9319" t="s">
        <v>600</v>
      </c>
      <c r="F9319" t="s">
        <v>450</v>
      </c>
    </row>
    <row r="9320" spans="1:6" x14ac:dyDescent="0.25">
      <c r="A9320">
        <v>22</v>
      </c>
      <c r="B9320">
        <v>4</v>
      </c>
      <c r="C9320" t="s">
        <v>1246</v>
      </c>
      <c r="D9320" t="s">
        <v>899</v>
      </c>
      <c r="E9320" t="s">
        <v>341</v>
      </c>
      <c r="F9320" t="s">
        <v>450</v>
      </c>
    </row>
    <row r="9321" spans="1:6" x14ac:dyDescent="0.25">
      <c r="A9321">
        <v>22</v>
      </c>
      <c r="B9321">
        <v>5</v>
      </c>
      <c r="C9321" t="s">
        <v>1282</v>
      </c>
      <c r="D9321" t="s">
        <v>901</v>
      </c>
      <c r="E9321" t="s">
        <v>201</v>
      </c>
      <c r="F9321" t="s">
        <v>450</v>
      </c>
    </row>
    <row r="9322" spans="1:6" x14ac:dyDescent="0.25">
      <c r="A9322">
        <v>22</v>
      </c>
      <c r="B9322">
        <v>6</v>
      </c>
      <c r="C9322" t="s">
        <v>1249</v>
      </c>
      <c r="D9322" t="s">
        <v>899</v>
      </c>
      <c r="E9322" t="s">
        <v>542</v>
      </c>
      <c r="F9322" t="s">
        <v>450</v>
      </c>
    </row>
    <row r="9323" spans="1:6" x14ac:dyDescent="0.25">
      <c r="A9323">
        <v>22</v>
      </c>
      <c r="B9323">
        <v>7</v>
      </c>
      <c r="C9323" t="s">
        <v>1218</v>
      </c>
      <c r="D9323" t="s">
        <v>901</v>
      </c>
      <c r="E9323" t="s">
        <v>338</v>
      </c>
      <c r="F9323" t="s">
        <v>450</v>
      </c>
    </row>
    <row r="9324" spans="1:6" x14ac:dyDescent="0.25">
      <c r="A9324">
        <v>22</v>
      </c>
      <c r="B9324">
        <v>8</v>
      </c>
      <c r="C9324" t="s">
        <v>1184</v>
      </c>
      <c r="D9324" t="s">
        <v>901</v>
      </c>
      <c r="E9324" t="s">
        <v>633</v>
      </c>
      <c r="F9324" t="s">
        <v>450</v>
      </c>
    </row>
    <row r="9325" spans="1:6" x14ac:dyDescent="0.25">
      <c r="A9325">
        <v>22</v>
      </c>
      <c r="B9325">
        <v>9</v>
      </c>
      <c r="C9325" t="s">
        <v>1189</v>
      </c>
      <c r="D9325" t="s">
        <v>901</v>
      </c>
      <c r="E9325" t="s">
        <v>525</v>
      </c>
      <c r="F9325" t="s">
        <v>450</v>
      </c>
    </row>
    <row r="9326" spans="1:6" x14ac:dyDescent="0.25">
      <c r="A9326">
        <v>22</v>
      </c>
      <c r="B9326">
        <v>10</v>
      </c>
      <c r="C9326" t="s">
        <v>1217</v>
      </c>
      <c r="D9326" t="s">
        <v>901</v>
      </c>
      <c r="E9326" t="s">
        <v>663</v>
      </c>
      <c r="F9326" t="s">
        <v>450</v>
      </c>
    </row>
    <row r="9327" spans="1:6" x14ac:dyDescent="0.25">
      <c r="A9327">
        <v>22</v>
      </c>
      <c r="B9327">
        <v>11</v>
      </c>
      <c r="C9327" t="s">
        <v>1300</v>
      </c>
      <c r="D9327" t="s">
        <v>901</v>
      </c>
      <c r="E9327" t="s">
        <v>834</v>
      </c>
      <c r="F9327" t="s">
        <v>450</v>
      </c>
    </row>
    <row r="9328" spans="1:6" x14ac:dyDescent="0.25">
      <c r="A9328">
        <v>22</v>
      </c>
      <c r="B9328">
        <v>12</v>
      </c>
      <c r="C9328" t="s">
        <v>1206</v>
      </c>
      <c r="D9328" t="s">
        <v>901</v>
      </c>
      <c r="E9328" t="s">
        <v>323</v>
      </c>
      <c r="F9328" t="s">
        <v>450</v>
      </c>
    </row>
    <row r="9329" spans="1:6" x14ac:dyDescent="0.25">
      <c r="A9329">
        <v>22</v>
      </c>
      <c r="B9329">
        <v>13</v>
      </c>
      <c r="C9329" t="s">
        <v>1192</v>
      </c>
      <c r="D9329" t="s">
        <v>901</v>
      </c>
      <c r="E9329" t="s">
        <v>846</v>
      </c>
      <c r="F9329" t="s">
        <v>450</v>
      </c>
    </row>
    <row r="9330" spans="1:6" x14ac:dyDescent="0.25">
      <c r="A9330">
        <v>22</v>
      </c>
      <c r="B9330">
        <v>14</v>
      </c>
      <c r="C9330" t="s">
        <v>1223</v>
      </c>
      <c r="D9330" t="s">
        <v>908</v>
      </c>
      <c r="E9330" t="s">
        <v>449</v>
      </c>
      <c r="F9330" t="s">
        <v>450</v>
      </c>
    </row>
    <row r="9331" spans="1:6" x14ac:dyDescent="0.25">
      <c r="A9331">
        <v>22</v>
      </c>
      <c r="B9331">
        <v>15</v>
      </c>
      <c r="C9331" t="s">
        <v>1177</v>
      </c>
      <c r="D9331" t="s">
        <v>901</v>
      </c>
      <c r="E9331" t="s">
        <v>350</v>
      </c>
      <c r="F9331" t="s">
        <v>450</v>
      </c>
    </row>
    <row r="9332" spans="1:6" x14ac:dyDescent="0.25">
      <c r="A9332">
        <v>23</v>
      </c>
      <c r="B9332">
        <v>1</v>
      </c>
      <c r="C9332" t="s">
        <v>1299</v>
      </c>
      <c r="D9332" t="s">
        <v>961</v>
      </c>
      <c r="E9332" t="s">
        <v>350</v>
      </c>
      <c r="F9332" t="s">
        <v>450</v>
      </c>
    </row>
    <row r="9333" spans="1:6" x14ac:dyDescent="0.25">
      <c r="A9333">
        <v>23</v>
      </c>
      <c r="B9333">
        <v>2</v>
      </c>
      <c r="C9333" t="s">
        <v>1220</v>
      </c>
      <c r="D9333" t="s">
        <v>903</v>
      </c>
      <c r="E9333" t="s">
        <v>449</v>
      </c>
      <c r="F9333" t="s">
        <v>450</v>
      </c>
    </row>
    <row r="9334" spans="1:6" x14ac:dyDescent="0.25">
      <c r="A9334">
        <v>23</v>
      </c>
      <c r="B9334">
        <v>3</v>
      </c>
      <c r="C9334" t="s">
        <v>1273</v>
      </c>
      <c r="D9334" t="s">
        <v>901</v>
      </c>
      <c r="E9334" t="s">
        <v>846</v>
      </c>
      <c r="F9334" t="s">
        <v>450</v>
      </c>
    </row>
    <row r="9335" spans="1:6" x14ac:dyDescent="0.25">
      <c r="A9335">
        <v>23</v>
      </c>
      <c r="B9335">
        <v>4</v>
      </c>
      <c r="C9335" t="s">
        <v>1268</v>
      </c>
      <c r="D9335" t="s">
        <v>901</v>
      </c>
      <c r="E9335" t="s">
        <v>323</v>
      </c>
      <c r="F9335" t="s">
        <v>450</v>
      </c>
    </row>
    <row r="9336" spans="1:6" x14ac:dyDescent="0.25">
      <c r="A9336">
        <v>23</v>
      </c>
      <c r="B9336">
        <v>5</v>
      </c>
      <c r="C9336" t="s">
        <v>1171</v>
      </c>
      <c r="D9336" t="s">
        <v>961</v>
      </c>
      <c r="E9336" t="s">
        <v>834</v>
      </c>
      <c r="F9336" t="s">
        <v>450</v>
      </c>
    </row>
    <row r="9337" spans="1:6" x14ac:dyDescent="0.25">
      <c r="A9337">
        <v>23</v>
      </c>
      <c r="B9337">
        <v>6</v>
      </c>
      <c r="C9337" t="s">
        <v>1162</v>
      </c>
      <c r="D9337" t="s">
        <v>961</v>
      </c>
      <c r="E9337" t="s">
        <v>663</v>
      </c>
      <c r="F9337" t="s">
        <v>450</v>
      </c>
    </row>
    <row r="9338" spans="1:6" x14ac:dyDescent="0.25">
      <c r="A9338">
        <v>23</v>
      </c>
      <c r="B9338">
        <v>7</v>
      </c>
      <c r="C9338" t="s">
        <v>1208</v>
      </c>
      <c r="D9338" t="s">
        <v>899</v>
      </c>
      <c r="E9338" t="s">
        <v>525</v>
      </c>
      <c r="F9338" t="s">
        <v>450</v>
      </c>
    </row>
    <row r="9339" spans="1:6" x14ac:dyDescent="0.25">
      <c r="A9339">
        <v>23</v>
      </c>
      <c r="B9339">
        <v>8</v>
      </c>
      <c r="C9339" t="s">
        <v>1264</v>
      </c>
      <c r="D9339" t="s">
        <v>899</v>
      </c>
      <c r="E9339" t="s">
        <v>633</v>
      </c>
      <c r="F9339" t="s">
        <v>450</v>
      </c>
    </row>
    <row r="9340" spans="1:6" x14ac:dyDescent="0.25">
      <c r="A9340">
        <v>23</v>
      </c>
      <c r="B9340">
        <v>9</v>
      </c>
      <c r="C9340" t="s">
        <v>1199</v>
      </c>
      <c r="D9340" t="s">
        <v>903</v>
      </c>
      <c r="E9340" t="s">
        <v>338</v>
      </c>
      <c r="F9340" t="s">
        <v>450</v>
      </c>
    </row>
    <row r="9341" spans="1:6" x14ac:dyDescent="0.25">
      <c r="A9341">
        <v>23</v>
      </c>
      <c r="B9341">
        <v>10</v>
      </c>
      <c r="C9341" t="s">
        <v>1215</v>
      </c>
      <c r="D9341" t="s">
        <v>899</v>
      </c>
      <c r="E9341" t="s">
        <v>542</v>
      </c>
      <c r="F9341" t="s">
        <v>450</v>
      </c>
    </row>
    <row r="9342" spans="1:6" x14ac:dyDescent="0.25">
      <c r="A9342">
        <v>23</v>
      </c>
      <c r="B9342">
        <v>11</v>
      </c>
      <c r="C9342" t="s">
        <v>1305</v>
      </c>
      <c r="D9342" t="s">
        <v>901</v>
      </c>
      <c r="E9342" t="s">
        <v>201</v>
      </c>
      <c r="F9342" t="s">
        <v>450</v>
      </c>
    </row>
    <row r="9343" spans="1:6" x14ac:dyDescent="0.25">
      <c r="A9343">
        <v>23</v>
      </c>
      <c r="B9343">
        <v>12</v>
      </c>
      <c r="C9343" t="s">
        <v>1234</v>
      </c>
      <c r="D9343" t="s">
        <v>908</v>
      </c>
      <c r="E9343" t="s">
        <v>341</v>
      </c>
      <c r="F9343" t="s">
        <v>450</v>
      </c>
    </row>
    <row r="9344" spans="1:6" x14ac:dyDescent="0.25">
      <c r="A9344">
        <v>23</v>
      </c>
      <c r="B9344">
        <v>13</v>
      </c>
      <c r="C9344" t="s">
        <v>1261</v>
      </c>
      <c r="D9344" t="s">
        <v>899</v>
      </c>
      <c r="E9344" t="s">
        <v>600</v>
      </c>
      <c r="F9344" t="s">
        <v>450</v>
      </c>
    </row>
    <row r="9345" spans="1:6" x14ac:dyDescent="0.25">
      <c r="A9345">
        <v>23</v>
      </c>
      <c r="B9345">
        <v>14</v>
      </c>
      <c r="C9345" t="s">
        <v>1281</v>
      </c>
      <c r="D9345" t="s">
        <v>901</v>
      </c>
      <c r="E9345" t="s">
        <v>461</v>
      </c>
      <c r="F9345" t="s">
        <v>450</v>
      </c>
    </row>
    <row r="9346" spans="1:6" x14ac:dyDescent="0.25">
      <c r="A9346">
        <v>23</v>
      </c>
      <c r="B9346">
        <v>15</v>
      </c>
      <c r="C9346" t="s">
        <v>1287</v>
      </c>
      <c r="D9346" t="s">
        <v>903</v>
      </c>
      <c r="E9346" t="s">
        <v>613</v>
      </c>
      <c r="F9346" t="s">
        <v>450</v>
      </c>
    </row>
    <row r="9347" spans="1:6" x14ac:dyDescent="0.25">
      <c r="A9347">
        <v>24</v>
      </c>
      <c r="B9347">
        <v>1</v>
      </c>
      <c r="C9347" t="s">
        <v>1262</v>
      </c>
      <c r="D9347" t="s">
        <v>903</v>
      </c>
      <c r="E9347" t="s">
        <v>613</v>
      </c>
      <c r="F9347" t="s">
        <v>450</v>
      </c>
    </row>
    <row r="9348" spans="1:6" x14ac:dyDescent="0.25">
      <c r="A9348">
        <v>24</v>
      </c>
      <c r="B9348">
        <v>2</v>
      </c>
      <c r="C9348" t="s">
        <v>1240</v>
      </c>
      <c r="D9348" t="s">
        <v>901</v>
      </c>
      <c r="E9348" t="s">
        <v>461</v>
      </c>
      <c r="F9348" t="s">
        <v>450</v>
      </c>
    </row>
    <row r="9349" spans="1:6" x14ac:dyDescent="0.25">
      <c r="A9349">
        <v>24</v>
      </c>
      <c r="B9349">
        <v>3</v>
      </c>
      <c r="C9349" t="s">
        <v>1248</v>
      </c>
      <c r="D9349" t="s">
        <v>901</v>
      </c>
      <c r="E9349" t="s">
        <v>600</v>
      </c>
      <c r="F9349" t="s">
        <v>450</v>
      </c>
    </row>
    <row r="9350" spans="1:6" x14ac:dyDescent="0.25">
      <c r="A9350">
        <v>24</v>
      </c>
      <c r="B9350">
        <v>4</v>
      </c>
      <c r="C9350" t="s">
        <v>1275</v>
      </c>
      <c r="D9350" t="s">
        <v>899</v>
      </c>
      <c r="E9350" t="s">
        <v>341</v>
      </c>
      <c r="F9350" t="s">
        <v>450</v>
      </c>
    </row>
    <row r="9351" spans="1:6" x14ac:dyDescent="0.25">
      <c r="A9351">
        <v>24</v>
      </c>
      <c r="B9351">
        <v>5</v>
      </c>
      <c r="C9351" t="s">
        <v>1304</v>
      </c>
      <c r="D9351" t="s">
        <v>908</v>
      </c>
      <c r="E9351" t="s">
        <v>201</v>
      </c>
      <c r="F9351" t="s">
        <v>450</v>
      </c>
    </row>
    <row r="9352" spans="1:6" x14ac:dyDescent="0.25">
      <c r="A9352">
        <v>24</v>
      </c>
      <c r="B9352">
        <v>6</v>
      </c>
      <c r="C9352" t="s">
        <v>1342</v>
      </c>
      <c r="D9352" t="s">
        <v>961</v>
      </c>
      <c r="E9352" t="s">
        <v>542</v>
      </c>
      <c r="F9352" t="s">
        <v>450</v>
      </c>
    </row>
    <row r="9353" spans="1:6" x14ac:dyDescent="0.25">
      <c r="A9353">
        <v>24</v>
      </c>
      <c r="B9353">
        <v>7</v>
      </c>
      <c r="C9353" t="s">
        <v>1311</v>
      </c>
      <c r="D9353" t="s">
        <v>899</v>
      </c>
      <c r="E9353" t="s">
        <v>338</v>
      </c>
      <c r="F9353" t="s">
        <v>450</v>
      </c>
    </row>
    <row r="9354" spans="1:6" x14ac:dyDescent="0.25">
      <c r="A9354">
        <v>24</v>
      </c>
      <c r="B9354">
        <v>8</v>
      </c>
      <c r="C9354" t="s">
        <v>1312</v>
      </c>
      <c r="D9354" t="s">
        <v>922</v>
      </c>
      <c r="E9354" t="s">
        <v>633</v>
      </c>
      <c r="F9354" t="s">
        <v>450</v>
      </c>
    </row>
    <row r="9355" spans="1:6" x14ac:dyDescent="0.25">
      <c r="A9355">
        <v>24</v>
      </c>
      <c r="B9355">
        <v>9</v>
      </c>
      <c r="C9355" t="s">
        <v>1210</v>
      </c>
      <c r="D9355" t="s">
        <v>901</v>
      </c>
      <c r="E9355" t="s">
        <v>525</v>
      </c>
      <c r="F9355" t="s">
        <v>450</v>
      </c>
    </row>
    <row r="9356" spans="1:6" x14ac:dyDescent="0.25">
      <c r="A9356">
        <v>24</v>
      </c>
      <c r="B9356">
        <v>10</v>
      </c>
      <c r="C9356" t="s">
        <v>1242</v>
      </c>
      <c r="D9356" t="s">
        <v>901</v>
      </c>
      <c r="E9356" t="s">
        <v>663</v>
      </c>
      <c r="F9356" t="s">
        <v>450</v>
      </c>
    </row>
    <row r="9357" spans="1:6" x14ac:dyDescent="0.25">
      <c r="A9357">
        <v>24</v>
      </c>
      <c r="B9357">
        <v>11</v>
      </c>
      <c r="C9357" t="s">
        <v>1280</v>
      </c>
      <c r="D9357" t="s">
        <v>905</v>
      </c>
      <c r="E9357" t="s">
        <v>834</v>
      </c>
      <c r="F9357" t="s">
        <v>450</v>
      </c>
    </row>
    <row r="9358" spans="1:6" x14ac:dyDescent="0.25">
      <c r="A9358">
        <v>24</v>
      </c>
      <c r="B9358">
        <v>12</v>
      </c>
      <c r="C9358" t="s">
        <v>1254</v>
      </c>
      <c r="D9358" t="s">
        <v>905</v>
      </c>
      <c r="E9358" t="s">
        <v>323</v>
      </c>
      <c r="F9358" t="s">
        <v>450</v>
      </c>
    </row>
    <row r="9359" spans="1:6" x14ac:dyDescent="0.25">
      <c r="A9359">
        <v>24</v>
      </c>
      <c r="B9359">
        <v>13</v>
      </c>
      <c r="C9359" t="s">
        <v>1293</v>
      </c>
      <c r="D9359" t="s">
        <v>901</v>
      </c>
      <c r="E9359" t="s">
        <v>846</v>
      </c>
      <c r="F9359" t="s">
        <v>450</v>
      </c>
    </row>
    <row r="9360" spans="1:6" x14ac:dyDescent="0.25">
      <c r="A9360">
        <v>24</v>
      </c>
      <c r="B9360">
        <v>14</v>
      </c>
      <c r="C9360" t="s">
        <v>1267</v>
      </c>
      <c r="D9360" t="s">
        <v>901</v>
      </c>
      <c r="E9360" t="s">
        <v>449</v>
      </c>
      <c r="F9360" t="s">
        <v>450</v>
      </c>
    </row>
    <row r="9361" spans="1:6" x14ac:dyDescent="0.25">
      <c r="A9361">
        <v>24</v>
      </c>
      <c r="B9361">
        <v>15</v>
      </c>
      <c r="C9361" t="s">
        <v>1256</v>
      </c>
      <c r="D9361" t="s">
        <v>899</v>
      </c>
      <c r="E9361" t="s">
        <v>350</v>
      </c>
      <c r="F9361" t="s">
        <v>450</v>
      </c>
    </row>
    <row r="9362" spans="1:6" x14ac:dyDescent="0.25">
      <c r="A9362">
        <v>25</v>
      </c>
      <c r="B9362">
        <v>1</v>
      </c>
      <c r="C9362" t="s">
        <v>1255</v>
      </c>
      <c r="D9362" t="s">
        <v>901</v>
      </c>
      <c r="E9362" t="s">
        <v>350</v>
      </c>
      <c r="F9362" t="s">
        <v>450</v>
      </c>
    </row>
    <row r="9363" spans="1:6" x14ac:dyDescent="0.25">
      <c r="A9363">
        <v>25</v>
      </c>
      <c r="B9363">
        <v>2</v>
      </c>
      <c r="C9363" t="s">
        <v>1377</v>
      </c>
      <c r="D9363" t="s">
        <v>901</v>
      </c>
      <c r="E9363" t="s">
        <v>449</v>
      </c>
      <c r="F9363" t="s">
        <v>450</v>
      </c>
    </row>
    <row r="9364" spans="1:6" x14ac:dyDescent="0.25">
      <c r="A9364">
        <v>25</v>
      </c>
      <c r="B9364">
        <v>3</v>
      </c>
      <c r="C9364" t="s">
        <v>1283</v>
      </c>
      <c r="D9364" t="s">
        <v>901</v>
      </c>
      <c r="E9364" t="s">
        <v>846</v>
      </c>
      <c r="F9364" t="s">
        <v>450</v>
      </c>
    </row>
    <row r="9365" spans="1:6" x14ac:dyDescent="0.25">
      <c r="A9365">
        <v>25</v>
      </c>
      <c r="B9365">
        <v>4</v>
      </c>
      <c r="C9365" t="s">
        <v>1193</v>
      </c>
      <c r="D9365" t="s">
        <v>908</v>
      </c>
      <c r="E9365" t="s">
        <v>323</v>
      </c>
      <c r="F9365" t="s">
        <v>450</v>
      </c>
    </row>
    <row r="9366" spans="1:6" x14ac:dyDescent="0.25">
      <c r="A9366">
        <v>25</v>
      </c>
      <c r="B9366">
        <v>5</v>
      </c>
      <c r="C9366" t="s">
        <v>1258</v>
      </c>
      <c r="D9366" t="s">
        <v>901</v>
      </c>
      <c r="E9366" t="s">
        <v>834</v>
      </c>
      <c r="F9366" t="s">
        <v>450</v>
      </c>
    </row>
    <row r="9367" spans="1:6" x14ac:dyDescent="0.25">
      <c r="A9367">
        <v>25</v>
      </c>
      <c r="B9367">
        <v>6</v>
      </c>
      <c r="C9367" t="s">
        <v>1369</v>
      </c>
      <c r="D9367" t="s">
        <v>901</v>
      </c>
      <c r="E9367" t="s">
        <v>663</v>
      </c>
      <c r="F9367" t="s">
        <v>450</v>
      </c>
    </row>
    <row r="9368" spans="1:6" x14ac:dyDescent="0.25">
      <c r="A9368">
        <v>25</v>
      </c>
      <c r="B9368">
        <v>7</v>
      </c>
      <c r="C9368" t="s">
        <v>1507</v>
      </c>
      <c r="D9368" t="s">
        <v>905</v>
      </c>
      <c r="E9368" t="s">
        <v>525</v>
      </c>
      <c r="F9368" t="s">
        <v>450</v>
      </c>
    </row>
    <row r="9369" spans="1:6" x14ac:dyDescent="0.25">
      <c r="A9369">
        <v>25</v>
      </c>
      <c r="B9369">
        <v>8</v>
      </c>
      <c r="C9369" t="s">
        <v>1296</v>
      </c>
      <c r="D9369" t="s">
        <v>901</v>
      </c>
      <c r="E9369" t="s">
        <v>633</v>
      </c>
      <c r="F9369" t="s">
        <v>450</v>
      </c>
    </row>
    <row r="9370" spans="1:6" x14ac:dyDescent="0.25">
      <c r="A9370">
        <v>25</v>
      </c>
      <c r="B9370">
        <v>9</v>
      </c>
      <c r="C9370" t="s">
        <v>1303</v>
      </c>
      <c r="D9370" t="s">
        <v>899</v>
      </c>
      <c r="E9370" t="s">
        <v>338</v>
      </c>
      <c r="F9370" t="s">
        <v>450</v>
      </c>
    </row>
    <row r="9371" spans="1:6" x14ac:dyDescent="0.25">
      <c r="A9371">
        <v>25</v>
      </c>
      <c r="B9371">
        <v>10</v>
      </c>
      <c r="C9371" t="s">
        <v>1181</v>
      </c>
      <c r="D9371" t="s">
        <v>899</v>
      </c>
      <c r="E9371" t="s">
        <v>542</v>
      </c>
      <c r="F9371" t="s">
        <v>450</v>
      </c>
    </row>
    <row r="9372" spans="1:6" x14ac:dyDescent="0.25">
      <c r="A9372">
        <v>25</v>
      </c>
      <c r="B9372">
        <v>11</v>
      </c>
      <c r="C9372" t="s">
        <v>1257</v>
      </c>
      <c r="D9372" t="s">
        <v>901</v>
      </c>
      <c r="E9372" t="s">
        <v>201</v>
      </c>
      <c r="F9372" t="s">
        <v>450</v>
      </c>
    </row>
    <row r="9373" spans="1:6" x14ac:dyDescent="0.25">
      <c r="A9373">
        <v>25</v>
      </c>
      <c r="B9373">
        <v>12</v>
      </c>
      <c r="C9373" t="s">
        <v>1265</v>
      </c>
      <c r="D9373" t="s">
        <v>899</v>
      </c>
      <c r="E9373" t="s">
        <v>341</v>
      </c>
      <c r="F9373" t="s">
        <v>450</v>
      </c>
    </row>
    <row r="9374" spans="1:6" x14ac:dyDescent="0.25">
      <c r="A9374">
        <v>25</v>
      </c>
      <c r="B9374">
        <v>13</v>
      </c>
      <c r="C9374" t="s">
        <v>1276</v>
      </c>
      <c r="D9374" t="s">
        <v>922</v>
      </c>
      <c r="E9374" t="s">
        <v>600</v>
      </c>
      <c r="F9374" t="s">
        <v>450</v>
      </c>
    </row>
    <row r="9375" spans="1:6" x14ac:dyDescent="0.25">
      <c r="A9375">
        <v>25</v>
      </c>
      <c r="B9375">
        <v>14</v>
      </c>
      <c r="C9375" t="s">
        <v>1230</v>
      </c>
      <c r="D9375" t="s">
        <v>922</v>
      </c>
      <c r="E9375" t="s">
        <v>461</v>
      </c>
      <c r="F9375" t="s">
        <v>450</v>
      </c>
    </row>
    <row r="9376" spans="1:6" x14ac:dyDescent="0.25">
      <c r="A9376">
        <v>25</v>
      </c>
      <c r="B9376">
        <v>15</v>
      </c>
      <c r="C9376" t="s">
        <v>1222</v>
      </c>
      <c r="D9376" t="s">
        <v>901</v>
      </c>
      <c r="E9376" t="s">
        <v>613</v>
      </c>
      <c r="F9376" t="s">
        <v>450</v>
      </c>
    </row>
    <row r="9377" spans="1:6" x14ac:dyDescent="0.25">
      <c r="A9377">
        <v>26</v>
      </c>
      <c r="B9377">
        <v>1</v>
      </c>
      <c r="C9377" t="s">
        <v>1250</v>
      </c>
      <c r="D9377" t="s">
        <v>899</v>
      </c>
      <c r="E9377" t="s">
        <v>613</v>
      </c>
      <c r="F9377" t="s">
        <v>450</v>
      </c>
    </row>
    <row r="9378" spans="1:6" x14ac:dyDescent="0.25">
      <c r="A9378">
        <v>26</v>
      </c>
      <c r="B9378">
        <v>2</v>
      </c>
      <c r="C9378" t="s">
        <v>1317</v>
      </c>
      <c r="D9378" t="s">
        <v>961</v>
      </c>
      <c r="E9378" t="s">
        <v>461</v>
      </c>
      <c r="F9378" t="s">
        <v>450</v>
      </c>
    </row>
    <row r="9379" spans="1:6" x14ac:dyDescent="0.25">
      <c r="A9379">
        <v>26</v>
      </c>
      <c r="B9379">
        <v>3</v>
      </c>
      <c r="C9379" t="s">
        <v>1232</v>
      </c>
      <c r="D9379" t="s">
        <v>901</v>
      </c>
      <c r="E9379" t="s">
        <v>600</v>
      </c>
      <c r="F9379" t="s">
        <v>450</v>
      </c>
    </row>
    <row r="9380" spans="1:6" x14ac:dyDescent="0.25">
      <c r="A9380">
        <v>26</v>
      </c>
      <c r="B9380">
        <v>4</v>
      </c>
      <c r="C9380" t="s">
        <v>1072</v>
      </c>
      <c r="D9380" t="s">
        <v>901</v>
      </c>
      <c r="E9380" t="s">
        <v>341</v>
      </c>
      <c r="F9380" t="s">
        <v>450</v>
      </c>
    </row>
    <row r="9381" spans="1:6" x14ac:dyDescent="0.25">
      <c r="A9381">
        <v>26</v>
      </c>
      <c r="B9381">
        <v>5</v>
      </c>
      <c r="C9381" t="s">
        <v>1263</v>
      </c>
      <c r="D9381" t="s">
        <v>922</v>
      </c>
      <c r="E9381" t="s">
        <v>201</v>
      </c>
      <c r="F9381" t="s">
        <v>450</v>
      </c>
    </row>
    <row r="9382" spans="1:6" x14ac:dyDescent="0.25">
      <c r="A9382">
        <v>26</v>
      </c>
      <c r="B9382">
        <v>6</v>
      </c>
      <c r="C9382" t="s">
        <v>1380</v>
      </c>
      <c r="D9382" t="s">
        <v>899</v>
      </c>
      <c r="E9382" t="s">
        <v>542</v>
      </c>
      <c r="F9382" t="s">
        <v>450</v>
      </c>
    </row>
    <row r="9383" spans="1:6" x14ac:dyDescent="0.25">
      <c r="A9383">
        <v>26</v>
      </c>
      <c r="B9383">
        <v>7</v>
      </c>
      <c r="C9383" t="s">
        <v>1209</v>
      </c>
      <c r="D9383" t="s">
        <v>961</v>
      </c>
      <c r="E9383" t="s">
        <v>338</v>
      </c>
      <c r="F9383" t="s">
        <v>450</v>
      </c>
    </row>
    <row r="9384" spans="1:6" x14ac:dyDescent="0.25">
      <c r="A9384">
        <v>26</v>
      </c>
      <c r="B9384">
        <v>8</v>
      </c>
      <c r="C9384" t="s">
        <v>1365</v>
      </c>
      <c r="D9384" t="s">
        <v>901</v>
      </c>
      <c r="E9384" t="s">
        <v>633</v>
      </c>
      <c r="F9384" t="s">
        <v>450</v>
      </c>
    </row>
    <row r="9385" spans="1:6" x14ac:dyDescent="0.25">
      <c r="A9385">
        <v>26</v>
      </c>
      <c r="B9385">
        <v>9</v>
      </c>
      <c r="C9385" t="s">
        <v>1313</v>
      </c>
      <c r="D9385" t="s">
        <v>905</v>
      </c>
      <c r="E9385" t="s">
        <v>525</v>
      </c>
      <c r="F9385" t="s">
        <v>450</v>
      </c>
    </row>
    <row r="9386" spans="1:6" x14ac:dyDescent="0.25">
      <c r="A9386">
        <v>26</v>
      </c>
      <c r="B9386">
        <v>10</v>
      </c>
      <c r="C9386" t="s">
        <v>1202</v>
      </c>
      <c r="D9386" t="s">
        <v>899</v>
      </c>
      <c r="E9386" t="s">
        <v>663</v>
      </c>
      <c r="F9386" t="s">
        <v>450</v>
      </c>
    </row>
    <row r="9387" spans="1:6" x14ac:dyDescent="0.25">
      <c r="A9387">
        <v>26</v>
      </c>
      <c r="B9387">
        <v>11</v>
      </c>
      <c r="C9387" t="s">
        <v>1294</v>
      </c>
      <c r="D9387" t="s">
        <v>901</v>
      </c>
      <c r="E9387" t="s">
        <v>834</v>
      </c>
      <c r="F9387" t="s">
        <v>450</v>
      </c>
    </row>
    <row r="9388" spans="1:6" x14ac:dyDescent="0.25">
      <c r="A9388">
        <v>26</v>
      </c>
      <c r="B9388">
        <v>12</v>
      </c>
      <c r="C9388" t="s">
        <v>1309</v>
      </c>
      <c r="D9388" t="s">
        <v>899</v>
      </c>
      <c r="E9388" t="s">
        <v>323</v>
      </c>
      <c r="F9388" t="s">
        <v>450</v>
      </c>
    </row>
    <row r="9389" spans="1:6" x14ac:dyDescent="0.25">
      <c r="A9389">
        <v>26</v>
      </c>
      <c r="B9389">
        <v>13</v>
      </c>
      <c r="C9389" t="s">
        <v>1295</v>
      </c>
      <c r="D9389" t="s">
        <v>908</v>
      </c>
      <c r="E9389" t="s">
        <v>846</v>
      </c>
      <c r="F9389" t="s">
        <v>450</v>
      </c>
    </row>
    <row r="9390" spans="1:6" x14ac:dyDescent="0.25">
      <c r="A9390">
        <v>26</v>
      </c>
      <c r="B9390">
        <v>14</v>
      </c>
      <c r="C9390" t="s">
        <v>1260</v>
      </c>
      <c r="D9390" t="s">
        <v>901</v>
      </c>
      <c r="E9390" t="s">
        <v>449</v>
      </c>
      <c r="F9390" t="s">
        <v>450</v>
      </c>
    </row>
    <row r="9391" spans="1:6" x14ac:dyDescent="0.25">
      <c r="A9391">
        <v>26</v>
      </c>
      <c r="B9391">
        <v>15</v>
      </c>
      <c r="C9391" t="s">
        <v>1253</v>
      </c>
      <c r="D9391" t="s">
        <v>899</v>
      </c>
      <c r="E9391" t="s">
        <v>350</v>
      </c>
      <c r="F9391" t="s">
        <v>450</v>
      </c>
    </row>
    <row r="9392" spans="1:6" x14ac:dyDescent="0.25">
      <c r="A9392">
        <v>27</v>
      </c>
      <c r="B9392">
        <v>1</v>
      </c>
      <c r="C9392" t="s">
        <v>1197</v>
      </c>
      <c r="D9392" t="s">
        <v>961</v>
      </c>
      <c r="E9392" t="s">
        <v>350</v>
      </c>
      <c r="F9392" t="s">
        <v>450</v>
      </c>
    </row>
    <row r="9393" spans="1:6" x14ac:dyDescent="0.25">
      <c r="A9393">
        <v>27</v>
      </c>
      <c r="B9393">
        <v>2</v>
      </c>
      <c r="C9393" t="s">
        <v>1182</v>
      </c>
      <c r="D9393" t="s">
        <v>901</v>
      </c>
      <c r="E9393" t="s">
        <v>449</v>
      </c>
      <c r="F9393" t="s">
        <v>450</v>
      </c>
    </row>
    <row r="9394" spans="1:6" x14ac:dyDescent="0.25">
      <c r="A9394">
        <v>27</v>
      </c>
      <c r="B9394">
        <v>3</v>
      </c>
      <c r="C9394" t="s">
        <v>1292</v>
      </c>
      <c r="D9394" t="s">
        <v>901</v>
      </c>
      <c r="E9394" t="s">
        <v>846</v>
      </c>
      <c r="F9394" t="s">
        <v>450</v>
      </c>
    </row>
    <row r="9395" spans="1:6" x14ac:dyDescent="0.25">
      <c r="A9395">
        <v>27</v>
      </c>
      <c r="B9395">
        <v>4</v>
      </c>
      <c r="C9395" t="s">
        <v>1386</v>
      </c>
      <c r="D9395" t="s">
        <v>926</v>
      </c>
      <c r="E9395" t="s">
        <v>323</v>
      </c>
      <c r="F9395" t="s">
        <v>450</v>
      </c>
    </row>
    <row r="9396" spans="1:6" x14ac:dyDescent="0.25">
      <c r="A9396">
        <v>27</v>
      </c>
      <c r="B9396">
        <v>5</v>
      </c>
      <c r="C9396" t="s">
        <v>1361</v>
      </c>
      <c r="D9396" t="s">
        <v>901</v>
      </c>
      <c r="E9396" t="s">
        <v>834</v>
      </c>
      <c r="F9396" t="s">
        <v>450</v>
      </c>
    </row>
    <row r="9397" spans="1:6" x14ac:dyDescent="0.25">
      <c r="A9397">
        <v>27</v>
      </c>
      <c r="B9397">
        <v>6</v>
      </c>
      <c r="C9397" t="s">
        <v>1316</v>
      </c>
      <c r="D9397" t="s">
        <v>901</v>
      </c>
      <c r="E9397" t="s">
        <v>663</v>
      </c>
      <c r="F9397" t="s">
        <v>450</v>
      </c>
    </row>
    <row r="9398" spans="1:6" x14ac:dyDescent="0.25">
      <c r="A9398">
        <v>27</v>
      </c>
      <c r="B9398">
        <v>7</v>
      </c>
      <c r="C9398" t="s">
        <v>1431</v>
      </c>
      <c r="D9398" t="s">
        <v>908</v>
      </c>
      <c r="E9398" t="s">
        <v>525</v>
      </c>
      <c r="F9398" t="s">
        <v>450</v>
      </c>
    </row>
    <row r="9399" spans="1:6" x14ac:dyDescent="0.25">
      <c r="A9399">
        <v>27</v>
      </c>
      <c r="B9399">
        <v>8</v>
      </c>
      <c r="C9399" t="s">
        <v>1349</v>
      </c>
      <c r="D9399" t="s">
        <v>901</v>
      </c>
      <c r="E9399" t="s">
        <v>633</v>
      </c>
      <c r="F9399" t="s">
        <v>450</v>
      </c>
    </row>
    <row r="9400" spans="1:6" x14ac:dyDescent="0.25">
      <c r="A9400">
        <v>27</v>
      </c>
      <c r="B9400">
        <v>9</v>
      </c>
      <c r="C9400" t="s">
        <v>1277</v>
      </c>
      <c r="D9400" t="s">
        <v>901</v>
      </c>
      <c r="E9400" t="s">
        <v>338</v>
      </c>
      <c r="F9400" t="s">
        <v>450</v>
      </c>
    </row>
    <row r="9401" spans="1:6" x14ac:dyDescent="0.25">
      <c r="A9401">
        <v>27</v>
      </c>
      <c r="B9401">
        <v>10</v>
      </c>
      <c r="C9401" t="s">
        <v>1508</v>
      </c>
      <c r="D9401" t="s">
        <v>901</v>
      </c>
      <c r="E9401" t="s">
        <v>542</v>
      </c>
      <c r="F9401" t="s">
        <v>450</v>
      </c>
    </row>
    <row r="9402" spans="1:6" x14ac:dyDescent="0.25">
      <c r="A9402">
        <v>27</v>
      </c>
      <c r="B9402">
        <v>11</v>
      </c>
      <c r="C9402" t="s">
        <v>1447</v>
      </c>
      <c r="D9402" t="s">
        <v>901</v>
      </c>
      <c r="E9402" t="s">
        <v>201</v>
      </c>
      <c r="F9402" t="s">
        <v>450</v>
      </c>
    </row>
    <row r="9403" spans="1:6" x14ac:dyDescent="0.25">
      <c r="A9403">
        <v>27</v>
      </c>
      <c r="B9403">
        <v>12</v>
      </c>
      <c r="C9403" t="s">
        <v>1291</v>
      </c>
      <c r="D9403" t="s">
        <v>901</v>
      </c>
      <c r="E9403" t="s">
        <v>341</v>
      </c>
      <c r="F9403" t="s">
        <v>450</v>
      </c>
    </row>
    <row r="9404" spans="1:6" x14ac:dyDescent="0.25">
      <c r="A9404">
        <v>27</v>
      </c>
      <c r="B9404">
        <v>13</v>
      </c>
      <c r="C9404" t="s">
        <v>1356</v>
      </c>
      <c r="D9404" t="s">
        <v>901</v>
      </c>
      <c r="E9404" t="s">
        <v>600</v>
      </c>
      <c r="F9404" t="s">
        <v>450</v>
      </c>
    </row>
    <row r="9405" spans="1:6" x14ac:dyDescent="0.25">
      <c r="A9405">
        <v>27</v>
      </c>
      <c r="B9405">
        <v>14</v>
      </c>
      <c r="C9405" t="s">
        <v>1132</v>
      </c>
      <c r="D9405" t="s">
        <v>903</v>
      </c>
      <c r="E9405" t="s">
        <v>461</v>
      </c>
      <c r="F9405" t="s">
        <v>450</v>
      </c>
    </row>
    <row r="9406" spans="1:6" x14ac:dyDescent="0.25">
      <c r="A9406">
        <v>27</v>
      </c>
      <c r="B9406">
        <v>15</v>
      </c>
      <c r="C9406" t="s">
        <v>1427</v>
      </c>
      <c r="D9406" t="s">
        <v>922</v>
      </c>
      <c r="E9406" t="s">
        <v>613</v>
      </c>
      <c r="F9406" t="s">
        <v>450</v>
      </c>
    </row>
    <row r="9407" spans="1:6" x14ac:dyDescent="0.25">
      <c r="A9407">
        <v>28</v>
      </c>
      <c r="B9407">
        <v>1</v>
      </c>
      <c r="C9407" t="s">
        <v>1464</v>
      </c>
      <c r="D9407" t="s">
        <v>899</v>
      </c>
      <c r="E9407" t="s">
        <v>613</v>
      </c>
      <c r="F9407" t="s">
        <v>450</v>
      </c>
    </row>
    <row r="9408" spans="1:6" x14ac:dyDescent="0.25">
      <c r="A9408">
        <v>28</v>
      </c>
      <c r="B9408">
        <v>2</v>
      </c>
      <c r="C9408" t="s">
        <v>1297</v>
      </c>
      <c r="D9408" t="s">
        <v>922</v>
      </c>
      <c r="E9408" t="s">
        <v>461</v>
      </c>
      <c r="F9408" t="s">
        <v>450</v>
      </c>
    </row>
    <row r="9409" spans="1:6" x14ac:dyDescent="0.25">
      <c r="A9409">
        <v>28</v>
      </c>
      <c r="B9409">
        <v>3</v>
      </c>
      <c r="C9409" t="s">
        <v>1385</v>
      </c>
      <c r="D9409" t="s">
        <v>901</v>
      </c>
      <c r="E9409" t="s">
        <v>600</v>
      </c>
      <c r="F9409" t="s">
        <v>450</v>
      </c>
    </row>
    <row r="9410" spans="1:6" x14ac:dyDescent="0.25">
      <c r="A9410">
        <v>28</v>
      </c>
      <c r="B9410">
        <v>4</v>
      </c>
      <c r="C9410" t="s">
        <v>1319</v>
      </c>
      <c r="D9410" t="s">
        <v>901</v>
      </c>
      <c r="E9410" t="s">
        <v>341</v>
      </c>
      <c r="F9410" t="s">
        <v>450</v>
      </c>
    </row>
    <row r="9411" spans="1:6" x14ac:dyDescent="0.25">
      <c r="A9411">
        <v>28</v>
      </c>
      <c r="B9411">
        <v>5</v>
      </c>
      <c r="C9411" t="s">
        <v>1308</v>
      </c>
      <c r="D9411" t="s">
        <v>901</v>
      </c>
      <c r="E9411" t="s">
        <v>201</v>
      </c>
      <c r="F9411" t="s">
        <v>450</v>
      </c>
    </row>
    <row r="9412" spans="1:6" x14ac:dyDescent="0.25">
      <c r="A9412">
        <v>28</v>
      </c>
      <c r="B9412">
        <v>6</v>
      </c>
      <c r="C9412" t="s">
        <v>1286</v>
      </c>
      <c r="D9412" t="s">
        <v>899</v>
      </c>
      <c r="E9412" t="s">
        <v>542</v>
      </c>
      <c r="F9412" t="s">
        <v>450</v>
      </c>
    </row>
    <row r="9413" spans="1:6" x14ac:dyDescent="0.25">
      <c r="A9413">
        <v>28</v>
      </c>
      <c r="B9413">
        <v>7</v>
      </c>
      <c r="C9413" t="s">
        <v>1466</v>
      </c>
      <c r="D9413" t="s">
        <v>905</v>
      </c>
      <c r="E9413" t="s">
        <v>338</v>
      </c>
      <c r="F9413" t="s">
        <v>450</v>
      </c>
    </row>
    <row r="9414" spans="1:6" x14ac:dyDescent="0.25">
      <c r="A9414">
        <v>28</v>
      </c>
      <c r="B9414">
        <v>8</v>
      </c>
      <c r="C9414" t="s">
        <v>1366</v>
      </c>
      <c r="D9414" t="s">
        <v>901</v>
      </c>
      <c r="E9414" t="s">
        <v>633</v>
      </c>
      <c r="F9414" t="s">
        <v>450</v>
      </c>
    </row>
    <row r="9415" spans="1:6" x14ac:dyDescent="0.25">
      <c r="A9415">
        <v>28</v>
      </c>
      <c r="B9415">
        <v>9</v>
      </c>
      <c r="C9415" t="s">
        <v>1329</v>
      </c>
      <c r="D9415" t="s">
        <v>899</v>
      </c>
      <c r="E9415" t="s">
        <v>525</v>
      </c>
      <c r="F9415" t="s">
        <v>450</v>
      </c>
    </row>
    <row r="9416" spans="1:6" x14ac:dyDescent="0.25">
      <c r="A9416">
        <v>28</v>
      </c>
      <c r="B9416">
        <v>10</v>
      </c>
      <c r="C9416" t="s">
        <v>1371</v>
      </c>
      <c r="D9416" t="s">
        <v>901</v>
      </c>
      <c r="E9416" t="s">
        <v>663</v>
      </c>
      <c r="F9416" t="s">
        <v>450</v>
      </c>
    </row>
    <row r="9417" spans="1:6" x14ac:dyDescent="0.25">
      <c r="A9417">
        <v>28</v>
      </c>
      <c r="B9417">
        <v>11</v>
      </c>
      <c r="C9417" t="s">
        <v>1266</v>
      </c>
      <c r="D9417" t="s">
        <v>901</v>
      </c>
      <c r="E9417" t="s">
        <v>834</v>
      </c>
      <c r="F9417" t="s">
        <v>450</v>
      </c>
    </row>
    <row r="9418" spans="1:6" x14ac:dyDescent="0.25">
      <c r="A9418">
        <v>28</v>
      </c>
      <c r="B9418">
        <v>12</v>
      </c>
      <c r="C9418" t="s">
        <v>1383</v>
      </c>
      <c r="D9418" t="s">
        <v>901</v>
      </c>
      <c r="E9418" t="s">
        <v>323</v>
      </c>
      <c r="F9418" t="s">
        <v>450</v>
      </c>
    </row>
    <row r="9419" spans="1:6" x14ac:dyDescent="0.25">
      <c r="A9419">
        <v>28</v>
      </c>
      <c r="B9419">
        <v>13</v>
      </c>
      <c r="C9419" t="s">
        <v>1170</v>
      </c>
      <c r="D9419" t="s">
        <v>961</v>
      </c>
      <c r="E9419" t="s">
        <v>846</v>
      </c>
      <c r="F9419" t="s">
        <v>450</v>
      </c>
    </row>
    <row r="9420" spans="1:6" x14ac:dyDescent="0.25">
      <c r="A9420">
        <v>28</v>
      </c>
      <c r="B9420">
        <v>14</v>
      </c>
      <c r="C9420" t="s">
        <v>1334</v>
      </c>
      <c r="D9420" t="s">
        <v>908</v>
      </c>
      <c r="E9420" t="s">
        <v>449</v>
      </c>
      <c r="F9420" t="s">
        <v>450</v>
      </c>
    </row>
    <row r="9421" spans="1:6" x14ac:dyDescent="0.25">
      <c r="A9421">
        <v>28</v>
      </c>
      <c r="B9421">
        <v>15</v>
      </c>
      <c r="C9421" t="s">
        <v>1405</v>
      </c>
      <c r="D9421" t="s">
        <v>901</v>
      </c>
      <c r="E9421" t="s">
        <v>350</v>
      </c>
      <c r="F9421" t="s">
        <v>450</v>
      </c>
    </row>
    <row r="9422" spans="1:6" x14ac:dyDescent="0.25">
      <c r="A9422">
        <v>29</v>
      </c>
      <c r="B9422">
        <v>1</v>
      </c>
      <c r="C9422" t="s">
        <v>1387</v>
      </c>
      <c r="D9422" t="s">
        <v>905</v>
      </c>
      <c r="E9422" t="s">
        <v>350</v>
      </c>
      <c r="F9422" t="s">
        <v>450</v>
      </c>
    </row>
    <row r="9423" spans="1:6" x14ac:dyDescent="0.25">
      <c r="A9423">
        <v>29</v>
      </c>
      <c r="B9423">
        <v>2</v>
      </c>
      <c r="C9423" t="s">
        <v>1351</v>
      </c>
      <c r="D9423" t="s">
        <v>901</v>
      </c>
      <c r="E9423" t="s">
        <v>449</v>
      </c>
      <c r="F9423" t="s">
        <v>450</v>
      </c>
    </row>
    <row r="9424" spans="1:6" x14ac:dyDescent="0.25">
      <c r="A9424">
        <v>29</v>
      </c>
      <c r="B9424">
        <v>3</v>
      </c>
      <c r="C9424" t="s">
        <v>1325</v>
      </c>
      <c r="D9424" t="s">
        <v>901</v>
      </c>
      <c r="E9424" t="s">
        <v>846</v>
      </c>
      <c r="F9424" t="s">
        <v>450</v>
      </c>
    </row>
    <row r="9425" spans="1:6" x14ac:dyDescent="0.25">
      <c r="A9425">
        <v>29</v>
      </c>
      <c r="B9425">
        <v>4</v>
      </c>
      <c r="C9425" t="s">
        <v>1345</v>
      </c>
      <c r="D9425" t="s">
        <v>908</v>
      </c>
      <c r="E9425" t="s">
        <v>323</v>
      </c>
      <c r="F9425" t="s">
        <v>450</v>
      </c>
    </row>
    <row r="9426" spans="1:6" x14ac:dyDescent="0.25">
      <c r="A9426">
        <v>29</v>
      </c>
      <c r="B9426">
        <v>5</v>
      </c>
      <c r="C9426" t="s">
        <v>1428</v>
      </c>
      <c r="D9426" t="s">
        <v>899</v>
      </c>
      <c r="E9426" t="s">
        <v>834</v>
      </c>
      <c r="F9426" t="s">
        <v>450</v>
      </c>
    </row>
    <row r="9427" spans="1:6" x14ac:dyDescent="0.25">
      <c r="A9427">
        <v>29</v>
      </c>
      <c r="B9427">
        <v>6</v>
      </c>
      <c r="C9427" t="s">
        <v>1453</v>
      </c>
      <c r="D9427" t="s">
        <v>961</v>
      </c>
      <c r="E9427" t="s">
        <v>663</v>
      </c>
      <c r="F9427" t="s">
        <v>450</v>
      </c>
    </row>
    <row r="9428" spans="1:6" x14ac:dyDescent="0.25">
      <c r="A9428">
        <v>29</v>
      </c>
      <c r="B9428">
        <v>7</v>
      </c>
      <c r="C9428" t="s">
        <v>1344</v>
      </c>
      <c r="D9428" t="s">
        <v>899</v>
      </c>
      <c r="E9428" t="s">
        <v>525</v>
      </c>
      <c r="F9428" t="s">
        <v>450</v>
      </c>
    </row>
    <row r="9429" spans="1:6" x14ac:dyDescent="0.25">
      <c r="A9429">
        <v>29</v>
      </c>
      <c r="B9429">
        <v>8</v>
      </c>
      <c r="C9429" t="s">
        <v>1409</v>
      </c>
      <c r="D9429" t="s">
        <v>901</v>
      </c>
      <c r="E9429" t="s">
        <v>633</v>
      </c>
      <c r="F9429" t="s">
        <v>450</v>
      </c>
    </row>
    <row r="9430" spans="1:6" x14ac:dyDescent="0.25">
      <c r="A9430">
        <v>29</v>
      </c>
      <c r="B9430">
        <v>9</v>
      </c>
      <c r="C9430" t="s">
        <v>1270</v>
      </c>
      <c r="D9430" t="s">
        <v>901</v>
      </c>
      <c r="E9430" t="s">
        <v>338</v>
      </c>
      <c r="F9430" t="s">
        <v>450</v>
      </c>
    </row>
    <row r="9431" spans="1:6" x14ac:dyDescent="0.25">
      <c r="A9431">
        <v>29</v>
      </c>
      <c r="B9431">
        <v>10</v>
      </c>
      <c r="C9431" t="s">
        <v>1435</v>
      </c>
      <c r="D9431" t="s">
        <v>901</v>
      </c>
      <c r="E9431" t="s">
        <v>542</v>
      </c>
      <c r="F9431" t="s">
        <v>450</v>
      </c>
    </row>
    <row r="9432" spans="1:6" x14ac:dyDescent="0.25">
      <c r="A9432">
        <v>29</v>
      </c>
      <c r="B9432">
        <v>11</v>
      </c>
      <c r="C9432" t="s">
        <v>1306</v>
      </c>
      <c r="D9432" t="s">
        <v>901</v>
      </c>
      <c r="E9432" t="s">
        <v>201</v>
      </c>
      <c r="F9432" t="s">
        <v>450</v>
      </c>
    </row>
    <row r="9433" spans="1:6" x14ac:dyDescent="0.25">
      <c r="A9433">
        <v>29</v>
      </c>
      <c r="B9433">
        <v>12</v>
      </c>
      <c r="C9433" t="s">
        <v>1413</v>
      </c>
      <c r="D9433" t="s">
        <v>901</v>
      </c>
      <c r="E9433" t="s">
        <v>341</v>
      </c>
      <c r="F9433" t="s">
        <v>450</v>
      </c>
    </row>
    <row r="9434" spans="1:6" x14ac:dyDescent="0.25">
      <c r="A9434">
        <v>29</v>
      </c>
      <c r="B9434">
        <v>13</v>
      </c>
      <c r="C9434" t="s">
        <v>1285</v>
      </c>
      <c r="D9434" t="s">
        <v>899</v>
      </c>
      <c r="E9434" t="s">
        <v>600</v>
      </c>
      <c r="F9434" t="s">
        <v>450</v>
      </c>
    </row>
    <row r="9435" spans="1:6" x14ac:dyDescent="0.25">
      <c r="A9435">
        <v>29</v>
      </c>
      <c r="B9435">
        <v>14</v>
      </c>
      <c r="C9435" t="s">
        <v>1314</v>
      </c>
      <c r="D9435" t="s">
        <v>926</v>
      </c>
      <c r="E9435" t="s">
        <v>461</v>
      </c>
      <c r="F9435" t="s">
        <v>450</v>
      </c>
    </row>
    <row r="9436" spans="1:6" x14ac:dyDescent="0.25">
      <c r="A9436">
        <v>29</v>
      </c>
      <c r="B9436">
        <v>15</v>
      </c>
      <c r="C9436" t="s">
        <v>1505</v>
      </c>
      <c r="D9436" t="s">
        <v>908</v>
      </c>
      <c r="E9436" t="s">
        <v>613</v>
      </c>
      <c r="F9436" t="s">
        <v>450</v>
      </c>
    </row>
    <row r="9437" spans="1:6" x14ac:dyDescent="0.25">
      <c r="A9437">
        <v>30</v>
      </c>
      <c r="B9437">
        <v>1</v>
      </c>
      <c r="C9437" t="s">
        <v>1318</v>
      </c>
      <c r="D9437" t="s">
        <v>905</v>
      </c>
      <c r="E9437" t="s">
        <v>613</v>
      </c>
      <c r="F9437" t="s">
        <v>450</v>
      </c>
    </row>
    <row r="9438" spans="1:6" x14ac:dyDescent="0.25">
      <c r="A9438">
        <v>30</v>
      </c>
      <c r="B9438">
        <v>2</v>
      </c>
      <c r="C9438" t="s">
        <v>1424</v>
      </c>
      <c r="D9438" t="s">
        <v>901</v>
      </c>
      <c r="E9438" t="s">
        <v>461</v>
      </c>
      <c r="F9438" t="s">
        <v>450</v>
      </c>
    </row>
    <row r="9439" spans="1:6" x14ac:dyDescent="0.25">
      <c r="A9439">
        <v>30</v>
      </c>
      <c r="B9439">
        <v>3</v>
      </c>
      <c r="C9439" t="s">
        <v>1347</v>
      </c>
      <c r="D9439" t="s">
        <v>908</v>
      </c>
      <c r="E9439" t="s">
        <v>600</v>
      </c>
      <c r="F9439" t="s">
        <v>450</v>
      </c>
    </row>
    <row r="9440" spans="1:6" x14ac:dyDescent="0.25">
      <c r="A9440">
        <v>30</v>
      </c>
      <c r="B9440">
        <v>4</v>
      </c>
      <c r="C9440" t="s">
        <v>1459</v>
      </c>
      <c r="D9440" t="s">
        <v>961</v>
      </c>
      <c r="E9440" t="s">
        <v>341</v>
      </c>
      <c r="F9440" t="s">
        <v>450</v>
      </c>
    </row>
    <row r="9441" spans="1:6" x14ac:dyDescent="0.25">
      <c r="A9441">
        <v>30</v>
      </c>
      <c r="B9441">
        <v>5</v>
      </c>
      <c r="C9441" t="s">
        <v>1509</v>
      </c>
      <c r="D9441" t="s">
        <v>901</v>
      </c>
      <c r="E9441" t="s">
        <v>201</v>
      </c>
      <c r="F9441" t="s">
        <v>450</v>
      </c>
    </row>
    <row r="9442" spans="1:6" x14ac:dyDescent="0.25">
      <c r="A9442">
        <v>30</v>
      </c>
      <c r="B9442">
        <v>6</v>
      </c>
      <c r="C9442" t="s">
        <v>1337</v>
      </c>
      <c r="D9442" t="s">
        <v>901</v>
      </c>
      <c r="E9442" t="s">
        <v>542</v>
      </c>
      <c r="F9442" t="s">
        <v>450</v>
      </c>
    </row>
    <row r="9443" spans="1:6" x14ac:dyDescent="0.25">
      <c r="A9443">
        <v>30</v>
      </c>
      <c r="B9443">
        <v>7</v>
      </c>
      <c r="C9443" t="s">
        <v>1400</v>
      </c>
      <c r="D9443" t="s">
        <v>899</v>
      </c>
      <c r="E9443" t="s">
        <v>338</v>
      </c>
      <c r="F9443" t="s">
        <v>450</v>
      </c>
    </row>
    <row r="9444" spans="1:6" x14ac:dyDescent="0.25">
      <c r="A9444">
        <v>30</v>
      </c>
      <c r="B9444">
        <v>8</v>
      </c>
      <c r="C9444" t="s">
        <v>1402</v>
      </c>
      <c r="D9444" t="s">
        <v>901</v>
      </c>
      <c r="E9444" t="s">
        <v>633</v>
      </c>
      <c r="F9444" t="s">
        <v>450</v>
      </c>
    </row>
    <row r="9445" spans="1:6" x14ac:dyDescent="0.25">
      <c r="A9445">
        <v>30</v>
      </c>
      <c r="B9445">
        <v>9</v>
      </c>
      <c r="C9445" t="s">
        <v>1496</v>
      </c>
      <c r="D9445" t="s">
        <v>903</v>
      </c>
      <c r="E9445" t="s">
        <v>525</v>
      </c>
      <c r="F9445" t="s">
        <v>450</v>
      </c>
    </row>
    <row r="9446" spans="1:6" x14ac:dyDescent="0.25">
      <c r="A9446">
        <v>30</v>
      </c>
      <c r="B9446">
        <v>10</v>
      </c>
      <c r="C9446" t="s">
        <v>1322</v>
      </c>
      <c r="D9446" t="s">
        <v>901</v>
      </c>
      <c r="E9446" t="s">
        <v>663</v>
      </c>
      <c r="F9446" t="s">
        <v>450</v>
      </c>
    </row>
    <row r="9447" spans="1:6" x14ac:dyDescent="0.25">
      <c r="A9447">
        <v>30</v>
      </c>
      <c r="B9447">
        <v>11</v>
      </c>
      <c r="C9447" t="s">
        <v>1301</v>
      </c>
      <c r="D9447" t="s">
        <v>961</v>
      </c>
      <c r="E9447" t="s">
        <v>834</v>
      </c>
      <c r="F9447" t="s">
        <v>450</v>
      </c>
    </row>
    <row r="9448" spans="1:6" x14ac:dyDescent="0.25">
      <c r="A9448">
        <v>30</v>
      </c>
      <c r="B9448">
        <v>12</v>
      </c>
      <c r="C9448" t="s">
        <v>1302</v>
      </c>
      <c r="D9448" t="s">
        <v>901</v>
      </c>
      <c r="E9448" t="s">
        <v>323</v>
      </c>
      <c r="F9448" t="s">
        <v>450</v>
      </c>
    </row>
    <row r="9449" spans="1:6" x14ac:dyDescent="0.25">
      <c r="A9449">
        <v>30</v>
      </c>
      <c r="B9449">
        <v>13</v>
      </c>
      <c r="C9449" t="s">
        <v>1503</v>
      </c>
      <c r="D9449" t="s">
        <v>905</v>
      </c>
      <c r="E9449" t="s">
        <v>846</v>
      </c>
      <c r="F9449" t="s">
        <v>450</v>
      </c>
    </row>
    <row r="9450" spans="1:6" x14ac:dyDescent="0.25">
      <c r="A9450">
        <v>30</v>
      </c>
      <c r="B9450">
        <v>14</v>
      </c>
      <c r="C9450" t="s">
        <v>1393</v>
      </c>
      <c r="D9450" t="s">
        <v>899</v>
      </c>
      <c r="E9450" t="s">
        <v>449</v>
      </c>
      <c r="F9450" t="s">
        <v>450</v>
      </c>
    </row>
    <row r="9451" spans="1:6" x14ac:dyDescent="0.25">
      <c r="A9451">
        <v>30</v>
      </c>
      <c r="B9451">
        <v>15</v>
      </c>
      <c r="C9451" t="s">
        <v>1298</v>
      </c>
      <c r="D9451" t="s">
        <v>922</v>
      </c>
      <c r="E9451" t="s">
        <v>350</v>
      </c>
      <c r="F9451" t="s">
        <v>450</v>
      </c>
    </row>
    <row r="9452" spans="1:6" x14ac:dyDescent="0.25">
      <c r="A9452">
        <v>1</v>
      </c>
      <c r="B9452">
        <v>1</v>
      </c>
      <c r="C9452" t="s">
        <v>898</v>
      </c>
      <c r="D9452" t="s">
        <v>899</v>
      </c>
      <c r="E9452" t="s">
        <v>816</v>
      </c>
      <c r="F9452" t="s">
        <v>415</v>
      </c>
    </row>
    <row r="9453" spans="1:6" x14ac:dyDescent="0.25">
      <c r="A9453">
        <v>1</v>
      </c>
      <c r="B9453">
        <v>2</v>
      </c>
      <c r="C9453" t="s">
        <v>906</v>
      </c>
      <c r="D9453" t="s">
        <v>899</v>
      </c>
      <c r="E9453" t="s">
        <v>606</v>
      </c>
      <c r="F9453" t="s">
        <v>415</v>
      </c>
    </row>
    <row r="9454" spans="1:6" x14ac:dyDescent="0.25">
      <c r="A9454">
        <v>1</v>
      </c>
      <c r="B9454">
        <v>3</v>
      </c>
      <c r="C9454" t="s">
        <v>904</v>
      </c>
      <c r="D9454" t="s">
        <v>905</v>
      </c>
      <c r="E9454" t="s">
        <v>537</v>
      </c>
      <c r="F9454" t="s">
        <v>415</v>
      </c>
    </row>
    <row r="9455" spans="1:6" x14ac:dyDescent="0.25">
      <c r="A9455">
        <v>1</v>
      </c>
      <c r="B9455">
        <v>4</v>
      </c>
      <c r="C9455" t="s">
        <v>900</v>
      </c>
      <c r="D9455" t="s">
        <v>901</v>
      </c>
      <c r="E9455" t="s">
        <v>414</v>
      </c>
      <c r="F9455" t="s">
        <v>415</v>
      </c>
    </row>
    <row r="9456" spans="1:6" x14ac:dyDescent="0.25">
      <c r="A9456">
        <v>1</v>
      </c>
      <c r="B9456">
        <v>5</v>
      </c>
      <c r="C9456" t="s">
        <v>907</v>
      </c>
      <c r="D9456" t="s">
        <v>908</v>
      </c>
      <c r="E9456" t="s">
        <v>648</v>
      </c>
      <c r="F9456" t="s">
        <v>415</v>
      </c>
    </row>
    <row r="9457" spans="1:6" x14ac:dyDescent="0.25">
      <c r="A9457">
        <v>1</v>
      </c>
      <c r="B9457">
        <v>6</v>
      </c>
      <c r="C9457" t="s">
        <v>902</v>
      </c>
      <c r="D9457" t="s">
        <v>903</v>
      </c>
      <c r="E9457" t="s">
        <v>153</v>
      </c>
      <c r="F9457" t="s">
        <v>415</v>
      </c>
    </row>
    <row r="9458" spans="1:6" x14ac:dyDescent="0.25">
      <c r="A9458">
        <v>1</v>
      </c>
      <c r="B9458">
        <v>7</v>
      </c>
      <c r="C9458" t="s">
        <v>913</v>
      </c>
      <c r="D9458" t="s">
        <v>899</v>
      </c>
      <c r="E9458" t="s">
        <v>448</v>
      </c>
      <c r="F9458" t="s">
        <v>415</v>
      </c>
    </row>
    <row r="9459" spans="1:6" x14ac:dyDescent="0.25">
      <c r="A9459">
        <v>1</v>
      </c>
      <c r="B9459">
        <v>8</v>
      </c>
      <c r="C9459" t="s">
        <v>911</v>
      </c>
      <c r="D9459" t="s">
        <v>905</v>
      </c>
      <c r="E9459" t="s">
        <v>279</v>
      </c>
      <c r="F9459" t="s">
        <v>415</v>
      </c>
    </row>
    <row r="9460" spans="1:6" x14ac:dyDescent="0.25">
      <c r="A9460">
        <v>1</v>
      </c>
      <c r="B9460">
        <v>9</v>
      </c>
      <c r="C9460" t="s">
        <v>909</v>
      </c>
      <c r="D9460" t="s">
        <v>899</v>
      </c>
      <c r="E9460" t="s">
        <v>348</v>
      </c>
      <c r="F9460" t="s">
        <v>415</v>
      </c>
    </row>
    <row r="9461" spans="1:6" x14ac:dyDescent="0.25">
      <c r="A9461">
        <v>1</v>
      </c>
      <c r="B9461">
        <v>10</v>
      </c>
      <c r="C9461" t="s">
        <v>915</v>
      </c>
      <c r="D9461" t="s">
        <v>899</v>
      </c>
      <c r="E9461" t="s">
        <v>511</v>
      </c>
      <c r="F9461" t="s">
        <v>415</v>
      </c>
    </row>
    <row r="9462" spans="1:6" x14ac:dyDescent="0.25">
      <c r="A9462">
        <v>1</v>
      </c>
      <c r="B9462">
        <v>11</v>
      </c>
      <c r="C9462" t="s">
        <v>918</v>
      </c>
      <c r="D9462" t="s">
        <v>901</v>
      </c>
      <c r="E9462" t="s">
        <v>252</v>
      </c>
      <c r="F9462" t="s">
        <v>415</v>
      </c>
    </row>
    <row r="9463" spans="1:6" x14ac:dyDescent="0.25">
      <c r="A9463">
        <v>1</v>
      </c>
      <c r="B9463">
        <v>12</v>
      </c>
      <c r="C9463" t="s">
        <v>914</v>
      </c>
      <c r="D9463" t="s">
        <v>908</v>
      </c>
      <c r="E9463" t="s">
        <v>624</v>
      </c>
      <c r="F9463" t="s">
        <v>415</v>
      </c>
    </row>
    <row r="9464" spans="1:6" x14ac:dyDescent="0.25">
      <c r="A9464">
        <v>1</v>
      </c>
      <c r="B9464">
        <v>13</v>
      </c>
      <c r="C9464" t="s">
        <v>912</v>
      </c>
      <c r="D9464" t="s">
        <v>905</v>
      </c>
      <c r="E9464" t="s">
        <v>751</v>
      </c>
      <c r="F9464" t="s">
        <v>415</v>
      </c>
    </row>
    <row r="9465" spans="1:6" x14ac:dyDescent="0.25">
      <c r="A9465">
        <v>1</v>
      </c>
      <c r="B9465">
        <v>14</v>
      </c>
      <c r="C9465" t="s">
        <v>924</v>
      </c>
      <c r="D9465" t="s">
        <v>922</v>
      </c>
      <c r="E9465" t="s">
        <v>804</v>
      </c>
      <c r="F9465" t="s">
        <v>415</v>
      </c>
    </row>
    <row r="9466" spans="1:6" x14ac:dyDescent="0.25">
      <c r="A9466">
        <v>1</v>
      </c>
      <c r="B9466">
        <v>15</v>
      </c>
      <c r="C9466" t="s">
        <v>910</v>
      </c>
      <c r="D9466" t="s">
        <v>901</v>
      </c>
      <c r="E9466" t="s">
        <v>797</v>
      </c>
      <c r="F9466" t="s">
        <v>415</v>
      </c>
    </row>
    <row r="9467" spans="1:6" x14ac:dyDescent="0.25">
      <c r="A9467">
        <v>2</v>
      </c>
      <c r="B9467">
        <v>1</v>
      </c>
      <c r="C9467" t="s">
        <v>923</v>
      </c>
      <c r="D9467" t="s">
        <v>905</v>
      </c>
      <c r="E9467" t="s">
        <v>797</v>
      </c>
      <c r="F9467" t="s">
        <v>415</v>
      </c>
    </row>
    <row r="9468" spans="1:6" x14ac:dyDescent="0.25">
      <c r="A9468">
        <v>2</v>
      </c>
      <c r="B9468">
        <v>2</v>
      </c>
      <c r="C9468" t="s">
        <v>950</v>
      </c>
      <c r="D9468" t="s">
        <v>901</v>
      </c>
      <c r="E9468" t="s">
        <v>804</v>
      </c>
      <c r="F9468" t="s">
        <v>415</v>
      </c>
    </row>
    <row r="9469" spans="1:6" x14ac:dyDescent="0.25">
      <c r="A9469">
        <v>2</v>
      </c>
      <c r="B9469">
        <v>3</v>
      </c>
      <c r="C9469" t="s">
        <v>916</v>
      </c>
      <c r="D9469" t="s">
        <v>908</v>
      </c>
      <c r="E9469" t="s">
        <v>751</v>
      </c>
      <c r="F9469" t="s">
        <v>415</v>
      </c>
    </row>
    <row r="9470" spans="1:6" x14ac:dyDescent="0.25">
      <c r="A9470">
        <v>2</v>
      </c>
      <c r="B9470">
        <v>4</v>
      </c>
      <c r="C9470" t="s">
        <v>921</v>
      </c>
      <c r="D9470" t="s">
        <v>922</v>
      </c>
      <c r="E9470" t="s">
        <v>624</v>
      </c>
      <c r="F9470" t="s">
        <v>415</v>
      </c>
    </row>
    <row r="9471" spans="1:6" x14ac:dyDescent="0.25">
      <c r="A9471">
        <v>2</v>
      </c>
      <c r="B9471">
        <v>5</v>
      </c>
      <c r="C9471" t="s">
        <v>919</v>
      </c>
      <c r="D9471" t="s">
        <v>908</v>
      </c>
      <c r="E9471" t="s">
        <v>252</v>
      </c>
      <c r="F9471" t="s">
        <v>415</v>
      </c>
    </row>
    <row r="9472" spans="1:6" x14ac:dyDescent="0.25">
      <c r="A9472">
        <v>2</v>
      </c>
      <c r="B9472">
        <v>6</v>
      </c>
      <c r="C9472" t="s">
        <v>934</v>
      </c>
      <c r="D9472" t="s">
        <v>922</v>
      </c>
      <c r="E9472" t="s">
        <v>511</v>
      </c>
      <c r="F9472" t="s">
        <v>415</v>
      </c>
    </row>
    <row r="9473" spans="1:6" x14ac:dyDescent="0.25">
      <c r="A9473">
        <v>2</v>
      </c>
      <c r="B9473">
        <v>7</v>
      </c>
      <c r="C9473" t="s">
        <v>917</v>
      </c>
      <c r="D9473" t="s">
        <v>901</v>
      </c>
      <c r="E9473" t="s">
        <v>348</v>
      </c>
      <c r="F9473" t="s">
        <v>415</v>
      </c>
    </row>
    <row r="9474" spans="1:6" x14ac:dyDescent="0.25">
      <c r="A9474">
        <v>2</v>
      </c>
      <c r="B9474">
        <v>8</v>
      </c>
      <c r="C9474" t="s">
        <v>920</v>
      </c>
      <c r="D9474" t="s">
        <v>901</v>
      </c>
      <c r="E9474" t="s">
        <v>279</v>
      </c>
      <c r="F9474" t="s">
        <v>415</v>
      </c>
    </row>
    <row r="9475" spans="1:6" x14ac:dyDescent="0.25">
      <c r="A9475">
        <v>2</v>
      </c>
      <c r="B9475">
        <v>9</v>
      </c>
      <c r="C9475" t="s">
        <v>929</v>
      </c>
      <c r="D9475" t="s">
        <v>899</v>
      </c>
      <c r="E9475" t="s">
        <v>448</v>
      </c>
      <c r="F9475" t="s">
        <v>415</v>
      </c>
    </row>
    <row r="9476" spans="1:6" x14ac:dyDescent="0.25">
      <c r="A9476">
        <v>2</v>
      </c>
      <c r="B9476">
        <v>10</v>
      </c>
      <c r="C9476" t="s">
        <v>933</v>
      </c>
      <c r="D9476" t="s">
        <v>922</v>
      </c>
      <c r="E9476" t="s">
        <v>153</v>
      </c>
      <c r="F9476" t="s">
        <v>415</v>
      </c>
    </row>
    <row r="9477" spans="1:6" x14ac:dyDescent="0.25">
      <c r="A9477">
        <v>2</v>
      </c>
      <c r="B9477">
        <v>11</v>
      </c>
      <c r="C9477" t="s">
        <v>927</v>
      </c>
      <c r="D9477" t="s">
        <v>901</v>
      </c>
      <c r="E9477" t="s">
        <v>648</v>
      </c>
      <c r="F9477" t="s">
        <v>415</v>
      </c>
    </row>
    <row r="9478" spans="1:6" x14ac:dyDescent="0.25">
      <c r="A9478">
        <v>2</v>
      </c>
      <c r="B9478">
        <v>12</v>
      </c>
      <c r="C9478" t="s">
        <v>925</v>
      </c>
      <c r="D9478" t="s">
        <v>926</v>
      </c>
      <c r="E9478" t="s">
        <v>414</v>
      </c>
      <c r="F9478" t="s">
        <v>415</v>
      </c>
    </row>
    <row r="9479" spans="1:6" x14ac:dyDescent="0.25">
      <c r="A9479">
        <v>2</v>
      </c>
      <c r="B9479">
        <v>13</v>
      </c>
      <c r="C9479" t="s">
        <v>928</v>
      </c>
      <c r="D9479" t="s">
        <v>901</v>
      </c>
      <c r="E9479" t="s">
        <v>537</v>
      </c>
      <c r="F9479" t="s">
        <v>415</v>
      </c>
    </row>
    <row r="9480" spans="1:6" x14ac:dyDescent="0.25">
      <c r="A9480">
        <v>2</v>
      </c>
      <c r="B9480">
        <v>14</v>
      </c>
      <c r="C9480" t="s">
        <v>954</v>
      </c>
      <c r="D9480" t="s">
        <v>903</v>
      </c>
      <c r="E9480" t="s">
        <v>606</v>
      </c>
      <c r="F9480" t="s">
        <v>415</v>
      </c>
    </row>
    <row r="9481" spans="1:6" x14ac:dyDescent="0.25">
      <c r="A9481">
        <v>2</v>
      </c>
      <c r="B9481">
        <v>15</v>
      </c>
      <c r="C9481" t="s">
        <v>936</v>
      </c>
      <c r="D9481" t="s">
        <v>903</v>
      </c>
      <c r="E9481" t="s">
        <v>816</v>
      </c>
      <c r="F9481" t="s">
        <v>415</v>
      </c>
    </row>
    <row r="9482" spans="1:6" x14ac:dyDescent="0.25">
      <c r="A9482">
        <v>3</v>
      </c>
      <c r="B9482">
        <v>1</v>
      </c>
      <c r="C9482" t="s">
        <v>940</v>
      </c>
      <c r="D9482" t="s">
        <v>901</v>
      </c>
      <c r="E9482" t="s">
        <v>816</v>
      </c>
      <c r="F9482" t="s">
        <v>415</v>
      </c>
    </row>
    <row r="9483" spans="1:6" x14ac:dyDescent="0.25">
      <c r="A9483">
        <v>3</v>
      </c>
      <c r="B9483">
        <v>2</v>
      </c>
      <c r="C9483" t="s">
        <v>935</v>
      </c>
      <c r="D9483" t="s">
        <v>901</v>
      </c>
      <c r="E9483" t="s">
        <v>606</v>
      </c>
      <c r="F9483" t="s">
        <v>415</v>
      </c>
    </row>
    <row r="9484" spans="1:6" x14ac:dyDescent="0.25">
      <c r="A9484">
        <v>3</v>
      </c>
      <c r="B9484">
        <v>3</v>
      </c>
      <c r="C9484" t="s">
        <v>941</v>
      </c>
      <c r="D9484" t="s">
        <v>922</v>
      </c>
      <c r="E9484" t="s">
        <v>537</v>
      </c>
      <c r="F9484" t="s">
        <v>415</v>
      </c>
    </row>
    <row r="9485" spans="1:6" x14ac:dyDescent="0.25">
      <c r="A9485">
        <v>3</v>
      </c>
      <c r="B9485">
        <v>4</v>
      </c>
      <c r="C9485" t="s">
        <v>931</v>
      </c>
      <c r="D9485" t="s">
        <v>908</v>
      </c>
      <c r="E9485" t="s">
        <v>414</v>
      </c>
      <c r="F9485" t="s">
        <v>415</v>
      </c>
    </row>
    <row r="9486" spans="1:6" x14ac:dyDescent="0.25">
      <c r="A9486">
        <v>3</v>
      </c>
      <c r="B9486">
        <v>5</v>
      </c>
      <c r="C9486" t="s">
        <v>964</v>
      </c>
      <c r="D9486" t="s">
        <v>961</v>
      </c>
      <c r="E9486" t="s">
        <v>648</v>
      </c>
      <c r="F9486" t="s">
        <v>415</v>
      </c>
    </row>
    <row r="9487" spans="1:6" x14ac:dyDescent="0.25">
      <c r="A9487">
        <v>3</v>
      </c>
      <c r="B9487">
        <v>6</v>
      </c>
      <c r="C9487" t="s">
        <v>946</v>
      </c>
      <c r="D9487" t="s">
        <v>926</v>
      </c>
      <c r="E9487" t="s">
        <v>153</v>
      </c>
      <c r="F9487" t="s">
        <v>415</v>
      </c>
    </row>
    <row r="9488" spans="1:6" x14ac:dyDescent="0.25">
      <c r="A9488">
        <v>3</v>
      </c>
      <c r="B9488">
        <v>7</v>
      </c>
      <c r="C9488" t="s">
        <v>947</v>
      </c>
      <c r="D9488" t="s">
        <v>922</v>
      </c>
      <c r="E9488" t="s">
        <v>448</v>
      </c>
      <c r="F9488" t="s">
        <v>415</v>
      </c>
    </row>
    <row r="9489" spans="1:6" x14ac:dyDescent="0.25">
      <c r="A9489">
        <v>3</v>
      </c>
      <c r="B9489">
        <v>8</v>
      </c>
      <c r="C9489" t="s">
        <v>967</v>
      </c>
      <c r="D9489" t="s">
        <v>903</v>
      </c>
      <c r="E9489" t="s">
        <v>279</v>
      </c>
      <c r="F9489" t="s">
        <v>415</v>
      </c>
    </row>
    <row r="9490" spans="1:6" x14ac:dyDescent="0.25">
      <c r="A9490">
        <v>3</v>
      </c>
      <c r="B9490">
        <v>9</v>
      </c>
      <c r="C9490" t="s">
        <v>958</v>
      </c>
      <c r="D9490" t="s">
        <v>899</v>
      </c>
      <c r="E9490" t="s">
        <v>348</v>
      </c>
      <c r="F9490" t="s">
        <v>415</v>
      </c>
    </row>
    <row r="9491" spans="1:6" x14ac:dyDescent="0.25">
      <c r="A9491">
        <v>3</v>
      </c>
      <c r="B9491">
        <v>10</v>
      </c>
      <c r="C9491" t="s">
        <v>952</v>
      </c>
      <c r="D9491" t="s">
        <v>899</v>
      </c>
      <c r="E9491" t="s">
        <v>511</v>
      </c>
      <c r="F9491" t="s">
        <v>415</v>
      </c>
    </row>
    <row r="9492" spans="1:6" x14ac:dyDescent="0.25">
      <c r="A9492">
        <v>3</v>
      </c>
      <c r="B9492">
        <v>11</v>
      </c>
      <c r="C9492" t="s">
        <v>960</v>
      </c>
      <c r="D9492" t="s">
        <v>961</v>
      </c>
      <c r="E9492" t="s">
        <v>252</v>
      </c>
      <c r="F9492" t="s">
        <v>415</v>
      </c>
    </row>
    <row r="9493" spans="1:6" x14ac:dyDescent="0.25">
      <c r="A9493">
        <v>3</v>
      </c>
      <c r="B9493">
        <v>12</v>
      </c>
      <c r="C9493" t="s">
        <v>942</v>
      </c>
      <c r="D9493" t="s">
        <v>899</v>
      </c>
      <c r="E9493" t="s">
        <v>624</v>
      </c>
      <c r="F9493" t="s">
        <v>415</v>
      </c>
    </row>
    <row r="9494" spans="1:6" x14ac:dyDescent="0.25">
      <c r="A9494">
        <v>3</v>
      </c>
      <c r="B9494">
        <v>13</v>
      </c>
      <c r="C9494" t="s">
        <v>951</v>
      </c>
      <c r="D9494" t="s">
        <v>899</v>
      </c>
      <c r="E9494" t="s">
        <v>751</v>
      </c>
      <c r="F9494" t="s">
        <v>415</v>
      </c>
    </row>
    <row r="9495" spans="1:6" x14ac:dyDescent="0.25">
      <c r="A9495">
        <v>3</v>
      </c>
      <c r="B9495">
        <v>14</v>
      </c>
      <c r="C9495" t="s">
        <v>945</v>
      </c>
      <c r="D9495" t="s">
        <v>901</v>
      </c>
      <c r="E9495" t="s">
        <v>804</v>
      </c>
      <c r="F9495" t="s">
        <v>415</v>
      </c>
    </row>
    <row r="9496" spans="1:6" x14ac:dyDescent="0.25">
      <c r="A9496">
        <v>3</v>
      </c>
      <c r="B9496">
        <v>15</v>
      </c>
      <c r="C9496" t="s">
        <v>943</v>
      </c>
      <c r="D9496" t="s">
        <v>901</v>
      </c>
      <c r="E9496" t="s">
        <v>797</v>
      </c>
      <c r="F9496" t="s">
        <v>415</v>
      </c>
    </row>
    <row r="9497" spans="1:6" x14ac:dyDescent="0.25">
      <c r="A9497">
        <v>4</v>
      </c>
      <c r="B9497">
        <v>1</v>
      </c>
      <c r="C9497" t="s">
        <v>949</v>
      </c>
      <c r="D9497" t="s">
        <v>901</v>
      </c>
      <c r="E9497" t="s">
        <v>797</v>
      </c>
      <c r="F9497" t="s">
        <v>415</v>
      </c>
    </row>
    <row r="9498" spans="1:6" x14ac:dyDescent="0.25">
      <c r="A9498">
        <v>4</v>
      </c>
      <c r="B9498">
        <v>2</v>
      </c>
      <c r="C9498" t="s">
        <v>986</v>
      </c>
      <c r="D9498" t="s">
        <v>901</v>
      </c>
      <c r="E9498" t="s">
        <v>804</v>
      </c>
      <c r="F9498" t="s">
        <v>415</v>
      </c>
    </row>
    <row r="9499" spans="1:6" x14ac:dyDescent="0.25">
      <c r="A9499">
        <v>4</v>
      </c>
      <c r="B9499">
        <v>3</v>
      </c>
      <c r="C9499" t="s">
        <v>930</v>
      </c>
      <c r="D9499" t="s">
        <v>901</v>
      </c>
      <c r="E9499" t="s">
        <v>751</v>
      </c>
      <c r="F9499" t="s">
        <v>415</v>
      </c>
    </row>
    <row r="9500" spans="1:6" x14ac:dyDescent="0.25">
      <c r="A9500">
        <v>4</v>
      </c>
      <c r="B9500">
        <v>4</v>
      </c>
      <c r="C9500" t="s">
        <v>975</v>
      </c>
      <c r="D9500" t="s">
        <v>899</v>
      </c>
      <c r="E9500" t="s">
        <v>624</v>
      </c>
      <c r="F9500" t="s">
        <v>415</v>
      </c>
    </row>
    <row r="9501" spans="1:6" x14ac:dyDescent="0.25">
      <c r="A9501">
        <v>4</v>
      </c>
      <c r="B9501">
        <v>5</v>
      </c>
      <c r="C9501" t="s">
        <v>999</v>
      </c>
      <c r="D9501" t="s">
        <v>922</v>
      </c>
      <c r="E9501" t="s">
        <v>252</v>
      </c>
      <c r="F9501" t="s">
        <v>415</v>
      </c>
    </row>
    <row r="9502" spans="1:6" x14ac:dyDescent="0.25">
      <c r="A9502">
        <v>4</v>
      </c>
      <c r="B9502">
        <v>6</v>
      </c>
      <c r="C9502" t="s">
        <v>963</v>
      </c>
      <c r="D9502" t="s">
        <v>908</v>
      </c>
      <c r="E9502" t="s">
        <v>511</v>
      </c>
      <c r="F9502" t="s">
        <v>415</v>
      </c>
    </row>
    <row r="9503" spans="1:6" x14ac:dyDescent="0.25">
      <c r="A9503">
        <v>4</v>
      </c>
      <c r="B9503">
        <v>7</v>
      </c>
      <c r="C9503" t="s">
        <v>937</v>
      </c>
      <c r="D9503" t="s">
        <v>899</v>
      </c>
      <c r="E9503" t="s">
        <v>348</v>
      </c>
      <c r="F9503" t="s">
        <v>415</v>
      </c>
    </row>
    <row r="9504" spans="1:6" x14ac:dyDescent="0.25">
      <c r="A9504">
        <v>4</v>
      </c>
      <c r="B9504">
        <v>8</v>
      </c>
      <c r="C9504" t="s">
        <v>959</v>
      </c>
      <c r="D9504" t="s">
        <v>899</v>
      </c>
      <c r="E9504" t="s">
        <v>279</v>
      </c>
      <c r="F9504" t="s">
        <v>415</v>
      </c>
    </row>
    <row r="9505" spans="1:6" x14ac:dyDescent="0.25">
      <c r="A9505">
        <v>4</v>
      </c>
      <c r="B9505">
        <v>9</v>
      </c>
      <c r="C9505" t="s">
        <v>944</v>
      </c>
      <c r="D9505" t="s">
        <v>901</v>
      </c>
      <c r="E9505" t="s">
        <v>448</v>
      </c>
      <c r="F9505" t="s">
        <v>415</v>
      </c>
    </row>
    <row r="9506" spans="1:6" x14ac:dyDescent="0.25">
      <c r="A9506">
        <v>4</v>
      </c>
      <c r="B9506">
        <v>10</v>
      </c>
      <c r="C9506" t="s">
        <v>932</v>
      </c>
      <c r="D9506" t="s">
        <v>901</v>
      </c>
      <c r="E9506" t="s">
        <v>153</v>
      </c>
      <c r="F9506" t="s">
        <v>415</v>
      </c>
    </row>
    <row r="9507" spans="1:6" x14ac:dyDescent="0.25">
      <c r="A9507">
        <v>4</v>
      </c>
      <c r="B9507">
        <v>11</v>
      </c>
      <c r="C9507" t="s">
        <v>939</v>
      </c>
      <c r="D9507" t="s">
        <v>901</v>
      </c>
      <c r="E9507" t="s">
        <v>648</v>
      </c>
      <c r="F9507" t="s">
        <v>415</v>
      </c>
    </row>
    <row r="9508" spans="1:6" x14ac:dyDescent="0.25">
      <c r="A9508">
        <v>4</v>
      </c>
      <c r="B9508">
        <v>12</v>
      </c>
      <c r="C9508" t="s">
        <v>957</v>
      </c>
      <c r="D9508" t="s">
        <v>903</v>
      </c>
      <c r="E9508" t="s">
        <v>414</v>
      </c>
      <c r="F9508" t="s">
        <v>415</v>
      </c>
    </row>
    <row r="9509" spans="1:6" x14ac:dyDescent="0.25">
      <c r="A9509">
        <v>4</v>
      </c>
      <c r="B9509">
        <v>13</v>
      </c>
      <c r="C9509" t="s">
        <v>974</v>
      </c>
      <c r="D9509" t="s">
        <v>899</v>
      </c>
      <c r="E9509" t="s">
        <v>537</v>
      </c>
      <c r="F9509" t="s">
        <v>415</v>
      </c>
    </row>
    <row r="9510" spans="1:6" x14ac:dyDescent="0.25">
      <c r="A9510">
        <v>4</v>
      </c>
      <c r="B9510">
        <v>14</v>
      </c>
      <c r="C9510" t="s">
        <v>962</v>
      </c>
      <c r="D9510" t="s">
        <v>899</v>
      </c>
      <c r="E9510" t="s">
        <v>606</v>
      </c>
      <c r="F9510" t="s">
        <v>415</v>
      </c>
    </row>
    <row r="9511" spans="1:6" x14ac:dyDescent="0.25">
      <c r="A9511">
        <v>4</v>
      </c>
      <c r="B9511">
        <v>15</v>
      </c>
      <c r="C9511" t="s">
        <v>965</v>
      </c>
      <c r="D9511" t="s">
        <v>961</v>
      </c>
      <c r="E9511" t="s">
        <v>816</v>
      </c>
      <c r="F9511" t="s">
        <v>415</v>
      </c>
    </row>
    <row r="9512" spans="1:6" x14ac:dyDescent="0.25">
      <c r="A9512">
        <v>5</v>
      </c>
      <c r="B9512">
        <v>1</v>
      </c>
      <c r="C9512" t="s">
        <v>977</v>
      </c>
      <c r="D9512" t="s">
        <v>901</v>
      </c>
      <c r="E9512" t="s">
        <v>816</v>
      </c>
      <c r="F9512" t="s">
        <v>415</v>
      </c>
    </row>
    <row r="9513" spans="1:6" x14ac:dyDescent="0.25">
      <c r="A9513">
        <v>5</v>
      </c>
      <c r="B9513">
        <v>2</v>
      </c>
      <c r="C9513" t="s">
        <v>953</v>
      </c>
      <c r="D9513" t="s">
        <v>903</v>
      </c>
      <c r="E9513" t="s">
        <v>606</v>
      </c>
      <c r="F9513" t="s">
        <v>415</v>
      </c>
    </row>
    <row r="9514" spans="1:6" x14ac:dyDescent="0.25">
      <c r="A9514">
        <v>5</v>
      </c>
      <c r="B9514">
        <v>3</v>
      </c>
      <c r="C9514" t="s">
        <v>971</v>
      </c>
      <c r="D9514" t="s">
        <v>901</v>
      </c>
      <c r="E9514" t="s">
        <v>537</v>
      </c>
      <c r="F9514" t="s">
        <v>415</v>
      </c>
    </row>
    <row r="9515" spans="1:6" x14ac:dyDescent="0.25">
      <c r="A9515">
        <v>5</v>
      </c>
      <c r="B9515">
        <v>4</v>
      </c>
      <c r="C9515" t="s">
        <v>968</v>
      </c>
      <c r="D9515" t="s">
        <v>899</v>
      </c>
      <c r="E9515" t="s">
        <v>414</v>
      </c>
      <c r="F9515" t="s">
        <v>415</v>
      </c>
    </row>
    <row r="9516" spans="1:6" x14ac:dyDescent="0.25">
      <c r="A9516">
        <v>5</v>
      </c>
      <c r="B9516">
        <v>5</v>
      </c>
      <c r="C9516" t="s">
        <v>955</v>
      </c>
      <c r="D9516" t="s">
        <v>908</v>
      </c>
      <c r="E9516" t="s">
        <v>648</v>
      </c>
      <c r="F9516" t="s">
        <v>415</v>
      </c>
    </row>
    <row r="9517" spans="1:6" x14ac:dyDescent="0.25">
      <c r="A9517">
        <v>5</v>
      </c>
      <c r="B9517">
        <v>6</v>
      </c>
      <c r="C9517" t="s">
        <v>982</v>
      </c>
      <c r="D9517" t="s">
        <v>901</v>
      </c>
      <c r="E9517" t="s">
        <v>153</v>
      </c>
      <c r="F9517" t="s">
        <v>415</v>
      </c>
    </row>
    <row r="9518" spans="1:6" x14ac:dyDescent="0.25">
      <c r="A9518">
        <v>5</v>
      </c>
      <c r="B9518">
        <v>7</v>
      </c>
      <c r="C9518" t="s">
        <v>983</v>
      </c>
      <c r="D9518" t="s">
        <v>901</v>
      </c>
      <c r="E9518" t="s">
        <v>448</v>
      </c>
      <c r="F9518" t="s">
        <v>415</v>
      </c>
    </row>
    <row r="9519" spans="1:6" x14ac:dyDescent="0.25">
      <c r="A9519">
        <v>5</v>
      </c>
      <c r="B9519">
        <v>8</v>
      </c>
      <c r="C9519" t="s">
        <v>938</v>
      </c>
      <c r="D9519" t="s">
        <v>903</v>
      </c>
      <c r="E9519" t="s">
        <v>279</v>
      </c>
      <c r="F9519" t="s">
        <v>415</v>
      </c>
    </row>
    <row r="9520" spans="1:6" x14ac:dyDescent="0.25">
      <c r="A9520">
        <v>5</v>
      </c>
      <c r="B9520">
        <v>9</v>
      </c>
      <c r="C9520" t="s">
        <v>985</v>
      </c>
      <c r="D9520" t="s">
        <v>901</v>
      </c>
      <c r="E9520" t="s">
        <v>348</v>
      </c>
      <c r="F9520" t="s">
        <v>415</v>
      </c>
    </row>
    <row r="9521" spans="1:6" x14ac:dyDescent="0.25">
      <c r="A9521">
        <v>5</v>
      </c>
      <c r="B9521">
        <v>10</v>
      </c>
      <c r="C9521" t="s">
        <v>998</v>
      </c>
      <c r="D9521" t="s">
        <v>908</v>
      </c>
      <c r="E9521" t="s">
        <v>511</v>
      </c>
      <c r="F9521" t="s">
        <v>415</v>
      </c>
    </row>
    <row r="9522" spans="1:6" x14ac:dyDescent="0.25">
      <c r="A9522">
        <v>5</v>
      </c>
      <c r="B9522">
        <v>11</v>
      </c>
      <c r="C9522" t="s">
        <v>980</v>
      </c>
      <c r="D9522" t="s">
        <v>905</v>
      </c>
      <c r="E9522" t="s">
        <v>252</v>
      </c>
      <c r="F9522" t="s">
        <v>415</v>
      </c>
    </row>
    <row r="9523" spans="1:6" x14ac:dyDescent="0.25">
      <c r="A9523">
        <v>5</v>
      </c>
      <c r="B9523">
        <v>12</v>
      </c>
      <c r="C9523" t="s">
        <v>973</v>
      </c>
      <c r="D9523" t="s">
        <v>901</v>
      </c>
      <c r="E9523" t="s">
        <v>624</v>
      </c>
      <c r="F9523" t="s">
        <v>415</v>
      </c>
    </row>
    <row r="9524" spans="1:6" x14ac:dyDescent="0.25">
      <c r="A9524">
        <v>5</v>
      </c>
      <c r="B9524">
        <v>13</v>
      </c>
      <c r="C9524" t="s">
        <v>989</v>
      </c>
      <c r="D9524" t="s">
        <v>901</v>
      </c>
      <c r="E9524" t="s">
        <v>751</v>
      </c>
      <c r="F9524" t="s">
        <v>415</v>
      </c>
    </row>
    <row r="9525" spans="1:6" x14ac:dyDescent="0.25">
      <c r="A9525">
        <v>5</v>
      </c>
      <c r="B9525">
        <v>14</v>
      </c>
      <c r="C9525" t="s">
        <v>966</v>
      </c>
      <c r="D9525" t="s">
        <v>961</v>
      </c>
      <c r="E9525" t="s">
        <v>804</v>
      </c>
      <c r="F9525" t="s">
        <v>415</v>
      </c>
    </row>
    <row r="9526" spans="1:6" x14ac:dyDescent="0.25">
      <c r="A9526">
        <v>5</v>
      </c>
      <c r="B9526">
        <v>15</v>
      </c>
      <c r="C9526" t="s">
        <v>948</v>
      </c>
      <c r="D9526" t="s">
        <v>905</v>
      </c>
      <c r="E9526" t="s">
        <v>797</v>
      </c>
      <c r="F9526" t="s">
        <v>415</v>
      </c>
    </row>
    <row r="9527" spans="1:6" x14ac:dyDescent="0.25">
      <c r="A9527">
        <v>6</v>
      </c>
      <c r="B9527">
        <v>1</v>
      </c>
      <c r="C9527" t="s">
        <v>988</v>
      </c>
      <c r="D9527" t="s">
        <v>901</v>
      </c>
      <c r="E9527" t="s">
        <v>797</v>
      </c>
      <c r="F9527" t="s">
        <v>415</v>
      </c>
    </row>
    <row r="9528" spans="1:6" x14ac:dyDescent="0.25">
      <c r="A9528">
        <v>6</v>
      </c>
      <c r="B9528">
        <v>2</v>
      </c>
      <c r="C9528" t="s">
        <v>1007</v>
      </c>
      <c r="D9528" t="s">
        <v>901</v>
      </c>
      <c r="E9528" t="s">
        <v>804</v>
      </c>
      <c r="F9528" t="s">
        <v>415</v>
      </c>
    </row>
    <row r="9529" spans="1:6" x14ac:dyDescent="0.25">
      <c r="A9529">
        <v>6</v>
      </c>
      <c r="B9529">
        <v>3</v>
      </c>
      <c r="C9529" t="s">
        <v>1003</v>
      </c>
      <c r="D9529" t="s">
        <v>901</v>
      </c>
      <c r="E9529" t="s">
        <v>751</v>
      </c>
      <c r="F9529" t="s">
        <v>415</v>
      </c>
    </row>
    <row r="9530" spans="1:6" x14ac:dyDescent="0.25">
      <c r="A9530">
        <v>6</v>
      </c>
      <c r="B9530">
        <v>4</v>
      </c>
      <c r="C9530" t="s">
        <v>1015</v>
      </c>
      <c r="D9530" t="s">
        <v>899</v>
      </c>
      <c r="E9530" t="s">
        <v>624</v>
      </c>
      <c r="F9530" t="s">
        <v>415</v>
      </c>
    </row>
    <row r="9531" spans="1:6" x14ac:dyDescent="0.25">
      <c r="A9531">
        <v>6</v>
      </c>
      <c r="B9531">
        <v>5</v>
      </c>
      <c r="C9531" t="s">
        <v>993</v>
      </c>
      <c r="D9531" t="s">
        <v>901</v>
      </c>
      <c r="E9531" t="s">
        <v>252</v>
      </c>
      <c r="F9531" t="s">
        <v>415</v>
      </c>
    </row>
    <row r="9532" spans="1:6" x14ac:dyDescent="0.25">
      <c r="A9532">
        <v>6</v>
      </c>
      <c r="B9532">
        <v>6</v>
      </c>
      <c r="C9532" t="s">
        <v>1101</v>
      </c>
      <c r="D9532" t="s">
        <v>901</v>
      </c>
      <c r="E9532" t="s">
        <v>511</v>
      </c>
      <c r="F9532" t="s">
        <v>415</v>
      </c>
    </row>
    <row r="9533" spans="1:6" x14ac:dyDescent="0.25">
      <c r="A9533">
        <v>6</v>
      </c>
      <c r="B9533">
        <v>7</v>
      </c>
      <c r="C9533" t="s">
        <v>956</v>
      </c>
      <c r="D9533" t="s">
        <v>901</v>
      </c>
      <c r="E9533" t="s">
        <v>348</v>
      </c>
      <c r="F9533" t="s">
        <v>415</v>
      </c>
    </row>
    <row r="9534" spans="1:6" x14ac:dyDescent="0.25">
      <c r="A9534">
        <v>6</v>
      </c>
      <c r="B9534">
        <v>8</v>
      </c>
      <c r="C9534" t="s">
        <v>972</v>
      </c>
      <c r="D9534" t="s">
        <v>901</v>
      </c>
      <c r="E9534" t="s">
        <v>279</v>
      </c>
      <c r="F9534" t="s">
        <v>415</v>
      </c>
    </row>
    <row r="9535" spans="1:6" x14ac:dyDescent="0.25">
      <c r="A9535">
        <v>6</v>
      </c>
      <c r="B9535">
        <v>9</v>
      </c>
      <c r="C9535" t="s">
        <v>981</v>
      </c>
      <c r="D9535" t="s">
        <v>908</v>
      </c>
      <c r="E9535" t="s">
        <v>448</v>
      </c>
      <c r="F9535" t="s">
        <v>415</v>
      </c>
    </row>
    <row r="9536" spans="1:6" x14ac:dyDescent="0.25">
      <c r="A9536">
        <v>6</v>
      </c>
      <c r="B9536">
        <v>10</v>
      </c>
      <c r="C9536" t="s">
        <v>1033</v>
      </c>
      <c r="D9536" t="s">
        <v>905</v>
      </c>
      <c r="E9536" t="s">
        <v>153</v>
      </c>
      <c r="F9536" t="s">
        <v>415</v>
      </c>
    </row>
    <row r="9537" spans="1:6" x14ac:dyDescent="0.25">
      <c r="A9537">
        <v>6</v>
      </c>
      <c r="B9537">
        <v>11</v>
      </c>
      <c r="C9537" t="s">
        <v>997</v>
      </c>
      <c r="D9537" t="s">
        <v>905</v>
      </c>
      <c r="E9537" t="s">
        <v>648</v>
      </c>
      <c r="F9537" t="s">
        <v>415</v>
      </c>
    </row>
    <row r="9538" spans="1:6" x14ac:dyDescent="0.25">
      <c r="A9538">
        <v>6</v>
      </c>
      <c r="B9538">
        <v>12</v>
      </c>
      <c r="C9538" t="s">
        <v>987</v>
      </c>
      <c r="D9538" t="s">
        <v>899</v>
      </c>
      <c r="E9538" t="s">
        <v>414</v>
      </c>
      <c r="F9538" t="s">
        <v>415</v>
      </c>
    </row>
    <row r="9539" spans="1:6" x14ac:dyDescent="0.25">
      <c r="A9539">
        <v>6</v>
      </c>
      <c r="B9539">
        <v>13</v>
      </c>
      <c r="C9539" t="s">
        <v>984</v>
      </c>
      <c r="D9539" t="s">
        <v>901</v>
      </c>
      <c r="E9539" t="s">
        <v>537</v>
      </c>
      <c r="F9539" t="s">
        <v>415</v>
      </c>
    </row>
    <row r="9540" spans="1:6" x14ac:dyDescent="0.25">
      <c r="A9540">
        <v>6</v>
      </c>
      <c r="B9540">
        <v>14</v>
      </c>
      <c r="C9540" t="s">
        <v>1001</v>
      </c>
      <c r="D9540" t="s">
        <v>908</v>
      </c>
      <c r="E9540" t="s">
        <v>606</v>
      </c>
      <c r="F9540" t="s">
        <v>415</v>
      </c>
    </row>
    <row r="9541" spans="1:6" x14ac:dyDescent="0.25">
      <c r="A9541">
        <v>6</v>
      </c>
      <c r="B9541">
        <v>15</v>
      </c>
      <c r="C9541" t="s">
        <v>976</v>
      </c>
      <c r="D9541" t="s">
        <v>901</v>
      </c>
      <c r="E9541" t="s">
        <v>816</v>
      </c>
      <c r="F9541" t="s">
        <v>415</v>
      </c>
    </row>
    <row r="9542" spans="1:6" x14ac:dyDescent="0.25">
      <c r="A9542">
        <v>7</v>
      </c>
      <c r="B9542">
        <v>1</v>
      </c>
      <c r="C9542" t="s">
        <v>978</v>
      </c>
      <c r="D9542" t="s">
        <v>899</v>
      </c>
      <c r="E9542" t="s">
        <v>816</v>
      </c>
      <c r="F9542" t="s">
        <v>415</v>
      </c>
    </row>
    <row r="9543" spans="1:6" x14ac:dyDescent="0.25">
      <c r="A9543">
        <v>7</v>
      </c>
      <c r="B9543">
        <v>2</v>
      </c>
      <c r="C9543" t="s">
        <v>1005</v>
      </c>
      <c r="D9543" t="s">
        <v>901</v>
      </c>
      <c r="E9543" t="s">
        <v>606</v>
      </c>
      <c r="F9543" t="s">
        <v>415</v>
      </c>
    </row>
    <row r="9544" spans="1:6" x14ac:dyDescent="0.25">
      <c r="A9544">
        <v>7</v>
      </c>
      <c r="B9544">
        <v>3</v>
      </c>
      <c r="C9544" t="s">
        <v>979</v>
      </c>
      <c r="D9544" t="s">
        <v>903</v>
      </c>
      <c r="E9544" t="s">
        <v>537</v>
      </c>
      <c r="F9544" t="s">
        <v>415</v>
      </c>
    </row>
    <row r="9545" spans="1:6" x14ac:dyDescent="0.25">
      <c r="A9545">
        <v>7</v>
      </c>
      <c r="B9545">
        <v>4</v>
      </c>
      <c r="C9545" t="s">
        <v>970</v>
      </c>
      <c r="D9545" t="s">
        <v>903</v>
      </c>
      <c r="E9545" t="s">
        <v>414</v>
      </c>
      <c r="F9545" t="s">
        <v>415</v>
      </c>
    </row>
    <row r="9546" spans="1:6" x14ac:dyDescent="0.25">
      <c r="A9546">
        <v>7</v>
      </c>
      <c r="B9546">
        <v>5</v>
      </c>
      <c r="C9546" t="s">
        <v>990</v>
      </c>
      <c r="D9546" t="s">
        <v>901</v>
      </c>
      <c r="E9546" t="s">
        <v>648</v>
      </c>
      <c r="F9546" t="s">
        <v>415</v>
      </c>
    </row>
    <row r="9547" spans="1:6" x14ac:dyDescent="0.25">
      <c r="A9547">
        <v>7</v>
      </c>
      <c r="B9547">
        <v>6</v>
      </c>
      <c r="C9547" t="s">
        <v>994</v>
      </c>
      <c r="D9547" t="s">
        <v>901</v>
      </c>
      <c r="E9547" t="s">
        <v>153</v>
      </c>
      <c r="F9547" t="s">
        <v>415</v>
      </c>
    </row>
    <row r="9548" spans="1:6" x14ac:dyDescent="0.25">
      <c r="A9548">
        <v>7</v>
      </c>
      <c r="B9548">
        <v>7</v>
      </c>
      <c r="C9548" t="s">
        <v>992</v>
      </c>
      <c r="D9548" t="s">
        <v>899</v>
      </c>
      <c r="E9548" t="s">
        <v>448</v>
      </c>
      <c r="F9548" t="s">
        <v>415</v>
      </c>
    </row>
    <row r="9549" spans="1:6" x14ac:dyDescent="0.25">
      <c r="A9549">
        <v>7</v>
      </c>
      <c r="B9549">
        <v>8</v>
      </c>
      <c r="C9549" t="s">
        <v>1048</v>
      </c>
      <c r="D9549" t="s">
        <v>901</v>
      </c>
      <c r="E9549" t="s">
        <v>279</v>
      </c>
      <c r="F9549" t="s">
        <v>415</v>
      </c>
    </row>
    <row r="9550" spans="1:6" x14ac:dyDescent="0.25">
      <c r="A9550">
        <v>7</v>
      </c>
      <c r="B9550">
        <v>9</v>
      </c>
      <c r="C9550" t="s">
        <v>1006</v>
      </c>
      <c r="D9550" t="s">
        <v>905</v>
      </c>
      <c r="E9550" t="s">
        <v>348</v>
      </c>
      <c r="F9550" t="s">
        <v>415</v>
      </c>
    </row>
    <row r="9551" spans="1:6" x14ac:dyDescent="0.25">
      <c r="A9551">
        <v>7</v>
      </c>
      <c r="B9551">
        <v>10</v>
      </c>
      <c r="C9551" t="s">
        <v>1031</v>
      </c>
      <c r="D9551" t="s">
        <v>905</v>
      </c>
      <c r="E9551" t="s">
        <v>511</v>
      </c>
      <c r="F9551" t="s">
        <v>415</v>
      </c>
    </row>
    <row r="9552" spans="1:6" x14ac:dyDescent="0.25">
      <c r="A9552">
        <v>7</v>
      </c>
      <c r="B9552">
        <v>11</v>
      </c>
      <c r="C9552" t="s">
        <v>996</v>
      </c>
      <c r="D9552" t="s">
        <v>899</v>
      </c>
      <c r="E9552" t="s">
        <v>252</v>
      </c>
      <c r="F9552" t="s">
        <v>415</v>
      </c>
    </row>
    <row r="9553" spans="1:6" x14ac:dyDescent="0.25">
      <c r="A9553">
        <v>7</v>
      </c>
      <c r="B9553">
        <v>12</v>
      </c>
      <c r="C9553" t="s">
        <v>969</v>
      </c>
      <c r="D9553" t="s">
        <v>899</v>
      </c>
      <c r="E9553" t="s">
        <v>624</v>
      </c>
      <c r="F9553" t="s">
        <v>415</v>
      </c>
    </row>
    <row r="9554" spans="1:6" x14ac:dyDescent="0.25">
      <c r="A9554">
        <v>7</v>
      </c>
      <c r="B9554">
        <v>13</v>
      </c>
      <c r="C9554" t="s">
        <v>995</v>
      </c>
      <c r="D9554" t="s">
        <v>901</v>
      </c>
      <c r="E9554" t="s">
        <v>751</v>
      </c>
      <c r="F9554" t="s">
        <v>415</v>
      </c>
    </row>
    <row r="9555" spans="1:6" x14ac:dyDescent="0.25">
      <c r="A9555">
        <v>7</v>
      </c>
      <c r="B9555">
        <v>14</v>
      </c>
      <c r="C9555" t="s">
        <v>1004</v>
      </c>
      <c r="D9555" t="s">
        <v>905</v>
      </c>
      <c r="E9555" t="s">
        <v>804</v>
      </c>
      <c r="F9555" t="s">
        <v>415</v>
      </c>
    </row>
    <row r="9556" spans="1:6" x14ac:dyDescent="0.25">
      <c r="A9556">
        <v>7</v>
      </c>
      <c r="B9556">
        <v>15</v>
      </c>
      <c r="C9556" t="s">
        <v>1008</v>
      </c>
      <c r="D9556" t="s">
        <v>901</v>
      </c>
      <c r="E9556" t="s">
        <v>797</v>
      </c>
      <c r="F9556" t="s">
        <v>415</v>
      </c>
    </row>
    <row r="9557" spans="1:6" x14ac:dyDescent="0.25">
      <c r="A9557">
        <v>8</v>
      </c>
      <c r="B9557">
        <v>1</v>
      </c>
      <c r="C9557" t="s">
        <v>1002</v>
      </c>
      <c r="D9557" t="s">
        <v>901</v>
      </c>
      <c r="E9557" t="s">
        <v>797</v>
      </c>
      <c r="F9557" t="s">
        <v>415</v>
      </c>
    </row>
    <row r="9558" spans="1:6" x14ac:dyDescent="0.25">
      <c r="A9558">
        <v>8</v>
      </c>
      <c r="B9558">
        <v>2</v>
      </c>
      <c r="C9558" t="s">
        <v>1037</v>
      </c>
      <c r="D9558" t="s">
        <v>899</v>
      </c>
      <c r="E9558" t="s">
        <v>804</v>
      </c>
      <c r="F9558" t="s">
        <v>415</v>
      </c>
    </row>
    <row r="9559" spans="1:6" x14ac:dyDescent="0.25">
      <c r="A9559">
        <v>8</v>
      </c>
      <c r="B9559">
        <v>3</v>
      </c>
      <c r="C9559" t="s">
        <v>1076</v>
      </c>
      <c r="D9559" t="s">
        <v>905</v>
      </c>
      <c r="E9559" t="s">
        <v>751</v>
      </c>
      <c r="F9559" t="s">
        <v>415</v>
      </c>
    </row>
    <row r="9560" spans="1:6" x14ac:dyDescent="0.25">
      <c r="A9560">
        <v>8</v>
      </c>
      <c r="B9560">
        <v>4</v>
      </c>
      <c r="C9560" t="s">
        <v>1010</v>
      </c>
      <c r="D9560" t="s">
        <v>899</v>
      </c>
      <c r="E9560" t="s">
        <v>624</v>
      </c>
      <c r="F9560" t="s">
        <v>415</v>
      </c>
    </row>
    <row r="9561" spans="1:6" x14ac:dyDescent="0.25">
      <c r="A9561">
        <v>8</v>
      </c>
      <c r="B9561">
        <v>5</v>
      </c>
      <c r="C9561" t="s">
        <v>1055</v>
      </c>
      <c r="D9561" t="s">
        <v>901</v>
      </c>
      <c r="E9561" t="s">
        <v>252</v>
      </c>
      <c r="F9561" t="s">
        <v>415</v>
      </c>
    </row>
    <row r="9562" spans="1:6" x14ac:dyDescent="0.25">
      <c r="A9562">
        <v>8</v>
      </c>
      <c r="B9562">
        <v>6</v>
      </c>
      <c r="C9562" t="s">
        <v>1028</v>
      </c>
      <c r="D9562" t="s">
        <v>899</v>
      </c>
      <c r="E9562" t="s">
        <v>511</v>
      </c>
      <c r="F9562" t="s">
        <v>415</v>
      </c>
    </row>
    <row r="9563" spans="1:6" x14ac:dyDescent="0.25">
      <c r="A9563">
        <v>8</v>
      </c>
      <c r="B9563">
        <v>7</v>
      </c>
      <c r="C9563" t="s">
        <v>1016</v>
      </c>
      <c r="D9563" t="s">
        <v>961</v>
      </c>
      <c r="E9563" t="s">
        <v>348</v>
      </c>
      <c r="F9563" t="s">
        <v>415</v>
      </c>
    </row>
    <row r="9564" spans="1:6" x14ac:dyDescent="0.25">
      <c r="A9564">
        <v>8</v>
      </c>
      <c r="B9564">
        <v>8</v>
      </c>
      <c r="C9564" t="s">
        <v>1011</v>
      </c>
      <c r="D9564" t="s">
        <v>899</v>
      </c>
      <c r="E9564" t="s">
        <v>279</v>
      </c>
      <c r="F9564" t="s">
        <v>415</v>
      </c>
    </row>
    <row r="9565" spans="1:6" x14ac:dyDescent="0.25">
      <c r="A9565">
        <v>8</v>
      </c>
      <c r="B9565">
        <v>9</v>
      </c>
      <c r="C9565" t="s">
        <v>1036</v>
      </c>
      <c r="D9565" t="s">
        <v>901</v>
      </c>
      <c r="E9565" t="s">
        <v>448</v>
      </c>
      <c r="F9565" t="s">
        <v>415</v>
      </c>
    </row>
    <row r="9566" spans="1:6" x14ac:dyDescent="0.25">
      <c r="A9566">
        <v>8</v>
      </c>
      <c r="B9566">
        <v>10</v>
      </c>
      <c r="C9566" t="s">
        <v>1012</v>
      </c>
      <c r="D9566" t="s">
        <v>901</v>
      </c>
      <c r="E9566" t="s">
        <v>153</v>
      </c>
      <c r="F9566" t="s">
        <v>415</v>
      </c>
    </row>
    <row r="9567" spans="1:6" x14ac:dyDescent="0.25">
      <c r="A9567">
        <v>8</v>
      </c>
      <c r="B9567">
        <v>11</v>
      </c>
      <c r="C9567" t="s">
        <v>991</v>
      </c>
      <c r="D9567" t="s">
        <v>901</v>
      </c>
      <c r="E9567" t="s">
        <v>648</v>
      </c>
      <c r="F9567" t="s">
        <v>415</v>
      </c>
    </row>
    <row r="9568" spans="1:6" x14ac:dyDescent="0.25">
      <c r="A9568">
        <v>8</v>
      </c>
      <c r="B9568">
        <v>12</v>
      </c>
      <c r="C9568" t="s">
        <v>1021</v>
      </c>
      <c r="D9568" t="s">
        <v>901</v>
      </c>
      <c r="E9568" t="s">
        <v>414</v>
      </c>
      <c r="F9568" t="s">
        <v>415</v>
      </c>
    </row>
    <row r="9569" spans="1:6" x14ac:dyDescent="0.25">
      <c r="A9569">
        <v>8</v>
      </c>
      <c r="B9569">
        <v>13</v>
      </c>
      <c r="C9569" t="s">
        <v>1025</v>
      </c>
      <c r="D9569" t="s">
        <v>926</v>
      </c>
      <c r="E9569" t="s">
        <v>537</v>
      </c>
      <c r="F9569" t="s">
        <v>415</v>
      </c>
    </row>
    <row r="9570" spans="1:6" x14ac:dyDescent="0.25">
      <c r="A9570">
        <v>8</v>
      </c>
      <c r="B9570">
        <v>14</v>
      </c>
      <c r="C9570" t="s">
        <v>1013</v>
      </c>
      <c r="D9570" t="s">
        <v>905</v>
      </c>
      <c r="E9570" t="s">
        <v>606</v>
      </c>
      <c r="F9570" t="s">
        <v>415</v>
      </c>
    </row>
    <row r="9571" spans="1:6" x14ac:dyDescent="0.25">
      <c r="A9571">
        <v>8</v>
      </c>
      <c r="B9571">
        <v>15</v>
      </c>
      <c r="C9571" t="s">
        <v>1062</v>
      </c>
      <c r="D9571" t="s">
        <v>899</v>
      </c>
      <c r="E9571" t="s">
        <v>816</v>
      </c>
      <c r="F9571" t="s">
        <v>415</v>
      </c>
    </row>
    <row r="9572" spans="1:6" x14ac:dyDescent="0.25">
      <c r="A9572">
        <v>9</v>
      </c>
      <c r="B9572">
        <v>1</v>
      </c>
      <c r="C9572" t="s">
        <v>1061</v>
      </c>
      <c r="D9572" t="s">
        <v>901</v>
      </c>
      <c r="E9572" t="s">
        <v>816</v>
      </c>
      <c r="F9572" t="s">
        <v>415</v>
      </c>
    </row>
    <row r="9573" spans="1:6" x14ac:dyDescent="0.25">
      <c r="A9573">
        <v>9</v>
      </c>
      <c r="B9573">
        <v>2</v>
      </c>
      <c r="C9573" t="s">
        <v>1038</v>
      </c>
      <c r="D9573" t="s">
        <v>922</v>
      </c>
      <c r="E9573" t="s">
        <v>606</v>
      </c>
      <c r="F9573" t="s">
        <v>415</v>
      </c>
    </row>
    <row r="9574" spans="1:6" x14ac:dyDescent="0.25">
      <c r="A9574">
        <v>9</v>
      </c>
      <c r="B9574">
        <v>3</v>
      </c>
      <c r="C9574" t="s">
        <v>1029</v>
      </c>
      <c r="D9574" t="s">
        <v>901</v>
      </c>
      <c r="E9574" t="s">
        <v>537</v>
      </c>
      <c r="F9574" t="s">
        <v>415</v>
      </c>
    </row>
    <row r="9575" spans="1:6" x14ac:dyDescent="0.25">
      <c r="A9575">
        <v>9</v>
      </c>
      <c r="B9575">
        <v>4</v>
      </c>
      <c r="C9575" t="s">
        <v>1053</v>
      </c>
      <c r="D9575" t="s">
        <v>901</v>
      </c>
      <c r="E9575" t="s">
        <v>414</v>
      </c>
      <c r="F9575" t="s">
        <v>415</v>
      </c>
    </row>
    <row r="9576" spans="1:6" x14ac:dyDescent="0.25">
      <c r="A9576">
        <v>9</v>
      </c>
      <c r="B9576">
        <v>5</v>
      </c>
      <c r="C9576" t="s">
        <v>1000</v>
      </c>
      <c r="D9576" t="s">
        <v>899</v>
      </c>
      <c r="E9576" t="s">
        <v>648</v>
      </c>
      <c r="F9576" t="s">
        <v>415</v>
      </c>
    </row>
    <row r="9577" spans="1:6" x14ac:dyDescent="0.25">
      <c r="A9577">
        <v>9</v>
      </c>
      <c r="B9577">
        <v>6</v>
      </c>
      <c r="C9577" t="s">
        <v>1026</v>
      </c>
      <c r="D9577" t="s">
        <v>901</v>
      </c>
      <c r="E9577" t="s">
        <v>153</v>
      </c>
      <c r="F9577" t="s">
        <v>415</v>
      </c>
    </row>
    <row r="9578" spans="1:6" x14ac:dyDescent="0.25">
      <c r="A9578">
        <v>9</v>
      </c>
      <c r="B9578">
        <v>7</v>
      </c>
      <c r="C9578" t="s">
        <v>1035</v>
      </c>
      <c r="D9578" t="s">
        <v>905</v>
      </c>
      <c r="E9578" t="s">
        <v>448</v>
      </c>
      <c r="F9578" t="s">
        <v>415</v>
      </c>
    </row>
    <row r="9579" spans="1:6" x14ac:dyDescent="0.25">
      <c r="A9579">
        <v>9</v>
      </c>
      <c r="B9579">
        <v>8</v>
      </c>
      <c r="C9579" t="s">
        <v>1049</v>
      </c>
      <c r="D9579" t="s">
        <v>905</v>
      </c>
      <c r="E9579" t="s">
        <v>279</v>
      </c>
      <c r="F9579" t="s">
        <v>415</v>
      </c>
    </row>
    <row r="9580" spans="1:6" x14ac:dyDescent="0.25">
      <c r="A9580">
        <v>9</v>
      </c>
      <c r="B9580">
        <v>9</v>
      </c>
      <c r="C9580" t="s">
        <v>1043</v>
      </c>
      <c r="D9580" t="s">
        <v>905</v>
      </c>
      <c r="E9580" t="s">
        <v>348</v>
      </c>
      <c r="F9580" t="s">
        <v>415</v>
      </c>
    </row>
    <row r="9581" spans="1:6" x14ac:dyDescent="0.25">
      <c r="A9581">
        <v>9</v>
      </c>
      <c r="B9581">
        <v>10</v>
      </c>
      <c r="C9581" t="s">
        <v>1014</v>
      </c>
      <c r="D9581" t="s">
        <v>899</v>
      </c>
      <c r="E9581" t="s">
        <v>511</v>
      </c>
      <c r="F9581" t="s">
        <v>415</v>
      </c>
    </row>
    <row r="9582" spans="1:6" x14ac:dyDescent="0.25">
      <c r="A9582">
        <v>9</v>
      </c>
      <c r="B9582">
        <v>11</v>
      </c>
      <c r="C9582" t="s">
        <v>1113</v>
      </c>
      <c r="D9582" t="s">
        <v>899</v>
      </c>
      <c r="E9582" t="s">
        <v>252</v>
      </c>
      <c r="F9582" t="s">
        <v>415</v>
      </c>
    </row>
    <row r="9583" spans="1:6" x14ac:dyDescent="0.25">
      <c r="A9583">
        <v>9</v>
      </c>
      <c r="B9583">
        <v>12</v>
      </c>
      <c r="C9583" t="s">
        <v>1088</v>
      </c>
      <c r="D9583" t="s">
        <v>901</v>
      </c>
      <c r="E9583" t="s">
        <v>624</v>
      </c>
      <c r="F9583" t="s">
        <v>415</v>
      </c>
    </row>
    <row r="9584" spans="1:6" x14ac:dyDescent="0.25">
      <c r="A9584">
        <v>9</v>
      </c>
      <c r="B9584">
        <v>13</v>
      </c>
      <c r="C9584" t="s">
        <v>1023</v>
      </c>
      <c r="D9584" t="s">
        <v>905</v>
      </c>
      <c r="E9584" t="s">
        <v>751</v>
      </c>
      <c r="F9584" t="s">
        <v>415</v>
      </c>
    </row>
    <row r="9585" spans="1:6" x14ac:dyDescent="0.25">
      <c r="A9585">
        <v>9</v>
      </c>
      <c r="B9585">
        <v>14</v>
      </c>
      <c r="C9585" t="s">
        <v>1027</v>
      </c>
      <c r="D9585" t="s">
        <v>901</v>
      </c>
      <c r="E9585" t="s">
        <v>804</v>
      </c>
      <c r="F9585" t="s">
        <v>415</v>
      </c>
    </row>
    <row r="9586" spans="1:6" x14ac:dyDescent="0.25">
      <c r="A9586">
        <v>9</v>
      </c>
      <c r="B9586">
        <v>15</v>
      </c>
      <c r="C9586" t="s">
        <v>1054</v>
      </c>
      <c r="D9586" t="s">
        <v>899</v>
      </c>
      <c r="E9586" t="s">
        <v>797</v>
      </c>
      <c r="F9586" t="s">
        <v>415</v>
      </c>
    </row>
    <row r="9587" spans="1:6" x14ac:dyDescent="0.25">
      <c r="A9587">
        <v>10</v>
      </c>
      <c r="B9587">
        <v>1</v>
      </c>
      <c r="C9587" t="s">
        <v>1009</v>
      </c>
      <c r="D9587" t="s">
        <v>926</v>
      </c>
      <c r="E9587" t="s">
        <v>797</v>
      </c>
      <c r="F9587" t="s">
        <v>415</v>
      </c>
    </row>
    <row r="9588" spans="1:6" x14ac:dyDescent="0.25">
      <c r="A9588">
        <v>10</v>
      </c>
      <c r="B9588">
        <v>2</v>
      </c>
      <c r="C9588" t="s">
        <v>1065</v>
      </c>
      <c r="D9588" t="s">
        <v>901</v>
      </c>
      <c r="E9588" t="s">
        <v>804</v>
      </c>
      <c r="F9588" t="s">
        <v>415</v>
      </c>
    </row>
    <row r="9589" spans="1:6" x14ac:dyDescent="0.25">
      <c r="A9589">
        <v>10</v>
      </c>
      <c r="B9589">
        <v>3</v>
      </c>
      <c r="C9589" t="s">
        <v>1020</v>
      </c>
      <c r="D9589" t="s">
        <v>901</v>
      </c>
      <c r="E9589" t="s">
        <v>751</v>
      </c>
      <c r="F9589" t="s">
        <v>415</v>
      </c>
    </row>
    <row r="9590" spans="1:6" x14ac:dyDescent="0.25">
      <c r="A9590">
        <v>10</v>
      </c>
      <c r="B9590">
        <v>4</v>
      </c>
      <c r="C9590" t="s">
        <v>1059</v>
      </c>
      <c r="D9590" t="s">
        <v>901</v>
      </c>
      <c r="E9590" t="s">
        <v>624</v>
      </c>
      <c r="F9590" t="s">
        <v>415</v>
      </c>
    </row>
    <row r="9591" spans="1:6" x14ac:dyDescent="0.25">
      <c r="A9591">
        <v>10</v>
      </c>
      <c r="B9591">
        <v>5</v>
      </c>
      <c r="C9591" t="s">
        <v>1052</v>
      </c>
      <c r="D9591" t="s">
        <v>901</v>
      </c>
      <c r="E9591" t="s">
        <v>252</v>
      </c>
      <c r="F9591" t="s">
        <v>415</v>
      </c>
    </row>
    <row r="9592" spans="1:6" x14ac:dyDescent="0.25">
      <c r="A9592">
        <v>10</v>
      </c>
      <c r="B9592">
        <v>6</v>
      </c>
      <c r="C9592" t="s">
        <v>1125</v>
      </c>
      <c r="D9592" t="s">
        <v>903</v>
      </c>
      <c r="E9592" t="s">
        <v>511</v>
      </c>
      <c r="F9592" t="s">
        <v>415</v>
      </c>
    </row>
    <row r="9593" spans="1:6" x14ac:dyDescent="0.25">
      <c r="A9593">
        <v>10</v>
      </c>
      <c r="B9593">
        <v>7</v>
      </c>
      <c r="C9593" t="s">
        <v>1046</v>
      </c>
      <c r="D9593" t="s">
        <v>899</v>
      </c>
      <c r="E9593" t="s">
        <v>348</v>
      </c>
      <c r="F9593" t="s">
        <v>415</v>
      </c>
    </row>
    <row r="9594" spans="1:6" x14ac:dyDescent="0.25">
      <c r="A9594">
        <v>10</v>
      </c>
      <c r="B9594">
        <v>8</v>
      </c>
      <c r="C9594" t="s">
        <v>1074</v>
      </c>
      <c r="D9594" t="s">
        <v>901</v>
      </c>
      <c r="E9594" t="s">
        <v>279</v>
      </c>
      <c r="F9594" t="s">
        <v>415</v>
      </c>
    </row>
    <row r="9595" spans="1:6" x14ac:dyDescent="0.25">
      <c r="A9595">
        <v>10</v>
      </c>
      <c r="B9595">
        <v>9</v>
      </c>
      <c r="C9595" t="s">
        <v>1042</v>
      </c>
      <c r="D9595" t="s">
        <v>899</v>
      </c>
      <c r="E9595" t="s">
        <v>448</v>
      </c>
      <c r="F9595" t="s">
        <v>415</v>
      </c>
    </row>
    <row r="9596" spans="1:6" x14ac:dyDescent="0.25">
      <c r="A9596">
        <v>10</v>
      </c>
      <c r="B9596">
        <v>10</v>
      </c>
      <c r="C9596" t="s">
        <v>1040</v>
      </c>
      <c r="D9596" t="s">
        <v>926</v>
      </c>
      <c r="E9596" t="s">
        <v>153</v>
      </c>
      <c r="F9596" t="s">
        <v>415</v>
      </c>
    </row>
    <row r="9597" spans="1:6" x14ac:dyDescent="0.25">
      <c r="A9597">
        <v>10</v>
      </c>
      <c r="B9597">
        <v>11</v>
      </c>
      <c r="C9597" t="s">
        <v>1017</v>
      </c>
      <c r="D9597" t="s">
        <v>899</v>
      </c>
      <c r="E9597" t="s">
        <v>648</v>
      </c>
      <c r="F9597" t="s">
        <v>415</v>
      </c>
    </row>
    <row r="9598" spans="1:6" x14ac:dyDescent="0.25">
      <c r="A9598">
        <v>10</v>
      </c>
      <c r="B9598">
        <v>12</v>
      </c>
      <c r="C9598" t="s">
        <v>1124</v>
      </c>
      <c r="D9598" t="s">
        <v>901</v>
      </c>
      <c r="E9598" t="s">
        <v>414</v>
      </c>
      <c r="F9598" t="s">
        <v>415</v>
      </c>
    </row>
    <row r="9599" spans="1:6" x14ac:dyDescent="0.25">
      <c r="A9599">
        <v>10</v>
      </c>
      <c r="B9599">
        <v>13</v>
      </c>
      <c r="C9599" t="s">
        <v>1067</v>
      </c>
      <c r="D9599" t="s">
        <v>899</v>
      </c>
      <c r="E9599" t="s">
        <v>537</v>
      </c>
      <c r="F9599" t="s">
        <v>415</v>
      </c>
    </row>
    <row r="9600" spans="1:6" x14ac:dyDescent="0.25">
      <c r="A9600">
        <v>10</v>
      </c>
      <c r="B9600">
        <v>14</v>
      </c>
      <c r="C9600" t="s">
        <v>1022</v>
      </c>
      <c r="D9600" t="s">
        <v>901</v>
      </c>
      <c r="E9600" t="s">
        <v>606</v>
      </c>
      <c r="F9600" t="s">
        <v>415</v>
      </c>
    </row>
    <row r="9601" spans="1:6" x14ac:dyDescent="0.25">
      <c r="A9601">
        <v>10</v>
      </c>
      <c r="B9601">
        <v>15</v>
      </c>
      <c r="C9601" t="s">
        <v>1039</v>
      </c>
      <c r="D9601" t="s">
        <v>922</v>
      </c>
      <c r="E9601" t="s">
        <v>816</v>
      </c>
      <c r="F9601" t="s">
        <v>415</v>
      </c>
    </row>
    <row r="9602" spans="1:6" x14ac:dyDescent="0.25">
      <c r="A9602">
        <v>11</v>
      </c>
      <c r="B9602">
        <v>1</v>
      </c>
      <c r="C9602" t="s">
        <v>1227</v>
      </c>
      <c r="D9602" t="s">
        <v>901</v>
      </c>
      <c r="E9602" t="s">
        <v>816</v>
      </c>
      <c r="F9602" t="s">
        <v>415</v>
      </c>
    </row>
    <row r="9603" spans="1:6" x14ac:dyDescent="0.25">
      <c r="A9603">
        <v>11</v>
      </c>
      <c r="B9603">
        <v>2</v>
      </c>
      <c r="C9603" t="s">
        <v>1034</v>
      </c>
      <c r="D9603" t="s">
        <v>901</v>
      </c>
      <c r="E9603" t="s">
        <v>606</v>
      </c>
      <c r="F9603" t="s">
        <v>415</v>
      </c>
    </row>
    <row r="9604" spans="1:6" x14ac:dyDescent="0.25">
      <c r="A9604">
        <v>11</v>
      </c>
      <c r="B9604">
        <v>3</v>
      </c>
      <c r="C9604" t="s">
        <v>1051</v>
      </c>
      <c r="D9604" t="s">
        <v>901</v>
      </c>
      <c r="E9604" t="s">
        <v>537</v>
      </c>
      <c r="F9604" t="s">
        <v>415</v>
      </c>
    </row>
    <row r="9605" spans="1:6" x14ac:dyDescent="0.25">
      <c r="A9605">
        <v>11</v>
      </c>
      <c r="B9605">
        <v>4</v>
      </c>
      <c r="C9605" t="s">
        <v>1045</v>
      </c>
      <c r="D9605" t="s">
        <v>961</v>
      </c>
      <c r="E9605" t="s">
        <v>414</v>
      </c>
      <c r="F9605" t="s">
        <v>415</v>
      </c>
    </row>
    <row r="9606" spans="1:6" x14ac:dyDescent="0.25">
      <c r="A9606">
        <v>11</v>
      </c>
      <c r="B9606">
        <v>5</v>
      </c>
      <c r="C9606" t="s">
        <v>1060</v>
      </c>
      <c r="D9606" t="s">
        <v>903</v>
      </c>
      <c r="E9606" t="s">
        <v>648</v>
      </c>
      <c r="F9606" t="s">
        <v>415</v>
      </c>
    </row>
    <row r="9607" spans="1:6" x14ac:dyDescent="0.25">
      <c r="A9607">
        <v>11</v>
      </c>
      <c r="B9607">
        <v>6</v>
      </c>
      <c r="C9607" t="s">
        <v>1019</v>
      </c>
      <c r="D9607" t="s">
        <v>961</v>
      </c>
      <c r="E9607" t="s">
        <v>153</v>
      </c>
      <c r="F9607" t="s">
        <v>415</v>
      </c>
    </row>
    <row r="9608" spans="1:6" x14ac:dyDescent="0.25">
      <c r="A9608">
        <v>11</v>
      </c>
      <c r="B9608">
        <v>7</v>
      </c>
      <c r="C9608" t="s">
        <v>1082</v>
      </c>
      <c r="D9608" t="s">
        <v>901</v>
      </c>
      <c r="E9608" t="s">
        <v>448</v>
      </c>
      <c r="F9608" t="s">
        <v>415</v>
      </c>
    </row>
    <row r="9609" spans="1:6" x14ac:dyDescent="0.25">
      <c r="A9609">
        <v>11</v>
      </c>
      <c r="B9609">
        <v>8</v>
      </c>
      <c r="C9609" t="s">
        <v>1056</v>
      </c>
      <c r="D9609" t="s">
        <v>905</v>
      </c>
      <c r="E9609" t="s">
        <v>279</v>
      </c>
      <c r="F9609" t="s">
        <v>415</v>
      </c>
    </row>
    <row r="9610" spans="1:6" x14ac:dyDescent="0.25">
      <c r="A9610">
        <v>11</v>
      </c>
      <c r="B9610">
        <v>9</v>
      </c>
      <c r="C9610" t="s">
        <v>1066</v>
      </c>
      <c r="D9610" t="s">
        <v>901</v>
      </c>
      <c r="E9610" t="s">
        <v>348</v>
      </c>
      <c r="F9610" t="s">
        <v>415</v>
      </c>
    </row>
    <row r="9611" spans="1:6" x14ac:dyDescent="0.25">
      <c r="A9611">
        <v>11</v>
      </c>
      <c r="B9611">
        <v>10</v>
      </c>
      <c r="C9611" t="s">
        <v>1077</v>
      </c>
      <c r="D9611" t="s">
        <v>901</v>
      </c>
      <c r="E9611" t="s">
        <v>511</v>
      </c>
      <c r="F9611" t="s">
        <v>415</v>
      </c>
    </row>
    <row r="9612" spans="1:6" x14ac:dyDescent="0.25">
      <c r="A9612">
        <v>11</v>
      </c>
      <c r="B9612">
        <v>11</v>
      </c>
      <c r="C9612" t="s">
        <v>1112</v>
      </c>
      <c r="D9612" t="s">
        <v>899</v>
      </c>
      <c r="E9612" t="s">
        <v>252</v>
      </c>
      <c r="F9612" t="s">
        <v>415</v>
      </c>
    </row>
    <row r="9613" spans="1:6" x14ac:dyDescent="0.25">
      <c r="A9613">
        <v>11</v>
      </c>
      <c r="B9613">
        <v>12</v>
      </c>
      <c r="C9613" t="s">
        <v>1057</v>
      </c>
      <c r="D9613" t="s">
        <v>899</v>
      </c>
      <c r="E9613" t="s">
        <v>624</v>
      </c>
      <c r="F9613" t="s">
        <v>415</v>
      </c>
    </row>
    <row r="9614" spans="1:6" x14ac:dyDescent="0.25">
      <c r="A9614">
        <v>11</v>
      </c>
      <c r="B9614">
        <v>13</v>
      </c>
      <c r="C9614" t="s">
        <v>1018</v>
      </c>
      <c r="D9614" t="s">
        <v>926</v>
      </c>
      <c r="E9614" t="s">
        <v>751</v>
      </c>
      <c r="F9614" t="s">
        <v>415</v>
      </c>
    </row>
    <row r="9615" spans="1:6" x14ac:dyDescent="0.25">
      <c r="A9615">
        <v>11</v>
      </c>
      <c r="B9615">
        <v>14</v>
      </c>
      <c r="C9615" t="s">
        <v>1278</v>
      </c>
      <c r="D9615" t="s">
        <v>901</v>
      </c>
      <c r="E9615" t="s">
        <v>804</v>
      </c>
      <c r="F9615" t="s">
        <v>415</v>
      </c>
    </row>
    <row r="9616" spans="1:6" x14ac:dyDescent="0.25">
      <c r="A9616">
        <v>11</v>
      </c>
      <c r="B9616">
        <v>15</v>
      </c>
      <c r="C9616" t="s">
        <v>1078</v>
      </c>
      <c r="D9616" t="s">
        <v>922</v>
      </c>
      <c r="E9616" t="s">
        <v>797</v>
      </c>
      <c r="F9616" t="s">
        <v>415</v>
      </c>
    </row>
    <row r="9617" spans="1:6" x14ac:dyDescent="0.25">
      <c r="A9617">
        <v>12</v>
      </c>
      <c r="B9617">
        <v>1</v>
      </c>
      <c r="C9617" t="s">
        <v>1024</v>
      </c>
      <c r="D9617" t="s">
        <v>901</v>
      </c>
      <c r="E9617" t="s">
        <v>797</v>
      </c>
      <c r="F9617" t="s">
        <v>415</v>
      </c>
    </row>
    <row r="9618" spans="1:6" x14ac:dyDescent="0.25">
      <c r="A9618">
        <v>12</v>
      </c>
      <c r="B9618">
        <v>2</v>
      </c>
      <c r="C9618" t="s">
        <v>1179</v>
      </c>
      <c r="D9618" t="s">
        <v>901</v>
      </c>
      <c r="E9618" t="s">
        <v>804</v>
      </c>
      <c r="F9618" t="s">
        <v>415</v>
      </c>
    </row>
    <row r="9619" spans="1:6" x14ac:dyDescent="0.25">
      <c r="A9619">
        <v>12</v>
      </c>
      <c r="B9619">
        <v>3</v>
      </c>
      <c r="C9619" t="s">
        <v>1080</v>
      </c>
      <c r="D9619" t="s">
        <v>899</v>
      </c>
      <c r="E9619" t="s">
        <v>751</v>
      </c>
      <c r="F9619" t="s">
        <v>415</v>
      </c>
    </row>
    <row r="9620" spans="1:6" x14ac:dyDescent="0.25">
      <c r="A9620">
        <v>12</v>
      </c>
      <c r="B9620">
        <v>4</v>
      </c>
      <c r="C9620" t="s">
        <v>1063</v>
      </c>
      <c r="D9620" t="s">
        <v>961</v>
      </c>
      <c r="E9620" t="s">
        <v>624</v>
      </c>
      <c r="F9620" t="s">
        <v>415</v>
      </c>
    </row>
    <row r="9621" spans="1:6" x14ac:dyDescent="0.25">
      <c r="A9621">
        <v>12</v>
      </c>
      <c r="B9621">
        <v>5</v>
      </c>
      <c r="C9621" t="s">
        <v>1096</v>
      </c>
      <c r="D9621" t="s">
        <v>901</v>
      </c>
      <c r="E9621" t="s">
        <v>252</v>
      </c>
      <c r="F9621" t="s">
        <v>415</v>
      </c>
    </row>
    <row r="9622" spans="1:6" x14ac:dyDescent="0.25">
      <c r="A9622">
        <v>12</v>
      </c>
      <c r="B9622">
        <v>6</v>
      </c>
      <c r="C9622" t="s">
        <v>1106</v>
      </c>
      <c r="D9622" t="s">
        <v>901</v>
      </c>
      <c r="E9622" t="s">
        <v>511</v>
      </c>
      <c r="F9622" t="s">
        <v>415</v>
      </c>
    </row>
    <row r="9623" spans="1:6" x14ac:dyDescent="0.25">
      <c r="A9623">
        <v>12</v>
      </c>
      <c r="B9623">
        <v>7</v>
      </c>
      <c r="C9623" t="s">
        <v>1032</v>
      </c>
      <c r="D9623" t="s">
        <v>908</v>
      </c>
      <c r="E9623" t="s">
        <v>348</v>
      </c>
      <c r="F9623" t="s">
        <v>415</v>
      </c>
    </row>
    <row r="9624" spans="1:6" x14ac:dyDescent="0.25">
      <c r="A9624">
        <v>12</v>
      </c>
      <c r="B9624">
        <v>8</v>
      </c>
      <c r="C9624" t="s">
        <v>1075</v>
      </c>
      <c r="D9624" t="s">
        <v>899</v>
      </c>
      <c r="E9624" t="s">
        <v>279</v>
      </c>
      <c r="F9624" t="s">
        <v>415</v>
      </c>
    </row>
    <row r="9625" spans="1:6" x14ac:dyDescent="0.25">
      <c r="A9625">
        <v>12</v>
      </c>
      <c r="B9625">
        <v>9</v>
      </c>
      <c r="C9625" t="s">
        <v>1095</v>
      </c>
      <c r="D9625" t="s">
        <v>901</v>
      </c>
      <c r="E9625" t="s">
        <v>448</v>
      </c>
      <c r="F9625" t="s">
        <v>415</v>
      </c>
    </row>
    <row r="9626" spans="1:6" x14ac:dyDescent="0.25">
      <c r="A9626">
        <v>12</v>
      </c>
      <c r="B9626">
        <v>10</v>
      </c>
      <c r="C9626" t="s">
        <v>1073</v>
      </c>
      <c r="D9626" t="s">
        <v>899</v>
      </c>
      <c r="E9626" t="s">
        <v>153</v>
      </c>
      <c r="F9626" t="s">
        <v>415</v>
      </c>
    </row>
    <row r="9627" spans="1:6" x14ac:dyDescent="0.25">
      <c r="A9627">
        <v>12</v>
      </c>
      <c r="B9627">
        <v>11</v>
      </c>
      <c r="C9627" t="s">
        <v>1058</v>
      </c>
      <c r="D9627" t="s">
        <v>961</v>
      </c>
      <c r="E9627" t="s">
        <v>648</v>
      </c>
      <c r="F9627" t="s">
        <v>415</v>
      </c>
    </row>
    <row r="9628" spans="1:6" x14ac:dyDescent="0.25">
      <c r="A9628">
        <v>12</v>
      </c>
      <c r="B9628">
        <v>12</v>
      </c>
      <c r="C9628" t="s">
        <v>1047</v>
      </c>
      <c r="D9628" t="s">
        <v>899</v>
      </c>
      <c r="E9628" t="s">
        <v>414</v>
      </c>
      <c r="F9628" t="s">
        <v>415</v>
      </c>
    </row>
    <row r="9629" spans="1:6" x14ac:dyDescent="0.25">
      <c r="A9629">
        <v>12</v>
      </c>
      <c r="B9629">
        <v>13</v>
      </c>
      <c r="C9629" t="s">
        <v>1126</v>
      </c>
      <c r="D9629" t="s">
        <v>961</v>
      </c>
      <c r="E9629" t="s">
        <v>537</v>
      </c>
      <c r="F9629" t="s">
        <v>415</v>
      </c>
    </row>
    <row r="9630" spans="1:6" x14ac:dyDescent="0.25">
      <c r="A9630">
        <v>12</v>
      </c>
      <c r="B9630">
        <v>14</v>
      </c>
      <c r="C9630" t="s">
        <v>1064</v>
      </c>
      <c r="D9630" t="s">
        <v>901</v>
      </c>
      <c r="E9630" t="s">
        <v>606</v>
      </c>
      <c r="F9630" t="s">
        <v>415</v>
      </c>
    </row>
    <row r="9631" spans="1:6" x14ac:dyDescent="0.25">
      <c r="A9631">
        <v>12</v>
      </c>
      <c r="B9631">
        <v>15</v>
      </c>
      <c r="C9631" t="s">
        <v>1044</v>
      </c>
      <c r="D9631" t="s">
        <v>922</v>
      </c>
      <c r="E9631" t="s">
        <v>816</v>
      </c>
      <c r="F9631" t="s">
        <v>415</v>
      </c>
    </row>
    <row r="9632" spans="1:6" x14ac:dyDescent="0.25">
      <c r="A9632">
        <v>13</v>
      </c>
      <c r="B9632">
        <v>1</v>
      </c>
      <c r="C9632" t="s">
        <v>1081</v>
      </c>
      <c r="D9632" t="s">
        <v>905</v>
      </c>
      <c r="E9632" t="s">
        <v>816</v>
      </c>
      <c r="F9632" t="s">
        <v>415</v>
      </c>
    </row>
    <row r="9633" spans="1:6" x14ac:dyDescent="0.25">
      <c r="A9633">
        <v>13</v>
      </c>
      <c r="B9633">
        <v>2</v>
      </c>
      <c r="C9633" t="s">
        <v>1089</v>
      </c>
      <c r="D9633" t="s">
        <v>905</v>
      </c>
      <c r="E9633" t="s">
        <v>606</v>
      </c>
      <c r="F9633" t="s">
        <v>415</v>
      </c>
    </row>
    <row r="9634" spans="1:6" x14ac:dyDescent="0.25">
      <c r="A9634">
        <v>13</v>
      </c>
      <c r="B9634">
        <v>3</v>
      </c>
      <c r="C9634" t="s">
        <v>1085</v>
      </c>
      <c r="D9634" t="s">
        <v>899</v>
      </c>
      <c r="E9634" t="s">
        <v>537</v>
      </c>
      <c r="F9634" t="s">
        <v>415</v>
      </c>
    </row>
    <row r="9635" spans="1:6" x14ac:dyDescent="0.25">
      <c r="A9635">
        <v>13</v>
      </c>
      <c r="B9635">
        <v>4</v>
      </c>
      <c r="C9635" t="s">
        <v>1041</v>
      </c>
      <c r="D9635" t="s">
        <v>922</v>
      </c>
      <c r="E9635" t="s">
        <v>414</v>
      </c>
      <c r="F9635" t="s">
        <v>415</v>
      </c>
    </row>
    <row r="9636" spans="1:6" x14ac:dyDescent="0.25">
      <c r="A9636">
        <v>13</v>
      </c>
      <c r="B9636">
        <v>5</v>
      </c>
      <c r="C9636" t="s">
        <v>1050</v>
      </c>
      <c r="D9636" t="s">
        <v>922</v>
      </c>
      <c r="E9636" t="s">
        <v>648</v>
      </c>
      <c r="F9636" t="s">
        <v>415</v>
      </c>
    </row>
    <row r="9637" spans="1:6" x14ac:dyDescent="0.25">
      <c r="A9637">
        <v>13</v>
      </c>
      <c r="B9637">
        <v>6</v>
      </c>
      <c r="C9637" t="s">
        <v>1121</v>
      </c>
      <c r="D9637" t="s">
        <v>901</v>
      </c>
      <c r="E9637" t="s">
        <v>153</v>
      </c>
      <c r="F9637" t="s">
        <v>415</v>
      </c>
    </row>
    <row r="9638" spans="1:6" x14ac:dyDescent="0.25">
      <c r="A9638">
        <v>13</v>
      </c>
      <c r="B9638">
        <v>7</v>
      </c>
      <c r="C9638" t="s">
        <v>1030</v>
      </c>
      <c r="D9638" t="s">
        <v>908</v>
      </c>
      <c r="E9638" t="s">
        <v>448</v>
      </c>
      <c r="F9638" t="s">
        <v>415</v>
      </c>
    </row>
    <row r="9639" spans="1:6" x14ac:dyDescent="0.25">
      <c r="A9639">
        <v>13</v>
      </c>
      <c r="B9639">
        <v>8</v>
      </c>
      <c r="C9639" t="s">
        <v>1105</v>
      </c>
      <c r="D9639" t="s">
        <v>901</v>
      </c>
      <c r="E9639" t="s">
        <v>279</v>
      </c>
      <c r="F9639" t="s">
        <v>415</v>
      </c>
    </row>
    <row r="9640" spans="1:6" x14ac:dyDescent="0.25">
      <c r="A9640">
        <v>13</v>
      </c>
      <c r="B9640">
        <v>9</v>
      </c>
      <c r="C9640" t="s">
        <v>1093</v>
      </c>
      <c r="D9640" t="s">
        <v>922</v>
      </c>
      <c r="E9640" t="s">
        <v>348</v>
      </c>
      <c r="F9640" t="s">
        <v>415</v>
      </c>
    </row>
    <row r="9641" spans="1:6" x14ac:dyDescent="0.25">
      <c r="A9641">
        <v>13</v>
      </c>
      <c r="B9641">
        <v>10</v>
      </c>
      <c r="C9641" t="s">
        <v>1104</v>
      </c>
      <c r="D9641" t="s">
        <v>901</v>
      </c>
      <c r="E9641" t="s">
        <v>511</v>
      </c>
      <c r="F9641" t="s">
        <v>415</v>
      </c>
    </row>
    <row r="9642" spans="1:6" x14ac:dyDescent="0.25">
      <c r="A9642">
        <v>13</v>
      </c>
      <c r="B9642">
        <v>11</v>
      </c>
      <c r="C9642" t="s">
        <v>1213</v>
      </c>
      <c r="D9642" t="s">
        <v>901</v>
      </c>
      <c r="E9642" t="s">
        <v>252</v>
      </c>
      <c r="F9642" t="s">
        <v>415</v>
      </c>
    </row>
    <row r="9643" spans="1:6" x14ac:dyDescent="0.25">
      <c r="A9643">
        <v>13</v>
      </c>
      <c r="B9643">
        <v>12</v>
      </c>
      <c r="C9643" t="s">
        <v>1116</v>
      </c>
      <c r="D9643" t="s">
        <v>901</v>
      </c>
      <c r="E9643" t="s">
        <v>624</v>
      </c>
      <c r="F9643" t="s">
        <v>415</v>
      </c>
    </row>
    <row r="9644" spans="1:6" x14ac:dyDescent="0.25">
      <c r="A9644">
        <v>13</v>
      </c>
      <c r="B9644">
        <v>13</v>
      </c>
      <c r="C9644" t="s">
        <v>1070</v>
      </c>
      <c r="D9644" t="s">
        <v>961</v>
      </c>
      <c r="E9644" t="s">
        <v>751</v>
      </c>
      <c r="F9644" t="s">
        <v>415</v>
      </c>
    </row>
    <row r="9645" spans="1:6" x14ac:dyDescent="0.25">
      <c r="A9645">
        <v>13</v>
      </c>
      <c r="B9645">
        <v>14</v>
      </c>
      <c r="C9645" t="s">
        <v>1149</v>
      </c>
      <c r="D9645" t="s">
        <v>903</v>
      </c>
      <c r="E9645" t="s">
        <v>804</v>
      </c>
      <c r="F9645" t="s">
        <v>415</v>
      </c>
    </row>
    <row r="9646" spans="1:6" x14ac:dyDescent="0.25">
      <c r="A9646">
        <v>13</v>
      </c>
      <c r="B9646">
        <v>15</v>
      </c>
      <c r="C9646" t="s">
        <v>1069</v>
      </c>
      <c r="D9646" t="s">
        <v>899</v>
      </c>
      <c r="E9646" t="s">
        <v>797</v>
      </c>
      <c r="F9646" t="s">
        <v>415</v>
      </c>
    </row>
    <row r="9647" spans="1:6" x14ac:dyDescent="0.25">
      <c r="A9647">
        <v>14</v>
      </c>
      <c r="B9647">
        <v>1</v>
      </c>
      <c r="C9647" t="s">
        <v>1094</v>
      </c>
      <c r="D9647" t="s">
        <v>903</v>
      </c>
      <c r="E9647" t="s">
        <v>797</v>
      </c>
      <c r="F9647" t="s">
        <v>415</v>
      </c>
    </row>
    <row r="9648" spans="1:6" x14ac:dyDescent="0.25">
      <c r="A9648">
        <v>14</v>
      </c>
      <c r="B9648">
        <v>2</v>
      </c>
      <c r="C9648" t="s">
        <v>1136</v>
      </c>
      <c r="D9648" t="s">
        <v>899</v>
      </c>
      <c r="E9648" t="s">
        <v>804</v>
      </c>
      <c r="F9648" t="s">
        <v>415</v>
      </c>
    </row>
    <row r="9649" spans="1:6" x14ac:dyDescent="0.25">
      <c r="A9649">
        <v>14</v>
      </c>
      <c r="B9649">
        <v>3</v>
      </c>
      <c r="C9649" t="s">
        <v>1068</v>
      </c>
      <c r="D9649" t="s">
        <v>901</v>
      </c>
      <c r="E9649" t="s">
        <v>751</v>
      </c>
      <c r="F9649" t="s">
        <v>415</v>
      </c>
    </row>
    <row r="9650" spans="1:6" x14ac:dyDescent="0.25">
      <c r="A9650">
        <v>14</v>
      </c>
      <c r="B9650">
        <v>4</v>
      </c>
      <c r="C9650" t="s">
        <v>1131</v>
      </c>
      <c r="D9650" t="s">
        <v>901</v>
      </c>
      <c r="E9650" t="s">
        <v>624</v>
      </c>
      <c r="F9650" t="s">
        <v>415</v>
      </c>
    </row>
    <row r="9651" spans="1:6" x14ac:dyDescent="0.25">
      <c r="A9651">
        <v>14</v>
      </c>
      <c r="B9651">
        <v>5</v>
      </c>
      <c r="C9651" t="s">
        <v>1099</v>
      </c>
      <c r="D9651" t="s">
        <v>899</v>
      </c>
      <c r="E9651" t="s">
        <v>252</v>
      </c>
      <c r="F9651" t="s">
        <v>415</v>
      </c>
    </row>
    <row r="9652" spans="1:6" x14ac:dyDescent="0.25">
      <c r="A9652">
        <v>14</v>
      </c>
      <c r="B9652">
        <v>6</v>
      </c>
      <c r="C9652" t="s">
        <v>1083</v>
      </c>
      <c r="D9652" t="s">
        <v>901</v>
      </c>
      <c r="E9652" t="s">
        <v>511</v>
      </c>
      <c r="F9652" t="s">
        <v>415</v>
      </c>
    </row>
    <row r="9653" spans="1:6" x14ac:dyDescent="0.25">
      <c r="A9653">
        <v>14</v>
      </c>
      <c r="B9653">
        <v>7</v>
      </c>
      <c r="C9653" t="s">
        <v>1087</v>
      </c>
      <c r="D9653" t="s">
        <v>901</v>
      </c>
      <c r="E9653" t="s">
        <v>348</v>
      </c>
      <c r="F9653" t="s">
        <v>415</v>
      </c>
    </row>
    <row r="9654" spans="1:6" x14ac:dyDescent="0.25">
      <c r="A9654">
        <v>14</v>
      </c>
      <c r="B9654">
        <v>8</v>
      </c>
      <c r="C9654" t="s">
        <v>1118</v>
      </c>
      <c r="D9654" t="s">
        <v>901</v>
      </c>
      <c r="E9654" t="s">
        <v>279</v>
      </c>
      <c r="F9654" t="s">
        <v>415</v>
      </c>
    </row>
    <row r="9655" spans="1:6" x14ac:dyDescent="0.25">
      <c r="A9655">
        <v>14</v>
      </c>
      <c r="B9655">
        <v>9</v>
      </c>
      <c r="C9655" t="s">
        <v>1237</v>
      </c>
      <c r="D9655" t="s">
        <v>901</v>
      </c>
      <c r="E9655" t="s">
        <v>448</v>
      </c>
      <c r="F9655" t="s">
        <v>415</v>
      </c>
    </row>
    <row r="9656" spans="1:6" x14ac:dyDescent="0.25">
      <c r="A9656">
        <v>14</v>
      </c>
      <c r="B9656">
        <v>10</v>
      </c>
      <c r="C9656" t="s">
        <v>1098</v>
      </c>
      <c r="D9656" t="s">
        <v>899</v>
      </c>
      <c r="E9656" t="s">
        <v>153</v>
      </c>
      <c r="F9656" t="s">
        <v>415</v>
      </c>
    </row>
    <row r="9657" spans="1:6" x14ac:dyDescent="0.25">
      <c r="A9657">
        <v>14</v>
      </c>
      <c r="B9657">
        <v>11</v>
      </c>
      <c r="C9657" t="s">
        <v>1084</v>
      </c>
      <c r="D9657" t="s">
        <v>908</v>
      </c>
      <c r="E9657" t="s">
        <v>648</v>
      </c>
      <c r="F9657" t="s">
        <v>415</v>
      </c>
    </row>
    <row r="9658" spans="1:6" x14ac:dyDescent="0.25">
      <c r="A9658">
        <v>14</v>
      </c>
      <c r="B9658">
        <v>12</v>
      </c>
      <c r="C9658" t="s">
        <v>1107</v>
      </c>
      <c r="D9658" t="s">
        <v>905</v>
      </c>
      <c r="E9658" t="s">
        <v>414</v>
      </c>
      <c r="F9658" t="s">
        <v>415</v>
      </c>
    </row>
    <row r="9659" spans="1:6" x14ac:dyDescent="0.25">
      <c r="A9659">
        <v>14</v>
      </c>
      <c r="B9659">
        <v>13</v>
      </c>
      <c r="C9659" t="s">
        <v>1117</v>
      </c>
      <c r="D9659" t="s">
        <v>899</v>
      </c>
      <c r="E9659" t="s">
        <v>537</v>
      </c>
      <c r="F9659" t="s">
        <v>415</v>
      </c>
    </row>
    <row r="9660" spans="1:6" x14ac:dyDescent="0.25">
      <c r="A9660">
        <v>14</v>
      </c>
      <c r="B9660">
        <v>14</v>
      </c>
      <c r="C9660" t="s">
        <v>1090</v>
      </c>
      <c r="D9660" t="s">
        <v>899</v>
      </c>
      <c r="E9660" t="s">
        <v>606</v>
      </c>
      <c r="F9660" t="s">
        <v>415</v>
      </c>
    </row>
    <row r="9661" spans="1:6" x14ac:dyDescent="0.25">
      <c r="A9661">
        <v>14</v>
      </c>
      <c r="B9661">
        <v>15</v>
      </c>
      <c r="C9661" t="s">
        <v>1097</v>
      </c>
      <c r="D9661" t="s">
        <v>899</v>
      </c>
      <c r="E9661" t="s">
        <v>816</v>
      </c>
      <c r="F9661" t="s">
        <v>415</v>
      </c>
    </row>
    <row r="9662" spans="1:6" x14ac:dyDescent="0.25">
      <c r="A9662">
        <v>15</v>
      </c>
      <c r="B9662">
        <v>1</v>
      </c>
      <c r="C9662" t="s">
        <v>1128</v>
      </c>
      <c r="D9662" t="s">
        <v>901</v>
      </c>
      <c r="E9662" t="s">
        <v>816</v>
      </c>
      <c r="F9662" t="s">
        <v>415</v>
      </c>
    </row>
    <row r="9663" spans="1:6" x14ac:dyDescent="0.25">
      <c r="A9663">
        <v>15</v>
      </c>
      <c r="B9663">
        <v>2</v>
      </c>
      <c r="C9663" t="s">
        <v>1079</v>
      </c>
      <c r="D9663" t="s">
        <v>905</v>
      </c>
      <c r="E9663" t="s">
        <v>606</v>
      </c>
      <c r="F9663" t="s">
        <v>415</v>
      </c>
    </row>
    <row r="9664" spans="1:6" x14ac:dyDescent="0.25">
      <c r="A9664">
        <v>15</v>
      </c>
      <c r="B9664">
        <v>3</v>
      </c>
      <c r="C9664" t="s">
        <v>1122</v>
      </c>
      <c r="D9664" t="s">
        <v>901</v>
      </c>
      <c r="E9664" t="s">
        <v>537</v>
      </c>
      <c r="F9664" t="s">
        <v>415</v>
      </c>
    </row>
    <row r="9665" spans="1:6" x14ac:dyDescent="0.25">
      <c r="A9665">
        <v>15</v>
      </c>
      <c r="B9665">
        <v>4</v>
      </c>
      <c r="C9665" t="s">
        <v>1103</v>
      </c>
      <c r="D9665" t="s">
        <v>901</v>
      </c>
      <c r="E9665" t="s">
        <v>414</v>
      </c>
      <c r="F9665" t="s">
        <v>415</v>
      </c>
    </row>
    <row r="9666" spans="1:6" x14ac:dyDescent="0.25">
      <c r="A9666">
        <v>15</v>
      </c>
      <c r="B9666">
        <v>5</v>
      </c>
      <c r="C9666" t="s">
        <v>1086</v>
      </c>
      <c r="D9666" t="s">
        <v>901</v>
      </c>
      <c r="E9666" t="s">
        <v>648</v>
      </c>
      <c r="F9666" t="s">
        <v>415</v>
      </c>
    </row>
    <row r="9667" spans="1:6" x14ac:dyDescent="0.25">
      <c r="A9667">
        <v>15</v>
      </c>
      <c r="B9667">
        <v>6</v>
      </c>
      <c r="C9667" t="s">
        <v>1111</v>
      </c>
      <c r="D9667" t="s">
        <v>926</v>
      </c>
      <c r="E9667" t="s">
        <v>153</v>
      </c>
      <c r="F9667" t="s">
        <v>415</v>
      </c>
    </row>
    <row r="9668" spans="1:6" x14ac:dyDescent="0.25">
      <c r="A9668">
        <v>15</v>
      </c>
      <c r="B9668">
        <v>7</v>
      </c>
      <c r="C9668" t="s">
        <v>1119</v>
      </c>
      <c r="D9668" t="s">
        <v>901</v>
      </c>
      <c r="E9668" t="s">
        <v>448</v>
      </c>
      <c r="F9668" t="s">
        <v>415</v>
      </c>
    </row>
    <row r="9669" spans="1:6" x14ac:dyDescent="0.25">
      <c r="A9669">
        <v>15</v>
      </c>
      <c r="B9669">
        <v>8</v>
      </c>
      <c r="C9669" t="s">
        <v>1109</v>
      </c>
      <c r="D9669" t="s">
        <v>908</v>
      </c>
      <c r="E9669" t="s">
        <v>279</v>
      </c>
      <c r="F9669" t="s">
        <v>415</v>
      </c>
    </row>
    <row r="9670" spans="1:6" x14ac:dyDescent="0.25">
      <c r="A9670">
        <v>15</v>
      </c>
      <c r="B9670">
        <v>9</v>
      </c>
      <c r="C9670" t="s">
        <v>1130</v>
      </c>
      <c r="D9670" t="s">
        <v>899</v>
      </c>
      <c r="E9670" t="s">
        <v>348</v>
      </c>
      <c r="F9670" t="s">
        <v>415</v>
      </c>
    </row>
    <row r="9671" spans="1:6" x14ac:dyDescent="0.25">
      <c r="A9671">
        <v>15</v>
      </c>
      <c r="B9671">
        <v>10</v>
      </c>
      <c r="C9671" t="s">
        <v>1173</v>
      </c>
      <c r="D9671" t="s">
        <v>899</v>
      </c>
      <c r="E9671" t="s">
        <v>511</v>
      </c>
      <c r="F9671" t="s">
        <v>415</v>
      </c>
    </row>
    <row r="9672" spans="1:6" x14ac:dyDescent="0.25">
      <c r="A9672">
        <v>15</v>
      </c>
      <c r="B9672">
        <v>11</v>
      </c>
      <c r="C9672" t="s">
        <v>1165</v>
      </c>
      <c r="D9672" t="s">
        <v>901</v>
      </c>
      <c r="E9672" t="s">
        <v>252</v>
      </c>
      <c r="F9672" t="s">
        <v>415</v>
      </c>
    </row>
    <row r="9673" spans="1:6" x14ac:dyDescent="0.25">
      <c r="A9673">
        <v>15</v>
      </c>
      <c r="B9673">
        <v>12</v>
      </c>
      <c r="C9673" t="s">
        <v>1071</v>
      </c>
      <c r="D9673" t="s">
        <v>903</v>
      </c>
      <c r="E9673" t="s">
        <v>624</v>
      </c>
      <c r="F9673" t="s">
        <v>415</v>
      </c>
    </row>
    <row r="9674" spans="1:6" x14ac:dyDescent="0.25">
      <c r="A9674">
        <v>15</v>
      </c>
      <c r="B9674">
        <v>13</v>
      </c>
      <c r="C9674" t="s">
        <v>1134</v>
      </c>
      <c r="D9674" t="s">
        <v>901</v>
      </c>
      <c r="E9674" t="s">
        <v>751</v>
      </c>
      <c r="F9674" t="s">
        <v>415</v>
      </c>
    </row>
    <row r="9675" spans="1:6" x14ac:dyDescent="0.25">
      <c r="A9675">
        <v>15</v>
      </c>
      <c r="B9675">
        <v>14</v>
      </c>
      <c r="C9675" t="s">
        <v>1157</v>
      </c>
      <c r="D9675" t="s">
        <v>899</v>
      </c>
      <c r="E9675" t="s">
        <v>804</v>
      </c>
      <c r="F9675" t="s">
        <v>415</v>
      </c>
    </row>
    <row r="9676" spans="1:6" x14ac:dyDescent="0.25">
      <c r="A9676">
        <v>15</v>
      </c>
      <c r="B9676">
        <v>15</v>
      </c>
      <c r="C9676" t="s">
        <v>1120</v>
      </c>
      <c r="D9676" t="s">
        <v>922</v>
      </c>
      <c r="E9676" t="s">
        <v>797</v>
      </c>
      <c r="F9676" t="s">
        <v>415</v>
      </c>
    </row>
    <row r="9677" spans="1:6" x14ac:dyDescent="0.25">
      <c r="A9677">
        <v>16</v>
      </c>
      <c r="B9677">
        <v>1</v>
      </c>
      <c r="C9677" t="s">
        <v>1123</v>
      </c>
      <c r="D9677" t="s">
        <v>926</v>
      </c>
      <c r="E9677" t="s">
        <v>797</v>
      </c>
      <c r="F9677" t="s">
        <v>415</v>
      </c>
    </row>
    <row r="9678" spans="1:6" x14ac:dyDescent="0.25">
      <c r="A9678">
        <v>16</v>
      </c>
      <c r="B9678">
        <v>2</v>
      </c>
      <c r="C9678" t="s">
        <v>1142</v>
      </c>
      <c r="D9678" t="s">
        <v>899</v>
      </c>
      <c r="E9678" t="s">
        <v>804</v>
      </c>
      <c r="F9678" t="s">
        <v>415</v>
      </c>
    </row>
    <row r="9679" spans="1:6" x14ac:dyDescent="0.25">
      <c r="A9679">
        <v>16</v>
      </c>
      <c r="B9679">
        <v>3</v>
      </c>
      <c r="C9679" t="s">
        <v>1201</v>
      </c>
      <c r="D9679" t="s">
        <v>903</v>
      </c>
      <c r="E9679" t="s">
        <v>751</v>
      </c>
      <c r="F9679" t="s">
        <v>415</v>
      </c>
    </row>
    <row r="9680" spans="1:6" x14ac:dyDescent="0.25">
      <c r="A9680">
        <v>16</v>
      </c>
      <c r="B9680">
        <v>4</v>
      </c>
      <c r="C9680" t="s">
        <v>1274</v>
      </c>
      <c r="D9680" t="s">
        <v>901</v>
      </c>
      <c r="E9680" t="s">
        <v>624</v>
      </c>
      <c r="F9680" t="s">
        <v>415</v>
      </c>
    </row>
    <row r="9681" spans="1:6" x14ac:dyDescent="0.25">
      <c r="A9681">
        <v>16</v>
      </c>
      <c r="B9681">
        <v>5</v>
      </c>
      <c r="C9681" t="s">
        <v>1150</v>
      </c>
      <c r="D9681" t="s">
        <v>905</v>
      </c>
      <c r="E9681" t="s">
        <v>252</v>
      </c>
      <c r="F9681" t="s">
        <v>415</v>
      </c>
    </row>
    <row r="9682" spans="1:6" x14ac:dyDescent="0.25">
      <c r="A9682">
        <v>16</v>
      </c>
      <c r="B9682">
        <v>6</v>
      </c>
      <c r="C9682" t="s">
        <v>1129</v>
      </c>
      <c r="D9682" t="s">
        <v>899</v>
      </c>
      <c r="E9682" t="s">
        <v>511</v>
      </c>
      <c r="F9682" t="s">
        <v>415</v>
      </c>
    </row>
    <row r="9683" spans="1:6" x14ac:dyDescent="0.25">
      <c r="A9683">
        <v>16</v>
      </c>
      <c r="B9683">
        <v>7</v>
      </c>
      <c r="C9683" t="s">
        <v>1114</v>
      </c>
      <c r="D9683" t="s">
        <v>961</v>
      </c>
      <c r="E9683" t="s">
        <v>348</v>
      </c>
      <c r="F9683" t="s">
        <v>415</v>
      </c>
    </row>
    <row r="9684" spans="1:6" x14ac:dyDescent="0.25">
      <c r="A9684">
        <v>16</v>
      </c>
      <c r="B9684">
        <v>8</v>
      </c>
      <c r="C9684" t="s">
        <v>1091</v>
      </c>
      <c r="D9684" t="s">
        <v>901</v>
      </c>
      <c r="E9684" t="s">
        <v>279</v>
      </c>
      <c r="F9684" t="s">
        <v>415</v>
      </c>
    </row>
    <row r="9685" spans="1:6" x14ac:dyDescent="0.25">
      <c r="A9685">
        <v>16</v>
      </c>
      <c r="B9685">
        <v>9</v>
      </c>
      <c r="C9685" t="s">
        <v>1153</v>
      </c>
      <c r="D9685" t="s">
        <v>899</v>
      </c>
      <c r="E9685" t="s">
        <v>448</v>
      </c>
      <c r="F9685" t="s">
        <v>415</v>
      </c>
    </row>
    <row r="9686" spans="1:6" x14ac:dyDescent="0.25">
      <c r="A9686">
        <v>16</v>
      </c>
      <c r="B9686">
        <v>10</v>
      </c>
      <c r="C9686" t="s">
        <v>1092</v>
      </c>
      <c r="D9686" t="s">
        <v>901</v>
      </c>
      <c r="E9686" t="s">
        <v>153</v>
      </c>
      <c r="F9686" t="s">
        <v>415</v>
      </c>
    </row>
    <row r="9687" spans="1:6" x14ac:dyDescent="0.25">
      <c r="A9687">
        <v>16</v>
      </c>
      <c r="B9687">
        <v>11</v>
      </c>
      <c r="C9687" t="s">
        <v>1159</v>
      </c>
      <c r="D9687" t="s">
        <v>901</v>
      </c>
      <c r="E9687" t="s">
        <v>648</v>
      </c>
      <c r="F9687" t="s">
        <v>415</v>
      </c>
    </row>
    <row r="9688" spans="1:6" x14ac:dyDescent="0.25">
      <c r="A9688">
        <v>16</v>
      </c>
      <c r="B9688">
        <v>12</v>
      </c>
      <c r="C9688" t="s">
        <v>1144</v>
      </c>
      <c r="D9688" t="s">
        <v>899</v>
      </c>
      <c r="E9688" t="s">
        <v>414</v>
      </c>
      <c r="F9688" t="s">
        <v>415</v>
      </c>
    </row>
    <row r="9689" spans="1:6" x14ac:dyDescent="0.25">
      <c r="A9689">
        <v>16</v>
      </c>
      <c r="B9689">
        <v>13</v>
      </c>
      <c r="C9689" t="s">
        <v>1156</v>
      </c>
      <c r="D9689" t="s">
        <v>899</v>
      </c>
      <c r="E9689" t="s">
        <v>537</v>
      </c>
      <c r="F9689" t="s">
        <v>415</v>
      </c>
    </row>
    <row r="9690" spans="1:6" x14ac:dyDescent="0.25">
      <c r="A9690">
        <v>16</v>
      </c>
      <c r="B9690">
        <v>14</v>
      </c>
      <c r="C9690" t="s">
        <v>1175</v>
      </c>
      <c r="D9690" t="s">
        <v>905</v>
      </c>
      <c r="E9690" t="s">
        <v>606</v>
      </c>
      <c r="F9690" t="s">
        <v>415</v>
      </c>
    </row>
    <row r="9691" spans="1:6" x14ac:dyDescent="0.25">
      <c r="A9691">
        <v>16</v>
      </c>
      <c r="B9691">
        <v>15</v>
      </c>
      <c r="C9691" t="s">
        <v>1145</v>
      </c>
      <c r="D9691" t="s">
        <v>899</v>
      </c>
      <c r="E9691" t="s">
        <v>816</v>
      </c>
      <c r="F9691" t="s">
        <v>415</v>
      </c>
    </row>
    <row r="9692" spans="1:6" x14ac:dyDescent="0.25">
      <c r="A9692">
        <v>17</v>
      </c>
      <c r="B9692">
        <v>1</v>
      </c>
      <c r="C9692" t="s">
        <v>1108</v>
      </c>
      <c r="D9692" t="s">
        <v>908</v>
      </c>
      <c r="E9692" t="s">
        <v>816</v>
      </c>
      <c r="F9692" t="s">
        <v>415</v>
      </c>
    </row>
    <row r="9693" spans="1:6" x14ac:dyDescent="0.25">
      <c r="A9693">
        <v>17</v>
      </c>
      <c r="B9693">
        <v>2</v>
      </c>
      <c r="C9693" t="s">
        <v>1148</v>
      </c>
      <c r="D9693" t="s">
        <v>901</v>
      </c>
      <c r="E9693" t="s">
        <v>606</v>
      </c>
      <c r="F9693" t="s">
        <v>415</v>
      </c>
    </row>
    <row r="9694" spans="1:6" x14ac:dyDescent="0.25">
      <c r="A9694">
        <v>17</v>
      </c>
      <c r="B9694">
        <v>3</v>
      </c>
      <c r="C9694" t="s">
        <v>1166</v>
      </c>
      <c r="D9694" t="s">
        <v>901</v>
      </c>
      <c r="E9694" t="s">
        <v>537</v>
      </c>
      <c r="F9694" t="s">
        <v>415</v>
      </c>
    </row>
    <row r="9695" spans="1:6" x14ac:dyDescent="0.25">
      <c r="A9695">
        <v>17</v>
      </c>
      <c r="B9695">
        <v>4</v>
      </c>
      <c r="C9695" t="s">
        <v>1279</v>
      </c>
      <c r="D9695" t="s">
        <v>901</v>
      </c>
      <c r="E9695" t="s">
        <v>414</v>
      </c>
      <c r="F9695" t="s">
        <v>415</v>
      </c>
    </row>
    <row r="9696" spans="1:6" x14ac:dyDescent="0.25">
      <c r="A9696">
        <v>17</v>
      </c>
      <c r="B9696">
        <v>5</v>
      </c>
      <c r="C9696" t="s">
        <v>1168</v>
      </c>
      <c r="D9696" t="s">
        <v>899</v>
      </c>
      <c r="E9696" t="s">
        <v>648</v>
      </c>
      <c r="F9696" t="s">
        <v>415</v>
      </c>
    </row>
    <row r="9697" spans="1:6" x14ac:dyDescent="0.25">
      <c r="A9697">
        <v>17</v>
      </c>
      <c r="B9697">
        <v>6</v>
      </c>
      <c r="C9697" t="s">
        <v>1135</v>
      </c>
      <c r="D9697" t="s">
        <v>908</v>
      </c>
      <c r="E9697" t="s">
        <v>153</v>
      </c>
      <c r="F9697" t="s">
        <v>415</v>
      </c>
    </row>
    <row r="9698" spans="1:6" x14ac:dyDescent="0.25">
      <c r="A9698">
        <v>17</v>
      </c>
      <c r="B9698">
        <v>7</v>
      </c>
      <c r="C9698" t="s">
        <v>1133</v>
      </c>
      <c r="D9698" t="s">
        <v>901</v>
      </c>
      <c r="E9698" t="s">
        <v>448</v>
      </c>
      <c r="F9698" t="s">
        <v>415</v>
      </c>
    </row>
    <row r="9699" spans="1:6" x14ac:dyDescent="0.25">
      <c r="A9699">
        <v>17</v>
      </c>
      <c r="B9699">
        <v>8</v>
      </c>
      <c r="C9699" t="s">
        <v>1182</v>
      </c>
      <c r="D9699" t="s">
        <v>901</v>
      </c>
      <c r="E9699" t="s">
        <v>279</v>
      </c>
      <c r="F9699" t="s">
        <v>415</v>
      </c>
    </row>
    <row r="9700" spans="1:6" x14ac:dyDescent="0.25">
      <c r="A9700">
        <v>17</v>
      </c>
      <c r="B9700">
        <v>9</v>
      </c>
      <c r="C9700" t="s">
        <v>1152</v>
      </c>
      <c r="D9700" t="s">
        <v>903</v>
      </c>
      <c r="E9700" t="s">
        <v>348</v>
      </c>
      <c r="F9700" t="s">
        <v>415</v>
      </c>
    </row>
    <row r="9701" spans="1:6" x14ac:dyDescent="0.25">
      <c r="A9701">
        <v>17</v>
      </c>
      <c r="B9701">
        <v>10</v>
      </c>
      <c r="C9701" t="s">
        <v>1137</v>
      </c>
      <c r="D9701" t="s">
        <v>922</v>
      </c>
      <c r="E9701" t="s">
        <v>511</v>
      </c>
      <c r="F9701" t="s">
        <v>415</v>
      </c>
    </row>
    <row r="9702" spans="1:6" x14ac:dyDescent="0.25">
      <c r="A9702">
        <v>17</v>
      </c>
      <c r="B9702">
        <v>11</v>
      </c>
      <c r="C9702" t="s">
        <v>1160</v>
      </c>
      <c r="D9702" t="s">
        <v>899</v>
      </c>
      <c r="E9702" t="s">
        <v>252</v>
      </c>
      <c r="F9702" t="s">
        <v>415</v>
      </c>
    </row>
    <row r="9703" spans="1:6" x14ac:dyDescent="0.25">
      <c r="A9703">
        <v>17</v>
      </c>
      <c r="B9703">
        <v>12</v>
      </c>
      <c r="C9703" t="s">
        <v>1203</v>
      </c>
      <c r="D9703" t="s">
        <v>903</v>
      </c>
      <c r="E9703" t="s">
        <v>624</v>
      </c>
      <c r="F9703" t="s">
        <v>415</v>
      </c>
    </row>
    <row r="9704" spans="1:6" x14ac:dyDescent="0.25">
      <c r="A9704">
        <v>17</v>
      </c>
      <c r="B9704">
        <v>13</v>
      </c>
      <c r="C9704" t="s">
        <v>1141</v>
      </c>
      <c r="D9704" t="s">
        <v>899</v>
      </c>
      <c r="E9704" t="s">
        <v>751</v>
      </c>
      <c r="F9704" t="s">
        <v>415</v>
      </c>
    </row>
    <row r="9705" spans="1:6" x14ac:dyDescent="0.25">
      <c r="A9705">
        <v>17</v>
      </c>
      <c r="B9705">
        <v>14</v>
      </c>
      <c r="C9705" t="s">
        <v>1146</v>
      </c>
      <c r="D9705" t="s">
        <v>905</v>
      </c>
      <c r="E9705" t="s">
        <v>804</v>
      </c>
      <c r="F9705" t="s">
        <v>415</v>
      </c>
    </row>
    <row r="9706" spans="1:6" x14ac:dyDescent="0.25">
      <c r="A9706">
        <v>17</v>
      </c>
      <c r="B9706">
        <v>15</v>
      </c>
      <c r="C9706" t="s">
        <v>1225</v>
      </c>
      <c r="D9706" t="s">
        <v>901</v>
      </c>
      <c r="E9706" t="s">
        <v>797</v>
      </c>
      <c r="F9706" t="s">
        <v>415</v>
      </c>
    </row>
    <row r="9707" spans="1:6" x14ac:dyDescent="0.25">
      <c r="A9707">
        <v>18</v>
      </c>
      <c r="B9707">
        <v>1</v>
      </c>
      <c r="C9707" t="s">
        <v>1161</v>
      </c>
      <c r="D9707" t="s">
        <v>899</v>
      </c>
      <c r="E9707" t="s">
        <v>797</v>
      </c>
      <c r="F9707" t="s">
        <v>415</v>
      </c>
    </row>
    <row r="9708" spans="1:6" x14ac:dyDescent="0.25">
      <c r="A9708">
        <v>18</v>
      </c>
      <c r="B9708">
        <v>2</v>
      </c>
      <c r="C9708" t="s">
        <v>1164</v>
      </c>
      <c r="D9708" t="s">
        <v>903</v>
      </c>
      <c r="E9708" t="s">
        <v>804</v>
      </c>
      <c r="F9708" t="s">
        <v>415</v>
      </c>
    </row>
    <row r="9709" spans="1:6" x14ac:dyDescent="0.25">
      <c r="A9709">
        <v>18</v>
      </c>
      <c r="B9709">
        <v>3</v>
      </c>
      <c r="C9709" t="s">
        <v>1200</v>
      </c>
      <c r="D9709" t="s">
        <v>901</v>
      </c>
      <c r="E9709" t="s">
        <v>751</v>
      </c>
      <c r="F9709" t="s">
        <v>415</v>
      </c>
    </row>
    <row r="9710" spans="1:6" x14ac:dyDescent="0.25">
      <c r="A9710">
        <v>18</v>
      </c>
      <c r="B9710">
        <v>4</v>
      </c>
      <c r="C9710" t="s">
        <v>1231</v>
      </c>
      <c r="D9710" t="s">
        <v>901</v>
      </c>
      <c r="E9710" t="s">
        <v>624</v>
      </c>
      <c r="F9710" t="s">
        <v>415</v>
      </c>
    </row>
    <row r="9711" spans="1:6" x14ac:dyDescent="0.25">
      <c r="A9711">
        <v>18</v>
      </c>
      <c r="B9711">
        <v>5</v>
      </c>
      <c r="C9711" t="s">
        <v>1140</v>
      </c>
      <c r="D9711" t="s">
        <v>901</v>
      </c>
      <c r="E9711" t="s">
        <v>252</v>
      </c>
      <c r="F9711" t="s">
        <v>415</v>
      </c>
    </row>
    <row r="9712" spans="1:6" x14ac:dyDescent="0.25">
      <c r="A9712">
        <v>18</v>
      </c>
      <c r="B9712">
        <v>6</v>
      </c>
      <c r="C9712" t="s">
        <v>1100</v>
      </c>
      <c r="D9712" t="s">
        <v>961</v>
      </c>
      <c r="E9712" t="s">
        <v>511</v>
      </c>
      <c r="F9712" t="s">
        <v>415</v>
      </c>
    </row>
    <row r="9713" spans="1:6" x14ac:dyDescent="0.25">
      <c r="A9713">
        <v>18</v>
      </c>
      <c r="B9713">
        <v>7</v>
      </c>
      <c r="C9713" t="s">
        <v>1147</v>
      </c>
      <c r="D9713" t="s">
        <v>901</v>
      </c>
      <c r="E9713" t="s">
        <v>348</v>
      </c>
      <c r="F9713" t="s">
        <v>415</v>
      </c>
    </row>
    <row r="9714" spans="1:6" x14ac:dyDescent="0.25">
      <c r="A9714">
        <v>18</v>
      </c>
      <c r="B9714">
        <v>8</v>
      </c>
      <c r="C9714" t="s">
        <v>1176</v>
      </c>
      <c r="D9714" t="s">
        <v>922</v>
      </c>
      <c r="E9714" t="s">
        <v>279</v>
      </c>
      <c r="F9714" t="s">
        <v>415</v>
      </c>
    </row>
    <row r="9715" spans="1:6" x14ac:dyDescent="0.25">
      <c r="A9715">
        <v>18</v>
      </c>
      <c r="B9715">
        <v>9</v>
      </c>
      <c r="C9715" t="s">
        <v>1177</v>
      </c>
      <c r="D9715" t="s">
        <v>901</v>
      </c>
      <c r="E9715" t="s">
        <v>448</v>
      </c>
      <c r="F9715" t="s">
        <v>415</v>
      </c>
    </row>
    <row r="9716" spans="1:6" x14ac:dyDescent="0.25">
      <c r="A9716">
        <v>18</v>
      </c>
      <c r="B9716">
        <v>10</v>
      </c>
      <c r="C9716" t="s">
        <v>1186</v>
      </c>
      <c r="D9716" t="s">
        <v>922</v>
      </c>
      <c r="E9716" t="s">
        <v>153</v>
      </c>
      <c r="F9716" t="s">
        <v>415</v>
      </c>
    </row>
    <row r="9717" spans="1:6" x14ac:dyDescent="0.25">
      <c r="A9717">
        <v>18</v>
      </c>
      <c r="B9717">
        <v>11</v>
      </c>
      <c r="C9717" t="s">
        <v>1139</v>
      </c>
      <c r="D9717" t="s">
        <v>903</v>
      </c>
      <c r="E9717" t="s">
        <v>648</v>
      </c>
      <c r="F9717" t="s">
        <v>415</v>
      </c>
    </row>
    <row r="9718" spans="1:6" x14ac:dyDescent="0.25">
      <c r="A9718">
        <v>18</v>
      </c>
      <c r="B9718">
        <v>12</v>
      </c>
      <c r="C9718" t="s">
        <v>1211</v>
      </c>
      <c r="D9718" t="s">
        <v>899</v>
      </c>
      <c r="E9718" t="s">
        <v>414</v>
      </c>
      <c r="F9718" t="s">
        <v>415</v>
      </c>
    </row>
    <row r="9719" spans="1:6" x14ac:dyDescent="0.25">
      <c r="A9719">
        <v>18</v>
      </c>
      <c r="B9719">
        <v>13</v>
      </c>
      <c r="C9719" t="s">
        <v>1115</v>
      </c>
      <c r="D9719" t="s">
        <v>901</v>
      </c>
      <c r="E9719" t="s">
        <v>537</v>
      </c>
      <c r="F9719" t="s">
        <v>415</v>
      </c>
    </row>
    <row r="9720" spans="1:6" x14ac:dyDescent="0.25">
      <c r="A9720">
        <v>18</v>
      </c>
      <c r="B9720">
        <v>14</v>
      </c>
      <c r="C9720" t="s">
        <v>1138</v>
      </c>
      <c r="D9720" t="s">
        <v>961</v>
      </c>
      <c r="E9720" t="s">
        <v>606</v>
      </c>
      <c r="F9720" t="s">
        <v>415</v>
      </c>
    </row>
    <row r="9721" spans="1:6" x14ac:dyDescent="0.25">
      <c r="A9721">
        <v>18</v>
      </c>
      <c r="B9721">
        <v>15</v>
      </c>
      <c r="C9721" t="s">
        <v>1198</v>
      </c>
      <c r="D9721" t="s">
        <v>901</v>
      </c>
      <c r="E9721" t="s">
        <v>816</v>
      </c>
      <c r="F9721" t="s">
        <v>415</v>
      </c>
    </row>
    <row r="9722" spans="1:6" x14ac:dyDescent="0.25">
      <c r="A9722">
        <v>19</v>
      </c>
      <c r="B9722">
        <v>1</v>
      </c>
      <c r="C9722" t="s">
        <v>1151</v>
      </c>
      <c r="D9722" t="s">
        <v>903</v>
      </c>
      <c r="E9722" t="s">
        <v>816</v>
      </c>
      <c r="F9722" t="s">
        <v>415</v>
      </c>
    </row>
    <row r="9723" spans="1:6" x14ac:dyDescent="0.25">
      <c r="A9723">
        <v>19</v>
      </c>
      <c r="B9723">
        <v>2</v>
      </c>
      <c r="C9723" t="s">
        <v>1188</v>
      </c>
      <c r="D9723" t="s">
        <v>961</v>
      </c>
      <c r="E9723" t="s">
        <v>606</v>
      </c>
      <c r="F9723" t="s">
        <v>415</v>
      </c>
    </row>
    <row r="9724" spans="1:6" x14ac:dyDescent="0.25">
      <c r="A9724">
        <v>19</v>
      </c>
      <c r="B9724">
        <v>3</v>
      </c>
      <c r="C9724" t="s">
        <v>1143</v>
      </c>
      <c r="D9724" t="s">
        <v>961</v>
      </c>
      <c r="E9724" t="s">
        <v>537</v>
      </c>
      <c r="F9724" t="s">
        <v>415</v>
      </c>
    </row>
    <row r="9725" spans="1:6" x14ac:dyDescent="0.25">
      <c r="A9725">
        <v>19</v>
      </c>
      <c r="B9725">
        <v>4</v>
      </c>
      <c r="C9725" t="s">
        <v>1180</v>
      </c>
      <c r="D9725" t="s">
        <v>899</v>
      </c>
      <c r="E9725" t="s">
        <v>414</v>
      </c>
      <c r="F9725" t="s">
        <v>415</v>
      </c>
    </row>
    <row r="9726" spans="1:6" x14ac:dyDescent="0.25">
      <c r="A9726">
        <v>19</v>
      </c>
      <c r="B9726">
        <v>5</v>
      </c>
      <c r="C9726" t="s">
        <v>1183</v>
      </c>
      <c r="D9726" t="s">
        <v>899</v>
      </c>
      <c r="E9726" t="s">
        <v>648</v>
      </c>
      <c r="F9726" t="s">
        <v>415</v>
      </c>
    </row>
    <row r="9727" spans="1:6" x14ac:dyDescent="0.25">
      <c r="A9727">
        <v>19</v>
      </c>
      <c r="B9727">
        <v>6</v>
      </c>
      <c r="C9727" t="s">
        <v>1102</v>
      </c>
      <c r="D9727" t="s">
        <v>901</v>
      </c>
      <c r="E9727" t="s">
        <v>153</v>
      </c>
      <c r="F9727" t="s">
        <v>415</v>
      </c>
    </row>
    <row r="9728" spans="1:6" x14ac:dyDescent="0.25">
      <c r="A9728">
        <v>19</v>
      </c>
      <c r="B9728">
        <v>7</v>
      </c>
      <c r="C9728" t="s">
        <v>1185</v>
      </c>
      <c r="D9728" t="s">
        <v>901</v>
      </c>
      <c r="E9728" t="s">
        <v>448</v>
      </c>
      <c r="F9728" t="s">
        <v>415</v>
      </c>
    </row>
    <row r="9729" spans="1:6" x14ac:dyDescent="0.25">
      <c r="A9729">
        <v>19</v>
      </c>
      <c r="B9729">
        <v>8</v>
      </c>
      <c r="C9729" t="s">
        <v>1249</v>
      </c>
      <c r="D9729" t="s">
        <v>899</v>
      </c>
      <c r="E9729" t="s">
        <v>279</v>
      </c>
      <c r="F9729" t="s">
        <v>415</v>
      </c>
    </row>
    <row r="9730" spans="1:6" x14ac:dyDescent="0.25">
      <c r="A9730">
        <v>19</v>
      </c>
      <c r="B9730">
        <v>9</v>
      </c>
      <c r="C9730" t="s">
        <v>1169</v>
      </c>
      <c r="D9730" t="s">
        <v>901</v>
      </c>
      <c r="E9730" t="s">
        <v>348</v>
      </c>
      <c r="F9730" t="s">
        <v>415</v>
      </c>
    </row>
    <row r="9731" spans="1:6" x14ac:dyDescent="0.25">
      <c r="A9731">
        <v>19</v>
      </c>
      <c r="B9731">
        <v>10</v>
      </c>
      <c r="C9731" t="s">
        <v>1178</v>
      </c>
      <c r="D9731" t="s">
        <v>901</v>
      </c>
      <c r="E9731" t="s">
        <v>511</v>
      </c>
      <c r="F9731" t="s">
        <v>415</v>
      </c>
    </row>
    <row r="9732" spans="1:6" x14ac:dyDescent="0.25">
      <c r="A9732">
        <v>19</v>
      </c>
      <c r="B9732">
        <v>11</v>
      </c>
      <c r="C9732" t="s">
        <v>1190</v>
      </c>
      <c r="D9732" t="s">
        <v>901</v>
      </c>
      <c r="E9732" t="s">
        <v>252</v>
      </c>
      <c r="F9732" t="s">
        <v>415</v>
      </c>
    </row>
    <row r="9733" spans="1:6" x14ac:dyDescent="0.25">
      <c r="A9733">
        <v>19</v>
      </c>
      <c r="B9733">
        <v>12</v>
      </c>
      <c r="C9733" t="s">
        <v>1204</v>
      </c>
      <c r="D9733" t="s">
        <v>901</v>
      </c>
      <c r="E9733" t="s">
        <v>624</v>
      </c>
      <c r="F9733" t="s">
        <v>415</v>
      </c>
    </row>
    <row r="9734" spans="1:6" x14ac:dyDescent="0.25">
      <c r="A9734">
        <v>19</v>
      </c>
      <c r="B9734">
        <v>13</v>
      </c>
      <c r="C9734" t="s">
        <v>1163</v>
      </c>
      <c r="D9734" t="s">
        <v>903</v>
      </c>
      <c r="E9734" t="s">
        <v>751</v>
      </c>
      <c r="F9734" t="s">
        <v>415</v>
      </c>
    </row>
    <row r="9735" spans="1:6" x14ac:dyDescent="0.25">
      <c r="A9735">
        <v>19</v>
      </c>
      <c r="B9735">
        <v>14</v>
      </c>
      <c r="C9735" t="s">
        <v>1205</v>
      </c>
      <c r="D9735" t="s">
        <v>905</v>
      </c>
      <c r="E9735" t="s">
        <v>804</v>
      </c>
      <c r="F9735" t="s">
        <v>415</v>
      </c>
    </row>
    <row r="9736" spans="1:6" x14ac:dyDescent="0.25">
      <c r="A9736">
        <v>19</v>
      </c>
      <c r="B9736">
        <v>15</v>
      </c>
      <c r="C9736" t="s">
        <v>1259</v>
      </c>
      <c r="D9736" t="s">
        <v>901</v>
      </c>
      <c r="E9736" t="s">
        <v>797</v>
      </c>
      <c r="F9736" t="s">
        <v>415</v>
      </c>
    </row>
    <row r="9737" spans="1:6" x14ac:dyDescent="0.25">
      <c r="A9737">
        <v>20</v>
      </c>
      <c r="B9737">
        <v>1</v>
      </c>
      <c r="C9737" t="s">
        <v>1174</v>
      </c>
      <c r="D9737" t="s">
        <v>899</v>
      </c>
      <c r="E9737" t="s">
        <v>797</v>
      </c>
      <c r="F9737" t="s">
        <v>415</v>
      </c>
    </row>
    <row r="9738" spans="1:6" x14ac:dyDescent="0.25">
      <c r="A9738">
        <v>20</v>
      </c>
      <c r="B9738">
        <v>2</v>
      </c>
      <c r="C9738" t="s">
        <v>1220</v>
      </c>
      <c r="D9738" t="s">
        <v>903</v>
      </c>
      <c r="E9738" t="s">
        <v>804</v>
      </c>
      <c r="F9738" t="s">
        <v>415</v>
      </c>
    </row>
    <row r="9739" spans="1:6" x14ac:dyDescent="0.25">
      <c r="A9739">
        <v>20</v>
      </c>
      <c r="B9739">
        <v>3</v>
      </c>
      <c r="C9739" t="s">
        <v>1271</v>
      </c>
      <c r="D9739" t="s">
        <v>899</v>
      </c>
      <c r="E9739" t="s">
        <v>751</v>
      </c>
      <c r="F9739" t="s">
        <v>415</v>
      </c>
    </row>
    <row r="9740" spans="1:6" x14ac:dyDescent="0.25">
      <c r="A9740">
        <v>20</v>
      </c>
      <c r="B9740">
        <v>4</v>
      </c>
      <c r="C9740" t="s">
        <v>1184</v>
      </c>
      <c r="D9740" t="s">
        <v>901</v>
      </c>
      <c r="E9740" t="s">
        <v>624</v>
      </c>
      <c r="F9740" t="s">
        <v>415</v>
      </c>
    </row>
    <row r="9741" spans="1:6" x14ac:dyDescent="0.25">
      <c r="A9741">
        <v>20</v>
      </c>
      <c r="B9741">
        <v>5</v>
      </c>
      <c r="C9741" t="s">
        <v>1187</v>
      </c>
      <c r="D9741" t="s">
        <v>905</v>
      </c>
      <c r="E9741" t="s">
        <v>252</v>
      </c>
      <c r="F9741" t="s">
        <v>415</v>
      </c>
    </row>
    <row r="9742" spans="1:6" x14ac:dyDescent="0.25">
      <c r="A9742">
        <v>20</v>
      </c>
      <c r="B9742">
        <v>6</v>
      </c>
      <c r="C9742" t="s">
        <v>1155</v>
      </c>
      <c r="D9742" t="s">
        <v>961</v>
      </c>
      <c r="E9742" t="s">
        <v>511</v>
      </c>
      <c r="F9742" t="s">
        <v>415</v>
      </c>
    </row>
    <row r="9743" spans="1:6" x14ac:dyDescent="0.25">
      <c r="A9743">
        <v>20</v>
      </c>
      <c r="B9743">
        <v>7</v>
      </c>
      <c r="C9743" t="s">
        <v>1154</v>
      </c>
      <c r="D9743" t="s">
        <v>922</v>
      </c>
      <c r="E9743" t="s">
        <v>348</v>
      </c>
      <c r="F9743" t="s">
        <v>415</v>
      </c>
    </row>
    <row r="9744" spans="1:6" x14ac:dyDescent="0.25">
      <c r="A9744">
        <v>20</v>
      </c>
      <c r="B9744">
        <v>8</v>
      </c>
      <c r="C9744" t="s">
        <v>1206</v>
      </c>
      <c r="D9744" t="s">
        <v>901</v>
      </c>
      <c r="E9744" t="s">
        <v>279</v>
      </c>
      <c r="F9744" t="s">
        <v>415</v>
      </c>
    </row>
    <row r="9745" spans="1:6" x14ac:dyDescent="0.25">
      <c r="A9745">
        <v>20</v>
      </c>
      <c r="B9745">
        <v>9</v>
      </c>
      <c r="C9745" t="s">
        <v>1250</v>
      </c>
      <c r="D9745" t="s">
        <v>899</v>
      </c>
      <c r="E9745" t="s">
        <v>448</v>
      </c>
      <c r="F9745" t="s">
        <v>415</v>
      </c>
    </row>
    <row r="9746" spans="1:6" x14ac:dyDescent="0.25">
      <c r="A9746">
        <v>20</v>
      </c>
      <c r="B9746">
        <v>10</v>
      </c>
      <c r="C9746" t="s">
        <v>1158</v>
      </c>
      <c r="D9746" t="s">
        <v>961</v>
      </c>
      <c r="E9746" t="s">
        <v>153</v>
      </c>
      <c r="F9746" t="s">
        <v>415</v>
      </c>
    </row>
    <row r="9747" spans="1:6" x14ac:dyDescent="0.25">
      <c r="A9747">
        <v>20</v>
      </c>
      <c r="B9747">
        <v>11</v>
      </c>
      <c r="C9747" t="s">
        <v>1208</v>
      </c>
      <c r="D9747" t="s">
        <v>899</v>
      </c>
      <c r="E9747" t="s">
        <v>648</v>
      </c>
      <c r="F9747" t="s">
        <v>415</v>
      </c>
    </row>
    <row r="9748" spans="1:6" x14ac:dyDescent="0.25">
      <c r="A9748">
        <v>20</v>
      </c>
      <c r="B9748">
        <v>12</v>
      </c>
      <c r="C9748" t="s">
        <v>1167</v>
      </c>
      <c r="D9748" t="s">
        <v>901</v>
      </c>
      <c r="E9748" t="s">
        <v>414</v>
      </c>
      <c r="F9748" t="s">
        <v>415</v>
      </c>
    </row>
    <row r="9749" spans="1:6" x14ac:dyDescent="0.25">
      <c r="A9749">
        <v>20</v>
      </c>
      <c r="B9749">
        <v>13</v>
      </c>
      <c r="C9749" t="s">
        <v>1247</v>
      </c>
      <c r="D9749" t="s">
        <v>901</v>
      </c>
      <c r="E9749" t="s">
        <v>537</v>
      </c>
      <c r="F9749" t="s">
        <v>415</v>
      </c>
    </row>
    <row r="9750" spans="1:6" x14ac:dyDescent="0.25">
      <c r="A9750">
        <v>20</v>
      </c>
      <c r="B9750">
        <v>14</v>
      </c>
      <c r="C9750" t="s">
        <v>1233</v>
      </c>
      <c r="D9750" t="s">
        <v>901</v>
      </c>
      <c r="E9750" t="s">
        <v>606</v>
      </c>
      <c r="F9750" t="s">
        <v>415</v>
      </c>
    </row>
    <row r="9751" spans="1:6" x14ac:dyDescent="0.25">
      <c r="A9751">
        <v>20</v>
      </c>
      <c r="B9751">
        <v>15</v>
      </c>
      <c r="C9751" t="s">
        <v>1256</v>
      </c>
      <c r="D9751" t="s">
        <v>899</v>
      </c>
      <c r="E9751" t="s">
        <v>816</v>
      </c>
      <c r="F9751" t="s">
        <v>415</v>
      </c>
    </row>
    <row r="9752" spans="1:6" x14ac:dyDescent="0.25">
      <c r="A9752">
        <v>21</v>
      </c>
      <c r="B9752">
        <v>1</v>
      </c>
      <c r="C9752" t="s">
        <v>1212</v>
      </c>
      <c r="D9752" t="s">
        <v>901</v>
      </c>
      <c r="E9752" t="s">
        <v>816</v>
      </c>
      <c r="F9752" t="s">
        <v>415</v>
      </c>
    </row>
    <row r="9753" spans="1:6" x14ac:dyDescent="0.25">
      <c r="A9753">
        <v>21</v>
      </c>
      <c r="B9753">
        <v>2</v>
      </c>
      <c r="C9753" t="s">
        <v>1215</v>
      </c>
      <c r="D9753" t="s">
        <v>899</v>
      </c>
      <c r="E9753" t="s">
        <v>606</v>
      </c>
      <c r="F9753" t="s">
        <v>415</v>
      </c>
    </row>
    <row r="9754" spans="1:6" x14ac:dyDescent="0.25">
      <c r="A9754">
        <v>21</v>
      </c>
      <c r="B9754">
        <v>3</v>
      </c>
      <c r="C9754" t="s">
        <v>1254</v>
      </c>
      <c r="D9754" t="s">
        <v>905</v>
      </c>
      <c r="E9754" t="s">
        <v>537</v>
      </c>
      <c r="F9754" t="s">
        <v>415</v>
      </c>
    </row>
    <row r="9755" spans="1:6" x14ac:dyDescent="0.25">
      <c r="A9755">
        <v>21</v>
      </c>
      <c r="B9755">
        <v>4</v>
      </c>
      <c r="C9755" t="s">
        <v>1226</v>
      </c>
      <c r="D9755" t="s">
        <v>901</v>
      </c>
      <c r="E9755" t="s">
        <v>414</v>
      </c>
      <c r="F9755" t="s">
        <v>415</v>
      </c>
    </row>
    <row r="9756" spans="1:6" x14ac:dyDescent="0.25">
      <c r="A9756">
        <v>21</v>
      </c>
      <c r="B9756">
        <v>5</v>
      </c>
      <c r="C9756" t="s">
        <v>1127</v>
      </c>
      <c r="D9756" t="s">
        <v>901</v>
      </c>
      <c r="E9756" t="s">
        <v>648</v>
      </c>
      <c r="F9756" t="s">
        <v>415</v>
      </c>
    </row>
    <row r="9757" spans="1:6" x14ac:dyDescent="0.25">
      <c r="A9757">
        <v>21</v>
      </c>
      <c r="B9757">
        <v>6</v>
      </c>
      <c r="C9757" t="s">
        <v>1207</v>
      </c>
      <c r="D9757" t="s">
        <v>899</v>
      </c>
      <c r="E9757" t="s">
        <v>153</v>
      </c>
      <c r="F9757" t="s">
        <v>415</v>
      </c>
    </row>
    <row r="9758" spans="1:6" x14ac:dyDescent="0.25">
      <c r="A9758">
        <v>21</v>
      </c>
      <c r="B9758">
        <v>7</v>
      </c>
      <c r="C9758" t="s">
        <v>1162</v>
      </c>
      <c r="D9758" t="s">
        <v>961</v>
      </c>
      <c r="E9758" t="s">
        <v>448</v>
      </c>
      <c r="F9758" t="s">
        <v>415</v>
      </c>
    </row>
    <row r="9759" spans="1:6" x14ac:dyDescent="0.25">
      <c r="A9759">
        <v>21</v>
      </c>
      <c r="B9759">
        <v>8</v>
      </c>
      <c r="C9759" t="s">
        <v>1289</v>
      </c>
      <c r="D9759" t="s">
        <v>901</v>
      </c>
      <c r="E9759" t="s">
        <v>279</v>
      </c>
      <c r="F9759" t="s">
        <v>415</v>
      </c>
    </row>
    <row r="9760" spans="1:6" x14ac:dyDescent="0.25">
      <c r="A9760">
        <v>21</v>
      </c>
      <c r="B9760">
        <v>9</v>
      </c>
      <c r="C9760" t="s">
        <v>1216</v>
      </c>
      <c r="D9760" t="s">
        <v>899</v>
      </c>
      <c r="E9760" t="s">
        <v>348</v>
      </c>
      <c r="F9760" t="s">
        <v>415</v>
      </c>
    </row>
    <row r="9761" spans="1:6" x14ac:dyDescent="0.25">
      <c r="A9761">
        <v>21</v>
      </c>
      <c r="B9761">
        <v>10</v>
      </c>
      <c r="C9761" t="s">
        <v>1268</v>
      </c>
      <c r="D9761" t="s">
        <v>901</v>
      </c>
      <c r="E9761" t="s">
        <v>511</v>
      </c>
      <c r="F9761" t="s">
        <v>415</v>
      </c>
    </row>
    <row r="9762" spans="1:6" x14ac:dyDescent="0.25">
      <c r="A9762">
        <v>21</v>
      </c>
      <c r="B9762">
        <v>11</v>
      </c>
      <c r="C9762" t="s">
        <v>1196</v>
      </c>
      <c r="D9762" t="s">
        <v>903</v>
      </c>
      <c r="E9762" t="s">
        <v>252</v>
      </c>
      <c r="F9762" t="s">
        <v>415</v>
      </c>
    </row>
    <row r="9763" spans="1:6" x14ac:dyDescent="0.25">
      <c r="A9763">
        <v>21</v>
      </c>
      <c r="B9763">
        <v>12</v>
      </c>
      <c r="C9763" t="s">
        <v>1224</v>
      </c>
      <c r="D9763" t="s">
        <v>961</v>
      </c>
      <c r="E9763" t="s">
        <v>624</v>
      </c>
      <c r="F9763" t="s">
        <v>415</v>
      </c>
    </row>
    <row r="9764" spans="1:6" x14ac:dyDescent="0.25">
      <c r="A9764">
        <v>21</v>
      </c>
      <c r="B9764">
        <v>13</v>
      </c>
      <c r="C9764" t="s">
        <v>1228</v>
      </c>
      <c r="D9764" t="s">
        <v>899</v>
      </c>
      <c r="E9764" t="s">
        <v>751</v>
      </c>
      <c r="F9764" t="s">
        <v>415</v>
      </c>
    </row>
    <row r="9765" spans="1:6" x14ac:dyDescent="0.25">
      <c r="A9765">
        <v>21</v>
      </c>
      <c r="B9765">
        <v>14</v>
      </c>
      <c r="C9765" t="s">
        <v>1171</v>
      </c>
      <c r="D9765" t="s">
        <v>961</v>
      </c>
      <c r="E9765" t="s">
        <v>804</v>
      </c>
      <c r="F9765" t="s">
        <v>415</v>
      </c>
    </row>
    <row r="9766" spans="1:6" x14ac:dyDescent="0.25">
      <c r="A9766">
        <v>21</v>
      </c>
      <c r="B9766">
        <v>15</v>
      </c>
      <c r="C9766" t="s">
        <v>1251</v>
      </c>
      <c r="D9766" t="s">
        <v>901</v>
      </c>
      <c r="E9766" t="s">
        <v>797</v>
      </c>
      <c r="F9766" t="s">
        <v>415</v>
      </c>
    </row>
    <row r="9767" spans="1:6" x14ac:dyDescent="0.25">
      <c r="A9767">
        <v>22</v>
      </c>
      <c r="B9767">
        <v>1</v>
      </c>
      <c r="C9767" t="s">
        <v>1386</v>
      </c>
      <c r="D9767" t="s">
        <v>926</v>
      </c>
      <c r="E9767" t="s">
        <v>797</v>
      </c>
      <c r="F9767" t="s">
        <v>415</v>
      </c>
    </row>
    <row r="9768" spans="1:6" x14ac:dyDescent="0.25">
      <c r="A9768">
        <v>22</v>
      </c>
      <c r="B9768">
        <v>2</v>
      </c>
      <c r="C9768" t="s">
        <v>1316</v>
      </c>
      <c r="D9768" t="s">
        <v>901</v>
      </c>
      <c r="E9768" t="s">
        <v>804</v>
      </c>
      <c r="F9768" t="s">
        <v>415</v>
      </c>
    </row>
    <row r="9769" spans="1:6" x14ac:dyDescent="0.25">
      <c r="A9769">
        <v>22</v>
      </c>
      <c r="B9769">
        <v>3</v>
      </c>
      <c r="C9769" t="s">
        <v>1191</v>
      </c>
      <c r="D9769" t="s">
        <v>901</v>
      </c>
      <c r="E9769" t="s">
        <v>751</v>
      </c>
      <c r="F9769" t="s">
        <v>415</v>
      </c>
    </row>
    <row r="9770" spans="1:6" x14ac:dyDescent="0.25">
      <c r="A9770">
        <v>22</v>
      </c>
      <c r="B9770">
        <v>4</v>
      </c>
      <c r="C9770" t="s">
        <v>1252</v>
      </c>
      <c r="D9770" t="s">
        <v>901</v>
      </c>
      <c r="E9770" t="s">
        <v>624</v>
      </c>
      <c r="F9770" t="s">
        <v>415</v>
      </c>
    </row>
    <row r="9771" spans="1:6" x14ac:dyDescent="0.25">
      <c r="A9771">
        <v>22</v>
      </c>
      <c r="B9771">
        <v>5</v>
      </c>
      <c r="C9771" t="s">
        <v>1342</v>
      </c>
      <c r="D9771" t="s">
        <v>961</v>
      </c>
      <c r="E9771" t="s">
        <v>252</v>
      </c>
      <c r="F9771" t="s">
        <v>415</v>
      </c>
    </row>
    <row r="9772" spans="1:6" x14ac:dyDescent="0.25">
      <c r="A9772">
        <v>22</v>
      </c>
      <c r="B9772">
        <v>6</v>
      </c>
      <c r="C9772" t="s">
        <v>1238</v>
      </c>
      <c r="D9772" t="s">
        <v>901</v>
      </c>
      <c r="E9772" t="s">
        <v>511</v>
      </c>
      <c r="F9772" t="s">
        <v>415</v>
      </c>
    </row>
    <row r="9773" spans="1:6" x14ac:dyDescent="0.25">
      <c r="A9773">
        <v>22</v>
      </c>
      <c r="B9773">
        <v>7</v>
      </c>
      <c r="C9773" t="s">
        <v>1242</v>
      </c>
      <c r="D9773" t="s">
        <v>901</v>
      </c>
      <c r="E9773" t="s">
        <v>348</v>
      </c>
      <c r="F9773" t="s">
        <v>415</v>
      </c>
    </row>
    <row r="9774" spans="1:6" x14ac:dyDescent="0.25">
      <c r="A9774">
        <v>22</v>
      </c>
      <c r="B9774">
        <v>8</v>
      </c>
      <c r="C9774" t="s">
        <v>1195</v>
      </c>
      <c r="D9774" t="s">
        <v>899</v>
      </c>
      <c r="E9774" t="s">
        <v>279</v>
      </c>
      <c r="F9774" t="s">
        <v>415</v>
      </c>
    </row>
    <row r="9775" spans="1:6" x14ac:dyDescent="0.25">
      <c r="A9775">
        <v>22</v>
      </c>
      <c r="B9775">
        <v>9</v>
      </c>
      <c r="C9775" t="s">
        <v>1219</v>
      </c>
      <c r="D9775" t="s">
        <v>899</v>
      </c>
      <c r="E9775" t="s">
        <v>448</v>
      </c>
      <c r="F9775" t="s">
        <v>415</v>
      </c>
    </row>
    <row r="9776" spans="1:6" x14ac:dyDescent="0.25">
      <c r="A9776">
        <v>22</v>
      </c>
      <c r="B9776">
        <v>10</v>
      </c>
      <c r="C9776" t="s">
        <v>1217</v>
      </c>
      <c r="D9776" t="s">
        <v>901</v>
      </c>
      <c r="E9776" t="s">
        <v>153</v>
      </c>
      <c r="F9776" t="s">
        <v>415</v>
      </c>
    </row>
    <row r="9777" spans="1:6" x14ac:dyDescent="0.25">
      <c r="A9777">
        <v>22</v>
      </c>
      <c r="B9777">
        <v>11</v>
      </c>
      <c r="C9777" t="s">
        <v>1236</v>
      </c>
      <c r="D9777" t="s">
        <v>901</v>
      </c>
      <c r="E9777" t="s">
        <v>648</v>
      </c>
      <c r="F9777" t="s">
        <v>415</v>
      </c>
    </row>
    <row r="9778" spans="1:6" x14ac:dyDescent="0.25">
      <c r="A9778">
        <v>22</v>
      </c>
      <c r="B9778">
        <v>12</v>
      </c>
      <c r="C9778" t="s">
        <v>1257</v>
      </c>
      <c r="D9778" t="s">
        <v>901</v>
      </c>
      <c r="E9778" t="s">
        <v>414</v>
      </c>
      <c r="F9778" t="s">
        <v>415</v>
      </c>
    </row>
    <row r="9779" spans="1:6" x14ac:dyDescent="0.25">
      <c r="A9779">
        <v>22</v>
      </c>
      <c r="B9779">
        <v>13</v>
      </c>
      <c r="C9779" t="s">
        <v>1243</v>
      </c>
      <c r="D9779" t="s">
        <v>901</v>
      </c>
      <c r="E9779" t="s">
        <v>537</v>
      </c>
      <c r="F9779" t="s">
        <v>415</v>
      </c>
    </row>
    <row r="9780" spans="1:6" x14ac:dyDescent="0.25">
      <c r="A9780">
        <v>22</v>
      </c>
      <c r="B9780">
        <v>14</v>
      </c>
      <c r="C9780" t="s">
        <v>1172</v>
      </c>
      <c r="D9780" t="s">
        <v>901</v>
      </c>
      <c r="E9780" t="s">
        <v>606</v>
      </c>
      <c r="F9780" t="s">
        <v>415</v>
      </c>
    </row>
    <row r="9781" spans="1:6" x14ac:dyDescent="0.25">
      <c r="A9781">
        <v>22</v>
      </c>
      <c r="B9781">
        <v>15</v>
      </c>
      <c r="C9781" t="s">
        <v>1280</v>
      </c>
      <c r="D9781" t="s">
        <v>905</v>
      </c>
      <c r="E9781" t="s">
        <v>816</v>
      </c>
      <c r="F9781" t="s">
        <v>415</v>
      </c>
    </row>
    <row r="9782" spans="1:6" x14ac:dyDescent="0.25">
      <c r="A9782">
        <v>23</v>
      </c>
      <c r="B9782">
        <v>1</v>
      </c>
      <c r="C9782" t="s">
        <v>1253</v>
      </c>
      <c r="D9782" t="s">
        <v>899</v>
      </c>
      <c r="E9782" t="s">
        <v>816</v>
      </c>
      <c r="F9782" t="s">
        <v>415</v>
      </c>
    </row>
    <row r="9783" spans="1:6" x14ac:dyDescent="0.25">
      <c r="A9783">
        <v>23</v>
      </c>
      <c r="B9783">
        <v>2</v>
      </c>
      <c r="C9783" t="s">
        <v>1344</v>
      </c>
      <c r="D9783" t="s">
        <v>899</v>
      </c>
      <c r="E9783" t="s">
        <v>606</v>
      </c>
      <c r="F9783" t="s">
        <v>415</v>
      </c>
    </row>
    <row r="9784" spans="1:6" x14ac:dyDescent="0.25">
      <c r="A9784">
        <v>23</v>
      </c>
      <c r="B9784">
        <v>3</v>
      </c>
      <c r="C9784" t="s">
        <v>1234</v>
      </c>
      <c r="D9784" t="s">
        <v>908</v>
      </c>
      <c r="E9784" t="s">
        <v>537</v>
      </c>
      <c r="F9784" t="s">
        <v>415</v>
      </c>
    </row>
    <row r="9785" spans="1:6" x14ac:dyDescent="0.25">
      <c r="A9785">
        <v>23</v>
      </c>
      <c r="B9785">
        <v>4</v>
      </c>
      <c r="C9785" t="s">
        <v>1299</v>
      </c>
      <c r="D9785" t="s">
        <v>961</v>
      </c>
      <c r="E9785" t="s">
        <v>414</v>
      </c>
      <c r="F9785" t="s">
        <v>415</v>
      </c>
    </row>
    <row r="9786" spans="1:6" x14ac:dyDescent="0.25">
      <c r="A9786">
        <v>23</v>
      </c>
      <c r="B9786">
        <v>5</v>
      </c>
      <c r="C9786" t="s">
        <v>1218</v>
      </c>
      <c r="D9786" t="s">
        <v>901</v>
      </c>
      <c r="E9786" t="s">
        <v>648</v>
      </c>
      <c r="F9786" t="s">
        <v>415</v>
      </c>
    </row>
    <row r="9787" spans="1:6" x14ac:dyDescent="0.25">
      <c r="A9787">
        <v>23</v>
      </c>
      <c r="B9787">
        <v>6</v>
      </c>
      <c r="C9787" t="s">
        <v>1229</v>
      </c>
      <c r="D9787" t="s">
        <v>905</v>
      </c>
      <c r="E9787" t="s">
        <v>153</v>
      </c>
      <c r="F9787" t="s">
        <v>415</v>
      </c>
    </row>
    <row r="9788" spans="1:6" x14ac:dyDescent="0.25">
      <c r="A9788">
        <v>23</v>
      </c>
      <c r="B9788">
        <v>7</v>
      </c>
      <c r="C9788" t="s">
        <v>1209</v>
      </c>
      <c r="D9788" t="s">
        <v>961</v>
      </c>
      <c r="E9788" t="s">
        <v>448</v>
      </c>
      <c r="F9788" t="s">
        <v>415</v>
      </c>
    </row>
    <row r="9789" spans="1:6" x14ac:dyDescent="0.25">
      <c r="A9789">
        <v>23</v>
      </c>
      <c r="B9789">
        <v>8</v>
      </c>
      <c r="C9789" t="s">
        <v>1301</v>
      </c>
      <c r="D9789" t="s">
        <v>961</v>
      </c>
      <c r="E9789" t="s">
        <v>279</v>
      </c>
      <c r="F9789" t="s">
        <v>415</v>
      </c>
    </row>
    <row r="9790" spans="1:6" x14ac:dyDescent="0.25">
      <c r="A9790">
        <v>23</v>
      </c>
      <c r="B9790">
        <v>9</v>
      </c>
      <c r="C9790" t="s">
        <v>1189</v>
      </c>
      <c r="D9790" t="s">
        <v>901</v>
      </c>
      <c r="E9790" t="s">
        <v>348</v>
      </c>
      <c r="F9790" t="s">
        <v>415</v>
      </c>
    </row>
    <row r="9791" spans="1:6" x14ac:dyDescent="0.25">
      <c r="A9791">
        <v>23</v>
      </c>
      <c r="B9791">
        <v>10</v>
      </c>
      <c r="C9791" t="s">
        <v>1296</v>
      </c>
      <c r="D9791" t="s">
        <v>901</v>
      </c>
      <c r="E9791" t="s">
        <v>511</v>
      </c>
      <c r="F9791" t="s">
        <v>415</v>
      </c>
    </row>
    <row r="9792" spans="1:6" x14ac:dyDescent="0.25">
      <c r="A9792">
        <v>23</v>
      </c>
      <c r="B9792">
        <v>11</v>
      </c>
      <c r="C9792" t="s">
        <v>1199</v>
      </c>
      <c r="D9792" t="s">
        <v>903</v>
      </c>
      <c r="E9792" t="s">
        <v>252</v>
      </c>
      <c r="F9792" t="s">
        <v>415</v>
      </c>
    </row>
    <row r="9793" spans="1:6" x14ac:dyDescent="0.25">
      <c r="A9793">
        <v>23</v>
      </c>
      <c r="B9793">
        <v>12</v>
      </c>
      <c r="C9793" t="s">
        <v>1263</v>
      </c>
      <c r="D9793" t="s">
        <v>922</v>
      </c>
      <c r="E9793" t="s">
        <v>624</v>
      </c>
      <c r="F9793" t="s">
        <v>415</v>
      </c>
    </row>
    <row r="9794" spans="1:6" x14ac:dyDescent="0.25">
      <c r="A9794">
        <v>23</v>
      </c>
      <c r="B9794">
        <v>13</v>
      </c>
      <c r="C9794" t="s">
        <v>1210</v>
      </c>
      <c r="D9794" t="s">
        <v>901</v>
      </c>
      <c r="E9794" t="s">
        <v>751</v>
      </c>
      <c r="F9794" t="s">
        <v>415</v>
      </c>
    </row>
    <row r="9795" spans="1:6" x14ac:dyDescent="0.25">
      <c r="A9795">
        <v>23</v>
      </c>
      <c r="B9795">
        <v>14</v>
      </c>
      <c r="C9795" t="s">
        <v>1241</v>
      </c>
      <c r="D9795" t="s">
        <v>961</v>
      </c>
      <c r="E9795" t="s">
        <v>804</v>
      </c>
      <c r="F9795" t="s">
        <v>415</v>
      </c>
    </row>
    <row r="9796" spans="1:6" x14ac:dyDescent="0.25">
      <c r="A9796">
        <v>23</v>
      </c>
      <c r="B9796">
        <v>15</v>
      </c>
      <c r="C9796" t="s">
        <v>1264</v>
      </c>
      <c r="D9796" t="s">
        <v>899</v>
      </c>
      <c r="E9796" t="s">
        <v>797</v>
      </c>
      <c r="F9796" t="s">
        <v>415</v>
      </c>
    </row>
    <row r="9797" spans="1:6" x14ac:dyDescent="0.25">
      <c r="A9797">
        <v>24</v>
      </c>
      <c r="B9797">
        <v>1</v>
      </c>
      <c r="C9797" t="s">
        <v>1339</v>
      </c>
      <c r="D9797" t="s">
        <v>908</v>
      </c>
      <c r="E9797" t="s">
        <v>797</v>
      </c>
      <c r="F9797" t="s">
        <v>415</v>
      </c>
    </row>
    <row r="9798" spans="1:6" x14ac:dyDescent="0.25">
      <c r="A9798">
        <v>24</v>
      </c>
      <c r="B9798">
        <v>2</v>
      </c>
      <c r="C9798" t="s">
        <v>1468</v>
      </c>
      <c r="D9798" t="s">
        <v>908</v>
      </c>
      <c r="E9798" t="s">
        <v>804</v>
      </c>
      <c r="F9798" t="s">
        <v>415</v>
      </c>
    </row>
    <row r="9799" spans="1:6" x14ac:dyDescent="0.25">
      <c r="A9799">
        <v>24</v>
      </c>
      <c r="B9799">
        <v>3</v>
      </c>
      <c r="C9799" t="s">
        <v>1221</v>
      </c>
      <c r="D9799" t="s">
        <v>908</v>
      </c>
      <c r="E9799" t="s">
        <v>751</v>
      </c>
      <c r="F9799" t="s">
        <v>415</v>
      </c>
    </row>
    <row r="9800" spans="1:6" x14ac:dyDescent="0.25">
      <c r="A9800">
        <v>24</v>
      </c>
      <c r="B9800">
        <v>4</v>
      </c>
      <c r="C9800" t="s">
        <v>1223</v>
      </c>
      <c r="D9800" t="s">
        <v>908</v>
      </c>
      <c r="E9800" t="s">
        <v>624</v>
      </c>
      <c r="F9800" t="s">
        <v>415</v>
      </c>
    </row>
    <row r="9801" spans="1:6" x14ac:dyDescent="0.25">
      <c r="A9801">
        <v>24</v>
      </c>
      <c r="B9801">
        <v>5</v>
      </c>
      <c r="C9801" t="s">
        <v>1286</v>
      </c>
      <c r="D9801" t="s">
        <v>899</v>
      </c>
      <c r="E9801" t="s">
        <v>252</v>
      </c>
      <c r="F9801" t="s">
        <v>415</v>
      </c>
    </row>
    <row r="9802" spans="1:6" x14ac:dyDescent="0.25">
      <c r="A9802">
        <v>24</v>
      </c>
      <c r="B9802">
        <v>6</v>
      </c>
      <c r="C9802" t="s">
        <v>1305</v>
      </c>
      <c r="D9802" t="s">
        <v>901</v>
      </c>
      <c r="E9802" t="s">
        <v>511</v>
      </c>
      <c r="F9802" t="s">
        <v>415</v>
      </c>
    </row>
    <row r="9803" spans="1:6" x14ac:dyDescent="0.25">
      <c r="A9803">
        <v>24</v>
      </c>
      <c r="B9803">
        <v>7</v>
      </c>
      <c r="C9803" t="s">
        <v>1267</v>
      </c>
      <c r="D9803" t="s">
        <v>901</v>
      </c>
      <c r="E9803" t="s">
        <v>348</v>
      </c>
      <c r="F9803" t="s">
        <v>415</v>
      </c>
    </row>
    <row r="9804" spans="1:6" x14ac:dyDescent="0.25">
      <c r="A9804">
        <v>24</v>
      </c>
      <c r="B9804">
        <v>8</v>
      </c>
      <c r="C9804" t="s">
        <v>1389</v>
      </c>
      <c r="D9804" t="s">
        <v>899</v>
      </c>
      <c r="E9804" t="s">
        <v>279</v>
      </c>
      <c r="F9804" t="s">
        <v>415</v>
      </c>
    </row>
    <row r="9805" spans="1:6" x14ac:dyDescent="0.25">
      <c r="A9805">
        <v>24</v>
      </c>
      <c r="B9805">
        <v>9</v>
      </c>
      <c r="C9805" t="s">
        <v>1244</v>
      </c>
      <c r="D9805" t="s">
        <v>961</v>
      </c>
      <c r="E9805" t="s">
        <v>448</v>
      </c>
      <c r="F9805" t="s">
        <v>415</v>
      </c>
    </row>
    <row r="9806" spans="1:6" x14ac:dyDescent="0.25">
      <c r="A9806">
        <v>24</v>
      </c>
      <c r="B9806">
        <v>10</v>
      </c>
      <c r="C9806" t="s">
        <v>1265</v>
      </c>
      <c r="D9806" t="s">
        <v>899</v>
      </c>
      <c r="E9806" t="s">
        <v>153</v>
      </c>
      <c r="F9806" t="s">
        <v>415</v>
      </c>
    </row>
    <row r="9807" spans="1:6" x14ac:dyDescent="0.25">
      <c r="A9807">
        <v>24</v>
      </c>
      <c r="B9807">
        <v>11</v>
      </c>
      <c r="C9807" t="s">
        <v>1275</v>
      </c>
      <c r="D9807" t="s">
        <v>899</v>
      </c>
      <c r="E9807" t="s">
        <v>648</v>
      </c>
      <c r="F9807" t="s">
        <v>415</v>
      </c>
    </row>
    <row r="9808" spans="1:6" x14ac:dyDescent="0.25">
      <c r="A9808">
        <v>24</v>
      </c>
      <c r="B9808">
        <v>12</v>
      </c>
      <c r="C9808" t="s">
        <v>1292</v>
      </c>
      <c r="D9808" t="s">
        <v>901</v>
      </c>
      <c r="E9808" t="s">
        <v>414</v>
      </c>
      <c r="F9808" t="s">
        <v>415</v>
      </c>
    </row>
    <row r="9809" spans="1:6" x14ac:dyDescent="0.25">
      <c r="A9809">
        <v>24</v>
      </c>
      <c r="B9809">
        <v>13</v>
      </c>
      <c r="C9809" t="s">
        <v>1287</v>
      </c>
      <c r="D9809" t="s">
        <v>903</v>
      </c>
      <c r="E9809" t="s">
        <v>537</v>
      </c>
      <c r="F9809" t="s">
        <v>415</v>
      </c>
    </row>
    <row r="9810" spans="1:6" x14ac:dyDescent="0.25">
      <c r="A9810">
        <v>24</v>
      </c>
      <c r="B9810">
        <v>14</v>
      </c>
      <c r="C9810" t="s">
        <v>1192</v>
      </c>
      <c r="D9810" t="s">
        <v>901</v>
      </c>
      <c r="E9810" t="s">
        <v>606</v>
      </c>
      <c r="F9810" t="s">
        <v>415</v>
      </c>
    </row>
    <row r="9811" spans="1:6" x14ac:dyDescent="0.25">
      <c r="A9811">
        <v>24</v>
      </c>
      <c r="B9811">
        <v>15</v>
      </c>
      <c r="C9811" t="s">
        <v>1194</v>
      </c>
      <c r="D9811" t="s">
        <v>961</v>
      </c>
      <c r="E9811" t="s">
        <v>816</v>
      </c>
      <c r="F9811" t="s">
        <v>415</v>
      </c>
    </row>
    <row r="9812" spans="1:6" x14ac:dyDescent="0.25">
      <c r="A9812">
        <v>25</v>
      </c>
      <c r="B9812">
        <v>1</v>
      </c>
      <c r="C9812" t="s">
        <v>1222</v>
      </c>
      <c r="D9812" t="s">
        <v>901</v>
      </c>
      <c r="E9812" t="s">
        <v>816</v>
      </c>
      <c r="F9812" t="s">
        <v>415</v>
      </c>
    </row>
    <row r="9813" spans="1:6" x14ac:dyDescent="0.25">
      <c r="A9813">
        <v>25</v>
      </c>
      <c r="B9813">
        <v>2</v>
      </c>
      <c r="C9813" t="s">
        <v>1258</v>
      </c>
      <c r="D9813" t="s">
        <v>901</v>
      </c>
      <c r="E9813" t="s">
        <v>606</v>
      </c>
      <c r="F9813" t="s">
        <v>415</v>
      </c>
    </row>
    <row r="9814" spans="1:6" x14ac:dyDescent="0.25">
      <c r="A9814">
        <v>25</v>
      </c>
      <c r="B9814">
        <v>3</v>
      </c>
      <c r="C9814" t="s">
        <v>1309</v>
      </c>
      <c r="D9814" t="s">
        <v>899</v>
      </c>
      <c r="E9814" t="s">
        <v>537</v>
      </c>
      <c r="F9814" t="s">
        <v>415</v>
      </c>
    </row>
    <row r="9815" spans="1:6" x14ac:dyDescent="0.25">
      <c r="A9815">
        <v>25</v>
      </c>
      <c r="B9815">
        <v>4</v>
      </c>
      <c r="C9815" t="s">
        <v>1290</v>
      </c>
      <c r="D9815" t="s">
        <v>922</v>
      </c>
      <c r="E9815" t="s">
        <v>414</v>
      </c>
      <c r="F9815" t="s">
        <v>415</v>
      </c>
    </row>
    <row r="9816" spans="1:6" x14ac:dyDescent="0.25">
      <c r="A9816">
        <v>25</v>
      </c>
      <c r="B9816">
        <v>5</v>
      </c>
      <c r="C9816" t="s">
        <v>1282</v>
      </c>
      <c r="D9816" t="s">
        <v>901</v>
      </c>
      <c r="E9816" t="s">
        <v>648</v>
      </c>
      <c r="F9816" t="s">
        <v>415</v>
      </c>
    </row>
    <row r="9817" spans="1:6" x14ac:dyDescent="0.25">
      <c r="A9817">
        <v>25</v>
      </c>
      <c r="B9817">
        <v>6</v>
      </c>
      <c r="C9817" t="s">
        <v>1214</v>
      </c>
      <c r="D9817" t="s">
        <v>901</v>
      </c>
      <c r="E9817" t="s">
        <v>153</v>
      </c>
      <c r="F9817" t="s">
        <v>415</v>
      </c>
    </row>
    <row r="9818" spans="1:6" x14ac:dyDescent="0.25">
      <c r="A9818">
        <v>25</v>
      </c>
      <c r="B9818">
        <v>7</v>
      </c>
      <c r="C9818" t="s">
        <v>1281</v>
      </c>
      <c r="D9818" t="s">
        <v>901</v>
      </c>
      <c r="E9818" t="s">
        <v>448</v>
      </c>
      <c r="F9818" t="s">
        <v>415</v>
      </c>
    </row>
    <row r="9819" spans="1:6" x14ac:dyDescent="0.25">
      <c r="A9819">
        <v>25</v>
      </c>
      <c r="B9819">
        <v>8</v>
      </c>
      <c r="C9819" t="s">
        <v>1400</v>
      </c>
      <c r="D9819" t="s">
        <v>899</v>
      </c>
      <c r="E9819" t="s">
        <v>279</v>
      </c>
      <c r="F9819" t="s">
        <v>415</v>
      </c>
    </row>
    <row r="9820" spans="1:6" x14ac:dyDescent="0.25">
      <c r="A9820">
        <v>25</v>
      </c>
      <c r="B9820">
        <v>9</v>
      </c>
      <c r="C9820" t="s">
        <v>1373</v>
      </c>
      <c r="D9820" t="s">
        <v>901</v>
      </c>
      <c r="E9820" t="s">
        <v>348</v>
      </c>
      <c r="F9820" t="s">
        <v>415</v>
      </c>
    </row>
    <row r="9821" spans="1:6" x14ac:dyDescent="0.25">
      <c r="A9821">
        <v>25</v>
      </c>
      <c r="B9821">
        <v>10</v>
      </c>
      <c r="C9821" t="s">
        <v>1401</v>
      </c>
      <c r="D9821" t="s">
        <v>901</v>
      </c>
      <c r="E9821" t="s">
        <v>511</v>
      </c>
      <c r="F9821" t="s">
        <v>415</v>
      </c>
    </row>
    <row r="9822" spans="1:6" x14ac:dyDescent="0.25">
      <c r="A9822">
        <v>25</v>
      </c>
      <c r="B9822">
        <v>11</v>
      </c>
      <c r="C9822" t="s">
        <v>1300</v>
      </c>
      <c r="D9822" t="s">
        <v>901</v>
      </c>
      <c r="E9822" t="s">
        <v>252</v>
      </c>
      <c r="F9822" t="s">
        <v>415</v>
      </c>
    </row>
    <row r="9823" spans="1:6" x14ac:dyDescent="0.25">
      <c r="A9823">
        <v>25</v>
      </c>
      <c r="B9823">
        <v>12</v>
      </c>
      <c r="C9823" t="s">
        <v>1246</v>
      </c>
      <c r="D9823" t="s">
        <v>899</v>
      </c>
      <c r="E9823" t="s">
        <v>624</v>
      </c>
      <c r="F9823" t="s">
        <v>415</v>
      </c>
    </row>
    <row r="9824" spans="1:6" x14ac:dyDescent="0.25">
      <c r="A9824">
        <v>25</v>
      </c>
      <c r="B9824">
        <v>13</v>
      </c>
      <c r="C9824" t="s">
        <v>1197</v>
      </c>
      <c r="D9824" t="s">
        <v>961</v>
      </c>
      <c r="E9824" t="s">
        <v>751</v>
      </c>
      <c r="F9824" t="s">
        <v>415</v>
      </c>
    </row>
    <row r="9825" spans="1:6" x14ac:dyDescent="0.25">
      <c r="A9825">
        <v>25</v>
      </c>
      <c r="B9825">
        <v>14</v>
      </c>
      <c r="C9825" t="s">
        <v>1310</v>
      </c>
      <c r="D9825" t="s">
        <v>899</v>
      </c>
      <c r="E9825" t="s">
        <v>804</v>
      </c>
      <c r="F9825" t="s">
        <v>415</v>
      </c>
    </row>
    <row r="9826" spans="1:6" x14ac:dyDescent="0.25">
      <c r="A9826">
        <v>25</v>
      </c>
      <c r="B9826">
        <v>15</v>
      </c>
      <c r="C9826" t="s">
        <v>1303</v>
      </c>
      <c r="D9826" t="s">
        <v>899</v>
      </c>
      <c r="E9826" t="s">
        <v>797</v>
      </c>
      <c r="F9826" t="s">
        <v>415</v>
      </c>
    </row>
    <row r="9827" spans="1:6" x14ac:dyDescent="0.25">
      <c r="A9827">
        <v>26</v>
      </c>
      <c r="B9827">
        <v>1</v>
      </c>
      <c r="C9827" t="s">
        <v>1170</v>
      </c>
      <c r="D9827" t="s">
        <v>961</v>
      </c>
      <c r="E9827" t="s">
        <v>797</v>
      </c>
      <c r="F9827" t="s">
        <v>415</v>
      </c>
    </row>
    <row r="9828" spans="1:6" x14ac:dyDescent="0.25">
      <c r="A9828">
        <v>26</v>
      </c>
      <c r="B9828">
        <v>2</v>
      </c>
      <c r="C9828" t="s">
        <v>1334</v>
      </c>
      <c r="D9828" t="s">
        <v>908</v>
      </c>
      <c r="E9828" t="s">
        <v>804</v>
      </c>
      <c r="F9828" t="s">
        <v>415</v>
      </c>
    </row>
    <row r="9829" spans="1:6" x14ac:dyDescent="0.25">
      <c r="A9829">
        <v>26</v>
      </c>
      <c r="B9829">
        <v>3</v>
      </c>
      <c r="C9829" t="s">
        <v>1132</v>
      </c>
      <c r="D9829" t="s">
        <v>903</v>
      </c>
      <c r="E9829" t="s">
        <v>751</v>
      </c>
      <c r="F9829" t="s">
        <v>415</v>
      </c>
    </row>
    <row r="9830" spans="1:6" x14ac:dyDescent="0.25">
      <c r="A9830">
        <v>26</v>
      </c>
      <c r="B9830">
        <v>4</v>
      </c>
      <c r="C9830" t="s">
        <v>1276</v>
      </c>
      <c r="D9830" t="s">
        <v>922</v>
      </c>
      <c r="E9830" t="s">
        <v>624</v>
      </c>
      <c r="F9830" t="s">
        <v>415</v>
      </c>
    </row>
    <row r="9831" spans="1:6" x14ac:dyDescent="0.25">
      <c r="A9831">
        <v>26</v>
      </c>
      <c r="B9831">
        <v>5</v>
      </c>
      <c r="C9831" t="s">
        <v>1314</v>
      </c>
      <c r="D9831" t="s">
        <v>926</v>
      </c>
      <c r="E9831" t="s">
        <v>252</v>
      </c>
      <c r="F9831" t="s">
        <v>415</v>
      </c>
    </row>
    <row r="9832" spans="1:6" x14ac:dyDescent="0.25">
      <c r="A9832">
        <v>26</v>
      </c>
      <c r="B9832">
        <v>6</v>
      </c>
      <c r="C9832" t="s">
        <v>1261</v>
      </c>
      <c r="D9832" t="s">
        <v>899</v>
      </c>
      <c r="E9832" t="s">
        <v>511</v>
      </c>
      <c r="F9832" t="s">
        <v>415</v>
      </c>
    </row>
    <row r="9833" spans="1:6" x14ac:dyDescent="0.25">
      <c r="A9833">
        <v>26</v>
      </c>
      <c r="B9833">
        <v>7</v>
      </c>
      <c r="C9833" t="s">
        <v>1235</v>
      </c>
      <c r="D9833" t="s">
        <v>899</v>
      </c>
      <c r="E9833" t="s">
        <v>348</v>
      </c>
      <c r="F9833" t="s">
        <v>415</v>
      </c>
    </row>
    <row r="9834" spans="1:6" x14ac:dyDescent="0.25">
      <c r="A9834">
        <v>26</v>
      </c>
      <c r="B9834">
        <v>8</v>
      </c>
      <c r="C9834" t="s">
        <v>1469</v>
      </c>
      <c r="D9834" t="s">
        <v>961</v>
      </c>
      <c r="E9834" t="s">
        <v>279</v>
      </c>
      <c r="F9834" t="s">
        <v>415</v>
      </c>
    </row>
    <row r="9835" spans="1:6" x14ac:dyDescent="0.25">
      <c r="A9835">
        <v>26</v>
      </c>
      <c r="B9835">
        <v>9</v>
      </c>
      <c r="C9835" t="s">
        <v>1363</v>
      </c>
      <c r="D9835" t="s">
        <v>908</v>
      </c>
      <c r="E9835" t="s">
        <v>448</v>
      </c>
      <c r="F9835" t="s">
        <v>415</v>
      </c>
    </row>
    <row r="9836" spans="1:6" x14ac:dyDescent="0.25">
      <c r="A9836">
        <v>26</v>
      </c>
      <c r="B9836">
        <v>10</v>
      </c>
      <c r="C9836" t="s">
        <v>1232</v>
      </c>
      <c r="D9836" t="s">
        <v>901</v>
      </c>
      <c r="E9836" t="s">
        <v>153</v>
      </c>
      <c r="F9836" t="s">
        <v>415</v>
      </c>
    </row>
    <row r="9837" spans="1:6" x14ac:dyDescent="0.25">
      <c r="A9837">
        <v>26</v>
      </c>
      <c r="B9837">
        <v>11</v>
      </c>
      <c r="C9837" t="s">
        <v>1202</v>
      </c>
      <c r="D9837" t="s">
        <v>899</v>
      </c>
      <c r="E9837" t="s">
        <v>648</v>
      </c>
      <c r="F9837" t="s">
        <v>415</v>
      </c>
    </row>
    <row r="9838" spans="1:6" x14ac:dyDescent="0.25">
      <c r="A9838">
        <v>26</v>
      </c>
      <c r="B9838">
        <v>12</v>
      </c>
      <c r="C9838" t="s">
        <v>1181</v>
      </c>
      <c r="D9838" t="s">
        <v>899</v>
      </c>
      <c r="E9838" t="s">
        <v>414</v>
      </c>
      <c r="F9838" t="s">
        <v>415</v>
      </c>
    </row>
    <row r="9839" spans="1:6" x14ac:dyDescent="0.25">
      <c r="A9839">
        <v>26</v>
      </c>
      <c r="B9839">
        <v>13</v>
      </c>
      <c r="C9839" t="s">
        <v>1361</v>
      </c>
      <c r="D9839" t="s">
        <v>901</v>
      </c>
      <c r="E9839" t="s">
        <v>537</v>
      </c>
      <c r="F9839" t="s">
        <v>415</v>
      </c>
    </row>
    <row r="9840" spans="1:6" x14ac:dyDescent="0.25">
      <c r="A9840">
        <v>26</v>
      </c>
      <c r="B9840">
        <v>14</v>
      </c>
      <c r="C9840" t="s">
        <v>1291</v>
      </c>
      <c r="D9840" t="s">
        <v>901</v>
      </c>
      <c r="E9840" t="s">
        <v>606</v>
      </c>
      <c r="F9840" t="s">
        <v>415</v>
      </c>
    </row>
    <row r="9841" spans="1:6" x14ac:dyDescent="0.25">
      <c r="A9841">
        <v>26</v>
      </c>
      <c r="B9841">
        <v>15</v>
      </c>
      <c r="C9841" t="s">
        <v>1283</v>
      </c>
      <c r="D9841" t="s">
        <v>901</v>
      </c>
      <c r="E9841" t="s">
        <v>816</v>
      </c>
      <c r="F9841" t="s">
        <v>415</v>
      </c>
    </row>
    <row r="9842" spans="1:6" x14ac:dyDescent="0.25">
      <c r="A9842">
        <v>27</v>
      </c>
      <c r="B9842">
        <v>1</v>
      </c>
      <c r="C9842" t="s">
        <v>1365</v>
      </c>
      <c r="D9842" t="s">
        <v>901</v>
      </c>
      <c r="E9842" t="s">
        <v>816</v>
      </c>
      <c r="F9842" t="s">
        <v>415</v>
      </c>
    </row>
    <row r="9843" spans="1:6" x14ac:dyDescent="0.25">
      <c r="A9843">
        <v>27</v>
      </c>
      <c r="B9843">
        <v>2</v>
      </c>
      <c r="C9843" t="s">
        <v>1240</v>
      </c>
      <c r="D9843" t="s">
        <v>901</v>
      </c>
      <c r="E9843" t="s">
        <v>606</v>
      </c>
      <c r="F9843" t="s">
        <v>415</v>
      </c>
    </row>
    <row r="9844" spans="1:6" x14ac:dyDescent="0.25">
      <c r="A9844">
        <v>27</v>
      </c>
      <c r="B9844">
        <v>3</v>
      </c>
      <c r="C9844" t="s">
        <v>1248</v>
      </c>
      <c r="D9844" t="s">
        <v>901</v>
      </c>
      <c r="E9844" t="s">
        <v>537</v>
      </c>
      <c r="F9844" t="s">
        <v>415</v>
      </c>
    </row>
    <row r="9845" spans="1:6" x14ac:dyDescent="0.25">
      <c r="A9845">
        <v>27</v>
      </c>
      <c r="B9845">
        <v>4</v>
      </c>
      <c r="C9845" t="s">
        <v>1293</v>
      </c>
      <c r="D9845" t="s">
        <v>901</v>
      </c>
      <c r="E9845" t="s">
        <v>414</v>
      </c>
      <c r="F9845" t="s">
        <v>415</v>
      </c>
    </row>
    <row r="9846" spans="1:6" x14ac:dyDescent="0.25">
      <c r="A9846">
        <v>27</v>
      </c>
      <c r="B9846">
        <v>5</v>
      </c>
      <c r="C9846" t="s">
        <v>1335</v>
      </c>
      <c r="D9846" t="s">
        <v>901</v>
      </c>
      <c r="E9846" t="s">
        <v>648</v>
      </c>
      <c r="F9846" t="s">
        <v>415</v>
      </c>
    </row>
    <row r="9847" spans="1:6" x14ac:dyDescent="0.25">
      <c r="A9847">
        <v>27</v>
      </c>
      <c r="B9847">
        <v>6</v>
      </c>
      <c r="C9847" t="s">
        <v>1381</v>
      </c>
      <c r="D9847" t="s">
        <v>901</v>
      </c>
      <c r="E9847" t="s">
        <v>153</v>
      </c>
      <c r="F9847" t="s">
        <v>415</v>
      </c>
    </row>
    <row r="9848" spans="1:6" x14ac:dyDescent="0.25">
      <c r="A9848">
        <v>27</v>
      </c>
      <c r="B9848">
        <v>7</v>
      </c>
      <c r="C9848" t="s">
        <v>1319</v>
      </c>
      <c r="D9848" t="s">
        <v>901</v>
      </c>
      <c r="E9848" t="s">
        <v>448</v>
      </c>
      <c r="F9848" t="s">
        <v>415</v>
      </c>
    </row>
    <row r="9849" spans="1:6" x14ac:dyDescent="0.25">
      <c r="A9849">
        <v>27</v>
      </c>
      <c r="B9849">
        <v>8</v>
      </c>
      <c r="C9849" t="s">
        <v>1444</v>
      </c>
      <c r="D9849" t="s">
        <v>926</v>
      </c>
      <c r="E9849" t="s">
        <v>279</v>
      </c>
      <c r="F9849" t="s">
        <v>415</v>
      </c>
    </row>
    <row r="9850" spans="1:6" x14ac:dyDescent="0.25">
      <c r="A9850">
        <v>27</v>
      </c>
      <c r="B9850">
        <v>9</v>
      </c>
      <c r="C9850" t="s">
        <v>1273</v>
      </c>
      <c r="D9850" t="s">
        <v>901</v>
      </c>
      <c r="E9850" t="s">
        <v>348</v>
      </c>
      <c r="F9850" t="s">
        <v>415</v>
      </c>
    </row>
    <row r="9851" spans="1:6" x14ac:dyDescent="0.25">
      <c r="A9851">
        <v>27</v>
      </c>
      <c r="B9851">
        <v>10</v>
      </c>
      <c r="C9851" t="s">
        <v>1260</v>
      </c>
      <c r="D9851" t="s">
        <v>901</v>
      </c>
      <c r="E9851" t="s">
        <v>511</v>
      </c>
      <c r="F9851" t="s">
        <v>415</v>
      </c>
    </row>
    <row r="9852" spans="1:6" x14ac:dyDescent="0.25">
      <c r="A9852">
        <v>27</v>
      </c>
      <c r="B9852">
        <v>11</v>
      </c>
      <c r="C9852" t="s">
        <v>1322</v>
      </c>
      <c r="D9852" t="s">
        <v>901</v>
      </c>
      <c r="E9852" t="s">
        <v>252</v>
      </c>
      <c r="F9852" t="s">
        <v>415</v>
      </c>
    </row>
    <row r="9853" spans="1:6" x14ac:dyDescent="0.25">
      <c r="A9853">
        <v>27</v>
      </c>
      <c r="B9853">
        <v>12</v>
      </c>
      <c r="C9853" t="s">
        <v>1294</v>
      </c>
      <c r="D9853" t="s">
        <v>901</v>
      </c>
      <c r="E9853" t="s">
        <v>624</v>
      </c>
      <c r="F9853" t="s">
        <v>415</v>
      </c>
    </row>
    <row r="9854" spans="1:6" x14ac:dyDescent="0.25">
      <c r="A9854">
        <v>27</v>
      </c>
      <c r="B9854">
        <v>13</v>
      </c>
      <c r="C9854" t="s">
        <v>1072</v>
      </c>
      <c r="D9854" t="s">
        <v>901</v>
      </c>
      <c r="E9854" t="s">
        <v>751</v>
      </c>
      <c r="F9854" t="s">
        <v>415</v>
      </c>
    </row>
    <row r="9855" spans="1:6" x14ac:dyDescent="0.25">
      <c r="A9855">
        <v>27</v>
      </c>
      <c r="B9855">
        <v>14</v>
      </c>
      <c r="C9855" t="s">
        <v>1338</v>
      </c>
      <c r="D9855" t="s">
        <v>908</v>
      </c>
      <c r="E9855" t="s">
        <v>804</v>
      </c>
      <c r="F9855" t="s">
        <v>415</v>
      </c>
    </row>
    <row r="9856" spans="1:6" x14ac:dyDescent="0.25">
      <c r="A9856">
        <v>27</v>
      </c>
      <c r="B9856">
        <v>15</v>
      </c>
      <c r="C9856" t="s">
        <v>1311</v>
      </c>
      <c r="D9856" t="s">
        <v>899</v>
      </c>
      <c r="E9856" t="s">
        <v>797</v>
      </c>
      <c r="F9856" t="s">
        <v>415</v>
      </c>
    </row>
    <row r="9857" spans="1:6" x14ac:dyDescent="0.25">
      <c r="A9857">
        <v>28</v>
      </c>
      <c r="B9857">
        <v>1</v>
      </c>
      <c r="C9857" t="s">
        <v>1245</v>
      </c>
      <c r="D9857" t="s">
        <v>901</v>
      </c>
      <c r="E9857" t="s">
        <v>797</v>
      </c>
      <c r="F9857" t="s">
        <v>415</v>
      </c>
    </row>
    <row r="9858" spans="1:6" x14ac:dyDescent="0.25">
      <c r="A9858">
        <v>28</v>
      </c>
      <c r="B9858">
        <v>2</v>
      </c>
      <c r="C9858" t="s">
        <v>1330</v>
      </c>
      <c r="D9858" t="s">
        <v>922</v>
      </c>
      <c r="E9858" t="s">
        <v>804</v>
      </c>
      <c r="F9858" t="s">
        <v>415</v>
      </c>
    </row>
    <row r="9859" spans="1:6" x14ac:dyDescent="0.25">
      <c r="A9859">
        <v>28</v>
      </c>
      <c r="B9859">
        <v>3</v>
      </c>
      <c r="C9859" t="s">
        <v>1285</v>
      </c>
      <c r="D9859" t="s">
        <v>899</v>
      </c>
      <c r="E9859" t="s">
        <v>751</v>
      </c>
      <c r="F9859" t="s">
        <v>415</v>
      </c>
    </row>
    <row r="9860" spans="1:6" x14ac:dyDescent="0.25">
      <c r="A9860">
        <v>28</v>
      </c>
      <c r="B9860">
        <v>4</v>
      </c>
      <c r="C9860" t="s">
        <v>1354</v>
      </c>
      <c r="D9860" t="s">
        <v>901</v>
      </c>
      <c r="E9860" t="s">
        <v>624</v>
      </c>
      <c r="F9860" t="s">
        <v>415</v>
      </c>
    </row>
    <row r="9861" spans="1:6" x14ac:dyDescent="0.25">
      <c r="A9861">
        <v>28</v>
      </c>
      <c r="B9861">
        <v>5</v>
      </c>
      <c r="C9861" t="s">
        <v>1297</v>
      </c>
      <c r="D9861" t="s">
        <v>922</v>
      </c>
      <c r="E9861" t="s">
        <v>252</v>
      </c>
      <c r="F9861" t="s">
        <v>415</v>
      </c>
    </row>
    <row r="9862" spans="1:6" x14ac:dyDescent="0.25">
      <c r="A9862">
        <v>28</v>
      </c>
      <c r="B9862">
        <v>6</v>
      </c>
      <c r="C9862" t="s">
        <v>1193</v>
      </c>
      <c r="D9862" t="s">
        <v>908</v>
      </c>
      <c r="E9862" t="s">
        <v>511</v>
      </c>
      <c r="F9862" t="s">
        <v>415</v>
      </c>
    </row>
    <row r="9863" spans="1:6" x14ac:dyDescent="0.25">
      <c r="A9863">
        <v>28</v>
      </c>
      <c r="B9863">
        <v>7</v>
      </c>
      <c r="C9863" t="s">
        <v>1306</v>
      </c>
      <c r="D9863" t="s">
        <v>901</v>
      </c>
      <c r="E9863" t="s">
        <v>348</v>
      </c>
      <c r="F9863" t="s">
        <v>415</v>
      </c>
    </row>
    <row r="9864" spans="1:6" x14ac:dyDescent="0.25">
      <c r="A9864">
        <v>28</v>
      </c>
      <c r="B9864">
        <v>8</v>
      </c>
      <c r="C9864" t="s">
        <v>1510</v>
      </c>
      <c r="D9864" t="s">
        <v>901</v>
      </c>
      <c r="E9864" t="s">
        <v>279</v>
      </c>
      <c r="F9864" t="s">
        <v>415</v>
      </c>
    </row>
    <row r="9865" spans="1:6" x14ac:dyDescent="0.25">
      <c r="A9865">
        <v>28</v>
      </c>
      <c r="B9865">
        <v>9</v>
      </c>
      <c r="C9865" t="s">
        <v>1387</v>
      </c>
      <c r="D9865" t="s">
        <v>905</v>
      </c>
      <c r="E9865" t="s">
        <v>448</v>
      </c>
      <c r="F9865" t="s">
        <v>415</v>
      </c>
    </row>
    <row r="9866" spans="1:6" x14ac:dyDescent="0.25">
      <c r="A9866">
        <v>28</v>
      </c>
      <c r="B9866">
        <v>10</v>
      </c>
      <c r="C9866" t="s">
        <v>1295</v>
      </c>
      <c r="D9866" t="s">
        <v>908</v>
      </c>
      <c r="E9866" t="s">
        <v>153</v>
      </c>
      <c r="F9866" t="s">
        <v>415</v>
      </c>
    </row>
    <row r="9867" spans="1:6" x14ac:dyDescent="0.25">
      <c r="A9867">
        <v>28</v>
      </c>
      <c r="B9867">
        <v>11</v>
      </c>
      <c r="C9867" t="s">
        <v>1370</v>
      </c>
      <c r="D9867" t="s">
        <v>901</v>
      </c>
      <c r="E9867" t="s">
        <v>648</v>
      </c>
      <c r="F9867" t="s">
        <v>415</v>
      </c>
    </row>
    <row r="9868" spans="1:6" x14ac:dyDescent="0.25">
      <c r="A9868">
        <v>28</v>
      </c>
      <c r="B9868">
        <v>12</v>
      </c>
      <c r="C9868" t="s">
        <v>1318</v>
      </c>
      <c r="D9868" t="s">
        <v>905</v>
      </c>
      <c r="E9868" t="s">
        <v>414</v>
      </c>
      <c r="F9868" t="s">
        <v>415</v>
      </c>
    </row>
    <row r="9869" spans="1:6" x14ac:dyDescent="0.25">
      <c r="A9869">
        <v>28</v>
      </c>
      <c r="B9869">
        <v>13</v>
      </c>
      <c r="C9869" t="s">
        <v>1262</v>
      </c>
      <c r="D9869" t="s">
        <v>903</v>
      </c>
      <c r="E9869" t="s">
        <v>537</v>
      </c>
      <c r="F9869" t="s">
        <v>415</v>
      </c>
    </row>
    <row r="9870" spans="1:6" x14ac:dyDescent="0.25">
      <c r="A9870">
        <v>28</v>
      </c>
      <c r="B9870">
        <v>14</v>
      </c>
      <c r="C9870" t="s">
        <v>1409</v>
      </c>
      <c r="D9870" t="s">
        <v>901</v>
      </c>
      <c r="E9870" t="s">
        <v>606</v>
      </c>
      <c r="F9870" t="s">
        <v>415</v>
      </c>
    </row>
    <row r="9871" spans="1:6" x14ac:dyDescent="0.25">
      <c r="A9871">
        <v>28</v>
      </c>
      <c r="B9871">
        <v>15</v>
      </c>
      <c r="C9871" t="s">
        <v>1435</v>
      </c>
      <c r="D9871" t="s">
        <v>901</v>
      </c>
      <c r="E9871" t="s">
        <v>816</v>
      </c>
      <c r="F9871" t="s">
        <v>415</v>
      </c>
    </row>
    <row r="9872" spans="1:6" x14ac:dyDescent="0.25">
      <c r="A9872">
        <v>29</v>
      </c>
      <c r="B9872">
        <v>1</v>
      </c>
      <c r="C9872" t="s">
        <v>1427</v>
      </c>
      <c r="D9872" t="s">
        <v>922</v>
      </c>
      <c r="E9872" t="s">
        <v>816</v>
      </c>
      <c r="F9872" t="s">
        <v>415</v>
      </c>
    </row>
    <row r="9873" spans="1:6" x14ac:dyDescent="0.25">
      <c r="A9873">
        <v>29</v>
      </c>
      <c r="B9873">
        <v>2</v>
      </c>
      <c r="C9873" t="s">
        <v>1230</v>
      </c>
      <c r="D9873" t="s">
        <v>922</v>
      </c>
      <c r="E9873" t="s">
        <v>606</v>
      </c>
      <c r="F9873" t="s">
        <v>415</v>
      </c>
    </row>
    <row r="9874" spans="1:6" x14ac:dyDescent="0.25">
      <c r="A9874">
        <v>29</v>
      </c>
      <c r="B9874">
        <v>3</v>
      </c>
      <c r="C9874" t="s">
        <v>1277</v>
      </c>
      <c r="D9874" t="s">
        <v>901</v>
      </c>
      <c r="E9874" t="s">
        <v>537</v>
      </c>
      <c r="F9874" t="s">
        <v>415</v>
      </c>
    </row>
    <row r="9875" spans="1:6" x14ac:dyDescent="0.25">
      <c r="A9875">
        <v>29</v>
      </c>
      <c r="B9875">
        <v>4</v>
      </c>
      <c r="C9875" t="s">
        <v>1302</v>
      </c>
      <c r="D9875" t="s">
        <v>901</v>
      </c>
      <c r="E9875" t="s">
        <v>414</v>
      </c>
      <c r="F9875" t="s">
        <v>415</v>
      </c>
    </row>
    <row r="9876" spans="1:6" x14ac:dyDescent="0.25">
      <c r="A9876">
        <v>29</v>
      </c>
      <c r="B9876">
        <v>5</v>
      </c>
      <c r="C9876" t="s">
        <v>1336</v>
      </c>
      <c r="D9876" t="s">
        <v>901</v>
      </c>
      <c r="E9876" t="s">
        <v>648</v>
      </c>
      <c r="F9876" t="s">
        <v>415</v>
      </c>
    </row>
    <row r="9877" spans="1:6" x14ac:dyDescent="0.25">
      <c r="A9877">
        <v>29</v>
      </c>
      <c r="B9877">
        <v>6</v>
      </c>
      <c r="C9877" t="s">
        <v>1239</v>
      </c>
      <c r="D9877" t="s">
        <v>901</v>
      </c>
      <c r="E9877" t="s">
        <v>153</v>
      </c>
      <c r="F9877" t="s">
        <v>415</v>
      </c>
    </row>
    <row r="9878" spans="1:6" x14ac:dyDescent="0.25">
      <c r="A9878">
        <v>29</v>
      </c>
      <c r="B9878">
        <v>7</v>
      </c>
      <c r="C9878" t="s">
        <v>1312</v>
      </c>
      <c r="D9878" t="s">
        <v>922</v>
      </c>
      <c r="E9878" t="s">
        <v>448</v>
      </c>
      <c r="F9878" t="s">
        <v>415</v>
      </c>
    </row>
    <row r="9879" spans="1:6" x14ac:dyDescent="0.25">
      <c r="A9879">
        <v>29</v>
      </c>
      <c r="B9879">
        <v>8</v>
      </c>
      <c r="C9879" t="s">
        <v>1376</v>
      </c>
      <c r="D9879" t="s">
        <v>901</v>
      </c>
      <c r="E9879" t="s">
        <v>279</v>
      </c>
      <c r="F9879" t="s">
        <v>415</v>
      </c>
    </row>
    <row r="9880" spans="1:6" x14ac:dyDescent="0.25">
      <c r="A9880">
        <v>29</v>
      </c>
      <c r="B9880">
        <v>9</v>
      </c>
      <c r="C9880" t="s">
        <v>1315</v>
      </c>
      <c r="D9880" t="s">
        <v>901</v>
      </c>
      <c r="E9880" t="s">
        <v>348</v>
      </c>
      <c r="F9880" t="s">
        <v>415</v>
      </c>
    </row>
    <row r="9881" spans="1:6" x14ac:dyDescent="0.25">
      <c r="A9881">
        <v>29</v>
      </c>
      <c r="B9881">
        <v>10</v>
      </c>
      <c r="C9881" t="s">
        <v>1304</v>
      </c>
      <c r="D9881" t="s">
        <v>908</v>
      </c>
      <c r="E9881" t="s">
        <v>511</v>
      </c>
      <c r="F9881" t="s">
        <v>415</v>
      </c>
    </row>
    <row r="9882" spans="1:6" x14ac:dyDescent="0.25">
      <c r="A9882">
        <v>29</v>
      </c>
      <c r="B9882">
        <v>11</v>
      </c>
      <c r="C9882" t="s">
        <v>1425</v>
      </c>
      <c r="D9882" t="s">
        <v>901</v>
      </c>
      <c r="E9882" t="s">
        <v>252</v>
      </c>
      <c r="F9882" t="s">
        <v>415</v>
      </c>
    </row>
    <row r="9883" spans="1:6" x14ac:dyDescent="0.25">
      <c r="A9883">
        <v>29</v>
      </c>
      <c r="B9883">
        <v>12</v>
      </c>
      <c r="C9883" t="s">
        <v>1369</v>
      </c>
      <c r="D9883" t="s">
        <v>901</v>
      </c>
      <c r="E9883" t="s">
        <v>624</v>
      </c>
      <c r="F9883" t="s">
        <v>415</v>
      </c>
    </row>
    <row r="9884" spans="1:6" x14ac:dyDescent="0.25">
      <c r="A9884">
        <v>29</v>
      </c>
      <c r="B9884">
        <v>13</v>
      </c>
      <c r="C9884" t="s">
        <v>1347</v>
      </c>
      <c r="D9884" t="s">
        <v>908</v>
      </c>
      <c r="E9884" t="s">
        <v>751</v>
      </c>
      <c r="F9884" t="s">
        <v>415</v>
      </c>
    </row>
    <row r="9885" spans="1:6" x14ac:dyDescent="0.25">
      <c r="A9885">
        <v>29</v>
      </c>
      <c r="B9885">
        <v>14</v>
      </c>
      <c r="C9885" t="s">
        <v>1511</v>
      </c>
      <c r="D9885" t="s">
        <v>901</v>
      </c>
      <c r="E9885" t="s">
        <v>804</v>
      </c>
      <c r="F9885" t="s">
        <v>415</v>
      </c>
    </row>
    <row r="9886" spans="1:6" x14ac:dyDescent="0.25">
      <c r="A9886">
        <v>29</v>
      </c>
      <c r="B9886">
        <v>15</v>
      </c>
      <c r="C9886" t="s">
        <v>1308</v>
      </c>
      <c r="D9886" t="s">
        <v>901</v>
      </c>
      <c r="E9886" t="s">
        <v>797</v>
      </c>
      <c r="F9886" t="s">
        <v>415</v>
      </c>
    </row>
    <row r="9887" spans="1:6" x14ac:dyDescent="0.25">
      <c r="A9887">
        <v>30</v>
      </c>
      <c r="B9887">
        <v>1</v>
      </c>
      <c r="C9887" t="s">
        <v>1467</v>
      </c>
      <c r="D9887" t="s">
        <v>901</v>
      </c>
      <c r="E9887" t="s">
        <v>797</v>
      </c>
      <c r="F9887" t="s">
        <v>415</v>
      </c>
    </row>
    <row r="9888" spans="1:6" x14ac:dyDescent="0.25">
      <c r="A9888">
        <v>30</v>
      </c>
      <c r="B9888">
        <v>2</v>
      </c>
      <c r="C9888" t="s">
        <v>1357</v>
      </c>
      <c r="D9888" t="s">
        <v>901</v>
      </c>
      <c r="E9888" t="s">
        <v>804</v>
      </c>
      <c r="F9888" t="s">
        <v>415</v>
      </c>
    </row>
    <row r="9889" spans="1:6" x14ac:dyDescent="0.25">
      <c r="A9889">
        <v>30</v>
      </c>
      <c r="B9889">
        <v>3</v>
      </c>
      <c r="C9889" t="s">
        <v>1385</v>
      </c>
      <c r="D9889" t="s">
        <v>901</v>
      </c>
      <c r="E9889" t="s">
        <v>751</v>
      </c>
      <c r="F9889" t="s">
        <v>415</v>
      </c>
    </row>
    <row r="9890" spans="1:6" x14ac:dyDescent="0.25">
      <c r="A9890">
        <v>30</v>
      </c>
      <c r="B9890">
        <v>4</v>
      </c>
      <c r="C9890" t="s">
        <v>1485</v>
      </c>
      <c r="D9890" t="s">
        <v>899</v>
      </c>
      <c r="E9890" t="s">
        <v>624</v>
      </c>
      <c r="F9890" t="s">
        <v>415</v>
      </c>
    </row>
    <row r="9891" spans="1:6" x14ac:dyDescent="0.25">
      <c r="A9891">
        <v>30</v>
      </c>
      <c r="B9891">
        <v>5</v>
      </c>
      <c r="C9891" t="s">
        <v>1448</v>
      </c>
      <c r="D9891" t="s">
        <v>901</v>
      </c>
      <c r="E9891" t="s">
        <v>252</v>
      </c>
      <c r="F9891" t="s">
        <v>415</v>
      </c>
    </row>
    <row r="9892" spans="1:6" x14ac:dyDescent="0.25">
      <c r="A9892">
        <v>30</v>
      </c>
      <c r="B9892">
        <v>6</v>
      </c>
      <c r="C9892" t="s">
        <v>1255</v>
      </c>
      <c r="D9892" t="s">
        <v>901</v>
      </c>
      <c r="E9892" t="s">
        <v>511</v>
      </c>
      <c r="F9892" t="s">
        <v>415</v>
      </c>
    </row>
    <row r="9893" spans="1:6" x14ac:dyDescent="0.25">
      <c r="A9893">
        <v>30</v>
      </c>
      <c r="B9893">
        <v>7</v>
      </c>
      <c r="C9893" t="s">
        <v>1420</v>
      </c>
      <c r="D9893" t="s">
        <v>899</v>
      </c>
      <c r="E9893" t="s">
        <v>348</v>
      </c>
      <c r="F9893" t="s">
        <v>415</v>
      </c>
    </row>
    <row r="9894" spans="1:6" x14ac:dyDescent="0.25">
      <c r="A9894">
        <v>30</v>
      </c>
      <c r="B9894">
        <v>8</v>
      </c>
      <c r="C9894" t="s">
        <v>1404</v>
      </c>
      <c r="D9894" t="s">
        <v>901</v>
      </c>
      <c r="E9894" t="s">
        <v>279</v>
      </c>
      <c r="F9894" t="s">
        <v>415</v>
      </c>
    </row>
    <row r="9895" spans="1:6" x14ac:dyDescent="0.25">
      <c r="A9895">
        <v>30</v>
      </c>
      <c r="B9895">
        <v>9</v>
      </c>
      <c r="C9895" t="s">
        <v>1317</v>
      </c>
      <c r="D9895" t="s">
        <v>961</v>
      </c>
      <c r="E9895" t="s">
        <v>448</v>
      </c>
      <c r="F9895" t="s">
        <v>415</v>
      </c>
    </row>
    <row r="9896" spans="1:6" x14ac:dyDescent="0.25">
      <c r="A9896">
        <v>30</v>
      </c>
      <c r="B9896">
        <v>10</v>
      </c>
      <c r="C9896" t="s">
        <v>1325</v>
      </c>
      <c r="D9896" t="s">
        <v>901</v>
      </c>
      <c r="E9896" t="s">
        <v>153</v>
      </c>
      <c r="F9896" t="s">
        <v>415</v>
      </c>
    </row>
    <row r="9897" spans="1:6" x14ac:dyDescent="0.25">
      <c r="A9897">
        <v>30</v>
      </c>
      <c r="B9897">
        <v>11</v>
      </c>
      <c r="C9897" t="s">
        <v>1416</v>
      </c>
      <c r="D9897" t="s">
        <v>908</v>
      </c>
      <c r="E9897" t="s">
        <v>648</v>
      </c>
      <c r="F9897" t="s">
        <v>415</v>
      </c>
    </row>
    <row r="9898" spans="1:6" x14ac:dyDescent="0.25">
      <c r="A9898">
        <v>30</v>
      </c>
      <c r="B9898">
        <v>12</v>
      </c>
      <c r="C9898" t="s">
        <v>1399</v>
      </c>
      <c r="D9898" t="s">
        <v>901</v>
      </c>
      <c r="E9898" t="s">
        <v>414</v>
      </c>
      <c r="F9898" t="s">
        <v>415</v>
      </c>
    </row>
    <row r="9899" spans="1:6" x14ac:dyDescent="0.25">
      <c r="A9899">
        <v>30</v>
      </c>
      <c r="B9899">
        <v>13</v>
      </c>
      <c r="C9899" t="s">
        <v>1374</v>
      </c>
      <c r="D9899" t="s">
        <v>901</v>
      </c>
      <c r="E9899" t="s">
        <v>537</v>
      </c>
      <c r="F9899" t="s">
        <v>415</v>
      </c>
    </row>
    <row r="9900" spans="1:6" x14ac:dyDescent="0.25">
      <c r="A9900">
        <v>30</v>
      </c>
      <c r="B9900">
        <v>14</v>
      </c>
      <c r="C9900" t="s">
        <v>1426</v>
      </c>
      <c r="D9900" t="s">
        <v>899</v>
      </c>
      <c r="E9900" t="s">
        <v>606</v>
      </c>
      <c r="F9900" t="s">
        <v>415</v>
      </c>
    </row>
    <row r="9901" spans="1:6" x14ac:dyDescent="0.25">
      <c r="A9901">
        <v>30</v>
      </c>
      <c r="B9901">
        <v>15</v>
      </c>
      <c r="C9901" t="s">
        <v>1393</v>
      </c>
      <c r="D9901" t="s">
        <v>899</v>
      </c>
      <c r="E9901" t="s">
        <v>816</v>
      </c>
      <c r="F9901" t="s">
        <v>415</v>
      </c>
    </row>
    <row r="9902" spans="1:6" x14ac:dyDescent="0.25">
      <c r="A9902">
        <v>1</v>
      </c>
      <c r="B9902">
        <v>1</v>
      </c>
      <c r="C9902" t="s">
        <v>898</v>
      </c>
      <c r="D9902" t="s">
        <v>899</v>
      </c>
      <c r="E9902" t="s">
        <v>829</v>
      </c>
      <c r="F9902" t="s">
        <v>445</v>
      </c>
    </row>
    <row r="9903" spans="1:6" x14ac:dyDescent="0.25">
      <c r="A9903">
        <v>1</v>
      </c>
      <c r="B9903">
        <v>2</v>
      </c>
      <c r="C9903" t="s">
        <v>906</v>
      </c>
      <c r="D9903" t="s">
        <v>899</v>
      </c>
      <c r="E9903" t="s">
        <v>325</v>
      </c>
      <c r="F9903" t="s">
        <v>445</v>
      </c>
    </row>
    <row r="9904" spans="1:6" x14ac:dyDescent="0.25">
      <c r="A9904">
        <v>1</v>
      </c>
      <c r="B9904">
        <v>3</v>
      </c>
      <c r="C9904" t="s">
        <v>909</v>
      </c>
      <c r="D9904" t="s">
        <v>899</v>
      </c>
      <c r="E9904" t="s">
        <v>681</v>
      </c>
      <c r="F9904" t="s">
        <v>445</v>
      </c>
    </row>
    <row r="9905" spans="1:6" x14ac:dyDescent="0.25">
      <c r="A9905">
        <v>1</v>
      </c>
      <c r="B9905">
        <v>4</v>
      </c>
      <c r="C9905" t="s">
        <v>907</v>
      </c>
      <c r="D9905" t="s">
        <v>908</v>
      </c>
      <c r="E9905" t="s">
        <v>740</v>
      </c>
      <c r="F9905" t="s">
        <v>445</v>
      </c>
    </row>
    <row r="9906" spans="1:6" x14ac:dyDescent="0.25">
      <c r="A9906">
        <v>1</v>
      </c>
      <c r="B9906">
        <v>5</v>
      </c>
      <c r="C9906" t="s">
        <v>904</v>
      </c>
      <c r="D9906" t="s">
        <v>905</v>
      </c>
      <c r="E9906" t="s">
        <v>779</v>
      </c>
      <c r="F9906" t="s">
        <v>445</v>
      </c>
    </row>
    <row r="9907" spans="1:6" x14ac:dyDescent="0.25">
      <c r="A9907">
        <v>1</v>
      </c>
      <c r="B9907">
        <v>6</v>
      </c>
      <c r="C9907" t="s">
        <v>900</v>
      </c>
      <c r="D9907" t="s">
        <v>901</v>
      </c>
      <c r="E9907" t="s">
        <v>346</v>
      </c>
      <c r="F9907" t="s">
        <v>445</v>
      </c>
    </row>
    <row r="9908" spans="1:6" x14ac:dyDescent="0.25">
      <c r="A9908">
        <v>1</v>
      </c>
      <c r="B9908">
        <v>7</v>
      </c>
      <c r="C9908" t="s">
        <v>913</v>
      </c>
      <c r="D9908" t="s">
        <v>899</v>
      </c>
      <c r="E9908" t="s">
        <v>388</v>
      </c>
      <c r="F9908" t="s">
        <v>445</v>
      </c>
    </row>
    <row r="9909" spans="1:6" x14ac:dyDescent="0.25">
      <c r="A9909">
        <v>1</v>
      </c>
      <c r="B9909">
        <v>8</v>
      </c>
      <c r="C9909" t="s">
        <v>911</v>
      </c>
      <c r="D9909" t="s">
        <v>905</v>
      </c>
      <c r="E9909" t="s">
        <v>352</v>
      </c>
      <c r="F9909" t="s">
        <v>445</v>
      </c>
    </row>
    <row r="9910" spans="1:6" x14ac:dyDescent="0.25">
      <c r="A9910">
        <v>1</v>
      </c>
      <c r="B9910">
        <v>9</v>
      </c>
      <c r="C9910" t="s">
        <v>902</v>
      </c>
      <c r="D9910" t="s">
        <v>903</v>
      </c>
      <c r="E9910" t="s">
        <v>547</v>
      </c>
      <c r="F9910" t="s">
        <v>445</v>
      </c>
    </row>
    <row r="9911" spans="1:6" x14ac:dyDescent="0.25">
      <c r="A9911">
        <v>1</v>
      </c>
      <c r="B9911">
        <v>10</v>
      </c>
      <c r="C9911" t="s">
        <v>912</v>
      </c>
      <c r="D9911" t="s">
        <v>905</v>
      </c>
      <c r="E9911" t="s">
        <v>802</v>
      </c>
      <c r="F9911" t="s">
        <v>445</v>
      </c>
    </row>
    <row r="9912" spans="1:6" x14ac:dyDescent="0.25">
      <c r="A9912">
        <v>1</v>
      </c>
      <c r="B9912">
        <v>11</v>
      </c>
      <c r="C9912" t="s">
        <v>917</v>
      </c>
      <c r="D9912" t="s">
        <v>901</v>
      </c>
      <c r="E9912" t="s">
        <v>729</v>
      </c>
      <c r="F9912" t="s">
        <v>445</v>
      </c>
    </row>
    <row r="9913" spans="1:6" x14ac:dyDescent="0.25">
      <c r="A9913">
        <v>1</v>
      </c>
      <c r="B9913">
        <v>12</v>
      </c>
      <c r="C9913" t="s">
        <v>923</v>
      </c>
      <c r="D9913" t="s">
        <v>905</v>
      </c>
      <c r="E9913" t="s">
        <v>536</v>
      </c>
      <c r="F9913" t="s">
        <v>445</v>
      </c>
    </row>
    <row r="9914" spans="1:6" x14ac:dyDescent="0.25">
      <c r="A9914">
        <v>1</v>
      </c>
      <c r="B9914">
        <v>13</v>
      </c>
      <c r="C9914" t="s">
        <v>924</v>
      </c>
      <c r="D9914" t="s">
        <v>922</v>
      </c>
      <c r="E9914" t="s">
        <v>454</v>
      </c>
      <c r="F9914" t="s">
        <v>445</v>
      </c>
    </row>
    <row r="9915" spans="1:6" x14ac:dyDescent="0.25">
      <c r="A9915">
        <v>1</v>
      </c>
      <c r="B9915">
        <v>14</v>
      </c>
      <c r="C9915" t="s">
        <v>915</v>
      </c>
      <c r="D9915" t="s">
        <v>899</v>
      </c>
      <c r="E9915" t="s">
        <v>400</v>
      </c>
      <c r="F9915" t="s">
        <v>445</v>
      </c>
    </row>
    <row r="9916" spans="1:6" x14ac:dyDescent="0.25">
      <c r="A9916">
        <v>1</v>
      </c>
      <c r="B9916">
        <v>15</v>
      </c>
      <c r="C9916" t="s">
        <v>914</v>
      </c>
      <c r="D9916" t="s">
        <v>908</v>
      </c>
      <c r="E9916" t="s">
        <v>870</v>
      </c>
      <c r="F9916" t="s">
        <v>445</v>
      </c>
    </row>
    <row r="9917" spans="1:6" x14ac:dyDescent="0.25">
      <c r="A9917">
        <v>2</v>
      </c>
      <c r="B9917">
        <v>1</v>
      </c>
      <c r="C9917" t="s">
        <v>916</v>
      </c>
      <c r="D9917" t="s">
        <v>908</v>
      </c>
      <c r="E9917" t="s">
        <v>870</v>
      </c>
      <c r="F9917" t="s">
        <v>445</v>
      </c>
    </row>
    <row r="9918" spans="1:6" x14ac:dyDescent="0.25">
      <c r="A9918">
        <v>2</v>
      </c>
      <c r="B9918">
        <v>2</v>
      </c>
      <c r="C9918" t="s">
        <v>910</v>
      </c>
      <c r="D9918" t="s">
        <v>901</v>
      </c>
      <c r="E9918" t="s">
        <v>400</v>
      </c>
      <c r="F9918" t="s">
        <v>445</v>
      </c>
    </row>
    <row r="9919" spans="1:6" x14ac:dyDescent="0.25">
      <c r="A9919">
        <v>2</v>
      </c>
      <c r="B9919">
        <v>3</v>
      </c>
      <c r="C9919" t="s">
        <v>918</v>
      </c>
      <c r="D9919" t="s">
        <v>901</v>
      </c>
      <c r="E9919" t="s">
        <v>454</v>
      </c>
      <c r="F9919" t="s">
        <v>445</v>
      </c>
    </row>
    <row r="9920" spans="1:6" x14ac:dyDescent="0.25">
      <c r="A9920">
        <v>2</v>
      </c>
      <c r="B9920">
        <v>4</v>
      </c>
      <c r="C9920" t="s">
        <v>921</v>
      </c>
      <c r="D9920" t="s">
        <v>922</v>
      </c>
      <c r="E9920" t="s">
        <v>536</v>
      </c>
      <c r="F9920" t="s">
        <v>445</v>
      </c>
    </row>
    <row r="9921" spans="1:6" x14ac:dyDescent="0.25">
      <c r="A9921">
        <v>2</v>
      </c>
      <c r="B9921">
        <v>5</v>
      </c>
      <c r="C9921" t="s">
        <v>929</v>
      </c>
      <c r="D9921" t="s">
        <v>899</v>
      </c>
      <c r="E9921" t="s">
        <v>729</v>
      </c>
      <c r="F9921" t="s">
        <v>445</v>
      </c>
    </row>
    <row r="9922" spans="1:6" x14ac:dyDescent="0.25">
      <c r="A9922">
        <v>2</v>
      </c>
      <c r="B9922">
        <v>6</v>
      </c>
      <c r="C9922" t="s">
        <v>933</v>
      </c>
      <c r="D9922" t="s">
        <v>922</v>
      </c>
      <c r="E9922" t="s">
        <v>802</v>
      </c>
      <c r="F9922" t="s">
        <v>445</v>
      </c>
    </row>
    <row r="9923" spans="1:6" x14ac:dyDescent="0.25">
      <c r="A9923">
        <v>2</v>
      </c>
      <c r="B9923">
        <v>7</v>
      </c>
      <c r="C9923" t="s">
        <v>919</v>
      </c>
      <c r="D9923" t="s">
        <v>908</v>
      </c>
      <c r="E9923" t="s">
        <v>547</v>
      </c>
      <c r="F9923" t="s">
        <v>445</v>
      </c>
    </row>
    <row r="9924" spans="1:6" x14ac:dyDescent="0.25">
      <c r="A9924">
        <v>2</v>
      </c>
      <c r="B9924">
        <v>8</v>
      </c>
      <c r="C9924" t="s">
        <v>925</v>
      </c>
      <c r="D9924" t="s">
        <v>926</v>
      </c>
      <c r="E9924" t="s">
        <v>352</v>
      </c>
      <c r="F9924" t="s">
        <v>445</v>
      </c>
    </row>
    <row r="9925" spans="1:6" x14ac:dyDescent="0.25">
      <c r="A9925">
        <v>2</v>
      </c>
      <c r="B9925">
        <v>9</v>
      </c>
      <c r="C9925" t="s">
        <v>920</v>
      </c>
      <c r="D9925" t="s">
        <v>901</v>
      </c>
      <c r="E9925" t="s">
        <v>388</v>
      </c>
      <c r="F9925" t="s">
        <v>445</v>
      </c>
    </row>
    <row r="9926" spans="1:6" x14ac:dyDescent="0.25">
      <c r="A9926">
        <v>2</v>
      </c>
      <c r="B9926">
        <v>10</v>
      </c>
      <c r="C9926" t="s">
        <v>931</v>
      </c>
      <c r="D9926" t="s">
        <v>908</v>
      </c>
      <c r="E9926" t="s">
        <v>346</v>
      </c>
      <c r="F9926" t="s">
        <v>445</v>
      </c>
    </row>
    <row r="9927" spans="1:6" x14ac:dyDescent="0.25">
      <c r="A9927">
        <v>2</v>
      </c>
      <c r="B9927">
        <v>11</v>
      </c>
      <c r="C9927" t="s">
        <v>947</v>
      </c>
      <c r="D9927" t="s">
        <v>922</v>
      </c>
      <c r="E9927" t="s">
        <v>779</v>
      </c>
      <c r="F9927" t="s">
        <v>445</v>
      </c>
    </row>
    <row r="9928" spans="1:6" x14ac:dyDescent="0.25">
      <c r="A9928">
        <v>2</v>
      </c>
      <c r="B9928">
        <v>12</v>
      </c>
      <c r="C9928" t="s">
        <v>934</v>
      </c>
      <c r="D9928" t="s">
        <v>922</v>
      </c>
      <c r="E9928" t="s">
        <v>740</v>
      </c>
      <c r="F9928" t="s">
        <v>445</v>
      </c>
    </row>
    <row r="9929" spans="1:6" x14ac:dyDescent="0.25">
      <c r="A9929">
        <v>2</v>
      </c>
      <c r="B9929">
        <v>13</v>
      </c>
      <c r="C9929" t="s">
        <v>941</v>
      </c>
      <c r="D9929" t="s">
        <v>922</v>
      </c>
      <c r="E9929" t="s">
        <v>681</v>
      </c>
      <c r="F9929" t="s">
        <v>445</v>
      </c>
    </row>
    <row r="9930" spans="1:6" x14ac:dyDescent="0.25">
      <c r="A9930">
        <v>2</v>
      </c>
      <c r="B9930">
        <v>14</v>
      </c>
      <c r="C9930" t="s">
        <v>927</v>
      </c>
      <c r="D9930" t="s">
        <v>901</v>
      </c>
      <c r="E9930" t="s">
        <v>325</v>
      </c>
      <c r="F9930" t="s">
        <v>445</v>
      </c>
    </row>
    <row r="9931" spans="1:6" x14ac:dyDescent="0.25">
      <c r="A9931">
        <v>2</v>
      </c>
      <c r="B9931">
        <v>15</v>
      </c>
      <c r="C9931" t="s">
        <v>936</v>
      </c>
      <c r="D9931" t="s">
        <v>903</v>
      </c>
      <c r="E9931" t="s">
        <v>829</v>
      </c>
      <c r="F9931" t="s">
        <v>445</v>
      </c>
    </row>
    <row r="9932" spans="1:6" x14ac:dyDescent="0.25">
      <c r="A9932">
        <v>3</v>
      </c>
      <c r="B9932">
        <v>1</v>
      </c>
      <c r="C9932" t="s">
        <v>959</v>
      </c>
      <c r="D9932" t="s">
        <v>899</v>
      </c>
      <c r="E9932" t="s">
        <v>829</v>
      </c>
      <c r="F9932" t="s">
        <v>445</v>
      </c>
    </row>
    <row r="9933" spans="1:6" x14ac:dyDescent="0.25">
      <c r="A9933">
        <v>3</v>
      </c>
      <c r="B9933">
        <v>2</v>
      </c>
      <c r="C9933" t="s">
        <v>928</v>
      </c>
      <c r="D9933" t="s">
        <v>901</v>
      </c>
      <c r="E9933" t="s">
        <v>325</v>
      </c>
      <c r="F9933" t="s">
        <v>445</v>
      </c>
    </row>
    <row r="9934" spans="1:6" x14ac:dyDescent="0.25">
      <c r="A9934">
        <v>3</v>
      </c>
      <c r="B9934">
        <v>3</v>
      </c>
      <c r="C9934" t="s">
        <v>952</v>
      </c>
      <c r="D9934" t="s">
        <v>899</v>
      </c>
      <c r="E9934" t="s">
        <v>681</v>
      </c>
      <c r="F9934" t="s">
        <v>445</v>
      </c>
    </row>
    <row r="9935" spans="1:6" x14ac:dyDescent="0.25">
      <c r="A9935">
        <v>3</v>
      </c>
      <c r="B9935">
        <v>4</v>
      </c>
      <c r="C9935" t="s">
        <v>958</v>
      </c>
      <c r="D9935" t="s">
        <v>899</v>
      </c>
      <c r="E9935" t="s">
        <v>740</v>
      </c>
      <c r="F9935" t="s">
        <v>445</v>
      </c>
    </row>
    <row r="9936" spans="1:6" x14ac:dyDescent="0.25">
      <c r="A9936">
        <v>3</v>
      </c>
      <c r="B9936">
        <v>5</v>
      </c>
      <c r="C9936" t="s">
        <v>940</v>
      </c>
      <c r="D9936" t="s">
        <v>901</v>
      </c>
      <c r="E9936" t="s">
        <v>779</v>
      </c>
      <c r="F9936" t="s">
        <v>445</v>
      </c>
    </row>
    <row r="9937" spans="1:6" x14ac:dyDescent="0.25">
      <c r="A9937">
        <v>3</v>
      </c>
      <c r="B9937">
        <v>6</v>
      </c>
      <c r="C9937" t="s">
        <v>946</v>
      </c>
      <c r="D9937" t="s">
        <v>926</v>
      </c>
      <c r="E9937" t="s">
        <v>346</v>
      </c>
      <c r="F9937" t="s">
        <v>445</v>
      </c>
    </row>
    <row r="9938" spans="1:6" x14ac:dyDescent="0.25">
      <c r="A9938">
        <v>3</v>
      </c>
      <c r="B9938">
        <v>7</v>
      </c>
      <c r="C9938" t="s">
        <v>954</v>
      </c>
      <c r="D9938" t="s">
        <v>903</v>
      </c>
      <c r="E9938" t="s">
        <v>388</v>
      </c>
      <c r="F9938" t="s">
        <v>445</v>
      </c>
    </row>
    <row r="9939" spans="1:6" x14ac:dyDescent="0.25">
      <c r="A9939">
        <v>3</v>
      </c>
      <c r="B9939">
        <v>8</v>
      </c>
      <c r="C9939" t="s">
        <v>930</v>
      </c>
      <c r="D9939" t="s">
        <v>901</v>
      </c>
      <c r="E9939" t="s">
        <v>352</v>
      </c>
      <c r="F9939" t="s">
        <v>445</v>
      </c>
    </row>
    <row r="9940" spans="1:6" x14ac:dyDescent="0.25">
      <c r="A9940">
        <v>3</v>
      </c>
      <c r="B9940">
        <v>9</v>
      </c>
      <c r="C9940" t="s">
        <v>951</v>
      </c>
      <c r="D9940" t="s">
        <v>899</v>
      </c>
      <c r="E9940" t="s">
        <v>547</v>
      </c>
      <c r="F9940" t="s">
        <v>445</v>
      </c>
    </row>
    <row r="9941" spans="1:6" x14ac:dyDescent="0.25">
      <c r="A9941">
        <v>3</v>
      </c>
      <c r="B9941">
        <v>10</v>
      </c>
      <c r="C9941" t="s">
        <v>967</v>
      </c>
      <c r="D9941" t="s">
        <v>903</v>
      </c>
      <c r="E9941" t="s">
        <v>802</v>
      </c>
      <c r="F9941" t="s">
        <v>445</v>
      </c>
    </row>
    <row r="9942" spans="1:6" x14ac:dyDescent="0.25">
      <c r="A9942">
        <v>3</v>
      </c>
      <c r="B9942">
        <v>11</v>
      </c>
      <c r="C9942" t="s">
        <v>939</v>
      </c>
      <c r="D9942" t="s">
        <v>901</v>
      </c>
      <c r="E9942" t="s">
        <v>729</v>
      </c>
      <c r="F9942" t="s">
        <v>445</v>
      </c>
    </row>
    <row r="9943" spans="1:6" x14ac:dyDescent="0.25">
      <c r="A9943">
        <v>3</v>
      </c>
      <c r="B9943">
        <v>12</v>
      </c>
      <c r="C9943" t="s">
        <v>957</v>
      </c>
      <c r="D9943" t="s">
        <v>903</v>
      </c>
      <c r="E9943" t="s">
        <v>536</v>
      </c>
      <c r="F9943" t="s">
        <v>445</v>
      </c>
    </row>
    <row r="9944" spans="1:6" x14ac:dyDescent="0.25">
      <c r="A9944">
        <v>3</v>
      </c>
      <c r="B9944">
        <v>13</v>
      </c>
      <c r="C9944" t="s">
        <v>932</v>
      </c>
      <c r="D9944" t="s">
        <v>901</v>
      </c>
      <c r="E9944" t="s">
        <v>454</v>
      </c>
      <c r="F9944" t="s">
        <v>445</v>
      </c>
    </row>
    <row r="9945" spans="1:6" x14ac:dyDescent="0.25">
      <c r="A9945">
        <v>3</v>
      </c>
      <c r="B9945">
        <v>14</v>
      </c>
      <c r="C9945" t="s">
        <v>943</v>
      </c>
      <c r="D9945" t="s">
        <v>901</v>
      </c>
      <c r="E9945" t="s">
        <v>400</v>
      </c>
      <c r="F9945" t="s">
        <v>445</v>
      </c>
    </row>
    <row r="9946" spans="1:6" x14ac:dyDescent="0.25">
      <c r="A9946">
        <v>3</v>
      </c>
      <c r="B9946">
        <v>15</v>
      </c>
      <c r="C9946" t="s">
        <v>937</v>
      </c>
      <c r="D9946" t="s">
        <v>899</v>
      </c>
      <c r="E9946" t="s">
        <v>870</v>
      </c>
      <c r="F9946" t="s">
        <v>445</v>
      </c>
    </row>
    <row r="9947" spans="1:6" x14ac:dyDescent="0.25">
      <c r="A9947">
        <v>4</v>
      </c>
      <c r="B9947">
        <v>1</v>
      </c>
      <c r="C9947" t="s">
        <v>942</v>
      </c>
      <c r="D9947" t="s">
        <v>899</v>
      </c>
      <c r="E9947" t="s">
        <v>870</v>
      </c>
      <c r="F9947" t="s">
        <v>445</v>
      </c>
    </row>
    <row r="9948" spans="1:6" x14ac:dyDescent="0.25">
      <c r="A9948">
        <v>4</v>
      </c>
      <c r="B9948">
        <v>2</v>
      </c>
      <c r="C9948" t="s">
        <v>938</v>
      </c>
      <c r="D9948" t="s">
        <v>903</v>
      </c>
      <c r="E9948" t="s">
        <v>400</v>
      </c>
      <c r="F9948" t="s">
        <v>445</v>
      </c>
    </row>
    <row r="9949" spans="1:6" x14ac:dyDescent="0.25">
      <c r="A9949">
        <v>4</v>
      </c>
      <c r="B9949">
        <v>3</v>
      </c>
      <c r="C9949" t="s">
        <v>962</v>
      </c>
      <c r="D9949" t="s">
        <v>899</v>
      </c>
      <c r="E9949" t="s">
        <v>454</v>
      </c>
      <c r="F9949" t="s">
        <v>445</v>
      </c>
    </row>
    <row r="9950" spans="1:6" x14ac:dyDescent="0.25">
      <c r="A9950">
        <v>4</v>
      </c>
      <c r="B9950">
        <v>4</v>
      </c>
      <c r="C9950" t="s">
        <v>935</v>
      </c>
      <c r="D9950" t="s">
        <v>901</v>
      </c>
      <c r="E9950" t="s">
        <v>536</v>
      </c>
      <c r="F9950" t="s">
        <v>445</v>
      </c>
    </row>
    <row r="9951" spans="1:6" x14ac:dyDescent="0.25">
      <c r="A9951">
        <v>4</v>
      </c>
      <c r="B9951">
        <v>5</v>
      </c>
      <c r="C9951" t="s">
        <v>964</v>
      </c>
      <c r="D9951" t="s">
        <v>961</v>
      </c>
      <c r="E9951" t="s">
        <v>729</v>
      </c>
      <c r="F9951" t="s">
        <v>445</v>
      </c>
    </row>
    <row r="9952" spans="1:6" x14ac:dyDescent="0.25">
      <c r="A9952">
        <v>4</v>
      </c>
      <c r="B9952">
        <v>6</v>
      </c>
      <c r="C9952" t="s">
        <v>944</v>
      </c>
      <c r="D9952" t="s">
        <v>901</v>
      </c>
      <c r="E9952" t="s">
        <v>802</v>
      </c>
      <c r="F9952" t="s">
        <v>445</v>
      </c>
    </row>
    <row r="9953" spans="1:6" x14ac:dyDescent="0.25">
      <c r="A9953">
        <v>4</v>
      </c>
      <c r="B9953">
        <v>7</v>
      </c>
      <c r="C9953" t="s">
        <v>949</v>
      </c>
      <c r="D9953" t="s">
        <v>901</v>
      </c>
      <c r="E9953" t="s">
        <v>547</v>
      </c>
      <c r="F9953" t="s">
        <v>445</v>
      </c>
    </row>
    <row r="9954" spans="1:6" x14ac:dyDescent="0.25">
      <c r="A9954">
        <v>4</v>
      </c>
      <c r="B9954">
        <v>8</v>
      </c>
      <c r="C9954" t="s">
        <v>975</v>
      </c>
      <c r="D9954" t="s">
        <v>899</v>
      </c>
      <c r="E9954" t="s">
        <v>352</v>
      </c>
      <c r="F9954" t="s">
        <v>445</v>
      </c>
    </row>
    <row r="9955" spans="1:6" x14ac:dyDescent="0.25">
      <c r="A9955">
        <v>4</v>
      </c>
      <c r="B9955">
        <v>9</v>
      </c>
      <c r="C9955" t="s">
        <v>965</v>
      </c>
      <c r="D9955" t="s">
        <v>961</v>
      </c>
      <c r="E9955" t="s">
        <v>388</v>
      </c>
      <c r="F9955" t="s">
        <v>445</v>
      </c>
    </row>
    <row r="9956" spans="1:6" x14ac:dyDescent="0.25">
      <c r="A9956">
        <v>4</v>
      </c>
      <c r="B9956">
        <v>10</v>
      </c>
      <c r="C9956" t="s">
        <v>953</v>
      </c>
      <c r="D9956" t="s">
        <v>903</v>
      </c>
      <c r="E9956" t="s">
        <v>346</v>
      </c>
      <c r="F9956" t="s">
        <v>445</v>
      </c>
    </row>
    <row r="9957" spans="1:6" x14ac:dyDescent="0.25">
      <c r="A9957">
        <v>4</v>
      </c>
      <c r="B9957">
        <v>11</v>
      </c>
      <c r="C9957" t="s">
        <v>955</v>
      </c>
      <c r="D9957" t="s">
        <v>908</v>
      </c>
      <c r="E9957" t="s">
        <v>779</v>
      </c>
      <c r="F9957" t="s">
        <v>445</v>
      </c>
    </row>
    <row r="9958" spans="1:6" x14ac:dyDescent="0.25">
      <c r="A9958">
        <v>4</v>
      </c>
      <c r="B9958">
        <v>12</v>
      </c>
      <c r="C9958" t="s">
        <v>950</v>
      </c>
      <c r="D9958" t="s">
        <v>901</v>
      </c>
      <c r="E9958" t="s">
        <v>740</v>
      </c>
      <c r="F9958" t="s">
        <v>445</v>
      </c>
    </row>
    <row r="9959" spans="1:6" x14ac:dyDescent="0.25">
      <c r="A9959">
        <v>4</v>
      </c>
      <c r="B9959">
        <v>13</v>
      </c>
      <c r="C9959" t="s">
        <v>945</v>
      </c>
      <c r="D9959" t="s">
        <v>901</v>
      </c>
      <c r="E9959" t="s">
        <v>681</v>
      </c>
      <c r="F9959" t="s">
        <v>445</v>
      </c>
    </row>
    <row r="9960" spans="1:6" x14ac:dyDescent="0.25">
      <c r="A9960">
        <v>4</v>
      </c>
      <c r="B9960">
        <v>14</v>
      </c>
      <c r="C9960" t="s">
        <v>977</v>
      </c>
      <c r="D9960" t="s">
        <v>901</v>
      </c>
      <c r="E9960" t="s">
        <v>325</v>
      </c>
      <c r="F9960" t="s">
        <v>445</v>
      </c>
    </row>
    <row r="9961" spans="1:6" x14ac:dyDescent="0.25">
      <c r="A9961">
        <v>4</v>
      </c>
      <c r="B9961">
        <v>15</v>
      </c>
      <c r="C9961" t="s">
        <v>956</v>
      </c>
      <c r="D9961" t="s">
        <v>901</v>
      </c>
      <c r="E9961" t="s">
        <v>829</v>
      </c>
      <c r="F9961" t="s">
        <v>445</v>
      </c>
    </row>
    <row r="9962" spans="1:6" x14ac:dyDescent="0.25">
      <c r="A9962">
        <v>5</v>
      </c>
      <c r="B9962">
        <v>1</v>
      </c>
      <c r="C9962" t="s">
        <v>973</v>
      </c>
      <c r="D9962" t="s">
        <v>901</v>
      </c>
      <c r="E9962" t="s">
        <v>829</v>
      </c>
      <c r="F9962" t="s">
        <v>445</v>
      </c>
    </row>
    <row r="9963" spans="1:6" x14ac:dyDescent="0.25">
      <c r="A9963">
        <v>5</v>
      </c>
      <c r="B9963">
        <v>2</v>
      </c>
      <c r="C9963" t="s">
        <v>963</v>
      </c>
      <c r="D9963" t="s">
        <v>908</v>
      </c>
      <c r="E9963" t="s">
        <v>325</v>
      </c>
      <c r="F9963" t="s">
        <v>445</v>
      </c>
    </row>
    <row r="9964" spans="1:6" x14ac:dyDescent="0.25">
      <c r="A9964">
        <v>5</v>
      </c>
      <c r="B9964">
        <v>3</v>
      </c>
      <c r="C9964" t="s">
        <v>974</v>
      </c>
      <c r="D9964" t="s">
        <v>899</v>
      </c>
      <c r="E9964" t="s">
        <v>681</v>
      </c>
      <c r="F9964" t="s">
        <v>445</v>
      </c>
    </row>
    <row r="9965" spans="1:6" x14ac:dyDescent="0.25">
      <c r="A9965">
        <v>5</v>
      </c>
      <c r="B9965">
        <v>4</v>
      </c>
      <c r="C9965" t="s">
        <v>960</v>
      </c>
      <c r="D9965" t="s">
        <v>961</v>
      </c>
      <c r="E9965" t="s">
        <v>740</v>
      </c>
      <c r="F9965" t="s">
        <v>445</v>
      </c>
    </row>
    <row r="9966" spans="1:6" x14ac:dyDescent="0.25">
      <c r="A9966">
        <v>5</v>
      </c>
      <c r="B9966">
        <v>5</v>
      </c>
      <c r="C9966" t="s">
        <v>969</v>
      </c>
      <c r="D9966" t="s">
        <v>899</v>
      </c>
      <c r="E9966" t="s">
        <v>779</v>
      </c>
      <c r="F9966" t="s">
        <v>445</v>
      </c>
    </row>
    <row r="9967" spans="1:6" x14ac:dyDescent="0.25">
      <c r="A9967">
        <v>5</v>
      </c>
      <c r="B9967">
        <v>6</v>
      </c>
      <c r="C9967" t="s">
        <v>980</v>
      </c>
      <c r="D9967" t="s">
        <v>905</v>
      </c>
      <c r="E9967" t="s">
        <v>346</v>
      </c>
      <c r="F9967" t="s">
        <v>445</v>
      </c>
    </row>
    <row r="9968" spans="1:6" x14ac:dyDescent="0.25">
      <c r="A9968">
        <v>5</v>
      </c>
      <c r="B9968">
        <v>7</v>
      </c>
      <c r="C9968" t="s">
        <v>986</v>
      </c>
      <c r="D9968" t="s">
        <v>901</v>
      </c>
      <c r="E9968" t="s">
        <v>388</v>
      </c>
      <c r="F9968" t="s">
        <v>445</v>
      </c>
    </row>
    <row r="9969" spans="1:6" x14ac:dyDescent="0.25">
      <c r="A9969">
        <v>5</v>
      </c>
      <c r="B9969">
        <v>8</v>
      </c>
      <c r="C9969" t="s">
        <v>998</v>
      </c>
      <c r="D9969" t="s">
        <v>908</v>
      </c>
      <c r="E9969" t="s">
        <v>352</v>
      </c>
      <c r="F9969" t="s">
        <v>445</v>
      </c>
    </row>
    <row r="9970" spans="1:6" x14ac:dyDescent="0.25">
      <c r="A9970">
        <v>5</v>
      </c>
      <c r="B9970">
        <v>9</v>
      </c>
      <c r="C9970" t="s">
        <v>983</v>
      </c>
      <c r="D9970" t="s">
        <v>901</v>
      </c>
      <c r="E9970" t="s">
        <v>547</v>
      </c>
      <c r="F9970" t="s">
        <v>445</v>
      </c>
    </row>
    <row r="9971" spans="1:6" x14ac:dyDescent="0.25">
      <c r="A9971">
        <v>5</v>
      </c>
      <c r="B9971">
        <v>10</v>
      </c>
      <c r="C9971" t="s">
        <v>968</v>
      </c>
      <c r="D9971" t="s">
        <v>899</v>
      </c>
      <c r="E9971" t="s">
        <v>802</v>
      </c>
      <c r="F9971" t="s">
        <v>445</v>
      </c>
    </row>
    <row r="9972" spans="1:6" x14ac:dyDescent="0.25">
      <c r="A9972">
        <v>5</v>
      </c>
      <c r="B9972">
        <v>11</v>
      </c>
      <c r="C9972" t="s">
        <v>988</v>
      </c>
      <c r="D9972" t="s">
        <v>901</v>
      </c>
      <c r="E9972" t="s">
        <v>729</v>
      </c>
      <c r="F9972" t="s">
        <v>445</v>
      </c>
    </row>
    <row r="9973" spans="1:6" x14ac:dyDescent="0.25">
      <c r="A9973">
        <v>5</v>
      </c>
      <c r="B9973">
        <v>12</v>
      </c>
      <c r="C9973" t="s">
        <v>981</v>
      </c>
      <c r="D9973" t="s">
        <v>908</v>
      </c>
      <c r="E9973" t="s">
        <v>536</v>
      </c>
      <c r="F9973" t="s">
        <v>445</v>
      </c>
    </row>
    <row r="9974" spans="1:6" x14ac:dyDescent="0.25">
      <c r="A9974">
        <v>5</v>
      </c>
      <c r="B9974">
        <v>13</v>
      </c>
      <c r="C9974" t="s">
        <v>948</v>
      </c>
      <c r="D9974" t="s">
        <v>905</v>
      </c>
      <c r="E9974" t="s">
        <v>454</v>
      </c>
      <c r="F9974" t="s">
        <v>445</v>
      </c>
    </row>
    <row r="9975" spans="1:6" x14ac:dyDescent="0.25">
      <c r="A9975">
        <v>5</v>
      </c>
      <c r="B9975">
        <v>14</v>
      </c>
      <c r="C9975" t="s">
        <v>997</v>
      </c>
      <c r="D9975" t="s">
        <v>905</v>
      </c>
      <c r="E9975" t="s">
        <v>400</v>
      </c>
      <c r="F9975" t="s">
        <v>445</v>
      </c>
    </row>
    <row r="9976" spans="1:6" x14ac:dyDescent="0.25">
      <c r="A9976">
        <v>5</v>
      </c>
      <c r="B9976">
        <v>15</v>
      </c>
      <c r="C9976" t="s">
        <v>1033</v>
      </c>
      <c r="D9976" t="s">
        <v>905</v>
      </c>
      <c r="E9976" t="s">
        <v>870</v>
      </c>
      <c r="F9976" t="s">
        <v>445</v>
      </c>
    </row>
    <row r="9977" spans="1:6" x14ac:dyDescent="0.25">
      <c r="A9977">
        <v>6</v>
      </c>
      <c r="B9977">
        <v>1</v>
      </c>
      <c r="C9977" t="s">
        <v>971</v>
      </c>
      <c r="D9977" t="s">
        <v>901</v>
      </c>
      <c r="E9977" t="s">
        <v>870</v>
      </c>
      <c r="F9977" t="s">
        <v>445</v>
      </c>
    </row>
    <row r="9978" spans="1:6" x14ac:dyDescent="0.25">
      <c r="A9978">
        <v>6</v>
      </c>
      <c r="B9978">
        <v>2</v>
      </c>
      <c r="C9978" t="s">
        <v>985</v>
      </c>
      <c r="D9978" t="s">
        <v>901</v>
      </c>
      <c r="E9978" t="s">
        <v>400</v>
      </c>
      <c r="F9978" t="s">
        <v>445</v>
      </c>
    </row>
    <row r="9979" spans="1:6" x14ac:dyDescent="0.25">
      <c r="A9979">
        <v>6</v>
      </c>
      <c r="B9979">
        <v>3</v>
      </c>
      <c r="C9979" t="s">
        <v>993</v>
      </c>
      <c r="D9979" t="s">
        <v>901</v>
      </c>
      <c r="E9979" t="s">
        <v>454</v>
      </c>
      <c r="F9979" t="s">
        <v>445</v>
      </c>
    </row>
    <row r="9980" spans="1:6" x14ac:dyDescent="0.25">
      <c r="A9980">
        <v>6</v>
      </c>
      <c r="B9980">
        <v>4</v>
      </c>
      <c r="C9980" t="s">
        <v>982</v>
      </c>
      <c r="D9980" t="s">
        <v>901</v>
      </c>
      <c r="E9980" t="s">
        <v>536</v>
      </c>
      <c r="F9980" t="s">
        <v>445</v>
      </c>
    </row>
    <row r="9981" spans="1:6" x14ac:dyDescent="0.25">
      <c r="A9981">
        <v>6</v>
      </c>
      <c r="B9981">
        <v>5</v>
      </c>
      <c r="C9981" t="s">
        <v>989</v>
      </c>
      <c r="D9981" t="s">
        <v>901</v>
      </c>
      <c r="E9981" t="s">
        <v>729</v>
      </c>
      <c r="F9981" t="s">
        <v>445</v>
      </c>
    </row>
    <row r="9982" spans="1:6" x14ac:dyDescent="0.25">
      <c r="A9982">
        <v>6</v>
      </c>
      <c r="B9982">
        <v>6</v>
      </c>
      <c r="C9982" t="s">
        <v>984</v>
      </c>
      <c r="D9982" t="s">
        <v>901</v>
      </c>
      <c r="E9982" t="s">
        <v>802</v>
      </c>
      <c r="F9982" t="s">
        <v>445</v>
      </c>
    </row>
    <row r="9983" spans="1:6" x14ac:dyDescent="0.25">
      <c r="A9983">
        <v>6</v>
      </c>
      <c r="B9983">
        <v>7</v>
      </c>
      <c r="C9983" t="s">
        <v>987</v>
      </c>
      <c r="D9983" t="s">
        <v>899</v>
      </c>
      <c r="E9983" t="s">
        <v>547</v>
      </c>
      <c r="F9983" t="s">
        <v>445</v>
      </c>
    </row>
    <row r="9984" spans="1:6" x14ac:dyDescent="0.25">
      <c r="A9984">
        <v>6</v>
      </c>
      <c r="B9984">
        <v>8</v>
      </c>
      <c r="C9984" t="s">
        <v>990</v>
      </c>
      <c r="D9984" t="s">
        <v>901</v>
      </c>
      <c r="E9984" t="s">
        <v>352</v>
      </c>
      <c r="F9984" t="s">
        <v>445</v>
      </c>
    </row>
    <row r="9985" spans="1:6" x14ac:dyDescent="0.25">
      <c r="A9985">
        <v>6</v>
      </c>
      <c r="B9985">
        <v>9</v>
      </c>
      <c r="C9985" t="s">
        <v>1006</v>
      </c>
      <c r="D9985" t="s">
        <v>905</v>
      </c>
      <c r="E9985" t="s">
        <v>388</v>
      </c>
      <c r="F9985" t="s">
        <v>445</v>
      </c>
    </row>
    <row r="9986" spans="1:6" x14ac:dyDescent="0.25">
      <c r="A9986">
        <v>6</v>
      </c>
      <c r="B9986">
        <v>10</v>
      </c>
      <c r="C9986" t="s">
        <v>1003</v>
      </c>
      <c r="D9986" t="s">
        <v>901</v>
      </c>
      <c r="E9986" t="s">
        <v>346</v>
      </c>
      <c r="F9986" t="s">
        <v>445</v>
      </c>
    </row>
    <row r="9987" spans="1:6" x14ac:dyDescent="0.25">
      <c r="A9987">
        <v>6</v>
      </c>
      <c r="B9987">
        <v>11</v>
      </c>
      <c r="C9987" t="s">
        <v>994</v>
      </c>
      <c r="D9987" t="s">
        <v>901</v>
      </c>
      <c r="E9987" t="s">
        <v>779</v>
      </c>
      <c r="F9987" t="s">
        <v>445</v>
      </c>
    </row>
    <row r="9988" spans="1:6" x14ac:dyDescent="0.25">
      <c r="A9988">
        <v>6</v>
      </c>
      <c r="B9988">
        <v>12</v>
      </c>
      <c r="C9988" t="s">
        <v>1008</v>
      </c>
      <c r="D9988" t="s">
        <v>901</v>
      </c>
      <c r="E9988" t="s">
        <v>740</v>
      </c>
      <c r="F9988" t="s">
        <v>445</v>
      </c>
    </row>
    <row r="9989" spans="1:6" x14ac:dyDescent="0.25">
      <c r="A9989">
        <v>6</v>
      </c>
      <c r="B9989">
        <v>13</v>
      </c>
      <c r="C9989" t="s">
        <v>1035</v>
      </c>
      <c r="D9989" t="s">
        <v>905</v>
      </c>
      <c r="E9989" t="s">
        <v>681</v>
      </c>
      <c r="F9989" t="s">
        <v>445</v>
      </c>
    </row>
    <row r="9990" spans="1:6" x14ac:dyDescent="0.25">
      <c r="A9990">
        <v>6</v>
      </c>
      <c r="B9990">
        <v>14</v>
      </c>
      <c r="C9990" t="s">
        <v>1004</v>
      </c>
      <c r="D9990" t="s">
        <v>905</v>
      </c>
      <c r="E9990" t="s">
        <v>325</v>
      </c>
      <c r="F9990" t="s">
        <v>445</v>
      </c>
    </row>
    <row r="9991" spans="1:6" x14ac:dyDescent="0.25">
      <c r="A9991">
        <v>6</v>
      </c>
      <c r="B9991">
        <v>15</v>
      </c>
      <c r="C9991" t="s">
        <v>978</v>
      </c>
      <c r="D9991" t="s">
        <v>899</v>
      </c>
      <c r="E9991" t="s">
        <v>829</v>
      </c>
      <c r="F9991" t="s">
        <v>445</v>
      </c>
    </row>
    <row r="9992" spans="1:6" x14ac:dyDescent="0.25">
      <c r="A9992">
        <v>7</v>
      </c>
      <c r="B9992">
        <v>1</v>
      </c>
      <c r="C9992" t="s">
        <v>970</v>
      </c>
      <c r="D9992" t="s">
        <v>903</v>
      </c>
      <c r="E9992" t="s">
        <v>829</v>
      </c>
      <c r="F9992" t="s">
        <v>445</v>
      </c>
    </row>
    <row r="9993" spans="1:6" x14ac:dyDescent="0.25">
      <c r="A9993">
        <v>7</v>
      </c>
      <c r="B9993">
        <v>2</v>
      </c>
      <c r="C9993" t="s">
        <v>992</v>
      </c>
      <c r="D9993" t="s">
        <v>899</v>
      </c>
      <c r="E9993" t="s">
        <v>325</v>
      </c>
      <c r="F9993" t="s">
        <v>445</v>
      </c>
    </row>
    <row r="9994" spans="1:6" x14ac:dyDescent="0.25">
      <c r="A9994">
        <v>7</v>
      </c>
      <c r="B9994">
        <v>3</v>
      </c>
      <c r="C9994" t="s">
        <v>1005</v>
      </c>
      <c r="D9994" t="s">
        <v>901</v>
      </c>
      <c r="E9994" t="s">
        <v>681</v>
      </c>
      <c r="F9994" t="s">
        <v>445</v>
      </c>
    </row>
    <row r="9995" spans="1:6" x14ac:dyDescent="0.25">
      <c r="A9995">
        <v>7</v>
      </c>
      <c r="B9995">
        <v>4</v>
      </c>
      <c r="C9995" t="s">
        <v>1015</v>
      </c>
      <c r="D9995" t="s">
        <v>899</v>
      </c>
      <c r="E9995" t="s">
        <v>740</v>
      </c>
      <c r="F9995" t="s">
        <v>445</v>
      </c>
    </row>
    <row r="9996" spans="1:6" x14ac:dyDescent="0.25">
      <c r="A9996">
        <v>7</v>
      </c>
      <c r="B9996">
        <v>5</v>
      </c>
      <c r="C9996" t="s">
        <v>976</v>
      </c>
      <c r="D9996" t="s">
        <v>901</v>
      </c>
      <c r="E9996" t="s">
        <v>779</v>
      </c>
      <c r="F9996" t="s">
        <v>445</v>
      </c>
    </row>
    <row r="9997" spans="1:6" x14ac:dyDescent="0.25">
      <c r="A9997">
        <v>7</v>
      </c>
      <c r="B9997">
        <v>6</v>
      </c>
      <c r="C9997" t="s">
        <v>1002</v>
      </c>
      <c r="D9997" t="s">
        <v>901</v>
      </c>
      <c r="E9997" t="s">
        <v>346</v>
      </c>
      <c r="F9997" t="s">
        <v>445</v>
      </c>
    </row>
    <row r="9998" spans="1:6" x14ac:dyDescent="0.25">
      <c r="A9998">
        <v>7</v>
      </c>
      <c r="B9998">
        <v>7</v>
      </c>
      <c r="C9998" t="s">
        <v>1011</v>
      </c>
      <c r="D9998" t="s">
        <v>899</v>
      </c>
      <c r="E9998" t="s">
        <v>388</v>
      </c>
      <c r="F9998" t="s">
        <v>445</v>
      </c>
    </row>
    <row r="9999" spans="1:6" x14ac:dyDescent="0.25">
      <c r="A9999">
        <v>7</v>
      </c>
      <c r="B9999">
        <v>8</v>
      </c>
      <c r="C9999" t="s">
        <v>979</v>
      </c>
      <c r="D9999" t="s">
        <v>903</v>
      </c>
      <c r="E9999" t="s">
        <v>352</v>
      </c>
      <c r="F9999" t="s">
        <v>445</v>
      </c>
    </row>
    <row r="10000" spans="1:6" x14ac:dyDescent="0.25">
      <c r="A10000">
        <v>7</v>
      </c>
      <c r="B10000">
        <v>9</v>
      </c>
      <c r="C10000" t="s">
        <v>972</v>
      </c>
      <c r="D10000" t="s">
        <v>901</v>
      </c>
      <c r="E10000" t="s">
        <v>547</v>
      </c>
      <c r="F10000" t="s">
        <v>445</v>
      </c>
    </row>
    <row r="10001" spans="1:6" x14ac:dyDescent="0.25">
      <c r="A10001">
        <v>7</v>
      </c>
      <c r="B10001">
        <v>10</v>
      </c>
      <c r="C10001" t="s">
        <v>995</v>
      </c>
      <c r="D10001" t="s">
        <v>901</v>
      </c>
      <c r="E10001" t="s">
        <v>802</v>
      </c>
      <c r="F10001" t="s">
        <v>445</v>
      </c>
    </row>
    <row r="10002" spans="1:6" x14ac:dyDescent="0.25">
      <c r="A10002">
        <v>7</v>
      </c>
      <c r="B10002">
        <v>11</v>
      </c>
      <c r="C10002" t="s">
        <v>1025</v>
      </c>
      <c r="D10002" t="s">
        <v>926</v>
      </c>
      <c r="E10002" t="s">
        <v>729</v>
      </c>
      <c r="F10002" t="s">
        <v>445</v>
      </c>
    </row>
    <row r="10003" spans="1:6" x14ac:dyDescent="0.25">
      <c r="A10003">
        <v>7</v>
      </c>
      <c r="B10003">
        <v>12</v>
      </c>
      <c r="C10003" t="s">
        <v>996</v>
      </c>
      <c r="D10003" t="s">
        <v>899</v>
      </c>
      <c r="E10003" t="s">
        <v>536</v>
      </c>
      <c r="F10003" t="s">
        <v>445</v>
      </c>
    </row>
    <row r="10004" spans="1:6" x14ac:dyDescent="0.25">
      <c r="A10004">
        <v>7</v>
      </c>
      <c r="B10004">
        <v>13</v>
      </c>
      <c r="C10004" t="s">
        <v>966</v>
      </c>
      <c r="D10004" t="s">
        <v>961</v>
      </c>
      <c r="E10004" t="s">
        <v>454</v>
      </c>
      <c r="F10004" t="s">
        <v>445</v>
      </c>
    </row>
    <row r="10005" spans="1:6" x14ac:dyDescent="0.25">
      <c r="A10005">
        <v>7</v>
      </c>
      <c r="B10005">
        <v>14</v>
      </c>
      <c r="C10005" t="s">
        <v>1046</v>
      </c>
      <c r="D10005" t="s">
        <v>899</v>
      </c>
      <c r="E10005" t="s">
        <v>400</v>
      </c>
      <c r="F10005" t="s">
        <v>445</v>
      </c>
    </row>
    <row r="10006" spans="1:6" x14ac:dyDescent="0.25">
      <c r="A10006">
        <v>7</v>
      </c>
      <c r="B10006">
        <v>15</v>
      </c>
      <c r="C10006" t="s">
        <v>1023</v>
      </c>
      <c r="D10006" t="s">
        <v>905</v>
      </c>
      <c r="E10006" t="s">
        <v>870</v>
      </c>
      <c r="F10006" t="s">
        <v>445</v>
      </c>
    </row>
    <row r="10007" spans="1:6" x14ac:dyDescent="0.25">
      <c r="A10007">
        <v>8</v>
      </c>
      <c r="B10007">
        <v>1</v>
      </c>
      <c r="C10007" t="s">
        <v>1028</v>
      </c>
      <c r="D10007" t="s">
        <v>899</v>
      </c>
      <c r="E10007" t="s">
        <v>870</v>
      </c>
      <c r="F10007" t="s">
        <v>445</v>
      </c>
    </row>
    <row r="10008" spans="1:6" x14ac:dyDescent="0.25">
      <c r="A10008">
        <v>8</v>
      </c>
      <c r="B10008">
        <v>2</v>
      </c>
      <c r="C10008" t="s">
        <v>1000</v>
      </c>
      <c r="D10008" t="s">
        <v>899</v>
      </c>
      <c r="E10008" t="s">
        <v>400</v>
      </c>
      <c r="F10008" t="s">
        <v>445</v>
      </c>
    </row>
    <row r="10009" spans="1:6" x14ac:dyDescent="0.25">
      <c r="A10009">
        <v>8</v>
      </c>
      <c r="B10009">
        <v>3</v>
      </c>
      <c r="C10009" t="s">
        <v>999</v>
      </c>
      <c r="D10009" t="s">
        <v>922</v>
      </c>
      <c r="E10009" t="s">
        <v>454</v>
      </c>
      <c r="F10009" t="s">
        <v>445</v>
      </c>
    </row>
    <row r="10010" spans="1:6" x14ac:dyDescent="0.25">
      <c r="A10010">
        <v>8</v>
      </c>
      <c r="B10010">
        <v>4</v>
      </c>
      <c r="C10010" t="s">
        <v>1013</v>
      </c>
      <c r="D10010" t="s">
        <v>905</v>
      </c>
      <c r="E10010" t="s">
        <v>536</v>
      </c>
      <c r="F10010" t="s">
        <v>445</v>
      </c>
    </row>
    <row r="10011" spans="1:6" x14ac:dyDescent="0.25">
      <c r="A10011">
        <v>8</v>
      </c>
      <c r="B10011">
        <v>5</v>
      </c>
      <c r="C10011" t="s">
        <v>1062</v>
      </c>
      <c r="D10011" t="s">
        <v>899</v>
      </c>
      <c r="E10011" t="s">
        <v>729</v>
      </c>
      <c r="F10011" t="s">
        <v>445</v>
      </c>
    </row>
    <row r="10012" spans="1:6" x14ac:dyDescent="0.25">
      <c r="A10012">
        <v>8</v>
      </c>
      <c r="B10012">
        <v>6</v>
      </c>
      <c r="C10012" t="s">
        <v>991</v>
      </c>
      <c r="D10012" t="s">
        <v>901</v>
      </c>
      <c r="E10012" t="s">
        <v>802</v>
      </c>
      <c r="F10012" t="s">
        <v>445</v>
      </c>
    </row>
    <row r="10013" spans="1:6" x14ac:dyDescent="0.25">
      <c r="A10013">
        <v>8</v>
      </c>
      <c r="B10013">
        <v>7</v>
      </c>
      <c r="C10013" t="s">
        <v>1054</v>
      </c>
      <c r="D10013" t="s">
        <v>899</v>
      </c>
      <c r="E10013" t="s">
        <v>547</v>
      </c>
      <c r="F10013" t="s">
        <v>445</v>
      </c>
    </row>
    <row r="10014" spans="1:6" x14ac:dyDescent="0.25">
      <c r="A10014">
        <v>8</v>
      </c>
      <c r="B10014">
        <v>8</v>
      </c>
      <c r="C10014" t="s">
        <v>1037</v>
      </c>
      <c r="D10014" t="s">
        <v>899</v>
      </c>
      <c r="E10014" t="s">
        <v>352</v>
      </c>
      <c r="F10014" t="s">
        <v>445</v>
      </c>
    </row>
    <row r="10015" spans="1:6" x14ac:dyDescent="0.25">
      <c r="A10015">
        <v>8</v>
      </c>
      <c r="B10015">
        <v>9</v>
      </c>
      <c r="C10015" t="s">
        <v>1001</v>
      </c>
      <c r="D10015" t="s">
        <v>908</v>
      </c>
      <c r="E10015" t="s">
        <v>388</v>
      </c>
      <c r="F10015" t="s">
        <v>445</v>
      </c>
    </row>
    <row r="10016" spans="1:6" x14ac:dyDescent="0.25">
      <c r="A10016">
        <v>8</v>
      </c>
      <c r="B10016">
        <v>10</v>
      </c>
      <c r="C10016" t="s">
        <v>1010</v>
      </c>
      <c r="D10016" t="s">
        <v>899</v>
      </c>
      <c r="E10016" t="s">
        <v>346</v>
      </c>
      <c r="F10016" t="s">
        <v>445</v>
      </c>
    </row>
    <row r="10017" spans="1:6" x14ac:dyDescent="0.25">
      <c r="A10017">
        <v>8</v>
      </c>
      <c r="B10017">
        <v>11</v>
      </c>
      <c r="C10017" t="s">
        <v>1057</v>
      </c>
      <c r="D10017" t="s">
        <v>899</v>
      </c>
      <c r="E10017" t="s">
        <v>779</v>
      </c>
      <c r="F10017" t="s">
        <v>445</v>
      </c>
    </row>
    <row r="10018" spans="1:6" x14ac:dyDescent="0.25">
      <c r="A10018">
        <v>8</v>
      </c>
      <c r="B10018">
        <v>12</v>
      </c>
      <c r="C10018" t="s">
        <v>1101</v>
      </c>
      <c r="D10018" t="s">
        <v>901</v>
      </c>
      <c r="E10018" t="s">
        <v>740</v>
      </c>
      <c r="F10018" t="s">
        <v>445</v>
      </c>
    </row>
    <row r="10019" spans="1:6" x14ac:dyDescent="0.25">
      <c r="A10019">
        <v>8</v>
      </c>
      <c r="B10019">
        <v>13</v>
      </c>
      <c r="C10019" t="s">
        <v>1038</v>
      </c>
      <c r="D10019" t="s">
        <v>922</v>
      </c>
      <c r="E10019" t="s">
        <v>681</v>
      </c>
      <c r="F10019" t="s">
        <v>445</v>
      </c>
    </row>
    <row r="10020" spans="1:6" x14ac:dyDescent="0.25">
      <c r="A10020">
        <v>8</v>
      </c>
      <c r="B10020">
        <v>14</v>
      </c>
      <c r="C10020" t="s">
        <v>1031</v>
      </c>
      <c r="D10020" t="s">
        <v>905</v>
      </c>
      <c r="E10020" t="s">
        <v>325</v>
      </c>
      <c r="F10020" t="s">
        <v>445</v>
      </c>
    </row>
    <row r="10021" spans="1:6" x14ac:dyDescent="0.25">
      <c r="A10021">
        <v>8</v>
      </c>
      <c r="B10021">
        <v>15</v>
      </c>
      <c r="C10021" t="s">
        <v>1048</v>
      </c>
      <c r="D10021" t="s">
        <v>901</v>
      </c>
      <c r="E10021" t="s">
        <v>829</v>
      </c>
      <c r="F10021" t="s">
        <v>445</v>
      </c>
    </row>
    <row r="10022" spans="1:6" x14ac:dyDescent="0.25">
      <c r="A10022">
        <v>9</v>
      </c>
      <c r="B10022">
        <v>1</v>
      </c>
      <c r="C10022" t="s">
        <v>1007</v>
      </c>
      <c r="D10022" t="s">
        <v>901</v>
      </c>
      <c r="E10022" t="s">
        <v>829</v>
      </c>
      <c r="F10022" t="s">
        <v>445</v>
      </c>
    </row>
    <row r="10023" spans="1:6" x14ac:dyDescent="0.25">
      <c r="A10023">
        <v>9</v>
      </c>
      <c r="B10023">
        <v>2</v>
      </c>
      <c r="C10023" t="s">
        <v>1076</v>
      </c>
      <c r="D10023" t="s">
        <v>905</v>
      </c>
      <c r="E10023" t="s">
        <v>325</v>
      </c>
      <c r="F10023" t="s">
        <v>445</v>
      </c>
    </row>
    <row r="10024" spans="1:6" x14ac:dyDescent="0.25">
      <c r="A10024">
        <v>9</v>
      </c>
      <c r="B10024">
        <v>3</v>
      </c>
      <c r="C10024" t="s">
        <v>1027</v>
      </c>
      <c r="D10024" t="s">
        <v>901</v>
      </c>
      <c r="E10024" t="s">
        <v>681</v>
      </c>
      <c r="F10024" t="s">
        <v>445</v>
      </c>
    </row>
    <row r="10025" spans="1:6" x14ac:dyDescent="0.25">
      <c r="A10025">
        <v>9</v>
      </c>
      <c r="B10025">
        <v>4</v>
      </c>
      <c r="C10025" t="s">
        <v>1053</v>
      </c>
      <c r="D10025" t="s">
        <v>901</v>
      </c>
      <c r="E10025" t="s">
        <v>740</v>
      </c>
      <c r="F10025" t="s">
        <v>445</v>
      </c>
    </row>
    <row r="10026" spans="1:6" x14ac:dyDescent="0.25">
      <c r="A10026">
        <v>9</v>
      </c>
      <c r="B10026">
        <v>5</v>
      </c>
      <c r="C10026" t="s">
        <v>1056</v>
      </c>
      <c r="D10026" t="s">
        <v>905</v>
      </c>
      <c r="E10026" t="s">
        <v>779</v>
      </c>
      <c r="F10026" t="s">
        <v>445</v>
      </c>
    </row>
    <row r="10027" spans="1:6" x14ac:dyDescent="0.25">
      <c r="A10027">
        <v>9</v>
      </c>
      <c r="B10027">
        <v>6</v>
      </c>
      <c r="C10027" t="s">
        <v>1016</v>
      </c>
      <c r="D10027" t="s">
        <v>961</v>
      </c>
      <c r="E10027" t="s">
        <v>346</v>
      </c>
      <c r="F10027" t="s">
        <v>445</v>
      </c>
    </row>
    <row r="10028" spans="1:6" x14ac:dyDescent="0.25">
      <c r="A10028">
        <v>9</v>
      </c>
      <c r="B10028">
        <v>7</v>
      </c>
      <c r="C10028" t="s">
        <v>1036</v>
      </c>
      <c r="D10028" t="s">
        <v>901</v>
      </c>
      <c r="E10028" t="s">
        <v>388</v>
      </c>
      <c r="F10028" t="s">
        <v>445</v>
      </c>
    </row>
    <row r="10029" spans="1:6" x14ac:dyDescent="0.25">
      <c r="A10029">
        <v>9</v>
      </c>
      <c r="B10029">
        <v>8</v>
      </c>
      <c r="C10029" t="s">
        <v>1039</v>
      </c>
      <c r="D10029" t="s">
        <v>922</v>
      </c>
      <c r="E10029" t="s">
        <v>352</v>
      </c>
      <c r="F10029" t="s">
        <v>445</v>
      </c>
    </row>
    <row r="10030" spans="1:6" x14ac:dyDescent="0.25">
      <c r="A10030">
        <v>9</v>
      </c>
      <c r="B10030">
        <v>9</v>
      </c>
      <c r="C10030" t="s">
        <v>1012</v>
      </c>
      <c r="D10030" t="s">
        <v>901</v>
      </c>
      <c r="E10030" t="s">
        <v>547</v>
      </c>
      <c r="F10030" t="s">
        <v>445</v>
      </c>
    </row>
    <row r="10031" spans="1:6" x14ac:dyDescent="0.25">
      <c r="A10031">
        <v>9</v>
      </c>
      <c r="B10031">
        <v>10</v>
      </c>
      <c r="C10031" t="s">
        <v>1061</v>
      </c>
      <c r="D10031" t="s">
        <v>901</v>
      </c>
      <c r="E10031" t="s">
        <v>802</v>
      </c>
      <c r="F10031" t="s">
        <v>445</v>
      </c>
    </row>
    <row r="10032" spans="1:6" x14ac:dyDescent="0.25">
      <c r="A10032">
        <v>9</v>
      </c>
      <c r="B10032">
        <v>11</v>
      </c>
      <c r="C10032" t="s">
        <v>1043</v>
      </c>
      <c r="D10032" t="s">
        <v>905</v>
      </c>
      <c r="E10032" t="s">
        <v>729</v>
      </c>
      <c r="F10032" t="s">
        <v>445</v>
      </c>
    </row>
    <row r="10033" spans="1:6" x14ac:dyDescent="0.25">
      <c r="A10033">
        <v>9</v>
      </c>
      <c r="B10033">
        <v>12</v>
      </c>
      <c r="C10033" t="s">
        <v>1052</v>
      </c>
      <c r="D10033" t="s">
        <v>901</v>
      </c>
      <c r="E10033" t="s">
        <v>536</v>
      </c>
      <c r="F10033" t="s">
        <v>445</v>
      </c>
    </row>
    <row r="10034" spans="1:6" x14ac:dyDescent="0.25">
      <c r="A10034">
        <v>9</v>
      </c>
      <c r="B10034">
        <v>13</v>
      </c>
      <c r="C10034" t="s">
        <v>1021</v>
      </c>
      <c r="D10034" t="s">
        <v>901</v>
      </c>
      <c r="E10034" t="s">
        <v>454</v>
      </c>
      <c r="F10034" t="s">
        <v>445</v>
      </c>
    </row>
    <row r="10035" spans="1:6" x14ac:dyDescent="0.25">
      <c r="A10035">
        <v>9</v>
      </c>
      <c r="B10035">
        <v>14</v>
      </c>
      <c r="C10035" t="s">
        <v>1040</v>
      </c>
      <c r="D10035" t="s">
        <v>926</v>
      </c>
      <c r="E10035" t="s">
        <v>400</v>
      </c>
      <c r="F10035" t="s">
        <v>445</v>
      </c>
    </row>
    <row r="10036" spans="1:6" x14ac:dyDescent="0.25">
      <c r="A10036">
        <v>9</v>
      </c>
      <c r="B10036">
        <v>15</v>
      </c>
      <c r="C10036" t="s">
        <v>1045</v>
      </c>
      <c r="D10036" t="s">
        <v>961</v>
      </c>
      <c r="E10036" t="s">
        <v>870</v>
      </c>
      <c r="F10036" t="s">
        <v>445</v>
      </c>
    </row>
    <row r="10037" spans="1:6" x14ac:dyDescent="0.25">
      <c r="A10037">
        <v>10</v>
      </c>
      <c r="B10037">
        <v>1</v>
      </c>
      <c r="C10037" t="s">
        <v>1042</v>
      </c>
      <c r="D10037" t="s">
        <v>899</v>
      </c>
      <c r="E10037" t="s">
        <v>870</v>
      </c>
      <c r="F10037" t="s">
        <v>445</v>
      </c>
    </row>
    <row r="10038" spans="1:6" x14ac:dyDescent="0.25">
      <c r="A10038">
        <v>10</v>
      </c>
      <c r="B10038">
        <v>2</v>
      </c>
      <c r="C10038" t="s">
        <v>1009</v>
      </c>
      <c r="D10038" t="s">
        <v>926</v>
      </c>
      <c r="E10038" t="s">
        <v>400</v>
      </c>
      <c r="F10038" t="s">
        <v>445</v>
      </c>
    </row>
    <row r="10039" spans="1:6" x14ac:dyDescent="0.25">
      <c r="A10039">
        <v>10</v>
      </c>
      <c r="B10039">
        <v>3</v>
      </c>
      <c r="C10039" t="s">
        <v>1019</v>
      </c>
      <c r="D10039" t="s">
        <v>961</v>
      </c>
      <c r="E10039" t="s">
        <v>454</v>
      </c>
      <c r="F10039" t="s">
        <v>445</v>
      </c>
    </row>
    <row r="10040" spans="1:6" x14ac:dyDescent="0.25">
      <c r="A10040">
        <v>10</v>
      </c>
      <c r="B10040">
        <v>4</v>
      </c>
      <c r="C10040" t="s">
        <v>1017</v>
      </c>
      <c r="D10040" t="s">
        <v>899</v>
      </c>
      <c r="E10040" t="s">
        <v>536</v>
      </c>
      <c r="F10040" t="s">
        <v>445</v>
      </c>
    </row>
    <row r="10041" spans="1:6" x14ac:dyDescent="0.25">
      <c r="A10041">
        <v>10</v>
      </c>
      <c r="B10041">
        <v>5</v>
      </c>
      <c r="C10041" t="s">
        <v>1014</v>
      </c>
      <c r="D10041" t="s">
        <v>899</v>
      </c>
      <c r="E10041" t="s">
        <v>729</v>
      </c>
      <c r="F10041" t="s">
        <v>445</v>
      </c>
    </row>
    <row r="10042" spans="1:6" x14ac:dyDescent="0.25">
      <c r="A10042">
        <v>10</v>
      </c>
      <c r="B10042">
        <v>6</v>
      </c>
      <c r="C10042" t="s">
        <v>1032</v>
      </c>
      <c r="D10042" t="s">
        <v>908</v>
      </c>
      <c r="E10042" t="s">
        <v>802</v>
      </c>
      <c r="F10042" t="s">
        <v>445</v>
      </c>
    </row>
    <row r="10043" spans="1:6" x14ac:dyDescent="0.25">
      <c r="A10043">
        <v>10</v>
      </c>
      <c r="B10043">
        <v>7</v>
      </c>
      <c r="C10043" t="s">
        <v>1029</v>
      </c>
      <c r="D10043" t="s">
        <v>901</v>
      </c>
      <c r="E10043" t="s">
        <v>547</v>
      </c>
      <c r="F10043" t="s">
        <v>445</v>
      </c>
    </row>
    <row r="10044" spans="1:6" x14ac:dyDescent="0.25">
      <c r="A10044">
        <v>10</v>
      </c>
      <c r="B10044">
        <v>8</v>
      </c>
      <c r="C10044" t="s">
        <v>1082</v>
      </c>
      <c r="D10044" t="s">
        <v>901</v>
      </c>
      <c r="E10044" t="s">
        <v>352</v>
      </c>
      <c r="F10044" t="s">
        <v>445</v>
      </c>
    </row>
    <row r="10045" spans="1:6" x14ac:dyDescent="0.25">
      <c r="A10045">
        <v>10</v>
      </c>
      <c r="B10045">
        <v>9</v>
      </c>
      <c r="C10045" t="s">
        <v>1055</v>
      </c>
      <c r="D10045" t="s">
        <v>901</v>
      </c>
      <c r="E10045" t="s">
        <v>388</v>
      </c>
      <c r="F10045" t="s">
        <v>445</v>
      </c>
    </row>
    <row r="10046" spans="1:6" x14ac:dyDescent="0.25">
      <c r="A10046">
        <v>10</v>
      </c>
      <c r="B10046">
        <v>10</v>
      </c>
      <c r="C10046" t="s">
        <v>1018</v>
      </c>
      <c r="D10046" t="s">
        <v>926</v>
      </c>
      <c r="E10046" t="s">
        <v>346</v>
      </c>
      <c r="F10046" t="s">
        <v>445</v>
      </c>
    </row>
    <row r="10047" spans="1:6" x14ac:dyDescent="0.25">
      <c r="A10047">
        <v>10</v>
      </c>
      <c r="B10047">
        <v>11</v>
      </c>
      <c r="C10047" t="s">
        <v>1227</v>
      </c>
      <c r="D10047" t="s">
        <v>901</v>
      </c>
      <c r="E10047" t="s">
        <v>779</v>
      </c>
      <c r="F10047" t="s">
        <v>445</v>
      </c>
    </row>
    <row r="10048" spans="1:6" x14ac:dyDescent="0.25">
      <c r="A10048">
        <v>10</v>
      </c>
      <c r="B10048">
        <v>12</v>
      </c>
      <c r="C10048" t="s">
        <v>1078</v>
      </c>
      <c r="D10048" t="s">
        <v>922</v>
      </c>
      <c r="E10048" t="s">
        <v>740</v>
      </c>
      <c r="F10048" t="s">
        <v>445</v>
      </c>
    </row>
    <row r="10049" spans="1:6" x14ac:dyDescent="0.25">
      <c r="A10049">
        <v>10</v>
      </c>
      <c r="B10049">
        <v>13</v>
      </c>
      <c r="C10049" t="s">
        <v>1073</v>
      </c>
      <c r="D10049" t="s">
        <v>899</v>
      </c>
      <c r="E10049" t="s">
        <v>681</v>
      </c>
      <c r="F10049" t="s">
        <v>445</v>
      </c>
    </row>
    <row r="10050" spans="1:6" x14ac:dyDescent="0.25">
      <c r="A10050">
        <v>10</v>
      </c>
      <c r="B10050">
        <v>14</v>
      </c>
      <c r="C10050" t="s">
        <v>1074</v>
      </c>
      <c r="D10050" t="s">
        <v>901</v>
      </c>
      <c r="E10050" t="s">
        <v>325</v>
      </c>
      <c r="F10050" t="s">
        <v>445</v>
      </c>
    </row>
    <row r="10051" spans="1:6" x14ac:dyDescent="0.25">
      <c r="A10051">
        <v>10</v>
      </c>
      <c r="B10051">
        <v>15</v>
      </c>
      <c r="C10051" t="s">
        <v>1022</v>
      </c>
      <c r="D10051" t="s">
        <v>901</v>
      </c>
      <c r="E10051" t="s">
        <v>829</v>
      </c>
      <c r="F10051" t="s">
        <v>445</v>
      </c>
    </row>
    <row r="10052" spans="1:6" x14ac:dyDescent="0.25">
      <c r="A10052">
        <v>11</v>
      </c>
      <c r="B10052">
        <v>1</v>
      </c>
      <c r="C10052" t="s">
        <v>1067</v>
      </c>
      <c r="D10052" t="s">
        <v>899</v>
      </c>
      <c r="E10052" t="s">
        <v>829</v>
      </c>
      <c r="F10052" t="s">
        <v>445</v>
      </c>
    </row>
    <row r="10053" spans="1:6" x14ac:dyDescent="0.25">
      <c r="A10053">
        <v>11</v>
      </c>
      <c r="B10053">
        <v>2</v>
      </c>
      <c r="C10053" t="s">
        <v>1066</v>
      </c>
      <c r="D10053" t="s">
        <v>901</v>
      </c>
      <c r="E10053" t="s">
        <v>325</v>
      </c>
      <c r="F10053" t="s">
        <v>445</v>
      </c>
    </row>
    <row r="10054" spans="1:6" x14ac:dyDescent="0.25">
      <c r="A10054">
        <v>11</v>
      </c>
      <c r="B10054">
        <v>3</v>
      </c>
      <c r="C10054" t="s">
        <v>1059</v>
      </c>
      <c r="D10054" t="s">
        <v>901</v>
      </c>
      <c r="E10054" t="s">
        <v>681</v>
      </c>
      <c r="F10054" t="s">
        <v>445</v>
      </c>
    </row>
    <row r="10055" spans="1:6" x14ac:dyDescent="0.25">
      <c r="A10055">
        <v>11</v>
      </c>
      <c r="B10055">
        <v>4</v>
      </c>
      <c r="C10055" t="s">
        <v>1060</v>
      </c>
      <c r="D10055" t="s">
        <v>903</v>
      </c>
      <c r="E10055" t="s">
        <v>740</v>
      </c>
      <c r="F10055" t="s">
        <v>445</v>
      </c>
    </row>
    <row r="10056" spans="1:6" x14ac:dyDescent="0.25">
      <c r="A10056">
        <v>11</v>
      </c>
      <c r="B10056">
        <v>5</v>
      </c>
      <c r="C10056" t="s">
        <v>1026</v>
      </c>
      <c r="D10056" t="s">
        <v>901</v>
      </c>
      <c r="E10056" t="s">
        <v>779</v>
      </c>
      <c r="F10056" t="s">
        <v>445</v>
      </c>
    </row>
    <row r="10057" spans="1:6" x14ac:dyDescent="0.25">
      <c r="A10057">
        <v>11</v>
      </c>
      <c r="B10057">
        <v>6</v>
      </c>
      <c r="C10057" t="s">
        <v>1020</v>
      </c>
      <c r="D10057" t="s">
        <v>901</v>
      </c>
      <c r="E10057" t="s">
        <v>346</v>
      </c>
      <c r="F10057" t="s">
        <v>445</v>
      </c>
    </row>
    <row r="10058" spans="1:6" x14ac:dyDescent="0.25">
      <c r="A10058">
        <v>11</v>
      </c>
      <c r="B10058">
        <v>7</v>
      </c>
      <c r="C10058" t="s">
        <v>1030</v>
      </c>
      <c r="D10058" t="s">
        <v>908</v>
      </c>
      <c r="E10058" t="s">
        <v>388</v>
      </c>
      <c r="F10058" t="s">
        <v>445</v>
      </c>
    </row>
    <row r="10059" spans="1:6" x14ac:dyDescent="0.25">
      <c r="A10059">
        <v>11</v>
      </c>
      <c r="B10059">
        <v>8</v>
      </c>
      <c r="C10059" t="s">
        <v>1278</v>
      </c>
      <c r="D10059" t="s">
        <v>901</v>
      </c>
      <c r="E10059" t="s">
        <v>352</v>
      </c>
      <c r="F10059" t="s">
        <v>445</v>
      </c>
    </row>
    <row r="10060" spans="1:6" x14ac:dyDescent="0.25">
      <c r="A10060">
        <v>11</v>
      </c>
      <c r="B10060">
        <v>9</v>
      </c>
      <c r="C10060" t="s">
        <v>1049</v>
      </c>
      <c r="D10060" t="s">
        <v>905</v>
      </c>
      <c r="E10060" t="s">
        <v>547</v>
      </c>
      <c r="F10060" t="s">
        <v>445</v>
      </c>
    </row>
    <row r="10061" spans="1:6" x14ac:dyDescent="0.25">
      <c r="A10061">
        <v>11</v>
      </c>
      <c r="B10061">
        <v>10</v>
      </c>
      <c r="C10061" t="s">
        <v>1069</v>
      </c>
      <c r="D10061" t="s">
        <v>899</v>
      </c>
      <c r="E10061" t="s">
        <v>802</v>
      </c>
      <c r="F10061" t="s">
        <v>445</v>
      </c>
    </row>
    <row r="10062" spans="1:6" x14ac:dyDescent="0.25">
      <c r="A10062">
        <v>11</v>
      </c>
      <c r="B10062">
        <v>11</v>
      </c>
      <c r="C10062" t="s">
        <v>1093</v>
      </c>
      <c r="D10062" t="s">
        <v>922</v>
      </c>
      <c r="E10062" t="s">
        <v>729</v>
      </c>
      <c r="F10062" t="s">
        <v>445</v>
      </c>
    </row>
    <row r="10063" spans="1:6" x14ac:dyDescent="0.25">
      <c r="A10063">
        <v>11</v>
      </c>
      <c r="B10063">
        <v>12</v>
      </c>
      <c r="C10063" t="s">
        <v>1080</v>
      </c>
      <c r="D10063" t="s">
        <v>899</v>
      </c>
      <c r="E10063" t="s">
        <v>536</v>
      </c>
      <c r="F10063" t="s">
        <v>445</v>
      </c>
    </row>
    <row r="10064" spans="1:6" x14ac:dyDescent="0.25">
      <c r="A10064">
        <v>11</v>
      </c>
      <c r="B10064">
        <v>13</v>
      </c>
      <c r="C10064" t="s">
        <v>1047</v>
      </c>
      <c r="D10064" t="s">
        <v>899</v>
      </c>
      <c r="E10064" t="s">
        <v>454</v>
      </c>
      <c r="F10064" t="s">
        <v>445</v>
      </c>
    </row>
    <row r="10065" spans="1:6" x14ac:dyDescent="0.25">
      <c r="A10065">
        <v>11</v>
      </c>
      <c r="B10065">
        <v>14</v>
      </c>
      <c r="C10065" t="s">
        <v>1024</v>
      </c>
      <c r="D10065" t="s">
        <v>901</v>
      </c>
      <c r="E10065" t="s">
        <v>400</v>
      </c>
      <c r="F10065" t="s">
        <v>445</v>
      </c>
    </row>
    <row r="10066" spans="1:6" x14ac:dyDescent="0.25">
      <c r="A10066">
        <v>11</v>
      </c>
      <c r="B10066">
        <v>15</v>
      </c>
      <c r="C10066" t="s">
        <v>1041</v>
      </c>
      <c r="D10066" t="s">
        <v>922</v>
      </c>
      <c r="E10066" t="s">
        <v>870</v>
      </c>
      <c r="F10066" t="s">
        <v>445</v>
      </c>
    </row>
    <row r="10067" spans="1:6" x14ac:dyDescent="0.25">
      <c r="A10067">
        <v>12</v>
      </c>
      <c r="B10067">
        <v>1</v>
      </c>
      <c r="C10067" t="s">
        <v>1088</v>
      </c>
      <c r="D10067" t="s">
        <v>901</v>
      </c>
      <c r="E10067" t="s">
        <v>870</v>
      </c>
      <c r="F10067" t="s">
        <v>445</v>
      </c>
    </row>
    <row r="10068" spans="1:6" x14ac:dyDescent="0.25">
      <c r="A10068">
        <v>12</v>
      </c>
      <c r="B10068">
        <v>2</v>
      </c>
      <c r="C10068" t="s">
        <v>1122</v>
      </c>
      <c r="D10068" t="s">
        <v>901</v>
      </c>
      <c r="E10068" t="s">
        <v>400</v>
      </c>
      <c r="F10068" t="s">
        <v>445</v>
      </c>
    </row>
    <row r="10069" spans="1:6" x14ac:dyDescent="0.25">
      <c r="A10069">
        <v>12</v>
      </c>
      <c r="B10069">
        <v>3</v>
      </c>
      <c r="C10069" t="s">
        <v>1112</v>
      </c>
      <c r="D10069" t="s">
        <v>899</v>
      </c>
      <c r="E10069" t="s">
        <v>454</v>
      </c>
      <c r="F10069" t="s">
        <v>445</v>
      </c>
    </row>
    <row r="10070" spans="1:6" x14ac:dyDescent="0.25">
      <c r="A10070">
        <v>12</v>
      </c>
      <c r="B10070">
        <v>4</v>
      </c>
      <c r="C10070" t="s">
        <v>1125</v>
      </c>
      <c r="D10070" t="s">
        <v>903</v>
      </c>
      <c r="E10070" t="s">
        <v>536</v>
      </c>
      <c r="F10070" t="s">
        <v>445</v>
      </c>
    </row>
    <row r="10071" spans="1:6" x14ac:dyDescent="0.25">
      <c r="A10071">
        <v>12</v>
      </c>
      <c r="B10071">
        <v>5</v>
      </c>
      <c r="C10071" t="s">
        <v>1113</v>
      </c>
      <c r="D10071" t="s">
        <v>899</v>
      </c>
      <c r="E10071" t="s">
        <v>729</v>
      </c>
      <c r="F10071" t="s">
        <v>445</v>
      </c>
    </row>
    <row r="10072" spans="1:6" x14ac:dyDescent="0.25">
      <c r="A10072">
        <v>12</v>
      </c>
      <c r="B10072">
        <v>6</v>
      </c>
      <c r="C10072" t="s">
        <v>1124</v>
      </c>
      <c r="D10072" t="s">
        <v>901</v>
      </c>
      <c r="E10072" t="s">
        <v>802</v>
      </c>
      <c r="F10072" t="s">
        <v>445</v>
      </c>
    </row>
    <row r="10073" spans="1:6" x14ac:dyDescent="0.25">
      <c r="A10073">
        <v>12</v>
      </c>
      <c r="B10073">
        <v>7</v>
      </c>
      <c r="C10073" t="s">
        <v>1070</v>
      </c>
      <c r="D10073" t="s">
        <v>961</v>
      </c>
      <c r="E10073" t="s">
        <v>547</v>
      </c>
      <c r="F10073" t="s">
        <v>445</v>
      </c>
    </row>
    <row r="10074" spans="1:6" x14ac:dyDescent="0.25">
      <c r="A10074">
        <v>12</v>
      </c>
      <c r="B10074">
        <v>8</v>
      </c>
      <c r="C10074" t="s">
        <v>1130</v>
      </c>
      <c r="D10074" t="s">
        <v>899</v>
      </c>
      <c r="E10074" t="s">
        <v>352</v>
      </c>
      <c r="F10074" t="s">
        <v>445</v>
      </c>
    </row>
    <row r="10075" spans="1:6" x14ac:dyDescent="0.25">
      <c r="A10075">
        <v>12</v>
      </c>
      <c r="B10075">
        <v>9</v>
      </c>
      <c r="C10075" t="s">
        <v>1145</v>
      </c>
      <c r="D10075" t="s">
        <v>899</v>
      </c>
      <c r="E10075" t="s">
        <v>388</v>
      </c>
      <c r="F10075" t="s">
        <v>445</v>
      </c>
    </row>
    <row r="10076" spans="1:6" x14ac:dyDescent="0.25">
      <c r="A10076">
        <v>12</v>
      </c>
      <c r="B10076">
        <v>10</v>
      </c>
      <c r="C10076" t="s">
        <v>1095</v>
      </c>
      <c r="D10076" t="s">
        <v>901</v>
      </c>
      <c r="E10076" t="s">
        <v>346</v>
      </c>
      <c r="F10076" t="s">
        <v>445</v>
      </c>
    </row>
    <row r="10077" spans="1:6" x14ac:dyDescent="0.25">
      <c r="A10077">
        <v>12</v>
      </c>
      <c r="B10077">
        <v>11</v>
      </c>
      <c r="C10077" t="s">
        <v>1120</v>
      </c>
      <c r="D10077" t="s">
        <v>922</v>
      </c>
      <c r="E10077" t="s">
        <v>779</v>
      </c>
      <c r="F10077" t="s">
        <v>445</v>
      </c>
    </row>
    <row r="10078" spans="1:6" x14ac:dyDescent="0.25">
      <c r="A10078">
        <v>12</v>
      </c>
      <c r="B10078">
        <v>12</v>
      </c>
      <c r="C10078" t="s">
        <v>1179</v>
      </c>
      <c r="D10078" t="s">
        <v>901</v>
      </c>
      <c r="E10078" t="s">
        <v>740</v>
      </c>
      <c r="F10078" t="s">
        <v>445</v>
      </c>
    </row>
    <row r="10079" spans="1:6" x14ac:dyDescent="0.25">
      <c r="A10079">
        <v>12</v>
      </c>
      <c r="B10079">
        <v>13</v>
      </c>
      <c r="C10079" t="s">
        <v>1044</v>
      </c>
      <c r="D10079" t="s">
        <v>922</v>
      </c>
      <c r="E10079" t="s">
        <v>681</v>
      </c>
      <c r="F10079" t="s">
        <v>445</v>
      </c>
    </row>
    <row r="10080" spans="1:6" x14ac:dyDescent="0.25">
      <c r="A10080">
        <v>12</v>
      </c>
      <c r="B10080">
        <v>14</v>
      </c>
      <c r="C10080" t="s">
        <v>1058</v>
      </c>
      <c r="D10080" t="s">
        <v>961</v>
      </c>
      <c r="E10080" t="s">
        <v>325</v>
      </c>
      <c r="F10080" t="s">
        <v>445</v>
      </c>
    </row>
    <row r="10081" spans="1:6" x14ac:dyDescent="0.25">
      <c r="A10081">
        <v>12</v>
      </c>
      <c r="B10081">
        <v>15</v>
      </c>
      <c r="C10081" t="s">
        <v>1089</v>
      </c>
      <c r="D10081" t="s">
        <v>905</v>
      </c>
      <c r="E10081" t="s">
        <v>829</v>
      </c>
      <c r="F10081" t="s">
        <v>445</v>
      </c>
    </row>
    <row r="10082" spans="1:6" x14ac:dyDescent="0.25">
      <c r="A10082">
        <v>13</v>
      </c>
      <c r="B10082">
        <v>1</v>
      </c>
      <c r="C10082" t="s">
        <v>1097</v>
      </c>
      <c r="D10082" t="s">
        <v>899</v>
      </c>
      <c r="E10082" t="s">
        <v>829</v>
      </c>
      <c r="F10082" t="s">
        <v>445</v>
      </c>
    </row>
    <row r="10083" spans="1:6" x14ac:dyDescent="0.25">
      <c r="A10083">
        <v>13</v>
      </c>
      <c r="B10083">
        <v>2</v>
      </c>
      <c r="C10083" t="s">
        <v>1126</v>
      </c>
      <c r="D10083" t="s">
        <v>961</v>
      </c>
      <c r="E10083" t="s">
        <v>325</v>
      </c>
      <c r="F10083" t="s">
        <v>445</v>
      </c>
    </row>
    <row r="10084" spans="1:6" x14ac:dyDescent="0.25">
      <c r="A10084">
        <v>13</v>
      </c>
      <c r="B10084">
        <v>3</v>
      </c>
      <c r="C10084" t="s">
        <v>1063</v>
      </c>
      <c r="D10084" t="s">
        <v>961</v>
      </c>
      <c r="E10084" t="s">
        <v>681</v>
      </c>
      <c r="F10084" t="s">
        <v>445</v>
      </c>
    </row>
    <row r="10085" spans="1:6" x14ac:dyDescent="0.25">
      <c r="A10085">
        <v>13</v>
      </c>
      <c r="B10085">
        <v>4</v>
      </c>
      <c r="C10085" t="s">
        <v>1084</v>
      </c>
      <c r="D10085" t="s">
        <v>908</v>
      </c>
      <c r="E10085" t="s">
        <v>740</v>
      </c>
      <c r="F10085" t="s">
        <v>445</v>
      </c>
    </row>
    <row r="10086" spans="1:6" x14ac:dyDescent="0.25">
      <c r="A10086">
        <v>13</v>
      </c>
      <c r="B10086">
        <v>5</v>
      </c>
      <c r="C10086" t="s">
        <v>1065</v>
      </c>
      <c r="D10086" t="s">
        <v>901</v>
      </c>
      <c r="E10086" t="s">
        <v>779</v>
      </c>
      <c r="F10086" t="s">
        <v>445</v>
      </c>
    </row>
    <row r="10087" spans="1:6" x14ac:dyDescent="0.25">
      <c r="A10087">
        <v>13</v>
      </c>
      <c r="B10087">
        <v>6</v>
      </c>
      <c r="C10087" t="s">
        <v>1075</v>
      </c>
      <c r="D10087" t="s">
        <v>899</v>
      </c>
      <c r="E10087" t="s">
        <v>346</v>
      </c>
      <c r="F10087" t="s">
        <v>445</v>
      </c>
    </row>
    <row r="10088" spans="1:6" x14ac:dyDescent="0.25">
      <c r="A10088">
        <v>13</v>
      </c>
      <c r="B10088">
        <v>7</v>
      </c>
      <c r="C10088" t="s">
        <v>1051</v>
      </c>
      <c r="D10088" t="s">
        <v>901</v>
      </c>
      <c r="E10088" t="s">
        <v>388</v>
      </c>
      <c r="F10088" t="s">
        <v>445</v>
      </c>
    </row>
    <row r="10089" spans="1:6" x14ac:dyDescent="0.25">
      <c r="A10089">
        <v>13</v>
      </c>
      <c r="B10089">
        <v>8</v>
      </c>
      <c r="C10089" t="s">
        <v>1077</v>
      </c>
      <c r="D10089" t="s">
        <v>901</v>
      </c>
      <c r="E10089" t="s">
        <v>352</v>
      </c>
      <c r="F10089" t="s">
        <v>445</v>
      </c>
    </row>
    <row r="10090" spans="1:6" x14ac:dyDescent="0.25">
      <c r="A10090">
        <v>13</v>
      </c>
      <c r="B10090">
        <v>9</v>
      </c>
      <c r="C10090" t="s">
        <v>1081</v>
      </c>
      <c r="D10090" t="s">
        <v>905</v>
      </c>
      <c r="E10090" t="s">
        <v>547</v>
      </c>
      <c r="F10090" t="s">
        <v>445</v>
      </c>
    </row>
    <row r="10091" spans="1:6" x14ac:dyDescent="0.25">
      <c r="A10091">
        <v>13</v>
      </c>
      <c r="B10091">
        <v>10</v>
      </c>
      <c r="C10091" t="s">
        <v>1117</v>
      </c>
      <c r="D10091" t="s">
        <v>899</v>
      </c>
      <c r="E10091" t="s">
        <v>802</v>
      </c>
      <c r="F10091" t="s">
        <v>445</v>
      </c>
    </row>
    <row r="10092" spans="1:6" x14ac:dyDescent="0.25">
      <c r="A10092">
        <v>13</v>
      </c>
      <c r="B10092">
        <v>11</v>
      </c>
      <c r="C10092" t="s">
        <v>1114</v>
      </c>
      <c r="D10092" t="s">
        <v>961</v>
      </c>
      <c r="E10092" t="s">
        <v>729</v>
      </c>
      <c r="F10092" t="s">
        <v>445</v>
      </c>
    </row>
    <row r="10093" spans="1:6" x14ac:dyDescent="0.25">
      <c r="A10093">
        <v>13</v>
      </c>
      <c r="B10093">
        <v>12</v>
      </c>
      <c r="C10093" t="s">
        <v>1086</v>
      </c>
      <c r="D10093" t="s">
        <v>901</v>
      </c>
      <c r="E10093" t="s">
        <v>536</v>
      </c>
      <c r="F10093" t="s">
        <v>445</v>
      </c>
    </row>
    <row r="10094" spans="1:6" x14ac:dyDescent="0.25">
      <c r="A10094">
        <v>13</v>
      </c>
      <c r="B10094">
        <v>13</v>
      </c>
      <c r="C10094" t="s">
        <v>1085</v>
      </c>
      <c r="D10094" t="s">
        <v>899</v>
      </c>
      <c r="E10094" t="s">
        <v>454</v>
      </c>
      <c r="F10094" t="s">
        <v>445</v>
      </c>
    </row>
    <row r="10095" spans="1:6" x14ac:dyDescent="0.25">
      <c r="A10095">
        <v>13</v>
      </c>
      <c r="B10095">
        <v>14</v>
      </c>
      <c r="C10095" t="s">
        <v>1071</v>
      </c>
      <c r="D10095" t="s">
        <v>903</v>
      </c>
      <c r="E10095" t="s">
        <v>400</v>
      </c>
      <c r="F10095" t="s">
        <v>445</v>
      </c>
    </row>
    <row r="10096" spans="1:6" x14ac:dyDescent="0.25">
      <c r="A10096">
        <v>13</v>
      </c>
      <c r="B10096">
        <v>15</v>
      </c>
      <c r="C10096" t="s">
        <v>1107</v>
      </c>
      <c r="D10096" t="s">
        <v>905</v>
      </c>
      <c r="E10096" t="s">
        <v>870</v>
      </c>
      <c r="F10096" t="s">
        <v>445</v>
      </c>
    </row>
    <row r="10097" spans="1:6" x14ac:dyDescent="0.25">
      <c r="A10097">
        <v>14</v>
      </c>
      <c r="B10097">
        <v>1</v>
      </c>
      <c r="C10097" t="s">
        <v>1136</v>
      </c>
      <c r="D10097" t="s">
        <v>899</v>
      </c>
      <c r="E10097" t="s">
        <v>870</v>
      </c>
      <c r="F10097" t="s">
        <v>445</v>
      </c>
    </row>
    <row r="10098" spans="1:6" x14ac:dyDescent="0.25">
      <c r="A10098">
        <v>14</v>
      </c>
      <c r="B10098">
        <v>2</v>
      </c>
      <c r="C10098" t="s">
        <v>1259</v>
      </c>
      <c r="D10098" t="s">
        <v>901</v>
      </c>
      <c r="E10098" t="s">
        <v>400</v>
      </c>
      <c r="F10098" t="s">
        <v>445</v>
      </c>
    </row>
    <row r="10099" spans="1:6" x14ac:dyDescent="0.25">
      <c r="A10099">
        <v>14</v>
      </c>
      <c r="B10099">
        <v>3</v>
      </c>
      <c r="C10099" t="s">
        <v>1121</v>
      </c>
      <c r="D10099" t="s">
        <v>901</v>
      </c>
      <c r="E10099" t="s">
        <v>454</v>
      </c>
      <c r="F10099" t="s">
        <v>445</v>
      </c>
    </row>
    <row r="10100" spans="1:6" x14ac:dyDescent="0.25">
      <c r="A10100">
        <v>14</v>
      </c>
      <c r="B10100">
        <v>4</v>
      </c>
      <c r="C10100" t="s">
        <v>1083</v>
      </c>
      <c r="D10100" t="s">
        <v>901</v>
      </c>
      <c r="E10100" t="s">
        <v>536</v>
      </c>
      <c r="F10100" t="s">
        <v>445</v>
      </c>
    </row>
    <row r="10101" spans="1:6" x14ac:dyDescent="0.25">
      <c r="A10101">
        <v>14</v>
      </c>
      <c r="B10101">
        <v>5</v>
      </c>
      <c r="C10101" t="s">
        <v>1149</v>
      </c>
      <c r="D10101" t="s">
        <v>903</v>
      </c>
      <c r="E10101" t="s">
        <v>729</v>
      </c>
      <c r="F10101" t="s">
        <v>445</v>
      </c>
    </row>
    <row r="10102" spans="1:6" x14ac:dyDescent="0.25">
      <c r="A10102">
        <v>14</v>
      </c>
      <c r="B10102">
        <v>6</v>
      </c>
      <c r="C10102" t="s">
        <v>1131</v>
      </c>
      <c r="D10102" t="s">
        <v>901</v>
      </c>
      <c r="E10102" t="s">
        <v>802</v>
      </c>
      <c r="F10102" t="s">
        <v>445</v>
      </c>
    </row>
    <row r="10103" spans="1:6" x14ac:dyDescent="0.25">
      <c r="A10103">
        <v>14</v>
      </c>
      <c r="B10103">
        <v>7</v>
      </c>
      <c r="C10103" t="s">
        <v>1106</v>
      </c>
      <c r="D10103" t="s">
        <v>901</v>
      </c>
      <c r="E10103" t="s">
        <v>547</v>
      </c>
      <c r="F10103" t="s">
        <v>445</v>
      </c>
    </row>
    <row r="10104" spans="1:6" x14ac:dyDescent="0.25">
      <c r="A10104">
        <v>14</v>
      </c>
      <c r="B10104">
        <v>8</v>
      </c>
      <c r="C10104" t="s">
        <v>1137</v>
      </c>
      <c r="D10104" t="s">
        <v>922</v>
      </c>
      <c r="E10104" t="s">
        <v>352</v>
      </c>
      <c r="F10104" t="s">
        <v>445</v>
      </c>
    </row>
    <row r="10105" spans="1:6" x14ac:dyDescent="0.25">
      <c r="A10105">
        <v>14</v>
      </c>
      <c r="B10105">
        <v>9</v>
      </c>
      <c r="C10105" t="s">
        <v>1068</v>
      </c>
      <c r="D10105" t="s">
        <v>901</v>
      </c>
      <c r="E10105" t="s">
        <v>388</v>
      </c>
      <c r="F10105" t="s">
        <v>445</v>
      </c>
    </row>
    <row r="10106" spans="1:6" x14ac:dyDescent="0.25">
      <c r="A10106">
        <v>14</v>
      </c>
      <c r="B10106">
        <v>10</v>
      </c>
      <c r="C10106" t="s">
        <v>1096</v>
      </c>
      <c r="D10106" t="s">
        <v>901</v>
      </c>
      <c r="E10106" t="s">
        <v>346</v>
      </c>
      <c r="F10106" t="s">
        <v>445</v>
      </c>
    </row>
    <row r="10107" spans="1:6" x14ac:dyDescent="0.25">
      <c r="A10107">
        <v>14</v>
      </c>
      <c r="B10107">
        <v>11</v>
      </c>
      <c r="C10107" t="s">
        <v>1098</v>
      </c>
      <c r="D10107" t="s">
        <v>899</v>
      </c>
      <c r="E10107" t="s">
        <v>779</v>
      </c>
      <c r="F10107" t="s">
        <v>445</v>
      </c>
    </row>
    <row r="10108" spans="1:6" x14ac:dyDescent="0.25">
      <c r="A10108">
        <v>14</v>
      </c>
      <c r="B10108">
        <v>12</v>
      </c>
      <c r="C10108" t="s">
        <v>1034</v>
      </c>
      <c r="D10108" t="s">
        <v>901</v>
      </c>
      <c r="E10108" t="s">
        <v>740</v>
      </c>
      <c r="F10108" t="s">
        <v>445</v>
      </c>
    </row>
    <row r="10109" spans="1:6" x14ac:dyDescent="0.25">
      <c r="A10109">
        <v>14</v>
      </c>
      <c r="B10109">
        <v>13</v>
      </c>
      <c r="C10109" t="s">
        <v>1151</v>
      </c>
      <c r="D10109" t="s">
        <v>903</v>
      </c>
      <c r="E10109" t="s">
        <v>681</v>
      </c>
      <c r="F10109" t="s">
        <v>445</v>
      </c>
    </row>
    <row r="10110" spans="1:6" x14ac:dyDescent="0.25">
      <c r="A10110">
        <v>14</v>
      </c>
      <c r="B10110">
        <v>14</v>
      </c>
      <c r="C10110" t="s">
        <v>1050</v>
      </c>
      <c r="D10110" t="s">
        <v>922</v>
      </c>
      <c r="E10110" t="s">
        <v>325</v>
      </c>
      <c r="F10110" t="s">
        <v>445</v>
      </c>
    </row>
    <row r="10111" spans="1:6" x14ac:dyDescent="0.25">
      <c r="A10111">
        <v>14</v>
      </c>
      <c r="B10111">
        <v>15</v>
      </c>
      <c r="C10111" t="s">
        <v>1064</v>
      </c>
      <c r="D10111" t="s">
        <v>901</v>
      </c>
      <c r="E10111" t="s">
        <v>829</v>
      </c>
      <c r="F10111" t="s">
        <v>445</v>
      </c>
    </row>
    <row r="10112" spans="1:6" x14ac:dyDescent="0.25">
      <c r="A10112">
        <v>15</v>
      </c>
      <c r="B10112">
        <v>1</v>
      </c>
      <c r="C10112" t="s">
        <v>1109</v>
      </c>
      <c r="D10112" t="s">
        <v>908</v>
      </c>
      <c r="E10112" t="s">
        <v>829</v>
      </c>
      <c r="F10112" t="s">
        <v>445</v>
      </c>
    </row>
    <row r="10113" spans="1:6" x14ac:dyDescent="0.25">
      <c r="A10113">
        <v>15</v>
      </c>
      <c r="B10113">
        <v>2</v>
      </c>
      <c r="C10113" t="s">
        <v>1105</v>
      </c>
      <c r="D10113" t="s">
        <v>901</v>
      </c>
      <c r="E10113" t="s">
        <v>325</v>
      </c>
      <c r="F10113" t="s">
        <v>445</v>
      </c>
    </row>
    <row r="10114" spans="1:6" x14ac:dyDescent="0.25">
      <c r="A10114">
        <v>15</v>
      </c>
      <c r="B10114">
        <v>3</v>
      </c>
      <c r="C10114" t="s">
        <v>1116</v>
      </c>
      <c r="D10114" t="s">
        <v>901</v>
      </c>
      <c r="E10114" t="s">
        <v>681</v>
      </c>
      <c r="F10114" t="s">
        <v>445</v>
      </c>
    </row>
    <row r="10115" spans="1:6" x14ac:dyDescent="0.25">
      <c r="A10115">
        <v>15</v>
      </c>
      <c r="B10115">
        <v>4</v>
      </c>
      <c r="C10115" t="s">
        <v>1279</v>
      </c>
      <c r="D10115" t="s">
        <v>901</v>
      </c>
      <c r="E10115" t="s">
        <v>740</v>
      </c>
      <c r="F10115" t="s">
        <v>445</v>
      </c>
    </row>
    <row r="10116" spans="1:6" x14ac:dyDescent="0.25">
      <c r="A10116">
        <v>15</v>
      </c>
      <c r="B10116">
        <v>5</v>
      </c>
      <c r="C10116" t="s">
        <v>1090</v>
      </c>
      <c r="D10116" t="s">
        <v>899</v>
      </c>
      <c r="E10116" t="s">
        <v>779</v>
      </c>
      <c r="F10116" t="s">
        <v>445</v>
      </c>
    </row>
    <row r="10117" spans="1:6" x14ac:dyDescent="0.25">
      <c r="A10117">
        <v>15</v>
      </c>
      <c r="B10117">
        <v>6</v>
      </c>
      <c r="C10117" t="s">
        <v>1100</v>
      </c>
      <c r="D10117" t="s">
        <v>961</v>
      </c>
      <c r="E10117" t="s">
        <v>346</v>
      </c>
      <c r="F10117" t="s">
        <v>445</v>
      </c>
    </row>
    <row r="10118" spans="1:6" x14ac:dyDescent="0.25">
      <c r="A10118">
        <v>15</v>
      </c>
      <c r="B10118">
        <v>7</v>
      </c>
      <c r="C10118" t="s">
        <v>1087</v>
      </c>
      <c r="D10118" t="s">
        <v>901</v>
      </c>
      <c r="E10118" t="s">
        <v>388</v>
      </c>
      <c r="F10118" t="s">
        <v>445</v>
      </c>
    </row>
    <row r="10119" spans="1:6" x14ac:dyDescent="0.25">
      <c r="A10119">
        <v>15</v>
      </c>
      <c r="B10119">
        <v>8</v>
      </c>
      <c r="C10119" t="s">
        <v>1251</v>
      </c>
      <c r="D10119" t="s">
        <v>901</v>
      </c>
      <c r="E10119" t="s">
        <v>352</v>
      </c>
      <c r="F10119" t="s">
        <v>445</v>
      </c>
    </row>
    <row r="10120" spans="1:6" x14ac:dyDescent="0.25">
      <c r="A10120">
        <v>15</v>
      </c>
      <c r="B10120">
        <v>9</v>
      </c>
      <c r="C10120" t="s">
        <v>1128</v>
      </c>
      <c r="D10120" t="s">
        <v>901</v>
      </c>
      <c r="E10120" t="s">
        <v>547</v>
      </c>
      <c r="F10120" t="s">
        <v>445</v>
      </c>
    </row>
    <row r="10121" spans="1:6" x14ac:dyDescent="0.25">
      <c r="A10121">
        <v>15</v>
      </c>
      <c r="B10121">
        <v>10</v>
      </c>
      <c r="C10121" t="s">
        <v>1144</v>
      </c>
      <c r="D10121" t="s">
        <v>899</v>
      </c>
      <c r="E10121" t="s">
        <v>802</v>
      </c>
      <c r="F10121" t="s">
        <v>445</v>
      </c>
    </row>
    <row r="10122" spans="1:6" x14ac:dyDescent="0.25">
      <c r="A10122">
        <v>15</v>
      </c>
      <c r="B10122">
        <v>11</v>
      </c>
      <c r="C10122" t="s">
        <v>1119</v>
      </c>
      <c r="D10122" t="s">
        <v>901</v>
      </c>
      <c r="E10122" t="s">
        <v>729</v>
      </c>
      <c r="F10122" t="s">
        <v>445</v>
      </c>
    </row>
    <row r="10123" spans="1:6" x14ac:dyDescent="0.25">
      <c r="A10123">
        <v>15</v>
      </c>
      <c r="B10123">
        <v>12</v>
      </c>
      <c r="C10123" t="s">
        <v>1123</v>
      </c>
      <c r="D10123" t="s">
        <v>926</v>
      </c>
      <c r="E10123" t="s">
        <v>536</v>
      </c>
      <c r="F10123" t="s">
        <v>445</v>
      </c>
    </row>
    <row r="10124" spans="1:6" x14ac:dyDescent="0.25">
      <c r="A10124">
        <v>15</v>
      </c>
      <c r="B10124">
        <v>13</v>
      </c>
      <c r="C10124" t="s">
        <v>1135</v>
      </c>
      <c r="D10124" t="s">
        <v>908</v>
      </c>
      <c r="E10124" t="s">
        <v>454</v>
      </c>
      <c r="F10124" t="s">
        <v>445</v>
      </c>
    </row>
    <row r="10125" spans="1:6" x14ac:dyDescent="0.25">
      <c r="A10125">
        <v>15</v>
      </c>
      <c r="B10125">
        <v>14</v>
      </c>
      <c r="C10125" t="s">
        <v>1079</v>
      </c>
      <c r="D10125" t="s">
        <v>905</v>
      </c>
      <c r="E10125" t="s">
        <v>400</v>
      </c>
      <c r="F10125" t="s">
        <v>445</v>
      </c>
    </row>
    <row r="10126" spans="1:6" x14ac:dyDescent="0.25">
      <c r="A10126">
        <v>15</v>
      </c>
      <c r="B10126">
        <v>15</v>
      </c>
      <c r="C10126" t="s">
        <v>1092</v>
      </c>
      <c r="D10126" t="s">
        <v>901</v>
      </c>
      <c r="E10126" t="s">
        <v>870</v>
      </c>
      <c r="F10126" t="s">
        <v>445</v>
      </c>
    </row>
    <row r="10127" spans="1:6" x14ac:dyDescent="0.25">
      <c r="A10127">
        <v>16</v>
      </c>
      <c r="B10127">
        <v>1</v>
      </c>
      <c r="C10127" t="s">
        <v>1134</v>
      </c>
      <c r="D10127" t="s">
        <v>901</v>
      </c>
      <c r="E10127" t="s">
        <v>870</v>
      </c>
      <c r="F10127" t="s">
        <v>445</v>
      </c>
    </row>
    <row r="10128" spans="1:6" x14ac:dyDescent="0.25">
      <c r="A10128">
        <v>16</v>
      </c>
      <c r="B10128">
        <v>2</v>
      </c>
      <c r="C10128" t="s">
        <v>1103</v>
      </c>
      <c r="D10128" t="s">
        <v>901</v>
      </c>
      <c r="E10128" t="s">
        <v>400</v>
      </c>
      <c r="F10128" t="s">
        <v>445</v>
      </c>
    </row>
    <row r="10129" spans="1:6" x14ac:dyDescent="0.25">
      <c r="A10129">
        <v>16</v>
      </c>
      <c r="B10129">
        <v>3</v>
      </c>
      <c r="C10129" t="s">
        <v>1091</v>
      </c>
      <c r="D10129" t="s">
        <v>901</v>
      </c>
      <c r="E10129" t="s">
        <v>454</v>
      </c>
      <c r="F10129" t="s">
        <v>445</v>
      </c>
    </row>
    <row r="10130" spans="1:6" x14ac:dyDescent="0.25">
      <c r="A10130">
        <v>16</v>
      </c>
      <c r="B10130">
        <v>4</v>
      </c>
      <c r="C10130" t="s">
        <v>1099</v>
      </c>
      <c r="D10130" t="s">
        <v>899</v>
      </c>
      <c r="E10130" t="s">
        <v>536</v>
      </c>
      <c r="F10130" t="s">
        <v>445</v>
      </c>
    </row>
    <row r="10131" spans="1:6" x14ac:dyDescent="0.25">
      <c r="A10131">
        <v>16</v>
      </c>
      <c r="B10131">
        <v>5</v>
      </c>
      <c r="C10131" t="s">
        <v>1156</v>
      </c>
      <c r="D10131" t="s">
        <v>899</v>
      </c>
      <c r="E10131" t="s">
        <v>729</v>
      </c>
      <c r="F10131" t="s">
        <v>445</v>
      </c>
    </row>
    <row r="10132" spans="1:6" x14ac:dyDescent="0.25">
      <c r="A10132">
        <v>16</v>
      </c>
      <c r="B10132">
        <v>6</v>
      </c>
      <c r="C10132" t="s">
        <v>1094</v>
      </c>
      <c r="D10132" t="s">
        <v>903</v>
      </c>
      <c r="E10132" t="s">
        <v>802</v>
      </c>
      <c r="F10132" t="s">
        <v>445</v>
      </c>
    </row>
    <row r="10133" spans="1:6" x14ac:dyDescent="0.25">
      <c r="A10133">
        <v>16</v>
      </c>
      <c r="B10133">
        <v>7</v>
      </c>
      <c r="C10133" t="s">
        <v>1108</v>
      </c>
      <c r="D10133" t="s">
        <v>908</v>
      </c>
      <c r="E10133" t="s">
        <v>547</v>
      </c>
      <c r="F10133" t="s">
        <v>445</v>
      </c>
    </row>
    <row r="10134" spans="1:6" x14ac:dyDescent="0.25">
      <c r="A10134">
        <v>16</v>
      </c>
      <c r="B10134">
        <v>8</v>
      </c>
      <c r="C10134" t="s">
        <v>1115</v>
      </c>
      <c r="D10134" t="s">
        <v>901</v>
      </c>
      <c r="E10134" t="s">
        <v>352</v>
      </c>
      <c r="F10134" t="s">
        <v>445</v>
      </c>
    </row>
    <row r="10135" spans="1:6" x14ac:dyDescent="0.25">
      <c r="A10135">
        <v>16</v>
      </c>
      <c r="B10135">
        <v>9</v>
      </c>
      <c r="C10135" t="s">
        <v>1213</v>
      </c>
      <c r="D10135" t="s">
        <v>901</v>
      </c>
      <c r="E10135" t="s">
        <v>388</v>
      </c>
      <c r="F10135" t="s">
        <v>445</v>
      </c>
    </row>
    <row r="10136" spans="1:6" x14ac:dyDescent="0.25">
      <c r="A10136">
        <v>16</v>
      </c>
      <c r="B10136">
        <v>10</v>
      </c>
      <c r="C10136" t="s">
        <v>1111</v>
      </c>
      <c r="D10136" t="s">
        <v>926</v>
      </c>
      <c r="E10136" t="s">
        <v>346</v>
      </c>
      <c r="F10136" t="s">
        <v>445</v>
      </c>
    </row>
    <row r="10137" spans="1:6" x14ac:dyDescent="0.25">
      <c r="A10137">
        <v>16</v>
      </c>
      <c r="B10137">
        <v>11</v>
      </c>
      <c r="C10137" t="s">
        <v>1237</v>
      </c>
      <c r="D10137" t="s">
        <v>901</v>
      </c>
      <c r="E10137" t="s">
        <v>779</v>
      </c>
      <c r="F10137" t="s">
        <v>445</v>
      </c>
    </row>
    <row r="10138" spans="1:6" x14ac:dyDescent="0.25">
      <c r="A10138">
        <v>16</v>
      </c>
      <c r="B10138">
        <v>12</v>
      </c>
      <c r="C10138" t="s">
        <v>1203</v>
      </c>
      <c r="D10138" t="s">
        <v>903</v>
      </c>
      <c r="E10138" t="s">
        <v>740</v>
      </c>
      <c r="F10138" t="s">
        <v>445</v>
      </c>
    </row>
    <row r="10139" spans="1:6" x14ac:dyDescent="0.25">
      <c r="A10139">
        <v>16</v>
      </c>
      <c r="B10139">
        <v>13</v>
      </c>
      <c r="C10139" t="s">
        <v>1169</v>
      </c>
      <c r="D10139" t="s">
        <v>901</v>
      </c>
      <c r="E10139" t="s">
        <v>681</v>
      </c>
      <c r="F10139" t="s">
        <v>445</v>
      </c>
    </row>
    <row r="10140" spans="1:6" x14ac:dyDescent="0.25">
      <c r="A10140">
        <v>16</v>
      </c>
      <c r="B10140">
        <v>14</v>
      </c>
      <c r="C10140" t="s">
        <v>1139</v>
      </c>
      <c r="D10140" t="s">
        <v>903</v>
      </c>
      <c r="E10140" t="s">
        <v>325</v>
      </c>
      <c r="F10140" t="s">
        <v>445</v>
      </c>
    </row>
    <row r="10141" spans="1:6" x14ac:dyDescent="0.25">
      <c r="A10141">
        <v>16</v>
      </c>
      <c r="B10141">
        <v>15</v>
      </c>
      <c r="C10141" t="s">
        <v>1104</v>
      </c>
      <c r="D10141" t="s">
        <v>901</v>
      </c>
      <c r="E10141" t="s">
        <v>829</v>
      </c>
      <c r="F10141" t="s">
        <v>445</v>
      </c>
    </row>
    <row r="10142" spans="1:6" x14ac:dyDescent="0.25">
      <c r="A10142">
        <v>17</v>
      </c>
      <c r="B10142">
        <v>1</v>
      </c>
      <c r="C10142" t="s">
        <v>1244</v>
      </c>
      <c r="D10142" t="s">
        <v>961</v>
      </c>
      <c r="E10142" t="s">
        <v>829</v>
      </c>
      <c r="F10142" t="s">
        <v>445</v>
      </c>
    </row>
    <row r="10143" spans="1:6" x14ac:dyDescent="0.25">
      <c r="A10143">
        <v>17</v>
      </c>
      <c r="B10143">
        <v>2</v>
      </c>
      <c r="C10143" t="s">
        <v>1153</v>
      </c>
      <c r="D10143" t="s">
        <v>899</v>
      </c>
      <c r="E10143" t="s">
        <v>325</v>
      </c>
      <c r="F10143" t="s">
        <v>445</v>
      </c>
    </row>
    <row r="10144" spans="1:6" x14ac:dyDescent="0.25">
      <c r="A10144">
        <v>17</v>
      </c>
      <c r="B10144">
        <v>3</v>
      </c>
      <c r="C10144" t="s">
        <v>1133</v>
      </c>
      <c r="D10144" t="s">
        <v>901</v>
      </c>
      <c r="E10144" t="s">
        <v>681</v>
      </c>
      <c r="F10144" t="s">
        <v>445</v>
      </c>
    </row>
    <row r="10145" spans="1:6" x14ac:dyDescent="0.25">
      <c r="A10145">
        <v>17</v>
      </c>
      <c r="B10145">
        <v>4</v>
      </c>
      <c r="C10145" t="s">
        <v>1161</v>
      </c>
      <c r="D10145" t="s">
        <v>899</v>
      </c>
      <c r="E10145" t="s">
        <v>740</v>
      </c>
      <c r="F10145" t="s">
        <v>445</v>
      </c>
    </row>
    <row r="10146" spans="1:6" x14ac:dyDescent="0.25">
      <c r="A10146">
        <v>17</v>
      </c>
      <c r="B10146">
        <v>5</v>
      </c>
      <c r="C10146" t="s">
        <v>1142</v>
      </c>
      <c r="D10146" t="s">
        <v>899</v>
      </c>
      <c r="E10146" t="s">
        <v>779</v>
      </c>
      <c r="F10146" t="s">
        <v>445</v>
      </c>
    </row>
    <row r="10147" spans="1:6" x14ac:dyDescent="0.25">
      <c r="A10147">
        <v>17</v>
      </c>
      <c r="B10147">
        <v>6</v>
      </c>
      <c r="C10147" t="s">
        <v>1159</v>
      </c>
      <c r="D10147" t="s">
        <v>901</v>
      </c>
      <c r="E10147" t="s">
        <v>346</v>
      </c>
      <c r="F10147" t="s">
        <v>445</v>
      </c>
    </row>
    <row r="10148" spans="1:6" x14ac:dyDescent="0.25">
      <c r="A10148">
        <v>17</v>
      </c>
      <c r="B10148">
        <v>7</v>
      </c>
      <c r="C10148" t="s">
        <v>1176</v>
      </c>
      <c r="D10148" t="s">
        <v>922</v>
      </c>
      <c r="E10148" t="s">
        <v>388</v>
      </c>
      <c r="F10148" t="s">
        <v>445</v>
      </c>
    </row>
    <row r="10149" spans="1:6" x14ac:dyDescent="0.25">
      <c r="A10149">
        <v>17</v>
      </c>
      <c r="B10149">
        <v>8</v>
      </c>
      <c r="C10149" t="s">
        <v>1165</v>
      </c>
      <c r="D10149" t="s">
        <v>901</v>
      </c>
      <c r="E10149" t="s">
        <v>352</v>
      </c>
      <c r="F10149" t="s">
        <v>445</v>
      </c>
    </row>
    <row r="10150" spans="1:6" x14ac:dyDescent="0.25">
      <c r="A10150">
        <v>17</v>
      </c>
      <c r="B10150">
        <v>9</v>
      </c>
      <c r="C10150" t="s">
        <v>1173</v>
      </c>
      <c r="D10150" t="s">
        <v>899</v>
      </c>
      <c r="E10150" t="s">
        <v>547</v>
      </c>
      <c r="F10150" t="s">
        <v>445</v>
      </c>
    </row>
    <row r="10151" spans="1:6" x14ac:dyDescent="0.25">
      <c r="A10151">
        <v>17</v>
      </c>
      <c r="B10151">
        <v>10</v>
      </c>
      <c r="C10151" t="s">
        <v>1154</v>
      </c>
      <c r="D10151" t="s">
        <v>922</v>
      </c>
      <c r="E10151" t="s">
        <v>802</v>
      </c>
      <c r="F10151" t="s">
        <v>445</v>
      </c>
    </row>
    <row r="10152" spans="1:6" x14ac:dyDescent="0.25">
      <c r="A10152">
        <v>17</v>
      </c>
      <c r="B10152">
        <v>11</v>
      </c>
      <c r="C10152" t="s">
        <v>1200</v>
      </c>
      <c r="D10152" t="s">
        <v>901</v>
      </c>
      <c r="E10152" t="s">
        <v>729</v>
      </c>
      <c r="F10152" t="s">
        <v>445</v>
      </c>
    </row>
    <row r="10153" spans="1:6" x14ac:dyDescent="0.25">
      <c r="A10153">
        <v>17</v>
      </c>
      <c r="B10153">
        <v>12</v>
      </c>
      <c r="C10153" t="s">
        <v>1155</v>
      </c>
      <c r="D10153" t="s">
        <v>961</v>
      </c>
      <c r="E10153" t="s">
        <v>536</v>
      </c>
      <c r="F10153" t="s">
        <v>445</v>
      </c>
    </row>
    <row r="10154" spans="1:6" x14ac:dyDescent="0.25">
      <c r="A10154">
        <v>17</v>
      </c>
      <c r="B10154">
        <v>13</v>
      </c>
      <c r="C10154" t="s">
        <v>1152</v>
      </c>
      <c r="D10154" t="s">
        <v>903</v>
      </c>
      <c r="E10154" t="s">
        <v>454</v>
      </c>
      <c r="F10154" t="s">
        <v>445</v>
      </c>
    </row>
    <row r="10155" spans="1:6" x14ac:dyDescent="0.25">
      <c r="A10155">
        <v>17</v>
      </c>
      <c r="B10155">
        <v>14</v>
      </c>
      <c r="C10155" t="s">
        <v>1221</v>
      </c>
      <c r="D10155" t="s">
        <v>908</v>
      </c>
      <c r="E10155" t="s">
        <v>400</v>
      </c>
      <c r="F10155" t="s">
        <v>445</v>
      </c>
    </row>
    <row r="10156" spans="1:6" x14ac:dyDescent="0.25">
      <c r="A10156">
        <v>17</v>
      </c>
      <c r="B10156">
        <v>15</v>
      </c>
      <c r="C10156" t="s">
        <v>1118</v>
      </c>
      <c r="D10156" t="s">
        <v>901</v>
      </c>
      <c r="E10156" t="s">
        <v>870</v>
      </c>
      <c r="F10156" t="s">
        <v>445</v>
      </c>
    </row>
    <row r="10157" spans="1:6" x14ac:dyDescent="0.25">
      <c r="A10157">
        <v>18</v>
      </c>
      <c r="B10157">
        <v>1</v>
      </c>
      <c r="C10157" t="s">
        <v>1201</v>
      </c>
      <c r="D10157" t="s">
        <v>903</v>
      </c>
      <c r="E10157" t="s">
        <v>870</v>
      </c>
      <c r="F10157" t="s">
        <v>445</v>
      </c>
    </row>
    <row r="10158" spans="1:6" x14ac:dyDescent="0.25">
      <c r="A10158">
        <v>18</v>
      </c>
      <c r="B10158">
        <v>2</v>
      </c>
      <c r="C10158" t="s">
        <v>1205</v>
      </c>
      <c r="D10158" t="s">
        <v>905</v>
      </c>
      <c r="E10158" t="s">
        <v>400</v>
      </c>
      <c r="F10158" t="s">
        <v>445</v>
      </c>
    </row>
    <row r="10159" spans="1:6" x14ac:dyDescent="0.25">
      <c r="A10159">
        <v>18</v>
      </c>
      <c r="B10159">
        <v>3</v>
      </c>
      <c r="C10159" t="s">
        <v>1168</v>
      </c>
      <c r="D10159" t="s">
        <v>899</v>
      </c>
      <c r="E10159" t="s">
        <v>454</v>
      </c>
      <c r="F10159" t="s">
        <v>445</v>
      </c>
    </row>
    <row r="10160" spans="1:6" x14ac:dyDescent="0.25">
      <c r="A10160">
        <v>18</v>
      </c>
      <c r="B10160">
        <v>4</v>
      </c>
      <c r="C10160" t="s">
        <v>1226</v>
      </c>
      <c r="D10160" t="s">
        <v>901</v>
      </c>
      <c r="E10160" t="s">
        <v>536</v>
      </c>
      <c r="F10160" t="s">
        <v>445</v>
      </c>
    </row>
    <row r="10161" spans="1:6" x14ac:dyDescent="0.25">
      <c r="A10161">
        <v>18</v>
      </c>
      <c r="B10161">
        <v>5</v>
      </c>
      <c r="C10161" t="s">
        <v>1102</v>
      </c>
      <c r="D10161" t="s">
        <v>901</v>
      </c>
      <c r="E10161" t="s">
        <v>729</v>
      </c>
      <c r="F10161" t="s">
        <v>445</v>
      </c>
    </row>
    <row r="10162" spans="1:6" x14ac:dyDescent="0.25">
      <c r="A10162">
        <v>18</v>
      </c>
      <c r="B10162">
        <v>6</v>
      </c>
      <c r="C10162" t="s">
        <v>1216</v>
      </c>
      <c r="D10162" t="s">
        <v>899</v>
      </c>
      <c r="E10162" t="s">
        <v>802</v>
      </c>
      <c r="F10162" t="s">
        <v>445</v>
      </c>
    </row>
    <row r="10163" spans="1:6" x14ac:dyDescent="0.25">
      <c r="A10163">
        <v>18</v>
      </c>
      <c r="B10163">
        <v>7</v>
      </c>
      <c r="C10163" t="s">
        <v>1166</v>
      </c>
      <c r="D10163" t="s">
        <v>901</v>
      </c>
      <c r="E10163" t="s">
        <v>547</v>
      </c>
      <c r="F10163" t="s">
        <v>445</v>
      </c>
    </row>
    <row r="10164" spans="1:6" x14ac:dyDescent="0.25">
      <c r="A10164">
        <v>18</v>
      </c>
      <c r="B10164">
        <v>8</v>
      </c>
      <c r="C10164" t="s">
        <v>1158</v>
      </c>
      <c r="D10164" t="s">
        <v>961</v>
      </c>
      <c r="E10164" t="s">
        <v>352</v>
      </c>
      <c r="F10164" t="s">
        <v>445</v>
      </c>
    </row>
    <row r="10165" spans="1:6" x14ac:dyDescent="0.25">
      <c r="A10165">
        <v>18</v>
      </c>
      <c r="B10165">
        <v>9</v>
      </c>
      <c r="C10165" t="s">
        <v>1157</v>
      </c>
      <c r="D10165" t="s">
        <v>899</v>
      </c>
      <c r="E10165" t="s">
        <v>388</v>
      </c>
      <c r="F10165" t="s">
        <v>445</v>
      </c>
    </row>
    <row r="10166" spans="1:6" x14ac:dyDescent="0.25">
      <c r="A10166">
        <v>18</v>
      </c>
      <c r="B10166">
        <v>10</v>
      </c>
      <c r="C10166" t="s">
        <v>1185</v>
      </c>
      <c r="D10166" t="s">
        <v>901</v>
      </c>
      <c r="E10166" t="s">
        <v>346</v>
      </c>
      <c r="F10166" t="s">
        <v>445</v>
      </c>
    </row>
    <row r="10167" spans="1:6" x14ac:dyDescent="0.25">
      <c r="A10167">
        <v>18</v>
      </c>
      <c r="B10167">
        <v>11</v>
      </c>
      <c r="C10167" t="s">
        <v>1160</v>
      </c>
      <c r="D10167" t="s">
        <v>899</v>
      </c>
      <c r="E10167" t="s">
        <v>779</v>
      </c>
      <c r="F10167" t="s">
        <v>445</v>
      </c>
    </row>
    <row r="10168" spans="1:6" x14ac:dyDescent="0.25">
      <c r="A10168">
        <v>18</v>
      </c>
      <c r="B10168">
        <v>12</v>
      </c>
      <c r="C10168" t="s">
        <v>1261</v>
      </c>
      <c r="D10168" t="s">
        <v>899</v>
      </c>
      <c r="E10168" t="s">
        <v>740</v>
      </c>
      <c r="F10168" t="s">
        <v>445</v>
      </c>
    </row>
    <row r="10169" spans="1:6" x14ac:dyDescent="0.25">
      <c r="A10169">
        <v>18</v>
      </c>
      <c r="B10169">
        <v>13</v>
      </c>
      <c r="C10169" t="s">
        <v>1167</v>
      </c>
      <c r="D10169" t="s">
        <v>901</v>
      </c>
      <c r="E10169" t="s">
        <v>681</v>
      </c>
      <c r="F10169" t="s">
        <v>445</v>
      </c>
    </row>
    <row r="10170" spans="1:6" x14ac:dyDescent="0.25">
      <c r="A10170">
        <v>18</v>
      </c>
      <c r="B10170">
        <v>14</v>
      </c>
      <c r="C10170" t="s">
        <v>1191</v>
      </c>
      <c r="D10170" t="s">
        <v>901</v>
      </c>
      <c r="E10170" t="s">
        <v>325</v>
      </c>
      <c r="F10170" t="s">
        <v>445</v>
      </c>
    </row>
    <row r="10171" spans="1:6" x14ac:dyDescent="0.25">
      <c r="A10171">
        <v>18</v>
      </c>
      <c r="B10171">
        <v>15</v>
      </c>
      <c r="C10171" t="s">
        <v>1210</v>
      </c>
      <c r="D10171" t="s">
        <v>901</v>
      </c>
      <c r="E10171" t="s">
        <v>829</v>
      </c>
      <c r="F10171" t="s">
        <v>445</v>
      </c>
    </row>
    <row r="10172" spans="1:6" x14ac:dyDescent="0.25">
      <c r="A10172">
        <v>19</v>
      </c>
      <c r="B10172">
        <v>1</v>
      </c>
      <c r="C10172" t="s">
        <v>1183</v>
      </c>
      <c r="D10172" t="s">
        <v>899</v>
      </c>
      <c r="E10172" t="s">
        <v>829</v>
      </c>
      <c r="F10172" t="s">
        <v>445</v>
      </c>
    </row>
    <row r="10173" spans="1:6" x14ac:dyDescent="0.25">
      <c r="A10173">
        <v>19</v>
      </c>
      <c r="B10173">
        <v>2</v>
      </c>
      <c r="C10173" t="s">
        <v>1208</v>
      </c>
      <c r="D10173" t="s">
        <v>899</v>
      </c>
      <c r="E10173" t="s">
        <v>325</v>
      </c>
      <c r="F10173" t="s">
        <v>445</v>
      </c>
    </row>
    <row r="10174" spans="1:6" x14ac:dyDescent="0.25">
      <c r="A10174">
        <v>19</v>
      </c>
      <c r="B10174">
        <v>3</v>
      </c>
      <c r="C10174" t="s">
        <v>1231</v>
      </c>
      <c r="D10174" t="s">
        <v>901</v>
      </c>
      <c r="E10174" t="s">
        <v>681</v>
      </c>
      <c r="F10174" t="s">
        <v>445</v>
      </c>
    </row>
    <row r="10175" spans="1:6" x14ac:dyDescent="0.25">
      <c r="A10175">
        <v>19</v>
      </c>
      <c r="B10175">
        <v>4</v>
      </c>
      <c r="C10175" t="s">
        <v>1363</v>
      </c>
      <c r="D10175" t="s">
        <v>908</v>
      </c>
      <c r="E10175" t="s">
        <v>740</v>
      </c>
      <c r="F10175" t="s">
        <v>445</v>
      </c>
    </row>
    <row r="10176" spans="1:6" x14ac:dyDescent="0.25">
      <c r="A10176">
        <v>19</v>
      </c>
      <c r="B10176">
        <v>5</v>
      </c>
      <c r="C10176" t="s">
        <v>1148</v>
      </c>
      <c r="D10176" t="s">
        <v>901</v>
      </c>
      <c r="E10176" t="s">
        <v>779</v>
      </c>
      <c r="F10176" t="s">
        <v>445</v>
      </c>
    </row>
    <row r="10177" spans="1:6" x14ac:dyDescent="0.25">
      <c r="A10177">
        <v>19</v>
      </c>
      <c r="B10177">
        <v>6</v>
      </c>
      <c r="C10177" t="s">
        <v>1163</v>
      </c>
      <c r="D10177" t="s">
        <v>903</v>
      </c>
      <c r="E10177" t="s">
        <v>346</v>
      </c>
      <c r="F10177" t="s">
        <v>445</v>
      </c>
    </row>
    <row r="10178" spans="1:6" x14ac:dyDescent="0.25">
      <c r="A10178">
        <v>19</v>
      </c>
      <c r="B10178">
        <v>7</v>
      </c>
      <c r="C10178" t="s">
        <v>1143</v>
      </c>
      <c r="D10178" t="s">
        <v>961</v>
      </c>
      <c r="E10178" t="s">
        <v>388</v>
      </c>
      <c r="F10178" t="s">
        <v>445</v>
      </c>
    </row>
    <row r="10179" spans="1:6" x14ac:dyDescent="0.25">
      <c r="A10179">
        <v>19</v>
      </c>
      <c r="B10179">
        <v>8</v>
      </c>
      <c r="C10179" t="s">
        <v>1211</v>
      </c>
      <c r="D10179" t="s">
        <v>899</v>
      </c>
      <c r="E10179" t="s">
        <v>352</v>
      </c>
      <c r="F10179" t="s">
        <v>445</v>
      </c>
    </row>
    <row r="10180" spans="1:6" x14ac:dyDescent="0.25">
      <c r="A10180">
        <v>19</v>
      </c>
      <c r="B10180">
        <v>9</v>
      </c>
      <c r="C10180" t="s">
        <v>1141</v>
      </c>
      <c r="D10180" t="s">
        <v>899</v>
      </c>
      <c r="E10180" t="s">
        <v>547</v>
      </c>
      <c r="F10180" t="s">
        <v>445</v>
      </c>
    </row>
    <row r="10181" spans="1:6" x14ac:dyDescent="0.25">
      <c r="A10181">
        <v>19</v>
      </c>
      <c r="B10181">
        <v>10</v>
      </c>
      <c r="C10181" t="s">
        <v>1225</v>
      </c>
      <c r="D10181" t="s">
        <v>901</v>
      </c>
      <c r="E10181" t="s">
        <v>802</v>
      </c>
      <c r="F10181" t="s">
        <v>445</v>
      </c>
    </row>
    <row r="10182" spans="1:6" x14ac:dyDescent="0.25">
      <c r="A10182">
        <v>19</v>
      </c>
      <c r="B10182">
        <v>11</v>
      </c>
      <c r="C10182" t="s">
        <v>1252</v>
      </c>
      <c r="D10182" t="s">
        <v>901</v>
      </c>
      <c r="E10182" t="s">
        <v>729</v>
      </c>
      <c r="F10182" t="s">
        <v>445</v>
      </c>
    </row>
    <row r="10183" spans="1:6" x14ac:dyDescent="0.25">
      <c r="A10183">
        <v>19</v>
      </c>
      <c r="B10183">
        <v>12</v>
      </c>
      <c r="C10183" t="s">
        <v>1204</v>
      </c>
      <c r="D10183" t="s">
        <v>901</v>
      </c>
      <c r="E10183" t="s">
        <v>536</v>
      </c>
      <c r="F10183" t="s">
        <v>445</v>
      </c>
    </row>
    <row r="10184" spans="1:6" x14ac:dyDescent="0.25">
      <c r="A10184">
        <v>19</v>
      </c>
      <c r="B10184">
        <v>13</v>
      </c>
      <c r="C10184" t="s">
        <v>1140</v>
      </c>
      <c r="D10184" t="s">
        <v>901</v>
      </c>
      <c r="E10184" t="s">
        <v>454</v>
      </c>
      <c r="F10184" t="s">
        <v>445</v>
      </c>
    </row>
    <row r="10185" spans="1:6" x14ac:dyDescent="0.25">
      <c r="A10185">
        <v>19</v>
      </c>
      <c r="B10185">
        <v>14</v>
      </c>
      <c r="C10185" t="s">
        <v>1263</v>
      </c>
      <c r="D10185" t="s">
        <v>922</v>
      </c>
      <c r="E10185" t="s">
        <v>400</v>
      </c>
      <c r="F10185" t="s">
        <v>445</v>
      </c>
    </row>
    <row r="10186" spans="1:6" x14ac:dyDescent="0.25">
      <c r="A10186">
        <v>19</v>
      </c>
      <c r="B10186">
        <v>15</v>
      </c>
      <c r="C10186" t="s">
        <v>1164</v>
      </c>
      <c r="D10186" t="s">
        <v>903</v>
      </c>
      <c r="E10186" t="s">
        <v>870</v>
      </c>
      <c r="F10186" t="s">
        <v>445</v>
      </c>
    </row>
    <row r="10187" spans="1:6" x14ac:dyDescent="0.25">
      <c r="A10187">
        <v>20</v>
      </c>
      <c r="B10187">
        <v>1</v>
      </c>
      <c r="C10187" t="s">
        <v>1189</v>
      </c>
      <c r="D10187" t="s">
        <v>901</v>
      </c>
      <c r="E10187" t="s">
        <v>870</v>
      </c>
      <c r="F10187" t="s">
        <v>445</v>
      </c>
    </row>
    <row r="10188" spans="1:6" x14ac:dyDescent="0.25">
      <c r="A10188">
        <v>20</v>
      </c>
      <c r="B10188">
        <v>2</v>
      </c>
      <c r="C10188" t="s">
        <v>1174</v>
      </c>
      <c r="D10188" t="s">
        <v>899</v>
      </c>
      <c r="E10188" t="s">
        <v>400</v>
      </c>
      <c r="F10188" t="s">
        <v>445</v>
      </c>
    </row>
    <row r="10189" spans="1:6" x14ac:dyDescent="0.25">
      <c r="A10189">
        <v>20</v>
      </c>
      <c r="B10189">
        <v>3</v>
      </c>
      <c r="C10189" t="s">
        <v>1229</v>
      </c>
      <c r="D10189" t="s">
        <v>905</v>
      </c>
      <c r="E10189" t="s">
        <v>454</v>
      </c>
      <c r="F10189" t="s">
        <v>445</v>
      </c>
    </row>
    <row r="10190" spans="1:6" x14ac:dyDescent="0.25">
      <c r="A10190">
        <v>20</v>
      </c>
      <c r="B10190">
        <v>4</v>
      </c>
      <c r="C10190" t="s">
        <v>1178</v>
      </c>
      <c r="D10190" t="s">
        <v>901</v>
      </c>
      <c r="E10190" t="s">
        <v>536</v>
      </c>
      <c r="F10190" t="s">
        <v>445</v>
      </c>
    </row>
    <row r="10191" spans="1:6" x14ac:dyDescent="0.25">
      <c r="A10191">
        <v>20</v>
      </c>
      <c r="B10191">
        <v>5</v>
      </c>
      <c r="C10191" t="s">
        <v>1150</v>
      </c>
      <c r="D10191" t="s">
        <v>905</v>
      </c>
      <c r="E10191" t="s">
        <v>729</v>
      </c>
      <c r="F10191" t="s">
        <v>445</v>
      </c>
    </row>
    <row r="10192" spans="1:6" x14ac:dyDescent="0.25">
      <c r="A10192">
        <v>20</v>
      </c>
      <c r="B10192">
        <v>6</v>
      </c>
      <c r="C10192" t="s">
        <v>1147</v>
      </c>
      <c r="D10192" t="s">
        <v>901</v>
      </c>
      <c r="E10192" t="s">
        <v>802</v>
      </c>
      <c r="F10192" t="s">
        <v>445</v>
      </c>
    </row>
    <row r="10193" spans="1:6" x14ac:dyDescent="0.25">
      <c r="A10193">
        <v>20</v>
      </c>
      <c r="B10193">
        <v>7</v>
      </c>
      <c r="C10193" t="s">
        <v>1274</v>
      </c>
      <c r="D10193" t="s">
        <v>901</v>
      </c>
      <c r="E10193" t="s">
        <v>547</v>
      </c>
      <c r="F10193" t="s">
        <v>445</v>
      </c>
    </row>
    <row r="10194" spans="1:6" x14ac:dyDescent="0.25">
      <c r="A10194">
        <v>20</v>
      </c>
      <c r="B10194">
        <v>8</v>
      </c>
      <c r="C10194" t="s">
        <v>1240</v>
      </c>
      <c r="D10194" t="s">
        <v>901</v>
      </c>
      <c r="E10194" t="s">
        <v>352</v>
      </c>
      <c r="F10194" t="s">
        <v>445</v>
      </c>
    </row>
    <row r="10195" spans="1:6" x14ac:dyDescent="0.25">
      <c r="A10195">
        <v>20</v>
      </c>
      <c r="B10195">
        <v>9</v>
      </c>
      <c r="C10195" t="s">
        <v>1427</v>
      </c>
      <c r="D10195" t="s">
        <v>922</v>
      </c>
      <c r="E10195" t="s">
        <v>388</v>
      </c>
      <c r="F10195" t="s">
        <v>445</v>
      </c>
    </row>
    <row r="10196" spans="1:6" x14ac:dyDescent="0.25">
      <c r="A10196">
        <v>20</v>
      </c>
      <c r="B10196">
        <v>10</v>
      </c>
      <c r="C10196" t="s">
        <v>1190</v>
      </c>
      <c r="D10196" t="s">
        <v>901</v>
      </c>
      <c r="E10196" t="s">
        <v>346</v>
      </c>
      <c r="F10196" t="s">
        <v>445</v>
      </c>
    </row>
    <row r="10197" spans="1:6" x14ac:dyDescent="0.25">
      <c r="A10197">
        <v>20</v>
      </c>
      <c r="B10197">
        <v>11</v>
      </c>
      <c r="C10197" t="s">
        <v>1223</v>
      </c>
      <c r="D10197" t="s">
        <v>908</v>
      </c>
      <c r="E10197" t="s">
        <v>779</v>
      </c>
      <c r="F10197" t="s">
        <v>445</v>
      </c>
    </row>
    <row r="10198" spans="1:6" x14ac:dyDescent="0.25">
      <c r="A10198">
        <v>20</v>
      </c>
      <c r="B10198">
        <v>12</v>
      </c>
      <c r="C10198" t="s">
        <v>1512</v>
      </c>
      <c r="D10198" t="s">
        <v>901</v>
      </c>
      <c r="E10198" t="s">
        <v>740</v>
      </c>
      <c r="F10198" t="s">
        <v>445</v>
      </c>
    </row>
    <row r="10199" spans="1:6" x14ac:dyDescent="0.25">
      <c r="A10199">
        <v>20</v>
      </c>
      <c r="B10199">
        <v>13</v>
      </c>
      <c r="C10199" t="s">
        <v>1280</v>
      </c>
      <c r="D10199" t="s">
        <v>905</v>
      </c>
      <c r="E10199" t="s">
        <v>681</v>
      </c>
      <c r="F10199" t="s">
        <v>445</v>
      </c>
    </row>
    <row r="10200" spans="1:6" x14ac:dyDescent="0.25">
      <c r="A10200">
        <v>20</v>
      </c>
      <c r="B10200">
        <v>14</v>
      </c>
      <c r="C10200" t="s">
        <v>1146</v>
      </c>
      <c r="D10200" t="s">
        <v>905</v>
      </c>
      <c r="E10200" t="s">
        <v>325</v>
      </c>
      <c r="F10200" t="s">
        <v>445</v>
      </c>
    </row>
    <row r="10201" spans="1:6" x14ac:dyDescent="0.25">
      <c r="A10201">
        <v>20</v>
      </c>
      <c r="B10201">
        <v>15</v>
      </c>
      <c r="C10201" t="s">
        <v>1241</v>
      </c>
      <c r="D10201" t="s">
        <v>961</v>
      </c>
      <c r="E10201" t="s">
        <v>829</v>
      </c>
      <c r="F10201" t="s">
        <v>445</v>
      </c>
    </row>
    <row r="10202" spans="1:6" x14ac:dyDescent="0.25">
      <c r="A10202">
        <v>21</v>
      </c>
      <c r="B10202">
        <v>1</v>
      </c>
      <c r="C10202" t="s">
        <v>1218</v>
      </c>
      <c r="D10202" t="s">
        <v>901</v>
      </c>
      <c r="E10202" t="s">
        <v>829</v>
      </c>
      <c r="F10202" t="s">
        <v>445</v>
      </c>
    </row>
    <row r="10203" spans="1:6" x14ac:dyDescent="0.25">
      <c r="A10203">
        <v>21</v>
      </c>
      <c r="B10203">
        <v>2</v>
      </c>
      <c r="C10203" t="s">
        <v>1177</v>
      </c>
      <c r="D10203" t="s">
        <v>901</v>
      </c>
      <c r="E10203" t="s">
        <v>325</v>
      </c>
      <c r="F10203" t="s">
        <v>445</v>
      </c>
    </row>
    <row r="10204" spans="1:6" x14ac:dyDescent="0.25">
      <c r="A10204">
        <v>21</v>
      </c>
      <c r="B10204">
        <v>3</v>
      </c>
      <c r="C10204" t="s">
        <v>1247</v>
      </c>
      <c r="D10204" t="s">
        <v>901</v>
      </c>
      <c r="E10204" t="s">
        <v>681</v>
      </c>
      <c r="F10204" t="s">
        <v>445</v>
      </c>
    </row>
    <row r="10205" spans="1:6" x14ac:dyDescent="0.25">
      <c r="A10205">
        <v>21</v>
      </c>
      <c r="B10205">
        <v>4</v>
      </c>
      <c r="C10205" t="s">
        <v>1513</v>
      </c>
      <c r="D10205" t="s">
        <v>901</v>
      </c>
      <c r="E10205" t="s">
        <v>740</v>
      </c>
      <c r="F10205" t="s">
        <v>445</v>
      </c>
    </row>
    <row r="10206" spans="1:6" x14ac:dyDescent="0.25">
      <c r="A10206">
        <v>21</v>
      </c>
      <c r="B10206">
        <v>5</v>
      </c>
      <c r="C10206" t="s">
        <v>1188</v>
      </c>
      <c r="D10206" t="s">
        <v>961</v>
      </c>
      <c r="E10206" t="s">
        <v>779</v>
      </c>
      <c r="F10206" t="s">
        <v>445</v>
      </c>
    </row>
    <row r="10207" spans="1:6" x14ac:dyDescent="0.25">
      <c r="A10207">
        <v>21</v>
      </c>
      <c r="B10207">
        <v>6</v>
      </c>
      <c r="C10207" t="s">
        <v>1196</v>
      </c>
      <c r="D10207" t="s">
        <v>903</v>
      </c>
      <c r="E10207" t="s">
        <v>346</v>
      </c>
      <c r="F10207" t="s">
        <v>445</v>
      </c>
    </row>
    <row r="10208" spans="1:6" x14ac:dyDescent="0.25">
      <c r="A10208">
        <v>21</v>
      </c>
      <c r="B10208">
        <v>7</v>
      </c>
      <c r="C10208" t="s">
        <v>1256</v>
      </c>
      <c r="D10208" t="s">
        <v>899</v>
      </c>
      <c r="E10208" t="s">
        <v>388</v>
      </c>
      <c r="F10208" t="s">
        <v>445</v>
      </c>
    </row>
    <row r="10209" spans="1:6" x14ac:dyDescent="0.25">
      <c r="A10209">
        <v>21</v>
      </c>
      <c r="B10209">
        <v>8</v>
      </c>
      <c r="C10209" t="s">
        <v>1180</v>
      </c>
      <c r="D10209" t="s">
        <v>899</v>
      </c>
      <c r="E10209" t="s">
        <v>352</v>
      </c>
      <c r="F10209" t="s">
        <v>445</v>
      </c>
    </row>
    <row r="10210" spans="1:6" x14ac:dyDescent="0.25">
      <c r="A10210">
        <v>21</v>
      </c>
      <c r="B10210">
        <v>9</v>
      </c>
      <c r="C10210" t="s">
        <v>1186</v>
      </c>
      <c r="D10210" t="s">
        <v>922</v>
      </c>
      <c r="E10210" t="s">
        <v>547</v>
      </c>
      <c r="F10210" t="s">
        <v>445</v>
      </c>
    </row>
    <row r="10211" spans="1:6" x14ac:dyDescent="0.25">
      <c r="A10211">
        <v>21</v>
      </c>
      <c r="B10211">
        <v>10</v>
      </c>
      <c r="C10211" t="s">
        <v>1219</v>
      </c>
      <c r="D10211" t="s">
        <v>899</v>
      </c>
      <c r="E10211" t="s">
        <v>802</v>
      </c>
      <c r="F10211" t="s">
        <v>445</v>
      </c>
    </row>
    <row r="10212" spans="1:6" x14ac:dyDescent="0.25">
      <c r="A10212">
        <v>21</v>
      </c>
      <c r="B10212">
        <v>11</v>
      </c>
      <c r="C10212" t="s">
        <v>1220</v>
      </c>
      <c r="D10212" t="s">
        <v>903</v>
      </c>
      <c r="E10212" t="s">
        <v>729</v>
      </c>
      <c r="F10212" t="s">
        <v>445</v>
      </c>
    </row>
    <row r="10213" spans="1:6" x14ac:dyDescent="0.25">
      <c r="A10213">
        <v>21</v>
      </c>
      <c r="B10213">
        <v>12</v>
      </c>
      <c r="C10213" t="s">
        <v>1271</v>
      </c>
      <c r="D10213" t="s">
        <v>899</v>
      </c>
      <c r="E10213" t="s">
        <v>536</v>
      </c>
      <c r="F10213" t="s">
        <v>445</v>
      </c>
    </row>
    <row r="10214" spans="1:6" x14ac:dyDescent="0.25">
      <c r="A10214">
        <v>21</v>
      </c>
      <c r="B10214">
        <v>13</v>
      </c>
      <c r="C10214" t="s">
        <v>1129</v>
      </c>
      <c r="D10214" t="s">
        <v>899</v>
      </c>
      <c r="E10214" t="s">
        <v>454</v>
      </c>
      <c r="F10214" t="s">
        <v>445</v>
      </c>
    </row>
    <row r="10215" spans="1:6" x14ac:dyDescent="0.25">
      <c r="A10215">
        <v>21</v>
      </c>
      <c r="B10215">
        <v>14</v>
      </c>
      <c r="C10215" t="s">
        <v>1127</v>
      </c>
      <c r="D10215" t="s">
        <v>901</v>
      </c>
      <c r="E10215" t="s">
        <v>400</v>
      </c>
      <c r="F10215" t="s">
        <v>445</v>
      </c>
    </row>
    <row r="10216" spans="1:6" x14ac:dyDescent="0.25">
      <c r="A10216">
        <v>21</v>
      </c>
      <c r="B10216">
        <v>15</v>
      </c>
      <c r="C10216" t="s">
        <v>1162</v>
      </c>
      <c r="D10216" t="s">
        <v>961</v>
      </c>
      <c r="E10216" t="s">
        <v>870</v>
      </c>
      <c r="F10216" t="s">
        <v>445</v>
      </c>
    </row>
    <row r="10217" spans="1:6" x14ac:dyDescent="0.25">
      <c r="A10217">
        <v>22</v>
      </c>
      <c r="B10217">
        <v>1</v>
      </c>
      <c r="C10217" t="s">
        <v>1184</v>
      </c>
      <c r="D10217" t="s">
        <v>901</v>
      </c>
      <c r="E10217" t="s">
        <v>870</v>
      </c>
      <c r="F10217" t="s">
        <v>445</v>
      </c>
    </row>
    <row r="10218" spans="1:6" x14ac:dyDescent="0.25">
      <c r="A10218">
        <v>22</v>
      </c>
      <c r="B10218">
        <v>2</v>
      </c>
      <c r="C10218" t="s">
        <v>1170</v>
      </c>
      <c r="D10218" t="s">
        <v>961</v>
      </c>
      <c r="E10218" t="s">
        <v>400</v>
      </c>
      <c r="F10218" t="s">
        <v>445</v>
      </c>
    </row>
    <row r="10219" spans="1:6" x14ac:dyDescent="0.25">
      <c r="A10219">
        <v>22</v>
      </c>
      <c r="B10219">
        <v>3</v>
      </c>
      <c r="C10219" t="s">
        <v>1249</v>
      </c>
      <c r="D10219" t="s">
        <v>899</v>
      </c>
      <c r="E10219" t="s">
        <v>454</v>
      </c>
      <c r="F10219" t="s">
        <v>445</v>
      </c>
    </row>
    <row r="10220" spans="1:6" x14ac:dyDescent="0.25">
      <c r="A10220">
        <v>22</v>
      </c>
      <c r="B10220">
        <v>4</v>
      </c>
      <c r="C10220" t="s">
        <v>1289</v>
      </c>
      <c r="D10220" t="s">
        <v>901</v>
      </c>
      <c r="E10220" t="s">
        <v>536</v>
      </c>
      <c r="F10220" t="s">
        <v>445</v>
      </c>
    </row>
    <row r="10221" spans="1:6" x14ac:dyDescent="0.25">
      <c r="A10221">
        <v>22</v>
      </c>
      <c r="B10221">
        <v>5</v>
      </c>
      <c r="C10221" t="s">
        <v>1258</v>
      </c>
      <c r="D10221" t="s">
        <v>901</v>
      </c>
      <c r="E10221" t="s">
        <v>729</v>
      </c>
      <c r="F10221" t="s">
        <v>445</v>
      </c>
    </row>
    <row r="10222" spans="1:6" x14ac:dyDescent="0.25">
      <c r="A10222">
        <v>22</v>
      </c>
      <c r="B10222">
        <v>6</v>
      </c>
      <c r="C10222" t="s">
        <v>1224</v>
      </c>
      <c r="D10222" t="s">
        <v>961</v>
      </c>
      <c r="E10222" t="s">
        <v>802</v>
      </c>
      <c r="F10222" t="s">
        <v>445</v>
      </c>
    </row>
    <row r="10223" spans="1:6" x14ac:dyDescent="0.25">
      <c r="A10223">
        <v>22</v>
      </c>
      <c r="B10223">
        <v>7</v>
      </c>
      <c r="C10223" t="s">
        <v>1207</v>
      </c>
      <c r="D10223" t="s">
        <v>899</v>
      </c>
      <c r="E10223" t="s">
        <v>547</v>
      </c>
      <c r="F10223" t="s">
        <v>445</v>
      </c>
    </row>
    <row r="10224" spans="1:6" x14ac:dyDescent="0.25">
      <c r="A10224">
        <v>22</v>
      </c>
      <c r="B10224">
        <v>8</v>
      </c>
      <c r="C10224" t="s">
        <v>1181</v>
      </c>
      <c r="D10224" t="s">
        <v>899</v>
      </c>
      <c r="E10224" t="s">
        <v>352</v>
      </c>
      <c r="F10224" t="s">
        <v>445</v>
      </c>
    </row>
    <row r="10225" spans="1:6" x14ac:dyDescent="0.25">
      <c r="A10225">
        <v>22</v>
      </c>
      <c r="B10225">
        <v>9</v>
      </c>
      <c r="C10225" t="s">
        <v>1193</v>
      </c>
      <c r="D10225" t="s">
        <v>908</v>
      </c>
      <c r="E10225" t="s">
        <v>388</v>
      </c>
      <c r="F10225" t="s">
        <v>445</v>
      </c>
    </row>
    <row r="10226" spans="1:6" x14ac:dyDescent="0.25">
      <c r="A10226">
        <v>22</v>
      </c>
      <c r="B10226">
        <v>10</v>
      </c>
      <c r="C10226" t="s">
        <v>1175</v>
      </c>
      <c r="D10226" t="s">
        <v>905</v>
      </c>
      <c r="E10226" t="s">
        <v>346</v>
      </c>
      <c r="F10226" t="s">
        <v>445</v>
      </c>
    </row>
    <row r="10227" spans="1:6" x14ac:dyDescent="0.25">
      <c r="A10227">
        <v>22</v>
      </c>
      <c r="B10227">
        <v>11</v>
      </c>
      <c r="C10227" t="s">
        <v>1187</v>
      </c>
      <c r="D10227" t="s">
        <v>905</v>
      </c>
      <c r="E10227" t="s">
        <v>779</v>
      </c>
      <c r="F10227" t="s">
        <v>445</v>
      </c>
    </row>
    <row r="10228" spans="1:6" x14ac:dyDescent="0.25">
      <c r="A10228">
        <v>22</v>
      </c>
      <c r="B10228">
        <v>12</v>
      </c>
      <c r="C10228" t="s">
        <v>1248</v>
      </c>
      <c r="D10228" t="s">
        <v>901</v>
      </c>
      <c r="E10228" t="s">
        <v>740</v>
      </c>
      <c r="F10228" t="s">
        <v>445</v>
      </c>
    </row>
    <row r="10229" spans="1:6" x14ac:dyDescent="0.25">
      <c r="A10229">
        <v>22</v>
      </c>
      <c r="B10229">
        <v>13</v>
      </c>
      <c r="C10229" t="s">
        <v>1222</v>
      </c>
      <c r="D10229" t="s">
        <v>901</v>
      </c>
      <c r="E10229" t="s">
        <v>681</v>
      </c>
      <c r="F10229" t="s">
        <v>445</v>
      </c>
    </row>
    <row r="10230" spans="1:6" x14ac:dyDescent="0.25">
      <c r="A10230">
        <v>22</v>
      </c>
      <c r="B10230">
        <v>14</v>
      </c>
      <c r="C10230" t="s">
        <v>1195</v>
      </c>
      <c r="D10230" t="s">
        <v>899</v>
      </c>
      <c r="E10230" t="s">
        <v>325</v>
      </c>
      <c r="F10230" t="s">
        <v>445</v>
      </c>
    </row>
    <row r="10231" spans="1:6" x14ac:dyDescent="0.25">
      <c r="A10231">
        <v>22</v>
      </c>
      <c r="B10231">
        <v>15</v>
      </c>
      <c r="C10231" t="s">
        <v>1265</v>
      </c>
      <c r="D10231" t="s">
        <v>899</v>
      </c>
      <c r="E10231" t="s">
        <v>829</v>
      </c>
      <c r="F10231" t="s">
        <v>445</v>
      </c>
    </row>
    <row r="10232" spans="1:6" x14ac:dyDescent="0.25">
      <c r="A10232">
        <v>23</v>
      </c>
      <c r="B10232">
        <v>1</v>
      </c>
      <c r="C10232" t="s">
        <v>1260</v>
      </c>
      <c r="D10232" t="s">
        <v>901</v>
      </c>
      <c r="E10232" t="s">
        <v>829</v>
      </c>
      <c r="F10232" t="s">
        <v>445</v>
      </c>
    </row>
    <row r="10233" spans="1:6" x14ac:dyDescent="0.25">
      <c r="A10233">
        <v>23</v>
      </c>
      <c r="B10233">
        <v>2</v>
      </c>
      <c r="C10233" t="s">
        <v>1212</v>
      </c>
      <c r="D10233" t="s">
        <v>901</v>
      </c>
      <c r="E10233" t="s">
        <v>325</v>
      </c>
      <c r="F10233" t="s">
        <v>445</v>
      </c>
    </row>
    <row r="10234" spans="1:6" x14ac:dyDescent="0.25">
      <c r="A10234">
        <v>23</v>
      </c>
      <c r="B10234">
        <v>3</v>
      </c>
      <c r="C10234" t="s">
        <v>1194</v>
      </c>
      <c r="D10234" t="s">
        <v>961</v>
      </c>
      <c r="E10234" t="s">
        <v>681</v>
      </c>
      <c r="F10234" t="s">
        <v>445</v>
      </c>
    </row>
    <row r="10235" spans="1:6" x14ac:dyDescent="0.25">
      <c r="A10235">
        <v>23</v>
      </c>
      <c r="B10235">
        <v>4</v>
      </c>
      <c r="C10235" t="s">
        <v>1292</v>
      </c>
      <c r="D10235" t="s">
        <v>901</v>
      </c>
      <c r="E10235" t="s">
        <v>740</v>
      </c>
      <c r="F10235" t="s">
        <v>445</v>
      </c>
    </row>
    <row r="10236" spans="1:6" x14ac:dyDescent="0.25">
      <c r="A10236">
        <v>23</v>
      </c>
      <c r="B10236">
        <v>5</v>
      </c>
      <c r="C10236" t="s">
        <v>1255</v>
      </c>
      <c r="D10236" t="s">
        <v>901</v>
      </c>
      <c r="E10236" t="s">
        <v>779</v>
      </c>
      <c r="F10236" t="s">
        <v>445</v>
      </c>
    </row>
    <row r="10237" spans="1:6" x14ac:dyDescent="0.25">
      <c r="A10237">
        <v>23</v>
      </c>
      <c r="B10237">
        <v>6</v>
      </c>
      <c r="C10237" t="s">
        <v>1198</v>
      </c>
      <c r="D10237" t="s">
        <v>901</v>
      </c>
      <c r="E10237" t="s">
        <v>346</v>
      </c>
      <c r="F10237" t="s">
        <v>445</v>
      </c>
    </row>
    <row r="10238" spans="1:6" x14ac:dyDescent="0.25">
      <c r="A10238">
        <v>23</v>
      </c>
      <c r="B10238">
        <v>7</v>
      </c>
      <c r="C10238" t="s">
        <v>1250</v>
      </c>
      <c r="D10238" t="s">
        <v>899</v>
      </c>
      <c r="E10238" t="s">
        <v>388</v>
      </c>
      <c r="F10238" t="s">
        <v>445</v>
      </c>
    </row>
    <row r="10239" spans="1:6" x14ac:dyDescent="0.25">
      <c r="A10239">
        <v>23</v>
      </c>
      <c r="B10239">
        <v>8</v>
      </c>
      <c r="C10239" t="s">
        <v>1294</v>
      </c>
      <c r="D10239" t="s">
        <v>901</v>
      </c>
      <c r="E10239" t="s">
        <v>352</v>
      </c>
      <c r="F10239" t="s">
        <v>445</v>
      </c>
    </row>
    <row r="10240" spans="1:6" x14ac:dyDescent="0.25">
      <c r="A10240">
        <v>23</v>
      </c>
      <c r="B10240">
        <v>9</v>
      </c>
      <c r="C10240" t="s">
        <v>1171</v>
      </c>
      <c r="D10240" t="s">
        <v>961</v>
      </c>
      <c r="E10240" t="s">
        <v>547</v>
      </c>
      <c r="F10240" t="s">
        <v>445</v>
      </c>
    </row>
    <row r="10241" spans="1:6" x14ac:dyDescent="0.25">
      <c r="A10241">
        <v>23</v>
      </c>
      <c r="B10241">
        <v>10</v>
      </c>
      <c r="C10241" t="s">
        <v>1138</v>
      </c>
      <c r="D10241" t="s">
        <v>961</v>
      </c>
      <c r="E10241" t="s">
        <v>802</v>
      </c>
      <c r="F10241" t="s">
        <v>445</v>
      </c>
    </row>
    <row r="10242" spans="1:6" x14ac:dyDescent="0.25">
      <c r="A10242">
        <v>23</v>
      </c>
      <c r="B10242">
        <v>11</v>
      </c>
      <c r="C10242" t="s">
        <v>1234</v>
      </c>
      <c r="D10242" t="s">
        <v>908</v>
      </c>
      <c r="E10242" t="s">
        <v>729</v>
      </c>
      <c r="F10242" t="s">
        <v>445</v>
      </c>
    </row>
    <row r="10243" spans="1:6" x14ac:dyDescent="0.25">
      <c r="A10243">
        <v>23</v>
      </c>
      <c r="B10243">
        <v>12</v>
      </c>
      <c r="C10243" t="s">
        <v>1233</v>
      </c>
      <c r="D10243" t="s">
        <v>901</v>
      </c>
      <c r="E10243" t="s">
        <v>536</v>
      </c>
      <c r="F10243" t="s">
        <v>445</v>
      </c>
    </row>
    <row r="10244" spans="1:6" x14ac:dyDescent="0.25">
      <c r="A10244">
        <v>23</v>
      </c>
      <c r="B10244">
        <v>13</v>
      </c>
      <c r="C10244" t="s">
        <v>1238</v>
      </c>
      <c r="D10244" t="s">
        <v>901</v>
      </c>
      <c r="E10244" t="s">
        <v>454</v>
      </c>
      <c r="F10244" t="s">
        <v>445</v>
      </c>
    </row>
    <row r="10245" spans="1:6" x14ac:dyDescent="0.25">
      <c r="A10245">
        <v>23</v>
      </c>
      <c r="B10245">
        <v>14</v>
      </c>
      <c r="C10245" t="s">
        <v>1172</v>
      </c>
      <c r="D10245" t="s">
        <v>901</v>
      </c>
      <c r="E10245" t="s">
        <v>400</v>
      </c>
      <c r="F10245" t="s">
        <v>445</v>
      </c>
    </row>
    <row r="10246" spans="1:6" x14ac:dyDescent="0.25">
      <c r="A10246">
        <v>23</v>
      </c>
      <c r="B10246">
        <v>15</v>
      </c>
      <c r="C10246" t="s">
        <v>1257</v>
      </c>
      <c r="D10246" t="s">
        <v>901</v>
      </c>
      <c r="E10246" t="s">
        <v>870</v>
      </c>
      <c r="F10246" t="s">
        <v>445</v>
      </c>
    </row>
    <row r="10247" spans="1:6" x14ac:dyDescent="0.25">
      <c r="A10247">
        <v>24</v>
      </c>
      <c r="B10247">
        <v>1</v>
      </c>
      <c r="C10247" t="s">
        <v>1287</v>
      </c>
      <c r="D10247" t="s">
        <v>903</v>
      </c>
      <c r="E10247" t="s">
        <v>870</v>
      </c>
      <c r="F10247" t="s">
        <v>445</v>
      </c>
    </row>
    <row r="10248" spans="1:6" x14ac:dyDescent="0.25">
      <c r="A10248">
        <v>24</v>
      </c>
      <c r="B10248">
        <v>2</v>
      </c>
      <c r="C10248" t="s">
        <v>1228</v>
      </c>
      <c r="D10248" t="s">
        <v>899</v>
      </c>
      <c r="E10248" t="s">
        <v>400</v>
      </c>
      <c r="F10248" t="s">
        <v>445</v>
      </c>
    </row>
    <row r="10249" spans="1:6" x14ac:dyDescent="0.25">
      <c r="A10249">
        <v>24</v>
      </c>
      <c r="B10249">
        <v>3</v>
      </c>
      <c r="C10249" t="s">
        <v>1072</v>
      </c>
      <c r="D10249" t="s">
        <v>901</v>
      </c>
      <c r="E10249" t="s">
        <v>454</v>
      </c>
      <c r="F10249" t="s">
        <v>445</v>
      </c>
    </row>
    <row r="10250" spans="1:6" x14ac:dyDescent="0.25">
      <c r="A10250">
        <v>24</v>
      </c>
      <c r="B10250">
        <v>4</v>
      </c>
      <c r="C10250" t="s">
        <v>1206</v>
      </c>
      <c r="D10250" t="s">
        <v>901</v>
      </c>
      <c r="E10250" t="s">
        <v>536</v>
      </c>
      <c r="F10250" t="s">
        <v>445</v>
      </c>
    </row>
    <row r="10251" spans="1:6" x14ac:dyDescent="0.25">
      <c r="A10251">
        <v>24</v>
      </c>
      <c r="B10251">
        <v>5</v>
      </c>
      <c r="C10251" t="s">
        <v>1215</v>
      </c>
      <c r="D10251" t="s">
        <v>899</v>
      </c>
      <c r="E10251" t="s">
        <v>729</v>
      </c>
      <c r="F10251" t="s">
        <v>445</v>
      </c>
    </row>
    <row r="10252" spans="1:6" x14ac:dyDescent="0.25">
      <c r="A10252">
        <v>24</v>
      </c>
      <c r="B10252">
        <v>6</v>
      </c>
      <c r="C10252" t="s">
        <v>1246</v>
      </c>
      <c r="D10252" t="s">
        <v>899</v>
      </c>
      <c r="E10252" t="s">
        <v>802</v>
      </c>
      <c r="F10252" t="s">
        <v>445</v>
      </c>
    </row>
    <row r="10253" spans="1:6" x14ac:dyDescent="0.25">
      <c r="A10253">
        <v>24</v>
      </c>
      <c r="B10253">
        <v>7</v>
      </c>
      <c r="C10253" t="s">
        <v>1243</v>
      </c>
      <c r="D10253" t="s">
        <v>901</v>
      </c>
      <c r="E10253" t="s">
        <v>547</v>
      </c>
      <c r="F10253" t="s">
        <v>445</v>
      </c>
    </row>
    <row r="10254" spans="1:6" x14ac:dyDescent="0.25">
      <c r="A10254">
        <v>24</v>
      </c>
      <c r="B10254">
        <v>8</v>
      </c>
      <c r="C10254" t="s">
        <v>1342</v>
      </c>
      <c r="D10254" t="s">
        <v>961</v>
      </c>
      <c r="E10254" t="s">
        <v>352</v>
      </c>
      <c r="F10254" t="s">
        <v>445</v>
      </c>
    </row>
    <row r="10255" spans="1:6" x14ac:dyDescent="0.25">
      <c r="A10255">
        <v>24</v>
      </c>
      <c r="B10255">
        <v>9</v>
      </c>
      <c r="C10255" t="s">
        <v>1302</v>
      </c>
      <c r="D10255" t="s">
        <v>901</v>
      </c>
      <c r="E10255" t="s">
        <v>388</v>
      </c>
      <c r="F10255" t="s">
        <v>445</v>
      </c>
    </row>
    <row r="10256" spans="1:6" x14ac:dyDescent="0.25">
      <c r="A10256">
        <v>24</v>
      </c>
      <c r="B10256">
        <v>10</v>
      </c>
      <c r="C10256" t="s">
        <v>1264</v>
      </c>
      <c r="D10256" t="s">
        <v>899</v>
      </c>
      <c r="E10256" t="s">
        <v>346</v>
      </c>
      <c r="F10256" t="s">
        <v>445</v>
      </c>
    </row>
    <row r="10257" spans="1:6" x14ac:dyDescent="0.25">
      <c r="A10257">
        <v>24</v>
      </c>
      <c r="B10257">
        <v>11</v>
      </c>
      <c r="C10257" t="s">
        <v>1299</v>
      </c>
      <c r="D10257" t="s">
        <v>961</v>
      </c>
      <c r="E10257" t="s">
        <v>779</v>
      </c>
      <c r="F10257" t="s">
        <v>445</v>
      </c>
    </row>
    <row r="10258" spans="1:6" x14ac:dyDescent="0.25">
      <c r="A10258">
        <v>24</v>
      </c>
      <c r="B10258">
        <v>12</v>
      </c>
      <c r="C10258" t="s">
        <v>1236</v>
      </c>
      <c r="D10258" t="s">
        <v>901</v>
      </c>
      <c r="E10258" t="s">
        <v>740</v>
      </c>
      <c r="F10258" t="s">
        <v>445</v>
      </c>
    </row>
    <row r="10259" spans="1:6" x14ac:dyDescent="0.25">
      <c r="A10259">
        <v>24</v>
      </c>
      <c r="B10259">
        <v>13</v>
      </c>
      <c r="C10259" t="s">
        <v>1253</v>
      </c>
      <c r="D10259" t="s">
        <v>899</v>
      </c>
      <c r="E10259" t="s">
        <v>681</v>
      </c>
      <c r="F10259" t="s">
        <v>445</v>
      </c>
    </row>
    <row r="10260" spans="1:6" x14ac:dyDescent="0.25">
      <c r="A10260">
        <v>24</v>
      </c>
      <c r="B10260">
        <v>14</v>
      </c>
      <c r="C10260" t="s">
        <v>1199</v>
      </c>
      <c r="D10260" t="s">
        <v>903</v>
      </c>
      <c r="E10260" t="s">
        <v>325</v>
      </c>
      <c r="F10260" t="s">
        <v>445</v>
      </c>
    </row>
    <row r="10261" spans="1:6" x14ac:dyDescent="0.25">
      <c r="A10261">
        <v>24</v>
      </c>
      <c r="B10261">
        <v>15</v>
      </c>
      <c r="C10261" t="s">
        <v>1276</v>
      </c>
      <c r="D10261" t="s">
        <v>922</v>
      </c>
      <c r="E10261" t="s">
        <v>829</v>
      </c>
      <c r="F10261" t="s">
        <v>445</v>
      </c>
    </row>
    <row r="10262" spans="1:6" x14ac:dyDescent="0.25">
      <c r="A10262">
        <v>25</v>
      </c>
      <c r="B10262">
        <v>1</v>
      </c>
      <c r="C10262" t="s">
        <v>1267</v>
      </c>
      <c r="D10262" t="s">
        <v>901</v>
      </c>
      <c r="E10262" t="s">
        <v>829</v>
      </c>
      <c r="F10262" t="s">
        <v>445</v>
      </c>
    </row>
    <row r="10263" spans="1:6" x14ac:dyDescent="0.25">
      <c r="A10263">
        <v>25</v>
      </c>
      <c r="B10263">
        <v>2</v>
      </c>
      <c r="C10263" t="s">
        <v>1217</v>
      </c>
      <c r="D10263" t="s">
        <v>901</v>
      </c>
      <c r="E10263" t="s">
        <v>325</v>
      </c>
      <c r="F10263" t="s">
        <v>445</v>
      </c>
    </row>
    <row r="10264" spans="1:6" x14ac:dyDescent="0.25">
      <c r="A10264">
        <v>25</v>
      </c>
      <c r="B10264">
        <v>3</v>
      </c>
      <c r="C10264" t="s">
        <v>1235</v>
      </c>
      <c r="D10264" t="s">
        <v>899</v>
      </c>
      <c r="E10264" t="s">
        <v>681</v>
      </c>
      <c r="F10264" t="s">
        <v>445</v>
      </c>
    </row>
    <row r="10265" spans="1:6" x14ac:dyDescent="0.25">
      <c r="A10265">
        <v>25</v>
      </c>
      <c r="B10265">
        <v>4</v>
      </c>
      <c r="C10265" t="s">
        <v>1417</v>
      </c>
      <c r="D10265" t="s">
        <v>961</v>
      </c>
      <c r="E10265" t="s">
        <v>740</v>
      </c>
      <c r="F10265" t="s">
        <v>445</v>
      </c>
    </row>
    <row r="10266" spans="1:6" x14ac:dyDescent="0.25">
      <c r="A10266">
        <v>25</v>
      </c>
      <c r="B10266">
        <v>5</v>
      </c>
      <c r="C10266" t="s">
        <v>1275</v>
      </c>
      <c r="D10266" t="s">
        <v>899</v>
      </c>
      <c r="E10266" t="s">
        <v>779</v>
      </c>
      <c r="F10266" t="s">
        <v>445</v>
      </c>
    </row>
    <row r="10267" spans="1:6" x14ac:dyDescent="0.25">
      <c r="A10267">
        <v>25</v>
      </c>
      <c r="B10267">
        <v>6</v>
      </c>
      <c r="C10267" t="s">
        <v>1230</v>
      </c>
      <c r="D10267" t="s">
        <v>922</v>
      </c>
      <c r="E10267" t="s">
        <v>346</v>
      </c>
      <c r="F10267" t="s">
        <v>445</v>
      </c>
    </row>
    <row r="10268" spans="1:6" x14ac:dyDescent="0.25">
      <c r="A10268">
        <v>25</v>
      </c>
      <c r="B10268">
        <v>7</v>
      </c>
      <c r="C10268" t="s">
        <v>1202</v>
      </c>
      <c r="D10268" t="s">
        <v>899</v>
      </c>
      <c r="E10268" t="s">
        <v>388</v>
      </c>
      <c r="F10268" t="s">
        <v>445</v>
      </c>
    </row>
    <row r="10269" spans="1:6" x14ac:dyDescent="0.25">
      <c r="A10269">
        <v>25</v>
      </c>
      <c r="B10269">
        <v>8</v>
      </c>
      <c r="C10269" t="s">
        <v>1327</v>
      </c>
      <c r="D10269" t="s">
        <v>899</v>
      </c>
      <c r="E10269" t="s">
        <v>352</v>
      </c>
      <c r="F10269" t="s">
        <v>445</v>
      </c>
    </row>
    <row r="10270" spans="1:6" x14ac:dyDescent="0.25">
      <c r="A10270">
        <v>25</v>
      </c>
      <c r="B10270">
        <v>9</v>
      </c>
      <c r="C10270" t="s">
        <v>1290</v>
      </c>
      <c r="D10270" t="s">
        <v>922</v>
      </c>
      <c r="E10270" t="s">
        <v>547</v>
      </c>
      <c r="F10270" t="s">
        <v>445</v>
      </c>
    </row>
    <row r="10271" spans="1:6" x14ac:dyDescent="0.25">
      <c r="A10271">
        <v>25</v>
      </c>
      <c r="B10271">
        <v>10</v>
      </c>
      <c r="C10271" t="s">
        <v>1373</v>
      </c>
      <c r="D10271" t="s">
        <v>901</v>
      </c>
      <c r="E10271" t="s">
        <v>802</v>
      </c>
      <c r="F10271" t="s">
        <v>445</v>
      </c>
    </row>
    <row r="10272" spans="1:6" x14ac:dyDescent="0.25">
      <c r="A10272">
        <v>25</v>
      </c>
      <c r="B10272">
        <v>11</v>
      </c>
      <c r="C10272" t="s">
        <v>1254</v>
      </c>
      <c r="D10272" t="s">
        <v>905</v>
      </c>
      <c r="E10272" t="s">
        <v>729</v>
      </c>
      <c r="F10272" t="s">
        <v>445</v>
      </c>
    </row>
    <row r="10273" spans="1:6" x14ac:dyDescent="0.25">
      <c r="A10273">
        <v>25</v>
      </c>
      <c r="B10273">
        <v>12</v>
      </c>
      <c r="C10273" t="s">
        <v>1300</v>
      </c>
      <c r="D10273" t="s">
        <v>901</v>
      </c>
      <c r="E10273" t="s">
        <v>536</v>
      </c>
      <c r="F10273" t="s">
        <v>445</v>
      </c>
    </row>
    <row r="10274" spans="1:6" x14ac:dyDescent="0.25">
      <c r="A10274">
        <v>25</v>
      </c>
      <c r="B10274">
        <v>13</v>
      </c>
      <c r="C10274" t="s">
        <v>1305</v>
      </c>
      <c r="D10274" t="s">
        <v>901</v>
      </c>
      <c r="E10274" t="s">
        <v>454</v>
      </c>
      <c r="F10274" t="s">
        <v>445</v>
      </c>
    </row>
    <row r="10275" spans="1:6" x14ac:dyDescent="0.25">
      <c r="A10275">
        <v>25</v>
      </c>
      <c r="B10275">
        <v>14</v>
      </c>
      <c r="C10275" t="s">
        <v>1295</v>
      </c>
      <c r="D10275" t="s">
        <v>908</v>
      </c>
      <c r="E10275" t="s">
        <v>400</v>
      </c>
      <c r="F10275" t="s">
        <v>445</v>
      </c>
    </row>
    <row r="10276" spans="1:6" x14ac:dyDescent="0.25">
      <c r="A10276">
        <v>25</v>
      </c>
      <c r="B10276">
        <v>15</v>
      </c>
      <c r="C10276" t="s">
        <v>1282</v>
      </c>
      <c r="D10276" t="s">
        <v>901</v>
      </c>
      <c r="E10276" t="s">
        <v>870</v>
      </c>
      <c r="F10276" t="s">
        <v>445</v>
      </c>
    </row>
    <row r="10277" spans="1:6" x14ac:dyDescent="0.25">
      <c r="A10277">
        <v>26</v>
      </c>
      <c r="B10277">
        <v>1</v>
      </c>
      <c r="C10277" t="s">
        <v>1335</v>
      </c>
      <c r="D10277" t="s">
        <v>901</v>
      </c>
      <c r="E10277" t="s">
        <v>870</v>
      </c>
      <c r="F10277" t="s">
        <v>445</v>
      </c>
    </row>
    <row r="10278" spans="1:6" x14ac:dyDescent="0.25">
      <c r="A10278">
        <v>26</v>
      </c>
      <c r="B10278">
        <v>2</v>
      </c>
      <c r="C10278" t="s">
        <v>1192</v>
      </c>
      <c r="D10278" t="s">
        <v>901</v>
      </c>
      <c r="E10278" t="s">
        <v>400</v>
      </c>
      <c r="F10278" t="s">
        <v>445</v>
      </c>
    </row>
    <row r="10279" spans="1:6" x14ac:dyDescent="0.25">
      <c r="A10279">
        <v>26</v>
      </c>
      <c r="B10279">
        <v>3</v>
      </c>
      <c r="C10279" t="s">
        <v>1304</v>
      </c>
      <c r="D10279" t="s">
        <v>908</v>
      </c>
      <c r="E10279" t="s">
        <v>454</v>
      </c>
      <c r="F10279" t="s">
        <v>445</v>
      </c>
    </row>
    <row r="10280" spans="1:6" x14ac:dyDescent="0.25">
      <c r="A10280">
        <v>26</v>
      </c>
      <c r="B10280">
        <v>4</v>
      </c>
      <c r="C10280" t="s">
        <v>1310</v>
      </c>
      <c r="D10280" t="s">
        <v>899</v>
      </c>
      <c r="E10280" t="s">
        <v>536</v>
      </c>
      <c r="F10280" t="s">
        <v>445</v>
      </c>
    </row>
    <row r="10281" spans="1:6" x14ac:dyDescent="0.25">
      <c r="A10281">
        <v>26</v>
      </c>
      <c r="B10281">
        <v>5</v>
      </c>
      <c r="C10281" t="s">
        <v>1296</v>
      </c>
      <c r="D10281" t="s">
        <v>901</v>
      </c>
      <c r="E10281" t="s">
        <v>729</v>
      </c>
      <c r="F10281" t="s">
        <v>445</v>
      </c>
    </row>
    <row r="10282" spans="1:6" x14ac:dyDescent="0.25">
      <c r="A10282">
        <v>26</v>
      </c>
      <c r="B10282">
        <v>6</v>
      </c>
      <c r="C10282" t="s">
        <v>1324</v>
      </c>
      <c r="D10282" t="s">
        <v>905</v>
      </c>
      <c r="E10282" t="s">
        <v>802</v>
      </c>
      <c r="F10282" t="s">
        <v>445</v>
      </c>
    </row>
    <row r="10283" spans="1:6" x14ac:dyDescent="0.25">
      <c r="A10283">
        <v>26</v>
      </c>
      <c r="B10283">
        <v>7</v>
      </c>
      <c r="C10283" t="s">
        <v>1347</v>
      </c>
      <c r="D10283" t="s">
        <v>908</v>
      </c>
      <c r="E10283" t="s">
        <v>547</v>
      </c>
      <c r="F10283" t="s">
        <v>445</v>
      </c>
    </row>
    <row r="10284" spans="1:6" x14ac:dyDescent="0.25">
      <c r="A10284">
        <v>26</v>
      </c>
      <c r="B10284">
        <v>8</v>
      </c>
      <c r="C10284" t="s">
        <v>1182</v>
      </c>
      <c r="D10284" t="s">
        <v>901</v>
      </c>
      <c r="E10284" t="s">
        <v>352</v>
      </c>
      <c r="F10284" t="s">
        <v>445</v>
      </c>
    </row>
    <row r="10285" spans="1:6" x14ac:dyDescent="0.25">
      <c r="A10285">
        <v>26</v>
      </c>
      <c r="B10285">
        <v>9</v>
      </c>
      <c r="C10285" t="s">
        <v>1382</v>
      </c>
      <c r="D10285" t="s">
        <v>908</v>
      </c>
      <c r="E10285" t="s">
        <v>388</v>
      </c>
      <c r="F10285" t="s">
        <v>445</v>
      </c>
    </row>
    <row r="10286" spans="1:6" x14ac:dyDescent="0.25">
      <c r="A10286">
        <v>26</v>
      </c>
      <c r="B10286">
        <v>10</v>
      </c>
      <c r="C10286" t="s">
        <v>1268</v>
      </c>
      <c r="D10286" t="s">
        <v>901</v>
      </c>
      <c r="E10286" t="s">
        <v>346</v>
      </c>
      <c r="F10286" t="s">
        <v>445</v>
      </c>
    </row>
    <row r="10287" spans="1:6" x14ac:dyDescent="0.25">
      <c r="A10287">
        <v>26</v>
      </c>
      <c r="B10287">
        <v>11</v>
      </c>
      <c r="C10287" t="s">
        <v>1381</v>
      </c>
      <c r="D10287" t="s">
        <v>901</v>
      </c>
      <c r="E10287" t="s">
        <v>779</v>
      </c>
      <c r="F10287" t="s">
        <v>445</v>
      </c>
    </row>
    <row r="10288" spans="1:6" x14ac:dyDescent="0.25">
      <c r="A10288">
        <v>26</v>
      </c>
      <c r="B10288">
        <v>12</v>
      </c>
      <c r="C10288" t="s">
        <v>1514</v>
      </c>
      <c r="D10288" t="s">
        <v>899</v>
      </c>
      <c r="E10288" t="s">
        <v>740</v>
      </c>
      <c r="F10288" t="s">
        <v>445</v>
      </c>
    </row>
    <row r="10289" spans="1:6" x14ac:dyDescent="0.25">
      <c r="A10289">
        <v>26</v>
      </c>
      <c r="B10289">
        <v>13</v>
      </c>
      <c r="C10289" t="s">
        <v>1386</v>
      </c>
      <c r="D10289" t="s">
        <v>926</v>
      </c>
      <c r="E10289" t="s">
        <v>681</v>
      </c>
      <c r="F10289" t="s">
        <v>445</v>
      </c>
    </row>
    <row r="10290" spans="1:6" x14ac:dyDescent="0.25">
      <c r="A10290">
        <v>26</v>
      </c>
      <c r="B10290">
        <v>14</v>
      </c>
      <c r="C10290" t="s">
        <v>1303</v>
      </c>
      <c r="D10290" t="s">
        <v>899</v>
      </c>
      <c r="E10290" t="s">
        <v>325</v>
      </c>
      <c r="F10290" t="s">
        <v>445</v>
      </c>
    </row>
    <row r="10291" spans="1:6" x14ac:dyDescent="0.25">
      <c r="A10291">
        <v>26</v>
      </c>
      <c r="B10291">
        <v>15</v>
      </c>
      <c r="C10291" t="s">
        <v>1334</v>
      </c>
      <c r="D10291" t="s">
        <v>908</v>
      </c>
      <c r="E10291" t="s">
        <v>829</v>
      </c>
      <c r="F10291" t="s">
        <v>445</v>
      </c>
    </row>
    <row r="10292" spans="1:6" x14ac:dyDescent="0.25">
      <c r="A10292">
        <v>27</v>
      </c>
      <c r="B10292">
        <v>1</v>
      </c>
      <c r="C10292" t="s">
        <v>1400</v>
      </c>
      <c r="D10292" t="s">
        <v>899</v>
      </c>
      <c r="E10292" t="s">
        <v>829</v>
      </c>
      <c r="F10292" t="s">
        <v>445</v>
      </c>
    </row>
    <row r="10293" spans="1:6" x14ac:dyDescent="0.25">
      <c r="A10293">
        <v>27</v>
      </c>
      <c r="B10293">
        <v>2</v>
      </c>
      <c r="C10293" t="s">
        <v>1308</v>
      </c>
      <c r="D10293" t="s">
        <v>901</v>
      </c>
      <c r="E10293" t="s">
        <v>325</v>
      </c>
      <c r="F10293" t="s">
        <v>445</v>
      </c>
    </row>
    <row r="10294" spans="1:6" x14ac:dyDescent="0.25">
      <c r="A10294">
        <v>27</v>
      </c>
      <c r="B10294">
        <v>3</v>
      </c>
      <c r="C10294" t="s">
        <v>1471</v>
      </c>
      <c r="D10294" t="s">
        <v>901</v>
      </c>
      <c r="E10294" t="s">
        <v>681</v>
      </c>
      <c r="F10294" t="s">
        <v>445</v>
      </c>
    </row>
    <row r="10295" spans="1:6" x14ac:dyDescent="0.25">
      <c r="A10295">
        <v>27</v>
      </c>
      <c r="B10295">
        <v>4</v>
      </c>
      <c r="C10295" t="s">
        <v>1245</v>
      </c>
      <c r="D10295" t="s">
        <v>901</v>
      </c>
      <c r="E10295" t="s">
        <v>740</v>
      </c>
      <c r="F10295" t="s">
        <v>445</v>
      </c>
    </row>
    <row r="10296" spans="1:6" x14ac:dyDescent="0.25">
      <c r="A10296">
        <v>27</v>
      </c>
      <c r="B10296">
        <v>5</v>
      </c>
      <c r="C10296" t="s">
        <v>1132</v>
      </c>
      <c r="D10296" t="s">
        <v>903</v>
      </c>
      <c r="E10296" t="s">
        <v>779</v>
      </c>
      <c r="F10296" t="s">
        <v>445</v>
      </c>
    </row>
    <row r="10297" spans="1:6" x14ac:dyDescent="0.25">
      <c r="A10297">
        <v>27</v>
      </c>
      <c r="B10297">
        <v>6</v>
      </c>
      <c r="C10297" t="s">
        <v>1286</v>
      </c>
      <c r="D10297" t="s">
        <v>899</v>
      </c>
      <c r="E10297" t="s">
        <v>346</v>
      </c>
      <c r="F10297" t="s">
        <v>445</v>
      </c>
    </row>
    <row r="10298" spans="1:6" x14ac:dyDescent="0.25">
      <c r="A10298">
        <v>27</v>
      </c>
      <c r="B10298">
        <v>7</v>
      </c>
      <c r="C10298" t="s">
        <v>1369</v>
      </c>
      <c r="D10298" t="s">
        <v>901</v>
      </c>
      <c r="E10298" t="s">
        <v>388</v>
      </c>
      <c r="F10298" t="s">
        <v>445</v>
      </c>
    </row>
    <row r="10299" spans="1:6" x14ac:dyDescent="0.25">
      <c r="A10299">
        <v>27</v>
      </c>
      <c r="B10299">
        <v>8</v>
      </c>
      <c r="C10299" t="s">
        <v>1281</v>
      </c>
      <c r="D10299" t="s">
        <v>901</v>
      </c>
      <c r="E10299" t="s">
        <v>352</v>
      </c>
      <c r="F10299" t="s">
        <v>445</v>
      </c>
    </row>
    <row r="10300" spans="1:6" x14ac:dyDescent="0.25">
      <c r="A10300">
        <v>27</v>
      </c>
      <c r="B10300">
        <v>9</v>
      </c>
      <c r="C10300" t="s">
        <v>1409</v>
      </c>
      <c r="D10300" t="s">
        <v>901</v>
      </c>
      <c r="E10300" t="s">
        <v>547</v>
      </c>
      <c r="F10300" t="s">
        <v>445</v>
      </c>
    </row>
    <row r="10301" spans="1:6" x14ac:dyDescent="0.25">
      <c r="A10301">
        <v>27</v>
      </c>
      <c r="B10301">
        <v>10</v>
      </c>
      <c r="C10301" t="s">
        <v>1312</v>
      </c>
      <c r="D10301" t="s">
        <v>922</v>
      </c>
      <c r="E10301" t="s">
        <v>802</v>
      </c>
      <c r="F10301" t="s">
        <v>445</v>
      </c>
    </row>
    <row r="10302" spans="1:6" x14ac:dyDescent="0.25">
      <c r="A10302">
        <v>27</v>
      </c>
      <c r="B10302">
        <v>11</v>
      </c>
      <c r="C10302" t="s">
        <v>1309</v>
      </c>
      <c r="D10302" t="s">
        <v>899</v>
      </c>
      <c r="E10302" t="s">
        <v>729</v>
      </c>
      <c r="F10302" t="s">
        <v>445</v>
      </c>
    </row>
    <row r="10303" spans="1:6" x14ac:dyDescent="0.25">
      <c r="A10303">
        <v>27</v>
      </c>
      <c r="B10303">
        <v>12</v>
      </c>
      <c r="C10303" t="s">
        <v>1209</v>
      </c>
      <c r="D10303" t="s">
        <v>961</v>
      </c>
      <c r="E10303" t="s">
        <v>536</v>
      </c>
      <c r="F10303" t="s">
        <v>445</v>
      </c>
    </row>
    <row r="10304" spans="1:6" x14ac:dyDescent="0.25">
      <c r="A10304">
        <v>27</v>
      </c>
      <c r="B10304">
        <v>13</v>
      </c>
      <c r="C10304" t="s">
        <v>1414</v>
      </c>
      <c r="D10304" t="s">
        <v>901</v>
      </c>
      <c r="E10304" t="s">
        <v>454</v>
      </c>
      <c r="F10304" t="s">
        <v>445</v>
      </c>
    </row>
    <row r="10305" spans="1:6" x14ac:dyDescent="0.25">
      <c r="A10305">
        <v>27</v>
      </c>
      <c r="B10305">
        <v>14</v>
      </c>
      <c r="C10305" t="s">
        <v>1339</v>
      </c>
      <c r="D10305" t="s">
        <v>908</v>
      </c>
      <c r="E10305" t="s">
        <v>400</v>
      </c>
      <c r="F10305" t="s">
        <v>445</v>
      </c>
    </row>
    <row r="10306" spans="1:6" x14ac:dyDescent="0.25">
      <c r="A10306">
        <v>27</v>
      </c>
      <c r="B10306">
        <v>15</v>
      </c>
      <c r="C10306" t="s">
        <v>1301</v>
      </c>
      <c r="D10306" t="s">
        <v>961</v>
      </c>
      <c r="E10306" t="s">
        <v>870</v>
      </c>
      <c r="F10306" t="s">
        <v>445</v>
      </c>
    </row>
    <row r="10307" spans="1:6" x14ac:dyDescent="0.25">
      <c r="A10307">
        <v>28</v>
      </c>
      <c r="B10307">
        <v>1</v>
      </c>
      <c r="C10307" t="s">
        <v>1283</v>
      </c>
      <c r="D10307" t="s">
        <v>901</v>
      </c>
      <c r="E10307" t="s">
        <v>870</v>
      </c>
      <c r="F10307" t="s">
        <v>445</v>
      </c>
    </row>
    <row r="10308" spans="1:6" x14ac:dyDescent="0.25">
      <c r="A10308">
        <v>28</v>
      </c>
      <c r="B10308">
        <v>2</v>
      </c>
      <c r="C10308" t="s">
        <v>1239</v>
      </c>
      <c r="D10308" t="s">
        <v>901</v>
      </c>
      <c r="E10308" t="s">
        <v>400</v>
      </c>
      <c r="F10308" t="s">
        <v>445</v>
      </c>
    </row>
    <row r="10309" spans="1:6" x14ac:dyDescent="0.25">
      <c r="A10309">
        <v>28</v>
      </c>
      <c r="B10309">
        <v>3</v>
      </c>
      <c r="C10309" t="s">
        <v>1232</v>
      </c>
      <c r="D10309" t="s">
        <v>901</v>
      </c>
      <c r="E10309" t="s">
        <v>454</v>
      </c>
      <c r="F10309" t="s">
        <v>445</v>
      </c>
    </row>
    <row r="10310" spans="1:6" x14ac:dyDescent="0.25">
      <c r="A10310">
        <v>28</v>
      </c>
      <c r="B10310">
        <v>4</v>
      </c>
      <c r="C10310" t="s">
        <v>1376</v>
      </c>
      <c r="D10310" t="s">
        <v>901</v>
      </c>
      <c r="E10310" t="s">
        <v>536</v>
      </c>
      <c r="F10310" t="s">
        <v>445</v>
      </c>
    </row>
    <row r="10311" spans="1:6" x14ac:dyDescent="0.25">
      <c r="A10311">
        <v>28</v>
      </c>
      <c r="B10311">
        <v>5</v>
      </c>
      <c r="C10311" t="s">
        <v>1293</v>
      </c>
      <c r="D10311" t="s">
        <v>901</v>
      </c>
      <c r="E10311" t="s">
        <v>729</v>
      </c>
      <c r="F10311" t="s">
        <v>445</v>
      </c>
    </row>
    <row r="10312" spans="1:6" x14ac:dyDescent="0.25">
      <c r="A10312">
        <v>28</v>
      </c>
      <c r="B10312">
        <v>6</v>
      </c>
      <c r="C10312" t="s">
        <v>1344</v>
      </c>
      <c r="D10312" t="s">
        <v>899</v>
      </c>
      <c r="E10312" t="s">
        <v>802</v>
      </c>
      <c r="F10312" t="s">
        <v>445</v>
      </c>
    </row>
    <row r="10313" spans="1:6" x14ac:dyDescent="0.25">
      <c r="A10313">
        <v>28</v>
      </c>
      <c r="B10313">
        <v>7</v>
      </c>
      <c r="C10313" t="s">
        <v>1337</v>
      </c>
      <c r="D10313" t="s">
        <v>901</v>
      </c>
      <c r="E10313" t="s">
        <v>547</v>
      </c>
      <c r="F10313" t="s">
        <v>445</v>
      </c>
    </row>
    <row r="10314" spans="1:6" x14ac:dyDescent="0.25">
      <c r="A10314">
        <v>28</v>
      </c>
      <c r="B10314">
        <v>8</v>
      </c>
      <c r="C10314" t="s">
        <v>1416</v>
      </c>
      <c r="D10314" t="s">
        <v>908</v>
      </c>
      <c r="E10314" t="s">
        <v>352</v>
      </c>
      <c r="F10314" t="s">
        <v>445</v>
      </c>
    </row>
    <row r="10315" spans="1:6" x14ac:dyDescent="0.25">
      <c r="A10315">
        <v>28</v>
      </c>
      <c r="B10315">
        <v>9</v>
      </c>
      <c r="C10315" t="s">
        <v>1297</v>
      </c>
      <c r="D10315" t="s">
        <v>922</v>
      </c>
      <c r="E10315" t="s">
        <v>388</v>
      </c>
      <c r="F10315" t="s">
        <v>445</v>
      </c>
    </row>
    <row r="10316" spans="1:6" x14ac:dyDescent="0.25">
      <c r="A10316">
        <v>28</v>
      </c>
      <c r="B10316">
        <v>10</v>
      </c>
      <c r="C10316" t="s">
        <v>1314</v>
      </c>
      <c r="D10316" t="s">
        <v>926</v>
      </c>
      <c r="E10316" t="s">
        <v>346</v>
      </c>
      <c r="F10316" t="s">
        <v>445</v>
      </c>
    </row>
    <row r="10317" spans="1:6" x14ac:dyDescent="0.25">
      <c r="A10317">
        <v>28</v>
      </c>
      <c r="B10317">
        <v>11</v>
      </c>
      <c r="C10317" t="s">
        <v>1266</v>
      </c>
      <c r="D10317" t="s">
        <v>901</v>
      </c>
      <c r="E10317" t="s">
        <v>779</v>
      </c>
      <c r="F10317" t="s">
        <v>445</v>
      </c>
    </row>
    <row r="10318" spans="1:6" x14ac:dyDescent="0.25">
      <c r="A10318">
        <v>28</v>
      </c>
      <c r="B10318">
        <v>12</v>
      </c>
      <c r="C10318" t="s">
        <v>1110</v>
      </c>
      <c r="D10318" t="s">
        <v>899</v>
      </c>
      <c r="E10318" t="s">
        <v>740</v>
      </c>
      <c r="F10318" t="s">
        <v>445</v>
      </c>
    </row>
    <row r="10319" spans="1:6" x14ac:dyDescent="0.25">
      <c r="A10319">
        <v>28</v>
      </c>
      <c r="B10319">
        <v>13</v>
      </c>
      <c r="C10319" t="s">
        <v>1306</v>
      </c>
      <c r="D10319" t="s">
        <v>901</v>
      </c>
      <c r="E10319" t="s">
        <v>681</v>
      </c>
      <c r="F10319" t="s">
        <v>445</v>
      </c>
    </row>
    <row r="10320" spans="1:6" x14ac:dyDescent="0.25">
      <c r="A10320">
        <v>28</v>
      </c>
      <c r="B10320">
        <v>14</v>
      </c>
      <c r="C10320" t="s">
        <v>1277</v>
      </c>
      <c r="D10320" t="s">
        <v>901</v>
      </c>
      <c r="E10320" t="s">
        <v>325</v>
      </c>
      <c r="F10320" t="s">
        <v>445</v>
      </c>
    </row>
    <row r="10321" spans="1:6" x14ac:dyDescent="0.25">
      <c r="A10321">
        <v>28</v>
      </c>
      <c r="B10321">
        <v>15</v>
      </c>
      <c r="C10321" t="s">
        <v>1262</v>
      </c>
      <c r="D10321" t="s">
        <v>903</v>
      </c>
      <c r="E10321" t="s">
        <v>829</v>
      </c>
      <c r="F10321" t="s">
        <v>445</v>
      </c>
    </row>
    <row r="10322" spans="1:6" x14ac:dyDescent="0.25">
      <c r="A10322">
        <v>29</v>
      </c>
      <c r="B10322">
        <v>1</v>
      </c>
      <c r="C10322" t="s">
        <v>1197</v>
      </c>
      <c r="D10322" t="s">
        <v>961</v>
      </c>
      <c r="E10322" t="s">
        <v>829</v>
      </c>
      <c r="F10322" t="s">
        <v>445</v>
      </c>
    </row>
    <row r="10323" spans="1:6" x14ac:dyDescent="0.25">
      <c r="A10323">
        <v>29</v>
      </c>
      <c r="B10323">
        <v>2</v>
      </c>
      <c r="C10323" t="s">
        <v>1511</v>
      </c>
      <c r="D10323" t="s">
        <v>901</v>
      </c>
      <c r="E10323" t="s">
        <v>325</v>
      </c>
      <c r="F10323" t="s">
        <v>445</v>
      </c>
    </row>
    <row r="10324" spans="1:6" x14ac:dyDescent="0.25">
      <c r="A10324">
        <v>29</v>
      </c>
      <c r="B10324">
        <v>3</v>
      </c>
      <c r="C10324" t="s">
        <v>1418</v>
      </c>
      <c r="D10324" t="s">
        <v>901</v>
      </c>
      <c r="E10324" t="s">
        <v>681</v>
      </c>
      <c r="F10324" t="s">
        <v>445</v>
      </c>
    </row>
    <row r="10325" spans="1:6" x14ac:dyDescent="0.25">
      <c r="A10325">
        <v>29</v>
      </c>
      <c r="B10325">
        <v>4</v>
      </c>
      <c r="C10325" t="s">
        <v>1515</v>
      </c>
      <c r="D10325" t="s">
        <v>901</v>
      </c>
      <c r="E10325" t="s">
        <v>740</v>
      </c>
      <c r="F10325" t="s">
        <v>445</v>
      </c>
    </row>
    <row r="10326" spans="1:6" x14ac:dyDescent="0.25">
      <c r="A10326">
        <v>29</v>
      </c>
      <c r="B10326">
        <v>5</v>
      </c>
      <c r="C10326" t="s">
        <v>1385</v>
      </c>
      <c r="D10326" t="s">
        <v>901</v>
      </c>
      <c r="E10326" t="s">
        <v>779</v>
      </c>
      <c r="F10326" t="s">
        <v>445</v>
      </c>
    </row>
    <row r="10327" spans="1:6" x14ac:dyDescent="0.25">
      <c r="A10327">
        <v>29</v>
      </c>
      <c r="B10327">
        <v>6</v>
      </c>
      <c r="C10327" t="s">
        <v>1316</v>
      </c>
      <c r="D10327" t="s">
        <v>901</v>
      </c>
      <c r="E10327" t="s">
        <v>346</v>
      </c>
      <c r="F10327" t="s">
        <v>445</v>
      </c>
    </row>
    <row r="10328" spans="1:6" x14ac:dyDescent="0.25">
      <c r="A10328">
        <v>29</v>
      </c>
      <c r="B10328">
        <v>7</v>
      </c>
      <c r="C10328" t="s">
        <v>1389</v>
      </c>
      <c r="D10328" t="s">
        <v>899</v>
      </c>
      <c r="E10328" t="s">
        <v>388</v>
      </c>
      <c r="F10328" t="s">
        <v>445</v>
      </c>
    </row>
    <row r="10329" spans="1:6" x14ac:dyDescent="0.25">
      <c r="A10329">
        <v>29</v>
      </c>
      <c r="B10329">
        <v>8</v>
      </c>
      <c r="C10329" t="s">
        <v>1311</v>
      </c>
      <c r="D10329" t="s">
        <v>899</v>
      </c>
      <c r="E10329" t="s">
        <v>352</v>
      </c>
      <c r="F10329" t="s">
        <v>445</v>
      </c>
    </row>
    <row r="10330" spans="1:6" x14ac:dyDescent="0.25">
      <c r="A10330">
        <v>29</v>
      </c>
      <c r="B10330">
        <v>9</v>
      </c>
      <c r="C10330" t="s">
        <v>1298</v>
      </c>
      <c r="D10330" t="s">
        <v>922</v>
      </c>
      <c r="E10330" t="s">
        <v>547</v>
      </c>
      <c r="F10330" t="s">
        <v>445</v>
      </c>
    </row>
    <row r="10331" spans="1:6" x14ac:dyDescent="0.25">
      <c r="A10331">
        <v>29</v>
      </c>
      <c r="B10331">
        <v>10</v>
      </c>
      <c r="C10331" t="s">
        <v>1399</v>
      </c>
      <c r="D10331" t="s">
        <v>901</v>
      </c>
      <c r="E10331" t="s">
        <v>802</v>
      </c>
      <c r="F10331" t="s">
        <v>445</v>
      </c>
    </row>
    <row r="10332" spans="1:6" x14ac:dyDescent="0.25">
      <c r="A10332">
        <v>29</v>
      </c>
      <c r="B10332">
        <v>11</v>
      </c>
      <c r="C10332" t="s">
        <v>1407</v>
      </c>
      <c r="D10332" t="s">
        <v>922</v>
      </c>
      <c r="E10332" t="s">
        <v>729</v>
      </c>
      <c r="F10332" t="s">
        <v>445</v>
      </c>
    </row>
    <row r="10333" spans="1:6" x14ac:dyDescent="0.25">
      <c r="A10333">
        <v>29</v>
      </c>
      <c r="B10333">
        <v>12</v>
      </c>
      <c r="C10333" t="s">
        <v>1456</v>
      </c>
      <c r="D10333" t="s">
        <v>905</v>
      </c>
      <c r="E10333" t="s">
        <v>536</v>
      </c>
      <c r="F10333" t="s">
        <v>445</v>
      </c>
    </row>
    <row r="10334" spans="1:6" x14ac:dyDescent="0.25">
      <c r="A10334">
        <v>29</v>
      </c>
      <c r="B10334">
        <v>13</v>
      </c>
      <c r="C10334" t="s">
        <v>1214</v>
      </c>
      <c r="D10334" t="s">
        <v>901</v>
      </c>
      <c r="E10334" t="s">
        <v>454</v>
      </c>
      <c r="F10334" t="s">
        <v>445</v>
      </c>
    </row>
    <row r="10335" spans="1:6" x14ac:dyDescent="0.25">
      <c r="A10335">
        <v>29</v>
      </c>
      <c r="B10335">
        <v>14</v>
      </c>
      <c r="C10335" t="s">
        <v>1273</v>
      </c>
      <c r="D10335" t="s">
        <v>901</v>
      </c>
      <c r="E10335" t="s">
        <v>400</v>
      </c>
      <c r="F10335" t="s">
        <v>445</v>
      </c>
    </row>
    <row r="10336" spans="1:6" x14ac:dyDescent="0.25">
      <c r="A10336">
        <v>29</v>
      </c>
      <c r="B10336">
        <v>15</v>
      </c>
      <c r="C10336" t="s">
        <v>1356</v>
      </c>
      <c r="D10336" t="s">
        <v>901</v>
      </c>
      <c r="E10336" t="s">
        <v>870</v>
      </c>
      <c r="F10336" t="s">
        <v>445</v>
      </c>
    </row>
    <row r="10337" spans="1:6" x14ac:dyDescent="0.25">
      <c r="A10337">
        <v>30</v>
      </c>
      <c r="B10337">
        <v>1</v>
      </c>
      <c r="C10337" t="s">
        <v>1349</v>
      </c>
      <c r="D10337" t="s">
        <v>901</v>
      </c>
      <c r="E10337" t="s">
        <v>870</v>
      </c>
      <c r="F10337" t="s">
        <v>445</v>
      </c>
    </row>
    <row r="10338" spans="1:6" x14ac:dyDescent="0.25">
      <c r="A10338">
        <v>30</v>
      </c>
      <c r="B10338">
        <v>2</v>
      </c>
      <c r="C10338" t="s">
        <v>1380</v>
      </c>
      <c r="D10338" t="s">
        <v>899</v>
      </c>
      <c r="E10338" t="s">
        <v>400</v>
      </c>
      <c r="F10338" t="s">
        <v>445</v>
      </c>
    </row>
    <row r="10339" spans="1:6" x14ac:dyDescent="0.25">
      <c r="A10339">
        <v>30</v>
      </c>
      <c r="B10339">
        <v>3</v>
      </c>
      <c r="C10339" t="s">
        <v>1269</v>
      </c>
      <c r="D10339" t="s">
        <v>905</v>
      </c>
      <c r="E10339" t="s">
        <v>454</v>
      </c>
      <c r="F10339" t="s">
        <v>445</v>
      </c>
    </row>
    <row r="10340" spans="1:6" x14ac:dyDescent="0.25">
      <c r="A10340">
        <v>30</v>
      </c>
      <c r="B10340">
        <v>4</v>
      </c>
      <c r="C10340" t="s">
        <v>1401</v>
      </c>
      <c r="D10340" t="s">
        <v>901</v>
      </c>
      <c r="E10340" t="s">
        <v>536</v>
      </c>
      <c r="F10340" t="s">
        <v>445</v>
      </c>
    </row>
    <row r="10341" spans="1:6" x14ac:dyDescent="0.25">
      <c r="A10341">
        <v>30</v>
      </c>
      <c r="B10341">
        <v>5</v>
      </c>
      <c r="C10341" t="s">
        <v>1370</v>
      </c>
      <c r="D10341" t="s">
        <v>901</v>
      </c>
      <c r="E10341" t="s">
        <v>729</v>
      </c>
      <c r="F10341" t="s">
        <v>445</v>
      </c>
    </row>
    <row r="10342" spans="1:6" x14ac:dyDescent="0.25">
      <c r="A10342">
        <v>30</v>
      </c>
      <c r="B10342">
        <v>6</v>
      </c>
      <c r="C10342" t="s">
        <v>1365</v>
      </c>
      <c r="D10342" t="s">
        <v>901</v>
      </c>
      <c r="E10342" t="s">
        <v>802</v>
      </c>
      <c r="F10342" t="s">
        <v>445</v>
      </c>
    </row>
    <row r="10343" spans="1:6" x14ac:dyDescent="0.25">
      <c r="A10343">
        <v>30</v>
      </c>
      <c r="B10343">
        <v>7</v>
      </c>
      <c r="C10343" t="s">
        <v>1361</v>
      </c>
      <c r="D10343" t="s">
        <v>901</v>
      </c>
      <c r="E10343" t="s">
        <v>547</v>
      </c>
      <c r="F10343" t="s">
        <v>445</v>
      </c>
    </row>
    <row r="10344" spans="1:6" x14ac:dyDescent="0.25">
      <c r="A10344">
        <v>30</v>
      </c>
      <c r="B10344">
        <v>8</v>
      </c>
      <c r="C10344" t="s">
        <v>1377</v>
      </c>
      <c r="D10344" t="s">
        <v>901</v>
      </c>
      <c r="E10344" t="s">
        <v>352</v>
      </c>
      <c r="F10344" t="s">
        <v>445</v>
      </c>
    </row>
    <row r="10345" spans="1:6" x14ac:dyDescent="0.25">
      <c r="A10345">
        <v>30</v>
      </c>
      <c r="B10345">
        <v>9</v>
      </c>
      <c r="C10345" t="s">
        <v>1435</v>
      </c>
      <c r="D10345" t="s">
        <v>901</v>
      </c>
      <c r="E10345" t="s">
        <v>388</v>
      </c>
      <c r="F10345" t="s">
        <v>445</v>
      </c>
    </row>
    <row r="10346" spans="1:6" x14ac:dyDescent="0.25">
      <c r="A10346">
        <v>30</v>
      </c>
      <c r="B10346">
        <v>10</v>
      </c>
      <c r="C10346" t="s">
        <v>1364</v>
      </c>
      <c r="D10346" t="s">
        <v>922</v>
      </c>
      <c r="E10346" t="s">
        <v>346</v>
      </c>
      <c r="F10346" t="s">
        <v>445</v>
      </c>
    </row>
    <row r="10347" spans="1:6" x14ac:dyDescent="0.25">
      <c r="A10347">
        <v>30</v>
      </c>
      <c r="B10347">
        <v>11</v>
      </c>
      <c r="C10347" t="s">
        <v>1284</v>
      </c>
      <c r="D10347" t="s">
        <v>899</v>
      </c>
      <c r="E10347" t="s">
        <v>779</v>
      </c>
      <c r="F10347" t="s">
        <v>445</v>
      </c>
    </row>
    <row r="10348" spans="1:6" x14ac:dyDescent="0.25">
      <c r="A10348">
        <v>30</v>
      </c>
      <c r="B10348">
        <v>12</v>
      </c>
      <c r="C10348" t="s">
        <v>1501</v>
      </c>
      <c r="D10348" t="s">
        <v>908</v>
      </c>
      <c r="E10348" t="s">
        <v>740</v>
      </c>
      <c r="F10348" t="s">
        <v>445</v>
      </c>
    </row>
    <row r="10349" spans="1:6" x14ac:dyDescent="0.25">
      <c r="A10349">
        <v>30</v>
      </c>
      <c r="B10349">
        <v>13</v>
      </c>
      <c r="C10349" t="s">
        <v>1464</v>
      </c>
      <c r="D10349" t="s">
        <v>899</v>
      </c>
      <c r="E10349" t="s">
        <v>681</v>
      </c>
      <c r="F10349" t="s">
        <v>445</v>
      </c>
    </row>
    <row r="10350" spans="1:6" x14ac:dyDescent="0.25">
      <c r="A10350">
        <v>30</v>
      </c>
      <c r="B10350">
        <v>14</v>
      </c>
      <c r="C10350" t="s">
        <v>1270</v>
      </c>
      <c r="D10350" t="s">
        <v>901</v>
      </c>
      <c r="E10350" t="s">
        <v>325</v>
      </c>
      <c r="F10350" t="s">
        <v>445</v>
      </c>
    </row>
    <row r="10351" spans="1:6" x14ac:dyDescent="0.25">
      <c r="A10351">
        <v>30</v>
      </c>
      <c r="B10351">
        <v>15</v>
      </c>
      <c r="C10351" t="s">
        <v>1357</v>
      </c>
      <c r="D10351" t="s">
        <v>901</v>
      </c>
      <c r="E10351" t="s">
        <v>829</v>
      </c>
      <c r="F10351" t="s">
        <v>445</v>
      </c>
    </row>
    <row r="10352" spans="1:6" x14ac:dyDescent="0.25">
      <c r="A10352">
        <v>1</v>
      </c>
      <c r="B10352">
        <v>1</v>
      </c>
      <c r="C10352" t="s">
        <v>898</v>
      </c>
      <c r="D10352" t="s">
        <v>899</v>
      </c>
      <c r="E10352" t="s">
        <v>366</v>
      </c>
      <c r="F10352" t="s">
        <v>464</v>
      </c>
    </row>
    <row r="10353" spans="1:6" x14ac:dyDescent="0.25">
      <c r="A10353">
        <v>1</v>
      </c>
      <c r="B10353">
        <v>2</v>
      </c>
      <c r="C10353" t="s">
        <v>900</v>
      </c>
      <c r="D10353" t="s">
        <v>901</v>
      </c>
      <c r="E10353" t="s">
        <v>219</v>
      </c>
      <c r="F10353" t="s">
        <v>464</v>
      </c>
    </row>
    <row r="10354" spans="1:6" x14ac:dyDescent="0.25">
      <c r="A10354">
        <v>1</v>
      </c>
      <c r="B10354">
        <v>3</v>
      </c>
      <c r="C10354" t="s">
        <v>906</v>
      </c>
      <c r="D10354" t="s">
        <v>899</v>
      </c>
      <c r="E10354" t="s">
        <v>491</v>
      </c>
      <c r="F10354" t="s">
        <v>464</v>
      </c>
    </row>
    <row r="10355" spans="1:6" x14ac:dyDescent="0.25">
      <c r="A10355">
        <v>1</v>
      </c>
      <c r="B10355">
        <v>4</v>
      </c>
      <c r="C10355" t="s">
        <v>904</v>
      </c>
      <c r="D10355" t="s">
        <v>905</v>
      </c>
      <c r="E10355" t="s">
        <v>591</v>
      </c>
      <c r="F10355" t="s">
        <v>464</v>
      </c>
    </row>
    <row r="10356" spans="1:6" x14ac:dyDescent="0.25">
      <c r="A10356">
        <v>1</v>
      </c>
      <c r="B10356">
        <v>5</v>
      </c>
      <c r="C10356" t="s">
        <v>910</v>
      </c>
      <c r="D10356" t="s">
        <v>901</v>
      </c>
      <c r="E10356" t="s">
        <v>323</v>
      </c>
      <c r="F10356" t="s">
        <v>464</v>
      </c>
    </row>
    <row r="10357" spans="1:6" x14ac:dyDescent="0.25">
      <c r="A10357">
        <v>1</v>
      </c>
      <c r="B10357">
        <v>6</v>
      </c>
      <c r="C10357" t="s">
        <v>902</v>
      </c>
      <c r="D10357" t="s">
        <v>903</v>
      </c>
      <c r="E10357" t="s">
        <v>414</v>
      </c>
      <c r="F10357" t="s">
        <v>464</v>
      </c>
    </row>
    <row r="10358" spans="1:6" x14ac:dyDescent="0.25">
      <c r="A10358">
        <v>1</v>
      </c>
      <c r="B10358">
        <v>7</v>
      </c>
      <c r="C10358" t="s">
        <v>907</v>
      </c>
      <c r="D10358" t="s">
        <v>908</v>
      </c>
      <c r="E10358" t="s">
        <v>389</v>
      </c>
      <c r="F10358" t="s">
        <v>464</v>
      </c>
    </row>
    <row r="10359" spans="1:6" x14ac:dyDescent="0.25">
      <c r="A10359">
        <v>1</v>
      </c>
      <c r="B10359">
        <v>8</v>
      </c>
      <c r="C10359" t="s">
        <v>911</v>
      </c>
      <c r="D10359" t="s">
        <v>905</v>
      </c>
      <c r="E10359" t="s">
        <v>313</v>
      </c>
      <c r="F10359" t="s">
        <v>464</v>
      </c>
    </row>
    <row r="10360" spans="1:6" x14ac:dyDescent="0.25">
      <c r="A10360">
        <v>1</v>
      </c>
      <c r="B10360">
        <v>9</v>
      </c>
      <c r="C10360" t="s">
        <v>909</v>
      </c>
      <c r="D10360" t="s">
        <v>899</v>
      </c>
      <c r="E10360" t="s">
        <v>635</v>
      </c>
      <c r="F10360" t="s">
        <v>464</v>
      </c>
    </row>
    <row r="10361" spans="1:6" x14ac:dyDescent="0.25">
      <c r="A10361">
        <v>1</v>
      </c>
      <c r="B10361">
        <v>10</v>
      </c>
      <c r="C10361" t="s">
        <v>912</v>
      </c>
      <c r="D10361" t="s">
        <v>905</v>
      </c>
      <c r="E10361" t="s">
        <v>309</v>
      </c>
      <c r="F10361" t="s">
        <v>464</v>
      </c>
    </row>
    <row r="10362" spans="1:6" x14ac:dyDescent="0.25">
      <c r="A10362">
        <v>1</v>
      </c>
      <c r="B10362">
        <v>11</v>
      </c>
      <c r="C10362" t="s">
        <v>924</v>
      </c>
      <c r="D10362" t="s">
        <v>922</v>
      </c>
      <c r="E10362" t="s">
        <v>463</v>
      </c>
      <c r="F10362" t="s">
        <v>464</v>
      </c>
    </row>
    <row r="10363" spans="1:6" x14ac:dyDescent="0.25">
      <c r="A10363">
        <v>1</v>
      </c>
      <c r="B10363">
        <v>12</v>
      </c>
      <c r="C10363" t="s">
        <v>923</v>
      </c>
      <c r="D10363" t="s">
        <v>905</v>
      </c>
      <c r="E10363" t="s">
        <v>714</v>
      </c>
      <c r="F10363" t="s">
        <v>464</v>
      </c>
    </row>
    <row r="10364" spans="1:6" x14ac:dyDescent="0.25">
      <c r="A10364">
        <v>1</v>
      </c>
      <c r="B10364">
        <v>13</v>
      </c>
      <c r="C10364" t="s">
        <v>913</v>
      </c>
      <c r="D10364" t="s">
        <v>899</v>
      </c>
      <c r="E10364" t="s">
        <v>145</v>
      </c>
      <c r="F10364" t="s">
        <v>464</v>
      </c>
    </row>
    <row r="10365" spans="1:6" x14ac:dyDescent="0.25">
      <c r="A10365">
        <v>1</v>
      </c>
      <c r="B10365">
        <v>14</v>
      </c>
      <c r="C10365" t="s">
        <v>917</v>
      </c>
      <c r="D10365" t="s">
        <v>901</v>
      </c>
      <c r="E10365" t="s">
        <v>825</v>
      </c>
      <c r="F10365" t="s">
        <v>464</v>
      </c>
    </row>
    <row r="10366" spans="1:6" x14ac:dyDescent="0.25">
      <c r="A10366">
        <v>1</v>
      </c>
      <c r="B10366">
        <v>15</v>
      </c>
      <c r="C10366" t="s">
        <v>915</v>
      </c>
      <c r="D10366" t="s">
        <v>899</v>
      </c>
      <c r="E10366" t="s">
        <v>652</v>
      </c>
      <c r="F10366" t="s">
        <v>464</v>
      </c>
    </row>
    <row r="10367" spans="1:6" x14ac:dyDescent="0.25">
      <c r="A10367">
        <v>2</v>
      </c>
      <c r="B10367">
        <v>1</v>
      </c>
      <c r="C10367" t="s">
        <v>914</v>
      </c>
      <c r="D10367" t="s">
        <v>908</v>
      </c>
      <c r="E10367" t="s">
        <v>652</v>
      </c>
      <c r="F10367" t="s">
        <v>464</v>
      </c>
    </row>
    <row r="10368" spans="1:6" x14ac:dyDescent="0.25">
      <c r="A10368">
        <v>2</v>
      </c>
      <c r="B10368">
        <v>2</v>
      </c>
      <c r="C10368" t="s">
        <v>918</v>
      </c>
      <c r="D10368" t="s">
        <v>901</v>
      </c>
      <c r="E10368" t="s">
        <v>825</v>
      </c>
      <c r="F10368" t="s">
        <v>464</v>
      </c>
    </row>
    <row r="10369" spans="1:6" x14ac:dyDescent="0.25">
      <c r="A10369">
        <v>2</v>
      </c>
      <c r="B10369">
        <v>3</v>
      </c>
      <c r="C10369" t="s">
        <v>916</v>
      </c>
      <c r="D10369" t="s">
        <v>908</v>
      </c>
      <c r="E10369" t="s">
        <v>145</v>
      </c>
      <c r="F10369" t="s">
        <v>464</v>
      </c>
    </row>
    <row r="10370" spans="1:6" x14ac:dyDescent="0.25">
      <c r="A10370">
        <v>2</v>
      </c>
      <c r="B10370">
        <v>4</v>
      </c>
      <c r="C10370" t="s">
        <v>925</v>
      </c>
      <c r="D10370" t="s">
        <v>926</v>
      </c>
      <c r="E10370" t="s">
        <v>714</v>
      </c>
      <c r="F10370" t="s">
        <v>464</v>
      </c>
    </row>
    <row r="10371" spans="1:6" x14ac:dyDescent="0.25">
      <c r="A10371">
        <v>2</v>
      </c>
      <c r="B10371">
        <v>5</v>
      </c>
      <c r="C10371" t="s">
        <v>929</v>
      </c>
      <c r="D10371" t="s">
        <v>899</v>
      </c>
      <c r="E10371" t="s">
        <v>463</v>
      </c>
      <c r="F10371" t="s">
        <v>464</v>
      </c>
    </row>
    <row r="10372" spans="1:6" x14ac:dyDescent="0.25">
      <c r="A10372">
        <v>2</v>
      </c>
      <c r="B10372">
        <v>6</v>
      </c>
      <c r="C10372" t="s">
        <v>920</v>
      </c>
      <c r="D10372" t="s">
        <v>901</v>
      </c>
      <c r="E10372" t="s">
        <v>309</v>
      </c>
      <c r="F10372" t="s">
        <v>464</v>
      </c>
    </row>
    <row r="10373" spans="1:6" x14ac:dyDescent="0.25">
      <c r="A10373">
        <v>2</v>
      </c>
      <c r="B10373">
        <v>7</v>
      </c>
      <c r="C10373" t="s">
        <v>931</v>
      </c>
      <c r="D10373" t="s">
        <v>908</v>
      </c>
      <c r="E10373" t="s">
        <v>635</v>
      </c>
      <c r="F10373" t="s">
        <v>464</v>
      </c>
    </row>
    <row r="10374" spans="1:6" x14ac:dyDescent="0.25">
      <c r="A10374">
        <v>2</v>
      </c>
      <c r="B10374">
        <v>8</v>
      </c>
      <c r="C10374" t="s">
        <v>919</v>
      </c>
      <c r="D10374" t="s">
        <v>908</v>
      </c>
      <c r="E10374" t="s">
        <v>313</v>
      </c>
      <c r="F10374" t="s">
        <v>464</v>
      </c>
    </row>
    <row r="10375" spans="1:6" x14ac:dyDescent="0.25">
      <c r="A10375">
        <v>2</v>
      </c>
      <c r="B10375">
        <v>9</v>
      </c>
      <c r="C10375" t="s">
        <v>927</v>
      </c>
      <c r="D10375" t="s">
        <v>901</v>
      </c>
      <c r="E10375" t="s">
        <v>389</v>
      </c>
      <c r="F10375" t="s">
        <v>464</v>
      </c>
    </row>
    <row r="10376" spans="1:6" x14ac:dyDescent="0.25">
      <c r="A10376">
        <v>2</v>
      </c>
      <c r="B10376">
        <v>10</v>
      </c>
      <c r="C10376" t="s">
        <v>921</v>
      </c>
      <c r="D10376" t="s">
        <v>922</v>
      </c>
      <c r="E10376" t="s">
        <v>414</v>
      </c>
      <c r="F10376" t="s">
        <v>464</v>
      </c>
    </row>
    <row r="10377" spans="1:6" x14ac:dyDescent="0.25">
      <c r="A10377">
        <v>2</v>
      </c>
      <c r="B10377">
        <v>11</v>
      </c>
      <c r="C10377" t="s">
        <v>937</v>
      </c>
      <c r="D10377" t="s">
        <v>899</v>
      </c>
      <c r="E10377" t="s">
        <v>323</v>
      </c>
      <c r="F10377" t="s">
        <v>464</v>
      </c>
    </row>
    <row r="10378" spans="1:6" x14ac:dyDescent="0.25">
      <c r="A10378">
        <v>2</v>
      </c>
      <c r="B10378">
        <v>12</v>
      </c>
      <c r="C10378" t="s">
        <v>928</v>
      </c>
      <c r="D10378" t="s">
        <v>901</v>
      </c>
      <c r="E10378" t="s">
        <v>591</v>
      </c>
      <c r="F10378" t="s">
        <v>464</v>
      </c>
    </row>
    <row r="10379" spans="1:6" x14ac:dyDescent="0.25">
      <c r="A10379">
        <v>2</v>
      </c>
      <c r="B10379">
        <v>13</v>
      </c>
      <c r="C10379" t="s">
        <v>933</v>
      </c>
      <c r="D10379" t="s">
        <v>922</v>
      </c>
      <c r="E10379" t="s">
        <v>491</v>
      </c>
      <c r="F10379" t="s">
        <v>464</v>
      </c>
    </row>
    <row r="10380" spans="1:6" x14ac:dyDescent="0.25">
      <c r="A10380">
        <v>2</v>
      </c>
      <c r="B10380">
        <v>14</v>
      </c>
      <c r="C10380" t="s">
        <v>941</v>
      </c>
      <c r="D10380" t="s">
        <v>922</v>
      </c>
      <c r="E10380" t="s">
        <v>219</v>
      </c>
      <c r="F10380" t="s">
        <v>464</v>
      </c>
    </row>
    <row r="10381" spans="1:6" x14ac:dyDescent="0.25">
      <c r="A10381">
        <v>2</v>
      </c>
      <c r="B10381">
        <v>15</v>
      </c>
      <c r="C10381" t="s">
        <v>934</v>
      </c>
      <c r="D10381" t="s">
        <v>922</v>
      </c>
      <c r="E10381" t="s">
        <v>366</v>
      </c>
      <c r="F10381" t="s">
        <v>464</v>
      </c>
    </row>
    <row r="10382" spans="1:6" x14ac:dyDescent="0.25">
      <c r="A10382">
        <v>3</v>
      </c>
      <c r="B10382">
        <v>1</v>
      </c>
      <c r="C10382" t="s">
        <v>939</v>
      </c>
      <c r="D10382" t="s">
        <v>901</v>
      </c>
      <c r="E10382" t="s">
        <v>366</v>
      </c>
      <c r="F10382" t="s">
        <v>464</v>
      </c>
    </row>
    <row r="10383" spans="1:6" x14ac:dyDescent="0.25">
      <c r="A10383">
        <v>3</v>
      </c>
      <c r="B10383">
        <v>2</v>
      </c>
      <c r="C10383" t="s">
        <v>952</v>
      </c>
      <c r="D10383" t="s">
        <v>899</v>
      </c>
      <c r="E10383" t="s">
        <v>219</v>
      </c>
      <c r="F10383" t="s">
        <v>464</v>
      </c>
    </row>
    <row r="10384" spans="1:6" x14ac:dyDescent="0.25">
      <c r="A10384">
        <v>3</v>
      </c>
      <c r="B10384">
        <v>3</v>
      </c>
      <c r="C10384" t="s">
        <v>938</v>
      </c>
      <c r="D10384" t="s">
        <v>903</v>
      </c>
      <c r="E10384" t="s">
        <v>491</v>
      </c>
      <c r="F10384" t="s">
        <v>464</v>
      </c>
    </row>
    <row r="10385" spans="1:6" x14ac:dyDescent="0.25">
      <c r="A10385">
        <v>3</v>
      </c>
      <c r="B10385">
        <v>4</v>
      </c>
      <c r="C10385" t="s">
        <v>967</v>
      </c>
      <c r="D10385" t="s">
        <v>903</v>
      </c>
      <c r="E10385" t="s">
        <v>591</v>
      </c>
      <c r="F10385" t="s">
        <v>464</v>
      </c>
    </row>
    <row r="10386" spans="1:6" x14ac:dyDescent="0.25">
      <c r="A10386">
        <v>3</v>
      </c>
      <c r="B10386">
        <v>5</v>
      </c>
      <c r="C10386" t="s">
        <v>930</v>
      </c>
      <c r="D10386" t="s">
        <v>901</v>
      </c>
      <c r="E10386" t="s">
        <v>323</v>
      </c>
      <c r="F10386" t="s">
        <v>464</v>
      </c>
    </row>
    <row r="10387" spans="1:6" x14ac:dyDescent="0.25">
      <c r="A10387">
        <v>3</v>
      </c>
      <c r="B10387">
        <v>6</v>
      </c>
      <c r="C10387" t="s">
        <v>940</v>
      </c>
      <c r="D10387" t="s">
        <v>901</v>
      </c>
      <c r="E10387" t="s">
        <v>414</v>
      </c>
      <c r="F10387" t="s">
        <v>464</v>
      </c>
    </row>
    <row r="10388" spans="1:6" x14ac:dyDescent="0.25">
      <c r="A10388">
        <v>3</v>
      </c>
      <c r="B10388">
        <v>7</v>
      </c>
      <c r="C10388" t="s">
        <v>946</v>
      </c>
      <c r="D10388" t="s">
        <v>926</v>
      </c>
      <c r="E10388" t="s">
        <v>389</v>
      </c>
      <c r="F10388" t="s">
        <v>464</v>
      </c>
    </row>
    <row r="10389" spans="1:6" x14ac:dyDescent="0.25">
      <c r="A10389">
        <v>3</v>
      </c>
      <c r="B10389">
        <v>8</v>
      </c>
      <c r="C10389" t="s">
        <v>936</v>
      </c>
      <c r="D10389" t="s">
        <v>903</v>
      </c>
      <c r="E10389" t="s">
        <v>313</v>
      </c>
      <c r="F10389" t="s">
        <v>464</v>
      </c>
    </row>
    <row r="10390" spans="1:6" x14ac:dyDescent="0.25">
      <c r="A10390">
        <v>3</v>
      </c>
      <c r="B10390">
        <v>9</v>
      </c>
      <c r="C10390" t="s">
        <v>957</v>
      </c>
      <c r="D10390" t="s">
        <v>903</v>
      </c>
      <c r="E10390" t="s">
        <v>635</v>
      </c>
      <c r="F10390" t="s">
        <v>464</v>
      </c>
    </row>
    <row r="10391" spans="1:6" x14ac:dyDescent="0.25">
      <c r="A10391">
        <v>3</v>
      </c>
      <c r="B10391">
        <v>10</v>
      </c>
      <c r="C10391" t="s">
        <v>947</v>
      </c>
      <c r="D10391" t="s">
        <v>922</v>
      </c>
      <c r="E10391" t="s">
        <v>309</v>
      </c>
      <c r="F10391" t="s">
        <v>464</v>
      </c>
    </row>
    <row r="10392" spans="1:6" x14ac:dyDescent="0.25">
      <c r="A10392">
        <v>3</v>
      </c>
      <c r="B10392">
        <v>11</v>
      </c>
      <c r="C10392" t="s">
        <v>958</v>
      </c>
      <c r="D10392" t="s">
        <v>899</v>
      </c>
      <c r="E10392" t="s">
        <v>463</v>
      </c>
      <c r="F10392" t="s">
        <v>464</v>
      </c>
    </row>
    <row r="10393" spans="1:6" x14ac:dyDescent="0.25">
      <c r="A10393">
        <v>3</v>
      </c>
      <c r="B10393">
        <v>12</v>
      </c>
      <c r="C10393" t="s">
        <v>944</v>
      </c>
      <c r="D10393" t="s">
        <v>901</v>
      </c>
      <c r="E10393" t="s">
        <v>714</v>
      </c>
      <c r="F10393" t="s">
        <v>464</v>
      </c>
    </row>
    <row r="10394" spans="1:6" x14ac:dyDescent="0.25">
      <c r="A10394">
        <v>3</v>
      </c>
      <c r="B10394">
        <v>13</v>
      </c>
      <c r="C10394" t="s">
        <v>943</v>
      </c>
      <c r="D10394" t="s">
        <v>901</v>
      </c>
      <c r="E10394" t="s">
        <v>145</v>
      </c>
      <c r="F10394" t="s">
        <v>464</v>
      </c>
    </row>
    <row r="10395" spans="1:6" x14ac:dyDescent="0.25">
      <c r="A10395">
        <v>3</v>
      </c>
      <c r="B10395">
        <v>14</v>
      </c>
      <c r="C10395" t="s">
        <v>954</v>
      </c>
      <c r="D10395" t="s">
        <v>903</v>
      </c>
      <c r="E10395" t="s">
        <v>825</v>
      </c>
      <c r="F10395" t="s">
        <v>464</v>
      </c>
    </row>
    <row r="10396" spans="1:6" x14ac:dyDescent="0.25">
      <c r="A10396">
        <v>3</v>
      </c>
      <c r="B10396">
        <v>15</v>
      </c>
      <c r="C10396" t="s">
        <v>935</v>
      </c>
      <c r="D10396" t="s">
        <v>901</v>
      </c>
      <c r="E10396" t="s">
        <v>652</v>
      </c>
      <c r="F10396" t="s">
        <v>464</v>
      </c>
    </row>
    <row r="10397" spans="1:6" x14ac:dyDescent="0.25">
      <c r="A10397">
        <v>4</v>
      </c>
      <c r="B10397">
        <v>1</v>
      </c>
      <c r="C10397" t="s">
        <v>962</v>
      </c>
      <c r="D10397" t="s">
        <v>899</v>
      </c>
      <c r="E10397" t="s">
        <v>652</v>
      </c>
      <c r="F10397" t="s">
        <v>464</v>
      </c>
    </row>
    <row r="10398" spans="1:6" x14ac:dyDescent="0.25">
      <c r="A10398">
        <v>4</v>
      </c>
      <c r="B10398">
        <v>2</v>
      </c>
      <c r="C10398" t="s">
        <v>951</v>
      </c>
      <c r="D10398" t="s">
        <v>899</v>
      </c>
      <c r="E10398" t="s">
        <v>825</v>
      </c>
      <c r="F10398" t="s">
        <v>464</v>
      </c>
    </row>
    <row r="10399" spans="1:6" x14ac:dyDescent="0.25">
      <c r="A10399">
        <v>4</v>
      </c>
      <c r="B10399">
        <v>3</v>
      </c>
      <c r="C10399" t="s">
        <v>964</v>
      </c>
      <c r="D10399" t="s">
        <v>961</v>
      </c>
      <c r="E10399" t="s">
        <v>145</v>
      </c>
      <c r="F10399" t="s">
        <v>464</v>
      </c>
    </row>
    <row r="10400" spans="1:6" x14ac:dyDescent="0.25">
      <c r="A10400">
        <v>4</v>
      </c>
      <c r="B10400">
        <v>4</v>
      </c>
      <c r="C10400" t="s">
        <v>959</v>
      </c>
      <c r="D10400" t="s">
        <v>899</v>
      </c>
      <c r="E10400" t="s">
        <v>714</v>
      </c>
      <c r="F10400" t="s">
        <v>464</v>
      </c>
    </row>
    <row r="10401" spans="1:6" x14ac:dyDescent="0.25">
      <c r="A10401">
        <v>4</v>
      </c>
      <c r="B10401">
        <v>5</v>
      </c>
      <c r="C10401" t="s">
        <v>965</v>
      </c>
      <c r="D10401" t="s">
        <v>961</v>
      </c>
      <c r="E10401" t="s">
        <v>463</v>
      </c>
      <c r="F10401" t="s">
        <v>464</v>
      </c>
    </row>
    <row r="10402" spans="1:6" x14ac:dyDescent="0.25">
      <c r="A10402">
        <v>4</v>
      </c>
      <c r="B10402">
        <v>6</v>
      </c>
      <c r="C10402" t="s">
        <v>949</v>
      </c>
      <c r="D10402" t="s">
        <v>901</v>
      </c>
      <c r="E10402" t="s">
        <v>309</v>
      </c>
      <c r="F10402" t="s">
        <v>464</v>
      </c>
    </row>
    <row r="10403" spans="1:6" x14ac:dyDescent="0.25">
      <c r="A10403">
        <v>4</v>
      </c>
      <c r="B10403">
        <v>7</v>
      </c>
      <c r="C10403" t="s">
        <v>950</v>
      </c>
      <c r="D10403" t="s">
        <v>901</v>
      </c>
      <c r="E10403" t="s">
        <v>635</v>
      </c>
      <c r="F10403" t="s">
        <v>464</v>
      </c>
    </row>
    <row r="10404" spans="1:6" x14ac:dyDescent="0.25">
      <c r="A10404">
        <v>4</v>
      </c>
      <c r="B10404">
        <v>8</v>
      </c>
      <c r="C10404" t="s">
        <v>975</v>
      </c>
      <c r="D10404" t="s">
        <v>899</v>
      </c>
      <c r="E10404" t="s">
        <v>313</v>
      </c>
      <c r="F10404" t="s">
        <v>464</v>
      </c>
    </row>
    <row r="10405" spans="1:6" x14ac:dyDescent="0.25">
      <c r="A10405">
        <v>4</v>
      </c>
      <c r="B10405">
        <v>9</v>
      </c>
      <c r="C10405" t="s">
        <v>932</v>
      </c>
      <c r="D10405" t="s">
        <v>901</v>
      </c>
      <c r="E10405" t="s">
        <v>389</v>
      </c>
      <c r="F10405" t="s">
        <v>464</v>
      </c>
    </row>
    <row r="10406" spans="1:6" x14ac:dyDescent="0.25">
      <c r="A10406">
        <v>4</v>
      </c>
      <c r="B10406">
        <v>10</v>
      </c>
      <c r="C10406" t="s">
        <v>960</v>
      </c>
      <c r="D10406" t="s">
        <v>961</v>
      </c>
      <c r="E10406" t="s">
        <v>414</v>
      </c>
      <c r="F10406" t="s">
        <v>464</v>
      </c>
    </row>
    <row r="10407" spans="1:6" x14ac:dyDescent="0.25">
      <c r="A10407">
        <v>4</v>
      </c>
      <c r="B10407">
        <v>11</v>
      </c>
      <c r="C10407" t="s">
        <v>956</v>
      </c>
      <c r="D10407" t="s">
        <v>901</v>
      </c>
      <c r="E10407" t="s">
        <v>323</v>
      </c>
      <c r="F10407" t="s">
        <v>464</v>
      </c>
    </row>
    <row r="10408" spans="1:6" x14ac:dyDescent="0.25">
      <c r="A10408">
        <v>4</v>
      </c>
      <c r="B10408">
        <v>12</v>
      </c>
      <c r="C10408" t="s">
        <v>973</v>
      </c>
      <c r="D10408" t="s">
        <v>901</v>
      </c>
      <c r="E10408" t="s">
        <v>591</v>
      </c>
      <c r="F10408" t="s">
        <v>464</v>
      </c>
    </row>
    <row r="10409" spans="1:6" x14ac:dyDescent="0.25">
      <c r="A10409">
        <v>4</v>
      </c>
      <c r="B10409">
        <v>13</v>
      </c>
      <c r="C10409" t="s">
        <v>942</v>
      </c>
      <c r="D10409" t="s">
        <v>899</v>
      </c>
      <c r="E10409" t="s">
        <v>491</v>
      </c>
      <c r="F10409" t="s">
        <v>464</v>
      </c>
    </row>
    <row r="10410" spans="1:6" x14ac:dyDescent="0.25">
      <c r="A10410">
        <v>4</v>
      </c>
      <c r="B10410">
        <v>14</v>
      </c>
      <c r="C10410" t="s">
        <v>948</v>
      </c>
      <c r="D10410" t="s">
        <v>905</v>
      </c>
      <c r="E10410" t="s">
        <v>219</v>
      </c>
      <c r="F10410" t="s">
        <v>464</v>
      </c>
    </row>
    <row r="10411" spans="1:6" x14ac:dyDescent="0.25">
      <c r="A10411">
        <v>4</v>
      </c>
      <c r="B10411">
        <v>15</v>
      </c>
      <c r="C10411" t="s">
        <v>971</v>
      </c>
      <c r="D10411" t="s">
        <v>901</v>
      </c>
      <c r="E10411" t="s">
        <v>366</v>
      </c>
      <c r="F10411" t="s">
        <v>464</v>
      </c>
    </row>
    <row r="10412" spans="1:6" x14ac:dyDescent="0.25">
      <c r="A10412">
        <v>5</v>
      </c>
      <c r="B10412">
        <v>1</v>
      </c>
      <c r="C10412" t="s">
        <v>986</v>
      </c>
      <c r="D10412" t="s">
        <v>901</v>
      </c>
      <c r="E10412" t="s">
        <v>366</v>
      </c>
      <c r="F10412" t="s">
        <v>464</v>
      </c>
    </row>
    <row r="10413" spans="1:6" x14ac:dyDescent="0.25">
      <c r="A10413">
        <v>5</v>
      </c>
      <c r="B10413">
        <v>2</v>
      </c>
      <c r="C10413" t="s">
        <v>983</v>
      </c>
      <c r="D10413" t="s">
        <v>901</v>
      </c>
      <c r="E10413" t="s">
        <v>219</v>
      </c>
      <c r="F10413" t="s">
        <v>464</v>
      </c>
    </row>
    <row r="10414" spans="1:6" x14ac:dyDescent="0.25">
      <c r="A10414">
        <v>5</v>
      </c>
      <c r="B10414">
        <v>3</v>
      </c>
      <c r="C10414" t="s">
        <v>945</v>
      </c>
      <c r="D10414" t="s">
        <v>901</v>
      </c>
      <c r="E10414" t="s">
        <v>491</v>
      </c>
      <c r="F10414" t="s">
        <v>464</v>
      </c>
    </row>
    <row r="10415" spans="1:6" x14ac:dyDescent="0.25">
      <c r="A10415">
        <v>5</v>
      </c>
      <c r="B10415">
        <v>4</v>
      </c>
      <c r="C10415" t="s">
        <v>955</v>
      </c>
      <c r="D10415" t="s">
        <v>908</v>
      </c>
      <c r="E10415" t="s">
        <v>591</v>
      </c>
      <c r="F10415" t="s">
        <v>464</v>
      </c>
    </row>
    <row r="10416" spans="1:6" x14ac:dyDescent="0.25">
      <c r="A10416">
        <v>5</v>
      </c>
      <c r="B10416">
        <v>5</v>
      </c>
      <c r="C10416" t="s">
        <v>968</v>
      </c>
      <c r="D10416" t="s">
        <v>899</v>
      </c>
      <c r="E10416" t="s">
        <v>323</v>
      </c>
      <c r="F10416" t="s">
        <v>464</v>
      </c>
    </row>
    <row r="10417" spans="1:6" x14ac:dyDescent="0.25">
      <c r="A10417">
        <v>5</v>
      </c>
      <c r="B10417">
        <v>6</v>
      </c>
      <c r="C10417" t="s">
        <v>977</v>
      </c>
      <c r="D10417" t="s">
        <v>901</v>
      </c>
      <c r="E10417" t="s">
        <v>414</v>
      </c>
      <c r="F10417" t="s">
        <v>464</v>
      </c>
    </row>
    <row r="10418" spans="1:6" x14ac:dyDescent="0.25">
      <c r="A10418">
        <v>5</v>
      </c>
      <c r="B10418">
        <v>7</v>
      </c>
      <c r="C10418" t="s">
        <v>985</v>
      </c>
      <c r="D10418" t="s">
        <v>901</v>
      </c>
      <c r="E10418" t="s">
        <v>389</v>
      </c>
      <c r="F10418" t="s">
        <v>464</v>
      </c>
    </row>
    <row r="10419" spans="1:6" x14ac:dyDescent="0.25">
      <c r="A10419">
        <v>5</v>
      </c>
      <c r="B10419">
        <v>8</v>
      </c>
      <c r="C10419" t="s">
        <v>963</v>
      </c>
      <c r="D10419" t="s">
        <v>908</v>
      </c>
      <c r="E10419" t="s">
        <v>313</v>
      </c>
      <c r="F10419" t="s">
        <v>464</v>
      </c>
    </row>
    <row r="10420" spans="1:6" x14ac:dyDescent="0.25">
      <c r="A10420">
        <v>5</v>
      </c>
      <c r="B10420">
        <v>9</v>
      </c>
      <c r="C10420" t="s">
        <v>988</v>
      </c>
      <c r="D10420" t="s">
        <v>901</v>
      </c>
      <c r="E10420" t="s">
        <v>635</v>
      </c>
      <c r="F10420" t="s">
        <v>464</v>
      </c>
    </row>
    <row r="10421" spans="1:6" x14ac:dyDescent="0.25">
      <c r="A10421">
        <v>5</v>
      </c>
      <c r="B10421">
        <v>10</v>
      </c>
      <c r="C10421" t="s">
        <v>982</v>
      </c>
      <c r="D10421" t="s">
        <v>901</v>
      </c>
      <c r="E10421" t="s">
        <v>309</v>
      </c>
      <c r="F10421" t="s">
        <v>464</v>
      </c>
    </row>
    <row r="10422" spans="1:6" x14ac:dyDescent="0.25">
      <c r="A10422">
        <v>5</v>
      </c>
      <c r="B10422">
        <v>11</v>
      </c>
      <c r="C10422" t="s">
        <v>972</v>
      </c>
      <c r="D10422" t="s">
        <v>901</v>
      </c>
      <c r="E10422" t="s">
        <v>463</v>
      </c>
      <c r="F10422" t="s">
        <v>464</v>
      </c>
    </row>
    <row r="10423" spans="1:6" x14ac:dyDescent="0.25">
      <c r="A10423">
        <v>5</v>
      </c>
      <c r="B10423">
        <v>12</v>
      </c>
      <c r="C10423" t="s">
        <v>966</v>
      </c>
      <c r="D10423" t="s">
        <v>961</v>
      </c>
      <c r="E10423" t="s">
        <v>714</v>
      </c>
      <c r="F10423" t="s">
        <v>464</v>
      </c>
    </row>
    <row r="10424" spans="1:6" x14ac:dyDescent="0.25">
      <c r="A10424">
        <v>5</v>
      </c>
      <c r="B10424">
        <v>13</v>
      </c>
      <c r="C10424" t="s">
        <v>953</v>
      </c>
      <c r="D10424" t="s">
        <v>903</v>
      </c>
      <c r="E10424" t="s">
        <v>145</v>
      </c>
      <c r="F10424" t="s">
        <v>464</v>
      </c>
    </row>
    <row r="10425" spans="1:6" x14ac:dyDescent="0.25">
      <c r="A10425">
        <v>5</v>
      </c>
      <c r="B10425">
        <v>14</v>
      </c>
      <c r="C10425" t="s">
        <v>974</v>
      </c>
      <c r="D10425" t="s">
        <v>899</v>
      </c>
      <c r="E10425" t="s">
        <v>825</v>
      </c>
      <c r="F10425" t="s">
        <v>464</v>
      </c>
    </row>
    <row r="10426" spans="1:6" x14ac:dyDescent="0.25">
      <c r="A10426">
        <v>5</v>
      </c>
      <c r="B10426">
        <v>15</v>
      </c>
      <c r="C10426" t="s">
        <v>980</v>
      </c>
      <c r="D10426" t="s">
        <v>905</v>
      </c>
      <c r="E10426" t="s">
        <v>652</v>
      </c>
      <c r="F10426" t="s">
        <v>464</v>
      </c>
    </row>
    <row r="10427" spans="1:6" x14ac:dyDescent="0.25">
      <c r="A10427">
        <v>6</v>
      </c>
      <c r="B10427">
        <v>1</v>
      </c>
      <c r="C10427" t="s">
        <v>978</v>
      </c>
      <c r="D10427" t="s">
        <v>899</v>
      </c>
      <c r="E10427" t="s">
        <v>652</v>
      </c>
      <c r="F10427" t="s">
        <v>464</v>
      </c>
    </row>
    <row r="10428" spans="1:6" x14ac:dyDescent="0.25">
      <c r="A10428">
        <v>6</v>
      </c>
      <c r="B10428">
        <v>2</v>
      </c>
      <c r="C10428" t="s">
        <v>989</v>
      </c>
      <c r="D10428" t="s">
        <v>901</v>
      </c>
      <c r="E10428" t="s">
        <v>825</v>
      </c>
      <c r="F10428" t="s">
        <v>464</v>
      </c>
    </row>
    <row r="10429" spans="1:6" x14ac:dyDescent="0.25">
      <c r="A10429">
        <v>6</v>
      </c>
      <c r="B10429">
        <v>3</v>
      </c>
      <c r="C10429" t="s">
        <v>997</v>
      </c>
      <c r="D10429" t="s">
        <v>905</v>
      </c>
      <c r="E10429" t="s">
        <v>145</v>
      </c>
      <c r="F10429" t="s">
        <v>464</v>
      </c>
    </row>
    <row r="10430" spans="1:6" x14ac:dyDescent="0.25">
      <c r="A10430">
        <v>6</v>
      </c>
      <c r="B10430">
        <v>4</v>
      </c>
      <c r="C10430" t="s">
        <v>981</v>
      </c>
      <c r="D10430" t="s">
        <v>908</v>
      </c>
      <c r="E10430" t="s">
        <v>714</v>
      </c>
      <c r="F10430" t="s">
        <v>464</v>
      </c>
    </row>
    <row r="10431" spans="1:6" x14ac:dyDescent="0.25">
      <c r="A10431">
        <v>6</v>
      </c>
      <c r="B10431">
        <v>5</v>
      </c>
      <c r="C10431" t="s">
        <v>993</v>
      </c>
      <c r="D10431" t="s">
        <v>901</v>
      </c>
      <c r="E10431" t="s">
        <v>463</v>
      </c>
      <c r="F10431" t="s">
        <v>464</v>
      </c>
    </row>
    <row r="10432" spans="1:6" x14ac:dyDescent="0.25">
      <c r="A10432">
        <v>6</v>
      </c>
      <c r="B10432">
        <v>6</v>
      </c>
      <c r="C10432" t="s">
        <v>969</v>
      </c>
      <c r="D10432" t="s">
        <v>899</v>
      </c>
      <c r="E10432" t="s">
        <v>309</v>
      </c>
      <c r="F10432" t="s">
        <v>464</v>
      </c>
    </row>
    <row r="10433" spans="1:6" x14ac:dyDescent="0.25">
      <c r="A10433">
        <v>6</v>
      </c>
      <c r="B10433">
        <v>7</v>
      </c>
      <c r="C10433" t="s">
        <v>996</v>
      </c>
      <c r="D10433" t="s">
        <v>899</v>
      </c>
      <c r="E10433" t="s">
        <v>635</v>
      </c>
      <c r="F10433" t="s">
        <v>464</v>
      </c>
    </row>
    <row r="10434" spans="1:6" x14ac:dyDescent="0.25">
      <c r="A10434">
        <v>6</v>
      </c>
      <c r="B10434">
        <v>8</v>
      </c>
      <c r="C10434" t="s">
        <v>1088</v>
      </c>
      <c r="D10434" t="s">
        <v>901</v>
      </c>
      <c r="E10434" t="s">
        <v>313</v>
      </c>
      <c r="F10434" t="s">
        <v>464</v>
      </c>
    </row>
    <row r="10435" spans="1:6" x14ac:dyDescent="0.25">
      <c r="A10435">
        <v>6</v>
      </c>
      <c r="B10435">
        <v>9</v>
      </c>
      <c r="C10435" t="s">
        <v>999</v>
      </c>
      <c r="D10435" t="s">
        <v>922</v>
      </c>
      <c r="E10435" t="s">
        <v>389</v>
      </c>
      <c r="F10435" t="s">
        <v>464</v>
      </c>
    </row>
    <row r="10436" spans="1:6" x14ac:dyDescent="0.25">
      <c r="A10436">
        <v>6</v>
      </c>
      <c r="B10436">
        <v>10</v>
      </c>
      <c r="C10436" t="s">
        <v>998</v>
      </c>
      <c r="D10436" t="s">
        <v>908</v>
      </c>
      <c r="E10436" t="s">
        <v>414</v>
      </c>
      <c r="F10436" t="s">
        <v>464</v>
      </c>
    </row>
    <row r="10437" spans="1:6" x14ac:dyDescent="0.25">
      <c r="A10437">
        <v>6</v>
      </c>
      <c r="B10437">
        <v>11</v>
      </c>
      <c r="C10437" t="s">
        <v>990</v>
      </c>
      <c r="D10437" t="s">
        <v>901</v>
      </c>
      <c r="E10437" t="s">
        <v>323</v>
      </c>
      <c r="F10437" t="s">
        <v>464</v>
      </c>
    </row>
    <row r="10438" spans="1:6" x14ac:dyDescent="0.25">
      <c r="A10438">
        <v>6</v>
      </c>
      <c r="B10438">
        <v>12</v>
      </c>
      <c r="C10438" t="s">
        <v>1057</v>
      </c>
      <c r="D10438" t="s">
        <v>899</v>
      </c>
      <c r="E10438" t="s">
        <v>591</v>
      </c>
      <c r="F10438" t="s">
        <v>464</v>
      </c>
    </row>
    <row r="10439" spans="1:6" x14ac:dyDescent="0.25">
      <c r="A10439">
        <v>6</v>
      </c>
      <c r="B10439">
        <v>13</v>
      </c>
      <c r="C10439" t="s">
        <v>1003</v>
      </c>
      <c r="D10439" t="s">
        <v>901</v>
      </c>
      <c r="E10439" t="s">
        <v>491</v>
      </c>
      <c r="F10439" t="s">
        <v>464</v>
      </c>
    </row>
    <row r="10440" spans="1:6" x14ac:dyDescent="0.25">
      <c r="A10440">
        <v>6</v>
      </c>
      <c r="B10440">
        <v>14</v>
      </c>
      <c r="C10440" t="s">
        <v>1006</v>
      </c>
      <c r="D10440" t="s">
        <v>905</v>
      </c>
      <c r="E10440" t="s">
        <v>219</v>
      </c>
      <c r="F10440" t="s">
        <v>464</v>
      </c>
    </row>
    <row r="10441" spans="1:6" x14ac:dyDescent="0.25">
      <c r="A10441">
        <v>6</v>
      </c>
      <c r="B10441">
        <v>15</v>
      </c>
      <c r="C10441" t="s">
        <v>992</v>
      </c>
      <c r="D10441" t="s">
        <v>899</v>
      </c>
      <c r="E10441" t="s">
        <v>366</v>
      </c>
      <c r="F10441" t="s">
        <v>464</v>
      </c>
    </row>
    <row r="10442" spans="1:6" x14ac:dyDescent="0.25">
      <c r="A10442">
        <v>7</v>
      </c>
      <c r="B10442">
        <v>1</v>
      </c>
      <c r="C10442" t="s">
        <v>1005</v>
      </c>
      <c r="D10442" t="s">
        <v>901</v>
      </c>
      <c r="E10442" t="s">
        <v>366</v>
      </c>
      <c r="F10442" t="s">
        <v>464</v>
      </c>
    </row>
    <row r="10443" spans="1:6" x14ac:dyDescent="0.25">
      <c r="A10443">
        <v>7</v>
      </c>
      <c r="B10443">
        <v>2</v>
      </c>
      <c r="C10443" t="s">
        <v>987</v>
      </c>
      <c r="D10443" t="s">
        <v>899</v>
      </c>
      <c r="E10443" t="s">
        <v>219</v>
      </c>
      <c r="F10443" t="s">
        <v>464</v>
      </c>
    </row>
    <row r="10444" spans="1:6" x14ac:dyDescent="0.25">
      <c r="A10444">
        <v>7</v>
      </c>
      <c r="B10444">
        <v>3</v>
      </c>
      <c r="C10444" t="s">
        <v>970</v>
      </c>
      <c r="D10444" t="s">
        <v>903</v>
      </c>
      <c r="E10444" t="s">
        <v>491</v>
      </c>
      <c r="F10444" t="s">
        <v>464</v>
      </c>
    </row>
    <row r="10445" spans="1:6" x14ac:dyDescent="0.25">
      <c r="A10445">
        <v>7</v>
      </c>
      <c r="B10445">
        <v>4</v>
      </c>
      <c r="C10445" t="s">
        <v>994</v>
      </c>
      <c r="D10445" t="s">
        <v>901</v>
      </c>
      <c r="E10445" t="s">
        <v>591</v>
      </c>
      <c r="F10445" t="s">
        <v>464</v>
      </c>
    </row>
    <row r="10446" spans="1:6" x14ac:dyDescent="0.25">
      <c r="A10446">
        <v>7</v>
      </c>
      <c r="B10446">
        <v>5</v>
      </c>
      <c r="C10446" t="s">
        <v>1004</v>
      </c>
      <c r="D10446" t="s">
        <v>905</v>
      </c>
      <c r="E10446" t="s">
        <v>323</v>
      </c>
      <c r="F10446" t="s">
        <v>464</v>
      </c>
    </row>
    <row r="10447" spans="1:6" x14ac:dyDescent="0.25">
      <c r="A10447">
        <v>7</v>
      </c>
      <c r="B10447">
        <v>6</v>
      </c>
      <c r="C10447" t="s">
        <v>1011</v>
      </c>
      <c r="D10447" t="s">
        <v>899</v>
      </c>
      <c r="E10447" t="s">
        <v>414</v>
      </c>
      <c r="F10447" t="s">
        <v>464</v>
      </c>
    </row>
    <row r="10448" spans="1:6" x14ac:dyDescent="0.25">
      <c r="A10448">
        <v>7</v>
      </c>
      <c r="B10448">
        <v>7</v>
      </c>
      <c r="C10448" t="s">
        <v>1002</v>
      </c>
      <c r="D10448" t="s">
        <v>901</v>
      </c>
      <c r="E10448" t="s">
        <v>389</v>
      </c>
      <c r="F10448" t="s">
        <v>464</v>
      </c>
    </row>
    <row r="10449" spans="1:6" x14ac:dyDescent="0.25">
      <c r="A10449">
        <v>7</v>
      </c>
      <c r="B10449">
        <v>8</v>
      </c>
      <c r="C10449" t="s">
        <v>1033</v>
      </c>
      <c r="D10449" t="s">
        <v>905</v>
      </c>
      <c r="E10449" t="s">
        <v>313</v>
      </c>
      <c r="F10449" t="s">
        <v>464</v>
      </c>
    </row>
    <row r="10450" spans="1:6" x14ac:dyDescent="0.25">
      <c r="A10450">
        <v>7</v>
      </c>
      <c r="B10450">
        <v>9</v>
      </c>
      <c r="C10450" t="s">
        <v>995</v>
      </c>
      <c r="D10450" t="s">
        <v>901</v>
      </c>
      <c r="E10450" t="s">
        <v>635</v>
      </c>
      <c r="F10450" t="s">
        <v>464</v>
      </c>
    </row>
    <row r="10451" spans="1:6" x14ac:dyDescent="0.25">
      <c r="A10451">
        <v>7</v>
      </c>
      <c r="B10451">
        <v>10</v>
      </c>
      <c r="C10451" t="s">
        <v>984</v>
      </c>
      <c r="D10451" t="s">
        <v>901</v>
      </c>
      <c r="E10451" t="s">
        <v>309</v>
      </c>
      <c r="F10451" t="s">
        <v>464</v>
      </c>
    </row>
    <row r="10452" spans="1:6" x14ac:dyDescent="0.25">
      <c r="A10452">
        <v>7</v>
      </c>
      <c r="B10452">
        <v>11</v>
      </c>
      <c r="C10452" t="s">
        <v>1048</v>
      </c>
      <c r="D10452" t="s">
        <v>901</v>
      </c>
      <c r="E10452" t="s">
        <v>463</v>
      </c>
      <c r="F10452" t="s">
        <v>464</v>
      </c>
    </row>
    <row r="10453" spans="1:6" x14ac:dyDescent="0.25">
      <c r="A10453">
        <v>7</v>
      </c>
      <c r="B10453">
        <v>12</v>
      </c>
      <c r="C10453" t="s">
        <v>979</v>
      </c>
      <c r="D10453" t="s">
        <v>903</v>
      </c>
      <c r="E10453" t="s">
        <v>714</v>
      </c>
      <c r="F10453" t="s">
        <v>464</v>
      </c>
    </row>
    <row r="10454" spans="1:6" x14ac:dyDescent="0.25">
      <c r="A10454">
        <v>7</v>
      </c>
      <c r="B10454">
        <v>13</v>
      </c>
      <c r="C10454" t="s">
        <v>976</v>
      </c>
      <c r="D10454" t="s">
        <v>901</v>
      </c>
      <c r="E10454" t="s">
        <v>145</v>
      </c>
      <c r="F10454" t="s">
        <v>464</v>
      </c>
    </row>
    <row r="10455" spans="1:6" x14ac:dyDescent="0.25">
      <c r="A10455">
        <v>7</v>
      </c>
      <c r="B10455">
        <v>14</v>
      </c>
      <c r="C10455" t="s">
        <v>1001</v>
      </c>
      <c r="D10455" t="s">
        <v>908</v>
      </c>
      <c r="E10455" t="s">
        <v>825</v>
      </c>
      <c r="F10455" t="s">
        <v>464</v>
      </c>
    </row>
    <row r="10456" spans="1:6" x14ac:dyDescent="0.25">
      <c r="A10456">
        <v>7</v>
      </c>
      <c r="B10456">
        <v>15</v>
      </c>
      <c r="C10456" t="s">
        <v>1008</v>
      </c>
      <c r="D10456" t="s">
        <v>901</v>
      </c>
      <c r="E10456" t="s">
        <v>652</v>
      </c>
      <c r="F10456" t="s">
        <v>464</v>
      </c>
    </row>
    <row r="10457" spans="1:6" x14ac:dyDescent="0.25">
      <c r="A10457">
        <v>8</v>
      </c>
      <c r="B10457">
        <v>1</v>
      </c>
      <c r="C10457" t="s">
        <v>1007</v>
      </c>
      <c r="D10457" t="s">
        <v>901</v>
      </c>
      <c r="E10457" t="s">
        <v>652</v>
      </c>
      <c r="F10457" t="s">
        <v>464</v>
      </c>
    </row>
    <row r="10458" spans="1:6" x14ac:dyDescent="0.25">
      <c r="A10458">
        <v>8</v>
      </c>
      <c r="B10458">
        <v>2</v>
      </c>
      <c r="C10458" t="s">
        <v>1000</v>
      </c>
      <c r="D10458" t="s">
        <v>899</v>
      </c>
      <c r="E10458" t="s">
        <v>825</v>
      </c>
      <c r="F10458" t="s">
        <v>464</v>
      </c>
    </row>
    <row r="10459" spans="1:6" x14ac:dyDescent="0.25">
      <c r="A10459">
        <v>8</v>
      </c>
      <c r="B10459">
        <v>3</v>
      </c>
      <c r="C10459" t="s">
        <v>1101</v>
      </c>
      <c r="D10459" t="s">
        <v>901</v>
      </c>
      <c r="E10459" t="s">
        <v>145</v>
      </c>
      <c r="F10459" t="s">
        <v>464</v>
      </c>
    </row>
    <row r="10460" spans="1:6" x14ac:dyDescent="0.25">
      <c r="A10460">
        <v>8</v>
      </c>
      <c r="B10460">
        <v>4</v>
      </c>
      <c r="C10460" t="s">
        <v>1016</v>
      </c>
      <c r="D10460" t="s">
        <v>961</v>
      </c>
      <c r="E10460" t="s">
        <v>714</v>
      </c>
      <c r="F10460" t="s">
        <v>464</v>
      </c>
    </row>
    <row r="10461" spans="1:6" x14ac:dyDescent="0.25">
      <c r="A10461">
        <v>8</v>
      </c>
      <c r="B10461">
        <v>5</v>
      </c>
      <c r="C10461" t="s">
        <v>1031</v>
      </c>
      <c r="D10461" t="s">
        <v>905</v>
      </c>
      <c r="E10461" t="s">
        <v>463</v>
      </c>
      <c r="F10461" t="s">
        <v>464</v>
      </c>
    </row>
    <row r="10462" spans="1:6" x14ac:dyDescent="0.25">
      <c r="A10462">
        <v>8</v>
      </c>
      <c r="B10462">
        <v>6</v>
      </c>
      <c r="C10462" t="s">
        <v>1028</v>
      </c>
      <c r="D10462" t="s">
        <v>899</v>
      </c>
      <c r="E10462" t="s">
        <v>309</v>
      </c>
      <c r="F10462" t="s">
        <v>464</v>
      </c>
    </row>
    <row r="10463" spans="1:6" x14ac:dyDescent="0.25">
      <c r="A10463">
        <v>8</v>
      </c>
      <c r="B10463">
        <v>7</v>
      </c>
      <c r="C10463" t="s">
        <v>1061</v>
      </c>
      <c r="D10463" t="s">
        <v>901</v>
      </c>
      <c r="E10463" t="s">
        <v>635</v>
      </c>
      <c r="F10463" t="s">
        <v>464</v>
      </c>
    </row>
    <row r="10464" spans="1:6" x14ac:dyDescent="0.25">
      <c r="A10464">
        <v>8</v>
      </c>
      <c r="B10464">
        <v>8</v>
      </c>
      <c r="C10464" t="s">
        <v>1010</v>
      </c>
      <c r="D10464" t="s">
        <v>899</v>
      </c>
      <c r="E10464" t="s">
        <v>313</v>
      </c>
      <c r="F10464" t="s">
        <v>464</v>
      </c>
    </row>
    <row r="10465" spans="1:6" x14ac:dyDescent="0.25">
      <c r="A10465">
        <v>8</v>
      </c>
      <c r="B10465">
        <v>9</v>
      </c>
      <c r="C10465" t="s">
        <v>1035</v>
      </c>
      <c r="D10465" t="s">
        <v>905</v>
      </c>
      <c r="E10465" t="s">
        <v>389</v>
      </c>
      <c r="F10465" t="s">
        <v>464</v>
      </c>
    </row>
    <row r="10466" spans="1:6" x14ac:dyDescent="0.25">
      <c r="A10466">
        <v>8</v>
      </c>
      <c r="B10466">
        <v>10</v>
      </c>
      <c r="C10466" t="s">
        <v>1015</v>
      </c>
      <c r="D10466" t="s">
        <v>899</v>
      </c>
      <c r="E10466" t="s">
        <v>414</v>
      </c>
      <c r="F10466" t="s">
        <v>464</v>
      </c>
    </row>
    <row r="10467" spans="1:6" x14ac:dyDescent="0.25">
      <c r="A10467">
        <v>8</v>
      </c>
      <c r="B10467">
        <v>11</v>
      </c>
      <c r="C10467" t="s">
        <v>1043</v>
      </c>
      <c r="D10467" t="s">
        <v>905</v>
      </c>
      <c r="E10467" t="s">
        <v>323</v>
      </c>
      <c r="F10467" t="s">
        <v>464</v>
      </c>
    </row>
    <row r="10468" spans="1:6" x14ac:dyDescent="0.25">
      <c r="A10468">
        <v>8</v>
      </c>
      <c r="B10468">
        <v>12</v>
      </c>
      <c r="C10468" t="s">
        <v>1013</v>
      </c>
      <c r="D10468" t="s">
        <v>905</v>
      </c>
      <c r="E10468" t="s">
        <v>591</v>
      </c>
      <c r="F10468" t="s">
        <v>464</v>
      </c>
    </row>
    <row r="10469" spans="1:6" x14ac:dyDescent="0.25">
      <c r="A10469">
        <v>8</v>
      </c>
      <c r="B10469">
        <v>13</v>
      </c>
      <c r="C10469" t="s">
        <v>1025</v>
      </c>
      <c r="D10469" t="s">
        <v>926</v>
      </c>
      <c r="E10469" t="s">
        <v>491</v>
      </c>
      <c r="F10469" t="s">
        <v>464</v>
      </c>
    </row>
    <row r="10470" spans="1:6" x14ac:dyDescent="0.25">
      <c r="A10470">
        <v>8</v>
      </c>
      <c r="B10470">
        <v>14</v>
      </c>
      <c r="C10470" t="s">
        <v>1036</v>
      </c>
      <c r="D10470" t="s">
        <v>901</v>
      </c>
      <c r="E10470" t="s">
        <v>219</v>
      </c>
      <c r="F10470" t="s">
        <v>464</v>
      </c>
    </row>
    <row r="10471" spans="1:6" x14ac:dyDescent="0.25">
      <c r="A10471">
        <v>8</v>
      </c>
      <c r="B10471">
        <v>15</v>
      </c>
      <c r="C10471" t="s">
        <v>1059</v>
      </c>
      <c r="D10471" t="s">
        <v>901</v>
      </c>
      <c r="E10471" t="s">
        <v>366</v>
      </c>
      <c r="F10471" t="s">
        <v>464</v>
      </c>
    </row>
    <row r="10472" spans="1:6" x14ac:dyDescent="0.25">
      <c r="A10472">
        <v>9</v>
      </c>
      <c r="B10472">
        <v>1</v>
      </c>
      <c r="C10472" t="s">
        <v>1019</v>
      </c>
      <c r="D10472" t="s">
        <v>961</v>
      </c>
      <c r="E10472" t="s">
        <v>366</v>
      </c>
      <c r="F10472" t="s">
        <v>464</v>
      </c>
    </row>
    <row r="10473" spans="1:6" x14ac:dyDescent="0.25">
      <c r="A10473">
        <v>9</v>
      </c>
      <c r="B10473">
        <v>2</v>
      </c>
      <c r="C10473" t="s">
        <v>1037</v>
      </c>
      <c r="D10473" t="s">
        <v>899</v>
      </c>
      <c r="E10473" t="s">
        <v>219</v>
      </c>
      <c r="F10473" t="s">
        <v>464</v>
      </c>
    </row>
    <row r="10474" spans="1:6" x14ac:dyDescent="0.25">
      <c r="A10474">
        <v>9</v>
      </c>
      <c r="B10474">
        <v>3</v>
      </c>
      <c r="C10474" t="s">
        <v>1040</v>
      </c>
      <c r="D10474" t="s">
        <v>926</v>
      </c>
      <c r="E10474" t="s">
        <v>491</v>
      </c>
      <c r="F10474" t="s">
        <v>464</v>
      </c>
    </row>
    <row r="10475" spans="1:6" x14ac:dyDescent="0.25">
      <c r="A10475">
        <v>9</v>
      </c>
      <c r="B10475">
        <v>4</v>
      </c>
      <c r="C10475" t="s">
        <v>1018</v>
      </c>
      <c r="D10475" t="s">
        <v>926</v>
      </c>
      <c r="E10475" t="s">
        <v>591</v>
      </c>
      <c r="F10475" t="s">
        <v>464</v>
      </c>
    </row>
    <row r="10476" spans="1:6" x14ac:dyDescent="0.25">
      <c r="A10476">
        <v>9</v>
      </c>
      <c r="B10476">
        <v>5</v>
      </c>
      <c r="C10476" t="s">
        <v>1030</v>
      </c>
      <c r="D10476" t="s">
        <v>908</v>
      </c>
      <c r="E10476" t="s">
        <v>323</v>
      </c>
      <c r="F10476" t="s">
        <v>464</v>
      </c>
    </row>
    <row r="10477" spans="1:6" x14ac:dyDescent="0.25">
      <c r="A10477">
        <v>9</v>
      </c>
      <c r="B10477">
        <v>6</v>
      </c>
      <c r="C10477" t="s">
        <v>991</v>
      </c>
      <c r="D10477" t="s">
        <v>901</v>
      </c>
      <c r="E10477" t="s">
        <v>414</v>
      </c>
      <c r="F10477" t="s">
        <v>464</v>
      </c>
    </row>
    <row r="10478" spans="1:6" x14ac:dyDescent="0.25">
      <c r="A10478">
        <v>9</v>
      </c>
      <c r="B10478">
        <v>7</v>
      </c>
      <c r="C10478" t="s">
        <v>1074</v>
      </c>
      <c r="D10478" t="s">
        <v>901</v>
      </c>
      <c r="E10478" t="s">
        <v>389</v>
      </c>
      <c r="F10478" t="s">
        <v>464</v>
      </c>
    </row>
    <row r="10479" spans="1:6" x14ac:dyDescent="0.25">
      <c r="A10479">
        <v>9</v>
      </c>
      <c r="B10479">
        <v>8</v>
      </c>
      <c r="C10479" t="s">
        <v>1080</v>
      </c>
      <c r="D10479" t="s">
        <v>899</v>
      </c>
      <c r="E10479" t="s">
        <v>313</v>
      </c>
      <c r="F10479" t="s">
        <v>464</v>
      </c>
    </row>
    <row r="10480" spans="1:6" x14ac:dyDescent="0.25">
      <c r="A10480">
        <v>9</v>
      </c>
      <c r="B10480">
        <v>9</v>
      </c>
      <c r="C10480" t="s">
        <v>1029</v>
      </c>
      <c r="D10480" t="s">
        <v>901</v>
      </c>
      <c r="E10480" t="s">
        <v>635</v>
      </c>
      <c r="F10480" t="s">
        <v>464</v>
      </c>
    </row>
    <row r="10481" spans="1:6" x14ac:dyDescent="0.25">
      <c r="A10481">
        <v>9</v>
      </c>
      <c r="B10481">
        <v>10</v>
      </c>
      <c r="C10481" t="s">
        <v>1023</v>
      </c>
      <c r="D10481" t="s">
        <v>905</v>
      </c>
      <c r="E10481" t="s">
        <v>309</v>
      </c>
      <c r="F10481" t="s">
        <v>464</v>
      </c>
    </row>
    <row r="10482" spans="1:6" x14ac:dyDescent="0.25">
      <c r="A10482">
        <v>9</v>
      </c>
      <c r="B10482">
        <v>11</v>
      </c>
      <c r="C10482" t="s">
        <v>1049</v>
      </c>
      <c r="D10482" t="s">
        <v>905</v>
      </c>
      <c r="E10482" t="s">
        <v>463</v>
      </c>
      <c r="F10482" t="s">
        <v>464</v>
      </c>
    </row>
    <row r="10483" spans="1:6" x14ac:dyDescent="0.25">
      <c r="A10483">
        <v>9</v>
      </c>
      <c r="B10483">
        <v>12</v>
      </c>
      <c r="C10483" t="s">
        <v>1062</v>
      </c>
      <c r="D10483" t="s">
        <v>899</v>
      </c>
      <c r="E10483" t="s">
        <v>714</v>
      </c>
      <c r="F10483" t="s">
        <v>464</v>
      </c>
    </row>
    <row r="10484" spans="1:6" x14ac:dyDescent="0.25">
      <c r="A10484">
        <v>9</v>
      </c>
      <c r="B10484">
        <v>13</v>
      </c>
      <c r="C10484" t="s">
        <v>1012</v>
      </c>
      <c r="D10484" t="s">
        <v>901</v>
      </c>
      <c r="E10484" t="s">
        <v>145</v>
      </c>
      <c r="F10484" t="s">
        <v>464</v>
      </c>
    </row>
    <row r="10485" spans="1:6" x14ac:dyDescent="0.25">
      <c r="A10485">
        <v>9</v>
      </c>
      <c r="B10485">
        <v>14</v>
      </c>
      <c r="C10485" t="s">
        <v>1038</v>
      </c>
      <c r="D10485" t="s">
        <v>922</v>
      </c>
      <c r="E10485" t="s">
        <v>825</v>
      </c>
      <c r="F10485" t="s">
        <v>464</v>
      </c>
    </row>
    <row r="10486" spans="1:6" x14ac:dyDescent="0.25">
      <c r="A10486">
        <v>9</v>
      </c>
      <c r="B10486">
        <v>15</v>
      </c>
      <c r="C10486" t="s">
        <v>1046</v>
      </c>
      <c r="D10486" t="s">
        <v>899</v>
      </c>
      <c r="E10486" t="s">
        <v>652</v>
      </c>
      <c r="F10486" t="s">
        <v>464</v>
      </c>
    </row>
    <row r="10487" spans="1:6" x14ac:dyDescent="0.25">
      <c r="A10487">
        <v>10</v>
      </c>
      <c r="B10487">
        <v>1</v>
      </c>
      <c r="C10487" t="s">
        <v>1020</v>
      </c>
      <c r="D10487" t="s">
        <v>901</v>
      </c>
      <c r="E10487" t="s">
        <v>652</v>
      </c>
      <c r="F10487" t="s">
        <v>464</v>
      </c>
    </row>
    <row r="10488" spans="1:6" x14ac:dyDescent="0.25">
      <c r="A10488">
        <v>10</v>
      </c>
      <c r="B10488">
        <v>2</v>
      </c>
      <c r="C10488" t="s">
        <v>1054</v>
      </c>
      <c r="D10488" t="s">
        <v>899</v>
      </c>
      <c r="E10488" t="s">
        <v>825</v>
      </c>
      <c r="F10488" t="s">
        <v>464</v>
      </c>
    </row>
    <row r="10489" spans="1:6" x14ac:dyDescent="0.25">
      <c r="A10489">
        <v>10</v>
      </c>
      <c r="B10489">
        <v>3</v>
      </c>
      <c r="C10489" t="s">
        <v>1017</v>
      </c>
      <c r="D10489" t="s">
        <v>899</v>
      </c>
      <c r="E10489" t="s">
        <v>145</v>
      </c>
      <c r="F10489" t="s">
        <v>464</v>
      </c>
    </row>
    <row r="10490" spans="1:6" x14ac:dyDescent="0.25">
      <c r="A10490">
        <v>10</v>
      </c>
      <c r="B10490">
        <v>4</v>
      </c>
      <c r="C10490" t="s">
        <v>1021</v>
      </c>
      <c r="D10490" t="s">
        <v>901</v>
      </c>
      <c r="E10490" t="s">
        <v>714</v>
      </c>
      <c r="F10490" t="s">
        <v>464</v>
      </c>
    </row>
    <row r="10491" spans="1:6" x14ac:dyDescent="0.25">
      <c r="A10491">
        <v>10</v>
      </c>
      <c r="B10491">
        <v>5</v>
      </c>
      <c r="C10491" t="s">
        <v>1026</v>
      </c>
      <c r="D10491" t="s">
        <v>901</v>
      </c>
      <c r="E10491" t="s">
        <v>463</v>
      </c>
      <c r="F10491" t="s">
        <v>464</v>
      </c>
    </row>
    <row r="10492" spans="1:6" x14ac:dyDescent="0.25">
      <c r="A10492">
        <v>10</v>
      </c>
      <c r="B10492">
        <v>6</v>
      </c>
      <c r="C10492" t="s">
        <v>1078</v>
      </c>
      <c r="D10492" t="s">
        <v>922</v>
      </c>
      <c r="E10492" t="s">
        <v>309</v>
      </c>
      <c r="F10492" t="s">
        <v>464</v>
      </c>
    </row>
    <row r="10493" spans="1:6" x14ac:dyDescent="0.25">
      <c r="A10493">
        <v>10</v>
      </c>
      <c r="B10493">
        <v>7</v>
      </c>
      <c r="C10493" t="s">
        <v>1089</v>
      </c>
      <c r="D10493" t="s">
        <v>905</v>
      </c>
      <c r="E10493" t="s">
        <v>635</v>
      </c>
      <c r="F10493" t="s">
        <v>464</v>
      </c>
    </row>
    <row r="10494" spans="1:6" x14ac:dyDescent="0.25">
      <c r="A10494">
        <v>10</v>
      </c>
      <c r="B10494">
        <v>8</v>
      </c>
      <c r="C10494" t="s">
        <v>1060</v>
      </c>
      <c r="D10494" t="s">
        <v>903</v>
      </c>
      <c r="E10494" t="s">
        <v>313</v>
      </c>
      <c r="F10494" t="s">
        <v>464</v>
      </c>
    </row>
    <row r="10495" spans="1:6" x14ac:dyDescent="0.25">
      <c r="A10495">
        <v>10</v>
      </c>
      <c r="B10495">
        <v>9</v>
      </c>
      <c r="C10495" t="s">
        <v>1022</v>
      </c>
      <c r="D10495" t="s">
        <v>901</v>
      </c>
      <c r="E10495" t="s">
        <v>389</v>
      </c>
      <c r="F10495" t="s">
        <v>464</v>
      </c>
    </row>
    <row r="10496" spans="1:6" x14ac:dyDescent="0.25">
      <c r="A10496">
        <v>10</v>
      </c>
      <c r="B10496">
        <v>10</v>
      </c>
      <c r="C10496" t="s">
        <v>1053</v>
      </c>
      <c r="D10496" t="s">
        <v>901</v>
      </c>
      <c r="E10496" t="s">
        <v>414</v>
      </c>
      <c r="F10496" t="s">
        <v>464</v>
      </c>
    </row>
    <row r="10497" spans="1:6" x14ac:dyDescent="0.25">
      <c r="A10497">
        <v>10</v>
      </c>
      <c r="B10497">
        <v>11</v>
      </c>
      <c r="C10497" t="s">
        <v>1027</v>
      </c>
      <c r="D10497" t="s">
        <v>901</v>
      </c>
      <c r="E10497" t="s">
        <v>323</v>
      </c>
      <c r="F10497" t="s">
        <v>464</v>
      </c>
    </row>
    <row r="10498" spans="1:6" x14ac:dyDescent="0.25">
      <c r="A10498">
        <v>10</v>
      </c>
      <c r="B10498">
        <v>12</v>
      </c>
      <c r="C10498" t="s">
        <v>1052</v>
      </c>
      <c r="D10498" t="s">
        <v>901</v>
      </c>
      <c r="E10498" t="s">
        <v>591</v>
      </c>
      <c r="F10498" t="s">
        <v>464</v>
      </c>
    </row>
    <row r="10499" spans="1:6" x14ac:dyDescent="0.25">
      <c r="A10499">
        <v>10</v>
      </c>
      <c r="B10499">
        <v>13</v>
      </c>
      <c r="C10499" t="s">
        <v>1024</v>
      </c>
      <c r="D10499" t="s">
        <v>901</v>
      </c>
      <c r="E10499" t="s">
        <v>491</v>
      </c>
      <c r="F10499" t="s">
        <v>464</v>
      </c>
    </row>
    <row r="10500" spans="1:6" x14ac:dyDescent="0.25">
      <c r="A10500">
        <v>10</v>
      </c>
      <c r="B10500">
        <v>14</v>
      </c>
      <c r="C10500" t="s">
        <v>1047</v>
      </c>
      <c r="D10500" t="s">
        <v>899</v>
      </c>
      <c r="E10500" t="s">
        <v>219</v>
      </c>
      <c r="F10500" t="s">
        <v>464</v>
      </c>
    </row>
    <row r="10501" spans="1:6" x14ac:dyDescent="0.25">
      <c r="A10501">
        <v>10</v>
      </c>
      <c r="B10501">
        <v>15</v>
      </c>
      <c r="C10501" t="s">
        <v>1106</v>
      </c>
      <c r="D10501" t="s">
        <v>901</v>
      </c>
      <c r="E10501" t="s">
        <v>366</v>
      </c>
      <c r="F10501" t="s">
        <v>464</v>
      </c>
    </row>
    <row r="10502" spans="1:6" x14ac:dyDescent="0.25">
      <c r="A10502">
        <v>11</v>
      </c>
      <c r="B10502">
        <v>1</v>
      </c>
      <c r="C10502" t="s">
        <v>1081</v>
      </c>
      <c r="D10502" t="s">
        <v>905</v>
      </c>
      <c r="E10502" t="s">
        <v>366</v>
      </c>
      <c r="F10502" t="s">
        <v>464</v>
      </c>
    </row>
    <row r="10503" spans="1:6" x14ac:dyDescent="0.25">
      <c r="A10503">
        <v>11</v>
      </c>
      <c r="B10503">
        <v>2</v>
      </c>
      <c r="C10503" t="s">
        <v>1068</v>
      </c>
      <c r="D10503" t="s">
        <v>901</v>
      </c>
      <c r="E10503" t="s">
        <v>219</v>
      </c>
      <c r="F10503" t="s">
        <v>464</v>
      </c>
    </row>
    <row r="10504" spans="1:6" x14ac:dyDescent="0.25">
      <c r="A10504">
        <v>11</v>
      </c>
      <c r="B10504">
        <v>3</v>
      </c>
      <c r="C10504" t="s">
        <v>1107</v>
      </c>
      <c r="D10504" t="s">
        <v>905</v>
      </c>
      <c r="E10504" t="s">
        <v>491</v>
      </c>
      <c r="F10504" t="s">
        <v>464</v>
      </c>
    </row>
    <row r="10505" spans="1:6" x14ac:dyDescent="0.25">
      <c r="A10505">
        <v>11</v>
      </c>
      <c r="B10505">
        <v>4</v>
      </c>
      <c r="C10505" t="s">
        <v>1076</v>
      </c>
      <c r="D10505" t="s">
        <v>905</v>
      </c>
      <c r="E10505" t="s">
        <v>591</v>
      </c>
      <c r="F10505" t="s">
        <v>464</v>
      </c>
    </row>
    <row r="10506" spans="1:6" x14ac:dyDescent="0.25">
      <c r="A10506">
        <v>11</v>
      </c>
      <c r="B10506">
        <v>5</v>
      </c>
      <c r="C10506" t="s">
        <v>1122</v>
      </c>
      <c r="D10506" t="s">
        <v>901</v>
      </c>
      <c r="E10506" t="s">
        <v>323</v>
      </c>
      <c r="F10506" t="s">
        <v>464</v>
      </c>
    </row>
    <row r="10507" spans="1:6" x14ac:dyDescent="0.25">
      <c r="A10507">
        <v>11</v>
      </c>
      <c r="B10507">
        <v>6</v>
      </c>
      <c r="C10507" t="s">
        <v>1066</v>
      </c>
      <c r="D10507" t="s">
        <v>901</v>
      </c>
      <c r="E10507" t="s">
        <v>414</v>
      </c>
      <c r="F10507" t="s">
        <v>464</v>
      </c>
    </row>
    <row r="10508" spans="1:6" x14ac:dyDescent="0.25">
      <c r="A10508">
        <v>11</v>
      </c>
      <c r="B10508">
        <v>7</v>
      </c>
      <c r="C10508" t="s">
        <v>1014</v>
      </c>
      <c r="D10508" t="s">
        <v>899</v>
      </c>
      <c r="E10508" t="s">
        <v>389</v>
      </c>
      <c r="F10508" t="s">
        <v>464</v>
      </c>
    </row>
    <row r="10509" spans="1:6" x14ac:dyDescent="0.25">
      <c r="A10509">
        <v>11</v>
      </c>
      <c r="B10509">
        <v>8</v>
      </c>
      <c r="C10509" t="s">
        <v>1034</v>
      </c>
      <c r="D10509" t="s">
        <v>901</v>
      </c>
      <c r="E10509" t="s">
        <v>313</v>
      </c>
      <c r="F10509" t="s">
        <v>464</v>
      </c>
    </row>
    <row r="10510" spans="1:6" x14ac:dyDescent="0.25">
      <c r="A10510">
        <v>11</v>
      </c>
      <c r="B10510">
        <v>9</v>
      </c>
      <c r="C10510" t="s">
        <v>1067</v>
      </c>
      <c r="D10510" t="s">
        <v>899</v>
      </c>
      <c r="E10510" t="s">
        <v>635</v>
      </c>
      <c r="F10510" t="s">
        <v>464</v>
      </c>
    </row>
    <row r="10511" spans="1:6" x14ac:dyDescent="0.25">
      <c r="A10511">
        <v>11</v>
      </c>
      <c r="B10511">
        <v>10</v>
      </c>
      <c r="C10511" t="s">
        <v>1032</v>
      </c>
      <c r="D10511" t="s">
        <v>908</v>
      </c>
      <c r="E10511" t="s">
        <v>309</v>
      </c>
      <c r="F10511" t="s">
        <v>464</v>
      </c>
    </row>
    <row r="10512" spans="1:6" x14ac:dyDescent="0.25">
      <c r="A10512">
        <v>11</v>
      </c>
      <c r="B10512">
        <v>11</v>
      </c>
      <c r="C10512" t="s">
        <v>1278</v>
      </c>
      <c r="D10512" t="s">
        <v>901</v>
      </c>
      <c r="E10512" t="s">
        <v>463</v>
      </c>
      <c r="F10512" t="s">
        <v>464</v>
      </c>
    </row>
    <row r="10513" spans="1:6" x14ac:dyDescent="0.25">
      <c r="A10513">
        <v>11</v>
      </c>
      <c r="B10513">
        <v>12</v>
      </c>
      <c r="C10513" t="s">
        <v>1055</v>
      </c>
      <c r="D10513" t="s">
        <v>901</v>
      </c>
      <c r="E10513" t="s">
        <v>714</v>
      </c>
      <c r="F10513" t="s">
        <v>464</v>
      </c>
    </row>
    <row r="10514" spans="1:6" x14ac:dyDescent="0.25">
      <c r="A10514">
        <v>11</v>
      </c>
      <c r="B10514">
        <v>13</v>
      </c>
      <c r="C10514" t="s">
        <v>1124</v>
      </c>
      <c r="D10514" t="s">
        <v>901</v>
      </c>
      <c r="E10514" t="s">
        <v>145</v>
      </c>
      <c r="F10514" t="s">
        <v>464</v>
      </c>
    </row>
    <row r="10515" spans="1:6" x14ac:dyDescent="0.25">
      <c r="A10515">
        <v>11</v>
      </c>
      <c r="B10515">
        <v>14</v>
      </c>
      <c r="C10515" t="s">
        <v>1039</v>
      </c>
      <c r="D10515" t="s">
        <v>922</v>
      </c>
      <c r="E10515" t="s">
        <v>825</v>
      </c>
      <c r="F10515" t="s">
        <v>464</v>
      </c>
    </row>
    <row r="10516" spans="1:6" x14ac:dyDescent="0.25">
      <c r="A10516">
        <v>11</v>
      </c>
      <c r="B10516">
        <v>15</v>
      </c>
      <c r="C10516" t="s">
        <v>1056</v>
      </c>
      <c r="D10516" t="s">
        <v>905</v>
      </c>
      <c r="E10516" t="s">
        <v>652</v>
      </c>
      <c r="F10516" t="s">
        <v>464</v>
      </c>
    </row>
    <row r="10517" spans="1:6" x14ac:dyDescent="0.25">
      <c r="A10517">
        <v>12</v>
      </c>
      <c r="B10517">
        <v>1</v>
      </c>
      <c r="C10517" t="s">
        <v>1082</v>
      </c>
      <c r="D10517" t="s">
        <v>901</v>
      </c>
      <c r="E10517" t="s">
        <v>652</v>
      </c>
      <c r="F10517" t="s">
        <v>464</v>
      </c>
    </row>
    <row r="10518" spans="1:6" x14ac:dyDescent="0.25">
      <c r="A10518">
        <v>12</v>
      </c>
      <c r="B10518">
        <v>2</v>
      </c>
      <c r="C10518" t="s">
        <v>1065</v>
      </c>
      <c r="D10518" t="s">
        <v>901</v>
      </c>
      <c r="E10518" t="s">
        <v>825</v>
      </c>
      <c r="F10518" t="s">
        <v>464</v>
      </c>
    </row>
    <row r="10519" spans="1:6" x14ac:dyDescent="0.25">
      <c r="A10519">
        <v>12</v>
      </c>
      <c r="B10519">
        <v>3</v>
      </c>
      <c r="C10519" t="s">
        <v>1009</v>
      </c>
      <c r="D10519" t="s">
        <v>926</v>
      </c>
      <c r="E10519" t="s">
        <v>145</v>
      </c>
      <c r="F10519" t="s">
        <v>464</v>
      </c>
    </row>
    <row r="10520" spans="1:6" x14ac:dyDescent="0.25">
      <c r="A10520">
        <v>12</v>
      </c>
      <c r="B10520">
        <v>4</v>
      </c>
      <c r="C10520" t="s">
        <v>1042</v>
      </c>
      <c r="D10520" t="s">
        <v>899</v>
      </c>
      <c r="E10520" t="s">
        <v>714</v>
      </c>
      <c r="F10520" t="s">
        <v>464</v>
      </c>
    </row>
    <row r="10521" spans="1:6" x14ac:dyDescent="0.25">
      <c r="A10521">
        <v>12</v>
      </c>
      <c r="B10521">
        <v>5</v>
      </c>
      <c r="C10521" t="s">
        <v>1121</v>
      </c>
      <c r="D10521" t="s">
        <v>901</v>
      </c>
      <c r="E10521" t="s">
        <v>463</v>
      </c>
      <c r="F10521" t="s">
        <v>464</v>
      </c>
    </row>
    <row r="10522" spans="1:6" x14ac:dyDescent="0.25">
      <c r="A10522">
        <v>12</v>
      </c>
      <c r="B10522">
        <v>6</v>
      </c>
      <c r="C10522" t="s">
        <v>1125</v>
      </c>
      <c r="D10522" t="s">
        <v>903</v>
      </c>
      <c r="E10522" t="s">
        <v>309</v>
      </c>
      <c r="F10522" t="s">
        <v>464</v>
      </c>
    </row>
    <row r="10523" spans="1:6" x14ac:dyDescent="0.25">
      <c r="A10523">
        <v>12</v>
      </c>
      <c r="B10523">
        <v>7</v>
      </c>
      <c r="C10523" t="s">
        <v>1120</v>
      </c>
      <c r="D10523" t="s">
        <v>922</v>
      </c>
      <c r="E10523" t="s">
        <v>635</v>
      </c>
      <c r="F10523" t="s">
        <v>464</v>
      </c>
    </row>
    <row r="10524" spans="1:6" x14ac:dyDescent="0.25">
      <c r="A10524">
        <v>12</v>
      </c>
      <c r="B10524">
        <v>8</v>
      </c>
      <c r="C10524" t="s">
        <v>1075</v>
      </c>
      <c r="D10524" t="s">
        <v>899</v>
      </c>
      <c r="E10524" t="s">
        <v>313</v>
      </c>
      <c r="F10524" t="s">
        <v>464</v>
      </c>
    </row>
    <row r="10525" spans="1:6" x14ac:dyDescent="0.25">
      <c r="A10525">
        <v>12</v>
      </c>
      <c r="B10525">
        <v>9</v>
      </c>
      <c r="C10525" t="s">
        <v>1113</v>
      </c>
      <c r="D10525" t="s">
        <v>899</v>
      </c>
      <c r="E10525" t="s">
        <v>389</v>
      </c>
      <c r="F10525" t="s">
        <v>464</v>
      </c>
    </row>
    <row r="10526" spans="1:6" x14ac:dyDescent="0.25">
      <c r="A10526">
        <v>12</v>
      </c>
      <c r="B10526">
        <v>10</v>
      </c>
      <c r="C10526" t="s">
        <v>1045</v>
      </c>
      <c r="D10526" t="s">
        <v>961</v>
      </c>
      <c r="E10526" t="s">
        <v>414</v>
      </c>
      <c r="F10526" t="s">
        <v>464</v>
      </c>
    </row>
    <row r="10527" spans="1:6" x14ac:dyDescent="0.25">
      <c r="A10527">
        <v>12</v>
      </c>
      <c r="B10527">
        <v>11</v>
      </c>
      <c r="C10527" t="s">
        <v>1096</v>
      </c>
      <c r="D10527" t="s">
        <v>901</v>
      </c>
      <c r="E10527" t="s">
        <v>323</v>
      </c>
      <c r="F10527" t="s">
        <v>464</v>
      </c>
    </row>
    <row r="10528" spans="1:6" x14ac:dyDescent="0.25">
      <c r="A10528">
        <v>12</v>
      </c>
      <c r="B10528">
        <v>12</v>
      </c>
      <c r="C10528" t="s">
        <v>1041</v>
      </c>
      <c r="D10528" t="s">
        <v>922</v>
      </c>
      <c r="E10528" t="s">
        <v>591</v>
      </c>
      <c r="F10528" t="s">
        <v>464</v>
      </c>
    </row>
    <row r="10529" spans="1:6" x14ac:dyDescent="0.25">
      <c r="A10529">
        <v>12</v>
      </c>
      <c r="B10529">
        <v>13</v>
      </c>
      <c r="C10529" t="s">
        <v>1077</v>
      </c>
      <c r="D10529" t="s">
        <v>901</v>
      </c>
      <c r="E10529" t="s">
        <v>491</v>
      </c>
      <c r="F10529" t="s">
        <v>464</v>
      </c>
    </row>
    <row r="10530" spans="1:6" x14ac:dyDescent="0.25">
      <c r="A10530">
        <v>12</v>
      </c>
      <c r="B10530">
        <v>14</v>
      </c>
      <c r="C10530" t="s">
        <v>1070</v>
      </c>
      <c r="D10530" t="s">
        <v>961</v>
      </c>
      <c r="E10530" t="s">
        <v>219</v>
      </c>
      <c r="F10530" t="s">
        <v>464</v>
      </c>
    </row>
    <row r="10531" spans="1:6" x14ac:dyDescent="0.25">
      <c r="A10531">
        <v>12</v>
      </c>
      <c r="B10531">
        <v>15</v>
      </c>
      <c r="C10531" t="s">
        <v>1079</v>
      </c>
      <c r="D10531" t="s">
        <v>905</v>
      </c>
      <c r="E10531" t="s">
        <v>366</v>
      </c>
      <c r="F10531" t="s">
        <v>464</v>
      </c>
    </row>
    <row r="10532" spans="1:6" x14ac:dyDescent="0.25">
      <c r="A10532">
        <v>13</v>
      </c>
      <c r="B10532">
        <v>1</v>
      </c>
      <c r="C10532" t="s">
        <v>1093</v>
      </c>
      <c r="D10532" t="s">
        <v>922</v>
      </c>
      <c r="E10532" t="s">
        <v>366</v>
      </c>
      <c r="F10532" t="s">
        <v>464</v>
      </c>
    </row>
    <row r="10533" spans="1:6" x14ac:dyDescent="0.25">
      <c r="A10533">
        <v>13</v>
      </c>
      <c r="B10533">
        <v>2</v>
      </c>
      <c r="C10533" t="s">
        <v>1051</v>
      </c>
      <c r="D10533" t="s">
        <v>901</v>
      </c>
      <c r="E10533" t="s">
        <v>219</v>
      </c>
      <c r="F10533" t="s">
        <v>464</v>
      </c>
    </row>
    <row r="10534" spans="1:6" x14ac:dyDescent="0.25">
      <c r="A10534">
        <v>13</v>
      </c>
      <c r="B10534">
        <v>3</v>
      </c>
      <c r="C10534" t="s">
        <v>1073</v>
      </c>
      <c r="D10534" t="s">
        <v>899</v>
      </c>
      <c r="E10534" t="s">
        <v>491</v>
      </c>
      <c r="F10534" t="s">
        <v>464</v>
      </c>
    </row>
    <row r="10535" spans="1:6" x14ac:dyDescent="0.25">
      <c r="A10535">
        <v>13</v>
      </c>
      <c r="B10535">
        <v>4</v>
      </c>
      <c r="C10535" t="s">
        <v>1063</v>
      </c>
      <c r="D10535" t="s">
        <v>961</v>
      </c>
      <c r="E10535" t="s">
        <v>591</v>
      </c>
      <c r="F10535" t="s">
        <v>464</v>
      </c>
    </row>
    <row r="10536" spans="1:6" x14ac:dyDescent="0.25">
      <c r="A10536">
        <v>13</v>
      </c>
      <c r="B10536">
        <v>5</v>
      </c>
      <c r="C10536" t="s">
        <v>1058</v>
      </c>
      <c r="D10536" t="s">
        <v>961</v>
      </c>
      <c r="E10536" t="s">
        <v>323</v>
      </c>
      <c r="F10536" t="s">
        <v>464</v>
      </c>
    </row>
    <row r="10537" spans="1:6" x14ac:dyDescent="0.25">
      <c r="A10537">
        <v>13</v>
      </c>
      <c r="B10537">
        <v>6</v>
      </c>
      <c r="C10537" t="s">
        <v>1227</v>
      </c>
      <c r="D10537" t="s">
        <v>901</v>
      </c>
      <c r="E10537" t="s">
        <v>414</v>
      </c>
      <c r="F10537" t="s">
        <v>464</v>
      </c>
    </row>
    <row r="10538" spans="1:6" x14ac:dyDescent="0.25">
      <c r="A10538">
        <v>13</v>
      </c>
      <c r="B10538">
        <v>7</v>
      </c>
      <c r="C10538" t="s">
        <v>1126</v>
      </c>
      <c r="D10538" t="s">
        <v>961</v>
      </c>
      <c r="E10538" t="s">
        <v>389</v>
      </c>
      <c r="F10538" t="s">
        <v>464</v>
      </c>
    </row>
    <row r="10539" spans="1:6" x14ac:dyDescent="0.25">
      <c r="A10539">
        <v>13</v>
      </c>
      <c r="B10539">
        <v>8</v>
      </c>
      <c r="C10539" t="s">
        <v>1512</v>
      </c>
      <c r="D10539" t="s">
        <v>901</v>
      </c>
      <c r="E10539" t="s">
        <v>313</v>
      </c>
      <c r="F10539" t="s">
        <v>464</v>
      </c>
    </row>
    <row r="10540" spans="1:6" x14ac:dyDescent="0.25">
      <c r="A10540">
        <v>13</v>
      </c>
      <c r="B10540">
        <v>9</v>
      </c>
      <c r="C10540" t="s">
        <v>1153</v>
      </c>
      <c r="D10540" t="s">
        <v>899</v>
      </c>
      <c r="E10540" t="s">
        <v>635</v>
      </c>
      <c r="F10540" t="s">
        <v>464</v>
      </c>
    </row>
    <row r="10541" spans="1:6" x14ac:dyDescent="0.25">
      <c r="A10541">
        <v>13</v>
      </c>
      <c r="B10541">
        <v>10</v>
      </c>
      <c r="C10541" t="s">
        <v>1083</v>
      </c>
      <c r="D10541" t="s">
        <v>901</v>
      </c>
      <c r="E10541" t="s">
        <v>309</v>
      </c>
      <c r="F10541" t="s">
        <v>464</v>
      </c>
    </row>
    <row r="10542" spans="1:6" x14ac:dyDescent="0.25">
      <c r="A10542">
        <v>13</v>
      </c>
      <c r="B10542">
        <v>11</v>
      </c>
      <c r="C10542" t="s">
        <v>1085</v>
      </c>
      <c r="D10542" t="s">
        <v>899</v>
      </c>
      <c r="E10542" t="s">
        <v>463</v>
      </c>
      <c r="F10542" t="s">
        <v>464</v>
      </c>
    </row>
    <row r="10543" spans="1:6" x14ac:dyDescent="0.25">
      <c r="A10543">
        <v>13</v>
      </c>
      <c r="B10543">
        <v>12</v>
      </c>
      <c r="C10543" t="s">
        <v>1094</v>
      </c>
      <c r="D10543" t="s">
        <v>903</v>
      </c>
      <c r="E10543" t="s">
        <v>714</v>
      </c>
      <c r="F10543" t="s">
        <v>464</v>
      </c>
    </row>
    <row r="10544" spans="1:6" x14ac:dyDescent="0.25">
      <c r="A10544">
        <v>13</v>
      </c>
      <c r="B10544">
        <v>13</v>
      </c>
      <c r="C10544" t="s">
        <v>1044</v>
      </c>
      <c r="D10544" t="s">
        <v>922</v>
      </c>
      <c r="E10544" t="s">
        <v>145</v>
      </c>
      <c r="F10544" t="s">
        <v>464</v>
      </c>
    </row>
    <row r="10545" spans="1:6" x14ac:dyDescent="0.25">
      <c r="A10545">
        <v>13</v>
      </c>
      <c r="B10545">
        <v>14</v>
      </c>
      <c r="C10545" t="s">
        <v>1095</v>
      </c>
      <c r="D10545" t="s">
        <v>901</v>
      </c>
      <c r="E10545" t="s">
        <v>825</v>
      </c>
      <c r="F10545" t="s">
        <v>464</v>
      </c>
    </row>
    <row r="10546" spans="1:6" x14ac:dyDescent="0.25">
      <c r="A10546">
        <v>13</v>
      </c>
      <c r="B10546">
        <v>15</v>
      </c>
      <c r="C10546" t="s">
        <v>1134</v>
      </c>
      <c r="D10546" t="s">
        <v>901</v>
      </c>
      <c r="E10546" t="s">
        <v>652</v>
      </c>
      <c r="F10546" t="s">
        <v>464</v>
      </c>
    </row>
    <row r="10547" spans="1:6" x14ac:dyDescent="0.25">
      <c r="A10547">
        <v>14</v>
      </c>
      <c r="B10547">
        <v>1</v>
      </c>
      <c r="C10547" t="s">
        <v>1130</v>
      </c>
      <c r="D10547" t="s">
        <v>899</v>
      </c>
      <c r="E10547" t="s">
        <v>652</v>
      </c>
      <c r="F10547" t="s">
        <v>464</v>
      </c>
    </row>
    <row r="10548" spans="1:6" x14ac:dyDescent="0.25">
      <c r="A10548">
        <v>14</v>
      </c>
      <c r="B10548">
        <v>2</v>
      </c>
      <c r="C10548" t="s">
        <v>1090</v>
      </c>
      <c r="D10548" t="s">
        <v>899</v>
      </c>
      <c r="E10548" t="s">
        <v>825</v>
      </c>
      <c r="F10548" t="s">
        <v>464</v>
      </c>
    </row>
    <row r="10549" spans="1:6" x14ac:dyDescent="0.25">
      <c r="A10549">
        <v>14</v>
      </c>
      <c r="B10549">
        <v>3</v>
      </c>
      <c r="C10549" t="s">
        <v>1084</v>
      </c>
      <c r="D10549" t="s">
        <v>908</v>
      </c>
      <c r="E10549" t="s">
        <v>145</v>
      </c>
      <c r="F10549" t="s">
        <v>464</v>
      </c>
    </row>
    <row r="10550" spans="1:6" x14ac:dyDescent="0.25">
      <c r="A10550">
        <v>14</v>
      </c>
      <c r="B10550">
        <v>4</v>
      </c>
      <c r="C10550" t="s">
        <v>1133</v>
      </c>
      <c r="D10550" t="s">
        <v>901</v>
      </c>
      <c r="E10550" t="s">
        <v>714</v>
      </c>
      <c r="F10550" t="s">
        <v>464</v>
      </c>
    </row>
    <row r="10551" spans="1:6" x14ac:dyDescent="0.25">
      <c r="A10551">
        <v>14</v>
      </c>
      <c r="B10551">
        <v>5</v>
      </c>
      <c r="C10551" t="s">
        <v>1149</v>
      </c>
      <c r="D10551" t="s">
        <v>903</v>
      </c>
      <c r="E10551" t="s">
        <v>463</v>
      </c>
      <c r="F10551" t="s">
        <v>464</v>
      </c>
    </row>
    <row r="10552" spans="1:6" x14ac:dyDescent="0.25">
      <c r="A10552">
        <v>14</v>
      </c>
      <c r="B10552">
        <v>6</v>
      </c>
      <c r="C10552" t="s">
        <v>1097</v>
      </c>
      <c r="D10552" t="s">
        <v>899</v>
      </c>
      <c r="E10552" t="s">
        <v>309</v>
      </c>
      <c r="F10552" t="s">
        <v>464</v>
      </c>
    </row>
    <row r="10553" spans="1:6" x14ac:dyDescent="0.25">
      <c r="A10553">
        <v>14</v>
      </c>
      <c r="B10553">
        <v>7</v>
      </c>
      <c r="C10553" t="s">
        <v>1112</v>
      </c>
      <c r="D10553" t="s">
        <v>899</v>
      </c>
      <c r="E10553" t="s">
        <v>635</v>
      </c>
      <c r="F10553" t="s">
        <v>464</v>
      </c>
    </row>
    <row r="10554" spans="1:6" x14ac:dyDescent="0.25">
      <c r="A10554">
        <v>14</v>
      </c>
      <c r="B10554">
        <v>8</v>
      </c>
      <c r="C10554" t="s">
        <v>1071</v>
      </c>
      <c r="D10554" t="s">
        <v>903</v>
      </c>
      <c r="E10554" t="s">
        <v>313</v>
      </c>
      <c r="F10554" t="s">
        <v>464</v>
      </c>
    </row>
    <row r="10555" spans="1:6" x14ac:dyDescent="0.25">
      <c r="A10555">
        <v>14</v>
      </c>
      <c r="B10555">
        <v>9</v>
      </c>
      <c r="C10555" t="s">
        <v>1069</v>
      </c>
      <c r="D10555" t="s">
        <v>899</v>
      </c>
      <c r="E10555" t="s">
        <v>389</v>
      </c>
      <c r="F10555" t="s">
        <v>464</v>
      </c>
    </row>
    <row r="10556" spans="1:6" x14ac:dyDescent="0.25">
      <c r="A10556">
        <v>14</v>
      </c>
      <c r="B10556">
        <v>10</v>
      </c>
      <c r="C10556" t="s">
        <v>1109</v>
      </c>
      <c r="D10556" t="s">
        <v>908</v>
      </c>
      <c r="E10556" t="s">
        <v>414</v>
      </c>
      <c r="F10556" t="s">
        <v>464</v>
      </c>
    </row>
    <row r="10557" spans="1:6" x14ac:dyDescent="0.25">
      <c r="A10557">
        <v>14</v>
      </c>
      <c r="B10557">
        <v>11</v>
      </c>
      <c r="C10557" t="s">
        <v>1099</v>
      </c>
      <c r="D10557" t="s">
        <v>899</v>
      </c>
      <c r="E10557" t="s">
        <v>323</v>
      </c>
      <c r="F10557" t="s">
        <v>464</v>
      </c>
    </row>
    <row r="10558" spans="1:6" x14ac:dyDescent="0.25">
      <c r="A10558">
        <v>14</v>
      </c>
      <c r="B10558">
        <v>12</v>
      </c>
      <c r="C10558" t="s">
        <v>1100</v>
      </c>
      <c r="D10558" t="s">
        <v>961</v>
      </c>
      <c r="E10558" t="s">
        <v>591</v>
      </c>
      <c r="F10558" t="s">
        <v>464</v>
      </c>
    </row>
    <row r="10559" spans="1:6" x14ac:dyDescent="0.25">
      <c r="A10559">
        <v>14</v>
      </c>
      <c r="B10559">
        <v>13</v>
      </c>
      <c r="C10559" t="s">
        <v>1131</v>
      </c>
      <c r="D10559" t="s">
        <v>901</v>
      </c>
      <c r="E10559" t="s">
        <v>491</v>
      </c>
      <c r="F10559" t="s">
        <v>464</v>
      </c>
    </row>
    <row r="10560" spans="1:6" x14ac:dyDescent="0.25">
      <c r="A10560">
        <v>14</v>
      </c>
      <c r="B10560">
        <v>14</v>
      </c>
      <c r="C10560" t="s">
        <v>1114</v>
      </c>
      <c r="D10560" t="s">
        <v>961</v>
      </c>
      <c r="E10560" t="s">
        <v>219</v>
      </c>
      <c r="F10560" t="s">
        <v>464</v>
      </c>
    </row>
    <row r="10561" spans="1:6" x14ac:dyDescent="0.25">
      <c r="A10561">
        <v>14</v>
      </c>
      <c r="B10561">
        <v>15</v>
      </c>
      <c r="C10561" t="s">
        <v>1108</v>
      </c>
      <c r="D10561" t="s">
        <v>908</v>
      </c>
      <c r="E10561" t="s">
        <v>366</v>
      </c>
      <c r="F10561" t="s">
        <v>464</v>
      </c>
    </row>
    <row r="10562" spans="1:6" x14ac:dyDescent="0.25">
      <c r="A10562">
        <v>15</v>
      </c>
      <c r="B10562">
        <v>1</v>
      </c>
      <c r="C10562" t="s">
        <v>1156</v>
      </c>
      <c r="D10562" t="s">
        <v>899</v>
      </c>
      <c r="E10562" t="s">
        <v>366</v>
      </c>
      <c r="F10562" t="s">
        <v>464</v>
      </c>
    </row>
    <row r="10563" spans="1:6" x14ac:dyDescent="0.25">
      <c r="A10563">
        <v>15</v>
      </c>
      <c r="B10563">
        <v>2</v>
      </c>
      <c r="C10563" t="s">
        <v>1136</v>
      </c>
      <c r="D10563" t="s">
        <v>899</v>
      </c>
      <c r="E10563" t="s">
        <v>219</v>
      </c>
      <c r="F10563" t="s">
        <v>464</v>
      </c>
    </row>
    <row r="10564" spans="1:6" x14ac:dyDescent="0.25">
      <c r="A10564">
        <v>15</v>
      </c>
      <c r="B10564">
        <v>3</v>
      </c>
      <c r="C10564" t="s">
        <v>1064</v>
      </c>
      <c r="D10564" t="s">
        <v>901</v>
      </c>
      <c r="E10564" t="s">
        <v>491</v>
      </c>
      <c r="F10564" t="s">
        <v>464</v>
      </c>
    </row>
    <row r="10565" spans="1:6" x14ac:dyDescent="0.25">
      <c r="A10565">
        <v>15</v>
      </c>
      <c r="B10565">
        <v>4</v>
      </c>
      <c r="C10565" t="s">
        <v>1128</v>
      </c>
      <c r="D10565" t="s">
        <v>901</v>
      </c>
      <c r="E10565" t="s">
        <v>591</v>
      </c>
      <c r="F10565" t="s">
        <v>464</v>
      </c>
    </row>
    <row r="10566" spans="1:6" x14ac:dyDescent="0.25">
      <c r="A10566">
        <v>15</v>
      </c>
      <c r="B10566">
        <v>5</v>
      </c>
      <c r="C10566" t="s">
        <v>1205</v>
      </c>
      <c r="D10566" t="s">
        <v>905</v>
      </c>
      <c r="E10566" t="s">
        <v>323</v>
      </c>
      <c r="F10566" t="s">
        <v>464</v>
      </c>
    </row>
    <row r="10567" spans="1:6" x14ac:dyDescent="0.25">
      <c r="A10567">
        <v>15</v>
      </c>
      <c r="B10567">
        <v>6</v>
      </c>
      <c r="C10567" t="s">
        <v>1152</v>
      </c>
      <c r="D10567" t="s">
        <v>903</v>
      </c>
      <c r="E10567" t="s">
        <v>414</v>
      </c>
      <c r="F10567" t="s">
        <v>464</v>
      </c>
    </row>
    <row r="10568" spans="1:6" x14ac:dyDescent="0.25">
      <c r="A10568">
        <v>15</v>
      </c>
      <c r="B10568">
        <v>7</v>
      </c>
      <c r="C10568" t="s">
        <v>1117</v>
      </c>
      <c r="D10568" t="s">
        <v>899</v>
      </c>
      <c r="E10568" t="s">
        <v>389</v>
      </c>
      <c r="F10568" t="s">
        <v>464</v>
      </c>
    </row>
    <row r="10569" spans="1:6" x14ac:dyDescent="0.25">
      <c r="A10569">
        <v>15</v>
      </c>
      <c r="B10569">
        <v>8</v>
      </c>
      <c r="C10569" t="s">
        <v>1179</v>
      </c>
      <c r="D10569" t="s">
        <v>901</v>
      </c>
      <c r="E10569" t="s">
        <v>313</v>
      </c>
      <c r="F10569" t="s">
        <v>464</v>
      </c>
    </row>
    <row r="10570" spans="1:6" x14ac:dyDescent="0.25">
      <c r="A10570">
        <v>15</v>
      </c>
      <c r="B10570">
        <v>9</v>
      </c>
      <c r="C10570" t="s">
        <v>1119</v>
      </c>
      <c r="D10570" t="s">
        <v>901</v>
      </c>
      <c r="E10570" t="s">
        <v>635</v>
      </c>
      <c r="F10570" t="s">
        <v>464</v>
      </c>
    </row>
    <row r="10571" spans="1:6" x14ac:dyDescent="0.25">
      <c r="A10571">
        <v>15</v>
      </c>
      <c r="B10571">
        <v>10</v>
      </c>
      <c r="C10571" t="s">
        <v>1145</v>
      </c>
      <c r="D10571" t="s">
        <v>899</v>
      </c>
      <c r="E10571" t="s">
        <v>309</v>
      </c>
      <c r="F10571" t="s">
        <v>464</v>
      </c>
    </row>
    <row r="10572" spans="1:6" x14ac:dyDescent="0.25">
      <c r="A10572">
        <v>15</v>
      </c>
      <c r="B10572">
        <v>11</v>
      </c>
      <c r="C10572" t="s">
        <v>1087</v>
      </c>
      <c r="D10572" t="s">
        <v>901</v>
      </c>
      <c r="E10572" t="s">
        <v>463</v>
      </c>
      <c r="F10572" t="s">
        <v>464</v>
      </c>
    </row>
    <row r="10573" spans="1:6" x14ac:dyDescent="0.25">
      <c r="A10573">
        <v>15</v>
      </c>
      <c r="B10573">
        <v>12</v>
      </c>
      <c r="C10573" t="s">
        <v>1105</v>
      </c>
      <c r="D10573" t="s">
        <v>901</v>
      </c>
      <c r="E10573" t="s">
        <v>714</v>
      </c>
      <c r="F10573" t="s">
        <v>464</v>
      </c>
    </row>
    <row r="10574" spans="1:6" x14ac:dyDescent="0.25">
      <c r="A10574">
        <v>15</v>
      </c>
      <c r="B10574">
        <v>13</v>
      </c>
      <c r="C10574" t="s">
        <v>1115</v>
      </c>
      <c r="D10574" t="s">
        <v>901</v>
      </c>
      <c r="E10574" t="s">
        <v>145</v>
      </c>
      <c r="F10574" t="s">
        <v>464</v>
      </c>
    </row>
    <row r="10575" spans="1:6" x14ac:dyDescent="0.25">
      <c r="A10575">
        <v>15</v>
      </c>
      <c r="B10575">
        <v>14</v>
      </c>
      <c r="C10575" t="s">
        <v>1237</v>
      </c>
      <c r="D10575" t="s">
        <v>901</v>
      </c>
      <c r="E10575" t="s">
        <v>825</v>
      </c>
      <c r="F10575" t="s">
        <v>464</v>
      </c>
    </row>
    <row r="10576" spans="1:6" x14ac:dyDescent="0.25">
      <c r="A10576">
        <v>15</v>
      </c>
      <c r="B10576">
        <v>15</v>
      </c>
      <c r="C10576" t="s">
        <v>1201</v>
      </c>
      <c r="D10576" t="s">
        <v>903</v>
      </c>
      <c r="E10576" t="s">
        <v>652</v>
      </c>
      <c r="F10576" t="s">
        <v>464</v>
      </c>
    </row>
    <row r="10577" spans="1:6" x14ac:dyDescent="0.25">
      <c r="A10577">
        <v>16</v>
      </c>
      <c r="B10577">
        <v>1</v>
      </c>
      <c r="C10577" t="s">
        <v>1050</v>
      </c>
      <c r="D10577" t="s">
        <v>922</v>
      </c>
      <c r="E10577" t="s">
        <v>652</v>
      </c>
      <c r="F10577" t="s">
        <v>464</v>
      </c>
    </row>
    <row r="10578" spans="1:6" x14ac:dyDescent="0.25">
      <c r="A10578">
        <v>16</v>
      </c>
      <c r="B10578">
        <v>2</v>
      </c>
      <c r="C10578" t="s">
        <v>1135</v>
      </c>
      <c r="D10578" t="s">
        <v>908</v>
      </c>
      <c r="E10578" t="s">
        <v>825</v>
      </c>
      <c r="F10578" t="s">
        <v>464</v>
      </c>
    </row>
    <row r="10579" spans="1:6" x14ac:dyDescent="0.25">
      <c r="A10579">
        <v>16</v>
      </c>
      <c r="B10579">
        <v>3</v>
      </c>
      <c r="C10579" t="s">
        <v>1144</v>
      </c>
      <c r="D10579" t="s">
        <v>899</v>
      </c>
      <c r="E10579" t="s">
        <v>145</v>
      </c>
      <c r="F10579" t="s">
        <v>464</v>
      </c>
    </row>
    <row r="10580" spans="1:6" x14ac:dyDescent="0.25">
      <c r="A10580">
        <v>16</v>
      </c>
      <c r="B10580">
        <v>4</v>
      </c>
      <c r="C10580" t="s">
        <v>1154</v>
      </c>
      <c r="D10580" t="s">
        <v>922</v>
      </c>
      <c r="E10580" t="s">
        <v>714</v>
      </c>
      <c r="F10580" t="s">
        <v>464</v>
      </c>
    </row>
    <row r="10581" spans="1:6" x14ac:dyDescent="0.25">
      <c r="A10581">
        <v>16</v>
      </c>
      <c r="B10581">
        <v>5</v>
      </c>
      <c r="C10581" t="s">
        <v>1141</v>
      </c>
      <c r="D10581" t="s">
        <v>899</v>
      </c>
      <c r="E10581" t="s">
        <v>463</v>
      </c>
      <c r="F10581" t="s">
        <v>464</v>
      </c>
    </row>
    <row r="10582" spans="1:6" x14ac:dyDescent="0.25">
      <c r="A10582">
        <v>16</v>
      </c>
      <c r="B10582">
        <v>6</v>
      </c>
      <c r="C10582" t="s">
        <v>1091</v>
      </c>
      <c r="D10582" t="s">
        <v>901</v>
      </c>
      <c r="E10582" t="s">
        <v>309</v>
      </c>
      <c r="F10582" t="s">
        <v>464</v>
      </c>
    </row>
    <row r="10583" spans="1:6" x14ac:dyDescent="0.25">
      <c r="A10583">
        <v>16</v>
      </c>
      <c r="B10583">
        <v>7</v>
      </c>
      <c r="C10583" t="s">
        <v>1218</v>
      </c>
      <c r="D10583" t="s">
        <v>901</v>
      </c>
      <c r="E10583" t="s">
        <v>635</v>
      </c>
      <c r="F10583" t="s">
        <v>464</v>
      </c>
    </row>
    <row r="10584" spans="1:6" x14ac:dyDescent="0.25">
      <c r="A10584">
        <v>16</v>
      </c>
      <c r="B10584">
        <v>8</v>
      </c>
      <c r="C10584" t="s">
        <v>1116</v>
      </c>
      <c r="D10584" t="s">
        <v>901</v>
      </c>
      <c r="E10584" t="s">
        <v>313</v>
      </c>
      <c r="F10584" t="s">
        <v>464</v>
      </c>
    </row>
    <row r="10585" spans="1:6" x14ac:dyDescent="0.25">
      <c r="A10585">
        <v>16</v>
      </c>
      <c r="B10585">
        <v>9</v>
      </c>
      <c r="C10585" t="s">
        <v>1123</v>
      </c>
      <c r="D10585" t="s">
        <v>926</v>
      </c>
      <c r="E10585" t="s">
        <v>389</v>
      </c>
      <c r="F10585" t="s">
        <v>464</v>
      </c>
    </row>
    <row r="10586" spans="1:6" x14ac:dyDescent="0.25">
      <c r="A10586">
        <v>16</v>
      </c>
      <c r="B10586">
        <v>10</v>
      </c>
      <c r="C10586" t="s">
        <v>1098</v>
      </c>
      <c r="D10586" t="s">
        <v>899</v>
      </c>
      <c r="E10586" t="s">
        <v>414</v>
      </c>
      <c r="F10586" t="s">
        <v>464</v>
      </c>
    </row>
    <row r="10587" spans="1:6" x14ac:dyDescent="0.25">
      <c r="A10587">
        <v>16</v>
      </c>
      <c r="B10587">
        <v>11</v>
      </c>
      <c r="C10587" t="s">
        <v>1139</v>
      </c>
      <c r="D10587" t="s">
        <v>903</v>
      </c>
      <c r="E10587" t="s">
        <v>323</v>
      </c>
      <c r="F10587" t="s">
        <v>464</v>
      </c>
    </row>
    <row r="10588" spans="1:6" x14ac:dyDescent="0.25">
      <c r="A10588">
        <v>16</v>
      </c>
      <c r="B10588">
        <v>12</v>
      </c>
      <c r="C10588" t="s">
        <v>1111</v>
      </c>
      <c r="D10588" t="s">
        <v>926</v>
      </c>
      <c r="E10588" t="s">
        <v>591</v>
      </c>
      <c r="F10588" t="s">
        <v>464</v>
      </c>
    </row>
    <row r="10589" spans="1:6" x14ac:dyDescent="0.25">
      <c r="A10589">
        <v>16</v>
      </c>
      <c r="B10589">
        <v>13</v>
      </c>
      <c r="C10589" t="s">
        <v>1137</v>
      </c>
      <c r="D10589" t="s">
        <v>922</v>
      </c>
      <c r="E10589" t="s">
        <v>491</v>
      </c>
      <c r="F10589" t="s">
        <v>464</v>
      </c>
    </row>
    <row r="10590" spans="1:6" x14ac:dyDescent="0.25">
      <c r="A10590">
        <v>16</v>
      </c>
      <c r="B10590">
        <v>14</v>
      </c>
      <c r="C10590" t="s">
        <v>1118</v>
      </c>
      <c r="D10590" t="s">
        <v>901</v>
      </c>
      <c r="E10590" t="s">
        <v>219</v>
      </c>
      <c r="F10590" t="s">
        <v>464</v>
      </c>
    </row>
    <row r="10591" spans="1:6" x14ac:dyDescent="0.25">
      <c r="A10591">
        <v>16</v>
      </c>
      <c r="B10591">
        <v>15</v>
      </c>
      <c r="C10591" t="s">
        <v>1150</v>
      </c>
      <c r="D10591" t="s">
        <v>905</v>
      </c>
      <c r="E10591" t="s">
        <v>366</v>
      </c>
      <c r="F10591" t="s">
        <v>464</v>
      </c>
    </row>
    <row r="10592" spans="1:6" x14ac:dyDescent="0.25">
      <c r="A10592">
        <v>17</v>
      </c>
      <c r="B10592">
        <v>1</v>
      </c>
      <c r="C10592" t="s">
        <v>1103</v>
      </c>
      <c r="D10592" t="s">
        <v>901</v>
      </c>
      <c r="E10592" t="s">
        <v>366</v>
      </c>
      <c r="F10592" t="s">
        <v>464</v>
      </c>
    </row>
    <row r="10593" spans="1:6" x14ac:dyDescent="0.25">
      <c r="A10593">
        <v>17</v>
      </c>
      <c r="B10593">
        <v>2</v>
      </c>
      <c r="C10593" t="s">
        <v>1102</v>
      </c>
      <c r="D10593" t="s">
        <v>901</v>
      </c>
      <c r="E10593" t="s">
        <v>219</v>
      </c>
      <c r="F10593" t="s">
        <v>464</v>
      </c>
    </row>
    <row r="10594" spans="1:6" x14ac:dyDescent="0.25">
      <c r="A10594">
        <v>17</v>
      </c>
      <c r="B10594">
        <v>3</v>
      </c>
      <c r="C10594" t="s">
        <v>1167</v>
      </c>
      <c r="D10594" t="s">
        <v>901</v>
      </c>
      <c r="E10594" t="s">
        <v>491</v>
      </c>
      <c r="F10594" t="s">
        <v>464</v>
      </c>
    </row>
    <row r="10595" spans="1:6" x14ac:dyDescent="0.25">
      <c r="A10595">
        <v>17</v>
      </c>
      <c r="B10595">
        <v>4</v>
      </c>
      <c r="C10595" t="s">
        <v>1211</v>
      </c>
      <c r="D10595" t="s">
        <v>899</v>
      </c>
      <c r="E10595" t="s">
        <v>591</v>
      </c>
      <c r="F10595" t="s">
        <v>464</v>
      </c>
    </row>
    <row r="10596" spans="1:6" x14ac:dyDescent="0.25">
      <c r="A10596">
        <v>17</v>
      </c>
      <c r="B10596">
        <v>5</v>
      </c>
      <c r="C10596" t="s">
        <v>1164</v>
      </c>
      <c r="D10596" t="s">
        <v>903</v>
      </c>
      <c r="E10596" t="s">
        <v>323</v>
      </c>
      <c r="F10596" t="s">
        <v>464</v>
      </c>
    </row>
    <row r="10597" spans="1:6" x14ac:dyDescent="0.25">
      <c r="A10597">
        <v>17</v>
      </c>
      <c r="B10597">
        <v>6</v>
      </c>
      <c r="C10597" t="s">
        <v>1175</v>
      </c>
      <c r="D10597" t="s">
        <v>905</v>
      </c>
      <c r="E10597" t="s">
        <v>414</v>
      </c>
      <c r="F10597" t="s">
        <v>464</v>
      </c>
    </row>
    <row r="10598" spans="1:6" x14ac:dyDescent="0.25">
      <c r="A10598">
        <v>17</v>
      </c>
      <c r="B10598">
        <v>7</v>
      </c>
      <c r="C10598" t="s">
        <v>1151</v>
      </c>
      <c r="D10598" t="s">
        <v>903</v>
      </c>
      <c r="E10598" t="s">
        <v>389</v>
      </c>
      <c r="F10598" t="s">
        <v>464</v>
      </c>
    </row>
    <row r="10599" spans="1:6" x14ac:dyDescent="0.25">
      <c r="A10599">
        <v>17</v>
      </c>
      <c r="B10599">
        <v>8</v>
      </c>
      <c r="C10599" t="s">
        <v>1279</v>
      </c>
      <c r="D10599" t="s">
        <v>901</v>
      </c>
      <c r="E10599" t="s">
        <v>313</v>
      </c>
      <c r="F10599" t="s">
        <v>464</v>
      </c>
    </row>
    <row r="10600" spans="1:6" x14ac:dyDescent="0.25">
      <c r="A10600">
        <v>17</v>
      </c>
      <c r="B10600">
        <v>9</v>
      </c>
      <c r="C10600" t="s">
        <v>1072</v>
      </c>
      <c r="D10600" t="s">
        <v>901</v>
      </c>
      <c r="E10600" t="s">
        <v>635</v>
      </c>
      <c r="F10600" t="s">
        <v>464</v>
      </c>
    </row>
    <row r="10601" spans="1:6" x14ac:dyDescent="0.25">
      <c r="A10601">
        <v>17</v>
      </c>
      <c r="B10601">
        <v>10</v>
      </c>
      <c r="C10601" t="s">
        <v>1142</v>
      </c>
      <c r="D10601" t="s">
        <v>899</v>
      </c>
      <c r="E10601" t="s">
        <v>309</v>
      </c>
      <c r="F10601" t="s">
        <v>464</v>
      </c>
    </row>
    <row r="10602" spans="1:6" x14ac:dyDescent="0.25">
      <c r="A10602">
        <v>17</v>
      </c>
      <c r="B10602">
        <v>11</v>
      </c>
      <c r="C10602" t="s">
        <v>1289</v>
      </c>
      <c r="D10602" t="s">
        <v>901</v>
      </c>
      <c r="E10602" t="s">
        <v>463</v>
      </c>
      <c r="F10602" t="s">
        <v>464</v>
      </c>
    </row>
    <row r="10603" spans="1:6" x14ac:dyDescent="0.25">
      <c r="A10603">
        <v>17</v>
      </c>
      <c r="B10603">
        <v>12</v>
      </c>
      <c r="C10603" t="s">
        <v>1147</v>
      </c>
      <c r="D10603" t="s">
        <v>901</v>
      </c>
      <c r="E10603" t="s">
        <v>714</v>
      </c>
      <c r="F10603" t="s">
        <v>464</v>
      </c>
    </row>
    <row r="10604" spans="1:6" x14ac:dyDescent="0.25">
      <c r="A10604">
        <v>17</v>
      </c>
      <c r="B10604">
        <v>13</v>
      </c>
      <c r="C10604" t="s">
        <v>1168</v>
      </c>
      <c r="D10604" t="s">
        <v>899</v>
      </c>
      <c r="E10604" t="s">
        <v>145</v>
      </c>
      <c r="F10604" t="s">
        <v>464</v>
      </c>
    </row>
    <row r="10605" spans="1:6" x14ac:dyDescent="0.25">
      <c r="A10605">
        <v>17</v>
      </c>
      <c r="B10605">
        <v>14</v>
      </c>
      <c r="C10605" t="s">
        <v>1203</v>
      </c>
      <c r="D10605" t="s">
        <v>903</v>
      </c>
      <c r="E10605" t="s">
        <v>825</v>
      </c>
      <c r="F10605" t="s">
        <v>464</v>
      </c>
    </row>
    <row r="10606" spans="1:6" x14ac:dyDescent="0.25">
      <c r="A10606">
        <v>17</v>
      </c>
      <c r="B10606">
        <v>15</v>
      </c>
      <c r="C10606" t="s">
        <v>1236</v>
      </c>
      <c r="D10606" t="s">
        <v>901</v>
      </c>
      <c r="E10606" t="s">
        <v>652</v>
      </c>
      <c r="F10606" t="s">
        <v>464</v>
      </c>
    </row>
    <row r="10607" spans="1:6" x14ac:dyDescent="0.25">
      <c r="A10607">
        <v>18</v>
      </c>
      <c r="B10607">
        <v>1</v>
      </c>
      <c r="C10607" t="s">
        <v>1259</v>
      </c>
      <c r="D10607" t="s">
        <v>901</v>
      </c>
      <c r="E10607" t="s">
        <v>652</v>
      </c>
      <c r="F10607" t="s">
        <v>464</v>
      </c>
    </row>
    <row r="10608" spans="1:6" x14ac:dyDescent="0.25">
      <c r="A10608">
        <v>18</v>
      </c>
      <c r="B10608">
        <v>2</v>
      </c>
      <c r="C10608" t="s">
        <v>1104</v>
      </c>
      <c r="D10608" t="s">
        <v>901</v>
      </c>
      <c r="E10608" t="s">
        <v>825</v>
      </c>
      <c r="F10608" t="s">
        <v>464</v>
      </c>
    </row>
    <row r="10609" spans="1:6" x14ac:dyDescent="0.25">
      <c r="A10609">
        <v>18</v>
      </c>
      <c r="B10609">
        <v>3</v>
      </c>
      <c r="C10609" t="s">
        <v>1092</v>
      </c>
      <c r="D10609" t="s">
        <v>901</v>
      </c>
      <c r="E10609" t="s">
        <v>145</v>
      </c>
      <c r="F10609" t="s">
        <v>464</v>
      </c>
    </row>
    <row r="10610" spans="1:6" x14ac:dyDescent="0.25">
      <c r="A10610">
        <v>18</v>
      </c>
      <c r="B10610">
        <v>4</v>
      </c>
      <c r="C10610" t="s">
        <v>1178</v>
      </c>
      <c r="D10610" t="s">
        <v>901</v>
      </c>
      <c r="E10610" t="s">
        <v>714</v>
      </c>
      <c r="F10610" t="s">
        <v>464</v>
      </c>
    </row>
    <row r="10611" spans="1:6" x14ac:dyDescent="0.25">
      <c r="A10611">
        <v>18</v>
      </c>
      <c r="B10611">
        <v>5</v>
      </c>
      <c r="C10611" t="s">
        <v>1187</v>
      </c>
      <c r="D10611" t="s">
        <v>905</v>
      </c>
      <c r="E10611" t="s">
        <v>463</v>
      </c>
      <c r="F10611" t="s">
        <v>464</v>
      </c>
    </row>
    <row r="10612" spans="1:6" x14ac:dyDescent="0.25">
      <c r="A10612">
        <v>18</v>
      </c>
      <c r="B10612">
        <v>6</v>
      </c>
      <c r="C10612" t="s">
        <v>1161</v>
      </c>
      <c r="D10612" t="s">
        <v>899</v>
      </c>
      <c r="E10612" t="s">
        <v>309</v>
      </c>
      <c r="F10612" t="s">
        <v>464</v>
      </c>
    </row>
    <row r="10613" spans="1:6" x14ac:dyDescent="0.25">
      <c r="A10613">
        <v>18</v>
      </c>
      <c r="B10613">
        <v>7</v>
      </c>
      <c r="C10613" t="s">
        <v>1254</v>
      </c>
      <c r="D10613" t="s">
        <v>905</v>
      </c>
      <c r="E10613" t="s">
        <v>635</v>
      </c>
      <c r="F10613" t="s">
        <v>464</v>
      </c>
    </row>
    <row r="10614" spans="1:6" x14ac:dyDescent="0.25">
      <c r="A10614">
        <v>18</v>
      </c>
      <c r="B10614">
        <v>8</v>
      </c>
      <c r="C10614" t="s">
        <v>1198</v>
      </c>
      <c r="D10614" t="s">
        <v>901</v>
      </c>
      <c r="E10614" t="s">
        <v>313</v>
      </c>
      <c r="F10614" t="s">
        <v>464</v>
      </c>
    </row>
    <row r="10615" spans="1:6" x14ac:dyDescent="0.25">
      <c r="A10615">
        <v>18</v>
      </c>
      <c r="B10615">
        <v>9</v>
      </c>
      <c r="C10615" t="s">
        <v>1086</v>
      </c>
      <c r="D10615" t="s">
        <v>901</v>
      </c>
      <c r="E10615" t="s">
        <v>389</v>
      </c>
      <c r="F10615" t="s">
        <v>464</v>
      </c>
    </row>
    <row r="10616" spans="1:6" x14ac:dyDescent="0.25">
      <c r="A10616">
        <v>18</v>
      </c>
      <c r="B10616">
        <v>10</v>
      </c>
      <c r="C10616" t="s">
        <v>1159</v>
      </c>
      <c r="D10616" t="s">
        <v>901</v>
      </c>
      <c r="E10616" t="s">
        <v>414</v>
      </c>
      <c r="F10616" t="s">
        <v>464</v>
      </c>
    </row>
    <row r="10617" spans="1:6" x14ac:dyDescent="0.25">
      <c r="A10617">
        <v>18</v>
      </c>
      <c r="B10617">
        <v>11</v>
      </c>
      <c r="C10617" t="s">
        <v>1157</v>
      </c>
      <c r="D10617" t="s">
        <v>899</v>
      </c>
      <c r="E10617" t="s">
        <v>323</v>
      </c>
      <c r="F10617" t="s">
        <v>464</v>
      </c>
    </row>
    <row r="10618" spans="1:6" x14ac:dyDescent="0.25">
      <c r="A10618">
        <v>18</v>
      </c>
      <c r="B10618">
        <v>12</v>
      </c>
      <c r="C10618" t="s">
        <v>1148</v>
      </c>
      <c r="D10618" t="s">
        <v>901</v>
      </c>
      <c r="E10618" t="s">
        <v>591</v>
      </c>
      <c r="F10618" t="s">
        <v>464</v>
      </c>
    </row>
    <row r="10619" spans="1:6" x14ac:dyDescent="0.25">
      <c r="A10619">
        <v>18</v>
      </c>
      <c r="B10619">
        <v>13</v>
      </c>
      <c r="C10619" t="s">
        <v>1166</v>
      </c>
      <c r="D10619" t="s">
        <v>901</v>
      </c>
      <c r="E10619" t="s">
        <v>491</v>
      </c>
      <c r="F10619" t="s">
        <v>464</v>
      </c>
    </row>
    <row r="10620" spans="1:6" x14ac:dyDescent="0.25">
      <c r="A10620">
        <v>18</v>
      </c>
      <c r="B10620">
        <v>14</v>
      </c>
      <c r="C10620" t="s">
        <v>1229</v>
      </c>
      <c r="D10620" t="s">
        <v>905</v>
      </c>
      <c r="E10620" t="s">
        <v>219</v>
      </c>
      <c r="F10620" t="s">
        <v>464</v>
      </c>
    </row>
    <row r="10621" spans="1:6" x14ac:dyDescent="0.25">
      <c r="A10621">
        <v>18</v>
      </c>
      <c r="B10621">
        <v>15</v>
      </c>
      <c r="C10621" t="s">
        <v>1132</v>
      </c>
      <c r="D10621" t="s">
        <v>903</v>
      </c>
      <c r="E10621" t="s">
        <v>366</v>
      </c>
      <c r="F10621" t="s">
        <v>464</v>
      </c>
    </row>
    <row r="10622" spans="1:6" x14ac:dyDescent="0.25">
      <c r="A10622">
        <v>19</v>
      </c>
      <c r="B10622">
        <v>1</v>
      </c>
      <c r="C10622" t="s">
        <v>1169</v>
      </c>
      <c r="D10622" t="s">
        <v>901</v>
      </c>
      <c r="E10622" t="s">
        <v>366</v>
      </c>
      <c r="F10622" t="s">
        <v>464</v>
      </c>
    </row>
    <row r="10623" spans="1:6" x14ac:dyDescent="0.25">
      <c r="A10623">
        <v>19</v>
      </c>
      <c r="B10623">
        <v>2</v>
      </c>
      <c r="C10623" t="s">
        <v>1127</v>
      </c>
      <c r="D10623" t="s">
        <v>901</v>
      </c>
      <c r="E10623" t="s">
        <v>219</v>
      </c>
      <c r="F10623" t="s">
        <v>464</v>
      </c>
    </row>
    <row r="10624" spans="1:6" x14ac:dyDescent="0.25">
      <c r="A10624">
        <v>19</v>
      </c>
      <c r="B10624">
        <v>3</v>
      </c>
      <c r="C10624" t="s">
        <v>1162</v>
      </c>
      <c r="D10624" t="s">
        <v>961</v>
      </c>
      <c r="E10624" t="s">
        <v>491</v>
      </c>
      <c r="F10624" t="s">
        <v>464</v>
      </c>
    </row>
    <row r="10625" spans="1:6" x14ac:dyDescent="0.25">
      <c r="A10625">
        <v>19</v>
      </c>
      <c r="B10625">
        <v>4</v>
      </c>
      <c r="C10625" t="s">
        <v>1165</v>
      </c>
      <c r="D10625" t="s">
        <v>901</v>
      </c>
      <c r="E10625" t="s">
        <v>591</v>
      </c>
      <c r="F10625" t="s">
        <v>464</v>
      </c>
    </row>
    <row r="10626" spans="1:6" x14ac:dyDescent="0.25">
      <c r="A10626">
        <v>19</v>
      </c>
      <c r="B10626">
        <v>5</v>
      </c>
      <c r="C10626" t="s">
        <v>1226</v>
      </c>
      <c r="D10626" t="s">
        <v>901</v>
      </c>
      <c r="E10626" t="s">
        <v>323</v>
      </c>
      <c r="F10626" t="s">
        <v>464</v>
      </c>
    </row>
    <row r="10627" spans="1:6" x14ac:dyDescent="0.25">
      <c r="A10627">
        <v>19</v>
      </c>
      <c r="B10627">
        <v>6</v>
      </c>
      <c r="C10627" t="s">
        <v>1129</v>
      </c>
      <c r="D10627" t="s">
        <v>899</v>
      </c>
      <c r="E10627" t="s">
        <v>414</v>
      </c>
      <c r="F10627" t="s">
        <v>464</v>
      </c>
    </row>
    <row r="10628" spans="1:6" x14ac:dyDescent="0.25">
      <c r="A10628">
        <v>19</v>
      </c>
      <c r="B10628">
        <v>7</v>
      </c>
      <c r="C10628" t="s">
        <v>1158</v>
      </c>
      <c r="D10628" t="s">
        <v>961</v>
      </c>
      <c r="E10628" t="s">
        <v>389</v>
      </c>
      <c r="F10628" t="s">
        <v>464</v>
      </c>
    </row>
    <row r="10629" spans="1:6" x14ac:dyDescent="0.25">
      <c r="A10629">
        <v>19</v>
      </c>
      <c r="B10629">
        <v>8</v>
      </c>
      <c r="C10629" t="s">
        <v>1184</v>
      </c>
      <c r="D10629" t="s">
        <v>901</v>
      </c>
      <c r="E10629" t="s">
        <v>313</v>
      </c>
      <c r="F10629" t="s">
        <v>464</v>
      </c>
    </row>
    <row r="10630" spans="1:6" x14ac:dyDescent="0.25">
      <c r="A10630">
        <v>19</v>
      </c>
      <c r="B10630">
        <v>9</v>
      </c>
      <c r="C10630" t="s">
        <v>1231</v>
      </c>
      <c r="D10630" t="s">
        <v>901</v>
      </c>
      <c r="E10630" t="s">
        <v>635</v>
      </c>
      <c r="F10630" t="s">
        <v>464</v>
      </c>
    </row>
    <row r="10631" spans="1:6" x14ac:dyDescent="0.25">
      <c r="A10631">
        <v>19</v>
      </c>
      <c r="B10631">
        <v>10</v>
      </c>
      <c r="C10631" t="s">
        <v>1180</v>
      </c>
      <c r="D10631" t="s">
        <v>899</v>
      </c>
      <c r="E10631" t="s">
        <v>309</v>
      </c>
      <c r="F10631" t="s">
        <v>464</v>
      </c>
    </row>
    <row r="10632" spans="1:6" x14ac:dyDescent="0.25">
      <c r="A10632">
        <v>19</v>
      </c>
      <c r="B10632">
        <v>11</v>
      </c>
      <c r="C10632" t="s">
        <v>1249</v>
      </c>
      <c r="D10632" t="s">
        <v>899</v>
      </c>
      <c r="E10632" t="s">
        <v>463</v>
      </c>
      <c r="F10632" t="s">
        <v>464</v>
      </c>
    </row>
    <row r="10633" spans="1:6" x14ac:dyDescent="0.25">
      <c r="A10633">
        <v>19</v>
      </c>
      <c r="B10633">
        <v>12</v>
      </c>
      <c r="C10633" t="s">
        <v>1160</v>
      </c>
      <c r="D10633" t="s">
        <v>899</v>
      </c>
      <c r="E10633" t="s">
        <v>714</v>
      </c>
      <c r="F10633" t="s">
        <v>464</v>
      </c>
    </row>
    <row r="10634" spans="1:6" x14ac:dyDescent="0.25">
      <c r="A10634">
        <v>19</v>
      </c>
      <c r="B10634">
        <v>13</v>
      </c>
      <c r="C10634" t="s">
        <v>1225</v>
      </c>
      <c r="D10634" t="s">
        <v>901</v>
      </c>
      <c r="E10634" t="s">
        <v>145</v>
      </c>
      <c r="F10634" t="s">
        <v>464</v>
      </c>
    </row>
    <row r="10635" spans="1:6" x14ac:dyDescent="0.25">
      <c r="A10635">
        <v>19</v>
      </c>
      <c r="B10635">
        <v>14</v>
      </c>
      <c r="C10635" t="s">
        <v>1216</v>
      </c>
      <c r="D10635" t="s">
        <v>899</v>
      </c>
      <c r="E10635" t="s">
        <v>825</v>
      </c>
      <c r="F10635" t="s">
        <v>464</v>
      </c>
    </row>
    <row r="10636" spans="1:6" x14ac:dyDescent="0.25">
      <c r="A10636">
        <v>19</v>
      </c>
      <c r="B10636">
        <v>15</v>
      </c>
      <c r="C10636" t="s">
        <v>1173</v>
      </c>
      <c r="D10636" t="s">
        <v>899</v>
      </c>
      <c r="E10636" t="s">
        <v>652</v>
      </c>
      <c r="F10636" t="s">
        <v>464</v>
      </c>
    </row>
    <row r="10637" spans="1:6" x14ac:dyDescent="0.25">
      <c r="A10637">
        <v>20</v>
      </c>
      <c r="B10637">
        <v>1</v>
      </c>
      <c r="C10637" t="s">
        <v>1189</v>
      </c>
      <c r="D10637" t="s">
        <v>901</v>
      </c>
      <c r="E10637" t="s">
        <v>652</v>
      </c>
      <c r="F10637" t="s">
        <v>464</v>
      </c>
    </row>
    <row r="10638" spans="1:6" x14ac:dyDescent="0.25">
      <c r="A10638">
        <v>20</v>
      </c>
      <c r="B10638">
        <v>2</v>
      </c>
      <c r="C10638" t="s">
        <v>1140</v>
      </c>
      <c r="D10638" t="s">
        <v>901</v>
      </c>
      <c r="E10638" t="s">
        <v>825</v>
      </c>
      <c r="F10638" t="s">
        <v>464</v>
      </c>
    </row>
    <row r="10639" spans="1:6" x14ac:dyDescent="0.25">
      <c r="A10639">
        <v>20</v>
      </c>
      <c r="B10639">
        <v>3</v>
      </c>
      <c r="C10639" t="s">
        <v>1207</v>
      </c>
      <c r="D10639" t="s">
        <v>899</v>
      </c>
      <c r="E10639" t="s">
        <v>145</v>
      </c>
      <c r="F10639" t="s">
        <v>464</v>
      </c>
    </row>
    <row r="10640" spans="1:6" x14ac:dyDescent="0.25">
      <c r="A10640">
        <v>20</v>
      </c>
      <c r="B10640">
        <v>4</v>
      </c>
      <c r="C10640" t="s">
        <v>1174</v>
      </c>
      <c r="D10640" t="s">
        <v>899</v>
      </c>
      <c r="E10640" t="s">
        <v>714</v>
      </c>
      <c r="F10640" t="s">
        <v>464</v>
      </c>
    </row>
    <row r="10641" spans="1:6" x14ac:dyDescent="0.25">
      <c r="A10641">
        <v>20</v>
      </c>
      <c r="B10641">
        <v>5</v>
      </c>
      <c r="C10641" t="s">
        <v>1206</v>
      </c>
      <c r="D10641" t="s">
        <v>901</v>
      </c>
      <c r="E10641" t="s">
        <v>463</v>
      </c>
      <c r="F10641" t="s">
        <v>464</v>
      </c>
    </row>
    <row r="10642" spans="1:6" x14ac:dyDescent="0.25">
      <c r="A10642">
        <v>20</v>
      </c>
      <c r="B10642">
        <v>6</v>
      </c>
      <c r="C10642" t="s">
        <v>1191</v>
      </c>
      <c r="D10642" t="s">
        <v>901</v>
      </c>
      <c r="E10642" t="s">
        <v>309</v>
      </c>
      <c r="F10642" t="s">
        <v>464</v>
      </c>
    </row>
    <row r="10643" spans="1:6" x14ac:dyDescent="0.25">
      <c r="A10643">
        <v>20</v>
      </c>
      <c r="B10643">
        <v>7</v>
      </c>
      <c r="C10643" t="s">
        <v>1183</v>
      </c>
      <c r="D10643" t="s">
        <v>899</v>
      </c>
      <c r="E10643" t="s">
        <v>635</v>
      </c>
      <c r="F10643" t="s">
        <v>464</v>
      </c>
    </row>
    <row r="10644" spans="1:6" x14ac:dyDescent="0.25">
      <c r="A10644">
        <v>20</v>
      </c>
      <c r="B10644">
        <v>8</v>
      </c>
      <c r="C10644" t="s">
        <v>1213</v>
      </c>
      <c r="D10644" t="s">
        <v>901</v>
      </c>
      <c r="E10644" t="s">
        <v>313</v>
      </c>
      <c r="F10644" t="s">
        <v>464</v>
      </c>
    </row>
    <row r="10645" spans="1:6" x14ac:dyDescent="0.25">
      <c r="A10645">
        <v>20</v>
      </c>
      <c r="B10645">
        <v>9</v>
      </c>
      <c r="C10645" t="s">
        <v>1190</v>
      </c>
      <c r="D10645" t="s">
        <v>901</v>
      </c>
      <c r="E10645" t="s">
        <v>389</v>
      </c>
      <c r="F10645" t="s">
        <v>464</v>
      </c>
    </row>
    <row r="10646" spans="1:6" x14ac:dyDescent="0.25">
      <c r="A10646">
        <v>20</v>
      </c>
      <c r="B10646">
        <v>10</v>
      </c>
      <c r="C10646" t="s">
        <v>1217</v>
      </c>
      <c r="D10646" t="s">
        <v>901</v>
      </c>
      <c r="E10646" t="s">
        <v>414</v>
      </c>
      <c r="F10646" t="s">
        <v>464</v>
      </c>
    </row>
    <row r="10647" spans="1:6" x14ac:dyDescent="0.25">
      <c r="A10647">
        <v>20</v>
      </c>
      <c r="B10647">
        <v>11</v>
      </c>
      <c r="C10647" t="s">
        <v>1192</v>
      </c>
      <c r="D10647" t="s">
        <v>901</v>
      </c>
      <c r="E10647" t="s">
        <v>323</v>
      </c>
      <c r="F10647" t="s">
        <v>464</v>
      </c>
    </row>
    <row r="10648" spans="1:6" x14ac:dyDescent="0.25">
      <c r="A10648">
        <v>20</v>
      </c>
      <c r="B10648">
        <v>12</v>
      </c>
      <c r="C10648" t="s">
        <v>1177</v>
      </c>
      <c r="D10648" t="s">
        <v>901</v>
      </c>
      <c r="E10648" t="s">
        <v>591</v>
      </c>
      <c r="F10648" t="s">
        <v>464</v>
      </c>
    </row>
    <row r="10649" spans="1:6" x14ac:dyDescent="0.25">
      <c r="A10649">
        <v>20</v>
      </c>
      <c r="B10649">
        <v>13</v>
      </c>
      <c r="C10649" t="s">
        <v>1271</v>
      </c>
      <c r="D10649" t="s">
        <v>899</v>
      </c>
      <c r="E10649" t="s">
        <v>491</v>
      </c>
      <c r="F10649" t="s">
        <v>464</v>
      </c>
    </row>
    <row r="10650" spans="1:6" x14ac:dyDescent="0.25">
      <c r="A10650">
        <v>20</v>
      </c>
      <c r="B10650">
        <v>14</v>
      </c>
      <c r="C10650" t="s">
        <v>1186</v>
      </c>
      <c r="D10650" t="s">
        <v>922</v>
      </c>
      <c r="E10650" t="s">
        <v>219</v>
      </c>
      <c r="F10650" t="s">
        <v>464</v>
      </c>
    </row>
    <row r="10651" spans="1:6" x14ac:dyDescent="0.25">
      <c r="A10651">
        <v>20</v>
      </c>
      <c r="B10651">
        <v>15</v>
      </c>
      <c r="C10651" t="s">
        <v>1155</v>
      </c>
      <c r="D10651" t="s">
        <v>961</v>
      </c>
      <c r="E10651" t="s">
        <v>366</v>
      </c>
      <c r="F10651" t="s">
        <v>464</v>
      </c>
    </row>
    <row r="10652" spans="1:6" x14ac:dyDescent="0.25">
      <c r="A10652">
        <v>21</v>
      </c>
      <c r="B10652">
        <v>1</v>
      </c>
      <c r="C10652" t="s">
        <v>1386</v>
      </c>
      <c r="D10652" t="s">
        <v>926</v>
      </c>
      <c r="E10652" t="s">
        <v>366</v>
      </c>
      <c r="F10652" t="s">
        <v>464</v>
      </c>
    </row>
    <row r="10653" spans="1:6" x14ac:dyDescent="0.25">
      <c r="A10653">
        <v>21</v>
      </c>
      <c r="B10653">
        <v>2</v>
      </c>
      <c r="C10653" t="s">
        <v>1146</v>
      </c>
      <c r="D10653" t="s">
        <v>905</v>
      </c>
      <c r="E10653" t="s">
        <v>219</v>
      </c>
      <c r="F10653" t="s">
        <v>464</v>
      </c>
    </row>
    <row r="10654" spans="1:6" x14ac:dyDescent="0.25">
      <c r="A10654">
        <v>21</v>
      </c>
      <c r="B10654">
        <v>3</v>
      </c>
      <c r="C10654" t="s">
        <v>1138</v>
      </c>
      <c r="D10654" t="s">
        <v>961</v>
      </c>
      <c r="E10654" t="s">
        <v>491</v>
      </c>
      <c r="F10654" t="s">
        <v>464</v>
      </c>
    </row>
    <row r="10655" spans="1:6" x14ac:dyDescent="0.25">
      <c r="A10655">
        <v>21</v>
      </c>
      <c r="B10655">
        <v>4</v>
      </c>
      <c r="C10655" t="s">
        <v>1200</v>
      </c>
      <c r="D10655" t="s">
        <v>901</v>
      </c>
      <c r="E10655" t="s">
        <v>591</v>
      </c>
      <c r="F10655" t="s">
        <v>464</v>
      </c>
    </row>
    <row r="10656" spans="1:6" x14ac:dyDescent="0.25">
      <c r="A10656">
        <v>21</v>
      </c>
      <c r="B10656">
        <v>5</v>
      </c>
      <c r="C10656" t="s">
        <v>1297</v>
      </c>
      <c r="D10656" t="s">
        <v>922</v>
      </c>
      <c r="E10656" t="s">
        <v>323</v>
      </c>
      <c r="F10656" t="s">
        <v>464</v>
      </c>
    </row>
    <row r="10657" spans="1:6" x14ac:dyDescent="0.25">
      <c r="A10657">
        <v>21</v>
      </c>
      <c r="B10657">
        <v>6</v>
      </c>
      <c r="C10657" t="s">
        <v>1208</v>
      </c>
      <c r="D10657" t="s">
        <v>899</v>
      </c>
      <c r="E10657" t="s">
        <v>414</v>
      </c>
      <c r="F10657" t="s">
        <v>464</v>
      </c>
    </row>
    <row r="10658" spans="1:6" x14ac:dyDescent="0.25">
      <c r="A10658">
        <v>21</v>
      </c>
      <c r="B10658">
        <v>7</v>
      </c>
      <c r="C10658" t="s">
        <v>1163</v>
      </c>
      <c r="D10658" t="s">
        <v>903</v>
      </c>
      <c r="E10658" t="s">
        <v>389</v>
      </c>
      <c r="F10658" t="s">
        <v>464</v>
      </c>
    </row>
    <row r="10659" spans="1:6" x14ac:dyDescent="0.25">
      <c r="A10659">
        <v>21</v>
      </c>
      <c r="B10659">
        <v>8</v>
      </c>
      <c r="C10659" t="s">
        <v>1265</v>
      </c>
      <c r="D10659" t="s">
        <v>899</v>
      </c>
      <c r="E10659" t="s">
        <v>313</v>
      </c>
      <c r="F10659" t="s">
        <v>464</v>
      </c>
    </row>
    <row r="10660" spans="1:6" x14ac:dyDescent="0.25">
      <c r="A10660">
        <v>21</v>
      </c>
      <c r="B10660">
        <v>9</v>
      </c>
      <c r="C10660" t="s">
        <v>1143</v>
      </c>
      <c r="D10660" t="s">
        <v>961</v>
      </c>
      <c r="E10660" t="s">
        <v>635</v>
      </c>
      <c r="F10660" t="s">
        <v>464</v>
      </c>
    </row>
    <row r="10661" spans="1:6" x14ac:dyDescent="0.25">
      <c r="A10661">
        <v>21</v>
      </c>
      <c r="B10661">
        <v>10</v>
      </c>
      <c r="C10661" t="s">
        <v>1188</v>
      </c>
      <c r="D10661" t="s">
        <v>961</v>
      </c>
      <c r="E10661" t="s">
        <v>309</v>
      </c>
      <c r="F10661" t="s">
        <v>464</v>
      </c>
    </row>
    <row r="10662" spans="1:6" x14ac:dyDescent="0.25">
      <c r="A10662">
        <v>21</v>
      </c>
      <c r="B10662">
        <v>11</v>
      </c>
      <c r="C10662" t="s">
        <v>1228</v>
      </c>
      <c r="D10662" t="s">
        <v>899</v>
      </c>
      <c r="E10662" t="s">
        <v>463</v>
      </c>
      <c r="F10662" t="s">
        <v>464</v>
      </c>
    </row>
    <row r="10663" spans="1:6" x14ac:dyDescent="0.25">
      <c r="A10663">
        <v>21</v>
      </c>
      <c r="B10663">
        <v>12</v>
      </c>
      <c r="C10663" t="s">
        <v>1193</v>
      </c>
      <c r="D10663" t="s">
        <v>908</v>
      </c>
      <c r="E10663" t="s">
        <v>714</v>
      </c>
      <c r="F10663" t="s">
        <v>464</v>
      </c>
    </row>
    <row r="10664" spans="1:6" x14ac:dyDescent="0.25">
      <c r="A10664">
        <v>21</v>
      </c>
      <c r="B10664">
        <v>13</v>
      </c>
      <c r="C10664" t="s">
        <v>1195</v>
      </c>
      <c r="D10664" t="s">
        <v>899</v>
      </c>
      <c r="E10664" t="s">
        <v>145</v>
      </c>
      <c r="F10664" t="s">
        <v>464</v>
      </c>
    </row>
    <row r="10665" spans="1:6" x14ac:dyDescent="0.25">
      <c r="A10665">
        <v>21</v>
      </c>
      <c r="B10665">
        <v>14</v>
      </c>
      <c r="C10665" t="s">
        <v>1185</v>
      </c>
      <c r="D10665" t="s">
        <v>901</v>
      </c>
      <c r="E10665" t="s">
        <v>825</v>
      </c>
      <c r="F10665" t="s">
        <v>464</v>
      </c>
    </row>
    <row r="10666" spans="1:6" x14ac:dyDescent="0.25">
      <c r="A10666">
        <v>21</v>
      </c>
      <c r="B10666">
        <v>15</v>
      </c>
      <c r="C10666" t="s">
        <v>1221</v>
      </c>
      <c r="D10666" t="s">
        <v>908</v>
      </c>
      <c r="E10666" t="s">
        <v>652</v>
      </c>
      <c r="F10666" t="s">
        <v>464</v>
      </c>
    </row>
    <row r="10667" spans="1:6" x14ac:dyDescent="0.25">
      <c r="A10667">
        <v>22</v>
      </c>
      <c r="B10667">
        <v>1</v>
      </c>
      <c r="C10667" t="s">
        <v>1182</v>
      </c>
      <c r="D10667" t="s">
        <v>901</v>
      </c>
      <c r="E10667" t="s">
        <v>652</v>
      </c>
      <c r="F10667" t="s">
        <v>464</v>
      </c>
    </row>
    <row r="10668" spans="1:6" x14ac:dyDescent="0.25">
      <c r="A10668">
        <v>22</v>
      </c>
      <c r="B10668">
        <v>2</v>
      </c>
      <c r="C10668" t="s">
        <v>1274</v>
      </c>
      <c r="D10668" t="s">
        <v>901</v>
      </c>
      <c r="E10668" t="s">
        <v>825</v>
      </c>
      <c r="F10668" t="s">
        <v>464</v>
      </c>
    </row>
    <row r="10669" spans="1:6" x14ac:dyDescent="0.25">
      <c r="A10669">
        <v>22</v>
      </c>
      <c r="B10669">
        <v>3</v>
      </c>
      <c r="C10669" t="s">
        <v>1215</v>
      </c>
      <c r="D10669" t="s">
        <v>899</v>
      </c>
      <c r="E10669" t="s">
        <v>145</v>
      </c>
      <c r="F10669" t="s">
        <v>464</v>
      </c>
    </row>
    <row r="10670" spans="1:6" x14ac:dyDescent="0.25">
      <c r="A10670">
        <v>22</v>
      </c>
      <c r="B10670">
        <v>4</v>
      </c>
      <c r="C10670" t="s">
        <v>1214</v>
      </c>
      <c r="D10670" t="s">
        <v>901</v>
      </c>
      <c r="E10670" t="s">
        <v>714</v>
      </c>
      <c r="F10670" t="s">
        <v>464</v>
      </c>
    </row>
    <row r="10671" spans="1:6" x14ac:dyDescent="0.25">
      <c r="A10671">
        <v>22</v>
      </c>
      <c r="B10671">
        <v>5</v>
      </c>
      <c r="C10671" t="s">
        <v>1199</v>
      </c>
      <c r="D10671" t="s">
        <v>903</v>
      </c>
      <c r="E10671" t="s">
        <v>463</v>
      </c>
      <c r="F10671" t="s">
        <v>464</v>
      </c>
    </row>
    <row r="10672" spans="1:6" x14ac:dyDescent="0.25">
      <c r="A10672">
        <v>22</v>
      </c>
      <c r="B10672">
        <v>6</v>
      </c>
      <c r="C10672" t="s">
        <v>1238</v>
      </c>
      <c r="D10672" t="s">
        <v>901</v>
      </c>
      <c r="E10672" t="s">
        <v>309</v>
      </c>
      <c r="F10672" t="s">
        <v>464</v>
      </c>
    </row>
    <row r="10673" spans="1:6" x14ac:dyDescent="0.25">
      <c r="A10673">
        <v>22</v>
      </c>
      <c r="B10673">
        <v>7</v>
      </c>
      <c r="C10673" t="s">
        <v>1176</v>
      </c>
      <c r="D10673" t="s">
        <v>922</v>
      </c>
      <c r="E10673" t="s">
        <v>635</v>
      </c>
      <c r="F10673" t="s">
        <v>464</v>
      </c>
    </row>
    <row r="10674" spans="1:6" x14ac:dyDescent="0.25">
      <c r="A10674">
        <v>22</v>
      </c>
      <c r="B10674">
        <v>8</v>
      </c>
      <c r="C10674" t="s">
        <v>1276</v>
      </c>
      <c r="D10674" t="s">
        <v>922</v>
      </c>
      <c r="E10674" t="s">
        <v>313</v>
      </c>
      <c r="F10674" t="s">
        <v>464</v>
      </c>
    </row>
    <row r="10675" spans="1:6" x14ac:dyDescent="0.25">
      <c r="A10675">
        <v>22</v>
      </c>
      <c r="B10675">
        <v>9</v>
      </c>
      <c r="C10675" t="s">
        <v>1210</v>
      </c>
      <c r="D10675" t="s">
        <v>901</v>
      </c>
      <c r="E10675" t="s">
        <v>389</v>
      </c>
      <c r="F10675" t="s">
        <v>464</v>
      </c>
    </row>
    <row r="10676" spans="1:6" x14ac:dyDescent="0.25">
      <c r="A10676">
        <v>22</v>
      </c>
      <c r="B10676">
        <v>10</v>
      </c>
      <c r="C10676" t="s">
        <v>1264</v>
      </c>
      <c r="D10676" t="s">
        <v>899</v>
      </c>
      <c r="E10676" t="s">
        <v>414</v>
      </c>
      <c r="F10676" t="s">
        <v>464</v>
      </c>
    </row>
    <row r="10677" spans="1:6" x14ac:dyDescent="0.25">
      <c r="A10677">
        <v>22</v>
      </c>
      <c r="B10677">
        <v>11</v>
      </c>
      <c r="C10677" t="s">
        <v>1196</v>
      </c>
      <c r="D10677" t="s">
        <v>903</v>
      </c>
      <c r="E10677" t="s">
        <v>323</v>
      </c>
      <c r="F10677" t="s">
        <v>464</v>
      </c>
    </row>
    <row r="10678" spans="1:6" x14ac:dyDescent="0.25">
      <c r="A10678">
        <v>22</v>
      </c>
      <c r="B10678">
        <v>12</v>
      </c>
      <c r="C10678" t="s">
        <v>1223</v>
      </c>
      <c r="D10678" t="s">
        <v>908</v>
      </c>
      <c r="E10678" t="s">
        <v>591</v>
      </c>
      <c r="F10678" t="s">
        <v>464</v>
      </c>
    </row>
    <row r="10679" spans="1:6" x14ac:dyDescent="0.25">
      <c r="A10679">
        <v>22</v>
      </c>
      <c r="B10679">
        <v>13</v>
      </c>
      <c r="C10679" t="s">
        <v>1246</v>
      </c>
      <c r="D10679" t="s">
        <v>899</v>
      </c>
      <c r="E10679" t="s">
        <v>491</v>
      </c>
      <c r="F10679" t="s">
        <v>464</v>
      </c>
    </row>
    <row r="10680" spans="1:6" x14ac:dyDescent="0.25">
      <c r="A10680">
        <v>22</v>
      </c>
      <c r="B10680">
        <v>14</v>
      </c>
      <c r="C10680" t="s">
        <v>1220</v>
      </c>
      <c r="D10680" t="s">
        <v>903</v>
      </c>
      <c r="E10680" t="s">
        <v>219</v>
      </c>
      <c r="F10680" t="s">
        <v>464</v>
      </c>
    </row>
    <row r="10681" spans="1:6" x14ac:dyDescent="0.25">
      <c r="A10681">
        <v>22</v>
      </c>
      <c r="B10681">
        <v>15</v>
      </c>
      <c r="C10681" t="s">
        <v>1275</v>
      </c>
      <c r="D10681" t="s">
        <v>899</v>
      </c>
      <c r="E10681" t="s">
        <v>366</v>
      </c>
      <c r="F10681" t="s">
        <v>464</v>
      </c>
    </row>
    <row r="10682" spans="1:6" x14ac:dyDescent="0.25">
      <c r="A10682">
        <v>23</v>
      </c>
      <c r="B10682">
        <v>1</v>
      </c>
      <c r="C10682" t="s">
        <v>1204</v>
      </c>
      <c r="D10682" t="s">
        <v>901</v>
      </c>
      <c r="E10682" t="s">
        <v>366</v>
      </c>
      <c r="F10682" t="s">
        <v>464</v>
      </c>
    </row>
    <row r="10683" spans="1:6" x14ac:dyDescent="0.25">
      <c r="A10683">
        <v>23</v>
      </c>
      <c r="B10683">
        <v>2</v>
      </c>
      <c r="C10683" t="s">
        <v>1251</v>
      </c>
      <c r="D10683" t="s">
        <v>901</v>
      </c>
      <c r="E10683" t="s">
        <v>219</v>
      </c>
      <c r="F10683" t="s">
        <v>464</v>
      </c>
    </row>
    <row r="10684" spans="1:6" x14ac:dyDescent="0.25">
      <c r="A10684">
        <v>23</v>
      </c>
      <c r="B10684">
        <v>3</v>
      </c>
      <c r="C10684" t="s">
        <v>1303</v>
      </c>
      <c r="D10684" t="s">
        <v>899</v>
      </c>
      <c r="E10684" t="s">
        <v>491</v>
      </c>
      <c r="F10684" t="s">
        <v>464</v>
      </c>
    </row>
    <row r="10685" spans="1:6" x14ac:dyDescent="0.25">
      <c r="A10685">
        <v>23</v>
      </c>
      <c r="B10685">
        <v>4</v>
      </c>
      <c r="C10685" t="s">
        <v>1255</v>
      </c>
      <c r="D10685" t="s">
        <v>901</v>
      </c>
      <c r="E10685" t="s">
        <v>591</v>
      </c>
      <c r="F10685" t="s">
        <v>464</v>
      </c>
    </row>
    <row r="10686" spans="1:6" x14ac:dyDescent="0.25">
      <c r="A10686">
        <v>23</v>
      </c>
      <c r="B10686">
        <v>5</v>
      </c>
      <c r="C10686" t="s">
        <v>1234</v>
      </c>
      <c r="D10686" t="s">
        <v>908</v>
      </c>
      <c r="E10686" t="s">
        <v>323</v>
      </c>
      <c r="F10686" t="s">
        <v>464</v>
      </c>
    </row>
    <row r="10687" spans="1:6" x14ac:dyDescent="0.25">
      <c r="A10687">
        <v>23</v>
      </c>
      <c r="B10687">
        <v>6</v>
      </c>
      <c r="C10687" t="s">
        <v>1212</v>
      </c>
      <c r="D10687" t="s">
        <v>901</v>
      </c>
      <c r="E10687" t="s">
        <v>414</v>
      </c>
      <c r="F10687" t="s">
        <v>464</v>
      </c>
    </row>
    <row r="10688" spans="1:6" x14ac:dyDescent="0.25">
      <c r="A10688">
        <v>23</v>
      </c>
      <c r="B10688">
        <v>7</v>
      </c>
      <c r="C10688" t="s">
        <v>1250</v>
      </c>
      <c r="D10688" t="s">
        <v>899</v>
      </c>
      <c r="E10688" t="s">
        <v>389</v>
      </c>
      <c r="F10688" t="s">
        <v>464</v>
      </c>
    </row>
    <row r="10689" spans="1:6" x14ac:dyDescent="0.25">
      <c r="A10689">
        <v>23</v>
      </c>
      <c r="B10689">
        <v>8</v>
      </c>
      <c r="C10689" t="s">
        <v>1241</v>
      </c>
      <c r="D10689" t="s">
        <v>961</v>
      </c>
      <c r="E10689" t="s">
        <v>313</v>
      </c>
      <c r="F10689" t="s">
        <v>464</v>
      </c>
    </row>
    <row r="10690" spans="1:6" x14ac:dyDescent="0.25">
      <c r="A10690">
        <v>23</v>
      </c>
      <c r="B10690">
        <v>9</v>
      </c>
      <c r="C10690" t="s">
        <v>1181</v>
      </c>
      <c r="D10690" t="s">
        <v>899</v>
      </c>
      <c r="E10690" t="s">
        <v>635</v>
      </c>
      <c r="F10690" t="s">
        <v>464</v>
      </c>
    </row>
    <row r="10691" spans="1:6" x14ac:dyDescent="0.25">
      <c r="A10691">
        <v>23</v>
      </c>
      <c r="B10691">
        <v>10</v>
      </c>
      <c r="C10691" t="s">
        <v>1172</v>
      </c>
      <c r="D10691" t="s">
        <v>901</v>
      </c>
      <c r="E10691" t="s">
        <v>309</v>
      </c>
      <c r="F10691" t="s">
        <v>464</v>
      </c>
    </row>
    <row r="10692" spans="1:6" x14ac:dyDescent="0.25">
      <c r="A10692">
        <v>23</v>
      </c>
      <c r="B10692">
        <v>11</v>
      </c>
      <c r="C10692" t="s">
        <v>1286</v>
      </c>
      <c r="D10692" t="s">
        <v>899</v>
      </c>
      <c r="E10692" t="s">
        <v>463</v>
      </c>
      <c r="F10692" t="s">
        <v>464</v>
      </c>
    </row>
    <row r="10693" spans="1:6" x14ac:dyDescent="0.25">
      <c r="A10693">
        <v>23</v>
      </c>
      <c r="B10693">
        <v>12</v>
      </c>
      <c r="C10693" t="s">
        <v>1315</v>
      </c>
      <c r="D10693" t="s">
        <v>901</v>
      </c>
      <c r="E10693" t="s">
        <v>714</v>
      </c>
      <c r="F10693" t="s">
        <v>464</v>
      </c>
    </row>
    <row r="10694" spans="1:6" x14ac:dyDescent="0.25">
      <c r="A10694">
        <v>23</v>
      </c>
      <c r="B10694">
        <v>13</v>
      </c>
      <c r="C10694" t="s">
        <v>1252</v>
      </c>
      <c r="D10694" t="s">
        <v>901</v>
      </c>
      <c r="E10694" t="s">
        <v>145</v>
      </c>
      <c r="F10694" t="s">
        <v>464</v>
      </c>
    </row>
    <row r="10695" spans="1:6" x14ac:dyDescent="0.25">
      <c r="A10695">
        <v>23</v>
      </c>
      <c r="B10695">
        <v>14</v>
      </c>
      <c r="C10695" t="s">
        <v>1171</v>
      </c>
      <c r="D10695" t="s">
        <v>961</v>
      </c>
      <c r="E10695" t="s">
        <v>825</v>
      </c>
      <c r="F10695" t="s">
        <v>464</v>
      </c>
    </row>
    <row r="10696" spans="1:6" x14ac:dyDescent="0.25">
      <c r="A10696">
        <v>23</v>
      </c>
      <c r="B10696">
        <v>15</v>
      </c>
      <c r="C10696" t="s">
        <v>1262</v>
      </c>
      <c r="D10696" t="s">
        <v>903</v>
      </c>
      <c r="E10696" t="s">
        <v>652</v>
      </c>
      <c r="F10696" t="s">
        <v>464</v>
      </c>
    </row>
    <row r="10697" spans="1:6" x14ac:dyDescent="0.25">
      <c r="A10697">
        <v>24</v>
      </c>
      <c r="B10697">
        <v>1</v>
      </c>
      <c r="C10697" t="s">
        <v>1194</v>
      </c>
      <c r="D10697" t="s">
        <v>961</v>
      </c>
      <c r="E10697" t="s">
        <v>652</v>
      </c>
      <c r="F10697" t="s">
        <v>464</v>
      </c>
    </row>
    <row r="10698" spans="1:6" x14ac:dyDescent="0.25">
      <c r="A10698">
        <v>24</v>
      </c>
      <c r="B10698">
        <v>2</v>
      </c>
      <c r="C10698" t="s">
        <v>1224</v>
      </c>
      <c r="D10698" t="s">
        <v>961</v>
      </c>
      <c r="E10698" t="s">
        <v>825</v>
      </c>
      <c r="F10698" t="s">
        <v>464</v>
      </c>
    </row>
    <row r="10699" spans="1:6" x14ac:dyDescent="0.25">
      <c r="A10699">
        <v>24</v>
      </c>
      <c r="B10699">
        <v>3</v>
      </c>
      <c r="C10699" t="s">
        <v>1247</v>
      </c>
      <c r="D10699" t="s">
        <v>901</v>
      </c>
      <c r="E10699" t="s">
        <v>145</v>
      </c>
      <c r="F10699" t="s">
        <v>464</v>
      </c>
    </row>
    <row r="10700" spans="1:6" x14ac:dyDescent="0.25">
      <c r="A10700">
        <v>24</v>
      </c>
      <c r="B10700">
        <v>4</v>
      </c>
      <c r="C10700" t="s">
        <v>1268</v>
      </c>
      <c r="D10700" t="s">
        <v>901</v>
      </c>
      <c r="E10700" t="s">
        <v>714</v>
      </c>
      <c r="F10700" t="s">
        <v>464</v>
      </c>
    </row>
    <row r="10701" spans="1:6" x14ac:dyDescent="0.25">
      <c r="A10701">
        <v>24</v>
      </c>
      <c r="B10701">
        <v>5</v>
      </c>
      <c r="C10701" t="s">
        <v>1170</v>
      </c>
      <c r="D10701" t="s">
        <v>961</v>
      </c>
      <c r="E10701" t="s">
        <v>463</v>
      </c>
      <c r="F10701" t="s">
        <v>464</v>
      </c>
    </row>
    <row r="10702" spans="1:6" x14ac:dyDescent="0.25">
      <c r="A10702">
        <v>24</v>
      </c>
      <c r="B10702">
        <v>6</v>
      </c>
      <c r="C10702" t="s">
        <v>1244</v>
      </c>
      <c r="D10702" t="s">
        <v>961</v>
      </c>
      <c r="E10702" t="s">
        <v>309</v>
      </c>
      <c r="F10702" t="s">
        <v>464</v>
      </c>
    </row>
    <row r="10703" spans="1:6" x14ac:dyDescent="0.25">
      <c r="A10703">
        <v>24</v>
      </c>
      <c r="B10703">
        <v>7</v>
      </c>
      <c r="C10703" t="s">
        <v>1281</v>
      </c>
      <c r="D10703" t="s">
        <v>901</v>
      </c>
      <c r="E10703" t="s">
        <v>635</v>
      </c>
      <c r="F10703" t="s">
        <v>464</v>
      </c>
    </row>
    <row r="10704" spans="1:6" x14ac:dyDescent="0.25">
      <c r="A10704">
        <v>24</v>
      </c>
      <c r="B10704">
        <v>8</v>
      </c>
      <c r="C10704" t="s">
        <v>1402</v>
      </c>
      <c r="D10704" t="s">
        <v>901</v>
      </c>
      <c r="E10704" t="s">
        <v>313</v>
      </c>
      <c r="F10704" t="s">
        <v>464</v>
      </c>
    </row>
    <row r="10705" spans="1:6" x14ac:dyDescent="0.25">
      <c r="A10705">
        <v>24</v>
      </c>
      <c r="B10705">
        <v>9</v>
      </c>
      <c r="C10705" t="s">
        <v>1233</v>
      </c>
      <c r="D10705" t="s">
        <v>901</v>
      </c>
      <c r="E10705" t="s">
        <v>389</v>
      </c>
      <c r="F10705" t="s">
        <v>464</v>
      </c>
    </row>
    <row r="10706" spans="1:6" x14ac:dyDescent="0.25">
      <c r="A10706">
        <v>24</v>
      </c>
      <c r="B10706">
        <v>10</v>
      </c>
      <c r="C10706" t="s">
        <v>1219</v>
      </c>
      <c r="D10706" t="s">
        <v>899</v>
      </c>
      <c r="E10706" t="s">
        <v>414</v>
      </c>
      <c r="F10706" t="s">
        <v>464</v>
      </c>
    </row>
    <row r="10707" spans="1:6" x14ac:dyDescent="0.25">
      <c r="A10707">
        <v>24</v>
      </c>
      <c r="B10707">
        <v>11</v>
      </c>
      <c r="C10707" t="s">
        <v>1342</v>
      </c>
      <c r="D10707" t="s">
        <v>961</v>
      </c>
      <c r="E10707" t="s">
        <v>323</v>
      </c>
      <c r="F10707" t="s">
        <v>464</v>
      </c>
    </row>
    <row r="10708" spans="1:6" x14ac:dyDescent="0.25">
      <c r="A10708">
        <v>24</v>
      </c>
      <c r="B10708">
        <v>12</v>
      </c>
      <c r="C10708" t="s">
        <v>1393</v>
      </c>
      <c r="D10708" t="s">
        <v>899</v>
      </c>
      <c r="E10708" t="s">
        <v>591</v>
      </c>
      <c r="F10708" t="s">
        <v>464</v>
      </c>
    </row>
    <row r="10709" spans="1:6" x14ac:dyDescent="0.25">
      <c r="A10709">
        <v>24</v>
      </c>
      <c r="B10709">
        <v>13</v>
      </c>
      <c r="C10709" t="s">
        <v>1257</v>
      </c>
      <c r="D10709" t="s">
        <v>901</v>
      </c>
      <c r="E10709" t="s">
        <v>491</v>
      </c>
      <c r="F10709" t="s">
        <v>464</v>
      </c>
    </row>
    <row r="10710" spans="1:6" x14ac:dyDescent="0.25">
      <c r="A10710">
        <v>24</v>
      </c>
      <c r="B10710">
        <v>14</v>
      </c>
      <c r="C10710" t="s">
        <v>1373</v>
      </c>
      <c r="D10710" t="s">
        <v>901</v>
      </c>
      <c r="E10710" t="s">
        <v>219</v>
      </c>
      <c r="F10710" t="s">
        <v>464</v>
      </c>
    </row>
    <row r="10711" spans="1:6" x14ac:dyDescent="0.25">
      <c r="A10711">
        <v>24</v>
      </c>
      <c r="B10711">
        <v>15</v>
      </c>
      <c r="C10711" t="s">
        <v>1316</v>
      </c>
      <c r="D10711" t="s">
        <v>901</v>
      </c>
      <c r="E10711" t="s">
        <v>366</v>
      </c>
      <c r="F10711" t="s">
        <v>464</v>
      </c>
    </row>
    <row r="10712" spans="1:6" x14ac:dyDescent="0.25">
      <c r="A10712">
        <v>25</v>
      </c>
      <c r="B10712">
        <v>1</v>
      </c>
      <c r="C10712" t="s">
        <v>1110</v>
      </c>
      <c r="D10712" t="s">
        <v>899</v>
      </c>
      <c r="E10712" t="s">
        <v>366</v>
      </c>
      <c r="F10712" t="s">
        <v>464</v>
      </c>
    </row>
    <row r="10713" spans="1:6" x14ac:dyDescent="0.25">
      <c r="A10713">
        <v>25</v>
      </c>
      <c r="B10713">
        <v>2</v>
      </c>
      <c r="C10713" t="s">
        <v>1280</v>
      </c>
      <c r="D10713" t="s">
        <v>905</v>
      </c>
      <c r="E10713" t="s">
        <v>219</v>
      </c>
      <c r="F10713" t="s">
        <v>464</v>
      </c>
    </row>
    <row r="10714" spans="1:6" x14ac:dyDescent="0.25">
      <c r="A10714">
        <v>25</v>
      </c>
      <c r="B10714">
        <v>3</v>
      </c>
      <c r="C10714" t="s">
        <v>1222</v>
      </c>
      <c r="D10714" t="s">
        <v>901</v>
      </c>
      <c r="E10714" t="s">
        <v>491</v>
      </c>
      <c r="F10714" t="s">
        <v>464</v>
      </c>
    </row>
    <row r="10715" spans="1:6" x14ac:dyDescent="0.25">
      <c r="A10715">
        <v>25</v>
      </c>
      <c r="B10715">
        <v>4</v>
      </c>
      <c r="C10715" t="s">
        <v>1296</v>
      </c>
      <c r="D10715" t="s">
        <v>901</v>
      </c>
      <c r="E10715" t="s">
        <v>591</v>
      </c>
      <c r="F10715" t="s">
        <v>464</v>
      </c>
    </row>
    <row r="10716" spans="1:6" x14ac:dyDescent="0.25">
      <c r="A10716">
        <v>25</v>
      </c>
      <c r="B10716">
        <v>5</v>
      </c>
      <c r="C10716" t="s">
        <v>1263</v>
      </c>
      <c r="D10716" t="s">
        <v>922</v>
      </c>
      <c r="E10716" t="s">
        <v>323</v>
      </c>
      <c r="F10716" t="s">
        <v>464</v>
      </c>
    </row>
    <row r="10717" spans="1:6" x14ac:dyDescent="0.25">
      <c r="A10717">
        <v>25</v>
      </c>
      <c r="B10717">
        <v>6</v>
      </c>
      <c r="C10717" t="s">
        <v>1292</v>
      </c>
      <c r="D10717" t="s">
        <v>901</v>
      </c>
      <c r="E10717" t="s">
        <v>414</v>
      </c>
      <c r="F10717" t="s">
        <v>464</v>
      </c>
    </row>
    <row r="10718" spans="1:6" x14ac:dyDescent="0.25">
      <c r="A10718">
        <v>25</v>
      </c>
      <c r="B10718">
        <v>7</v>
      </c>
      <c r="C10718" t="s">
        <v>1304</v>
      </c>
      <c r="D10718" t="s">
        <v>908</v>
      </c>
      <c r="E10718" t="s">
        <v>389</v>
      </c>
      <c r="F10718" t="s">
        <v>464</v>
      </c>
    </row>
    <row r="10719" spans="1:6" x14ac:dyDescent="0.25">
      <c r="A10719">
        <v>25</v>
      </c>
      <c r="B10719">
        <v>8</v>
      </c>
      <c r="C10719" t="s">
        <v>1290</v>
      </c>
      <c r="D10719" t="s">
        <v>922</v>
      </c>
      <c r="E10719" t="s">
        <v>313</v>
      </c>
      <c r="F10719" t="s">
        <v>464</v>
      </c>
    </row>
    <row r="10720" spans="1:6" x14ac:dyDescent="0.25">
      <c r="A10720">
        <v>25</v>
      </c>
      <c r="B10720">
        <v>9</v>
      </c>
      <c r="C10720" t="s">
        <v>1209</v>
      </c>
      <c r="D10720" t="s">
        <v>961</v>
      </c>
      <c r="E10720" t="s">
        <v>635</v>
      </c>
      <c r="F10720" t="s">
        <v>464</v>
      </c>
    </row>
    <row r="10721" spans="1:6" x14ac:dyDescent="0.25">
      <c r="A10721">
        <v>25</v>
      </c>
      <c r="B10721">
        <v>10</v>
      </c>
      <c r="C10721" t="s">
        <v>1301</v>
      </c>
      <c r="D10721" t="s">
        <v>961</v>
      </c>
      <c r="E10721" t="s">
        <v>309</v>
      </c>
      <c r="F10721" t="s">
        <v>464</v>
      </c>
    </row>
    <row r="10722" spans="1:6" x14ac:dyDescent="0.25">
      <c r="A10722">
        <v>25</v>
      </c>
      <c r="B10722">
        <v>11</v>
      </c>
      <c r="C10722" t="s">
        <v>1305</v>
      </c>
      <c r="D10722" t="s">
        <v>901</v>
      </c>
      <c r="E10722" t="s">
        <v>463</v>
      </c>
      <c r="F10722" t="s">
        <v>464</v>
      </c>
    </row>
    <row r="10723" spans="1:6" x14ac:dyDescent="0.25">
      <c r="A10723">
        <v>25</v>
      </c>
      <c r="B10723">
        <v>12</v>
      </c>
      <c r="C10723" t="s">
        <v>1267</v>
      </c>
      <c r="D10723" t="s">
        <v>901</v>
      </c>
      <c r="E10723" t="s">
        <v>714</v>
      </c>
      <c r="F10723" t="s">
        <v>464</v>
      </c>
    </row>
    <row r="10724" spans="1:6" x14ac:dyDescent="0.25">
      <c r="A10724">
        <v>25</v>
      </c>
      <c r="B10724">
        <v>13</v>
      </c>
      <c r="C10724" t="s">
        <v>1311</v>
      </c>
      <c r="D10724" t="s">
        <v>899</v>
      </c>
      <c r="E10724" t="s">
        <v>145</v>
      </c>
      <c r="F10724" t="s">
        <v>464</v>
      </c>
    </row>
    <row r="10725" spans="1:6" x14ac:dyDescent="0.25">
      <c r="A10725">
        <v>25</v>
      </c>
      <c r="B10725">
        <v>14</v>
      </c>
      <c r="C10725" t="s">
        <v>1240</v>
      </c>
      <c r="D10725" t="s">
        <v>901</v>
      </c>
      <c r="E10725" t="s">
        <v>825</v>
      </c>
      <c r="F10725" t="s">
        <v>464</v>
      </c>
    </row>
    <row r="10726" spans="1:6" x14ac:dyDescent="0.25">
      <c r="A10726">
        <v>25</v>
      </c>
      <c r="B10726">
        <v>15</v>
      </c>
      <c r="C10726" t="s">
        <v>1369</v>
      </c>
      <c r="D10726" t="s">
        <v>901</v>
      </c>
      <c r="E10726" t="s">
        <v>652</v>
      </c>
      <c r="F10726" t="s">
        <v>464</v>
      </c>
    </row>
    <row r="10727" spans="1:6" x14ac:dyDescent="0.25">
      <c r="A10727">
        <v>26</v>
      </c>
      <c r="B10727">
        <v>1</v>
      </c>
      <c r="C10727" t="s">
        <v>1425</v>
      </c>
      <c r="D10727" t="s">
        <v>901</v>
      </c>
      <c r="E10727" t="s">
        <v>652</v>
      </c>
      <c r="F10727" t="s">
        <v>464</v>
      </c>
    </row>
    <row r="10728" spans="1:6" x14ac:dyDescent="0.25">
      <c r="A10728">
        <v>26</v>
      </c>
      <c r="B10728">
        <v>2</v>
      </c>
      <c r="C10728" t="s">
        <v>1381</v>
      </c>
      <c r="D10728" t="s">
        <v>901</v>
      </c>
      <c r="E10728" t="s">
        <v>825</v>
      </c>
      <c r="F10728" t="s">
        <v>464</v>
      </c>
    </row>
    <row r="10729" spans="1:6" x14ac:dyDescent="0.25">
      <c r="A10729">
        <v>26</v>
      </c>
      <c r="B10729">
        <v>3</v>
      </c>
      <c r="C10729" t="s">
        <v>1383</v>
      </c>
      <c r="D10729" t="s">
        <v>901</v>
      </c>
      <c r="E10729" t="s">
        <v>145</v>
      </c>
      <c r="F10729" t="s">
        <v>464</v>
      </c>
    </row>
    <row r="10730" spans="1:6" x14ac:dyDescent="0.25">
      <c r="A10730">
        <v>26</v>
      </c>
      <c r="B10730">
        <v>4</v>
      </c>
      <c r="C10730" t="s">
        <v>1473</v>
      </c>
      <c r="D10730" t="s">
        <v>899</v>
      </c>
      <c r="E10730" t="s">
        <v>714</v>
      </c>
      <c r="F10730" t="s">
        <v>464</v>
      </c>
    </row>
    <row r="10731" spans="1:6" x14ac:dyDescent="0.25">
      <c r="A10731">
        <v>26</v>
      </c>
      <c r="B10731">
        <v>5</v>
      </c>
      <c r="C10731" t="s">
        <v>1339</v>
      </c>
      <c r="D10731" t="s">
        <v>908</v>
      </c>
      <c r="E10731" t="s">
        <v>463</v>
      </c>
      <c r="F10731" t="s">
        <v>464</v>
      </c>
    </row>
    <row r="10732" spans="1:6" x14ac:dyDescent="0.25">
      <c r="A10732">
        <v>26</v>
      </c>
      <c r="B10732">
        <v>6</v>
      </c>
      <c r="C10732" t="s">
        <v>1347</v>
      </c>
      <c r="D10732" t="s">
        <v>908</v>
      </c>
      <c r="E10732" t="s">
        <v>309</v>
      </c>
      <c r="F10732" t="s">
        <v>464</v>
      </c>
    </row>
    <row r="10733" spans="1:6" x14ac:dyDescent="0.25">
      <c r="A10733">
        <v>26</v>
      </c>
      <c r="B10733">
        <v>7</v>
      </c>
      <c r="C10733" t="s">
        <v>1481</v>
      </c>
      <c r="D10733" t="s">
        <v>901</v>
      </c>
      <c r="E10733" t="s">
        <v>635</v>
      </c>
      <c r="F10733" t="s">
        <v>464</v>
      </c>
    </row>
    <row r="10734" spans="1:6" x14ac:dyDescent="0.25">
      <c r="A10734">
        <v>26</v>
      </c>
      <c r="B10734">
        <v>8</v>
      </c>
      <c r="C10734" t="s">
        <v>1363</v>
      </c>
      <c r="D10734" t="s">
        <v>908</v>
      </c>
      <c r="E10734" t="s">
        <v>313</v>
      </c>
      <c r="F10734" t="s">
        <v>464</v>
      </c>
    </row>
    <row r="10735" spans="1:6" x14ac:dyDescent="0.25">
      <c r="A10735">
        <v>26</v>
      </c>
      <c r="B10735">
        <v>9</v>
      </c>
      <c r="C10735" t="s">
        <v>1258</v>
      </c>
      <c r="D10735" t="s">
        <v>901</v>
      </c>
      <c r="E10735" t="s">
        <v>389</v>
      </c>
      <c r="F10735" t="s">
        <v>464</v>
      </c>
    </row>
    <row r="10736" spans="1:6" x14ac:dyDescent="0.25">
      <c r="A10736">
        <v>26</v>
      </c>
      <c r="B10736">
        <v>10</v>
      </c>
      <c r="C10736" t="s">
        <v>1293</v>
      </c>
      <c r="D10736" t="s">
        <v>901</v>
      </c>
      <c r="E10736" t="s">
        <v>414</v>
      </c>
      <c r="F10736" t="s">
        <v>464</v>
      </c>
    </row>
    <row r="10737" spans="1:6" x14ac:dyDescent="0.25">
      <c r="A10737">
        <v>26</v>
      </c>
      <c r="B10737">
        <v>11</v>
      </c>
      <c r="C10737" t="s">
        <v>1418</v>
      </c>
      <c r="D10737" t="s">
        <v>901</v>
      </c>
      <c r="E10737" t="s">
        <v>323</v>
      </c>
      <c r="F10737" t="s">
        <v>464</v>
      </c>
    </row>
    <row r="10738" spans="1:6" x14ac:dyDescent="0.25">
      <c r="A10738">
        <v>26</v>
      </c>
      <c r="B10738">
        <v>12</v>
      </c>
      <c r="C10738" t="s">
        <v>1202</v>
      </c>
      <c r="D10738" t="s">
        <v>899</v>
      </c>
      <c r="E10738" t="s">
        <v>591</v>
      </c>
      <c r="F10738" t="s">
        <v>464</v>
      </c>
    </row>
    <row r="10739" spans="1:6" x14ac:dyDescent="0.25">
      <c r="A10739">
        <v>26</v>
      </c>
      <c r="B10739">
        <v>13</v>
      </c>
      <c r="C10739" t="s">
        <v>1300</v>
      </c>
      <c r="D10739" t="s">
        <v>901</v>
      </c>
      <c r="E10739" t="s">
        <v>491</v>
      </c>
      <c r="F10739" t="s">
        <v>464</v>
      </c>
    </row>
    <row r="10740" spans="1:6" x14ac:dyDescent="0.25">
      <c r="A10740">
        <v>26</v>
      </c>
      <c r="B10740">
        <v>14</v>
      </c>
      <c r="C10740" t="s">
        <v>1284</v>
      </c>
      <c r="D10740" t="s">
        <v>899</v>
      </c>
      <c r="E10740" t="s">
        <v>219</v>
      </c>
      <c r="F10740" t="s">
        <v>464</v>
      </c>
    </row>
    <row r="10741" spans="1:6" x14ac:dyDescent="0.25">
      <c r="A10741">
        <v>26</v>
      </c>
      <c r="B10741">
        <v>15</v>
      </c>
      <c r="C10741" t="s">
        <v>1496</v>
      </c>
      <c r="D10741" t="s">
        <v>903</v>
      </c>
      <c r="E10741" t="s">
        <v>366</v>
      </c>
      <c r="F10741" t="s">
        <v>464</v>
      </c>
    </row>
    <row r="10742" spans="1:6" x14ac:dyDescent="0.25">
      <c r="A10742">
        <v>27</v>
      </c>
      <c r="B10742">
        <v>1</v>
      </c>
      <c r="C10742" t="s">
        <v>1420</v>
      </c>
      <c r="D10742" t="s">
        <v>899</v>
      </c>
      <c r="E10742" t="s">
        <v>366</v>
      </c>
      <c r="F10742" t="s">
        <v>464</v>
      </c>
    </row>
    <row r="10743" spans="1:6" x14ac:dyDescent="0.25">
      <c r="A10743">
        <v>27</v>
      </c>
      <c r="B10743">
        <v>2</v>
      </c>
      <c r="C10743" t="s">
        <v>1298</v>
      </c>
      <c r="D10743" t="s">
        <v>922</v>
      </c>
      <c r="E10743" t="s">
        <v>219</v>
      </c>
      <c r="F10743" t="s">
        <v>464</v>
      </c>
    </row>
    <row r="10744" spans="1:6" x14ac:dyDescent="0.25">
      <c r="A10744">
        <v>27</v>
      </c>
      <c r="B10744">
        <v>3</v>
      </c>
      <c r="C10744" t="s">
        <v>1335</v>
      </c>
      <c r="D10744" t="s">
        <v>901</v>
      </c>
      <c r="E10744" t="s">
        <v>491</v>
      </c>
      <c r="F10744" t="s">
        <v>464</v>
      </c>
    </row>
    <row r="10745" spans="1:6" x14ac:dyDescent="0.25">
      <c r="A10745">
        <v>27</v>
      </c>
      <c r="B10745">
        <v>4</v>
      </c>
      <c r="C10745" t="s">
        <v>1299</v>
      </c>
      <c r="D10745" t="s">
        <v>961</v>
      </c>
      <c r="E10745" t="s">
        <v>591</v>
      </c>
      <c r="F10745" t="s">
        <v>464</v>
      </c>
    </row>
    <row r="10746" spans="1:6" x14ac:dyDescent="0.25">
      <c r="A10746">
        <v>27</v>
      </c>
      <c r="B10746">
        <v>5</v>
      </c>
      <c r="C10746" t="s">
        <v>1256</v>
      </c>
      <c r="D10746" t="s">
        <v>899</v>
      </c>
      <c r="E10746" t="s">
        <v>323</v>
      </c>
      <c r="F10746" t="s">
        <v>464</v>
      </c>
    </row>
    <row r="10747" spans="1:6" x14ac:dyDescent="0.25">
      <c r="A10747">
        <v>27</v>
      </c>
      <c r="B10747">
        <v>6</v>
      </c>
      <c r="C10747" t="s">
        <v>1312</v>
      </c>
      <c r="D10747" t="s">
        <v>922</v>
      </c>
      <c r="E10747" t="s">
        <v>414</v>
      </c>
      <c r="F10747" t="s">
        <v>464</v>
      </c>
    </row>
    <row r="10748" spans="1:6" x14ac:dyDescent="0.25">
      <c r="A10748">
        <v>27</v>
      </c>
      <c r="B10748">
        <v>7</v>
      </c>
      <c r="C10748" t="s">
        <v>1230</v>
      </c>
      <c r="D10748" t="s">
        <v>922</v>
      </c>
      <c r="E10748" t="s">
        <v>389</v>
      </c>
      <c r="F10748" t="s">
        <v>464</v>
      </c>
    </row>
    <row r="10749" spans="1:6" x14ac:dyDescent="0.25">
      <c r="A10749">
        <v>27</v>
      </c>
      <c r="B10749">
        <v>8</v>
      </c>
      <c r="C10749" t="s">
        <v>1235</v>
      </c>
      <c r="D10749" t="s">
        <v>899</v>
      </c>
      <c r="E10749" t="s">
        <v>313</v>
      </c>
      <c r="F10749" t="s">
        <v>464</v>
      </c>
    </row>
    <row r="10750" spans="1:6" x14ac:dyDescent="0.25">
      <c r="A10750">
        <v>27</v>
      </c>
      <c r="B10750">
        <v>9</v>
      </c>
      <c r="C10750" t="s">
        <v>1362</v>
      </c>
      <c r="D10750" t="s">
        <v>922</v>
      </c>
      <c r="E10750" t="s">
        <v>635</v>
      </c>
      <c r="F10750" t="s">
        <v>464</v>
      </c>
    </row>
    <row r="10751" spans="1:6" x14ac:dyDescent="0.25">
      <c r="A10751">
        <v>27</v>
      </c>
      <c r="B10751">
        <v>10</v>
      </c>
      <c r="C10751" t="s">
        <v>1287</v>
      </c>
      <c r="D10751" t="s">
        <v>903</v>
      </c>
      <c r="E10751" t="s">
        <v>309</v>
      </c>
      <c r="F10751" t="s">
        <v>464</v>
      </c>
    </row>
    <row r="10752" spans="1:6" x14ac:dyDescent="0.25">
      <c r="A10752">
        <v>27</v>
      </c>
      <c r="B10752">
        <v>11</v>
      </c>
      <c r="C10752" t="s">
        <v>1329</v>
      </c>
      <c r="D10752" t="s">
        <v>899</v>
      </c>
      <c r="E10752" t="s">
        <v>463</v>
      </c>
      <c r="F10752" t="s">
        <v>464</v>
      </c>
    </row>
    <row r="10753" spans="1:6" x14ac:dyDescent="0.25">
      <c r="A10753">
        <v>27</v>
      </c>
      <c r="B10753">
        <v>12</v>
      </c>
      <c r="C10753" t="s">
        <v>1232</v>
      </c>
      <c r="D10753" t="s">
        <v>901</v>
      </c>
      <c r="E10753" t="s">
        <v>714</v>
      </c>
      <c r="F10753" t="s">
        <v>464</v>
      </c>
    </row>
    <row r="10754" spans="1:6" x14ac:dyDescent="0.25">
      <c r="A10754">
        <v>27</v>
      </c>
      <c r="B10754">
        <v>13</v>
      </c>
      <c r="C10754" t="s">
        <v>1314</v>
      </c>
      <c r="D10754" t="s">
        <v>926</v>
      </c>
      <c r="E10754" t="s">
        <v>145</v>
      </c>
      <c r="F10754" t="s">
        <v>464</v>
      </c>
    </row>
    <row r="10755" spans="1:6" x14ac:dyDescent="0.25">
      <c r="A10755">
        <v>27</v>
      </c>
      <c r="B10755">
        <v>14</v>
      </c>
      <c r="C10755" t="s">
        <v>1313</v>
      </c>
      <c r="D10755" t="s">
        <v>905</v>
      </c>
      <c r="E10755" t="s">
        <v>825</v>
      </c>
      <c r="F10755" t="s">
        <v>464</v>
      </c>
    </row>
    <row r="10756" spans="1:6" x14ac:dyDescent="0.25">
      <c r="A10756">
        <v>27</v>
      </c>
      <c r="B10756">
        <v>15</v>
      </c>
      <c r="C10756" t="s">
        <v>1319</v>
      </c>
      <c r="D10756" t="s">
        <v>901</v>
      </c>
      <c r="E10756" t="s">
        <v>652</v>
      </c>
      <c r="F10756" t="s">
        <v>464</v>
      </c>
    </row>
    <row r="10757" spans="1:6" x14ac:dyDescent="0.25">
      <c r="A10757">
        <v>28</v>
      </c>
      <c r="B10757">
        <v>1</v>
      </c>
      <c r="C10757" t="s">
        <v>1459</v>
      </c>
      <c r="D10757" t="s">
        <v>961</v>
      </c>
      <c r="E10757" t="s">
        <v>652</v>
      </c>
      <c r="F10757" t="s">
        <v>464</v>
      </c>
    </row>
    <row r="10758" spans="1:6" x14ac:dyDescent="0.25">
      <c r="A10758">
        <v>28</v>
      </c>
      <c r="B10758">
        <v>2</v>
      </c>
      <c r="C10758" t="s">
        <v>1387</v>
      </c>
      <c r="D10758" t="s">
        <v>905</v>
      </c>
      <c r="E10758" t="s">
        <v>825</v>
      </c>
      <c r="F10758" t="s">
        <v>464</v>
      </c>
    </row>
    <row r="10759" spans="1:6" x14ac:dyDescent="0.25">
      <c r="A10759">
        <v>28</v>
      </c>
      <c r="B10759">
        <v>3</v>
      </c>
      <c r="C10759" t="s">
        <v>1309</v>
      </c>
      <c r="D10759" t="s">
        <v>899</v>
      </c>
      <c r="E10759" t="s">
        <v>145</v>
      </c>
      <c r="F10759" t="s">
        <v>464</v>
      </c>
    </row>
    <row r="10760" spans="1:6" x14ac:dyDescent="0.25">
      <c r="A10760">
        <v>28</v>
      </c>
      <c r="B10760">
        <v>4</v>
      </c>
      <c r="C10760" t="s">
        <v>1364</v>
      </c>
      <c r="D10760" t="s">
        <v>922</v>
      </c>
      <c r="E10760" t="s">
        <v>714</v>
      </c>
      <c r="F10760" t="s">
        <v>464</v>
      </c>
    </row>
    <row r="10761" spans="1:6" x14ac:dyDescent="0.25">
      <c r="A10761">
        <v>28</v>
      </c>
      <c r="B10761">
        <v>5</v>
      </c>
      <c r="C10761" t="s">
        <v>1302</v>
      </c>
      <c r="D10761" t="s">
        <v>901</v>
      </c>
      <c r="E10761" t="s">
        <v>463</v>
      </c>
      <c r="F10761" t="s">
        <v>464</v>
      </c>
    </row>
    <row r="10762" spans="1:6" x14ac:dyDescent="0.25">
      <c r="A10762">
        <v>28</v>
      </c>
      <c r="B10762">
        <v>6</v>
      </c>
      <c r="C10762" t="s">
        <v>1361</v>
      </c>
      <c r="D10762" t="s">
        <v>901</v>
      </c>
      <c r="E10762" t="s">
        <v>309</v>
      </c>
      <c r="F10762" t="s">
        <v>464</v>
      </c>
    </row>
    <row r="10763" spans="1:6" x14ac:dyDescent="0.25">
      <c r="A10763">
        <v>28</v>
      </c>
      <c r="B10763">
        <v>7</v>
      </c>
      <c r="C10763" t="s">
        <v>1516</v>
      </c>
      <c r="D10763" t="s">
        <v>905</v>
      </c>
      <c r="E10763" t="s">
        <v>635</v>
      </c>
      <c r="F10763" t="s">
        <v>464</v>
      </c>
    </row>
    <row r="10764" spans="1:6" x14ac:dyDescent="0.25">
      <c r="A10764">
        <v>28</v>
      </c>
      <c r="B10764">
        <v>8</v>
      </c>
      <c r="C10764" t="s">
        <v>1453</v>
      </c>
      <c r="D10764" t="s">
        <v>961</v>
      </c>
      <c r="E10764" t="s">
        <v>313</v>
      </c>
      <c r="F10764" t="s">
        <v>464</v>
      </c>
    </row>
    <row r="10765" spans="1:6" x14ac:dyDescent="0.25">
      <c r="A10765">
        <v>28</v>
      </c>
      <c r="B10765">
        <v>9</v>
      </c>
      <c r="C10765" t="s">
        <v>1365</v>
      </c>
      <c r="D10765" t="s">
        <v>901</v>
      </c>
      <c r="E10765" t="s">
        <v>389</v>
      </c>
      <c r="F10765" t="s">
        <v>464</v>
      </c>
    </row>
    <row r="10766" spans="1:6" x14ac:dyDescent="0.25">
      <c r="A10766">
        <v>28</v>
      </c>
      <c r="B10766">
        <v>10</v>
      </c>
      <c r="C10766" t="s">
        <v>1318</v>
      </c>
      <c r="D10766" t="s">
        <v>905</v>
      </c>
      <c r="E10766" t="s">
        <v>414</v>
      </c>
      <c r="F10766" t="s">
        <v>464</v>
      </c>
    </row>
    <row r="10767" spans="1:6" x14ac:dyDescent="0.25">
      <c r="A10767">
        <v>28</v>
      </c>
      <c r="B10767">
        <v>11</v>
      </c>
      <c r="C10767" t="s">
        <v>1376</v>
      </c>
      <c r="D10767" t="s">
        <v>901</v>
      </c>
      <c r="E10767" t="s">
        <v>323</v>
      </c>
      <c r="F10767" t="s">
        <v>464</v>
      </c>
    </row>
    <row r="10768" spans="1:6" x14ac:dyDescent="0.25">
      <c r="A10768">
        <v>28</v>
      </c>
      <c r="B10768">
        <v>12</v>
      </c>
      <c r="C10768" t="s">
        <v>1269</v>
      </c>
      <c r="D10768" t="s">
        <v>905</v>
      </c>
      <c r="E10768" t="s">
        <v>591</v>
      </c>
      <c r="F10768" t="s">
        <v>464</v>
      </c>
    </row>
    <row r="10769" spans="1:6" x14ac:dyDescent="0.25">
      <c r="A10769">
        <v>28</v>
      </c>
      <c r="B10769">
        <v>13</v>
      </c>
      <c r="C10769" t="s">
        <v>1248</v>
      </c>
      <c r="D10769" t="s">
        <v>901</v>
      </c>
      <c r="E10769" t="s">
        <v>491</v>
      </c>
      <c r="F10769" t="s">
        <v>464</v>
      </c>
    </row>
    <row r="10770" spans="1:6" x14ac:dyDescent="0.25">
      <c r="A10770">
        <v>28</v>
      </c>
      <c r="B10770">
        <v>14</v>
      </c>
      <c r="C10770" t="s">
        <v>1261</v>
      </c>
      <c r="D10770" t="s">
        <v>899</v>
      </c>
      <c r="E10770" t="s">
        <v>219</v>
      </c>
      <c r="F10770" t="s">
        <v>464</v>
      </c>
    </row>
    <row r="10771" spans="1:6" x14ac:dyDescent="0.25">
      <c r="A10771">
        <v>28</v>
      </c>
      <c r="B10771">
        <v>15</v>
      </c>
      <c r="C10771" t="s">
        <v>1357</v>
      </c>
      <c r="D10771" t="s">
        <v>901</v>
      </c>
      <c r="E10771" t="s">
        <v>366</v>
      </c>
      <c r="F10771" t="s">
        <v>464</v>
      </c>
    </row>
    <row r="10772" spans="1:6" x14ac:dyDescent="0.25">
      <c r="A10772">
        <v>29</v>
      </c>
      <c r="B10772">
        <v>1</v>
      </c>
      <c r="C10772" t="s">
        <v>1266</v>
      </c>
      <c r="D10772" t="s">
        <v>901</v>
      </c>
      <c r="E10772" t="s">
        <v>366</v>
      </c>
      <c r="F10772" t="s">
        <v>464</v>
      </c>
    </row>
    <row r="10773" spans="1:6" x14ac:dyDescent="0.25">
      <c r="A10773">
        <v>29</v>
      </c>
      <c r="B10773">
        <v>2</v>
      </c>
      <c r="C10773" t="s">
        <v>1277</v>
      </c>
      <c r="D10773" t="s">
        <v>901</v>
      </c>
      <c r="E10773" t="s">
        <v>219</v>
      </c>
      <c r="F10773" t="s">
        <v>464</v>
      </c>
    </row>
    <row r="10774" spans="1:6" x14ac:dyDescent="0.25">
      <c r="A10774">
        <v>29</v>
      </c>
      <c r="B10774">
        <v>3</v>
      </c>
      <c r="C10774" t="s">
        <v>1283</v>
      </c>
      <c r="D10774" t="s">
        <v>901</v>
      </c>
      <c r="E10774" t="s">
        <v>491</v>
      </c>
      <c r="F10774" t="s">
        <v>464</v>
      </c>
    </row>
    <row r="10775" spans="1:6" x14ac:dyDescent="0.25">
      <c r="A10775">
        <v>29</v>
      </c>
      <c r="B10775">
        <v>4</v>
      </c>
      <c r="C10775" t="s">
        <v>1346</v>
      </c>
      <c r="D10775" t="s">
        <v>905</v>
      </c>
      <c r="E10775" t="s">
        <v>591</v>
      </c>
      <c r="F10775" t="s">
        <v>464</v>
      </c>
    </row>
    <row r="10776" spans="1:6" x14ac:dyDescent="0.25">
      <c r="A10776">
        <v>29</v>
      </c>
      <c r="B10776">
        <v>5</v>
      </c>
      <c r="C10776" t="s">
        <v>1345</v>
      </c>
      <c r="D10776" t="s">
        <v>908</v>
      </c>
      <c r="E10776" t="s">
        <v>323</v>
      </c>
      <c r="F10776" t="s">
        <v>464</v>
      </c>
    </row>
    <row r="10777" spans="1:6" x14ac:dyDescent="0.25">
      <c r="A10777">
        <v>29</v>
      </c>
      <c r="B10777">
        <v>6</v>
      </c>
      <c r="C10777" t="s">
        <v>1243</v>
      </c>
      <c r="D10777" t="s">
        <v>901</v>
      </c>
      <c r="E10777" t="s">
        <v>414</v>
      </c>
      <c r="F10777" t="s">
        <v>464</v>
      </c>
    </row>
    <row r="10778" spans="1:6" x14ac:dyDescent="0.25">
      <c r="A10778">
        <v>29</v>
      </c>
      <c r="B10778">
        <v>7</v>
      </c>
      <c r="C10778" t="s">
        <v>1323</v>
      </c>
      <c r="D10778" t="s">
        <v>905</v>
      </c>
      <c r="E10778" t="s">
        <v>389</v>
      </c>
      <c r="F10778" t="s">
        <v>464</v>
      </c>
    </row>
    <row r="10779" spans="1:6" x14ac:dyDescent="0.25">
      <c r="A10779">
        <v>29</v>
      </c>
      <c r="B10779">
        <v>8</v>
      </c>
      <c r="C10779" t="s">
        <v>1349</v>
      </c>
      <c r="D10779" t="s">
        <v>901</v>
      </c>
      <c r="E10779" t="s">
        <v>313</v>
      </c>
      <c r="F10779" t="s">
        <v>464</v>
      </c>
    </row>
    <row r="10780" spans="1:6" x14ac:dyDescent="0.25">
      <c r="A10780">
        <v>29</v>
      </c>
      <c r="B10780">
        <v>9</v>
      </c>
      <c r="C10780" t="s">
        <v>1324</v>
      </c>
      <c r="D10780" t="s">
        <v>905</v>
      </c>
      <c r="E10780" t="s">
        <v>635</v>
      </c>
      <c r="F10780" t="s">
        <v>464</v>
      </c>
    </row>
    <row r="10781" spans="1:6" x14ac:dyDescent="0.25">
      <c r="A10781">
        <v>29</v>
      </c>
      <c r="B10781">
        <v>10</v>
      </c>
      <c r="C10781" t="s">
        <v>1245</v>
      </c>
      <c r="D10781" t="s">
        <v>901</v>
      </c>
      <c r="E10781" t="s">
        <v>309</v>
      </c>
      <c r="F10781" t="s">
        <v>464</v>
      </c>
    </row>
    <row r="10782" spans="1:6" x14ac:dyDescent="0.25">
      <c r="A10782">
        <v>29</v>
      </c>
      <c r="B10782">
        <v>11</v>
      </c>
      <c r="C10782" t="s">
        <v>1401</v>
      </c>
      <c r="D10782" t="s">
        <v>901</v>
      </c>
      <c r="E10782" t="s">
        <v>463</v>
      </c>
      <c r="F10782" t="s">
        <v>464</v>
      </c>
    </row>
    <row r="10783" spans="1:6" x14ac:dyDescent="0.25">
      <c r="A10783">
        <v>29</v>
      </c>
      <c r="B10783">
        <v>12</v>
      </c>
      <c r="C10783" t="s">
        <v>1380</v>
      </c>
      <c r="D10783" t="s">
        <v>899</v>
      </c>
      <c r="E10783" t="s">
        <v>714</v>
      </c>
      <c r="F10783" t="s">
        <v>464</v>
      </c>
    </row>
    <row r="10784" spans="1:6" x14ac:dyDescent="0.25">
      <c r="A10784">
        <v>29</v>
      </c>
      <c r="B10784">
        <v>13</v>
      </c>
      <c r="C10784" t="s">
        <v>1334</v>
      </c>
      <c r="D10784" t="s">
        <v>908</v>
      </c>
      <c r="E10784" t="s">
        <v>145</v>
      </c>
      <c r="F10784" t="s">
        <v>464</v>
      </c>
    </row>
    <row r="10785" spans="1:6" x14ac:dyDescent="0.25">
      <c r="A10785">
        <v>29</v>
      </c>
      <c r="B10785">
        <v>14</v>
      </c>
      <c r="C10785" t="s">
        <v>1426</v>
      </c>
      <c r="D10785" t="s">
        <v>899</v>
      </c>
      <c r="E10785" t="s">
        <v>825</v>
      </c>
      <c r="F10785" t="s">
        <v>464</v>
      </c>
    </row>
    <row r="10786" spans="1:6" x14ac:dyDescent="0.25">
      <c r="A10786">
        <v>29</v>
      </c>
      <c r="B10786">
        <v>15</v>
      </c>
      <c r="C10786" t="s">
        <v>1306</v>
      </c>
      <c r="D10786" t="s">
        <v>901</v>
      </c>
      <c r="E10786" t="s">
        <v>652</v>
      </c>
      <c r="F10786" t="s">
        <v>464</v>
      </c>
    </row>
    <row r="10787" spans="1:6" x14ac:dyDescent="0.25">
      <c r="A10787">
        <v>30</v>
      </c>
      <c r="B10787">
        <v>1</v>
      </c>
      <c r="C10787" t="s">
        <v>1409</v>
      </c>
      <c r="D10787" t="s">
        <v>901</v>
      </c>
      <c r="E10787" t="s">
        <v>652</v>
      </c>
      <c r="F10787" t="s">
        <v>464</v>
      </c>
    </row>
    <row r="10788" spans="1:6" x14ac:dyDescent="0.25">
      <c r="A10788">
        <v>30</v>
      </c>
      <c r="B10788">
        <v>2</v>
      </c>
      <c r="C10788" t="s">
        <v>1344</v>
      </c>
      <c r="D10788" t="s">
        <v>899</v>
      </c>
      <c r="E10788" t="s">
        <v>825</v>
      </c>
      <c r="F10788" t="s">
        <v>464</v>
      </c>
    </row>
    <row r="10789" spans="1:6" x14ac:dyDescent="0.25">
      <c r="A10789">
        <v>30</v>
      </c>
      <c r="B10789">
        <v>3</v>
      </c>
      <c r="C10789" t="s">
        <v>1273</v>
      </c>
      <c r="D10789" t="s">
        <v>901</v>
      </c>
      <c r="E10789" t="s">
        <v>145</v>
      </c>
      <c r="F10789" t="s">
        <v>464</v>
      </c>
    </row>
    <row r="10790" spans="1:6" x14ac:dyDescent="0.25">
      <c r="A10790">
        <v>30</v>
      </c>
      <c r="B10790">
        <v>4</v>
      </c>
      <c r="C10790" t="s">
        <v>1456</v>
      </c>
      <c r="D10790" t="s">
        <v>905</v>
      </c>
      <c r="E10790" t="s">
        <v>714</v>
      </c>
      <c r="F10790" t="s">
        <v>464</v>
      </c>
    </row>
    <row r="10791" spans="1:6" x14ac:dyDescent="0.25">
      <c r="A10791">
        <v>30</v>
      </c>
      <c r="B10791">
        <v>5</v>
      </c>
      <c r="C10791" t="s">
        <v>1239</v>
      </c>
      <c r="D10791" t="s">
        <v>901</v>
      </c>
      <c r="E10791" t="s">
        <v>463</v>
      </c>
      <c r="F10791" t="s">
        <v>464</v>
      </c>
    </row>
    <row r="10792" spans="1:6" x14ac:dyDescent="0.25">
      <c r="A10792">
        <v>30</v>
      </c>
      <c r="B10792">
        <v>6</v>
      </c>
      <c r="C10792" t="s">
        <v>1494</v>
      </c>
      <c r="D10792" t="s">
        <v>899</v>
      </c>
      <c r="E10792" t="s">
        <v>309</v>
      </c>
      <c r="F10792" t="s">
        <v>464</v>
      </c>
    </row>
    <row r="10793" spans="1:6" x14ac:dyDescent="0.25">
      <c r="A10793">
        <v>30</v>
      </c>
      <c r="B10793">
        <v>7</v>
      </c>
      <c r="C10793" t="s">
        <v>1370</v>
      </c>
      <c r="D10793" t="s">
        <v>901</v>
      </c>
      <c r="E10793" t="s">
        <v>635</v>
      </c>
      <c r="F10793" t="s">
        <v>464</v>
      </c>
    </row>
    <row r="10794" spans="1:6" x14ac:dyDescent="0.25">
      <c r="A10794">
        <v>30</v>
      </c>
      <c r="B10794">
        <v>8</v>
      </c>
      <c r="C10794" t="s">
        <v>1197</v>
      </c>
      <c r="D10794" t="s">
        <v>961</v>
      </c>
      <c r="E10794" t="s">
        <v>313</v>
      </c>
      <c r="F10794" t="s">
        <v>464</v>
      </c>
    </row>
    <row r="10795" spans="1:6" x14ac:dyDescent="0.25">
      <c r="A10795">
        <v>30</v>
      </c>
      <c r="B10795">
        <v>9</v>
      </c>
      <c r="C10795" t="s">
        <v>1310</v>
      </c>
      <c r="D10795" t="s">
        <v>899</v>
      </c>
      <c r="E10795" t="s">
        <v>389</v>
      </c>
      <c r="F10795" t="s">
        <v>464</v>
      </c>
    </row>
    <row r="10796" spans="1:6" x14ac:dyDescent="0.25">
      <c r="A10796">
        <v>30</v>
      </c>
      <c r="B10796">
        <v>10</v>
      </c>
      <c r="C10796" t="s">
        <v>1260</v>
      </c>
      <c r="D10796" t="s">
        <v>901</v>
      </c>
      <c r="E10796" t="s">
        <v>414</v>
      </c>
      <c r="F10796" t="s">
        <v>464</v>
      </c>
    </row>
    <row r="10797" spans="1:6" x14ac:dyDescent="0.25">
      <c r="A10797">
        <v>30</v>
      </c>
      <c r="B10797">
        <v>11</v>
      </c>
      <c r="C10797" t="s">
        <v>1282</v>
      </c>
      <c r="D10797" t="s">
        <v>901</v>
      </c>
      <c r="E10797" t="s">
        <v>323</v>
      </c>
      <c r="F10797" t="s">
        <v>464</v>
      </c>
    </row>
    <row r="10798" spans="1:6" x14ac:dyDescent="0.25">
      <c r="A10798">
        <v>30</v>
      </c>
      <c r="B10798">
        <v>12</v>
      </c>
      <c r="C10798" t="s">
        <v>1517</v>
      </c>
      <c r="D10798" t="s">
        <v>899</v>
      </c>
      <c r="E10798" t="s">
        <v>591</v>
      </c>
      <c r="F10798" t="s">
        <v>464</v>
      </c>
    </row>
    <row r="10799" spans="1:6" x14ac:dyDescent="0.25">
      <c r="A10799">
        <v>30</v>
      </c>
      <c r="B10799">
        <v>13</v>
      </c>
      <c r="C10799" t="s">
        <v>1317</v>
      </c>
      <c r="D10799" t="s">
        <v>961</v>
      </c>
      <c r="E10799" t="s">
        <v>491</v>
      </c>
      <c r="F10799" t="s">
        <v>464</v>
      </c>
    </row>
    <row r="10800" spans="1:6" x14ac:dyDescent="0.25">
      <c r="A10800">
        <v>30</v>
      </c>
      <c r="B10800">
        <v>14</v>
      </c>
      <c r="C10800" t="s">
        <v>1389</v>
      </c>
      <c r="D10800" t="s">
        <v>899</v>
      </c>
      <c r="E10800" t="s">
        <v>219</v>
      </c>
      <c r="F10800" t="s">
        <v>464</v>
      </c>
    </row>
    <row r="10801" spans="1:6" x14ac:dyDescent="0.25">
      <c r="A10801">
        <v>30</v>
      </c>
      <c r="B10801">
        <v>15</v>
      </c>
      <c r="C10801" t="s">
        <v>1320</v>
      </c>
      <c r="D10801" t="s">
        <v>922</v>
      </c>
      <c r="E10801" t="s">
        <v>366</v>
      </c>
      <c r="F10801" t="s">
        <v>464</v>
      </c>
    </row>
    <row r="10802" spans="1:6" x14ac:dyDescent="0.25">
      <c r="A10802">
        <v>1</v>
      </c>
      <c r="B10802">
        <v>1</v>
      </c>
      <c r="C10802" t="s">
        <v>900</v>
      </c>
      <c r="D10802" t="s">
        <v>901</v>
      </c>
      <c r="E10802" t="s">
        <v>305</v>
      </c>
      <c r="F10802" t="s">
        <v>479</v>
      </c>
    </row>
    <row r="10803" spans="1:6" x14ac:dyDescent="0.25">
      <c r="A10803">
        <v>1</v>
      </c>
      <c r="B10803">
        <v>2</v>
      </c>
      <c r="C10803" t="s">
        <v>898</v>
      </c>
      <c r="D10803" t="s">
        <v>899</v>
      </c>
      <c r="E10803" t="s">
        <v>361</v>
      </c>
      <c r="F10803" t="s">
        <v>479</v>
      </c>
    </row>
    <row r="10804" spans="1:6" x14ac:dyDescent="0.25">
      <c r="A10804">
        <v>1</v>
      </c>
      <c r="B10804">
        <v>3</v>
      </c>
      <c r="C10804" t="s">
        <v>906</v>
      </c>
      <c r="D10804" t="s">
        <v>899</v>
      </c>
      <c r="E10804" t="s">
        <v>674</v>
      </c>
      <c r="F10804" t="s">
        <v>479</v>
      </c>
    </row>
    <row r="10805" spans="1:6" x14ac:dyDescent="0.25">
      <c r="A10805">
        <v>1</v>
      </c>
      <c r="B10805">
        <v>4</v>
      </c>
      <c r="C10805" t="s">
        <v>911</v>
      </c>
      <c r="D10805" t="s">
        <v>905</v>
      </c>
      <c r="E10805" t="s">
        <v>85</v>
      </c>
      <c r="F10805" t="s">
        <v>479</v>
      </c>
    </row>
    <row r="10806" spans="1:6" x14ac:dyDescent="0.25">
      <c r="A10806">
        <v>1</v>
      </c>
      <c r="B10806">
        <v>5</v>
      </c>
      <c r="C10806" t="s">
        <v>913</v>
      </c>
      <c r="D10806" t="s">
        <v>899</v>
      </c>
      <c r="E10806" t="s">
        <v>603</v>
      </c>
      <c r="F10806" t="s">
        <v>479</v>
      </c>
    </row>
    <row r="10807" spans="1:6" x14ac:dyDescent="0.25">
      <c r="A10807">
        <v>1</v>
      </c>
      <c r="B10807">
        <v>6</v>
      </c>
      <c r="C10807" t="s">
        <v>907</v>
      </c>
      <c r="D10807" t="s">
        <v>908</v>
      </c>
      <c r="E10807" t="s">
        <v>317</v>
      </c>
      <c r="F10807" t="s">
        <v>479</v>
      </c>
    </row>
    <row r="10808" spans="1:6" x14ac:dyDescent="0.25">
      <c r="A10808">
        <v>1</v>
      </c>
      <c r="B10808">
        <v>7</v>
      </c>
      <c r="C10808" t="s">
        <v>902</v>
      </c>
      <c r="D10808" t="s">
        <v>903</v>
      </c>
      <c r="E10808" t="s">
        <v>189</v>
      </c>
      <c r="F10808" t="s">
        <v>479</v>
      </c>
    </row>
    <row r="10809" spans="1:6" x14ac:dyDescent="0.25">
      <c r="A10809">
        <v>1</v>
      </c>
      <c r="B10809">
        <v>8</v>
      </c>
      <c r="C10809" t="s">
        <v>904</v>
      </c>
      <c r="D10809" t="s">
        <v>905</v>
      </c>
      <c r="E10809" t="s">
        <v>338</v>
      </c>
      <c r="F10809" t="s">
        <v>479</v>
      </c>
    </row>
    <row r="10810" spans="1:6" x14ac:dyDescent="0.25">
      <c r="A10810">
        <v>1</v>
      </c>
      <c r="B10810">
        <v>9</v>
      </c>
      <c r="C10810" t="s">
        <v>909</v>
      </c>
      <c r="D10810" t="s">
        <v>899</v>
      </c>
      <c r="E10810" t="s">
        <v>448</v>
      </c>
      <c r="F10810" t="s">
        <v>479</v>
      </c>
    </row>
    <row r="10811" spans="1:6" x14ac:dyDescent="0.25">
      <c r="A10811">
        <v>1</v>
      </c>
      <c r="B10811">
        <v>10</v>
      </c>
      <c r="C10811" t="s">
        <v>916</v>
      </c>
      <c r="D10811" t="s">
        <v>908</v>
      </c>
      <c r="E10811" t="s">
        <v>865</v>
      </c>
      <c r="F10811" t="s">
        <v>479</v>
      </c>
    </row>
    <row r="10812" spans="1:6" x14ac:dyDescent="0.25">
      <c r="A10812">
        <v>1</v>
      </c>
      <c r="B10812">
        <v>11</v>
      </c>
      <c r="C10812" t="s">
        <v>914</v>
      </c>
      <c r="D10812" t="s">
        <v>908</v>
      </c>
      <c r="E10812" t="s">
        <v>153</v>
      </c>
      <c r="F10812" t="s">
        <v>479</v>
      </c>
    </row>
    <row r="10813" spans="1:6" x14ac:dyDescent="0.25">
      <c r="A10813">
        <v>1</v>
      </c>
      <c r="B10813">
        <v>12</v>
      </c>
      <c r="C10813" t="s">
        <v>912</v>
      </c>
      <c r="D10813" t="s">
        <v>905</v>
      </c>
      <c r="E10813" t="s">
        <v>712</v>
      </c>
      <c r="F10813" t="s">
        <v>479</v>
      </c>
    </row>
    <row r="10814" spans="1:6" x14ac:dyDescent="0.25">
      <c r="A10814">
        <v>1</v>
      </c>
      <c r="B10814">
        <v>13</v>
      </c>
      <c r="C10814" t="s">
        <v>924</v>
      </c>
      <c r="D10814" t="s">
        <v>922</v>
      </c>
      <c r="E10814" t="s">
        <v>292</v>
      </c>
      <c r="F10814" t="s">
        <v>479</v>
      </c>
    </row>
    <row r="10815" spans="1:6" x14ac:dyDescent="0.25">
      <c r="A10815">
        <v>1</v>
      </c>
      <c r="B10815">
        <v>14</v>
      </c>
      <c r="C10815" t="s">
        <v>910</v>
      </c>
      <c r="D10815" t="s">
        <v>901</v>
      </c>
      <c r="E10815" t="s">
        <v>546</v>
      </c>
      <c r="F10815" t="s">
        <v>479</v>
      </c>
    </row>
    <row r="10816" spans="1:6" x14ac:dyDescent="0.25">
      <c r="A10816">
        <v>1</v>
      </c>
      <c r="B10816">
        <v>15</v>
      </c>
      <c r="C10816" t="s">
        <v>923</v>
      </c>
      <c r="D10816" t="s">
        <v>905</v>
      </c>
      <c r="E10816" t="s">
        <v>675</v>
      </c>
      <c r="F10816" t="s">
        <v>479</v>
      </c>
    </row>
    <row r="10817" spans="1:6" x14ac:dyDescent="0.25">
      <c r="A10817">
        <v>2</v>
      </c>
      <c r="B10817">
        <v>1</v>
      </c>
      <c r="C10817" t="s">
        <v>915</v>
      </c>
      <c r="D10817" t="s">
        <v>899</v>
      </c>
      <c r="E10817" t="s">
        <v>675</v>
      </c>
      <c r="F10817" t="s">
        <v>479</v>
      </c>
    </row>
    <row r="10818" spans="1:6" x14ac:dyDescent="0.25">
      <c r="A10818">
        <v>2</v>
      </c>
      <c r="B10818">
        <v>2</v>
      </c>
      <c r="C10818" t="s">
        <v>933</v>
      </c>
      <c r="D10818" t="s">
        <v>922</v>
      </c>
      <c r="E10818" t="s">
        <v>546</v>
      </c>
      <c r="F10818" t="s">
        <v>479</v>
      </c>
    </row>
    <row r="10819" spans="1:6" x14ac:dyDescent="0.25">
      <c r="A10819">
        <v>2</v>
      </c>
      <c r="B10819">
        <v>3</v>
      </c>
      <c r="C10819" t="s">
        <v>917</v>
      </c>
      <c r="D10819" t="s">
        <v>901</v>
      </c>
      <c r="E10819" t="s">
        <v>292</v>
      </c>
      <c r="F10819" t="s">
        <v>479</v>
      </c>
    </row>
    <row r="10820" spans="1:6" x14ac:dyDescent="0.25">
      <c r="A10820">
        <v>2</v>
      </c>
      <c r="B10820">
        <v>4</v>
      </c>
      <c r="C10820" t="s">
        <v>921</v>
      </c>
      <c r="D10820" t="s">
        <v>922</v>
      </c>
      <c r="E10820" t="s">
        <v>712</v>
      </c>
      <c r="F10820" t="s">
        <v>479</v>
      </c>
    </row>
    <row r="10821" spans="1:6" x14ac:dyDescent="0.25">
      <c r="A10821">
        <v>2</v>
      </c>
      <c r="B10821">
        <v>5</v>
      </c>
      <c r="C10821" t="s">
        <v>918</v>
      </c>
      <c r="D10821" t="s">
        <v>901</v>
      </c>
      <c r="E10821" t="s">
        <v>153</v>
      </c>
      <c r="F10821" t="s">
        <v>479</v>
      </c>
    </row>
    <row r="10822" spans="1:6" x14ac:dyDescent="0.25">
      <c r="A10822">
        <v>2</v>
      </c>
      <c r="B10822">
        <v>6</v>
      </c>
      <c r="C10822" t="s">
        <v>929</v>
      </c>
      <c r="D10822" t="s">
        <v>899</v>
      </c>
      <c r="E10822" t="s">
        <v>865</v>
      </c>
      <c r="F10822" t="s">
        <v>479</v>
      </c>
    </row>
    <row r="10823" spans="1:6" x14ac:dyDescent="0.25">
      <c r="A10823">
        <v>2</v>
      </c>
      <c r="B10823">
        <v>7</v>
      </c>
      <c r="C10823" t="s">
        <v>920</v>
      </c>
      <c r="D10823" t="s">
        <v>901</v>
      </c>
      <c r="E10823" t="s">
        <v>448</v>
      </c>
      <c r="F10823" t="s">
        <v>479</v>
      </c>
    </row>
    <row r="10824" spans="1:6" x14ac:dyDescent="0.25">
      <c r="A10824">
        <v>2</v>
      </c>
      <c r="B10824">
        <v>8</v>
      </c>
      <c r="C10824" t="s">
        <v>919</v>
      </c>
      <c r="D10824" t="s">
        <v>908</v>
      </c>
      <c r="E10824" t="s">
        <v>338</v>
      </c>
      <c r="F10824" t="s">
        <v>479</v>
      </c>
    </row>
    <row r="10825" spans="1:6" x14ac:dyDescent="0.25">
      <c r="A10825">
        <v>2</v>
      </c>
      <c r="B10825">
        <v>9</v>
      </c>
      <c r="C10825" t="s">
        <v>927</v>
      </c>
      <c r="D10825" t="s">
        <v>901</v>
      </c>
      <c r="E10825" t="s">
        <v>189</v>
      </c>
      <c r="F10825" t="s">
        <v>479</v>
      </c>
    </row>
    <row r="10826" spans="1:6" x14ac:dyDescent="0.25">
      <c r="A10826">
        <v>2</v>
      </c>
      <c r="B10826">
        <v>10</v>
      </c>
      <c r="C10826" t="s">
        <v>943</v>
      </c>
      <c r="D10826" t="s">
        <v>901</v>
      </c>
      <c r="E10826" t="s">
        <v>317</v>
      </c>
      <c r="F10826" t="s">
        <v>479</v>
      </c>
    </row>
    <row r="10827" spans="1:6" x14ac:dyDescent="0.25">
      <c r="A10827">
        <v>2</v>
      </c>
      <c r="B10827">
        <v>11</v>
      </c>
      <c r="C10827" t="s">
        <v>928</v>
      </c>
      <c r="D10827" t="s">
        <v>901</v>
      </c>
      <c r="E10827" t="s">
        <v>603</v>
      </c>
      <c r="F10827" t="s">
        <v>479</v>
      </c>
    </row>
    <row r="10828" spans="1:6" x14ac:dyDescent="0.25">
      <c r="A10828">
        <v>2</v>
      </c>
      <c r="B10828">
        <v>12</v>
      </c>
      <c r="C10828" t="s">
        <v>925</v>
      </c>
      <c r="D10828" t="s">
        <v>926</v>
      </c>
      <c r="E10828" t="s">
        <v>85</v>
      </c>
      <c r="F10828" t="s">
        <v>479</v>
      </c>
    </row>
    <row r="10829" spans="1:6" x14ac:dyDescent="0.25">
      <c r="A10829">
        <v>2</v>
      </c>
      <c r="B10829">
        <v>13</v>
      </c>
      <c r="C10829" t="s">
        <v>931</v>
      </c>
      <c r="D10829" t="s">
        <v>908</v>
      </c>
      <c r="E10829" t="s">
        <v>674</v>
      </c>
      <c r="F10829" t="s">
        <v>479</v>
      </c>
    </row>
    <row r="10830" spans="1:6" x14ac:dyDescent="0.25">
      <c r="A10830">
        <v>2</v>
      </c>
      <c r="B10830">
        <v>14</v>
      </c>
      <c r="C10830" t="s">
        <v>934</v>
      </c>
      <c r="D10830" t="s">
        <v>922</v>
      </c>
      <c r="E10830" t="s">
        <v>361</v>
      </c>
      <c r="F10830" t="s">
        <v>479</v>
      </c>
    </row>
    <row r="10831" spans="1:6" x14ac:dyDescent="0.25">
      <c r="A10831">
        <v>2</v>
      </c>
      <c r="B10831">
        <v>15</v>
      </c>
      <c r="C10831" t="s">
        <v>946</v>
      </c>
      <c r="D10831" t="s">
        <v>926</v>
      </c>
      <c r="E10831" t="s">
        <v>305</v>
      </c>
      <c r="F10831" t="s">
        <v>479</v>
      </c>
    </row>
    <row r="10832" spans="1:6" x14ac:dyDescent="0.25">
      <c r="A10832">
        <v>3</v>
      </c>
      <c r="B10832">
        <v>1</v>
      </c>
      <c r="C10832" t="s">
        <v>938</v>
      </c>
      <c r="D10832" t="s">
        <v>903</v>
      </c>
      <c r="E10832" t="s">
        <v>305</v>
      </c>
      <c r="F10832" t="s">
        <v>479</v>
      </c>
    </row>
    <row r="10833" spans="1:6" x14ac:dyDescent="0.25">
      <c r="A10833">
        <v>3</v>
      </c>
      <c r="B10833">
        <v>2</v>
      </c>
      <c r="C10833" t="s">
        <v>932</v>
      </c>
      <c r="D10833" t="s">
        <v>901</v>
      </c>
      <c r="E10833" t="s">
        <v>361</v>
      </c>
      <c r="F10833" t="s">
        <v>479</v>
      </c>
    </row>
    <row r="10834" spans="1:6" x14ac:dyDescent="0.25">
      <c r="A10834">
        <v>3</v>
      </c>
      <c r="B10834">
        <v>3</v>
      </c>
      <c r="C10834" t="s">
        <v>954</v>
      </c>
      <c r="D10834" t="s">
        <v>903</v>
      </c>
      <c r="E10834" t="s">
        <v>674</v>
      </c>
      <c r="F10834" t="s">
        <v>479</v>
      </c>
    </row>
    <row r="10835" spans="1:6" x14ac:dyDescent="0.25">
      <c r="A10835">
        <v>3</v>
      </c>
      <c r="B10835">
        <v>4</v>
      </c>
      <c r="C10835" t="s">
        <v>939</v>
      </c>
      <c r="D10835" t="s">
        <v>901</v>
      </c>
      <c r="E10835" t="s">
        <v>85</v>
      </c>
      <c r="F10835" t="s">
        <v>479</v>
      </c>
    </row>
    <row r="10836" spans="1:6" x14ac:dyDescent="0.25">
      <c r="A10836">
        <v>3</v>
      </c>
      <c r="B10836">
        <v>5</v>
      </c>
      <c r="C10836" t="s">
        <v>960</v>
      </c>
      <c r="D10836" t="s">
        <v>961</v>
      </c>
      <c r="E10836" t="s">
        <v>603</v>
      </c>
      <c r="F10836" t="s">
        <v>479</v>
      </c>
    </row>
    <row r="10837" spans="1:6" x14ac:dyDescent="0.25">
      <c r="A10837">
        <v>3</v>
      </c>
      <c r="B10837">
        <v>6</v>
      </c>
      <c r="C10837" t="s">
        <v>935</v>
      </c>
      <c r="D10837" t="s">
        <v>901</v>
      </c>
      <c r="E10837" t="s">
        <v>317</v>
      </c>
      <c r="F10837" t="s">
        <v>479</v>
      </c>
    </row>
    <row r="10838" spans="1:6" x14ac:dyDescent="0.25">
      <c r="A10838">
        <v>3</v>
      </c>
      <c r="B10838">
        <v>7</v>
      </c>
      <c r="C10838" t="s">
        <v>930</v>
      </c>
      <c r="D10838" t="s">
        <v>901</v>
      </c>
      <c r="E10838" t="s">
        <v>189</v>
      </c>
      <c r="F10838" t="s">
        <v>479</v>
      </c>
    </row>
    <row r="10839" spans="1:6" x14ac:dyDescent="0.25">
      <c r="A10839">
        <v>3</v>
      </c>
      <c r="B10839">
        <v>8</v>
      </c>
      <c r="C10839" t="s">
        <v>940</v>
      </c>
      <c r="D10839" t="s">
        <v>901</v>
      </c>
      <c r="E10839" t="s">
        <v>338</v>
      </c>
      <c r="F10839" t="s">
        <v>479</v>
      </c>
    </row>
    <row r="10840" spans="1:6" x14ac:dyDescent="0.25">
      <c r="A10840">
        <v>3</v>
      </c>
      <c r="B10840">
        <v>9</v>
      </c>
      <c r="C10840" t="s">
        <v>952</v>
      </c>
      <c r="D10840" t="s">
        <v>899</v>
      </c>
      <c r="E10840" t="s">
        <v>448</v>
      </c>
      <c r="F10840" t="s">
        <v>479</v>
      </c>
    </row>
    <row r="10841" spans="1:6" x14ac:dyDescent="0.25">
      <c r="A10841">
        <v>3</v>
      </c>
      <c r="B10841">
        <v>10</v>
      </c>
      <c r="C10841" t="s">
        <v>941</v>
      </c>
      <c r="D10841" t="s">
        <v>922</v>
      </c>
      <c r="E10841" t="s">
        <v>865</v>
      </c>
      <c r="F10841" t="s">
        <v>479</v>
      </c>
    </row>
    <row r="10842" spans="1:6" x14ac:dyDescent="0.25">
      <c r="A10842">
        <v>3</v>
      </c>
      <c r="B10842">
        <v>11</v>
      </c>
      <c r="C10842" t="s">
        <v>936</v>
      </c>
      <c r="D10842" t="s">
        <v>903</v>
      </c>
      <c r="E10842" t="s">
        <v>153</v>
      </c>
      <c r="F10842" t="s">
        <v>479</v>
      </c>
    </row>
    <row r="10843" spans="1:6" x14ac:dyDescent="0.25">
      <c r="A10843">
        <v>3</v>
      </c>
      <c r="B10843">
        <v>12</v>
      </c>
      <c r="C10843" t="s">
        <v>947</v>
      </c>
      <c r="D10843" t="s">
        <v>922</v>
      </c>
      <c r="E10843" t="s">
        <v>712</v>
      </c>
      <c r="F10843" t="s">
        <v>479</v>
      </c>
    </row>
    <row r="10844" spans="1:6" x14ac:dyDescent="0.25">
      <c r="A10844">
        <v>3</v>
      </c>
      <c r="B10844">
        <v>13</v>
      </c>
      <c r="C10844" t="s">
        <v>967</v>
      </c>
      <c r="D10844" t="s">
        <v>903</v>
      </c>
      <c r="E10844" t="s">
        <v>292</v>
      </c>
      <c r="F10844" t="s">
        <v>479</v>
      </c>
    </row>
    <row r="10845" spans="1:6" x14ac:dyDescent="0.25">
      <c r="A10845">
        <v>3</v>
      </c>
      <c r="B10845">
        <v>14</v>
      </c>
      <c r="C10845" t="s">
        <v>951</v>
      </c>
      <c r="D10845" t="s">
        <v>899</v>
      </c>
      <c r="E10845" t="s">
        <v>546</v>
      </c>
      <c r="F10845" t="s">
        <v>479</v>
      </c>
    </row>
    <row r="10846" spans="1:6" x14ac:dyDescent="0.25">
      <c r="A10846">
        <v>3</v>
      </c>
      <c r="B10846">
        <v>15</v>
      </c>
      <c r="C10846" t="s">
        <v>937</v>
      </c>
      <c r="D10846" t="s">
        <v>899</v>
      </c>
      <c r="E10846" t="s">
        <v>675</v>
      </c>
      <c r="F10846" t="s">
        <v>479</v>
      </c>
    </row>
    <row r="10847" spans="1:6" x14ac:dyDescent="0.25">
      <c r="A10847">
        <v>4</v>
      </c>
      <c r="B10847">
        <v>1</v>
      </c>
      <c r="C10847" t="s">
        <v>959</v>
      </c>
      <c r="D10847" t="s">
        <v>899</v>
      </c>
      <c r="E10847" t="s">
        <v>675</v>
      </c>
      <c r="F10847" t="s">
        <v>479</v>
      </c>
    </row>
    <row r="10848" spans="1:6" x14ac:dyDescent="0.25">
      <c r="A10848">
        <v>4</v>
      </c>
      <c r="B10848">
        <v>2</v>
      </c>
      <c r="C10848" t="s">
        <v>958</v>
      </c>
      <c r="D10848" t="s">
        <v>899</v>
      </c>
      <c r="E10848" t="s">
        <v>546</v>
      </c>
      <c r="F10848" t="s">
        <v>479</v>
      </c>
    </row>
    <row r="10849" spans="1:6" x14ac:dyDescent="0.25">
      <c r="A10849">
        <v>4</v>
      </c>
      <c r="B10849">
        <v>3</v>
      </c>
      <c r="C10849" t="s">
        <v>944</v>
      </c>
      <c r="D10849" t="s">
        <v>901</v>
      </c>
      <c r="E10849" t="s">
        <v>292</v>
      </c>
      <c r="F10849" t="s">
        <v>479</v>
      </c>
    </row>
    <row r="10850" spans="1:6" x14ac:dyDescent="0.25">
      <c r="A10850">
        <v>4</v>
      </c>
      <c r="B10850">
        <v>4</v>
      </c>
      <c r="C10850" t="s">
        <v>953</v>
      </c>
      <c r="D10850" t="s">
        <v>903</v>
      </c>
      <c r="E10850" t="s">
        <v>712</v>
      </c>
      <c r="F10850" t="s">
        <v>479</v>
      </c>
    </row>
    <row r="10851" spans="1:6" x14ac:dyDescent="0.25">
      <c r="A10851">
        <v>4</v>
      </c>
      <c r="B10851">
        <v>5</v>
      </c>
      <c r="C10851" t="s">
        <v>955</v>
      </c>
      <c r="D10851" t="s">
        <v>908</v>
      </c>
      <c r="E10851" t="s">
        <v>153</v>
      </c>
      <c r="F10851" t="s">
        <v>479</v>
      </c>
    </row>
    <row r="10852" spans="1:6" x14ac:dyDescent="0.25">
      <c r="A10852">
        <v>4</v>
      </c>
      <c r="B10852">
        <v>6</v>
      </c>
      <c r="C10852" t="s">
        <v>945</v>
      </c>
      <c r="D10852" t="s">
        <v>901</v>
      </c>
      <c r="E10852" t="s">
        <v>865</v>
      </c>
      <c r="F10852" t="s">
        <v>479</v>
      </c>
    </row>
    <row r="10853" spans="1:6" x14ac:dyDescent="0.25">
      <c r="A10853">
        <v>4</v>
      </c>
      <c r="B10853">
        <v>7</v>
      </c>
      <c r="C10853" t="s">
        <v>949</v>
      </c>
      <c r="D10853" t="s">
        <v>901</v>
      </c>
      <c r="E10853" t="s">
        <v>448</v>
      </c>
      <c r="F10853" t="s">
        <v>479</v>
      </c>
    </row>
    <row r="10854" spans="1:6" x14ac:dyDescent="0.25">
      <c r="A10854">
        <v>4</v>
      </c>
      <c r="B10854">
        <v>8</v>
      </c>
      <c r="C10854" t="s">
        <v>964</v>
      </c>
      <c r="D10854" t="s">
        <v>961</v>
      </c>
      <c r="E10854" t="s">
        <v>338</v>
      </c>
      <c r="F10854" t="s">
        <v>479</v>
      </c>
    </row>
    <row r="10855" spans="1:6" x14ac:dyDescent="0.25">
      <c r="A10855">
        <v>4</v>
      </c>
      <c r="B10855">
        <v>9</v>
      </c>
      <c r="C10855" t="s">
        <v>948</v>
      </c>
      <c r="D10855" t="s">
        <v>905</v>
      </c>
      <c r="E10855" t="s">
        <v>189</v>
      </c>
      <c r="F10855" t="s">
        <v>479</v>
      </c>
    </row>
    <row r="10856" spans="1:6" x14ac:dyDescent="0.25">
      <c r="A10856">
        <v>4</v>
      </c>
      <c r="B10856">
        <v>10</v>
      </c>
      <c r="C10856" t="s">
        <v>963</v>
      </c>
      <c r="D10856" t="s">
        <v>908</v>
      </c>
      <c r="E10856" t="s">
        <v>317</v>
      </c>
      <c r="F10856" t="s">
        <v>479</v>
      </c>
    </row>
    <row r="10857" spans="1:6" x14ac:dyDescent="0.25">
      <c r="A10857">
        <v>4</v>
      </c>
      <c r="B10857">
        <v>11</v>
      </c>
      <c r="C10857" t="s">
        <v>975</v>
      </c>
      <c r="D10857" t="s">
        <v>899</v>
      </c>
      <c r="E10857" t="s">
        <v>603</v>
      </c>
      <c r="F10857" t="s">
        <v>479</v>
      </c>
    </row>
    <row r="10858" spans="1:6" x14ac:dyDescent="0.25">
      <c r="A10858">
        <v>4</v>
      </c>
      <c r="B10858">
        <v>12</v>
      </c>
      <c r="C10858" t="s">
        <v>950</v>
      </c>
      <c r="D10858" t="s">
        <v>901</v>
      </c>
      <c r="E10858" t="s">
        <v>85</v>
      </c>
      <c r="F10858" t="s">
        <v>479</v>
      </c>
    </row>
    <row r="10859" spans="1:6" x14ac:dyDescent="0.25">
      <c r="A10859">
        <v>4</v>
      </c>
      <c r="B10859">
        <v>13</v>
      </c>
      <c r="C10859" t="s">
        <v>973</v>
      </c>
      <c r="D10859" t="s">
        <v>901</v>
      </c>
      <c r="E10859" t="s">
        <v>674</v>
      </c>
      <c r="F10859" t="s">
        <v>479</v>
      </c>
    </row>
    <row r="10860" spans="1:6" x14ac:dyDescent="0.25">
      <c r="A10860">
        <v>4</v>
      </c>
      <c r="B10860">
        <v>14</v>
      </c>
      <c r="C10860" t="s">
        <v>957</v>
      </c>
      <c r="D10860" t="s">
        <v>903</v>
      </c>
      <c r="E10860" t="s">
        <v>361</v>
      </c>
      <c r="F10860" t="s">
        <v>479</v>
      </c>
    </row>
    <row r="10861" spans="1:6" x14ac:dyDescent="0.25">
      <c r="A10861">
        <v>4</v>
      </c>
      <c r="B10861">
        <v>15</v>
      </c>
      <c r="C10861" t="s">
        <v>977</v>
      </c>
      <c r="D10861" t="s">
        <v>901</v>
      </c>
      <c r="E10861" t="s">
        <v>305</v>
      </c>
      <c r="F10861" t="s">
        <v>479</v>
      </c>
    </row>
    <row r="10862" spans="1:6" x14ac:dyDescent="0.25">
      <c r="A10862">
        <v>5</v>
      </c>
      <c r="B10862">
        <v>1</v>
      </c>
      <c r="C10862" t="s">
        <v>968</v>
      </c>
      <c r="D10862" t="s">
        <v>899</v>
      </c>
      <c r="E10862" t="s">
        <v>305</v>
      </c>
      <c r="F10862" t="s">
        <v>479</v>
      </c>
    </row>
    <row r="10863" spans="1:6" x14ac:dyDescent="0.25">
      <c r="A10863">
        <v>5</v>
      </c>
      <c r="B10863">
        <v>2</v>
      </c>
      <c r="C10863" t="s">
        <v>974</v>
      </c>
      <c r="D10863" t="s">
        <v>899</v>
      </c>
      <c r="E10863" t="s">
        <v>361</v>
      </c>
      <c r="F10863" t="s">
        <v>479</v>
      </c>
    </row>
    <row r="10864" spans="1:6" x14ac:dyDescent="0.25">
      <c r="A10864">
        <v>5</v>
      </c>
      <c r="B10864">
        <v>3</v>
      </c>
      <c r="C10864" t="s">
        <v>962</v>
      </c>
      <c r="D10864" t="s">
        <v>899</v>
      </c>
      <c r="E10864" t="s">
        <v>674</v>
      </c>
      <c r="F10864" t="s">
        <v>479</v>
      </c>
    </row>
    <row r="10865" spans="1:6" x14ac:dyDescent="0.25">
      <c r="A10865">
        <v>5</v>
      </c>
      <c r="B10865">
        <v>4</v>
      </c>
      <c r="C10865" t="s">
        <v>965</v>
      </c>
      <c r="D10865" t="s">
        <v>961</v>
      </c>
      <c r="E10865" t="s">
        <v>85</v>
      </c>
      <c r="F10865" t="s">
        <v>479</v>
      </c>
    </row>
    <row r="10866" spans="1:6" x14ac:dyDescent="0.25">
      <c r="A10866">
        <v>5</v>
      </c>
      <c r="B10866">
        <v>5</v>
      </c>
      <c r="C10866" t="s">
        <v>956</v>
      </c>
      <c r="D10866" t="s">
        <v>901</v>
      </c>
      <c r="E10866" t="s">
        <v>603</v>
      </c>
      <c r="F10866" t="s">
        <v>479</v>
      </c>
    </row>
    <row r="10867" spans="1:6" x14ac:dyDescent="0.25">
      <c r="A10867">
        <v>5</v>
      </c>
      <c r="B10867">
        <v>6</v>
      </c>
      <c r="C10867" t="s">
        <v>980</v>
      </c>
      <c r="D10867" t="s">
        <v>905</v>
      </c>
      <c r="E10867" t="s">
        <v>317</v>
      </c>
      <c r="F10867" t="s">
        <v>479</v>
      </c>
    </row>
    <row r="10868" spans="1:6" x14ac:dyDescent="0.25">
      <c r="A10868">
        <v>5</v>
      </c>
      <c r="B10868">
        <v>7</v>
      </c>
      <c r="C10868" t="s">
        <v>992</v>
      </c>
      <c r="D10868" t="s">
        <v>899</v>
      </c>
      <c r="E10868" t="s">
        <v>189</v>
      </c>
      <c r="F10868" t="s">
        <v>479</v>
      </c>
    </row>
    <row r="10869" spans="1:6" x14ac:dyDescent="0.25">
      <c r="A10869">
        <v>5</v>
      </c>
      <c r="B10869">
        <v>8</v>
      </c>
      <c r="C10869" t="s">
        <v>971</v>
      </c>
      <c r="D10869" t="s">
        <v>901</v>
      </c>
      <c r="E10869" t="s">
        <v>338</v>
      </c>
      <c r="F10869" t="s">
        <v>479</v>
      </c>
    </row>
    <row r="10870" spans="1:6" x14ac:dyDescent="0.25">
      <c r="A10870">
        <v>5</v>
      </c>
      <c r="B10870">
        <v>9</v>
      </c>
      <c r="C10870" t="s">
        <v>942</v>
      </c>
      <c r="D10870" t="s">
        <v>899</v>
      </c>
      <c r="E10870" t="s">
        <v>448</v>
      </c>
      <c r="F10870" t="s">
        <v>479</v>
      </c>
    </row>
    <row r="10871" spans="1:6" x14ac:dyDescent="0.25">
      <c r="A10871">
        <v>5</v>
      </c>
      <c r="B10871">
        <v>10</v>
      </c>
      <c r="C10871" t="s">
        <v>985</v>
      </c>
      <c r="D10871" t="s">
        <v>901</v>
      </c>
      <c r="E10871" t="s">
        <v>865</v>
      </c>
      <c r="F10871" t="s">
        <v>479</v>
      </c>
    </row>
    <row r="10872" spans="1:6" x14ac:dyDescent="0.25">
      <c r="A10872">
        <v>5</v>
      </c>
      <c r="B10872">
        <v>11</v>
      </c>
      <c r="C10872" t="s">
        <v>986</v>
      </c>
      <c r="D10872" t="s">
        <v>901</v>
      </c>
      <c r="E10872" t="s">
        <v>153</v>
      </c>
      <c r="F10872" t="s">
        <v>479</v>
      </c>
    </row>
    <row r="10873" spans="1:6" x14ac:dyDescent="0.25">
      <c r="A10873">
        <v>5</v>
      </c>
      <c r="B10873">
        <v>12</v>
      </c>
      <c r="C10873" t="s">
        <v>989</v>
      </c>
      <c r="D10873" t="s">
        <v>901</v>
      </c>
      <c r="E10873" t="s">
        <v>712</v>
      </c>
      <c r="F10873" t="s">
        <v>479</v>
      </c>
    </row>
    <row r="10874" spans="1:6" x14ac:dyDescent="0.25">
      <c r="A10874">
        <v>5</v>
      </c>
      <c r="B10874">
        <v>13</v>
      </c>
      <c r="C10874" t="s">
        <v>998</v>
      </c>
      <c r="D10874" t="s">
        <v>908</v>
      </c>
      <c r="E10874" t="s">
        <v>292</v>
      </c>
      <c r="F10874" t="s">
        <v>479</v>
      </c>
    </row>
    <row r="10875" spans="1:6" x14ac:dyDescent="0.25">
      <c r="A10875">
        <v>5</v>
      </c>
      <c r="B10875">
        <v>14</v>
      </c>
      <c r="C10875" t="s">
        <v>979</v>
      </c>
      <c r="D10875" t="s">
        <v>903</v>
      </c>
      <c r="E10875" t="s">
        <v>546</v>
      </c>
      <c r="F10875" t="s">
        <v>479</v>
      </c>
    </row>
    <row r="10876" spans="1:6" x14ac:dyDescent="0.25">
      <c r="A10876">
        <v>5</v>
      </c>
      <c r="B10876">
        <v>15</v>
      </c>
      <c r="C10876" t="s">
        <v>1004</v>
      </c>
      <c r="D10876" t="s">
        <v>905</v>
      </c>
      <c r="E10876" t="s">
        <v>675</v>
      </c>
      <c r="F10876" t="s">
        <v>479</v>
      </c>
    </row>
    <row r="10877" spans="1:6" x14ac:dyDescent="0.25">
      <c r="A10877">
        <v>6</v>
      </c>
      <c r="B10877">
        <v>1</v>
      </c>
      <c r="C10877" t="s">
        <v>987</v>
      </c>
      <c r="D10877" t="s">
        <v>899</v>
      </c>
      <c r="E10877" t="s">
        <v>675</v>
      </c>
      <c r="F10877" t="s">
        <v>479</v>
      </c>
    </row>
    <row r="10878" spans="1:6" x14ac:dyDescent="0.25">
      <c r="A10878">
        <v>6</v>
      </c>
      <c r="B10878">
        <v>2</v>
      </c>
      <c r="C10878" t="s">
        <v>1031</v>
      </c>
      <c r="D10878" t="s">
        <v>905</v>
      </c>
      <c r="E10878" t="s">
        <v>546</v>
      </c>
      <c r="F10878" t="s">
        <v>479</v>
      </c>
    </row>
    <row r="10879" spans="1:6" x14ac:dyDescent="0.25">
      <c r="A10879">
        <v>6</v>
      </c>
      <c r="B10879">
        <v>3</v>
      </c>
      <c r="C10879" t="s">
        <v>983</v>
      </c>
      <c r="D10879" t="s">
        <v>901</v>
      </c>
      <c r="E10879" t="s">
        <v>292</v>
      </c>
      <c r="F10879" t="s">
        <v>479</v>
      </c>
    </row>
    <row r="10880" spans="1:6" x14ac:dyDescent="0.25">
      <c r="A10880">
        <v>6</v>
      </c>
      <c r="B10880">
        <v>4</v>
      </c>
      <c r="C10880" t="s">
        <v>982</v>
      </c>
      <c r="D10880" t="s">
        <v>901</v>
      </c>
      <c r="E10880" t="s">
        <v>712</v>
      </c>
      <c r="F10880" t="s">
        <v>479</v>
      </c>
    </row>
    <row r="10881" spans="1:6" x14ac:dyDescent="0.25">
      <c r="A10881">
        <v>6</v>
      </c>
      <c r="B10881">
        <v>5</v>
      </c>
      <c r="C10881" t="s">
        <v>988</v>
      </c>
      <c r="D10881" t="s">
        <v>901</v>
      </c>
      <c r="E10881" t="s">
        <v>153</v>
      </c>
      <c r="F10881" t="s">
        <v>479</v>
      </c>
    </row>
    <row r="10882" spans="1:6" x14ac:dyDescent="0.25">
      <c r="A10882">
        <v>6</v>
      </c>
      <c r="B10882">
        <v>6</v>
      </c>
      <c r="C10882" t="s">
        <v>993</v>
      </c>
      <c r="D10882" t="s">
        <v>901</v>
      </c>
      <c r="E10882" t="s">
        <v>865</v>
      </c>
      <c r="F10882" t="s">
        <v>479</v>
      </c>
    </row>
    <row r="10883" spans="1:6" x14ac:dyDescent="0.25">
      <c r="A10883">
        <v>6</v>
      </c>
      <c r="B10883">
        <v>7</v>
      </c>
      <c r="C10883" t="s">
        <v>1015</v>
      </c>
      <c r="D10883" t="s">
        <v>899</v>
      </c>
      <c r="E10883" t="s">
        <v>448</v>
      </c>
      <c r="F10883" t="s">
        <v>479</v>
      </c>
    </row>
    <row r="10884" spans="1:6" x14ac:dyDescent="0.25">
      <c r="A10884">
        <v>6</v>
      </c>
      <c r="B10884">
        <v>8</v>
      </c>
      <c r="C10884" t="s">
        <v>994</v>
      </c>
      <c r="D10884" t="s">
        <v>901</v>
      </c>
      <c r="E10884" t="s">
        <v>338</v>
      </c>
      <c r="F10884" t="s">
        <v>479</v>
      </c>
    </row>
    <row r="10885" spans="1:6" x14ac:dyDescent="0.25">
      <c r="A10885">
        <v>6</v>
      </c>
      <c r="B10885">
        <v>9</v>
      </c>
      <c r="C10885" t="s">
        <v>997</v>
      </c>
      <c r="D10885" t="s">
        <v>905</v>
      </c>
      <c r="E10885" t="s">
        <v>189</v>
      </c>
      <c r="F10885" t="s">
        <v>479</v>
      </c>
    </row>
    <row r="10886" spans="1:6" x14ac:dyDescent="0.25">
      <c r="A10886">
        <v>6</v>
      </c>
      <c r="B10886">
        <v>10</v>
      </c>
      <c r="C10886" t="s">
        <v>978</v>
      </c>
      <c r="D10886" t="s">
        <v>899</v>
      </c>
      <c r="E10886" t="s">
        <v>317</v>
      </c>
      <c r="F10886" t="s">
        <v>479</v>
      </c>
    </row>
    <row r="10887" spans="1:6" x14ac:dyDescent="0.25">
      <c r="A10887">
        <v>6</v>
      </c>
      <c r="B10887">
        <v>11</v>
      </c>
      <c r="C10887" t="s">
        <v>1003</v>
      </c>
      <c r="D10887" t="s">
        <v>901</v>
      </c>
      <c r="E10887" t="s">
        <v>603</v>
      </c>
      <c r="F10887" t="s">
        <v>479</v>
      </c>
    </row>
    <row r="10888" spans="1:6" x14ac:dyDescent="0.25">
      <c r="A10888">
        <v>6</v>
      </c>
      <c r="B10888">
        <v>12</v>
      </c>
      <c r="C10888" t="s">
        <v>970</v>
      </c>
      <c r="D10888" t="s">
        <v>903</v>
      </c>
      <c r="E10888" t="s">
        <v>85</v>
      </c>
      <c r="F10888" t="s">
        <v>479</v>
      </c>
    </row>
    <row r="10889" spans="1:6" x14ac:dyDescent="0.25">
      <c r="A10889">
        <v>6</v>
      </c>
      <c r="B10889">
        <v>13</v>
      </c>
      <c r="C10889" t="s">
        <v>991</v>
      </c>
      <c r="D10889" t="s">
        <v>901</v>
      </c>
      <c r="E10889" t="s">
        <v>674</v>
      </c>
      <c r="F10889" t="s">
        <v>479</v>
      </c>
    </row>
    <row r="10890" spans="1:6" x14ac:dyDescent="0.25">
      <c r="A10890">
        <v>6</v>
      </c>
      <c r="B10890">
        <v>14</v>
      </c>
      <c r="C10890" t="s">
        <v>1035</v>
      </c>
      <c r="D10890" t="s">
        <v>905</v>
      </c>
      <c r="E10890" t="s">
        <v>361</v>
      </c>
      <c r="F10890" t="s">
        <v>479</v>
      </c>
    </row>
    <row r="10891" spans="1:6" x14ac:dyDescent="0.25">
      <c r="A10891">
        <v>6</v>
      </c>
      <c r="B10891">
        <v>15</v>
      </c>
      <c r="C10891" t="s">
        <v>981</v>
      </c>
      <c r="D10891" t="s">
        <v>908</v>
      </c>
      <c r="E10891" t="s">
        <v>305</v>
      </c>
      <c r="F10891" t="s">
        <v>479</v>
      </c>
    </row>
    <row r="10892" spans="1:6" x14ac:dyDescent="0.25">
      <c r="A10892">
        <v>7</v>
      </c>
      <c r="B10892">
        <v>1</v>
      </c>
      <c r="C10892" t="s">
        <v>1000</v>
      </c>
      <c r="D10892" t="s">
        <v>899</v>
      </c>
      <c r="E10892" t="s">
        <v>305</v>
      </c>
      <c r="F10892" t="s">
        <v>479</v>
      </c>
    </row>
    <row r="10893" spans="1:6" x14ac:dyDescent="0.25">
      <c r="A10893">
        <v>7</v>
      </c>
      <c r="B10893">
        <v>2</v>
      </c>
      <c r="C10893" t="s">
        <v>990</v>
      </c>
      <c r="D10893" t="s">
        <v>901</v>
      </c>
      <c r="E10893" t="s">
        <v>361</v>
      </c>
      <c r="F10893" t="s">
        <v>479</v>
      </c>
    </row>
    <row r="10894" spans="1:6" x14ac:dyDescent="0.25">
      <c r="A10894">
        <v>7</v>
      </c>
      <c r="B10894">
        <v>3</v>
      </c>
      <c r="C10894" t="s">
        <v>1016</v>
      </c>
      <c r="D10894" t="s">
        <v>961</v>
      </c>
      <c r="E10894" t="s">
        <v>674</v>
      </c>
      <c r="F10894" t="s">
        <v>479</v>
      </c>
    </row>
    <row r="10895" spans="1:6" x14ac:dyDescent="0.25">
      <c r="A10895">
        <v>7</v>
      </c>
      <c r="B10895">
        <v>4</v>
      </c>
      <c r="C10895" t="s">
        <v>995</v>
      </c>
      <c r="D10895" t="s">
        <v>901</v>
      </c>
      <c r="E10895" t="s">
        <v>85</v>
      </c>
      <c r="F10895" t="s">
        <v>479</v>
      </c>
    </row>
    <row r="10896" spans="1:6" x14ac:dyDescent="0.25">
      <c r="A10896">
        <v>7</v>
      </c>
      <c r="B10896">
        <v>5</v>
      </c>
      <c r="C10896" t="s">
        <v>969</v>
      </c>
      <c r="D10896" t="s">
        <v>899</v>
      </c>
      <c r="E10896" t="s">
        <v>603</v>
      </c>
      <c r="F10896" t="s">
        <v>479</v>
      </c>
    </row>
    <row r="10897" spans="1:6" x14ac:dyDescent="0.25">
      <c r="A10897">
        <v>7</v>
      </c>
      <c r="B10897">
        <v>6</v>
      </c>
      <c r="C10897" t="s">
        <v>1011</v>
      </c>
      <c r="D10897" t="s">
        <v>899</v>
      </c>
      <c r="E10897" t="s">
        <v>317</v>
      </c>
      <c r="F10897" t="s">
        <v>479</v>
      </c>
    </row>
    <row r="10898" spans="1:6" x14ac:dyDescent="0.25">
      <c r="A10898">
        <v>7</v>
      </c>
      <c r="B10898">
        <v>7</v>
      </c>
      <c r="C10898" t="s">
        <v>1010</v>
      </c>
      <c r="D10898" t="s">
        <v>899</v>
      </c>
      <c r="E10898" t="s">
        <v>189</v>
      </c>
      <c r="F10898" t="s">
        <v>479</v>
      </c>
    </row>
    <row r="10899" spans="1:6" x14ac:dyDescent="0.25">
      <c r="A10899">
        <v>7</v>
      </c>
      <c r="B10899">
        <v>8</v>
      </c>
      <c r="C10899" t="s">
        <v>1021</v>
      </c>
      <c r="D10899" t="s">
        <v>901</v>
      </c>
      <c r="E10899" t="s">
        <v>338</v>
      </c>
      <c r="F10899" t="s">
        <v>479</v>
      </c>
    </row>
    <row r="10900" spans="1:6" x14ac:dyDescent="0.25">
      <c r="A10900">
        <v>7</v>
      </c>
      <c r="B10900">
        <v>9</v>
      </c>
      <c r="C10900" t="s">
        <v>1006</v>
      </c>
      <c r="D10900" t="s">
        <v>905</v>
      </c>
      <c r="E10900" t="s">
        <v>448</v>
      </c>
      <c r="F10900" t="s">
        <v>479</v>
      </c>
    </row>
    <row r="10901" spans="1:6" x14ac:dyDescent="0.25">
      <c r="A10901">
        <v>7</v>
      </c>
      <c r="B10901">
        <v>10</v>
      </c>
      <c r="C10901" t="s">
        <v>976</v>
      </c>
      <c r="D10901" t="s">
        <v>901</v>
      </c>
      <c r="E10901" t="s">
        <v>865</v>
      </c>
      <c r="F10901" t="s">
        <v>479</v>
      </c>
    </row>
    <row r="10902" spans="1:6" x14ac:dyDescent="0.25">
      <c r="A10902">
        <v>7</v>
      </c>
      <c r="B10902">
        <v>11</v>
      </c>
      <c r="C10902" t="s">
        <v>999</v>
      </c>
      <c r="D10902" t="s">
        <v>922</v>
      </c>
      <c r="E10902" t="s">
        <v>153</v>
      </c>
      <c r="F10902" t="s">
        <v>479</v>
      </c>
    </row>
    <row r="10903" spans="1:6" x14ac:dyDescent="0.25">
      <c r="A10903">
        <v>7</v>
      </c>
      <c r="B10903">
        <v>12</v>
      </c>
      <c r="C10903" t="s">
        <v>972</v>
      </c>
      <c r="D10903" t="s">
        <v>901</v>
      </c>
      <c r="E10903" t="s">
        <v>712</v>
      </c>
      <c r="F10903" t="s">
        <v>479</v>
      </c>
    </row>
    <row r="10904" spans="1:6" x14ac:dyDescent="0.25">
      <c r="A10904">
        <v>7</v>
      </c>
      <c r="B10904">
        <v>13</v>
      </c>
      <c r="C10904" t="s">
        <v>996</v>
      </c>
      <c r="D10904" t="s">
        <v>899</v>
      </c>
      <c r="E10904" t="s">
        <v>292</v>
      </c>
      <c r="F10904" t="s">
        <v>479</v>
      </c>
    </row>
    <row r="10905" spans="1:6" x14ac:dyDescent="0.25">
      <c r="A10905">
        <v>7</v>
      </c>
      <c r="B10905">
        <v>14</v>
      </c>
      <c r="C10905" t="s">
        <v>984</v>
      </c>
      <c r="D10905" t="s">
        <v>901</v>
      </c>
      <c r="E10905" t="s">
        <v>546</v>
      </c>
      <c r="F10905" t="s">
        <v>479</v>
      </c>
    </row>
    <row r="10906" spans="1:6" x14ac:dyDescent="0.25">
      <c r="A10906">
        <v>7</v>
      </c>
      <c r="B10906">
        <v>15</v>
      </c>
      <c r="C10906" t="s">
        <v>966</v>
      </c>
      <c r="D10906" t="s">
        <v>961</v>
      </c>
      <c r="E10906" t="s">
        <v>675</v>
      </c>
      <c r="F10906" t="s">
        <v>479</v>
      </c>
    </row>
    <row r="10907" spans="1:6" x14ac:dyDescent="0.25">
      <c r="A10907">
        <v>8</v>
      </c>
      <c r="B10907">
        <v>1</v>
      </c>
      <c r="C10907" t="s">
        <v>1037</v>
      </c>
      <c r="D10907" t="s">
        <v>899</v>
      </c>
      <c r="E10907" t="s">
        <v>675</v>
      </c>
      <c r="F10907" t="s">
        <v>479</v>
      </c>
    </row>
    <row r="10908" spans="1:6" x14ac:dyDescent="0.25">
      <c r="A10908">
        <v>8</v>
      </c>
      <c r="B10908">
        <v>2</v>
      </c>
      <c r="C10908" t="s">
        <v>1033</v>
      </c>
      <c r="D10908" t="s">
        <v>905</v>
      </c>
      <c r="E10908" t="s">
        <v>546</v>
      </c>
      <c r="F10908" t="s">
        <v>479</v>
      </c>
    </row>
    <row r="10909" spans="1:6" x14ac:dyDescent="0.25">
      <c r="A10909">
        <v>8</v>
      </c>
      <c r="B10909">
        <v>3</v>
      </c>
      <c r="C10909" t="s">
        <v>1043</v>
      </c>
      <c r="D10909" t="s">
        <v>905</v>
      </c>
      <c r="E10909" t="s">
        <v>292</v>
      </c>
      <c r="F10909" t="s">
        <v>479</v>
      </c>
    </row>
    <row r="10910" spans="1:6" x14ac:dyDescent="0.25">
      <c r="A10910">
        <v>8</v>
      </c>
      <c r="B10910">
        <v>4</v>
      </c>
      <c r="C10910" t="s">
        <v>1002</v>
      </c>
      <c r="D10910" t="s">
        <v>901</v>
      </c>
      <c r="E10910" t="s">
        <v>712</v>
      </c>
      <c r="F10910" t="s">
        <v>479</v>
      </c>
    </row>
    <row r="10911" spans="1:6" x14ac:dyDescent="0.25">
      <c r="A10911">
        <v>8</v>
      </c>
      <c r="B10911">
        <v>5</v>
      </c>
      <c r="C10911" t="s">
        <v>1028</v>
      </c>
      <c r="D10911" t="s">
        <v>899</v>
      </c>
      <c r="E10911" t="s">
        <v>153</v>
      </c>
      <c r="F10911" t="s">
        <v>479</v>
      </c>
    </row>
    <row r="10912" spans="1:6" x14ac:dyDescent="0.25">
      <c r="A10912">
        <v>8</v>
      </c>
      <c r="B10912">
        <v>6</v>
      </c>
      <c r="C10912" t="s">
        <v>1018</v>
      </c>
      <c r="D10912" t="s">
        <v>926</v>
      </c>
      <c r="E10912" t="s">
        <v>865</v>
      </c>
      <c r="F10912" t="s">
        <v>479</v>
      </c>
    </row>
    <row r="10913" spans="1:6" x14ac:dyDescent="0.25">
      <c r="A10913">
        <v>8</v>
      </c>
      <c r="B10913">
        <v>7</v>
      </c>
      <c r="C10913" t="s">
        <v>1036</v>
      </c>
      <c r="D10913" t="s">
        <v>901</v>
      </c>
      <c r="E10913" t="s">
        <v>448</v>
      </c>
      <c r="F10913" t="s">
        <v>479</v>
      </c>
    </row>
    <row r="10914" spans="1:6" x14ac:dyDescent="0.25">
      <c r="A10914">
        <v>8</v>
      </c>
      <c r="B10914">
        <v>8</v>
      </c>
      <c r="C10914" t="s">
        <v>1025</v>
      </c>
      <c r="D10914" t="s">
        <v>926</v>
      </c>
      <c r="E10914" t="s">
        <v>338</v>
      </c>
      <c r="F10914" t="s">
        <v>479</v>
      </c>
    </row>
    <row r="10915" spans="1:6" x14ac:dyDescent="0.25">
      <c r="A10915">
        <v>8</v>
      </c>
      <c r="B10915">
        <v>9</v>
      </c>
      <c r="C10915" t="s">
        <v>1017</v>
      </c>
      <c r="D10915" t="s">
        <v>899</v>
      </c>
      <c r="E10915" t="s">
        <v>189</v>
      </c>
      <c r="F10915" t="s">
        <v>479</v>
      </c>
    </row>
    <row r="10916" spans="1:6" x14ac:dyDescent="0.25">
      <c r="A10916">
        <v>8</v>
      </c>
      <c r="B10916">
        <v>10</v>
      </c>
      <c r="C10916" t="s">
        <v>1078</v>
      </c>
      <c r="D10916" t="s">
        <v>922</v>
      </c>
      <c r="E10916" t="s">
        <v>317</v>
      </c>
      <c r="F10916" t="s">
        <v>479</v>
      </c>
    </row>
    <row r="10917" spans="1:6" x14ac:dyDescent="0.25">
      <c r="A10917">
        <v>8</v>
      </c>
      <c r="B10917">
        <v>11</v>
      </c>
      <c r="C10917" t="s">
        <v>1005</v>
      </c>
      <c r="D10917" t="s">
        <v>901</v>
      </c>
      <c r="E10917" t="s">
        <v>603</v>
      </c>
      <c r="F10917" t="s">
        <v>479</v>
      </c>
    </row>
    <row r="10918" spans="1:6" x14ac:dyDescent="0.25">
      <c r="A10918">
        <v>8</v>
      </c>
      <c r="B10918">
        <v>12</v>
      </c>
      <c r="C10918" t="s">
        <v>1022</v>
      </c>
      <c r="D10918" t="s">
        <v>901</v>
      </c>
      <c r="E10918" t="s">
        <v>85</v>
      </c>
      <c r="F10918" t="s">
        <v>479</v>
      </c>
    </row>
    <row r="10919" spans="1:6" x14ac:dyDescent="0.25">
      <c r="A10919">
        <v>8</v>
      </c>
      <c r="B10919">
        <v>13</v>
      </c>
      <c r="C10919" t="s">
        <v>1054</v>
      </c>
      <c r="D10919" t="s">
        <v>899</v>
      </c>
      <c r="E10919" t="s">
        <v>674</v>
      </c>
      <c r="F10919" t="s">
        <v>479</v>
      </c>
    </row>
    <row r="10920" spans="1:6" x14ac:dyDescent="0.25">
      <c r="A10920">
        <v>8</v>
      </c>
      <c r="B10920">
        <v>14</v>
      </c>
      <c r="C10920" t="s">
        <v>1001</v>
      </c>
      <c r="D10920" t="s">
        <v>908</v>
      </c>
      <c r="E10920" t="s">
        <v>361</v>
      </c>
      <c r="F10920" t="s">
        <v>479</v>
      </c>
    </row>
    <row r="10921" spans="1:6" x14ac:dyDescent="0.25">
      <c r="A10921">
        <v>8</v>
      </c>
      <c r="B10921">
        <v>15</v>
      </c>
      <c r="C10921" t="s">
        <v>1055</v>
      </c>
      <c r="D10921" t="s">
        <v>901</v>
      </c>
      <c r="E10921" t="s">
        <v>305</v>
      </c>
      <c r="F10921" t="s">
        <v>479</v>
      </c>
    </row>
    <row r="10922" spans="1:6" x14ac:dyDescent="0.25">
      <c r="A10922">
        <v>9</v>
      </c>
      <c r="B10922">
        <v>1</v>
      </c>
      <c r="C10922" t="s">
        <v>1061</v>
      </c>
      <c r="D10922" t="s">
        <v>901</v>
      </c>
      <c r="E10922" t="s">
        <v>305</v>
      </c>
      <c r="F10922" t="s">
        <v>479</v>
      </c>
    </row>
    <row r="10923" spans="1:6" x14ac:dyDescent="0.25">
      <c r="A10923">
        <v>9</v>
      </c>
      <c r="B10923">
        <v>2</v>
      </c>
      <c r="C10923" t="s">
        <v>1007</v>
      </c>
      <c r="D10923" t="s">
        <v>901</v>
      </c>
      <c r="E10923" t="s">
        <v>361</v>
      </c>
      <c r="F10923" t="s">
        <v>479</v>
      </c>
    </row>
    <row r="10924" spans="1:6" x14ac:dyDescent="0.25">
      <c r="A10924">
        <v>9</v>
      </c>
      <c r="B10924">
        <v>3</v>
      </c>
      <c r="C10924" t="s">
        <v>1029</v>
      </c>
      <c r="D10924" t="s">
        <v>901</v>
      </c>
      <c r="E10924" t="s">
        <v>674</v>
      </c>
      <c r="F10924" t="s">
        <v>479</v>
      </c>
    </row>
    <row r="10925" spans="1:6" x14ac:dyDescent="0.25">
      <c r="A10925">
        <v>9</v>
      </c>
      <c r="B10925">
        <v>4</v>
      </c>
      <c r="C10925" t="s">
        <v>1076</v>
      </c>
      <c r="D10925" t="s">
        <v>905</v>
      </c>
      <c r="E10925" t="s">
        <v>85</v>
      </c>
      <c r="F10925" t="s">
        <v>479</v>
      </c>
    </row>
    <row r="10926" spans="1:6" x14ac:dyDescent="0.25">
      <c r="A10926">
        <v>9</v>
      </c>
      <c r="B10926">
        <v>5</v>
      </c>
      <c r="C10926" t="s">
        <v>1074</v>
      </c>
      <c r="D10926" t="s">
        <v>901</v>
      </c>
      <c r="E10926" t="s">
        <v>603</v>
      </c>
      <c r="F10926" t="s">
        <v>479</v>
      </c>
    </row>
    <row r="10927" spans="1:6" x14ac:dyDescent="0.25">
      <c r="A10927">
        <v>9</v>
      </c>
      <c r="B10927">
        <v>6</v>
      </c>
      <c r="C10927" t="s">
        <v>1052</v>
      </c>
      <c r="D10927" t="s">
        <v>901</v>
      </c>
      <c r="E10927" t="s">
        <v>317</v>
      </c>
      <c r="F10927" t="s">
        <v>479</v>
      </c>
    </row>
    <row r="10928" spans="1:6" x14ac:dyDescent="0.25">
      <c r="A10928">
        <v>9</v>
      </c>
      <c r="B10928">
        <v>7</v>
      </c>
      <c r="C10928" t="s">
        <v>1048</v>
      </c>
      <c r="D10928" t="s">
        <v>901</v>
      </c>
      <c r="E10928" t="s">
        <v>189</v>
      </c>
      <c r="F10928" t="s">
        <v>479</v>
      </c>
    </row>
    <row r="10929" spans="1:6" x14ac:dyDescent="0.25">
      <c r="A10929">
        <v>9</v>
      </c>
      <c r="B10929">
        <v>8</v>
      </c>
      <c r="C10929" t="s">
        <v>1046</v>
      </c>
      <c r="D10929" t="s">
        <v>899</v>
      </c>
      <c r="E10929" t="s">
        <v>338</v>
      </c>
      <c r="F10929" t="s">
        <v>479</v>
      </c>
    </row>
    <row r="10930" spans="1:6" x14ac:dyDescent="0.25">
      <c r="A10930">
        <v>9</v>
      </c>
      <c r="B10930">
        <v>9</v>
      </c>
      <c r="C10930" t="s">
        <v>1013</v>
      </c>
      <c r="D10930" t="s">
        <v>905</v>
      </c>
      <c r="E10930" t="s">
        <v>448</v>
      </c>
      <c r="F10930" t="s">
        <v>479</v>
      </c>
    </row>
    <row r="10931" spans="1:6" x14ac:dyDescent="0.25">
      <c r="A10931">
        <v>9</v>
      </c>
      <c r="B10931">
        <v>10</v>
      </c>
      <c r="C10931" t="s">
        <v>1066</v>
      </c>
      <c r="D10931" t="s">
        <v>901</v>
      </c>
      <c r="E10931" t="s">
        <v>865</v>
      </c>
      <c r="F10931" t="s">
        <v>479</v>
      </c>
    </row>
    <row r="10932" spans="1:6" x14ac:dyDescent="0.25">
      <c r="A10932">
        <v>9</v>
      </c>
      <c r="B10932">
        <v>11</v>
      </c>
      <c r="C10932" t="s">
        <v>1062</v>
      </c>
      <c r="D10932" t="s">
        <v>899</v>
      </c>
      <c r="E10932" t="s">
        <v>153</v>
      </c>
      <c r="F10932" t="s">
        <v>479</v>
      </c>
    </row>
    <row r="10933" spans="1:6" x14ac:dyDescent="0.25">
      <c r="A10933">
        <v>9</v>
      </c>
      <c r="B10933">
        <v>12</v>
      </c>
      <c r="C10933" t="s">
        <v>1009</v>
      </c>
      <c r="D10933" t="s">
        <v>926</v>
      </c>
      <c r="E10933" t="s">
        <v>712</v>
      </c>
      <c r="F10933" t="s">
        <v>479</v>
      </c>
    </row>
    <row r="10934" spans="1:6" x14ac:dyDescent="0.25">
      <c r="A10934">
        <v>9</v>
      </c>
      <c r="B10934">
        <v>13</v>
      </c>
      <c r="C10934" t="s">
        <v>1049</v>
      </c>
      <c r="D10934" t="s">
        <v>905</v>
      </c>
      <c r="E10934" t="s">
        <v>292</v>
      </c>
      <c r="F10934" t="s">
        <v>479</v>
      </c>
    </row>
    <row r="10935" spans="1:6" x14ac:dyDescent="0.25">
      <c r="A10935">
        <v>9</v>
      </c>
      <c r="B10935">
        <v>14</v>
      </c>
      <c r="C10935" t="s">
        <v>1053</v>
      </c>
      <c r="D10935" t="s">
        <v>901</v>
      </c>
      <c r="E10935" t="s">
        <v>546</v>
      </c>
      <c r="F10935" t="s">
        <v>479</v>
      </c>
    </row>
    <row r="10936" spans="1:6" x14ac:dyDescent="0.25">
      <c r="A10936">
        <v>9</v>
      </c>
      <c r="B10936">
        <v>15</v>
      </c>
      <c r="C10936" t="s">
        <v>1023</v>
      </c>
      <c r="D10936" t="s">
        <v>905</v>
      </c>
      <c r="E10936" t="s">
        <v>675</v>
      </c>
      <c r="F10936" t="s">
        <v>479</v>
      </c>
    </row>
    <row r="10937" spans="1:6" x14ac:dyDescent="0.25">
      <c r="A10937">
        <v>10</v>
      </c>
      <c r="B10937">
        <v>1</v>
      </c>
      <c r="C10937" t="s">
        <v>1056</v>
      </c>
      <c r="D10937" t="s">
        <v>905</v>
      </c>
      <c r="E10937" t="s">
        <v>675</v>
      </c>
      <c r="F10937" t="s">
        <v>479</v>
      </c>
    </row>
    <row r="10938" spans="1:6" x14ac:dyDescent="0.25">
      <c r="A10938">
        <v>10</v>
      </c>
      <c r="B10938">
        <v>2</v>
      </c>
      <c r="C10938" t="s">
        <v>1034</v>
      </c>
      <c r="D10938" t="s">
        <v>901</v>
      </c>
      <c r="E10938" t="s">
        <v>546</v>
      </c>
      <c r="F10938" t="s">
        <v>479</v>
      </c>
    </row>
    <row r="10939" spans="1:6" x14ac:dyDescent="0.25">
      <c r="A10939">
        <v>10</v>
      </c>
      <c r="B10939">
        <v>3</v>
      </c>
      <c r="C10939" t="s">
        <v>1019</v>
      </c>
      <c r="D10939" t="s">
        <v>961</v>
      </c>
      <c r="E10939" t="s">
        <v>292</v>
      </c>
      <c r="F10939" t="s">
        <v>479</v>
      </c>
    </row>
    <row r="10940" spans="1:6" x14ac:dyDescent="0.25">
      <c r="A10940">
        <v>10</v>
      </c>
      <c r="B10940">
        <v>4</v>
      </c>
      <c r="C10940" t="s">
        <v>1027</v>
      </c>
      <c r="D10940" t="s">
        <v>901</v>
      </c>
      <c r="E10940" t="s">
        <v>712</v>
      </c>
      <c r="F10940" t="s">
        <v>479</v>
      </c>
    </row>
    <row r="10941" spans="1:6" x14ac:dyDescent="0.25">
      <c r="A10941">
        <v>10</v>
      </c>
      <c r="B10941">
        <v>5</v>
      </c>
      <c r="C10941" t="s">
        <v>1012</v>
      </c>
      <c r="D10941" t="s">
        <v>901</v>
      </c>
      <c r="E10941" t="s">
        <v>153</v>
      </c>
      <c r="F10941" t="s">
        <v>479</v>
      </c>
    </row>
    <row r="10942" spans="1:6" x14ac:dyDescent="0.25">
      <c r="A10942">
        <v>10</v>
      </c>
      <c r="B10942">
        <v>6</v>
      </c>
      <c r="C10942" t="s">
        <v>1060</v>
      </c>
      <c r="D10942" t="s">
        <v>903</v>
      </c>
      <c r="E10942" t="s">
        <v>865</v>
      </c>
      <c r="F10942" t="s">
        <v>479</v>
      </c>
    </row>
    <row r="10943" spans="1:6" x14ac:dyDescent="0.25">
      <c r="A10943">
        <v>10</v>
      </c>
      <c r="B10943">
        <v>7</v>
      </c>
      <c r="C10943" t="s">
        <v>1026</v>
      </c>
      <c r="D10943" t="s">
        <v>901</v>
      </c>
      <c r="E10943" t="s">
        <v>448</v>
      </c>
      <c r="F10943" t="s">
        <v>479</v>
      </c>
    </row>
    <row r="10944" spans="1:6" x14ac:dyDescent="0.25">
      <c r="A10944">
        <v>10</v>
      </c>
      <c r="B10944">
        <v>8</v>
      </c>
      <c r="C10944" t="s">
        <v>1040</v>
      </c>
      <c r="D10944" t="s">
        <v>926</v>
      </c>
      <c r="E10944" t="s">
        <v>338</v>
      </c>
      <c r="F10944" t="s">
        <v>479</v>
      </c>
    </row>
    <row r="10945" spans="1:6" x14ac:dyDescent="0.25">
      <c r="A10945">
        <v>10</v>
      </c>
      <c r="B10945">
        <v>9</v>
      </c>
      <c r="C10945" t="s">
        <v>1045</v>
      </c>
      <c r="D10945" t="s">
        <v>961</v>
      </c>
      <c r="E10945" t="s">
        <v>189</v>
      </c>
      <c r="F10945" t="s">
        <v>479</v>
      </c>
    </row>
    <row r="10946" spans="1:6" x14ac:dyDescent="0.25">
      <c r="A10946">
        <v>10</v>
      </c>
      <c r="B10946">
        <v>10</v>
      </c>
      <c r="C10946" t="s">
        <v>1047</v>
      </c>
      <c r="D10946" t="s">
        <v>899</v>
      </c>
      <c r="E10946" t="s">
        <v>317</v>
      </c>
      <c r="F10946" t="s">
        <v>479</v>
      </c>
    </row>
    <row r="10947" spans="1:6" x14ac:dyDescent="0.25">
      <c r="A10947">
        <v>10</v>
      </c>
      <c r="B10947">
        <v>11</v>
      </c>
      <c r="C10947" t="s">
        <v>1039</v>
      </c>
      <c r="D10947" t="s">
        <v>922</v>
      </c>
      <c r="E10947" t="s">
        <v>603</v>
      </c>
      <c r="F10947" t="s">
        <v>479</v>
      </c>
    </row>
    <row r="10948" spans="1:6" x14ac:dyDescent="0.25">
      <c r="A10948">
        <v>10</v>
      </c>
      <c r="B10948">
        <v>12</v>
      </c>
      <c r="C10948" t="s">
        <v>1008</v>
      </c>
      <c r="D10948" t="s">
        <v>901</v>
      </c>
      <c r="E10948" t="s">
        <v>85</v>
      </c>
      <c r="F10948" t="s">
        <v>479</v>
      </c>
    </row>
    <row r="10949" spans="1:6" x14ac:dyDescent="0.25">
      <c r="A10949">
        <v>10</v>
      </c>
      <c r="B10949">
        <v>13</v>
      </c>
      <c r="C10949" t="s">
        <v>1101</v>
      </c>
      <c r="D10949" t="s">
        <v>901</v>
      </c>
      <c r="E10949" t="s">
        <v>674</v>
      </c>
      <c r="F10949" t="s">
        <v>479</v>
      </c>
    </row>
    <row r="10950" spans="1:6" x14ac:dyDescent="0.25">
      <c r="A10950">
        <v>10</v>
      </c>
      <c r="B10950">
        <v>14</v>
      </c>
      <c r="C10950" t="s">
        <v>1079</v>
      </c>
      <c r="D10950" t="s">
        <v>905</v>
      </c>
      <c r="E10950" t="s">
        <v>361</v>
      </c>
      <c r="F10950" t="s">
        <v>479</v>
      </c>
    </row>
    <row r="10951" spans="1:6" x14ac:dyDescent="0.25">
      <c r="A10951">
        <v>10</v>
      </c>
      <c r="B10951">
        <v>15</v>
      </c>
      <c r="C10951" t="s">
        <v>1024</v>
      </c>
      <c r="D10951" t="s">
        <v>901</v>
      </c>
      <c r="E10951" t="s">
        <v>305</v>
      </c>
      <c r="F10951" t="s">
        <v>479</v>
      </c>
    </row>
    <row r="10952" spans="1:6" x14ac:dyDescent="0.25">
      <c r="A10952">
        <v>11</v>
      </c>
      <c r="B10952">
        <v>1</v>
      </c>
      <c r="C10952" t="s">
        <v>1098</v>
      </c>
      <c r="D10952" t="s">
        <v>899</v>
      </c>
      <c r="E10952" t="s">
        <v>305</v>
      </c>
      <c r="F10952" t="s">
        <v>479</v>
      </c>
    </row>
    <row r="10953" spans="1:6" x14ac:dyDescent="0.25">
      <c r="A10953">
        <v>11</v>
      </c>
      <c r="B10953">
        <v>2</v>
      </c>
      <c r="C10953" t="s">
        <v>1068</v>
      </c>
      <c r="D10953" t="s">
        <v>901</v>
      </c>
      <c r="E10953" t="s">
        <v>361</v>
      </c>
      <c r="F10953" t="s">
        <v>479</v>
      </c>
    </row>
    <row r="10954" spans="1:6" x14ac:dyDescent="0.25">
      <c r="A10954">
        <v>11</v>
      </c>
      <c r="B10954">
        <v>3</v>
      </c>
      <c r="C10954" t="s">
        <v>1059</v>
      </c>
      <c r="D10954" t="s">
        <v>901</v>
      </c>
      <c r="E10954" t="s">
        <v>674</v>
      </c>
      <c r="F10954" t="s">
        <v>479</v>
      </c>
    </row>
    <row r="10955" spans="1:6" x14ac:dyDescent="0.25">
      <c r="A10955">
        <v>11</v>
      </c>
      <c r="B10955">
        <v>4</v>
      </c>
      <c r="C10955" t="s">
        <v>1093</v>
      </c>
      <c r="D10955" t="s">
        <v>922</v>
      </c>
      <c r="E10955" t="s">
        <v>85</v>
      </c>
      <c r="F10955" t="s">
        <v>479</v>
      </c>
    </row>
    <row r="10956" spans="1:6" x14ac:dyDescent="0.25">
      <c r="A10956">
        <v>11</v>
      </c>
      <c r="B10956">
        <v>5</v>
      </c>
      <c r="C10956" t="s">
        <v>1038</v>
      </c>
      <c r="D10956" t="s">
        <v>922</v>
      </c>
      <c r="E10956" t="s">
        <v>603</v>
      </c>
      <c r="F10956" t="s">
        <v>479</v>
      </c>
    </row>
    <row r="10957" spans="1:6" x14ac:dyDescent="0.25">
      <c r="A10957">
        <v>11</v>
      </c>
      <c r="B10957">
        <v>6</v>
      </c>
      <c r="C10957" t="s">
        <v>1020</v>
      </c>
      <c r="D10957" t="s">
        <v>901</v>
      </c>
      <c r="E10957" t="s">
        <v>317</v>
      </c>
      <c r="F10957" t="s">
        <v>479</v>
      </c>
    </row>
    <row r="10958" spans="1:6" x14ac:dyDescent="0.25">
      <c r="A10958">
        <v>11</v>
      </c>
      <c r="B10958">
        <v>7</v>
      </c>
      <c r="C10958" t="s">
        <v>1044</v>
      </c>
      <c r="D10958" t="s">
        <v>922</v>
      </c>
      <c r="E10958" t="s">
        <v>189</v>
      </c>
      <c r="F10958" t="s">
        <v>479</v>
      </c>
    </row>
    <row r="10959" spans="1:6" x14ac:dyDescent="0.25">
      <c r="A10959">
        <v>11</v>
      </c>
      <c r="B10959">
        <v>8</v>
      </c>
      <c r="C10959" t="s">
        <v>1051</v>
      </c>
      <c r="D10959" t="s">
        <v>901</v>
      </c>
      <c r="E10959" t="s">
        <v>338</v>
      </c>
      <c r="F10959" t="s">
        <v>479</v>
      </c>
    </row>
    <row r="10960" spans="1:6" x14ac:dyDescent="0.25">
      <c r="A10960">
        <v>11</v>
      </c>
      <c r="B10960">
        <v>9</v>
      </c>
      <c r="C10960" t="s">
        <v>1124</v>
      </c>
      <c r="D10960" t="s">
        <v>901</v>
      </c>
      <c r="E10960" t="s">
        <v>448</v>
      </c>
      <c r="F10960" t="s">
        <v>479</v>
      </c>
    </row>
    <row r="10961" spans="1:6" x14ac:dyDescent="0.25">
      <c r="A10961">
        <v>11</v>
      </c>
      <c r="B10961">
        <v>10</v>
      </c>
      <c r="C10961" t="s">
        <v>1080</v>
      </c>
      <c r="D10961" t="s">
        <v>899</v>
      </c>
      <c r="E10961" t="s">
        <v>865</v>
      </c>
      <c r="F10961" t="s">
        <v>479</v>
      </c>
    </row>
    <row r="10962" spans="1:6" x14ac:dyDescent="0.25">
      <c r="A10962">
        <v>11</v>
      </c>
      <c r="B10962">
        <v>11</v>
      </c>
      <c r="C10962" t="s">
        <v>1082</v>
      </c>
      <c r="D10962" t="s">
        <v>901</v>
      </c>
      <c r="E10962" t="s">
        <v>153</v>
      </c>
      <c r="F10962" t="s">
        <v>479</v>
      </c>
    </row>
    <row r="10963" spans="1:6" x14ac:dyDescent="0.25">
      <c r="A10963">
        <v>11</v>
      </c>
      <c r="B10963">
        <v>12</v>
      </c>
      <c r="C10963" t="s">
        <v>1042</v>
      </c>
      <c r="D10963" t="s">
        <v>899</v>
      </c>
      <c r="E10963" t="s">
        <v>712</v>
      </c>
      <c r="F10963" t="s">
        <v>479</v>
      </c>
    </row>
    <row r="10964" spans="1:6" x14ac:dyDescent="0.25">
      <c r="A10964">
        <v>11</v>
      </c>
      <c r="B10964">
        <v>13</v>
      </c>
      <c r="C10964" t="s">
        <v>1065</v>
      </c>
      <c r="D10964" t="s">
        <v>901</v>
      </c>
      <c r="E10964" t="s">
        <v>292</v>
      </c>
      <c r="F10964" t="s">
        <v>479</v>
      </c>
    </row>
    <row r="10965" spans="1:6" x14ac:dyDescent="0.25">
      <c r="A10965">
        <v>11</v>
      </c>
      <c r="B10965">
        <v>14</v>
      </c>
      <c r="C10965" t="s">
        <v>1086</v>
      </c>
      <c r="D10965" t="s">
        <v>901</v>
      </c>
      <c r="E10965" t="s">
        <v>546</v>
      </c>
      <c r="F10965" t="s">
        <v>479</v>
      </c>
    </row>
    <row r="10966" spans="1:6" x14ac:dyDescent="0.25">
      <c r="A10966">
        <v>11</v>
      </c>
      <c r="B10966">
        <v>15</v>
      </c>
      <c r="C10966" t="s">
        <v>1032</v>
      </c>
      <c r="D10966" t="s">
        <v>908</v>
      </c>
      <c r="E10966" t="s">
        <v>675</v>
      </c>
      <c r="F10966" t="s">
        <v>479</v>
      </c>
    </row>
    <row r="10967" spans="1:6" x14ac:dyDescent="0.25">
      <c r="A10967">
        <v>12</v>
      </c>
      <c r="B10967">
        <v>1</v>
      </c>
      <c r="C10967" t="s">
        <v>1070</v>
      </c>
      <c r="D10967" t="s">
        <v>961</v>
      </c>
      <c r="E10967" t="s">
        <v>675</v>
      </c>
      <c r="F10967" t="s">
        <v>479</v>
      </c>
    </row>
    <row r="10968" spans="1:6" x14ac:dyDescent="0.25">
      <c r="A10968">
        <v>12</v>
      </c>
      <c r="B10968">
        <v>2</v>
      </c>
      <c r="C10968" t="s">
        <v>1227</v>
      </c>
      <c r="D10968" t="s">
        <v>901</v>
      </c>
      <c r="E10968" t="s">
        <v>546</v>
      </c>
      <c r="F10968" t="s">
        <v>479</v>
      </c>
    </row>
    <row r="10969" spans="1:6" x14ac:dyDescent="0.25">
      <c r="A10969">
        <v>12</v>
      </c>
      <c r="B10969">
        <v>3</v>
      </c>
      <c r="C10969" t="s">
        <v>1095</v>
      </c>
      <c r="D10969" t="s">
        <v>901</v>
      </c>
      <c r="E10969" t="s">
        <v>292</v>
      </c>
      <c r="F10969" t="s">
        <v>479</v>
      </c>
    </row>
    <row r="10970" spans="1:6" x14ac:dyDescent="0.25">
      <c r="A10970">
        <v>12</v>
      </c>
      <c r="B10970">
        <v>4</v>
      </c>
      <c r="C10970" t="s">
        <v>1125</v>
      </c>
      <c r="D10970" t="s">
        <v>903</v>
      </c>
      <c r="E10970" t="s">
        <v>712</v>
      </c>
      <c r="F10970" t="s">
        <v>479</v>
      </c>
    </row>
    <row r="10971" spans="1:6" x14ac:dyDescent="0.25">
      <c r="A10971">
        <v>12</v>
      </c>
      <c r="B10971">
        <v>5</v>
      </c>
      <c r="C10971" t="s">
        <v>1121</v>
      </c>
      <c r="D10971" t="s">
        <v>901</v>
      </c>
      <c r="E10971" t="s">
        <v>153</v>
      </c>
      <c r="F10971" t="s">
        <v>479</v>
      </c>
    </row>
    <row r="10972" spans="1:6" x14ac:dyDescent="0.25">
      <c r="A10972">
        <v>12</v>
      </c>
      <c r="B10972">
        <v>6</v>
      </c>
      <c r="C10972" t="s">
        <v>1073</v>
      </c>
      <c r="D10972" t="s">
        <v>899</v>
      </c>
      <c r="E10972" t="s">
        <v>865</v>
      </c>
      <c r="F10972" t="s">
        <v>479</v>
      </c>
    </row>
    <row r="10973" spans="1:6" x14ac:dyDescent="0.25">
      <c r="A10973">
        <v>12</v>
      </c>
      <c r="B10973">
        <v>7</v>
      </c>
      <c r="C10973" t="s">
        <v>1112</v>
      </c>
      <c r="D10973" t="s">
        <v>899</v>
      </c>
      <c r="E10973" t="s">
        <v>448</v>
      </c>
      <c r="F10973" t="s">
        <v>479</v>
      </c>
    </row>
    <row r="10974" spans="1:6" x14ac:dyDescent="0.25">
      <c r="A10974">
        <v>12</v>
      </c>
      <c r="B10974">
        <v>8</v>
      </c>
      <c r="C10974" t="s">
        <v>1097</v>
      </c>
      <c r="D10974" t="s">
        <v>899</v>
      </c>
      <c r="E10974" t="s">
        <v>338</v>
      </c>
      <c r="F10974" t="s">
        <v>479</v>
      </c>
    </row>
    <row r="10975" spans="1:6" x14ac:dyDescent="0.25">
      <c r="A10975">
        <v>12</v>
      </c>
      <c r="B10975">
        <v>9</v>
      </c>
      <c r="C10975" t="s">
        <v>1057</v>
      </c>
      <c r="D10975" t="s">
        <v>899</v>
      </c>
      <c r="E10975" t="s">
        <v>189</v>
      </c>
      <c r="F10975" t="s">
        <v>479</v>
      </c>
    </row>
    <row r="10976" spans="1:6" x14ac:dyDescent="0.25">
      <c r="A10976">
        <v>12</v>
      </c>
      <c r="B10976">
        <v>10</v>
      </c>
      <c r="C10976" t="s">
        <v>1041</v>
      </c>
      <c r="D10976" t="s">
        <v>922</v>
      </c>
      <c r="E10976" t="s">
        <v>317</v>
      </c>
      <c r="F10976" t="s">
        <v>479</v>
      </c>
    </row>
    <row r="10977" spans="1:6" x14ac:dyDescent="0.25">
      <c r="A10977">
        <v>12</v>
      </c>
      <c r="B10977">
        <v>11</v>
      </c>
      <c r="C10977" t="s">
        <v>1089</v>
      </c>
      <c r="D10977" t="s">
        <v>905</v>
      </c>
      <c r="E10977" t="s">
        <v>603</v>
      </c>
      <c r="F10977" t="s">
        <v>479</v>
      </c>
    </row>
    <row r="10978" spans="1:6" x14ac:dyDescent="0.25">
      <c r="A10978">
        <v>12</v>
      </c>
      <c r="B10978">
        <v>12</v>
      </c>
      <c r="C10978" t="s">
        <v>1100</v>
      </c>
      <c r="D10978" t="s">
        <v>961</v>
      </c>
      <c r="E10978" t="s">
        <v>85</v>
      </c>
      <c r="F10978" t="s">
        <v>479</v>
      </c>
    </row>
    <row r="10979" spans="1:6" x14ac:dyDescent="0.25">
      <c r="A10979">
        <v>12</v>
      </c>
      <c r="B10979">
        <v>13</v>
      </c>
      <c r="C10979" t="s">
        <v>1094</v>
      </c>
      <c r="D10979" t="s">
        <v>903</v>
      </c>
      <c r="E10979" t="s">
        <v>674</v>
      </c>
      <c r="F10979" t="s">
        <v>479</v>
      </c>
    </row>
    <row r="10980" spans="1:6" x14ac:dyDescent="0.25">
      <c r="A10980">
        <v>12</v>
      </c>
      <c r="B10980">
        <v>14</v>
      </c>
      <c r="C10980" t="s">
        <v>1106</v>
      </c>
      <c r="D10980" t="s">
        <v>901</v>
      </c>
      <c r="E10980" t="s">
        <v>361</v>
      </c>
      <c r="F10980" t="s">
        <v>479</v>
      </c>
    </row>
    <row r="10981" spans="1:6" x14ac:dyDescent="0.25">
      <c r="A10981">
        <v>12</v>
      </c>
      <c r="B10981">
        <v>15</v>
      </c>
      <c r="C10981" t="s">
        <v>1063</v>
      </c>
      <c r="D10981" t="s">
        <v>961</v>
      </c>
      <c r="E10981" t="s">
        <v>305</v>
      </c>
      <c r="F10981" t="s">
        <v>479</v>
      </c>
    </row>
    <row r="10982" spans="1:6" x14ac:dyDescent="0.25">
      <c r="A10982">
        <v>13</v>
      </c>
      <c r="B10982">
        <v>1</v>
      </c>
      <c r="C10982" t="s">
        <v>1113</v>
      </c>
      <c r="D10982" t="s">
        <v>899</v>
      </c>
      <c r="E10982" t="s">
        <v>305</v>
      </c>
      <c r="F10982" t="s">
        <v>479</v>
      </c>
    </row>
    <row r="10983" spans="1:6" x14ac:dyDescent="0.25">
      <c r="A10983">
        <v>13</v>
      </c>
      <c r="B10983">
        <v>2</v>
      </c>
      <c r="C10983" t="s">
        <v>1058</v>
      </c>
      <c r="D10983" t="s">
        <v>961</v>
      </c>
      <c r="E10983" t="s">
        <v>361</v>
      </c>
      <c r="F10983" t="s">
        <v>479</v>
      </c>
    </row>
    <row r="10984" spans="1:6" x14ac:dyDescent="0.25">
      <c r="A10984">
        <v>13</v>
      </c>
      <c r="B10984">
        <v>3</v>
      </c>
      <c r="C10984" t="s">
        <v>1084</v>
      </c>
      <c r="D10984" t="s">
        <v>908</v>
      </c>
      <c r="E10984" t="s">
        <v>674</v>
      </c>
      <c r="F10984" t="s">
        <v>479</v>
      </c>
    </row>
    <row r="10985" spans="1:6" x14ac:dyDescent="0.25">
      <c r="A10985">
        <v>13</v>
      </c>
      <c r="B10985">
        <v>4</v>
      </c>
      <c r="C10985" t="s">
        <v>1030</v>
      </c>
      <c r="D10985" t="s">
        <v>908</v>
      </c>
      <c r="E10985" t="s">
        <v>85</v>
      </c>
      <c r="F10985" t="s">
        <v>479</v>
      </c>
    </row>
    <row r="10986" spans="1:6" x14ac:dyDescent="0.25">
      <c r="A10986">
        <v>13</v>
      </c>
      <c r="B10986">
        <v>5</v>
      </c>
      <c r="C10986" t="s">
        <v>1067</v>
      </c>
      <c r="D10986" t="s">
        <v>899</v>
      </c>
      <c r="E10986" t="s">
        <v>603</v>
      </c>
      <c r="F10986" t="s">
        <v>479</v>
      </c>
    </row>
    <row r="10987" spans="1:6" x14ac:dyDescent="0.25">
      <c r="A10987">
        <v>13</v>
      </c>
      <c r="B10987">
        <v>6</v>
      </c>
      <c r="C10987" t="s">
        <v>1081</v>
      </c>
      <c r="D10987" t="s">
        <v>905</v>
      </c>
      <c r="E10987" t="s">
        <v>317</v>
      </c>
      <c r="F10987" t="s">
        <v>479</v>
      </c>
    </row>
    <row r="10988" spans="1:6" x14ac:dyDescent="0.25">
      <c r="A10988">
        <v>13</v>
      </c>
      <c r="B10988">
        <v>7</v>
      </c>
      <c r="C10988" t="s">
        <v>1126</v>
      </c>
      <c r="D10988" t="s">
        <v>961</v>
      </c>
      <c r="E10988" t="s">
        <v>189</v>
      </c>
      <c r="F10988" t="s">
        <v>479</v>
      </c>
    </row>
    <row r="10989" spans="1:6" x14ac:dyDescent="0.25">
      <c r="A10989">
        <v>13</v>
      </c>
      <c r="B10989">
        <v>8</v>
      </c>
      <c r="C10989" t="s">
        <v>1107</v>
      </c>
      <c r="D10989" t="s">
        <v>905</v>
      </c>
      <c r="E10989" t="s">
        <v>338</v>
      </c>
      <c r="F10989" t="s">
        <v>479</v>
      </c>
    </row>
    <row r="10990" spans="1:6" x14ac:dyDescent="0.25">
      <c r="A10990">
        <v>13</v>
      </c>
      <c r="B10990">
        <v>9</v>
      </c>
      <c r="C10990" t="s">
        <v>1109</v>
      </c>
      <c r="D10990" t="s">
        <v>908</v>
      </c>
      <c r="E10990" t="s">
        <v>448</v>
      </c>
      <c r="F10990" t="s">
        <v>479</v>
      </c>
    </row>
    <row r="10991" spans="1:6" x14ac:dyDescent="0.25">
      <c r="A10991">
        <v>13</v>
      </c>
      <c r="B10991">
        <v>10</v>
      </c>
      <c r="C10991" t="s">
        <v>1014</v>
      </c>
      <c r="D10991" t="s">
        <v>899</v>
      </c>
      <c r="E10991" t="s">
        <v>865</v>
      </c>
      <c r="F10991" t="s">
        <v>479</v>
      </c>
    </row>
    <row r="10992" spans="1:6" x14ac:dyDescent="0.25">
      <c r="A10992">
        <v>13</v>
      </c>
      <c r="B10992">
        <v>11</v>
      </c>
      <c r="C10992" t="s">
        <v>1144</v>
      </c>
      <c r="D10992" t="s">
        <v>899</v>
      </c>
      <c r="E10992" t="s">
        <v>153</v>
      </c>
      <c r="F10992" t="s">
        <v>479</v>
      </c>
    </row>
    <row r="10993" spans="1:6" x14ac:dyDescent="0.25">
      <c r="A10993">
        <v>13</v>
      </c>
      <c r="B10993">
        <v>12</v>
      </c>
      <c r="C10993" t="s">
        <v>1069</v>
      </c>
      <c r="D10993" t="s">
        <v>899</v>
      </c>
      <c r="E10993" t="s">
        <v>712</v>
      </c>
      <c r="F10993" t="s">
        <v>479</v>
      </c>
    </row>
    <row r="10994" spans="1:6" x14ac:dyDescent="0.25">
      <c r="A10994">
        <v>13</v>
      </c>
      <c r="B10994">
        <v>13</v>
      </c>
      <c r="C10994" t="s">
        <v>1087</v>
      </c>
      <c r="D10994" t="s">
        <v>901</v>
      </c>
      <c r="E10994" t="s">
        <v>292</v>
      </c>
      <c r="F10994" t="s">
        <v>479</v>
      </c>
    </row>
    <row r="10995" spans="1:6" x14ac:dyDescent="0.25">
      <c r="A10995">
        <v>13</v>
      </c>
      <c r="B10995">
        <v>14</v>
      </c>
      <c r="C10995" t="s">
        <v>1120</v>
      </c>
      <c r="D10995" t="s">
        <v>922</v>
      </c>
      <c r="E10995" t="s">
        <v>546</v>
      </c>
      <c r="F10995" t="s">
        <v>479</v>
      </c>
    </row>
    <row r="10996" spans="1:6" x14ac:dyDescent="0.25">
      <c r="A10996">
        <v>13</v>
      </c>
      <c r="B10996">
        <v>15</v>
      </c>
      <c r="C10996" t="s">
        <v>1088</v>
      </c>
      <c r="D10996" t="s">
        <v>901</v>
      </c>
      <c r="E10996" t="s">
        <v>675</v>
      </c>
      <c r="F10996" t="s">
        <v>479</v>
      </c>
    </row>
    <row r="10997" spans="1:6" x14ac:dyDescent="0.25">
      <c r="A10997">
        <v>14</v>
      </c>
      <c r="B10997">
        <v>1</v>
      </c>
      <c r="C10997" t="s">
        <v>1119</v>
      </c>
      <c r="D10997" t="s">
        <v>901</v>
      </c>
      <c r="E10997" t="s">
        <v>675</v>
      </c>
      <c r="F10997" t="s">
        <v>479</v>
      </c>
    </row>
    <row r="10998" spans="1:6" x14ac:dyDescent="0.25">
      <c r="A10998">
        <v>14</v>
      </c>
      <c r="B10998">
        <v>2</v>
      </c>
      <c r="C10998" t="s">
        <v>1090</v>
      </c>
      <c r="D10998" t="s">
        <v>899</v>
      </c>
      <c r="E10998" t="s">
        <v>546</v>
      </c>
      <c r="F10998" t="s">
        <v>479</v>
      </c>
    </row>
    <row r="10999" spans="1:6" x14ac:dyDescent="0.25">
      <c r="A10999">
        <v>14</v>
      </c>
      <c r="B10999">
        <v>3</v>
      </c>
      <c r="C10999" t="s">
        <v>1122</v>
      </c>
      <c r="D10999" t="s">
        <v>901</v>
      </c>
      <c r="E10999" t="s">
        <v>292</v>
      </c>
      <c r="F10999" t="s">
        <v>479</v>
      </c>
    </row>
    <row r="11000" spans="1:6" x14ac:dyDescent="0.25">
      <c r="A11000">
        <v>14</v>
      </c>
      <c r="B11000">
        <v>4</v>
      </c>
      <c r="C11000" t="s">
        <v>1145</v>
      </c>
      <c r="D11000" t="s">
        <v>899</v>
      </c>
      <c r="E11000" t="s">
        <v>712</v>
      </c>
      <c r="F11000" t="s">
        <v>479</v>
      </c>
    </row>
    <row r="11001" spans="1:6" x14ac:dyDescent="0.25">
      <c r="A11001">
        <v>14</v>
      </c>
      <c r="B11001">
        <v>5</v>
      </c>
      <c r="C11001" t="s">
        <v>1111</v>
      </c>
      <c r="D11001" t="s">
        <v>926</v>
      </c>
      <c r="E11001" t="s">
        <v>153</v>
      </c>
      <c r="F11001" t="s">
        <v>479</v>
      </c>
    </row>
    <row r="11002" spans="1:6" x14ac:dyDescent="0.25">
      <c r="A11002">
        <v>14</v>
      </c>
      <c r="B11002">
        <v>6</v>
      </c>
      <c r="C11002" t="s">
        <v>1136</v>
      </c>
      <c r="D11002" t="s">
        <v>899</v>
      </c>
      <c r="E11002" t="s">
        <v>865</v>
      </c>
      <c r="F11002" t="s">
        <v>479</v>
      </c>
    </row>
    <row r="11003" spans="1:6" x14ac:dyDescent="0.25">
      <c r="A11003">
        <v>14</v>
      </c>
      <c r="B11003">
        <v>7</v>
      </c>
      <c r="C11003" t="s">
        <v>1131</v>
      </c>
      <c r="D11003" t="s">
        <v>901</v>
      </c>
      <c r="E11003" t="s">
        <v>448</v>
      </c>
      <c r="F11003" t="s">
        <v>479</v>
      </c>
    </row>
    <row r="11004" spans="1:6" x14ac:dyDescent="0.25">
      <c r="A11004">
        <v>14</v>
      </c>
      <c r="B11004">
        <v>8</v>
      </c>
      <c r="C11004" t="s">
        <v>1075</v>
      </c>
      <c r="D11004" t="s">
        <v>899</v>
      </c>
      <c r="E11004" t="s">
        <v>338</v>
      </c>
      <c r="F11004" t="s">
        <v>479</v>
      </c>
    </row>
    <row r="11005" spans="1:6" x14ac:dyDescent="0.25">
      <c r="A11005">
        <v>14</v>
      </c>
      <c r="B11005">
        <v>9</v>
      </c>
      <c r="C11005" t="s">
        <v>1085</v>
      </c>
      <c r="D11005" t="s">
        <v>899</v>
      </c>
      <c r="E11005" t="s">
        <v>189</v>
      </c>
      <c r="F11005" t="s">
        <v>479</v>
      </c>
    </row>
    <row r="11006" spans="1:6" x14ac:dyDescent="0.25">
      <c r="A11006">
        <v>14</v>
      </c>
      <c r="B11006">
        <v>10</v>
      </c>
      <c r="C11006" t="s">
        <v>1099</v>
      </c>
      <c r="D11006" t="s">
        <v>899</v>
      </c>
      <c r="E11006" t="s">
        <v>317</v>
      </c>
      <c r="F11006" t="s">
        <v>479</v>
      </c>
    </row>
    <row r="11007" spans="1:6" x14ac:dyDescent="0.25">
      <c r="A11007">
        <v>14</v>
      </c>
      <c r="B11007">
        <v>11</v>
      </c>
      <c r="C11007" t="s">
        <v>1118</v>
      </c>
      <c r="D11007" t="s">
        <v>901</v>
      </c>
      <c r="E11007" t="s">
        <v>603</v>
      </c>
      <c r="F11007" t="s">
        <v>479</v>
      </c>
    </row>
    <row r="11008" spans="1:6" x14ac:dyDescent="0.25">
      <c r="A11008">
        <v>14</v>
      </c>
      <c r="B11008">
        <v>12</v>
      </c>
      <c r="C11008" t="s">
        <v>1130</v>
      </c>
      <c r="D11008" t="s">
        <v>899</v>
      </c>
      <c r="E11008" t="s">
        <v>85</v>
      </c>
      <c r="F11008" t="s">
        <v>479</v>
      </c>
    </row>
    <row r="11009" spans="1:6" x14ac:dyDescent="0.25">
      <c r="A11009">
        <v>14</v>
      </c>
      <c r="B11009">
        <v>13</v>
      </c>
      <c r="C11009" t="s">
        <v>1077</v>
      </c>
      <c r="D11009" t="s">
        <v>901</v>
      </c>
      <c r="E11009" t="s">
        <v>674</v>
      </c>
      <c r="F11009" t="s">
        <v>479</v>
      </c>
    </row>
    <row r="11010" spans="1:6" x14ac:dyDescent="0.25">
      <c r="A11010">
        <v>14</v>
      </c>
      <c r="B11010">
        <v>14</v>
      </c>
      <c r="C11010" t="s">
        <v>1108</v>
      </c>
      <c r="D11010" t="s">
        <v>908</v>
      </c>
      <c r="E11010" t="s">
        <v>361</v>
      </c>
      <c r="F11010" t="s">
        <v>479</v>
      </c>
    </row>
    <row r="11011" spans="1:6" x14ac:dyDescent="0.25">
      <c r="A11011">
        <v>14</v>
      </c>
      <c r="B11011">
        <v>15</v>
      </c>
      <c r="C11011" t="s">
        <v>1114</v>
      </c>
      <c r="D11011" t="s">
        <v>961</v>
      </c>
      <c r="E11011" t="s">
        <v>305</v>
      </c>
      <c r="F11011" t="s">
        <v>479</v>
      </c>
    </row>
    <row r="11012" spans="1:6" x14ac:dyDescent="0.25">
      <c r="A11012">
        <v>15</v>
      </c>
      <c r="B11012">
        <v>1</v>
      </c>
      <c r="C11012" t="s">
        <v>1278</v>
      </c>
      <c r="D11012" t="s">
        <v>901</v>
      </c>
      <c r="E11012" t="s">
        <v>305</v>
      </c>
      <c r="F11012" t="s">
        <v>479</v>
      </c>
    </row>
    <row r="11013" spans="1:6" x14ac:dyDescent="0.25">
      <c r="A11013">
        <v>15</v>
      </c>
      <c r="B11013">
        <v>2</v>
      </c>
      <c r="C11013" t="s">
        <v>1050</v>
      </c>
      <c r="D11013" t="s">
        <v>922</v>
      </c>
      <c r="E11013" t="s">
        <v>361</v>
      </c>
      <c r="F11013" t="s">
        <v>479</v>
      </c>
    </row>
    <row r="11014" spans="1:6" x14ac:dyDescent="0.25">
      <c r="A11014">
        <v>15</v>
      </c>
      <c r="B11014">
        <v>3</v>
      </c>
      <c r="C11014" t="s">
        <v>1237</v>
      </c>
      <c r="D11014" t="s">
        <v>901</v>
      </c>
      <c r="E11014" t="s">
        <v>674</v>
      </c>
      <c r="F11014" t="s">
        <v>479</v>
      </c>
    </row>
    <row r="11015" spans="1:6" x14ac:dyDescent="0.25">
      <c r="A11015">
        <v>15</v>
      </c>
      <c r="B11015">
        <v>4</v>
      </c>
      <c r="C11015" t="s">
        <v>1259</v>
      </c>
      <c r="D11015" t="s">
        <v>901</v>
      </c>
      <c r="E11015" t="s">
        <v>85</v>
      </c>
      <c r="F11015" t="s">
        <v>479</v>
      </c>
    </row>
    <row r="11016" spans="1:6" x14ac:dyDescent="0.25">
      <c r="A11016">
        <v>15</v>
      </c>
      <c r="B11016">
        <v>5</v>
      </c>
      <c r="C11016" t="s">
        <v>1116</v>
      </c>
      <c r="D11016" t="s">
        <v>901</v>
      </c>
      <c r="E11016" t="s">
        <v>603</v>
      </c>
      <c r="F11016" t="s">
        <v>479</v>
      </c>
    </row>
    <row r="11017" spans="1:6" x14ac:dyDescent="0.25">
      <c r="A11017">
        <v>15</v>
      </c>
      <c r="B11017">
        <v>6</v>
      </c>
      <c r="C11017" t="s">
        <v>1105</v>
      </c>
      <c r="D11017" t="s">
        <v>901</v>
      </c>
      <c r="E11017" t="s">
        <v>317</v>
      </c>
      <c r="F11017" t="s">
        <v>479</v>
      </c>
    </row>
    <row r="11018" spans="1:6" x14ac:dyDescent="0.25">
      <c r="A11018">
        <v>15</v>
      </c>
      <c r="B11018">
        <v>7</v>
      </c>
      <c r="C11018" t="s">
        <v>1083</v>
      </c>
      <c r="D11018" t="s">
        <v>901</v>
      </c>
      <c r="E11018" t="s">
        <v>189</v>
      </c>
      <c r="F11018" t="s">
        <v>479</v>
      </c>
    </row>
    <row r="11019" spans="1:6" x14ac:dyDescent="0.25">
      <c r="A11019">
        <v>15</v>
      </c>
      <c r="B11019">
        <v>8</v>
      </c>
      <c r="C11019" t="s">
        <v>1103</v>
      </c>
      <c r="D11019" t="s">
        <v>901</v>
      </c>
      <c r="E11019" t="s">
        <v>338</v>
      </c>
      <c r="F11019" t="s">
        <v>479</v>
      </c>
    </row>
    <row r="11020" spans="1:6" x14ac:dyDescent="0.25">
      <c r="A11020">
        <v>15</v>
      </c>
      <c r="B11020">
        <v>9</v>
      </c>
      <c r="C11020" t="s">
        <v>1149</v>
      </c>
      <c r="D11020" t="s">
        <v>903</v>
      </c>
      <c r="E11020" t="s">
        <v>448</v>
      </c>
      <c r="F11020" t="s">
        <v>479</v>
      </c>
    </row>
    <row r="11021" spans="1:6" x14ac:dyDescent="0.25">
      <c r="A11021">
        <v>15</v>
      </c>
      <c r="B11021">
        <v>10</v>
      </c>
      <c r="C11021" t="s">
        <v>1128</v>
      </c>
      <c r="D11021" t="s">
        <v>901</v>
      </c>
      <c r="E11021" t="s">
        <v>865</v>
      </c>
      <c r="F11021" t="s">
        <v>479</v>
      </c>
    </row>
    <row r="11022" spans="1:6" x14ac:dyDescent="0.25">
      <c r="A11022">
        <v>15</v>
      </c>
      <c r="B11022">
        <v>11</v>
      </c>
      <c r="C11022" t="s">
        <v>1141</v>
      </c>
      <c r="D11022" t="s">
        <v>899</v>
      </c>
      <c r="E11022" t="s">
        <v>153</v>
      </c>
      <c r="F11022" t="s">
        <v>479</v>
      </c>
    </row>
    <row r="11023" spans="1:6" x14ac:dyDescent="0.25">
      <c r="A11023">
        <v>15</v>
      </c>
      <c r="B11023">
        <v>12</v>
      </c>
      <c r="C11023" t="s">
        <v>1134</v>
      </c>
      <c r="D11023" t="s">
        <v>901</v>
      </c>
      <c r="E11023" t="s">
        <v>712</v>
      </c>
      <c r="F11023" t="s">
        <v>479</v>
      </c>
    </row>
    <row r="11024" spans="1:6" x14ac:dyDescent="0.25">
      <c r="A11024">
        <v>15</v>
      </c>
      <c r="B11024">
        <v>13</v>
      </c>
      <c r="C11024" t="s">
        <v>1152</v>
      </c>
      <c r="D11024" t="s">
        <v>903</v>
      </c>
      <c r="E11024" t="s">
        <v>292</v>
      </c>
      <c r="F11024" t="s">
        <v>479</v>
      </c>
    </row>
    <row r="11025" spans="1:6" x14ac:dyDescent="0.25">
      <c r="A11025">
        <v>15</v>
      </c>
      <c r="B11025">
        <v>14</v>
      </c>
      <c r="C11025" t="s">
        <v>1064</v>
      </c>
      <c r="D11025" t="s">
        <v>901</v>
      </c>
      <c r="E11025" t="s">
        <v>546</v>
      </c>
      <c r="F11025" t="s">
        <v>479</v>
      </c>
    </row>
    <row r="11026" spans="1:6" x14ac:dyDescent="0.25">
      <c r="A11026">
        <v>15</v>
      </c>
      <c r="B11026">
        <v>15</v>
      </c>
      <c r="C11026" t="s">
        <v>1104</v>
      </c>
      <c r="D11026" t="s">
        <v>901</v>
      </c>
      <c r="E11026" t="s">
        <v>675</v>
      </c>
      <c r="F11026" t="s">
        <v>479</v>
      </c>
    </row>
    <row r="11027" spans="1:6" x14ac:dyDescent="0.25">
      <c r="A11027">
        <v>16</v>
      </c>
      <c r="B11027">
        <v>1</v>
      </c>
      <c r="C11027" t="s">
        <v>1169</v>
      </c>
      <c r="D11027" t="s">
        <v>901</v>
      </c>
      <c r="E11027" t="s">
        <v>675</v>
      </c>
      <c r="F11027" t="s">
        <v>479</v>
      </c>
    </row>
    <row r="11028" spans="1:6" x14ac:dyDescent="0.25">
      <c r="A11028">
        <v>16</v>
      </c>
      <c r="B11028">
        <v>2</v>
      </c>
      <c r="C11028" t="s">
        <v>1117</v>
      </c>
      <c r="D11028" t="s">
        <v>899</v>
      </c>
      <c r="E11028" t="s">
        <v>546</v>
      </c>
      <c r="F11028" t="s">
        <v>479</v>
      </c>
    </row>
    <row r="11029" spans="1:6" x14ac:dyDescent="0.25">
      <c r="A11029">
        <v>16</v>
      </c>
      <c r="B11029">
        <v>3</v>
      </c>
      <c r="C11029" t="s">
        <v>1168</v>
      </c>
      <c r="D11029" t="s">
        <v>899</v>
      </c>
      <c r="E11029" t="s">
        <v>292</v>
      </c>
      <c r="F11029" t="s">
        <v>479</v>
      </c>
    </row>
    <row r="11030" spans="1:6" x14ac:dyDescent="0.25">
      <c r="A11030">
        <v>16</v>
      </c>
      <c r="B11030">
        <v>4</v>
      </c>
      <c r="C11030" t="s">
        <v>1092</v>
      </c>
      <c r="D11030" t="s">
        <v>901</v>
      </c>
      <c r="E11030" t="s">
        <v>712</v>
      </c>
      <c r="F11030" t="s">
        <v>479</v>
      </c>
    </row>
    <row r="11031" spans="1:6" x14ac:dyDescent="0.25">
      <c r="A11031">
        <v>16</v>
      </c>
      <c r="B11031">
        <v>5</v>
      </c>
      <c r="C11031" t="s">
        <v>1201</v>
      </c>
      <c r="D11031" t="s">
        <v>903</v>
      </c>
      <c r="E11031" t="s">
        <v>153</v>
      </c>
      <c r="F11031" t="s">
        <v>479</v>
      </c>
    </row>
    <row r="11032" spans="1:6" x14ac:dyDescent="0.25">
      <c r="A11032">
        <v>16</v>
      </c>
      <c r="B11032">
        <v>6</v>
      </c>
      <c r="C11032" t="s">
        <v>1091</v>
      </c>
      <c r="D11032" t="s">
        <v>901</v>
      </c>
      <c r="E11032" t="s">
        <v>865</v>
      </c>
      <c r="F11032" t="s">
        <v>479</v>
      </c>
    </row>
    <row r="11033" spans="1:6" x14ac:dyDescent="0.25">
      <c r="A11033">
        <v>16</v>
      </c>
      <c r="B11033">
        <v>7</v>
      </c>
      <c r="C11033" t="s">
        <v>1165</v>
      </c>
      <c r="D11033" t="s">
        <v>901</v>
      </c>
      <c r="E11033" t="s">
        <v>448</v>
      </c>
      <c r="F11033" t="s">
        <v>479</v>
      </c>
    </row>
    <row r="11034" spans="1:6" x14ac:dyDescent="0.25">
      <c r="A11034">
        <v>16</v>
      </c>
      <c r="B11034">
        <v>8</v>
      </c>
      <c r="C11034" t="s">
        <v>1139</v>
      </c>
      <c r="D11034" t="s">
        <v>903</v>
      </c>
      <c r="E11034" t="s">
        <v>338</v>
      </c>
      <c r="F11034" t="s">
        <v>479</v>
      </c>
    </row>
    <row r="11035" spans="1:6" x14ac:dyDescent="0.25">
      <c r="A11035">
        <v>16</v>
      </c>
      <c r="B11035">
        <v>9</v>
      </c>
      <c r="C11035" t="s">
        <v>1135</v>
      </c>
      <c r="D11035" t="s">
        <v>908</v>
      </c>
      <c r="E11035" t="s">
        <v>189</v>
      </c>
      <c r="F11035" t="s">
        <v>479</v>
      </c>
    </row>
    <row r="11036" spans="1:6" x14ac:dyDescent="0.25">
      <c r="A11036">
        <v>16</v>
      </c>
      <c r="B11036">
        <v>10</v>
      </c>
      <c r="C11036" t="s">
        <v>1147</v>
      </c>
      <c r="D11036" t="s">
        <v>901</v>
      </c>
      <c r="E11036" t="s">
        <v>317</v>
      </c>
      <c r="F11036" t="s">
        <v>479</v>
      </c>
    </row>
    <row r="11037" spans="1:6" x14ac:dyDescent="0.25">
      <c r="A11037">
        <v>16</v>
      </c>
      <c r="B11037">
        <v>11</v>
      </c>
      <c r="C11037" t="s">
        <v>1123</v>
      </c>
      <c r="D11037" t="s">
        <v>926</v>
      </c>
      <c r="E11037" t="s">
        <v>603</v>
      </c>
      <c r="F11037" t="s">
        <v>479</v>
      </c>
    </row>
    <row r="11038" spans="1:6" x14ac:dyDescent="0.25">
      <c r="A11038">
        <v>16</v>
      </c>
      <c r="B11038">
        <v>12</v>
      </c>
      <c r="C11038" t="s">
        <v>1129</v>
      </c>
      <c r="D11038" t="s">
        <v>899</v>
      </c>
      <c r="E11038" t="s">
        <v>85</v>
      </c>
      <c r="F11038" t="s">
        <v>479</v>
      </c>
    </row>
    <row r="11039" spans="1:6" x14ac:dyDescent="0.25">
      <c r="A11039">
        <v>16</v>
      </c>
      <c r="B11039">
        <v>13</v>
      </c>
      <c r="C11039" t="s">
        <v>1137</v>
      </c>
      <c r="D11039" t="s">
        <v>922</v>
      </c>
      <c r="E11039" t="s">
        <v>674</v>
      </c>
      <c r="F11039" t="s">
        <v>479</v>
      </c>
    </row>
    <row r="11040" spans="1:6" x14ac:dyDescent="0.25">
      <c r="A11040">
        <v>16</v>
      </c>
      <c r="B11040">
        <v>14</v>
      </c>
      <c r="C11040" t="s">
        <v>1150</v>
      </c>
      <c r="D11040" t="s">
        <v>905</v>
      </c>
      <c r="E11040" t="s">
        <v>361</v>
      </c>
      <c r="F11040" t="s">
        <v>479</v>
      </c>
    </row>
    <row r="11041" spans="1:6" x14ac:dyDescent="0.25">
      <c r="A11041">
        <v>16</v>
      </c>
      <c r="B11041">
        <v>15</v>
      </c>
      <c r="C11041" t="s">
        <v>1146</v>
      </c>
      <c r="D11041" t="s">
        <v>905</v>
      </c>
      <c r="E11041" t="s">
        <v>305</v>
      </c>
      <c r="F11041" t="s">
        <v>479</v>
      </c>
    </row>
    <row r="11042" spans="1:6" x14ac:dyDescent="0.25">
      <c r="A11042">
        <v>17</v>
      </c>
      <c r="B11042">
        <v>1</v>
      </c>
      <c r="C11042" t="s">
        <v>1102</v>
      </c>
      <c r="D11042" t="s">
        <v>901</v>
      </c>
      <c r="E11042" t="s">
        <v>305</v>
      </c>
      <c r="F11042" t="s">
        <v>479</v>
      </c>
    </row>
    <row r="11043" spans="1:6" x14ac:dyDescent="0.25">
      <c r="A11043">
        <v>17</v>
      </c>
      <c r="B11043">
        <v>2</v>
      </c>
      <c r="C11043" t="s">
        <v>1231</v>
      </c>
      <c r="D11043" t="s">
        <v>901</v>
      </c>
      <c r="E11043" t="s">
        <v>361</v>
      </c>
      <c r="F11043" t="s">
        <v>479</v>
      </c>
    </row>
    <row r="11044" spans="1:6" x14ac:dyDescent="0.25">
      <c r="A11044">
        <v>17</v>
      </c>
      <c r="B11044">
        <v>3</v>
      </c>
      <c r="C11044" t="s">
        <v>1153</v>
      </c>
      <c r="D11044" t="s">
        <v>899</v>
      </c>
      <c r="E11044" t="s">
        <v>674</v>
      </c>
      <c r="F11044" t="s">
        <v>479</v>
      </c>
    </row>
    <row r="11045" spans="1:6" x14ac:dyDescent="0.25">
      <c r="A11045">
        <v>17</v>
      </c>
      <c r="B11045">
        <v>4</v>
      </c>
      <c r="C11045" t="s">
        <v>1140</v>
      </c>
      <c r="D11045" t="s">
        <v>901</v>
      </c>
      <c r="E11045" t="s">
        <v>85</v>
      </c>
      <c r="F11045" t="s">
        <v>479</v>
      </c>
    </row>
    <row r="11046" spans="1:6" x14ac:dyDescent="0.25">
      <c r="A11046">
        <v>17</v>
      </c>
      <c r="B11046">
        <v>5</v>
      </c>
      <c r="C11046" t="s">
        <v>1142</v>
      </c>
      <c r="D11046" t="s">
        <v>899</v>
      </c>
      <c r="E11046" t="s">
        <v>603</v>
      </c>
      <c r="F11046" t="s">
        <v>479</v>
      </c>
    </row>
    <row r="11047" spans="1:6" x14ac:dyDescent="0.25">
      <c r="A11047">
        <v>17</v>
      </c>
      <c r="B11047">
        <v>6</v>
      </c>
      <c r="C11047" t="s">
        <v>1133</v>
      </c>
      <c r="D11047" t="s">
        <v>901</v>
      </c>
      <c r="E11047" t="s">
        <v>317</v>
      </c>
      <c r="F11047" t="s">
        <v>479</v>
      </c>
    </row>
    <row r="11048" spans="1:6" x14ac:dyDescent="0.25">
      <c r="A11048">
        <v>17</v>
      </c>
      <c r="B11048">
        <v>7</v>
      </c>
      <c r="C11048" t="s">
        <v>1096</v>
      </c>
      <c r="D11048" t="s">
        <v>901</v>
      </c>
      <c r="E11048" t="s">
        <v>189</v>
      </c>
      <c r="F11048" t="s">
        <v>479</v>
      </c>
    </row>
    <row r="11049" spans="1:6" x14ac:dyDescent="0.25">
      <c r="A11049">
        <v>17</v>
      </c>
      <c r="B11049">
        <v>8</v>
      </c>
      <c r="C11049" t="s">
        <v>1148</v>
      </c>
      <c r="D11049" t="s">
        <v>901</v>
      </c>
      <c r="E11049" t="s">
        <v>338</v>
      </c>
      <c r="F11049" t="s">
        <v>479</v>
      </c>
    </row>
    <row r="11050" spans="1:6" x14ac:dyDescent="0.25">
      <c r="A11050">
        <v>17</v>
      </c>
      <c r="B11050">
        <v>9</v>
      </c>
      <c r="C11050" t="s">
        <v>1115</v>
      </c>
      <c r="D11050" t="s">
        <v>901</v>
      </c>
      <c r="E11050" t="s">
        <v>448</v>
      </c>
      <c r="F11050" t="s">
        <v>479</v>
      </c>
    </row>
    <row r="11051" spans="1:6" x14ac:dyDescent="0.25">
      <c r="A11051">
        <v>17</v>
      </c>
      <c r="B11051">
        <v>10</v>
      </c>
      <c r="C11051" t="s">
        <v>1173</v>
      </c>
      <c r="D11051" t="s">
        <v>899</v>
      </c>
      <c r="E11051" t="s">
        <v>865</v>
      </c>
      <c r="F11051" t="s">
        <v>479</v>
      </c>
    </row>
    <row r="11052" spans="1:6" x14ac:dyDescent="0.25">
      <c r="A11052">
        <v>17</v>
      </c>
      <c r="B11052">
        <v>11</v>
      </c>
      <c r="C11052" t="s">
        <v>1185</v>
      </c>
      <c r="D11052" t="s">
        <v>901</v>
      </c>
      <c r="E11052" t="s">
        <v>153</v>
      </c>
      <c r="F11052" t="s">
        <v>479</v>
      </c>
    </row>
    <row r="11053" spans="1:6" x14ac:dyDescent="0.25">
      <c r="A11053">
        <v>17</v>
      </c>
      <c r="B11053">
        <v>12</v>
      </c>
      <c r="C11053" t="s">
        <v>1071</v>
      </c>
      <c r="D11053" t="s">
        <v>903</v>
      </c>
      <c r="E11053" t="s">
        <v>712</v>
      </c>
      <c r="F11053" t="s">
        <v>479</v>
      </c>
    </row>
    <row r="11054" spans="1:6" x14ac:dyDescent="0.25">
      <c r="A11054">
        <v>17</v>
      </c>
      <c r="B11054">
        <v>13</v>
      </c>
      <c r="C11054" t="s">
        <v>1187</v>
      </c>
      <c r="D11054" t="s">
        <v>905</v>
      </c>
      <c r="E11054" t="s">
        <v>292</v>
      </c>
      <c r="F11054" t="s">
        <v>479</v>
      </c>
    </row>
    <row r="11055" spans="1:6" x14ac:dyDescent="0.25">
      <c r="A11055">
        <v>17</v>
      </c>
      <c r="B11055">
        <v>14</v>
      </c>
      <c r="C11055" t="s">
        <v>1156</v>
      </c>
      <c r="D11055" t="s">
        <v>899</v>
      </c>
      <c r="E11055" t="s">
        <v>546</v>
      </c>
      <c r="F11055" t="s">
        <v>479</v>
      </c>
    </row>
    <row r="11056" spans="1:6" x14ac:dyDescent="0.25">
      <c r="A11056">
        <v>17</v>
      </c>
      <c r="B11056">
        <v>15</v>
      </c>
      <c r="C11056" t="s">
        <v>1200</v>
      </c>
      <c r="D11056" t="s">
        <v>901</v>
      </c>
      <c r="E11056" t="s">
        <v>675</v>
      </c>
      <c r="F11056" t="s">
        <v>479</v>
      </c>
    </row>
    <row r="11057" spans="1:6" x14ac:dyDescent="0.25">
      <c r="A11057">
        <v>18</v>
      </c>
      <c r="B11057">
        <v>1</v>
      </c>
      <c r="C11057" t="s">
        <v>1279</v>
      </c>
      <c r="D11057" t="s">
        <v>901</v>
      </c>
      <c r="E11057" t="s">
        <v>675</v>
      </c>
      <c r="F11057" t="s">
        <v>479</v>
      </c>
    </row>
    <row r="11058" spans="1:6" x14ac:dyDescent="0.25">
      <c r="A11058">
        <v>18</v>
      </c>
      <c r="B11058">
        <v>2</v>
      </c>
      <c r="C11058" t="s">
        <v>1159</v>
      </c>
      <c r="D11058" t="s">
        <v>901</v>
      </c>
      <c r="E11058" t="s">
        <v>546</v>
      </c>
      <c r="F11058" t="s">
        <v>479</v>
      </c>
    </row>
    <row r="11059" spans="1:6" x14ac:dyDescent="0.25">
      <c r="A11059">
        <v>18</v>
      </c>
      <c r="B11059">
        <v>3</v>
      </c>
      <c r="C11059" t="s">
        <v>1190</v>
      </c>
      <c r="D11059" t="s">
        <v>901</v>
      </c>
      <c r="E11059" t="s">
        <v>292</v>
      </c>
      <c r="F11059" t="s">
        <v>479</v>
      </c>
    </row>
    <row r="11060" spans="1:6" x14ac:dyDescent="0.25">
      <c r="A11060">
        <v>18</v>
      </c>
      <c r="B11060">
        <v>4</v>
      </c>
      <c r="C11060" t="s">
        <v>1158</v>
      </c>
      <c r="D11060" t="s">
        <v>961</v>
      </c>
      <c r="E11060" t="s">
        <v>712</v>
      </c>
      <c r="F11060" t="s">
        <v>479</v>
      </c>
    </row>
    <row r="11061" spans="1:6" x14ac:dyDescent="0.25">
      <c r="A11061">
        <v>18</v>
      </c>
      <c r="B11061">
        <v>5</v>
      </c>
      <c r="C11061" t="s">
        <v>1164</v>
      </c>
      <c r="D11061" t="s">
        <v>903</v>
      </c>
      <c r="E11061" t="s">
        <v>153</v>
      </c>
      <c r="F11061" t="s">
        <v>479</v>
      </c>
    </row>
    <row r="11062" spans="1:6" x14ac:dyDescent="0.25">
      <c r="A11062">
        <v>18</v>
      </c>
      <c r="B11062">
        <v>6</v>
      </c>
      <c r="C11062" t="s">
        <v>1254</v>
      </c>
      <c r="D11062" t="s">
        <v>905</v>
      </c>
      <c r="E11062" t="s">
        <v>865</v>
      </c>
      <c r="F11062" t="s">
        <v>479</v>
      </c>
    </row>
    <row r="11063" spans="1:6" x14ac:dyDescent="0.25">
      <c r="A11063">
        <v>18</v>
      </c>
      <c r="B11063">
        <v>7</v>
      </c>
      <c r="C11063" t="s">
        <v>1216</v>
      </c>
      <c r="D11063" t="s">
        <v>899</v>
      </c>
      <c r="E11063" t="s">
        <v>448</v>
      </c>
      <c r="F11063" t="s">
        <v>479</v>
      </c>
    </row>
    <row r="11064" spans="1:6" x14ac:dyDescent="0.25">
      <c r="A11064">
        <v>18</v>
      </c>
      <c r="B11064">
        <v>8</v>
      </c>
      <c r="C11064" t="s">
        <v>1154</v>
      </c>
      <c r="D11064" t="s">
        <v>922</v>
      </c>
      <c r="E11064" t="s">
        <v>338</v>
      </c>
      <c r="F11064" t="s">
        <v>479</v>
      </c>
    </row>
    <row r="11065" spans="1:6" x14ac:dyDescent="0.25">
      <c r="A11065">
        <v>18</v>
      </c>
      <c r="B11065">
        <v>9</v>
      </c>
      <c r="C11065" t="s">
        <v>1251</v>
      </c>
      <c r="D11065" t="s">
        <v>901</v>
      </c>
      <c r="E11065" t="s">
        <v>189</v>
      </c>
      <c r="F11065" t="s">
        <v>479</v>
      </c>
    </row>
    <row r="11066" spans="1:6" x14ac:dyDescent="0.25">
      <c r="A11066">
        <v>18</v>
      </c>
      <c r="B11066">
        <v>10</v>
      </c>
      <c r="C11066" t="s">
        <v>1157</v>
      </c>
      <c r="D11066" t="s">
        <v>899</v>
      </c>
      <c r="E11066" t="s">
        <v>317</v>
      </c>
      <c r="F11066" t="s">
        <v>479</v>
      </c>
    </row>
    <row r="11067" spans="1:6" x14ac:dyDescent="0.25">
      <c r="A11067">
        <v>18</v>
      </c>
      <c r="B11067">
        <v>11</v>
      </c>
      <c r="C11067" t="s">
        <v>1176</v>
      </c>
      <c r="D11067" t="s">
        <v>922</v>
      </c>
      <c r="E11067" t="s">
        <v>603</v>
      </c>
      <c r="F11067" t="s">
        <v>479</v>
      </c>
    </row>
    <row r="11068" spans="1:6" x14ac:dyDescent="0.25">
      <c r="A11068">
        <v>18</v>
      </c>
      <c r="B11068">
        <v>12</v>
      </c>
      <c r="C11068" t="s">
        <v>1161</v>
      </c>
      <c r="D11068" t="s">
        <v>899</v>
      </c>
      <c r="E11068" t="s">
        <v>85</v>
      </c>
      <c r="F11068" t="s">
        <v>479</v>
      </c>
    </row>
    <row r="11069" spans="1:6" x14ac:dyDescent="0.25">
      <c r="A11069">
        <v>18</v>
      </c>
      <c r="B11069">
        <v>13</v>
      </c>
      <c r="C11069" t="s">
        <v>1175</v>
      </c>
      <c r="D11069" t="s">
        <v>905</v>
      </c>
      <c r="E11069" t="s">
        <v>674</v>
      </c>
      <c r="F11069" t="s">
        <v>479</v>
      </c>
    </row>
    <row r="11070" spans="1:6" x14ac:dyDescent="0.25">
      <c r="A11070">
        <v>18</v>
      </c>
      <c r="B11070">
        <v>14</v>
      </c>
      <c r="C11070" t="s">
        <v>1225</v>
      </c>
      <c r="D11070" t="s">
        <v>901</v>
      </c>
      <c r="E11070" t="s">
        <v>361</v>
      </c>
      <c r="F11070" t="s">
        <v>479</v>
      </c>
    </row>
    <row r="11071" spans="1:6" x14ac:dyDescent="0.25">
      <c r="A11071">
        <v>18</v>
      </c>
      <c r="B11071">
        <v>15</v>
      </c>
      <c r="C11071" t="s">
        <v>1186</v>
      </c>
      <c r="D11071" t="s">
        <v>922</v>
      </c>
      <c r="E11071" t="s">
        <v>305</v>
      </c>
      <c r="F11071" t="s">
        <v>479</v>
      </c>
    </row>
    <row r="11072" spans="1:6" x14ac:dyDescent="0.25">
      <c r="A11072">
        <v>19</v>
      </c>
      <c r="B11072">
        <v>1</v>
      </c>
      <c r="C11072" t="s">
        <v>1163</v>
      </c>
      <c r="D11072" t="s">
        <v>903</v>
      </c>
      <c r="E11072" t="s">
        <v>305</v>
      </c>
      <c r="F11072" t="s">
        <v>479</v>
      </c>
    </row>
    <row r="11073" spans="1:6" x14ac:dyDescent="0.25">
      <c r="A11073">
        <v>19</v>
      </c>
      <c r="B11073">
        <v>2</v>
      </c>
      <c r="C11073" t="s">
        <v>1218</v>
      </c>
      <c r="D11073" t="s">
        <v>901</v>
      </c>
      <c r="E11073" t="s">
        <v>361</v>
      </c>
      <c r="F11073" t="s">
        <v>479</v>
      </c>
    </row>
    <row r="11074" spans="1:6" x14ac:dyDescent="0.25">
      <c r="A11074">
        <v>19</v>
      </c>
      <c r="B11074">
        <v>3</v>
      </c>
      <c r="C11074" t="s">
        <v>1207</v>
      </c>
      <c r="D11074" t="s">
        <v>899</v>
      </c>
      <c r="E11074" t="s">
        <v>674</v>
      </c>
      <c r="F11074" t="s">
        <v>479</v>
      </c>
    </row>
    <row r="11075" spans="1:6" x14ac:dyDescent="0.25">
      <c r="A11075">
        <v>19</v>
      </c>
      <c r="B11075">
        <v>4</v>
      </c>
      <c r="C11075" t="s">
        <v>1180</v>
      </c>
      <c r="D11075" t="s">
        <v>899</v>
      </c>
      <c r="E11075" t="s">
        <v>85</v>
      </c>
      <c r="F11075" t="s">
        <v>479</v>
      </c>
    </row>
    <row r="11076" spans="1:6" x14ac:dyDescent="0.25">
      <c r="A11076">
        <v>19</v>
      </c>
      <c r="B11076">
        <v>5</v>
      </c>
      <c r="C11076" t="s">
        <v>1192</v>
      </c>
      <c r="D11076" t="s">
        <v>901</v>
      </c>
      <c r="E11076" t="s">
        <v>603</v>
      </c>
      <c r="F11076" t="s">
        <v>479</v>
      </c>
    </row>
    <row r="11077" spans="1:6" x14ac:dyDescent="0.25">
      <c r="A11077">
        <v>19</v>
      </c>
      <c r="B11077">
        <v>6</v>
      </c>
      <c r="C11077" t="s">
        <v>1127</v>
      </c>
      <c r="D11077" t="s">
        <v>901</v>
      </c>
      <c r="E11077" t="s">
        <v>317</v>
      </c>
      <c r="F11077" t="s">
        <v>479</v>
      </c>
    </row>
    <row r="11078" spans="1:6" x14ac:dyDescent="0.25">
      <c r="A11078">
        <v>19</v>
      </c>
      <c r="B11078">
        <v>7</v>
      </c>
      <c r="C11078" t="s">
        <v>1213</v>
      </c>
      <c r="D11078" t="s">
        <v>901</v>
      </c>
      <c r="E11078" t="s">
        <v>189</v>
      </c>
      <c r="F11078" t="s">
        <v>479</v>
      </c>
    </row>
    <row r="11079" spans="1:6" x14ac:dyDescent="0.25">
      <c r="A11079">
        <v>19</v>
      </c>
      <c r="B11079">
        <v>8</v>
      </c>
      <c r="C11079" t="s">
        <v>1174</v>
      </c>
      <c r="D11079" t="s">
        <v>899</v>
      </c>
      <c r="E11079" t="s">
        <v>338</v>
      </c>
      <c r="F11079" t="s">
        <v>479</v>
      </c>
    </row>
    <row r="11080" spans="1:6" x14ac:dyDescent="0.25">
      <c r="A11080">
        <v>19</v>
      </c>
      <c r="B11080">
        <v>9</v>
      </c>
      <c r="C11080" t="s">
        <v>1250</v>
      </c>
      <c r="D11080" t="s">
        <v>899</v>
      </c>
      <c r="E11080" t="s">
        <v>448</v>
      </c>
      <c r="F11080" t="s">
        <v>479</v>
      </c>
    </row>
    <row r="11081" spans="1:6" x14ac:dyDescent="0.25">
      <c r="A11081">
        <v>19</v>
      </c>
      <c r="B11081">
        <v>10</v>
      </c>
      <c r="C11081" t="s">
        <v>1196</v>
      </c>
      <c r="D11081" t="s">
        <v>903</v>
      </c>
      <c r="E11081" t="s">
        <v>865</v>
      </c>
      <c r="F11081" t="s">
        <v>479</v>
      </c>
    </row>
    <row r="11082" spans="1:6" x14ac:dyDescent="0.25">
      <c r="A11082">
        <v>19</v>
      </c>
      <c r="B11082">
        <v>11</v>
      </c>
      <c r="C11082" t="s">
        <v>1179</v>
      </c>
      <c r="D11082" t="s">
        <v>901</v>
      </c>
      <c r="E11082" t="s">
        <v>153</v>
      </c>
      <c r="F11082" t="s">
        <v>479</v>
      </c>
    </row>
    <row r="11083" spans="1:6" x14ac:dyDescent="0.25">
      <c r="A11083">
        <v>19</v>
      </c>
      <c r="B11083">
        <v>12</v>
      </c>
      <c r="C11083" t="s">
        <v>1166</v>
      </c>
      <c r="D11083" t="s">
        <v>901</v>
      </c>
      <c r="E11083" t="s">
        <v>712</v>
      </c>
      <c r="F11083" t="s">
        <v>479</v>
      </c>
    </row>
    <row r="11084" spans="1:6" x14ac:dyDescent="0.25">
      <c r="A11084">
        <v>19</v>
      </c>
      <c r="B11084">
        <v>13</v>
      </c>
      <c r="C11084" t="s">
        <v>1249</v>
      </c>
      <c r="D11084" t="s">
        <v>899</v>
      </c>
      <c r="E11084" t="s">
        <v>292</v>
      </c>
      <c r="F11084" t="s">
        <v>479</v>
      </c>
    </row>
    <row r="11085" spans="1:6" x14ac:dyDescent="0.25">
      <c r="A11085">
        <v>19</v>
      </c>
      <c r="B11085">
        <v>14</v>
      </c>
      <c r="C11085" t="s">
        <v>1223</v>
      </c>
      <c r="D11085" t="s">
        <v>908</v>
      </c>
      <c r="E11085" t="s">
        <v>546</v>
      </c>
      <c r="F11085" t="s">
        <v>479</v>
      </c>
    </row>
    <row r="11086" spans="1:6" x14ac:dyDescent="0.25">
      <c r="A11086">
        <v>19</v>
      </c>
      <c r="B11086">
        <v>15</v>
      </c>
      <c r="C11086" t="s">
        <v>1151</v>
      </c>
      <c r="D11086" t="s">
        <v>903</v>
      </c>
      <c r="E11086" t="s">
        <v>675</v>
      </c>
      <c r="F11086" t="s">
        <v>479</v>
      </c>
    </row>
    <row r="11087" spans="1:6" x14ac:dyDescent="0.25">
      <c r="A11087">
        <v>20</v>
      </c>
      <c r="B11087">
        <v>1</v>
      </c>
      <c r="C11087" t="s">
        <v>1226</v>
      </c>
      <c r="D11087" t="s">
        <v>901</v>
      </c>
      <c r="E11087" t="s">
        <v>675</v>
      </c>
      <c r="F11087" t="s">
        <v>479</v>
      </c>
    </row>
    <row r="11088" spans="1:6" x14ac:dyDescent="0.25">
      <c r="A11088">
        <v>20</v>
      </c>
      <c r="B11088">
        <v>2</v>
      </c>
      <c r="C11088" t="s">
        <v>1155</v>
      </c>
      <c r="D11088" t="s">
        <v>961</v>
      </c>
      <c r="E11088" t="s">
        <v>546</v>
      </c>
      <c r="F11088" t="s">
        <v>479</v>
      </c>
    </row>
    <row r="11089" spans="1:6" x14ac:dyDescent="0.25">
      <c r="A11089">
        <v>20</v>
      </c>
      <c r="B11089">
        <v>3</v>
      </c>
      <c r="C11089" t="s">
        <v>1183</v>
      </c>
      <c r="D11089" t="s">
        <v>899</v>
      </c>
      <c r="E11089" t="s">
        <v>292</v>
      </c>
      <c r="F11089" t="s">
        <v>479</v>
      </c>
    </row>
    <row r="11090" spans="1:6" x14ac:dyDescent="0.25">
      <c r="A11090">
        <v>20</v>
      </c>
      <c r="B11090">
        <v>4</v>
      </c>
      <c r="C11090" t="s">
        <v>1256</v>
      </c>
      <c r="D11090" t="s">
        <v>899</v>
      </c>
      <c r="E11090" t="s">
        <v>712</v>
      </c>
      <c r="F11090" t="s">
        <v>479</v>
      </c>
    </row>
    <row r="11091" spans="1:6" x14ac:dyDescent="0.25">
      <c r="A11091">
        <v>20</v>
      </c>
      <c r="B11091">
        <v>5</v>
      </c>
      <c r="C11091" t="s">
        <v>1143</v>
      </c>
      <c r="D11091" t="s">
        <v>961</v>
      </c>
      <c r="E11091" t="s">
        <v>153</v>
      </c>
      <c r="F11091" t="s">
        <v>479</v>
      </c>
    </row>
    <row r="11092" spans="1:6" x14ac:dyDescent="0.25">
      <c r="A11092">
        <v>20</v>
      </c>
      <c r="B11092">
        <v>6</v>
      </c>
      <c r="C11092" t="s">
        <v>1274</v>
      </c>
      <c r="D11092" t="s">
        <v>901</v>
      </c>
      <c r="E11092" t="s">
        <v>865</v>
      </c>
      <c r="F11092" t="s">
        <v>479</v>
      </c>
    </row>
    <row r="11093" spans="1:6" x14ac:dyDescent="0.25">
      <c r="A11093">
        <v>20</v>
      </c>
      <c r="B11093">
        <v>7</v>
      </c>
      <c r="C11093" t="s">
        <v>1177</v>
      </c>
      <c r="D11093" t="s">
        <v>901</v>
      </c>
      <c r="E11093" t="s">
        <v>448</v>
      </c>
      <c r="F11093" t="s">
        <v>479</v>
      </c>
    </row>
    <row r="11094" spans="1:6" x14ac:dyDescent="0.25">
      <c r="A11094">
        <v>20</v>
      </c>
      <c r="B11094">
        <v>8</v>
      </c>
      <c r="C11094" t="s">
        <v>1204</v>
      </c>
      <c r="D11094" t="s">
        <v>901</v>
      </c>
      <c r="E11094" t="s">
        <v>338</v>
      </c>
      <c r="F11094" t="s">
        <v>479</v>
      </c>
    </row>
    <row r="11095" spans="1:6" x14ac:dyDescent="0.25">
      <c r="A11095">
        <v>20</v>
      </c>
      <c r="B11095">
        <v>9</v>
      </c>
      <c r="C11095" t="s">
        <v>1160</v>
      </c>
      <c r="D11095" t="s">
        <v>899</v>
      </c>
      <c r="E11095" t="s">
        <v>189</v>
      </c>
      <c r="F11095" t="s">
        <v>479</v>
      </c>
    </row>
    <row r="11096" spans="1:6" x14ac:dyDescent="0.25">
      <c r="A11096">
        <v>20</v>
      </c>
      <c r="B11096">
        <v>10</v>
      </c>
      <c r="C11096" t="s">
        <v>1212</v>
      </c>
      <c r="D11096" t="s">
        <v>901</v>
      </c>
      <c r="E11096" t="s">
        <v>317</v>
      </c>
      <c r="F11096" t="s">
        <v>479</v>
      </c>
    </row>
    <row r="11097" spans="1:6" x14ac:dyDescent="0.25">
      <c r="A11097">
        <v>20</v>
      </c>
      <c r="B11097">
        <v>11</v>
      </c>
      <c r="C11097" t="s">
        <v>1138</v>
      </c>
      <c r="D11097" t="s">
        <v>961</v>
      </c>
      <c r="E11097" t="s">
        <v>603</v>
      </c>
      <c r="F11097" t="s">
        <v>479</v>
      </c>
    </row>
    <row r="11098" spans="1:6" x14ac:dyDescent="0.25">
      <c r="A11098">
        <v>20</v>
      </c>
      <c r="B11098">
        <v>12</v>
      </c>
      <c r="C11098" t="s">
        <v>1132</v>
      </c>
      <c r="D11098" t="s">
        <v>903</v>
      </c>
      <c r="E11098" t="s">
        <v>85</v>
      </c>
      <c r="F11098" t="s">
        <v>479</v>
      </c>
    </row>
    <row r="11099" spans="1:6" x14ac:dyDescent="0.25">
      <c r="A11099">
        <v>20</v>
      </c>
      <c r="B11099">
        <v>13</v>
      </c>
      <c r="C11099" t="s">
        <v>1198</v>
      </c>
      <c r="D11099" t="s">
        <v>901</v>
      </c>
      <c r="E11099" t="s">
        <v>674</v>
      </c>
      <c r="F11099" t="s">
        <v>479</v>
      </c>
    </row>
    <row r="11100" spans="1:6" x14ac:dyDescent="0.25">
      <c r="A11100">
        <v>20</v>
      </c>
      <c r="B11100">
        <v>14</v>
      </c>
      <c r="C11100" t="s">
        <v>1215</v>
      </c>
      <c r="D11100" t="s">
        <v>899</v>
      </c>
      <c r="E11100" t="s">
        <v>361</v>
      </c>
      <c r="F11100" t="s">
        <v>479</v>
      </c>
    </row>
    <row r="11101" spans="1:6" x14ac:dyDescent="0.25">
      <c r="A11101">
        <v>20</v>
      </c>
      <c r="B11101">
        <v>15</v>
      </c>
      <c r="C11101" t="s">
        <v>1211</v>
      </c>
      <c r="D11101" t="s">
        <v>899</v>
      </c>
      <c r="E11101" t="s">
        <v>305</v>
      </c>
      <c r="F11101" t="s">
        <v>479</v>
      </c>
    </row>
    <row r="11102" spans="1:6" x14ac:dyDescent="0.25">
      <c r="A11102">
        <v>21</v>
      </c>
      <c r="B11102">
        <v>1</v>
      </c>
      <c r="C11102" t="s">
        <v>1205</v>
      </c>
      <c r="D11102" t="s">
        <v>905</v>
      </c>
      <c r="E11102" t="s">
        <v>305</v>
      </c>
      <c r="F11102" t="s">
        <v>479</v>
      </c>
    </row>
    <row r="11103" spans="1:6" x14ac:dyDescent="0.25">
      <c r="A11103">
        <v>21</v>
      </c>
      <c r="B11103">
        <v>2</v>
      </c>
      <c r="C11103" t="s">
        <v>1162</v>
      </c>
      <c r="D11103" t="s">
        <v>961</v>
      </c>
      <c r="E11103" t="s">
        <v>361</v>
      </c>
      <c r="F11103" t="s">
        <v>479</v>
      </c>
    </row>
    <row r="11104" spans="1:6" x14ac:dyDescent="0.25">
      <c r="A11104">
        <v>21</v>
      </c>
      <c r="B11104">
        <v>3</v>
      </c>
      <c r="C11104" t="s">
        <v>1208</v>
      </c>
      <c r="D11104" t="s">
        <v>899</v>
      </c>
      <c r="E11104" t="s">
        <v>674</v>
      </c>
      <c r="F11104" t="s">
        <v>479</v>
      </c>
    </row>
    <row r="11105" spans="1:6" x14ac:dyDescent="0.25">
      <c r="A11105">
        <v>21</v>
      </c>
      <c r="B11105">
        <v>4</v>
      </c>
      <c r="C11105" t="s">
        <v>1282</v>
      </c>
      <c r="D11105" t="s">
        <v>901</v>
      </c>
      <c r="E11105" t="s">
        <v>85</v>
      </c>
      <c r="F11105" t="s">
        <v>479</v>
      </c>
    </row>
    <row r="11106" spans="1:6" x14ac:dyDescent="0.25">
      <c r="A11106">
        <v>21</v>
      </c>
      <c r="B11106">
        <v>5</v>
      </c>
      <c r="C11106" t="s">
        <v>1220</v>
      </c>
      <c r="D11106" t="s">
        <v>903</v>
      </c>
      <c r="E11106" t="s">
        <v>603</v>
      </c>
      <c r="F11106" t="s">
        <v>479</v>
      </c>
    </row>
    <row r="11107" spans="1:6" x14ac:dyDescent="0.25">
      <c r="A11107">
        <v>21</v>
      </c>
      <c r="B11107">
        <v>6</v>
      </c>
      <c r="C11107" t="s">
        <v>1191</v>
      </c>
      <c r="D11107" t="s">
        <v>901</v>
      </c>
      <c r="E11107" t="s">
        <v>317</v>
      </c>
      <c r="F11107" t="s">
        <v>479</v>
      </c>
    </row>
    <row r="11108" spans="1:6" x14ac:dyDescent="0.25">
      <c r="A11108">
        <v>21</v>
      </c>
      <c r="B11108">
        <v>7</v>
      </c>
      <c r="C11108" t="s">
        <v>1221</v>
      </c>
      <c r="D11108" t="s">
        <v>908</v>
      </c>
      <c r="E11108" t="s">
        <v>189</v>
      </c>
      <c r="F11108" t="s">
        <v>479</v>
      </c>
    </row>
    <row r="11109" spans="1:6" x14ac:dyDescent="0.25">
      <c r="A11109">
        <v>21</v>
      </c>
      <c r="B11109">
        <v>8</v>
      </c>
      <c r="C11109" t="s">
        <v>1267</v>
      </c>
      <c r="D11109" t="s">
        <v>901</v>
      </c>
      <c r="E11109" t="s">
        <v>338</v>
      </c>
      <c r="F11109" t="s">
        <v>479</v>
      </c>
    </row>
    <row r="11110" spans="1:6" x14ac:dyDescent="0.25">
      <c r="A11110">
        <v>21</v>
      </c>
      <c r="B11110">
        <v>9</v>
      </c>
      <c r="C11110" t="s">
        <v>1219</v>
      </c>
      <c r="D11110" t="s">
        <v>899</v>
      </c>
      <c r="E11110" t="s">
        <v>448</v>
      </c>
      <c r="F11110" t="s">
        <v>479</v>
      </c>
    </row>
    <row r="11111" spans="1:6" x14ac:dyDescent="0.25">
      <c r="A11111">
        <v>21</v>
      </c>
      <c r="B11111">
        <v>10</v>
      </c>
      <c r="C11111" t="s">
        <v>1194</v>
      </c>
      <c r="D11111" t="s">
        <v>961</v>
      </c>
      <c r="E11111" t="s">
        <v>865</v>
      </c>
      <c r="F11111" t="s">
        <v>479</v>
      </c>
    </row>
    <row r="11112" spans="1:6" x14ac:dyDescent="0.25">
      <c r="A11112">
        <v>21</v>
      </c>
      <c r="B11112">
        <v>11</v>
      </c>
      <c r="C11112" t="s">
        <v>1217</v>
      </c>
      <c r="D11112" t="s">
        <v>901</v>
      </c>
      <c r="E11112" t="s">
        <v>153</v>
      </c>
      <c r="F11112" t="s">
        <v>479</v>
      </c>
    </row>
    <row r="11113" spans="1:6" x14ac:dyDescent="0.25">
      <c r="A11113">
        <v>21</v>
      </c>
      <c r="B11113">
        <v>12</v>
      </c>
      <c r="C11113" t="s">
        <v>1178</v>
      </c>
      <c r="D11113" t="s">
        <v>901</v>
      </c>
      <c r="E11113" t="s">
        <v>712</v>
      </c>
      <c r="F11113" t="s">
        <v>479</v>
      </c>
    </row>
    <row r="11114" spans="1:6" x14ac:dyDescent="0.25">
      <c r="A11114">
        <v>21</v>
      </c>
      <c r="B11114">
        <v>13</v>
      </c>
      <c r="C11114" t="s">
        <v>1275</v>
      </c>
      <c r="D11114" t="s">
        <v>899</v>
      </c>
      <c r="E11114" t="s">
        <v>292</v>
      </c>
      <c r="F11114" t="s">
        <v>479</v>
      </c>
    </row>
    <row r="11115" spans="1:6" x14ac:dyDescent="0.25">
      <c r="A11115">
        <v>21</v>
      </c>
      <c r="B11115">
        <v>14</v>
      </c>
      <c r="C11115" t="s">
        <v>1247</v>
      </c>
      <c r="D11115" t="s">
        <v>901</v>
      </c>
      <c r="E11115" t="s">
        <v>546</v>
      </c>
      <c r="F11115" t="s">
        <v>479</v>
      </c>
    </row>
    <row r="11116" spans="1:6" x14ac:dyDescent="0.25">
      <c r="A11116">
        <v>21</v>
      </c>
      <c r="B11116">
        <v>15</v>
      </c>
      <c r="C11116" t="s">
        <v>1229</v>
      </c>
      <c r="D11116" t="s">
        <v>905</v>
      </c>
      <c r="E11116" t="s">
        <v>675</v>
      </c>
      <c r="F11116" t="s">
        <v>479</v>
      </c>
    </row>
    <row r="11117" spans="1:6" x14ac:dyDescent="0.25">
      <c r="A11117">
        <v>22</v>
      </c>
      <c r="B11117">
        <v>1</v>
      </c>
      <c r="C11117" t="s">
        <v>1189</v>
      </c>
      <c r="D11117" t="s">
        <v>901</v>
      </c>
      <c r="E11117" t="s">
        <v>675</v>
      </c>
      <c r="F11117" t="s">
        <v>479</v>
      </c>
    </row>
    <row r="11118" spans="1:6" x14ac:dyDescent="0.25">
      <c r="A11118">
        <v>22</v>
      </c>
      <c r="B11118">
        <v>2</v>
      </c>
      <c r="C11118" t="s">
        <v>1363</v>
      </c>
      <c r="D11118" t="s">
        <v>908</v>
      </c>
      <c r="E11118" t="s">
        <v>546</v>
      </c>
      <c r="F11118" t="s">
        <v>479</v>
      </c>
    </row>
    <row r="11119" spans="1:6" x14ac:dyDescent="0.25">
      <c r="A11119">
        <v>22</v>
      </c>
      <c r="B11119">
        <v>3</v>
      </c>
      <c r="C11119" t="s">
        <v>1206</v>
      </c>
      <c r="D11119" t="s">
        <v>901</v>
      </c>
      <c r="E11119" t="s">
        <v>292</v>
      </c>
      <c r="F11119" t="s">
        <v>479</v>
      </c>
    </row>
    <row r="11120" spans="1:6" x14ac:dyDescent="0.25">
      <c r="A11120">
        <v>22</v>
      </c>
      <c r="B11120">
        <v>4</v>
      </c>
      <c r="C11120" t="s">
        <v>1261</v>
      </c>
      <c r="D11120" t="s">
        <v>899</v>
      </c>
      <c r="E11120" t="s">
        <v>712</v>
      </c>
      <c r="F11120" t="s">
        <v>479</v>
      </c>
    </row>
    <row r="11121" spans="1:6" x14ac:dyDescent="0.25">
      <c r="A11121">
        <v>22</v>
      </c>
      <c r="B11121">
        <v>5</v>
      </c>
      <c r="C11121" t="s">
        <v>1167</v>
      </c>
      <c r="D11121" t="s">
        <v>901</v>
      </c>
      <c r="E11121" t="s">
        <v>153</v>
      </c>
      <c r="F11121" t="s">
        <v>479</v>
      </c>
    </row>
    <row r="11122" spans="1:6" x14ac:dyDescent="0.25">
      <c r="A11122">
        <v>22</v>
      </c>
      <c r="B11122">
        <v>6</v>
      </c>
      <c r="C11122" t="s">
        <v>1172</v>
      </c>
      <c r="D11122" t="s">
        <v>901</v>
      </c>
      <c r="E11122" t="s">
        <v>865</v>
      </c>
      <c r="F11122" t="s">
        <v>479</v>
      </c>
    </row>
    <row r="11123" spans="1:6" x14ac:dyDescent="0.25">
      <c r="A11123">
        <v>22</v>
      </c>
      <c r="B11123">
        <v>7</v>
      </c>
      <c r="C11123" t="s">
        <v>1263</v>
      </c>
      <c r="D11123" t="s">
        <v>922</v>
      </c>
      <c r="E11123" t="s">
        <v>448</v>
      </c>
      <c r="F11123" t="s">
        <v>479</v>
      </c>
    </row>
    <row r="11124" spans="1:6" x14ac:dyDescent="0.25">
      <c r="A11124">
        <v>22</v>
      </c>
      <c r="B11124">
        <v>8</v>
      </c>
      <c r="C11124" t="s">
        <v>1072</v>
      </c>
      <c r="D11124" t="s">
        <v>901</v>
      </c>
      <c r="E11124" t="s">
        <v>338</v>
      </c>
      <c r="F11124" t="s">
        <v>479</v>
      </c>
    </row>
    <row r="11125" spans="1:6" x14ac:dyDescent="0.25">
      <c r="A11125">
        <v>22</v>
      </c>
      <c r="B11125">
        <v>9</v>
      </c>
      <c r="C11125" t="s">
        <v>1195</v>
      </c>
      <c r="D11125" t="s">
        <v>899</v>
      </c>
      <c r="E11125" t="s">
        <v>189</v>
      </c>
      <c r="F11125" t="s">
        <v>479</v>
      </c>
    </row>
    <row r="11126" spans="1:6" x14ac:dyDescent="0.25">
      <c r="A11126">
        <v>22</v>
      </c>
      <c r="B11126">
        <v>10</v>
      </c>
      <c r="C11126" t="s">
        <v>1199</v>
      </c>
      <c r="D11126" t="s">
        <v>903</v>
      </c>
      <c r="E11126" t="s">
        <v>317</v>
      </c>
      <c r="F11126" t="s">
        <v>479</v>
      </c>
    </row>
    <row r="11127" spans="1:6" x14ac:dyDescent="0.25">
      <c r="A11127">
        <v>22</v>
      </c>
      <c r="B11127">
        <v>11</v>
      </c>
      <c r="C11127" t="s">
        <v>1255</v>
      </c>
      <c r="D11127" t="s">
        <v>901</v>
      </c>
      <c r="E11127" t="s">
        <v>603</v>
      </c>
      <c r="F11127" t="s">
        <v>479</v>
      </c>
    </row>
    <row r="11128" spans="1:6" x14ac:dyDescent="0.25">
      <c r="A11128">
        <v>22</v>
      </c>
      <c r="B11128">
        <v>12</v>
      </c>
      <c r="C11128" t="s">
        <v>1182</v>
      </c>
      <c r="D11128" t="s">
        <v>901</v>
      </c>
      <c r="E11128" t="s">
        <v>85</v>
      </c>
      <c r="F11128" t="s">
        <v>479</v>
      </c>
    </row>
    <row r="11129" spans="1:6" x14ac:dyDescent="0.25">
      <c r="A11129">
        <v>22</v>
      </c>
      <c r="B11129">
        <v>13</v>
      </c>
      <c r="C11129" t="s">
        <v>1262</v>
      </c>
      <c r="D11129" t="s">
        <v>903</v>
      </c>
      <c r="E11129" t="s">
        <v>674</v>
      </c>
      <c r="F11129" t="s">
        <v>479</v>
      </c>
    </row>
    <row r="11130" spans="1:6" x14ac:dyDescent="0.25">
      <c r="A11130">
        <v>22</v>
      </c>
      <c r="B11130">
        <v>14</v>
      </c>
      <c r="C11130" t="s">
        <v>1203</v>
      </c>
      <c r="D11130" t="s">
        <v>903</v>
      </c>
      <c r="E11130" t="s">
        <v>361</v>
      </c>
      <c r="F11130" t="s">
        <v>479</v>
      </c>
    </row>
    <row r="11131" spans="1:6" x14ac:dyDescent="0.25">
      <c r="A11131">
        <v>22</v>
      </c>
      <c r="B11131">
        <v>15</v>
      </c>
      <c r="C11131" t="s">
        <v>1238</v>
      </c>
      <c r="D11131" t="s">
        <v>901</v>
      </c>
      <c r="E11131" t="s">
        <v>305</v>
      </c>
      <c r="F11131" t="s">
        <v>479</v>
      </c>
    </row>
    <row r="11132" spans="1:6" x14ac:dyDescent="0.25">
      <c r="A11132">
        <v>23</v>
      </c>
      <c r="B11132">
        <v>1</v>
      </c>
      <c r="C11132" t="s">
        <v>1110</v>
      </c>
      <c r="D11132" t="s">
        <v>899</v>
      </c>
      <c r="E11132" t="s">
        <v>305</v>
      </c>
      <c r="F11132" t="s">
        <v>479</v>
      </c>
    </row>
    <row r="11133" spans="1:6" x14ac:dyDescent="0.25">
      <c r="A11133">
        <v>23</v>
      </c>
      <c r="B11133">
        <v>2</v>
      </c>
      <c r="C11133" t="s">
        <v>1246</v>
      </c>
      <c r="D11133" t="s">
        <v>899</v>
      </c>
      <c r="E11133" t="s">
        <v>361</v>
      </c>
      <c r="F11133" t="s">
        <v>479</v>
      </c>
    </row>
    <row r="11134" spans="1:6" x14ac:dyDescent="0.25">
      <c r="A11134">
        <v>23</v>
      </c>
      <c r="B11134">
        <v>3</v>
      </c>
      <c r="C11134" t="s">
        <v>1184</v>
      </c>
      <c r="D11134" t="s">
        <v>901</v>
      </c>
      <c r="E11134" t="s">
        <v>674</v>
      </c>
      <c r="F11134" t="s">
        <v>479</v>
      </c>
    </row>
    <row r="11135" spans="1:6" x14ac:dyDescent="0.25">
      <c r="A11135">
        <v>23</v>
      </c>
      <c r="B11135">
        <v>4</v>
      </c>
      <c r="C11135" t="s">
        <v>1253</v>
      </c>
      <c r="D11135" t="s">
        <v>899</v>
      </c>
      <c r="E11135" t="s">
        <v>85</v>
      </c>
      <c r="F11135" t="s">
        <v>479</v>
      </c>
    </row>
    <row r="11136" spans="1:6" x14ac:dyDescent="0.25">
      <c r="A11136">
        <v>23</v>
      </c>
      <c r="B11136">
        <v>5</v>
      </c>
      <c r="C11136" t="s">
        <v>1304</v>
      </c>
      <c r="D11136" t="s">
        <v>908</v>
      </c>
      <c r="E11136" t="s">
        <v>603</v>
      </c>
      <c r="F11136" t="s">
        <v>479</v>
      </c>
    </row>
    <row r="11137" spans="1:6" x14ac:dyDescent="0.25">
      <c r="A11137">
        <v>23</v>
      </c>
      <c r="B11137">
        <v>6</v>
      </c>
      <c r="C11137" t="s">
        <v>1268</v>
      </c>
      <c r="D11137" t="s">
        <v>901</v>
      </c>
      <c r="E11137" t="s">
        <v>317</v>
      </c>
      <c r="F11137" t="s">
        <v>479</v>
      </c>
    </row>
    <row r="11138" spans="1:6" x14ac:dyDescent="0.25">
      <c r="A11138">
        <v>23</v>
      </c>
      <c r="B11138">
        <v>7</v>
      </c>
      <c r="C11138" t="s">
        <v>1233</v>
      </c>
      <c r="D11138" t="s">
        <v>901</v>
      </c>
      <c r="E11138" t="s">
        <v>189</v>
      </c>
      <c r="F11138" t="s">
        <v>479</v>
      </c>
    </row>
    <row r="11139" spans="1:6" x14ac:dyDescent="0.25">
      <c r="A11139">
        <v>23</v>
      </c>
      <c r="B11139">
        <v>8</v>
      </c>
      <c r="C11139" t="s">
        <v>1369</v>
      </c>
      <c r="D11139" t="s">
        <v>901</v>
      </c>
      <c r="E11139" t="s">
        <v>338</v>
      </c>
      <c r="F11139" t="s">
        <v>479</v>
      </c>
    </row>
    <row r="11140" spans="1:6" x14ac:dyDescent="0.25">
      <c r="A11140">
        <v>23</v>
      </c>
      <c r="B11140">
        <v>9</v>
      </c>
      <c r="C11140" t="s">
        <v>1209</v>
      </c>
      <c r="D11140" t="s">
        <v>961</v>
      </c>
      <c r="E11140" t="s">
        <v>448</v>
      </c>
      <c r="F11140" t="s">
        <v>479</v>
      </c>
    </row>
    <row r="11141" spans="1:6" x14ac:dyDescent="0.25">
      <c r="A11141">
        <v>23</v>
      </c>
      <c r="B11141">
        <v>10</v>
      </c>
      <c r="C11141" t="s">
        <v>1240</v>
      </c>
      <c r="D11141" t="s">
        <v>901</v>
      </c>
      <c r="E11141" t="s">
        <v>865</v>
      </c>
      <c r="F11141" t="s">
        <v>479</v>
      </c>
    </row>
    <row r="11142" spans="1:6" x14ac:dyDescent="0.25">
      <c r="A11142">
        <v>23</v>
      </c>
      <c r="B11142">
        <v>11</v>
      </c>
      <c r="C11142" t="s">
        <v>1228</v>
      </c>
      <c r="D11142" t="s">
        <v>899</v>
      </c>
      <c r="E11142" t="s">
        <v>153</v>
      </c>
      <c r="F11142" t="s">
        <v>479</v>
      </c>
    </row>
    <row r="11143" spans="1:6" x14ac:dyDescent="0.25">
      <c r="A11143">
        <v>23</v>
      </c>
      <c r="B11143">
        <v>12</v>
      </c>
      <c r="C11143" t="s">
        <v>1271</v>
      </c>
      <c r="D11143" t="s">
        <v>899</v>
      </c>
      <c r="E11143" t="s">
        <v>712</v>
      </c>
      <c r="F11143" t="s">
        <v>479</v>
      </c>
    </row>
    <row r="11144" spans="1:6" x14ac:dyDescent="0.25">
      <c r="A11144">
        <v>23</v>
      </c>
      <c r="B11144">
        <v>13</v>
      </c>
      <c r="C11144" t="s">
        <v>1280</v>
      </c>
      <c r="D11144" t="s">
        <v>905</v>
      </c>
      <c r="E11144" t="s">
        <v>292</v>
      </c>
      <c r="F11144" t="s">
        <v>479</v>
      </c>
    </row>
    <row r="11145" spans="1:6" x14ac:dyDescent="0.25">
      <c r="A11145">
        <v>23</v>
      </c>
      <c r="B11145">
        <v>14</v>
      </c>
      <c r="C11145" t="s">
        <v>1235</v>
      </c>
      <c r="D11145" t="s">
        <v>899</v>
      </c>
      <c r="E11145" t="s">
        <v>546</v>
      </c>
      <c r="F11145" t="s">
        <v>479</v>
      </c>
    </row>
    <row r="11146" spans="1:6" x14ac:dyDescent="0.25">
      <c r="A11146">
        <v>23</v>
      </c>
      <c r="B11146">
        <v>15</v>
      </c>
      <c r="C11146" t="s">
        <v>1241</v>
      </c>
      <c r="D11146" t="s">
        <v>961</v>
      </c>
      <c r="E11146" t="s">
        <v>675</v>
      </c>
      <c r="F11146" t="s">
        <v>479</v>
      </c>
    </row>
    <row r="11147" spans="1:6" x14ac:dyDescent="0.25">
      <c r="A11147">
        <v>24</v>
      </c>
      <c r="B11147">
        <v>1</v>
      </c>
      <c r="C11147" t="s">
        <v>1257</v>
      </c>
      <c r="D11147" t="s">
        <v>901</v>
      </c>
      <c r="E11147" t="s">
        <v>675</v>
      </c>
      <c r="F11147" t="s">
        <v>479</v>
      </c>
    </row>
    <row r="11148" spans="1:6" x14ac:dyDescent="0.25">
      <c r="A11148">
        <v>24</v>
      </c>
      <c r="B11148">
        <v>2</v>
      </c>
      <c r="C11148" t="s">
        <v>1244</v>
      </c>
      <c r="D11148" t="s">
        <v>961</v>
      </c>
      <c r="E11148" t="s">
        <v>546</v>
      </c>
      <c r="F11148" t="s">
        <v>479</v>
      </c>
    </row>
    <row r="11149" spans="1:6" x14ac:dyDescent="0.25">
      <c r="A11149">
        <v>24</v>
      </c>
      <c r="B11149">
        <v>3</v>
      </c>
      <c r="C11149" t="s">
        <v>1245</v>
      </c>
      <c r="D11149" t="s">
        <v>901</v>
      </c>
      <c r="E11149" t="s">
        <v>292</v>
      </c>
      <c r="F11149" t="s">
        <v>479</v>
      </c>
    </row>
    <row r="11150" spans="1:6" x14ac:dyDescent="0.25">
      <c r="A11150">
        <v>24</v>
      </c>
      <c r="B11150">
        <v>4</v>
      </c>
      <c r="C11150" t="s">
        <v>1193</v>
      </c>
      <c r="D11150" t="s">
        <v>908</v>
      </c>
      <c r="E11150" t="s">
        <v>712</v>
      </c>
      <c r="F11150" t="s">
        <v>479</v>
      </c>
    </row>
    <row r="11151" spans="1:6" x14ac:dyDescent="0.25">
      <c r="A11151">
        <v>24</v>
      </c>
      <c r="B11151">
        <v>5</v>
      </c>
      <c r="C11151" t="s">
        <v>1273</v>
      </c>
      <c r="D11151" t="s">
        <v>901</v>
      </c>
      <c r="E11151" t="s">
        <v>153</v>
      </c>
      <c r="F11151" t="s">
        <v>479</v>
      </c>
    </row>
    <row r="11152" spans="1:6" x14ac:dyDescent="0.25">
      <c r="A11152">
        <v>24</v>
      </c>
      <c r="B11152">
        <v>6</v>
      </c>
      <c r="C11152" t="s">
        <v>1188</v>
      </c>
      <c r="D11152" t="s">
        <v>961</v>
      </c>
      <c r="E11152" t="s">
        <v>865</v>
      </c>
      <c r="F11152" t="s">
        <v>479</v>
      </c>
    </row>
    <row r="11153" spans="1:6" x14ac:dyDescent="0.25">
      <c r="A11153">
        <v>24</v>
      </c>
      <c r="B11153">
        <v>7</v>
      </c>
      <c r="C11153" t="s">
        <v>1292</v>
      </c>
      <c r="D11153" t="s">
        <v>901</v>
      </c>
      <c r="E11153" t="s">
        <v>448</v>
      </c>
      <c r="F11153" t="s">
        <v>479</v>
      </c>
    </row>
    <row r="11154" spans="1:6" x14ac:dyDescent="0.25">
      <c r="A11154">
        <v>24</v>
      </c>
      <c r="B11154">
        <v>8</v>
      </c>
      <c r="C11154" t="s">
        <v>1303</v>
      </c>
      <c r="D11154" t="s">
        <v>899</v>
      </c>
      <c r="E11154" t="s">
        <v>338</v>
      </c>
      <c r="F11154" t="s">
        <v>479</v>
      </c>
    </row>
    <row r="11155" spans="1:6" x14ac:dyDescent="0.25">
      <c r="A11155">
        <v>24</v>
      </c>
      <c r="B11155">
        <v>9</v>
      </c>
      <c r="C11155" t="s">
        <v>1289</v>
      </c>
      <c r="D11155" t="s">
        <v>901</v>
      </c>
      <c r="E11155" t="s">
        <v>189</v>
      </c>
      <c r="F11155" t="s">
        <v>479</v>
      </c>
    </row>
    <row r="11156" spans="1:6" x14ac:dyDescent="0.25">
      <c r="A11156">
        <v>24</v>
      </c>
      <c r="B11156">
        <v>10</v>
      </c>
      <c r="C11156" t="s">
        <v>1299</v>
      </c>
      <c r="D11156" t="s">
        <v>961</v>
      </c>
      <c r="E11156" t="s">
        <v>317</v>
      </c>
      <c r="F11156" t="s">
        <v>479</v>
      </c>
    </row>
    <row r="11157" spans="1:6" x14ac:dyDescent="0.25">
      <c r="A11157">
        <v>24</v>
      </c>
      <c r="B11157">
        <v>11</v>
      </c>
      <c r="C11157" t="s">
        <v>1324</v>
      </c>
      <c r="D11157" t="s">
        <v>905</v>
      </c>
      <c r="E11157" t="s">
        <v>603</v>
      </c>
      <c r="F11157" t="s">
        <v>479</v>
      </c>
    </row>
    <row r="11158" spans="1:6" x14ac:dyDescent="0.25">
      <c r="A11158">
        <v>24</v>
      </c>
      <c r="B11158">
        <v>12</v>
      </c>
      <c r="C11158" t="s">
        <v>1310</v>
      </c>
      <c r="D11158" t="s">
        <v>899</v>
      </c>
      <c r="E11158" t="s">
        <v>85</v>
      </c>
      <c r="F11158" t="s">
        <v>479</v>
      </c>
    </row>
    <row r="11159" spans="1:6" x14ac:dyDescent="0.25">
      <c r="A11159">
        <v>24</v>
      </c>
      <c r="B11159">
        <v>13</v>
      </c>
      <c r="C11159" t="s">
        <v>1170</v>
      </c>
      <c r="D11159" t="s">
        <v>961</v>
      </c>
      <c r="E11159" t="s">
        <v>674</v>
      </c>
      <c r="F11159" t="s">
        <v>479</v>
      </c>
    </row>
    <row r="11160" spans="1:6" x14ac:dyDescent="0.25">
      <c r="A11160">
        <v>24</v>
      </c>
      <c r="B11160">
        <v>14</v>
      </c>
      <c r="C11160" t="s">
        <v>1349</v>
      </c>
      <c r="D11160" t="s">
        <v>901</v>
      </c>
      <c r="E11160" t="s">
        <v>361</v>
      </c>
      <c r="F11160" t="s">
        <v>479</v>
      </c>
    </row>
    <row r="11161" spans="1:6" x14ac:dyDescent="0.25">
      <c r="A11161">
        <v>24</v>
      </c>
      <c r="B11161">
        <v>15</v>
      </c>
      <c r="C11161" t="s">
        <v>1276</v>
      </c>
      <c r="D11161" t="s">
        <v>922</v>
      </c>
      <c r="E11161" t="s">
        <v>305</v>
      </c>
      <c r="F11161" t="s">
        <v>479</v>
      </c>
    </row>
    <row r="11162" spans="1:6" x14ac:dyDescent="0.25">
      <c r="A11162">
        <v>25</v>
      </c>
      <c r="B11162">
        <v>1</v>
      </c>
      <c r="C11162" t="s">
        <v>1295</v>
      </c>
      <c r="D11162" t="s">
        <v>908</v>
      </c>
      <c r="E11162" t="s">
        <v>305</v>
      </c>
      <c r="F11162" t="s">
        <v>479</v>
      </c>
    </row>
    <row r="11163" spans="1:6" x14ac:dyDescent="0.25">
      <c r="A11163">
        <v>25</v>
      </c>
      <c r="B11163">
        <v>2</v>
      </c>
      <c r="C11163" t="s">
        <v>1230</v>
      </c>
      <c r="D11163" t="s">
        <v>922</v>
      </c>
      <c r="E11163" t="s">
        <v>361</v>
      </c>
      <c r="F11163" t="s">
        <v>479</v>
      </c>
    </row>
    <row r="11164" spans="1:6" x14ac:dyDescent="0.25">
      <c r="A11164">
        <v>25</v>
      </c>
      <c r="B11164">
        <v>3</v>
      </c>
      <c r="C11164" t="s">
        <v>1210</v>
      </c>
      <c r="D11164" t="s">
        <v>901</v>
      </c>
      <c r="E11164" t="s">
        <v>674</v>
      </c>
      <c r="F11164" t="s">
        <v>479</v>
      </c>
    </row>
    <row r="11165" spans="1:6" x14ac:dyDescent="0.25">
      <c r="A11165">
        <v>25</v>
      </c>
      <c r="B11165">
        <v>4</v>
      </c>
      <c r="C11165" t="s">
        <v>1305</v>
      </c>
      <c r="D11165" t="s">
        <v>901</v>
      </c>
      <c r="E11165" t="s">
        <v>85</v>
      </c>
      <c r="F11165" t="s">
        <v>479</v>
      </c>
    </row>
    <row r="11166" spans="1:6" x14ac:dyDescent="0.25">
      <c r="A11166">
        <v>25</v>
      </c>
      <c r="B11166">
        <v>5</v>
      </c>
      <c r="C11166" t="s">
        <v>1318</v>
      </c>
      <c r="D11166" t="s">
        <v>905</v>
      </c>
      <c r="E11166" t="s">
        <v>603</v>
      </c>
      <c r="F11166" t="s">
        <v>479</v>
      </c>
    </row>
    <row r="11167" spans="1:6" x14ac:dyDescent="0.25">
      <c r="A11167">
        <v>25</v>
      </c>
      <c r="B11167">
        <v>6</v>
      </c>
      <c r="C11167" t="s">
        <v>1317</v>
      </c>
      <c r="D11167" t="s">
        <v>961</v>
      </c>
      <c r="E11167" t="s">
        <v>317</v>
      </c>
      <c r="F11167" t="s">
        <v>479</v>
      </c>
    </row>
    <row r="11168" spans="1:6" x14ac:dyDescent="0.25">
      <c r="A11168">
        <v>25</v>
      </c>
      <c r="B11168">
        <v>7</v>
      </c>
      <c r="C11168" t="s">
        <v>1312</v>
      </c>
      <c r="D11168" t="s">
        <v>922</v>
      </c>
      <c r="E11168" t="s">
        <v>189</v>
      </c>
      <c r="F11168" t="s">
        <v>479</v>
      </c>
    </row>
    <row r="11169" spans="1:6" x14ac:dyDescent="0.25">
      <c r="A11169">
        <v>25</v>
      </c>
      <c r="B11169">
        <v>8</v>
      </c>
      <c r="C11169" t="s">
        <v>1297</v>
      </c>
      <c r="D11169" t="s">
        <v>922</v>
      </c>
      <c r="E11169" t="s">
        <v>338</v>
      </c>
      <c r="F11169" t="s">
        <v>479</v>
      </c>
    </row>
    <row r="11170" spans="1:6" x14ac:dyDescent="0.25">
      <c r="A11170">
        <v>25</v>
      </c>
      <c r="B11170">
        <v>9</v>
      </c>
      <c r="C11170" t="s">
        <v>1224</v>
      </c>
      <c r="D11170" t="s">
        <v>961</v>
      </c>
      <c r="E11170" t="s">
        <v>448</v>
      </c>
      <c r="F11170" t="s">
        <v>479</v>
      </c>
    </row>
    <row r="11171" spans="1:6" x14ac:dyDescent="0.25">
      <c r="A11171">
        <v>25</v>
      </c>
      <c r="B11171">
        <v>10</v>
      </c>
      <c r="C11171" t="s">
        <v>1311</v>
      </c>
      <c r="D11171" t="s">
        <v>899</v>
      </c>
      <c r="E11171" t="s">
        <v>865</v>
      </c>
      <c r="F11171" t="s">
        <v>479</v>
      </c>
    </row>
    <row r="11172" spans="1:6" x14ac:dyDescent="0.25">
      <c r="A11172">
        <v>25</v>
      </c>
      <c r="B11172">
        <v>11</v>
      </c>
      <c r="C11172" t="s">
        <v>1214</v>
      </c>
      <c r="D11172" t="s">
        <v>901</v>
      </c>
      <c r="E11172" t="s">
        <v>153</v>
      </c>
      <c r="F11172" t="s">
        <v>479</v>
      </c>
    </row>
    <row r="11173" spans="1:6" x14ac:dyDescent="0.25">
      <c r="A11173">
        <v>25</v>
      </c>
      <c r="B11173">
        <v>12</v>
      </c>
      <c r="C11173" t="s">
        <v>1232</v>
      </c>
      <c r="D11173" t="s">
        <v>901</v>
      </c>
      <c r="E11173" t="s">
        <v>712</v>
      </c>
      <c r="F11173" t="s">
        <v>479</v>
      </c>
    </row>
    <row r="11174" spans="1:6" x14ac:dyDescent="0.25">
      <c r="A11174">
        <v>25</v>
      </c>
      <c r="B11174">
        <v>13</v>
      </c>
      <c r="C11174" t="s">
        <v>1309</v>
      </c>
      <c r="D11174" t="s">
        <v>899</v>
      </c>
      <c r="E11174" t="s">
        <v>292</v>
      </c>
      <c r="F11174" t="s">
        <v>479</v>
      </c>
    </row>
    <row r="11175" spans="1:6" x14ac:dyDescent="0.25">
      <c r="A11175">
        <v>25</v>
      </c>
      <c r="B11175">
        <v>14</v>
      </c>
      <c r="C11175" t="s">
        <v>1285</v>
      </c>
      <c r="D11175" t="s">
        <v>899</v>
      </c>
      <c r="E11175" t="s">
        <v>546</v>
      </c>
      <c r="F11175" t="s">
        <v>479</v>
      </c>
    </row>
    <row r="11176" spans="1:6" x14ac:dyDescent="0.25">
      <c r="A11176">
        <v>25</v>
      </c>
      <c r="B11176">
        <v>15</v>
      </c>
      <c r="C11176" t="s">
        <v>1222</v>
      </c>
      <c r="D11176" t="s">
        <v>901</v>
      </c>
      <c r="E11176" t="s">
        <v>675</v>
      </c>
      <c r="F11176" t="s">
        <v>479</v>
      </c>
    </row>
    <row r="11177" spans="1:6" x14ac:dyDescent="0.25">
      <c r="A11177">
        <v>26</v>
      </c>
      <c r="B11177">
        <v>1</v>
      </c>
      <c r="C11177" t="s">
        <v>1296</v>
      </c>
      <c r="D11177" t="s">
        <v>901</v>
      </c>
      <c r="E11177" t="s">
        <v>675</v>
      </c>
      <c r="F11177" t="s">
        <v>479</v>
      </c>
    </row>
    <row r="11178" spans="1:6" x14ac:dyDescent="0.25">
      <c r="A11178">
        <v>26</v>
      </c>
      <c r="B11178">
        <v>2</v>
      </c>
      <c r="C11178" t="s">
        <v>1306</v>
      </c>
      <c r="D11178" t="s">
        <v>901</v>
      </c>
      <c r="E11178" t="s">
        <v>546</v>
      </c>
      <c r="F11178" t="s">
        <v>479</v>
      </c>
    </row>
    <row r="11179" spans="1:6" x14ac:dyDescent="0.25">
      <c r="A11179">
        <v>26</v>
      </c>
      <c r="B11179">
        <v>3</v>
      </c>
      <c r="C11179" t="s">
        <v>1171</v>
      </c>
      <c r="D11179" t="s">
        <v>961</v>
      </c>
      <c r="E11179" t="s">
        <v>292</v>
      </c>
      <c r="F11179" t="s">
        <v>479</v>
      </c>
    </row>
    <row r="11180" spans="1:6" x14ac:dyDescent="0.25">
      <c r="A11180">
        <v>26</v>
      </c>
      <c r="B11180">
        <v>4</v>
      </c>
      <c r="C11180" t="s">
        <v>1286</v>
      </c>
      <c r="D11180" t="s">
        <v>899</v>
      </c>
      <c r="E11180" t="s">
        <v>712</v>
      </c>
      <c r="F11180" t="s">
        <v>479</v>
      </c>
    </row>
    <row r="11181" spans="1:6" x14ac:dyDescent="0.25">
      <c r="A11181">
        <v>26</v>
      </c>
      <c r="B11181">
        <v>5</v>
      </c>
      <c r="C11181" t="s">
        <v>1342</v>
      </c>
      <c r="D11181" t="s">
        <v>961</v>
      </c>
      <c r="E11181" t="s">
        <v>153</v>
      </c>
      <c r="F11181" t="s">
        <v>479</v>
      </c>
    </row>
    <row r="11182" spans="1:6" x14ac:dyDescent="0.25">
      <c r="A11182">
        <v>26</v>
      </c>
      <c r="B11182">
        <v>6</v>
      </c>
      <c r="C11182" t="s">
        <v>1264</v>
      </c>
      <c r="D11182" t="s">
        <v>899</v>
      </c>
      <c r="E11182" t="s">
        <v>865</v>
      </c>
      <c r="F11182" t="s">
        <v>479</v>
      </c>
    </row>
    <row r="11183" spans="1:6" x14ac:dyDescent="0.25">
      <c r="A11183">
        <v>26</v>
      </c>
      <c r="B11183">
        <v>7</v>
      </c>
      <c r="C11183" t="s">
        <v>1386</v>
      </c>
      <c r="D11183" t="s">
        <v>926</v>
      </c>
      <c r="E11183" t="s">
        <v>448</v>
      </c>
      <c r="F11183" t="s">
        <v>479</v>
      </c>
    </row>
    <row r="11184" spans="1:6" x14ac:dyDescent="0.25">
      <c r="A11184">
        <v>26</v>
      </c>
      <c r="B11184">
        <v>8</v>
      </c>
      <c r="C11184" t="s">
        <v>1290</v>
      </c>
      <c r="D11184" t="s">
        <v>922</v>
      </c>
      <c r="E11184" t="s">
        <v>338</v>
      </c>
      <c r="F11184" t="s">
        <v>479</v>
      </c>
    </row>
    <row r="11185" spans="1:6" x14ac:dyDescent="0.25">
      <c r="A11185">
        <v>26</v>
      </c>
      <c r="B11185">
        <v>9</v>
      </c>
      <c r="C11185" t="s">
        <v>1300</v>
      </c>
      <c r="D11185" t="s">
        <v>901</v>
      </c>
      <c r="E11185" t="s">
        <v>189</v>
      </c>
      <c r="F11185" t="s">
        <v>479</v>
      </c>
    </row>
    <row r="11186" spans="1:6" x14ac:dyDescent="0.25">
      <c r="A11186">
        <v>26</v>
      </c>
      <c r="B11186">
        <v>10</v>
      </c>
      <c r="C11186" t="s">
        <v>1181</v>
      </c>
      <c r="D11186" t="s">
        <v>899</v>
      </c>
      <c r="E11186" t="s">
        <v>317</v>
      </c>
      <c r="F11186" t="s">
        <v>479</v>
      </c>
    </row>
    <row r="11187" spans="1:6" x14ac:dyDescent="0.25">
      <c r="A11187">
        <v>26</v>
      </c>
      <c r="B11187">
        <v>11</v>
      </c>
      <c r="C11187" t="s">
        <v>1347</v>
      </c>
      <c r="D11187" t="s">
        <v>908</v>
      </c>
      <c r="E11187" t="s">
        <v>603</v>
      </c>
      <c r="F11187" t="s">
        <v>479</v>
      </c>
    </row>
    <row r="11188" spans="1:6" x14ac:dyDescent="0.25">
      <c r="A11188">
        <v>26</v>
      </c>
      <c r="B11188">
        <v>12</v>
      </c>
      <c r="C11188" t="s">
        <v>1425</v>
      </c>
      <c r="D11188" t="s">
        <v>901</v>
      </c>
      <c r="E11188" t="s">
        <v>85</v>
      </c>
      <c r="F11188" t="s">
        <v>479</v>
      </c>
    </row>
    <row r="11189" spans="1:6" x14ac:dyDescent="0.25">
      <c r="A11189">
        <v>26</v>
      </c>
      <c r="B11189">
        <v>13</v>
      </c>
      <c r="C11189" t="s">
        <v>1252</v>
      </c>
      <c r="D11189" t="s">
        <v>901</v>
      </c>
      <c r="E11189" t="s">
        <v>674</v>
      </c>
      <c r="F11189" t="s">
        <v>479</v>
      </c>
    </row>
    <row r="11190" spans="1:6" x14ac:dyDescent="0.25">
      <c r="A11190">
        <v>26</v>
      </c>
      <c r="B11190">
        <v>14</v>
      </c>
      <c r="C11190" t="s">
        <v>1373</v>
      </c>
      <c r="D11190" t="s">
        <v>901</v>
      </c>
      <c r="E11190" t="s">
        <v>361</v>
      </c>
      <c r="F11190" t="s">
        <v>479</v>
      </c>
    </row>
    <row r="11191" spans="1:6" x14ac:dyDescent="0.25">
      <c r="A11191">
        <v>26</v>
      </c>
      <c r="B11191">
        <v>15</v>
      </c>
      <c r="C11191" t="s">
        <v>1478</v>
      </c>
      <c r="D11191" t="s">
        <v>901</v>
      </c>
      <c r="E11191" t="s">
        <v>305</v>
      </c>
      <c r="F11191" t="s">
        <v>479</v>
      </c>
    </row>
    <row r="11192" spans="1:6" x14ac:dyDescent="0.25">
      <c r="A11192">
        <v>27</v>
      </c>
      <c r="B11192">
        <v>1</v>
      </c>
      <c r="C11192" t="s">
        <v>1236</v>
      </c>
      <c r="D11192" t="s">
        <v>901</v>
      </c>
      <c r="E11192" t="s">
        <v>305</v>
      </c>
      <c r="F11192" t="s">
        <v>479</v>
      </c>
    </row>
    <row r="11193" spans="1:6" x14ac:dyDescent="0.25">
      <c r="A11193">
        <v>27</v>
      </c>
      <c r="B11193">
        <v>2</v>
      </c>
      <c r="C11193" t="s">
        <v>1301</v>
      </c>
      <c r="D11193" t="s">
        <v>961</v>
      </c>
      <c r="E11193" t="s">
        <v>361</v>
      </c>
      <c r="F11193" t="s">
        <v>479</v>
      </c>
    </row>
    <row r="11194" spans="1:6" x14ac:dyDescent="0.25">
      <c r="A11194">
        <v>27</v>
      </c>
      <c r="B11194">
        <v>3</v>
      </c>
      <c r="C11194" t="s">
        <v>1313</v>
      </c>
      <c r="D11194" t="s">
        <v>905</v>
      </c>
      <c r="E11194" t="s">
        <v>674</v>
      </c>
      <c r="F11194" t="s">
        <v>479</v>
      </c>
    </row>
    <row r="11195" spans="1:6" x14ac:dyDescent="0.25">
      <c r="A11195">
        <v>27</v>
      </c>
      <c r="B11195">
        <v>4</v>
      </c>
      <c r="C11195" t="s">
        <v>1314</v>
      </c>
      <c r="D11195" t="s">
        <v>926</v>
      </c>
      <c r="E11195" t="s">
        <v>85</v>
      </c>
      <c r="F11195" t="s">
        <v>479</v>
      </c>
    </row>
    <row r="11196" spans="1:6" x14ac:dyDescent="0.25">
      <c r="A11196">
        <v>27</v>
      </c>
      <c r="B11196">
        <v>5</v>
      </c>
      <c r="C11196" t="s">
        <v>1308</v>
      </c>
      <c r="D11196" t="s">
        <v>901</v>
      </c>
      <c r="E11196" t="s">
        <v>603</v>
      </c>
      <c r="F11196" t="s">
        <v>479</v>
      </c>
    </row>
    <row r="11197" spans="1:6" x14ac:dyDescent="0.25">
      <c r="A11197">
        <v>27</v>
      </c>
      <c r="B11197">
        <v>6</v>
      </c>
      <c r="C11197" t="s">
        <v>1202</v>
      </c>
      <c r="D11197" t="s">
        <v>899</v>
      </c>
      <c r="E11197" t="s">
        <v>317</v>
      </c>
      <c r="F11197" t="s">
        <v>479</v>
      </c>
    </row>
    <row r="11198" spans="1:6" x14ac:dyDescent="0.25">
      <c r="A11198">
        <v>27</v>
      </c>
      <c r="B11198">
        <v>7</v>
      </c>
      <c r="C11198" t="s">
        <v>1281</v>
      </c>
      <c r="D11198" t="s">
        <v>901</v>
      </c>
      <c r="E11198" t="s">
        <v>189</v>
      </c>
      <c r="F11198" t="s">
        <v>479</v>
      </c>
    </row>
    <row r="11199" spans="1:6" x14ac:dyDescent="0.25">
      <c r="A11199">
        <v>27</v>
      </c>
      <c r="B11199">
        <v>8</v>
      </c>
      <c r="C11199" t="s">
        <v>1277</v>
      </c>
      <c r="D11199" t="s">
        <v>901</v>
      </c>
      <c r="E11199" t="s">
        <v>338</v>
      </c>
      <c r="F11199" t="s">
        <v>479</v>
      </c>
    </row>
    <row r="11200" spans="1:6" x14ac:dyDescent="0.25">
      <c r="A11200">
        <v>27</v>
      </c>
      <c r="B11200">
        <v>9</v>
      </c>
      <c r="C11200" t="s">
        <v>1339</v>
      </c>
      <c r="D11200" t="s">
        <v>908</v>
      </c>
      <c r="E11200" t="s">
        <v>448</v>
      </c>
      <c r="F11200" t="s">
        <v>479</v>
      </c>
    </row>
    <row r="11201" spans="1:6" x14ac:dyDescent="0.25">
      <c r="A11201">
        <v>27</v>
      </c>
      <c r="B11201">
        <v>10</v>
      </c>
      <c r="C11201" t="s">
        <v>1242</v>
      </c>
      <c r="D11201" t="s">
        <v>901</v>
      </c>
      <c r="E11201" t="s">
        <v>865</v>
      </c>
      <c r="F11201" t="s">
        <v>479</v>
      </c>
    </row>
    <row r="11202" spans="1:6" x14ac:dyDescent="0.25">
      <c r="A11202">
        <v>27</v>
      </c>
      <c r="B11202">
        <v>11</v>
      </c>
      <c r="C11202" t="s">
        <v>1387</v>
      </c>
      <c r="D11202" t="s">
        <v>905</v>
      </c>
      <c r="E11202" t="s">
        <v>153</v>
      </c>
      <c r="F11202" t="s">
        <v>479</v>
      </c>
    </row>
    <row r="11203" spans="1:6" x14ac:dyDescent="0.25">
      <c r="A11203">
        <v>27</v>
      </c>
      <c r="B11203">
        <v>12</v>
      </c>
      <c r="C11203" t="s">
        <v>1265</v>
      </c>
      <c r="D11203" t="s">
        <v>899</v>
      </c>
      <c r="E11203" t="s">
        <v>712</v>
      </c>
      <c r="F11203" t="s">
        <v>479</v>
      </c>
    </row>
    <row r="11204" spans="1:6" x14ac:dyDescent="0.25">
      <c r="A11204">
        <v>27</v>
      </c>
      <c r="B11204">
        <v>13</v>
      </c>
      <c r="C11204" t="s">
        <v>1316</v>
      </c>
      <c r="D11204" t="s">
        <v>901</v>
      </c>
      <c r="E11204" t="s">
        <v>292</v>
      </c>
      <c r="F11204" t="s">
        <v>479</v>
      </c>
    </row>
    <row r="11205" spans="1:6" x14ac:dyDescent="0.25">
      <c r="A11205">
        <v>27</v>
      </c>
      <c r="B11205">
        <v>14</v>
      </c>
      <c r="C11205" t="s">
        <v>1381</v>
      </c>
      <c r="D11205" t="s">
        <v>901</v>
      </c>
      <c r="E11205" t="s">
        <v>546</v>
      </c>
      <c r="F11205" t="s">
        <v>479</v>
      </c>
    </row>
    <row r="11206" spans="1:6" x14ac:dyDescent="0.25">
      <c r="A11206">
        <v>27</v>
      </c>
      <c r="B11206">
        <v>15</v>
      </c>
      <c r="C11206" t="s">
        <v>1287</v>
      </c>
      <c r="D11206" t="s">
        <v>903</v>
      </c>
      <c r="E11206" t="s">
        <v>675</v>
      </c>
      <c r="F11206" t="s">
        <v>479</v>
      </c>
    </row>
    <row r="11207" spans="1:6" x14ac:dyDescent="0.25">
      <c r="A11207">
        <v>28</v>
      </c>
      <c r="B11207">
        <v>1</v>
      </c>
      <c r="C11207" t="s">
        <v>1385</v>
      </c>
      <c r="D11207" t="s">
        <v>901</v>
      </c>
      <c r="E11207" t="s">
        <v>675</v>
      </c>
      <c r="F11207" t="s">
        <v>479</v>
      </c>
    </row>
    <row r="11208" spans="1:6" x14ac:dyDescent="0.25">
      <c r="A11208">
        <v>28</v>
      </c>
      <c r="B11208">
        <v>2</v>
      </c>
      <c r="C11208" t="s">
        <v>1293</v>
      </c>
      <c r="D11208" t="s">
        <v>901</v>
      </c>
      <c r="E11208" t="s">
        <v>546</v>
      </c>
      <c r="F11208" t="s">
        <v>479</v>
      </c>
    </row>
    <row r="11209" spans="1:6" x14ac:dyDescent="0.25">
      <c r="A11209">
        <v>28</v>
      </c>
      <c r="B11209">
        <v>3</v>
      </c>
      <c r="C11209" t="s">
        <v>1356</v>
      </c>
      <c r="D11209" t="s">
        <v>901</v>
      </c>
      <c r="E11209" t="s">
        <v>292</v>
      </c>
      <c r="F11209" t="s">
        <v>479</v>
      </c>
    </row>
    <row r="11210" spans="1:6" x14ac:dyDescent="0.25">
      <c r="A11210">
        <v>28</v>
      </c>
      <c r="B11210">
        <v>4</v>
      </c>
      <c r="C11210" t="s">
        <v>1258</v>
      </c>
      <c r="D11210" t="s">
        <v>901</v>
      </c>
      <c r="E11210" t="s">
        <v>712</v>
      </c>
      <c r="F11210" t="s">
        <v>479</v>
      </c>
    </row>
    <row r="11211" spans="1:6" x14ac:dyDescent="0.25">
      <c r="A11211">
        <v>28</v>
      </c>
      <c r="B11211">
        <v>5</v>
      </c>
      <c r="C11211" t="s">
        <v>1234</v>
      </c>
      <c r="D11211" t="s">
        <v>908</v>
      </c>
      <c r="E11211" t="s">
        <v>153</v>
      </c>
      <c r="F11211" t="s">
        <v>479</v>
      </c>
    </row>
    <row r="11212" spans="1:6" x14ac:dyDescent="0.25">
      <c r="A11212">
        <v>28</v>
      </c>
      <c r="B11212">
        <v>6</v>
      </c>
      <c r="C11212" t="s">
        <v>1383</v>
      </c>
      <c r="D11212" t="s">
        <v>901</v>
      </c>
      <c r="E11212" t="s">
        <v>865</v>
      </c>
      <c r="F11212" t="s">
        <v>479</v>
      </c>
    </row>
    <row r="11213" spans="1:6" x14ac:dyDescent="0.25">
      <c r="A11213">
        <v>28</v>
      </c>
      <c r="B11213">
        <v>7</v>
      </c>
      <c r="C11213" t="s">
        <v>1335</v>
      </c>
      <c r="D11213" t="s">
        <v>901</v>
      </c>
      <c r="E11213" t="s">
        <v>448</v>
      </c>
      <c r="F11213" t="s">
        <v>479</v>
      </c>
    </row>
    <row r="11214" spans="1:6" x14ac:dyDescent="0.25">
      <c r="A11214">
        <v>28</v>
      </c>
      <c r="B11214">
        <v>8</v>
      </c>
      <c r="C11214" t="s">
        <v>1329</v>
      </c>
      <c r="D11214" t="s">
        <v>899</v>
      </c>
      <c r="E11214" t="s">
        <v>338</v>
      </c>
      <c r="F11214" t="s">
        <v>479</v>
      </c>
    </row>
    <row r="11215" spans="1:6" x14ac:dyDescent="0.25">
      <c r="A11215">
        <v>28</v>
      </c>
      <c r="B11215">
        <v>9</v>
      </c>
      <c r="C11215" t="s">
        <v>1302</v>
      </c>
      <c r="D11215" t="s">
        <v>901</v>
      </c>
      <c r="E11215" t="s">
        <v>189</v>
      </c>
      <c r="F11215" t="s">
        <v>479</v>
      </c>
    </row>
    <row r="11216" spans="1:6" x14ac:dyDescent="0.25">
      <c r="A11216">
        <v>28</v>
      </c>
      <c r="B11216">
        <v>10</v>
      </c>
      <c r="C11216" t="s">
        <v>1380</v>
      </c>
      <c r="D11216" t="s">
        <v>899</v>
      </c>
      <c r="E11216" t="s">
        <v>317</v>
      </c>
      <c r="F11216" t="s">
        <v>479</v>
      </c>
    </row>
    <row r="11217" spans="1:6" x14ac:dyDescent="0.25">
      <c r="A11217">
        <v>28</v>
      </c>
      <c r="B11217">
        <v>11</v>
      </c>
      <c r="C11217" t="s">
        <v>1420</v>
      </c>
      <c r="D11217" t="s">
        <v>899</v>
      </c>
      <c r="E11217" t="s">
        <v>603</v>
      </c>
      <c r="F11217" t="s">
        <v>479</v>
      </c>
    </row>
    <row r="11218" spans="1:6" x14ac:dyDescent="0.25">
      <c r="A11218">
        <v>28</v>
      </c>
      <c r="B11218">
        <v>12</v>
      </c>
      <c r="C11218" t="s">
        <v>1315</v>
      </c>
      <c r="D11218" t="s">
        <v>901</v>
      </c>
      <c r="E11218" t="s">
        <v>85</v>
      </c>
      <c r="F11218" t="s">
        <v>479</v>
      </c>
    </row>
    <row r="11219" spans="1:6" x14ac:dyDescent="0.25">
      <c r="A11219">
        <v>28</v>
      </c>
      <c r="B11219">
        <v>13</v>
      </c>
      <c r="C11219" t="s">
        <v>1458</v>
      </c>
      <c r="D11219" t="s">
        <v>899</v>
      </c>
      <c r="E11219" t="s">
        <v>674</v>
      </c>
      <c r="F11219" t="s">
        <v>479</v>
      </c>
    </row>
    <row r="11220" spans="1:6" x14ac:dyDescent="0.25">
      <c r="A11220">
        <v>28</v>
      </c>
      <c r="B11220">
        <v>14</v>
      </c>
      <c r="C11220" t="s">
        <v>1322</v>
      </c>
      <c r="D11220" t="s">
        <v>901</v>
      </c>
      <c r="E11220" t="s">
        <v>361</v>
      </c>
      <c r="F11220" t="s">
        <v>479</v>
      </c>
    </row>
    <row r="11221" spans="1:6" x14ac:dyDescent="0.25">
      <c r="A11221">
        <v>28</v>
      </c>
      <c r="B11221">
        <v>15</v>
      </c>
      <c r="C11221" t="s">
        <v>1283</v>
      </c>
      <c r="D11221" t="s">
        <v>901</v>
      </c>
      <c r="E11221" t="s">
        <v>305</v>
      </c>
      <c r="F11221" t="s">
        <v>479</v>
      </c>
    </row>
    <row r="11222" spans="1:6" x14ac:dyDescent="0.25">
      <c r="A11222">
        <v>29</v>
      </c>
      <c r="B11222">
        <v>1</v>
      </c>
      <c r="C11222" t="s">
        <v>1361</v>
      </c>
      <c r="D11222" t="s">
        <v>901</v>
      </c>
      <c r="E11222" t="s">
        <v>305</v>
      </c>
      <c r="F11222" t="s">
        <v>479</v>
      </c>
    </row>
    <row r="11223" spans="1:6" x14ac:dyDescent="0.25">
      <c r="A11223">
        <v>29</v>
      </c>
      <c r="B11223">
        <v>2</v>
      </c>
      <c r="C11223" t="s">
        <v>1456</v>
      </c>
      <c r="D11223" t="s">
        <v>905</v>
      </c>
      <c r="E11223" t="s">
        <v>361</v>
      </c>
      <c r="F11223" t="s">
        <v>479</v>
      </c>
    </row>
    <row r="11224" spans="1:6" x14ac:dyDescent="0.25">
      <c r="A11224">
        <v>29</v>
      </c>
      <c r="B11224">
        <v>3</v>
      </c>
      <c r="C11224" t="s">
        <v>1371</v>
      </c>
      <c r="D11224" t="s">
        <v>901</v>
      </c>
      <c r="E11224" t="s">
        <v>674</v>
      </c>
      <c r="F11224" t="s">
        <v>479</v>
      </c>
    </row>
    <row r="11225" spans="1:6" x14ac:dyDescent="0.25">
      <c r="A11225">
        <v>29</v>
      </c>
      <c r="B11225">
        <v>4</v>
      </c>
      <c r="C11225" t="s">
        <v>1298</v>
      </c>
      <c r="D11225" t="s">
        <v>922</v>
      </c>
      <c r="E11225" t="s">
        <v>85</v>
      </c>
      <c r="F11225" t="s">
        <v>479</v>
      </c>
    </row>
    <row r="11226" spans="1:6" x14ac:dyDescent="0.25">
      <c r="A11226">
        <v>29</v>
      </c>
      <c r="B11226">
        <v>5</v>
      </c>
      <c r="C11226" t="s">
        <v>1334</v>
      </c>
      <c r="D11226" t="s">
        <v>908</v>
      </c>
      <c r="E11226" t="s">
        <v>603</v>
      </c>
      <c r="F11226" t="s">
        <v>479</v>
      </c>
    </row>
    <row r="11227" spans="1:6" x14ac:dyDescent="0.25">
      <c r="A11227">
        <v>29</v>
      </c>
      <c r="B11227">
        <v>6</v>
      </c>
      <c r="C11227" t="s">
        <v>1376</v>
      </c>
      <c r="D11227" t="s">
        <v>901</v>
      </c>
      <c r="E11227" t="s">
        <v>317</v>
      </c>
      <c r="F11227" t="s">
        <v>479</v>
      </c>
    </row>
    <row r="11228" spans="1:6" x14ac:dyDescent="0.25">
      <c r="A11228">
        <v>29</v>
      </c>
      <c r="B11228">
        <v>7</v>
      </c>
      <c r="C11228" t="s">
        <v>1243</v>
      </c>
      <c r="D11228" t="s">
        <v>901</v>
      </c>
      <c r="E11228" t="s">
        <v>189</v>
      </c>
      <c r="F11228" t="s">
        <v>479</v>
      </c>
    </row>
    <row r="11229" spans="1:6" x14ac:dyDescent="0.25">
      <c r="A11229">
        <v>29</v>
      </c>
      <c r="B11229">
        <v>8</v>
      </c>
      <c r="C11229" t="s">
        <v>1418</v>
      </c>
      <c r="D11229" t="s">
        <v>901</v>
      </c>
      <c r="E11229" t="s">
        <v>338</v>
      </c>
      <c r="F11229" t="s">
        <v>479</v>
      </c>
    </row>
    <row r="11230" spans="1:6" x14ac:dyDescent="0.25">
      <c r="A11230">
        <v>29</v>
      </c>
      <c r="B11230">
        <v>9</v>
      </c>
      <c r="C11230" t="s">
        <v>1398</v>
      </c>
      <c r="D11230" t="s">
        <v>922</v>
      </c>
      <c r="E11230" t="s">
        <v>448</v>
      </c>
      <c r="F11230" t="s">
        <v>479</v>
      </c>
    </row>
    <row r="11231" spans="1:6" x14ac:dyDescent="0.25">
      <c r="A11231">
        <v>29</v>
      </c>
      <c r="B11231">
        <v>10</v>
      </c>
      <c r="C11231" t="s">
        <v>1374</v>
      </c>
      <c r="D11231" t="s">
        <v>901</v>
      </c>
      <c r="E11231" t="s">
        <v>865</v>
      </c>
      <c r="F11231" t="s">
        <v>479</v>
      </c>
    </row>
    <row r="11232" spans="1:6" x14ac:dyDescent="0.25">
      <c r="A11232">
        <v>29</v>
      </c>
      <c r="B11232">
        <v>11</v>
      </c>
      <c r="C11232" t="s">
        <v>1294</v>
      </c>
      <c r="D11232" t="s">
        <v>901</v>
      </c>
      <c r="E11232" t="s">
        <v>153</v>
      </c>
      <c r="F11232" t="s">
        <v>479</v>
      </c>
    </row>
    <row r="11233" spans="1:6" x14ac:dyDescent="0.25">
      <c r="A11233">
        <v>29</v>
      </c>
      <c r="B11233">
        <v>12</v>
      </c>
      <c r="C11233" t="s">
        <v>1365</v>
      </c>
      <c r="D11233" t="s">
        <v>901</v>
      </c>
      <c r="E11233" t="s">
        <v>712</v>
      </c>
      <c r="F11233" t="s">
        <v>479</v>
      </c>
    </row>
    <row r="11234" spans="1:6" x14ac:dyDescent="0.25">
      <c r="A11234">
        <v>29</v>
      </c>
      <c r="B11234">
        <v>13</v>
      </c>
      <c r="C11234" t="s">
        <v>1248</v>
      </c>
      <c r="D11234" t="s">
        <v>901</v>
      </c>
      <c r="E11234" t="s">
        <v>292</v>
      </c>
      <c r="F11234" t="s">
        <v>479</v>
      </c>
    </row>
    <row r="11235" spans="1:6" x14ac:dyDescent="0.25">
      <c r="A11235">
        <v>29</v>
      </c>
      <c r="B11235">
        <v>14</v>
      </c>
      <c r="C11235" t="s">
        <v>1269</v>
      </c>
      <c r="D11235" t="s">
        <v>905</v>
      </c>
      <c r="E11235" t="s">
        <v>546</v>
      </c>
      <c r="F11235" t="s">
        <v>479</v>
      </c>
    </row>
    <row r="11236" spans="1:6" x14ac:dyDescent="0.25">
      <c r="A11236">
        <v>29</v>
      </c>
      <c r="B11236">
        <v>15</v>
      </c>
      <c r="C11236" t="s">
        <v>1357</v>
      </c>
      <c r="D11236" t="s">
        <v>901</v>
      </c>
      <c r="E11236" t="s">
        <v>675</v>
      </c>
      <c r="F11236" t="s">
        <v>479</v>
      </c>
    </row>
    <row r="11237" spans="1:6" x14ac:dyDescent="0.25">
      <c r="A11237">
        <v>30</v>
      </c>
      <c r="B11237">
        <v>1</v>
      </c>
      <c r="C11237" t="s">
        <v>1427</v>
      </c>
      <c r="D11237" t="s">
        <v>922</v>
      </c>
      <c r="E11237" t="s">
        <v>675</v>
      </c>
      <c r="F11237" t="s">
        <v>479</v>
      </c>
    </row>
    <row r="11238" spans="1:6" x14ac:dyDescent="0.25">
      <c r="A11238">
        <v>30</v>
      </c>
      <c r="B11238">
        <v>2</v>
      </c>
      <c r="C11238" t="s">
        <v>1453</v>
      </c>
      <c r="D11238" t="s">
        <v>961</v>
      </c>
      <c r="E11238" t="s">
        <v>546</v>
      </c>
      <c r="F11238" t="s">
        <v>479</v>
      </c>
    </row>
    <row r="11239" spans="1:6" x14ac:dyDescent="0.25">
      <c r="A11239">
        <v>30</v>
      </c>
      <c r="B11239">
        <v>3</v>
      </c>
      <c r="C11239" t="s">
        <v>1364</v>
      </c>
      <c r="D11239" t="s">
        <v>922</v>
      </c>
      <c r="E11239" t="s">
        <v>292</v>
      </c>
      <c r="F11239" t="s">
        <v>479</v>
      </c>
    </row>
    <row r="11240" spans="1:6" x14ac:dyDescent="0.25">
      <c r="A11240">
        <v>30</v>
      </c>
      <c r="B11240">
        <v>4</v>
      </c>
      <c r="C11240" t="s">
        <v>1428</v>
      </c>
      <c r="D11240" t="s">
        <v>899</v>
      </c>
      <c r="E11240" t="s">
        <v>712</v>
      </c>
      <c r="F11240" t="s">
        <v>479</v>
      </c>
    </row>
    <row r="11241" spans="1:6" x14ac:dyDescent="0.25">
      <c r="A11241">
        <v>30</v>
      </c>
      <c r="B11241">
        <v>5</v>
      </c>
      <c r="C11241" t="s">
        <v>1260</v>
      </c>
      <c r="D11241" t="s">
        <v>901</v>
      </c>
      <c r="E11241" t="s">
        <v>153</v>
      </c>
      <c r="F11241" t="s">
        <v>479</v>
      </c>
    </row>
    <row r="11242" spans="1:6" x14ac:dyDescent="0.25">
      <c r="A11242">
        <v>30</v>
      </c>
      <c r="B11242">
        <v>6</v>
      </c>
      <c r="C11242" t="s">
        <v>1509</v>
      </c>
      <c r="D11242" t="s">
        <v>901</v>
      </c>
      <c r="E11242" t="s">
        <v>865</v>
      </c>
      <c r="F11242" t="s">
        <v>479</v>
      </c>
    </row>
    <row r="11243" spans="1:6" x14ac:dyDescent="0.25">
      <c r="A11243">
        <v>30</v>
      </c>
      <c r="B11243">
        <v>7</v>
      </c>
      <c r="C11243" t="s">
        <v>1405</v>
      </c>
      <c r="D11243" t="s">
        <v>901</v>
      </c>
      <c r="E11243" t="s">
        <v>448</v>
      </c>
      <c r="F11243" t="s">
        <v>479</v>
      </c>
    </row>
    <row r="11244" spans="1:6" x14ac:dyDescent="0.25">
      <c r="A11244">
        <v>30</v>
      </c>
      <c r="B11244">
        <v>8</v>
      </c>
      <c r="C11244" t="s">
        <v>1332</v>
      </c>
      <c r="D11244" t="s">
        <v>961</v>
      </c>
      <c r="E11244" t="s">
        <v>338</v>
      </c>
      <c r="F11244" t="s">
        <v>479</v>
      </c>
    </row>
    <row r="11245" spans="1:6" x14ac:dyDescent="0.25">
      <c r="A11245">
        <v>30</v>
      </c>
      <c r="B11245">
        <v>9</v>
      </c>
      <c r="C11245" t="s">
        <v>1337</v>
      </c>
      <c r="D11245" t="s">
        <v>901</v>
      </c>
      <c r="E11245" t="s">
        <v>189</v>
      </c>
      <c r="F11245" t="s">
        <v>479</v>
      </c>
    </row>
    <row r="11246" spans="1:6" x14ac:dyDescent="0.25">
      <c r="A11246">
        <v>30</v>
      </c>
      <c r="B11246">
        <v>10</v>
      </c>
      <c r="C11246" t="s">
        <v>1438</v>
      </c>
      <c r="D11246" t="s">
        <v>901</v>
      </c>
      <c r="E11246" t="s">
        <v>317</v>
      </c>
      <c r="F11246" t="s">
        <v>479</v>
      </c>
    </row>
    <row r="11247" spans="1:6" x14ac:dyDescent="0.25">
      <c r="A11247">
        <v>30</v>
      </c>
      <c r="B11247">
        <v>11</v>
      </c>
      <c r="C11247" t="s">
        <v>1435</v>
      </c>
      <c r="D11247" t="s">
        <v>901</v>
      </c>
      <c r="E11247" t="s">
        <v>603</v>
      </c>
      <c r="F11247" t="s">
        <v>479</v>
      </c>
    </row>
    <row r="11248" spans="1:6" x14ac:dyDescent="0.25">
      <c r="A11248">
        <v>30</v>
      </c>
      <c r="B11248">
        <v>12</v>
      </c>
      <c r="C11248" t="s">
        <v>1504</v>
      </c>
      <c r="D11248" t="s">
        <v>901</v>
      </c>
      <c r="E11248" t="s">
        <v>85</v>
      </c>
      <c r="F11248" t="s">
        <v>479</v>
      </c>
    </row>
    <row r="11249" spans="1:6" x14ac:dyDescent="0.25">
      <c r="A11249">
        <v>30</v>
      </c>
      <c r="B11249">
        <v>13</v>
      </c>
      <c r="C11249" t="s">
        <v>1404</v>
      </c>
      <c r="D11249" t="s">
        <v>901</v>
      </c>
      <c r="E11249" t="s">
        <v>674</v>
      </c>
      <c r="F11249" t="s">
        <v>479</v>
      </c>
    </row>
    <row r="11250" spans="1:6" x14ac:dyDescent="0.25">
      <c r="A11250">
        <v>30</v>
      </c>
      <c r="B11250">
        <v>14</v>
      </c>
      <c r="C11250" t="s">
        <v>1501</v>
      </c>
      <c r="D11250" t="s">
        <v>908</v>
      </c>
      <c r="E11250" t="s">
        <v>361</v>
      </c>
      <c r="F11250" t="s">
        <v>479</v>
      </c>
    </row>
    <row r="11251" spans="1:6" x14ac:dyDescent="0.25">
      <c r="A11251">
        <v>30</v>
      </c>
      <c r="B11251">
        <v>15</v>
      </c>
      <c r="C11251" t="s">
        <v>1393</v>
      </c>
      <c r="D11251" t="s">
        <v>899</v>
      </c>
      <c r="E11251" t="s">
        <v>305</v>
      </c>
      <c r="F11251" t="s">
        <v>479</v>
      </c>
    </row>
    <row r="11252" spans="1:6" x14ac:dyDescent="0.25">
      <c r="A11252">
        <v>1</v>
      </c>
      <c r="B11252">
        <v>1</v>
      </c>
      <c r="C11252" t="s">
        <v>898</v>
      </c>
      <c r="D11252" t="s">
        <v>899</v>
      </c>
      <c r="E11252" t="s">
        <v>259</v>
      </c>
      <c r="F11252" t="s">
        <v>446</v>
      </c>
    </row>
    <row r="11253" spans="1:6" x14ac:dyDescent="0.25">
      <c r="A11253">
        <v>1</v>
      </c>
      <c r="B11253">
        <v>2</v>
      </c>
      <c r="C11253" t="s">
        <v>900</v>
      </c>
      <c r="D11253" t="s">
        <v>901</v>
      </c>
      <c r="E11253" t="s">
        <v>394</v>
      </c>
      <c r="F11253" t="s">
        <v>446</v>
      </c>
    </row>
    <row r="11254" spans="1:6" x14ac:dyDescent="0.25">
      <c r="A11254">
        <v>1</v>
      </c>
      <c r="B11254">
        <v>3</v>
      </c>
      <c r="C11254" t="s">
        <v>904</v>
      </c>
      <c r="D11254" t="s">
        <v>905</v>
      </c>
      <c r="E11254" t="s">
        <v>695</v>
      </c>
      <c r="F11254" t="s">
        <v>446</v>
      </c>
    </row>
    <row r="11255" spans="1:6" x14ac:dyDescent="0.25">
      <c r="A11255">
        <v>1</v>
      </c>
      <c r="B11255">
        <v>4</v>
      </c>
      <c r="C11255" t="s">
        <v>906</v>
      </c>
      <c r="D11255" t="s">
        <v>899</v>
      </c>
      <c r="E11255" t="s">
        <v>611</v>
      </c>
      <c r="F11255" t="s">
        <v>446</v>
      </c>
    </row>
    <row r="11256" spans="1:6" x14ac:dyDescent="0.25">
      <c r="A11256">
        <v>1</v>
      </c>
      <c r="B11256">
        <v>5</v>
      </c>
      <c r="C11256" t="s">
        <v>902</v>
      </c>
      <c r="D11256" t="s">
        <v>903</v>
      </c>
      <c r="E11256" t="s">
        <v>376</v>
      </c>
      <c r="F11256" t="s">
        <v>446</v>
      </c>
    </row>
    <row r="11257" spans="1:6" x14ac:dyDescent="0.25">
      <c r="A11257">
        <v>1</v>
      </c>
      <c r="B11257">
        <v>6</v>
      </c>
      <c r="C11257" t="s">
        <v>911</v>
      </c>
      <c r="D11257" t="s">
        <v>905</v>
      </c>
      <c r="E11257" t="s">
        <v>822</v>
      </c>
      <c r="F11257" t="s">
        <v>446</v>
      </c>
    </row>
    <row r="11258" spans="1:6" x14ac:dyDescent="0.25">
      <c r="A11258">
        <v>1</v>
      </c>
      <c r="B11258">
        <v>7</v>
      </c>
      <c r="C11258" t="s">
        <v>912</v>
      </c>
      <c r="D11258" t="s">
        <v>905</v>
      </c>
      <c r="E11258" t="s">
        <v>872</v>
      </c>
      <c r="F11258" t="s">
        <v>446</v>
      </c>
    </row>
    <row r="11259" spans="1:6" x14ac:dyDescent="0.25">
      <c r="A11259">
        <v>1</v>
      </c>
      <c r="B11259">
        <v>8</v>
      </c>
      <c r="C11259" t="s">
        <v>913</v>
      </c>
      <c r="D11259" t="s">
        <v>899</v>
      </c>
      <c r="E11259" t="s">
        <v>513</v>
      </c>
      <c r="F11259" t="s">
        <v>446</v>
      </c>
    </row>
    <row r="11260" spans="1:6" x14ac:dyDescent="0.25">
      <c r="A11260">
        <v>1</v>
      </c>
      <c r="B11260">
        <v>9</v>
      </c>
      <c r="C11260" t="s">
        <v>907</v>
      </c>
      <c r="D11260" t="s">
        <v>908</v>
      </c>
      <c r="E11260" t="s">
        <v>171</v>
      </c>
      <c r="F11260" t="s">
        <v>446</v>
      </c>
    </row>
    <row r="11261" spans="1:6" x14ac:dyDescent="0.25">
      <c r="A11261">
        <v>1</v>
      </c>
      <c r="B11261">
        <v>10</v>
      </c>
      <c r="C11261" t="s">
        <v>909</v>
      </c>
      <c r="D11261" t="s">
        <v>899</v>
      </c>
      <c r="E11261" t="s">
        <v>774</v>
      </c>
      <c r="F11261" t="s">
        <v>446</v>
      </c>
    </row>
    <row r="11262" spans="1:6" x14ac:dyDescent="0.25">
      <c r="A11262">
        <v>1</v>
      </c>
      <c r="B11262">
        <v>11</v>
      </c>
      <c r="C11262" t="s">
        <v>923</v>
      </c>
      <c r="D11262" t="s">
        <v>905</v>
      </c>
      <c r="E11262" t="s">
        <v>325</v>
      </c>
      <c r="F11262" t="s">
        <v>446</v>
      </c>
    </row>
    <row r="11263" spans="1:6" x14ac:dyDescent="0.25">
      <c r="A11263">
        <v>1</v>
      </c>
      <c r="B11263">
        <v>12</v>
      </c>
      <c r="C11263" t="s">
        <v>914</v>
      </c>
      <c r="D11263" t="s">
        <v>908</v>
      </c>
      <c r="E11263" t="s">
        <v>713</v>
      </c>
      <c r="F11263" t="s">
        <v>446</v>
      </c>
    </row>
    <row r="11264" spans="1:6" x14ac:dyDescent="0.25">
      <c r="A11264">
        <v>1</v>
      </c>
      <c r="B11264">
        <v>13</v>
      </c>
      <c r="C11264" t="s">
        <v>917</v>
      </c>
      <c r="D11264" t="s">
        <v>901</v>
      </c>
      <c r="E11264" t="s">
        <v>105</v>
      </c>
      <c r="F11264" t="s">
        <v>446</v>
      </c>
    </row>
    <row r="11265" spans="1:6" x14ac:dyDescent="0.25">
      <c r="A11265">
        <v>1</v>
      </c>
      <c r="B11265">
        <v>14</v>
      </c>
      <c r="C11265" t="s">
        <v>910</v>
      </c>
      <c r="D11265" t="s">
        <v>901</v>
      </c>
      <c r="E11265" t="s">
        <v>523</v>
      </c>
      <c r="F11265" t="s">
        <v>446</v>
      </c>
    </row>
    <row r="11266" spans="1:6" x14ac:dyDescent="0.25">
      <c r="A11266">
        <v>1</v>
      </c>
      <c r="B11266">
        <v>15</v>
      </c>
      <c r="C11266" t="s">
        <v>918</v>
      </c>
      <c r="D11266" t="s">
        <v>901</v>
      </c>
      <c r="E11266" t="s">
        <v>296</v>
      </c>
      <c r="F11266" t="s">
        <v>446</v>
      </c>
    </row>
    <row r="11267" spans="1:6" x14ac:dyDescent="0.25">
      <c r="A11267">
        <v>2</v>
      </c>
      <c r="B11267">
        <v>1</v>
      </c>
      <c r="C11267" t="s">
        <v>924</v>
      </c>
      <c r="D11267" t="s">
        <v>922</v>
      </c>
      <c r="E11267" t="s">
        <v>296</v>
      </c>
      <c r="F11267" t="s">
        <v>446</v>
      </c>
    </row>
    <row r="11268" spans="1:6" x14ac:dyDescent="0.25">
      <c r="A11268">
        <v>2</v>
      </c>
      <c r="B11268">
        <v>2</v>
      </c>
      <c r="C11268" t="s">
        <v>933</v>
      </c>
      <c r="D11268" t="s">
        <v>922</v>
      </c>
      <c r="E11268" t="s">
        <v>523</v>
      </c>
      <c r="F11268" t="s">
        <v>446</v>
      </c>
    </row>
    <row r="11269" spans="1:6" x14ac:dyDescent="0.25">
      <c r="A11269">
        <v>2</v>
      </c>
      <c r="B11269">
        <v>3</v>
      </c>
      <c r="C11269" t="s">
        <v>915</v>
      </c>
      <c r="D11269" t="s">
        <v>899</v>
      </c>
      <c r="E11269" t="s">
        <v>105</v>
      </c>
      <c r="F11269" t="s">
        <v>446</v>
      </c>
    </row>
    <row r="11270" spans="1:6" x14ac:dyDescent="0.25">
      <c r="A11270">
        <v>2</v>
      </c>
      <c r="B11270">
        <v>4</v>
      </c>
      <c r="C11270" t="s">
        <v>929</v>
      </c>
      <c r="D11270" t="s">
        <v>899</v>
      </c>
      <c r="E11270" t="s">
        <v>713</v>
      </c>
      <c r="F11270" t="s">
        <v>446</v>
      </c>
    </row>
    <row r="11271" spans="1:6" x14ac:dyDescent="0.25">
      <c r="A11271">
        <v>2</v>
      </c>
      <c r="B11271">
        <v>5</v>
      </c>
      <c r="C11271" t="s">
        <v>931</v>
      </c>
      <c r="D11271" t="s">
        <v>908</v>
      </c>
      <c r="E11271" t="s">
        <v>325</v>
      </c>
      <c r="F11271" t="s">
        <v>446</v>
      </c>
    </row>
    <row r="11272" spans="1:6" x14ac:dyDescent="0.25">
      <c r="A11272">
        <v>2</v>
      </c>
      <c r="B11272">
        <v>6</v>
      </c>
      <c r="C11272" t="s">
        <v>920</v>
      </c>
      <c r="D11272" t="s">
        <v>901</v>
      </c>
      <c r="E11272" t="s">
        <v>774</v>
      </c>
      <c r="F11272" t="s">
        <v>446</v>
      </c>
    </row>
    <row r="11273" spans="1:6" x14ac:dyDescent="0.25">
      <c r="A11273">
        <v>2</v>
      </c>
      <c r="B11273">
        <v>7</v>
      </c>
      <c r="C11273" t="s">
        <v>927</v>
      </c>
      <c r="D11273" t="s">
        <v>901</v>
      </c>
      <c r="E11273" t="s">
        <v>171</v>
      </c>
      <c r="F11273" t="s">
        <v>446</v>
      </c>
    </row>
    <row r="11274" spans="1:6" x14ac:dyDescent="0.25">
      <c r="A11274">
        <v>2</v>
      </c>
      <c r="B11274">
        <v>8</v>
      </c>
      <c r="C11274" t="s">
        <v>916</v>
      </c>
      <c r="D11274" t="s">
        <v>908</v>
      </c>
      <c r="E11274" t="s">
        <v>513</v>
      </c>
      <c r="F11274" t="s">
        <v>446</v>
      </c>
    </row>
    <row r="11275" spans="1:6" x14ac:dyDescent="0.25">
      <c r="A11275">
        <v>2</v>
      </c>
      <c r="B11275">
        <v>9</v>
      </c>
      <c r="C11275" t="s">
        <v>940</v>
      </c>
      <c r="D11275" t="s">
        <v>901</v>
      </c>
      <c r="E11275" t="s">
        <v>872</v>
      </c>
      <c r="F11275" t="s">
        <v>446</v>
      </c>
    </row>
    <row r="11276" spans="1:6" x14ac:dyDescent="0.25">
      <c r="A11276">
        <v>2</v>
      </c>
      <c r="B11276">
        <v>10</v>
      </c>
      <c r="C11276" t="s">
        <v>925</v>
      </c>
      <c r="D11276" t="s">
        <v>926</v>
      </c>
      <c r="E11276" t="s">
        <v>822</v>
      </c>
      <c r="F11276" t="s">
        <v>446</v>
      </c>
    </row>
    <row r="11277" spans="1:6" x14ac:dyDescent="0.25">
      <c r="A11277">
        <v>2</v>
      </c>
      <c r="B11277">
        <v>11</v>
      </c>
      <c r="C11277" t="s">
        <v>921</v>
      </c>
      <c r="D11277" t="s">
        <v>922</v>
      </c>
      <c r="E11277" t="s">
        <v>376</v>
      </c>
      <c r="F11277" t="s">
        <v>446</v>
      </c>
    </row>
    <row r="11278" spans="1:6" x14ac:dyDescent="0.25">
      <c r="A11278">
        <v>2</v>
      </c>
      <c r="B11278">
        <v>12</v>
      </c>
      <c r="C11278" t="s">
        <v>934</v>
      </c>
      <c r="D11278" t="s">
        <v>922</v>
      </c>
      <c r="E11278" t="s">
        <v>611</v>
      </c>
      <c r="F11278" t="s">
        <v>446</v>
      </c>
    </row>
    <row r="11279" spans="1:6" x14ac:dyDescent="0.25">
      <c r="A11279">
        <v>2</v>
      </c>
      <c r="B11279">
        <v>13</v>
      </c>
      <c r="C11279" t="s">
        <v>928</v>
      </c>
      <c r="D11279" t="s">
        <v>901</v>
      </c>
      <c r="E11279" t="s">
        <v>695</v>
      </c>
      <c r="F11279" t="s">
        <v>446</v>
      </c>
    </row>
    <row r="11280" spans="1:6" x14ac:dyDescent="0.25">
      <c r="A11280">
        <v>2</v>
      </c>
      <c r="B11280">
        <v>14</v>
      </c>
      <c r="C11280" t="s">
        <v>919</v>
      </c>
      <c r="D11280" t="s">
        <v>908</v>
      </c>
      <c r="E11280" t="s">
        <v>394</v>
      </c>
      <c r="F11280" t="s">
        <v>446</v>
      </c>
    </row>
    <row r="11281" spans="1:6" x14ac:dyDescent="0.25">
      <c r="A11281">
        <v>2</v>
      </c>
      <c r="B11281">
        <v>15</v>
      </c>
      <c r="C11281" t="s">
        <v>947</v>
      </c>
      <c r="D11281" t="s">
        <v>922</v>
      </c>
      <c r="E11281" t="s">
        <v>259</v>
      </c>
      <c r="F11281" t="s">
        <v>446</v>
      </c>
    </row>
    <row r="11282" spans="1:6" x14ac:dyDescent="0.25">
      <c r="A11282">
        <v>3</v>
      </c>
      <c r="B11282">
        <v>1</v>
      </c>
      <c r="C11282" t="s">
        <v>954</v>
      </c>
      <c r="D11282" t="s">
        <v>903</v>
      </c>
      <c r="E11282" t="s">
        <v>259</v>
      </c>
      <c r="F11282" t="s">
        <v>446</v>
      </c>
    </row>
    <row r="11283" spans="1:6" x14ac:dyDescent="0.25">
      <c r="A11283">
        <v>3</v>
      </c>
      <c r="B11283">
        <v>2</v>
      </c>
      <c r="C11283" t="s">
        <v>946</v>
      </c>
      <c r="D11283" t="s">
        <v>926</v>
      </c>
      <c r="E11283" t="s">
        <v>394</v>
      </c>
      <c r="F11283" t="s">
        <v>446</v>
      </c>
    </row>
    <row r="11284" spans="1:6" x14ac:dyDescent="0.25">
      <c r="A11284">
        <v>3</v>
      </c>
      <c r="B11284">
        <v>3</v>
      </c>
      <c r="C11284" t="s">
        <v>936</v>
      </c>
      <c r="D11284" t="s">
        <v>903</v>
      </c>
      <c r="E11284" t="s">
        <v>695</v>
      </c>
      <c r="F11284" t="s">
        <v>446</v>
      </c>
    </row>
    <row r="11285" spans="1:6" x14ac:dyDescent="0.25">
      <c r="A11285">
        <v>3</v>
      </c>
      <c r="B11285">
        <v>4</v>
      </c>
      <c r="C11285" t="s">
        <v>935</v>
      </c>
      <c r="D11285" t="s">
        <v>901</v>
      </c>
      <c r="E11285" t="s">
        <v>611</v>
      </c>
      <c r="F11285" t="s">
        <v>446</v>
      </c>
    </row>
    <row r="11286" spans="1:6" x14ac:dyDescent="0.25">
      <c r="A11286">
        <v>3</v>
      </c>
      <c r="B11286">
        <v>5</v>
      </c>
      <c r="C11286" t="s">
        <v>964</v>
      </c>
      <c r="D11286" t="s">
        <v>961</v>
      </c>
      <c r="E11286" t="s">
        <v>376</v>
      </c>
      <c r="F11286" t="s">
        <v>446</v>
      </c>
    </row>
    <row r="11287" spans="1:6" x14ac:dyDescent="0.25">
      <c r="A11287">
        <v>3</v>
      </c>
      <c r="B11287">
        <v>6</v>
      </c>
      <c r="C11287" t="s">
        <v>967</v>
      </c>
      <c r="D11287" t="s">
        <v>903</v>
      </c>
      <c r="E11287" t="s">
        <v>822</v>
      </c>
      <c r="F11287" t="s">
        <v>446</v>
      </c>
    </row>
    <row r="11288" spans="1:6" x14ac:dyDescent="0.25">
      <c r="A11288">
        <v>3</v>
      </c>
      <c r="B11288">
        <v>7</v>
      </c>
      <c r="C11288" t="s">
        <v>930</v>
      </c>
      <c r="D11288" t="s">
        <v>901</v>
      </c>
      <c r="E11288" t="s">
        <v>872</v>
      </c>
      <c r="F11288" t="s">
        <v>446</v>
      </c>
    </row>
    <row r="11289" spans="1:6" x14ac:dyDescent="0.25">
      <c r="A11289">
        <v>3</v>
      </c>
      <c r="B11289">
        <v>8</v>
      </c>
      <c r="C11289" t="s">
        <v>932</v>
      </c>
      <c r="D11289" t="s">
        <v>901</v>
      </c>
      <c r="E11289" t="s">
        <v>513</v>
      </c>
      <c r="F11289" t="s">
        <v>446</v>
      </c>
    </row>
    <row r="11290" spans="1:6" x14ac:dyDescent="0.25">
      <c r="A11290">
        <v>3</v>
      </c>
      <c r="B11290">
        <v>9</v>
      </c>
      <c r="C11290" t="s">
        <v>957</v>
      </c>
      <c r="D11290" t="s">
        <v>903</v>
      </c>
      <c r="E11290" t="s">
        <v>171</v>
      </c>
      <c r="F11290" t="s">
        <v>446</v>
      </c>
    </row>
    <row r="11291" spans="1:6" x14ac:dyDescent="0.25">
      <c r="A11291">
        <v>3</v>
      </c>
      <c r="B11291">
        <v>10</v>
      </c>
      <c r="C11291" t="s">
        <v>941</v>
      </c>
      <c r="D11291" t="s">
        <v>922</v>
      </c>
      <c r="E11291" t="s">
        <v>774</v>
      </c>
      <c r="F11291" t="s">
        <v>446</v>
      </c>
    </row>
    <row r="11292" spans="1:6" x14ac:dyDescent="0.25">
      <c r="A11292">
        <v>3</v>
      </c>
      <c r="B11292">
        <v>11</v>
      </c>
      <c r="C11292" t="s">
        <v>943</v>
      </c>
      <c r="D11292" t="s">
        <v>901</v>
      </c>
      <c r="E11292" t="s">
        <v>325</v>
      </c>
      <c r="F11292" t="s">
        <v>446</v>
      </c>
    </row>
    <row r="11293" spans="1:6" x14ac:dyDescent="0.25">
      <c r="A11293">
        <v>3</v>
      </c>
      <c r="B11293">
        <v>12</v>
      </c>
      <c r="C11293" t="s">
        <v>944</v>
      </c>
      <c r="D11293" t="s">
        <v>901</v>
      </c>
      <c r="E11293" t="s">
        <v>713</v>
      </c>
      <c r="F11293" t="s">
        <v>446</v>
      </c>
    </row>
    <row r="11294" spans="1:6" x14ac:dyDescent="0.25">
      <c r="A11294">
        <v>3</v>
      </c>
      <c r="B11294">
        <v>13</v>
      </c>
      <c r="C11294" t="s">
        <v>960</v>
      </c>
      <c r="D11294" t="s">
        <v>961</v>
      </c>
      <c r="E11294" t="s">
        <v>105</v>
      </c>
      <c r="F11294" t="s">
        <v>446</v>
      </c>
    </row>
    <row r="11295" spans="1:6" x14ac:dyDescent="0.25">
      <c r="A11295">
        <v>3</v>
      </c>
      <c r="B11295">
        <v>14</v>
      </c>
      <c r="C11295" t="s">
        <v>950</v>
      </c>
      <c r="D11295" t="s">
        <v>901</v>
      </c>
      <c r="E11295" t="s">
        <v>523</v>
      </c>
      <c r="F11295" t="s">
        <v>446</v>
      </c>
    </row>
    <row r="11296" spans="1:6" x14ac:dyDescent="0.25">
      <c r="A11296">
        <v>3</v>
      </c>
      <c r="B11296">
        <v>15</v>
      </c>
      <c r="C11296" t="s">
        <v>938</v>
      </c>
      <c r="D11296" t="s">
        <v>903</v>
      </c>
      <c r="E11296" t="s">
        <v>296</v>
      </c>
      <c r="F11296" t="s">
        <v>446</v>
      </c>
    </row>
    <row r="11297" spans="1:6" x14ac:dyDescent="0.25">
      <c r="A11297">
        <v>4</v>
      </c>
      <c r="B11297">
        <v>1</v>
      </c>
      <c r="C11297" t="s">
        <v>949</v>
      </c>
      <c r="D11297" t="s">
        <v>901</v>
      </c>
      <c r="E11297" t="s">
        <v>296</v>
      </c>
      <c r="F11297" t="s">
        <v>446</v>
      </c>
    </row>
    <row r="11298" spans="1:6" x14ac:dyDescent="0.25">
      <c r="A11298">
        <v>4</v>
      </c>
      <c r="B11298">
        <v>2</v>
      </c>
      <c r="C11298" t="s">
        <v>942</v>
      </c>
      <c r="D11298" t="s">
        <v>899</v>
      </c>
      <c r="E11298" t="s">
        <v>523</v>
      </c>
      <c r="F11298" t="s">
        <v>446</v>
      </c>
    </row>
    <row r="11299" spans="1:6" x14ac:dyDescent="0.25">
      <c r="A11299">
        <v>4</v>
      </c>
      <c r="B11299">
        <v>3</v>
      </c>
      <c r="C11299" t="s">
        <v>958</v>
      </c>
      <c r="D11299" t="s">
        <v>899</v>
      </c>
      <c r="E11299" t="s">
        <v>105</v>
      </c>
      <c r="F11299" t="s">
        <v>446</v>
      </c>
    </row>
    <row r="11300" spans="1:6" x14ac:dyDescent="0.25">
      <c r="A11300">
        <v>4</v>
      </c>
      <c r="B11300">
        <v>4</v>
      </c>
      <c r="C11300" t="s">
        <v>945</v>
      </c>
      <c r="D11300" t="s">
        <v>901</v>
      </c>
      <c r="E11300" t="s">
        <v>713</v>
      </c>
      <c r="F11300" t="s">
        <v>446</v>
      </c>
    </row>
    <row r="11301" spans="1:6" x14ac:dyDescent="0.25">
      <c r="A11301">
        <v>4</v>
      </c>
      <c r="B11301">
        <v>5</v>
      </c>
      <c r="C11301" t="s">
        <v>939</v>
      </c>
      <c r="D11301" t="s">
        <v>901</v>
      </c>
      <c r="E11301" t="s">
        <v>325</v>
      </c>
      <c r="F11301" t="s">
        <v>446</v>
      </c>
    </row>
    <row r="11302" spans="1:6" x14ac:dyDescent="0.25">
      <c r="A11302">
        <v>4</v>
      </c>
      <c r="B11302">
        <v>6</v>
      </c>
      <c r="C11302" t="s">
        <v>937</v>
      </c>
      <c r="D11302" t="s">
        <v>899</v>
      </c>
      <c r="E11302" t="s">
        <v>774</v>
      </c>
      <c r="F11302" t="s">
        <v>446</v>
      </c>
    </row>
    <row r="11303" spans="1:6" x14ac:dyDescent="0.25">
      <c r="A11303">
        <v>4</v>
      </c>
      <c r="B11303">
        <v>7</v>
      </c>
      <c r="C11303" t="s">
        <v>959</v>
      </c>
      <c r="D11303" t="s">
        <v>899</v>
      </c>
      <c r="E11303" t="s">
        <v>171</v>
      </c>
      <c r="F11303" t="s">
        <v>446</v>
      </c>
    </row>
    <row r="11304" spans="1:6" x14ac:dyDescent="0.25">
      <c r="A11304">
        <v>4</v>
      </c>
      <c r="B11304">
        <v>8</v>
      </c>
      <c r="C11304" t="s">
        <v>952</v>
      </c>
      <c r="D11304" t="s">
        <v>899</v>
      </c>
      <c r="E11304" t="s">
        <v>513</v>
      </c>
      <c r="F11304" t="s">
        <v>446</v>
      </c>
    </row>
    <row r="11305" spans="1:6" x14ac:dyDescent="0.25">
      <c r="A11305">
        <v>4</v>
      </c>
      <c r="B11305">
        <v>9</v>
      </c>
      <c r="C11305" t="s">
        <v>953</v>
      </c>
      <c r="D11305" t="s">
        <v>903</v>
      </c>
      <c r="E11305" t="s">
        <v>872</v>
      </c>
      <c r="F11305" t="s">
        <v>446</v>
      </c>
    </row>
    <row r="11306" spans="1:6" x14ac:dyDescent="0.25">
      <c r="A11306">
        <v>4</v>
      </c>
      <c r="B11306">
        <v>10</v>
      </c>
      <c r="C11306" t="s">
        <v>951</v>
      </c>
      <c r="D11306" t="s">
        <v>899</v>
      </c>
      <c r="E11306" t="s">
        <v>822</v>
      </c>
      <c r="F11306" t="s">
        <v>446</v>
      </c>
    </row>
    <row r="11307" spans="1:6" x14ac:dyDescent="0.25">
      <c r="A11307">
        <v>4</v>
      </c>
      <c r="B11307">
        <v>11</v>
      </c>
      <c r="C11307" t="s">
        <v>956</v>
      </c>
      <c r="D11307" t="s">
        <v>901</v>
      </c>
      <c r="E11307" t="s">
        <v>376</v>
      </c>
      <c r="F11307" t="s">
        <v>446</v>
      </c>
    </row>
    <row r="11308" spans="1:6" x14ac:dyDescent="0.25">
      <c r="A11308">
        <v>4</v>
      </c>
      <c r="B11308">
        <v>12</v>
      </c>
      <c r="C11308" t="s">
        <v>955</v>
      </c>
      <c r="D11308" t="s">
        <v>908</v>
      </c>
      <c r="E11308" t="s">
        <v>611</v>
      </c>
      <c r="F11308" t="s">
        <v>446</v>
      </c>
    </row>
    <row r="11309" spans="1:6" x14ac:dyDescent="0.25">
      <c r="A11309">
        <v>4</v>
      </c>
      <c r="B11309">
        <v>13</v>
      </c>
      <c r="C11309" t="s">
        <v>977</v>
      </c>
      <c r="D11309" t="s">
        <v>901</v>
      </c>
      <c r="E11309" t="s">
        <v>695</v>
      </c>
      <c r="F11309" t="s">
        <v>446</v>
      </c>
    </row>
    <row r="11310" spans="1:6" x14ac:dyDescent="0.25">
      <c r="A11310">
        <v>4</v>
      </c>
      <c r="B11310">
        <v>14</v>
      </c>
      <c r="C11310" t="s">
        <v>974</v>
      </c>
      <c r="D11310" t="s">
        <v>899</v>
      </c>
      <c r="E11310" t="s">
        <v>394</v>
      </c>
      <c r="F11310" t="s">
        <v>446</v>
      </c>
    </row>
    <row r="11311" spans="1:6" x14ac:dyDescent="0.25">
      <c r="A11311">
        <v>4</v>
      </c>
      <c r="B11311">
        <v>15</v>
      </c>
      <c r="C11311" t="s">
        <v>962</v>
      </c>
      <c r="D11311" t="s">
        <v>899</v>
      </c>
      <c r="E11311" t="s">
        <v>259</v>
      </c>
      <c r="F11311" t="s">
        <v>446</v>
      </c>
    </row>
    <row r="11312" spans="1:6" x14ac:dyDescent="0.25">
      <c r="A11312">
        <v>5</v>
      </c>
      <c r="B11312">
        <v>1</v>
      </c>
      <c r="C11312" t="s">
        <v>980</v>
      </c>
      <c r="D11312" t="s">
        <v>905</v>
      </c>
      <c r="E11312" t="s">
        <v>259</v>
      </c>
      <c r="F11312" t="s">
        <v>446</v>
      </c>
    </row>
    <row r="11313" spans="1:6" x14ac:dyDescent="0.25">
      <c r="A11313">
        <v>5</v>
      </c>
      <c r="B11313">
        <v>2</v>
      </c>
      <c r="C11313" t="s">
        <v>983</v>
      </c>
      <c r="D11313" t="s">
        <v>901</v>
      </c>
      <c r="E11313" t="s">
        <v>394</v>
      </c>
      <c r="F11313" t="s">
        <v>446</v>
      </c>
    </row>
    <row r="11314" spans="1:6" x14ac:dyDescent="0.25">
      <c r="A11314">
        <v>5</v>
      </c>
      <c r="B11314">
        <v>3</v>
      </c>
      <c r="C11314" t="s">
        <v>975</v>
      </c>
      <c r="D11314" t="s">
        <v>899</v>
      </c>
      <c r="E11314" t="s">
        <v>695</v>
      </c>
      <c r="F11314" t="s">
        <v>446</v>
      </c>
    </row>
    <row r="11315" spans="1:6" x14ac:dyDescent="0.25">
      <c r="A11315">
        <v>5</v>
      </c>
      <c r="B11315">
        <v>4</v>
      </c>
      <c r="C11315" t="s">
        <v>968</v>
      </c>
      <c r="D11315" t="s">
        <v>899</v>
      </c>
      <c r="E11315" t="s">
        <v>611</v>
      </c>
      <c r="F11315" t="s">
        <v>446</v>
      </c>
    </row>
    <row r="11316" spans="1:6" x14ac:dyDescent="0.25">
      <c r="A11316">
        <v>5</v>
      </c>
      <c r="B11316">
        <v>5</v>
      </c>
      <c r="C11316" t="s">
        <v>986</v>
      </c>
      <c r="D11316" t="s">
        <v>901</v>
      </c>
      <c r="E11316" t="s">
        <v>376</v>
      </c>
      <c r="F11316" t="s">
        <v>446</v>
      </c>
    </row>
    <row r="11317" spans="1:6" x14ac:dyDescent="0.25">
      <c r="A11317">
        <v>5</v>
      </c>
      <c r="B11317">
        <v>6</v>
      </c>
      <c r="C11317" t="s">
        <v>965</v>
      </c>
      <c r="D11317" t="s">
        <v>961</v>
      </c>
      <c r="E11317" t="s">
        <v>822</v>
      </c>
      <c r="F11317" t="s">
        <v>446</v>
      </c>
    </row>
    <row r="11318" spans="1:6" x14ac:dyDescent="0.25">
      <c r="A11318">
        <v>5</v>
      </c>
      <c r="B11318">
        <v>7</v>
      </c>
      <c r="C11318" t="s">
        <v>988</v>
      </c>
      <c r="D11318" t="s">
        <v>901</v>
      </c>
      <c r="E11318" t="s">
        <v>872</v>
      </c>
      <c r="F11318" t="s">
        <v>446</v>
      </c>
    </row>
    <row r="11319" spans="1:6" x14ac:dyDescent="0.25">
      <c r="A11319">
        <v>5</v>
      </c>
      <c r="B11319">
        <v>8</v>
      </c>
      <c r="C11319" t="s">
        <v>948</v>
      </c>
      <c r="D11319" t="s">
        <v>905</v>
      </c>
      <c r="E11319" t="s">
        <v>513</v>
      </c>
      <c r="F11319" t="s">
        <v>446</v>
      </c>
    </row>
    <row r="11320" spans="1:6" x14ac:dyDescent="0.25">
      <c r="A11320">
        <v>5</v>
      </c>
      <c r="B11320">
        <v>9</v>
      </c>
      <c r="C11320" t="s">
        <v>991</v>
      </c>
      <c r="D11320" t="s">
        <v>901</v>
      </c>
      <c r="E11320" t="s">
        <v>171</v>
      </c>
      <c r="F11320" t="s">
        <v>446</v>
      </c>
    </row>
    <row r="11321" spans="1:6" x14ac:dyDescent="0.25">
      <c r="A11321">
        <v>5</v>
      </c>
      <c r="B11321">
        <v>10</v>
      </c>
      <c r="C11321" t="s">
        <v>985</v>
      </c>
      <c r="D11321" t="s">
        <v>901</v>
      </c>
      <c r="E11321" t="s">
        <v>774</v>
      </c>
      <c r="F11321" t="s">
        <v>446</v>
      </c>
    </row>
    <row r="11322" spans="1:6" x14ac:dyDescent="0.25">
      <c r="A11322">
        <v>5</v>
      </c>
      <c r="B11322">
        <v>11</v>
      </c>
      <c r="C11322" t="s">
        <v>963</v>
      </c>
      <c r="D11322" t="s">
        <v>908</v>
      </c>
      <c r="E11322" t="s">
        <v>325</v>
      </c>
      <c r="F11322" t="s">
        <v>446</v>
      </c>
    </row>
    <row r="11323" spans="1:6" x14ac:dyDescent="0.25">
      <c r="A11323">
        <v>5</v>
      </c>
      <c r="B11323">
        <v>12</v>
      </c>
      <c r="C11323" t="s">
        <v>978</v>
      </c>
      <c r="D11323" t="s">
        <v>899</v>
      </c>
      <c r="E11323" t="s">
        <v>713</v>
      </c>
      <c r="F11323" t="s">
        <v>446</v>
      </c>
    </row>
    <row r="11324" spans="1:6" x14ac:dyDescent="0.25">
      <c r="A11324">
        <v>5</v>
      </c>
      <c r="B11324">
        <v>13</v>
      </c>
      <c r="C11324" t="s">
        <v>969</v>
      </c>
      <c r="D11324" t="s">
        <v>899</v>
      </c>
      <c r="E11324" t="s">
        <v>105</v>
      </c>
      <c r="F11324" t="s">
        <v>446</v>
      </c>
    </row>
    <row r="11325" spans="1:6" x14ac:dyDescent="0.25">
      <c r="A11325">
        <v>5</v>
      </c>
      <c r="B11325">
        <v>14</v>
      </c>
      <c r="C11325" t="s">
        <v>981</v>
      </c>
      <c r="D11325" t="s">
        <v>908</v>
      </c>
      <c r="E11325" t="s">
        <v>523</v>
      </c>
      <c r="F11325" t="s">
        <v>446</v>
      </c>
    </row>
    <row r="11326" spans="1:6" x14ac:dyDescent="0.25">
      <c r="A11326">
        <v>5</v>
      </c>
      <c r="B11326">
        <v>15</v>
      </c>
      <c r="C11326" t="s">
        <v>982</v>
      </c>
      <c r="D11326" t="s">
        <v>901</v>
      </c>
      <c r="E11326" t="s">
        <v>296</v>
      </c>
      <c r="F11326" t="s">
        <v>446</v>
      </c>
    </row>
    <row r="11327" spans="1:6" x14ac:dyDescent="0.25">
      <c r="A11327">
        <v>6</v>
      </c>
      <c r="B11327">
        <v>1</v>
      </c>
      <c r="C11327" t="s">
        <v>987</v>
      </c>
      <c r="D11327" t="s">
        <v>899</v>
      </c>
      <c r="E11327" t="s">
        <v>296</v>
      </c>
      <c r="F11327" t="s">
        <v>446</v>
      </c>
    </row>
    <row r="11328" spans="1:6" x14ac:dyDescent="0.25">
      <c r="A11328">
        <v>6</v>
      </c>
      <c r="B11328">
        <v>2</v>
      </c>
      <c r="C11328" t="s">
        <v>1004</v>
      </c>
      <c r="D11328" t="s">
        <v>905</v>
      </c>
      <c r="E11328" t="s">
        <v>523</v>
      </c>
      <c r="F11328" t="s">
        <v>446</v>
      </c>
    </row>
    <row r="11329" spans="1:6" x14ac:dyDescent="0.25">
      <c r="A11329">
        <v>6</v>
      </c>
      <c r="B11329">
        <v>3</v>
      </c>
      <c r="C11329" t="s">
        <v>989</v>
      </c>
      <c r="D11329" t="s">
        <v>901</v>
      </c>
      <c r="E11329" t="s">
        <v>105</v>
      </c>
      <c r="F11329" t="s">
        <v>446</v>
      </c>
    </row>
    <row r="11330" spans="1:6" x14ac:dyDescent="0.25">
      <c r="A11330">
        <v>6</v>
      </c>
      <c r="B11330">
        <v>4</v>
      </c>
      <c r="C11330" t="s">
        <v>984</v>
      </c>
      <c r="D11330" t="s">
        <v>901</v>
      </c>
      <c r="E11330" t="s">
        <v>713</v>
      </c>
      <c r="F11330" t="s">
        <v>446</v>
      </c>
    </row>
    <row r="11331" spans="1:6" x14ac:dyDescent="0.25">
      <c r="A11331">
        <v>6</v>
      </c>
      <c r="B11331">
        <v>5</v>
      </c>
      <c r="C11331" t="s">
        <v>979</v>
      </c>
      <c r="D11331" t="s">
        <v>903</v>
      </c>
      <c r="E11331" t="s">
        <v>325</v>
      </c>
      <c r="F11331" t="s">
        <v>446</v>
      </c>
    </row>
    <row r="11332" spans="1:6" x14ac:dyDescent="0.25">
      <c r="A11332">
        <v>6</v>
      </c>
      <c r="B11332">
        <v>6</v>
      </c>
      <c r="C11332" t="s">
        <v>971</v>
      </c>
      <c r="D11332" t="s">
        <v>901</v>
      </c>
      <c r="E11332" t="s">
        <v>774</v>
      </c>
      <c r="F11332" t="s">
        <v>446</v>
      </c>
    </row>
    <row r="11333" spans="1:6" x14ac:dyDescent="0.25">
      <c r="A11333">
        <v>6</v>
      </c>
      <c r="B11333">
        <v>7</v>
      </c>
      <c r="C11333" t="s">
        <v>993</v>
      </c>
      <c r="D11333" t="s">
        <v>901</v>
      </c>
      <c r="E11333" t="s">
        <v>171</v>
      </c>
      <c r="F11333" t="s">
        <v>446</v>
      </c>
    </row>
    <row r="11334" spans="1:6" x14ac:dyDescent="0.25">
      <c r="A11334">
        <v>6</v>
      </c>
      <c r="B11334">
        <v>8</v>
      </c>
      <c r="C11334" t="s">
        <v>990</v>
      </c>
      <c r="D11334" t="s">
        <v>901</v>
      </c>
      <c r="E11334" t="s">
        <v>513</v>
      </c>
      <c r="F11334" t="s">
        <v>446</v>
      </c>
    </row>
    <row r="11335" spans="1:6" x14ac:dyDescent="0.25">
      <c r="A11335">
        <v>6</v>
      </c>
      <c r="B11335">
        <v>9</v>
      </c>
      <c r="C11335" t="s">
        <v>1028</v>
      </c>
      <c r="D11335" t="s">
        <v>899</v>
      </c>
      <c r="E11335" t="s">
        <v>872</v>
      </c>
      <c r="F11335" t="s">
        <v>446</v>
      </c>
    </row>
    <row r="11336" spans="1:6" x14ac:dyDescent="0.25">
      <c r="A11336">
        <v>6</v>
      </c>
      <c r="B11336">
        <v>10</v>
      </c>
      <c r="C11336" t="s">
        <v>1057</v>
      </c>
      <c r="D11336" t="s">
        <v>899</v>
      </c>
      <c r="E11336" t="s">
        <v>822</v>
      </c>
      <c r="F11336" t="s">
        <v>446</v>
      </c>
    </row>
    <row r="11337" spans="1:6" x14ac:dyDescent="0.25">
      <c r="A11337">
        <v>6</v>
      </c>
      <c r="B11337">
        <v>11</v>
      </c>
      <c r="C11337" t="s">
        <v>972</v>
      </c>
      <c r="D11337" t="s">
        <v>901</v>
      </c>
      <c r="E11337" t="s">
        <v>376</v>
      </c>
      <c r="F11337" t="s">
        <v>446</v>
      </c>
    </row>
    <row r="11338" spans="1:6" x14ac:dyDescent="0.25">
      <c r="A11338">
        <v>6</v>
      </c>
      <c r="B11338">
        <v>12</v>
      </c>
      <c r="C11338" t="s">
        <v>994</v>
      </c>
      <c r="D11338" t="s">
        <v>901</v>
      </c>
      <c r="E11338" t="s">
        <v>611</v>
      </c>
      <c r="F11338" t="s">
        <v>446</v>
      </c>
    </row>
    <row r="11339" spans="1:6" x14ac:dyDescent="0.25">
      <c r="A11339">
        <v>6</v>
      </c>
      <c r="B11339">
        <v>13</v>
      </c>
      <c r="C11339" t="s">
        <v>999</v>
      </c>
      <c r="D11339" t="s">
        <v>922</v>
      </c>
      <c r="E11339" t="s">
        <v>695</v>
      </c>
      <c r="F11339" t="s">
        <v>446</v>
      </c>
    </row>
    <row r="11340" spans="1:6" x14ac:dyDescent="0.25">
      <c r="A11340">
        <v>6</v>
      </c>
      <c r="B11340">
        <v>14</v>
      </c>
      <c r="C11340" t="s">
        <v>973</v>
      </c>
      <c r="D11340" t="s">
        <v>901</v>
      </c>
      <c r="E11340" t="s">
        <v>394</v>
      </c>
      <c r="F11340" t="s">
        <v>446</v>
      </c>
    </row>
    <row r="11341" spans="1:6" x14ac:dyDescent="0.25">
      <c r="A11341">
        <v>6</v>
      </c>
      <c r="B11341">
        <v>15</v>
      </c>
      <c r="C11341" t="s">
        <v>1001</v>
      </c>
      <c r="D11341" t="s">
        <v>908</v>
      </c>
      <c r="E11341" t="s">
        <v>259</v>
      </c>
      <c r="F11341" t="s">
        <v>446</v>
      </c>
    </row>
    <row r="11342" spans="1:6" x14ac:dyDescent="0.25">
      <c r="A11342">
        <v>7</v>
      </c>
      <c r="B11342">
        <v>1</v>
      </c>
      <c r="C11342" t="s">
        <v>1007</v>
      </c>
      <c r="D11342" t="s">
        <v>901</v>
      </c>
      <c r="E11342" t="s">
        <v>259</v>
      </c>
      <c r="F11342" t="s">
        <v>446</v>
      </c>
    </row>
    <row r="11343" spans="1:6" x14ac:dyDescent="0.25">
      <c r="A11343">
        <v>7</v>
      </c>
      <c r="B11343">
        <v>2</v>
      </c>
      <c r="C11343" t="s">
        <v>1003</v>
      </c>
      <c r="D11343" t="s">
        <v>901</v>
      </c>
      <c r="E11343" t="s">
        <v>394</v>
      </c>
      <c r="F11343" t="s">
        <v>446</v>
      </c>
    </row>
    <row r="11344" spans="1:6" x14ac:dyDescent="0.25">
      <c r="A11344">
        <v>7</v>
      </c>
      <c r="B11344">
        <v>3</v>
      </c>
      <c r="C11344" t="s">
        <v>992</v>
      </c>
      <c r="D11344" t="s">
        <v>899</v>
      </c>
      <c r="E11344" t="s">
        <v>695</v>
      </c>
      <c r="F11344" t="s">
        <v>446</v>
      </c>
    </row>
    <row r="11345" spans="1:6" x14ac:dyDescent="0.25">
      <c r="A11345">
        <v>7</v>
      </c>
      <c r="B11345">
        <v>4</v>
      </c>
      <c r="C11345" t="s">
        <v>976</v>
      </c>
      <c r="D11345" t="s">
        <v>901</v>
      </c>
      <c r="E11345" t="s">
        <v>611</v>
      </c>
      <c r="F11345" t="s">
        <v>446</v>
      </c>
    </row>
    <row r="11346" spans="1:6" x14ac:dyDescent="0.25">
      <c r="A11346">
        <v>7</v>
      </c>
      <c r="B11346">
        <v>5</v>
      </c>
      <c r="C11346" t="s">
        <v>1005</v>
      </c>
      <c r="D11346" t="s">
        <v>901</v>
      </c>
      <c r="E11346" t="s">
        <v>376</v>
      </c>
      <c r="F11346" t="s">
        <v>446</v>
      </c>
    </row>
    <row r="11347" spans="1:6" x14ac:dyDescent="0.25">
      <c r="A11347">
        <v>7</v>
      </c>
      <c r="B11347">
        <v>6</v>
      </c>
      <c r="C11347" t="s">
        <v>1101</v>
      </c>
      <c r="D11347" t="s">
        <v>901</v>
      </c>
      <c r="E11347" t="s">
        <v>822</v>
      </c>
      <c r="F11347" t="s">
        <v>446</v>
      </c>
    </row>
    <row r="11348" spans="1:6" x14ac:dyDescent="0.25">
      <c r="A11348">
        <v>7</v>
      </c>
      <c r="B11348">
        <v>7</v>
      </c>
      <c r="C11348" t="s">
        <v>966</v>
      </c>
      <c r="D11348" t="s">
        <v>961</v>
      </c>
      <c r="E11348" t="s">
        <v>872</v>
      </c>
      <c r="F11348" t="s">
        <v>446</v>
      </c>
    </row>
    <row r="11349" spans="1:6" x14ac:dyDescent="0.25">
      <c r="A11349">
        <v>7</v>
      </c>
      <c r="B11349">
        <v>8</v>
      </c>
      <c r="C11349" t="s">
        <v>1011</v>
      </c>
      <c r="D11349" t="s">
        <v>899</v>
      </c>
      <c r="E11349" t="s">
        <v>513</v>
      </c>
      <c r="F11349" t="s">
        <v>446</v>
      </c>
    </row>
    <row r="11350" spans="1:6" x14ac:dyDescent="0.25">
      <c r="A11350">
        <v>7</v>
      </c>
      <c r="B11350">
        <v>9</v>
      </c>
      <c r="C11350" t="s">
        <v>1031</v>
      </c>
      <c r="D11350" t="s">
        <v>905</v>
      </c>
      <c r="E11350" t="s">
        <v>171</v>
      </c>
      <c r="F11350" t="s">
        <v>446</v>
      </c>
    </row>
    <row r="11351" spans="1:6" x14ac:dyDescent="0.25">
      <c r="A11351">
        <v>7</v>
      </c>
      <c r="B11351">
        <v>10</v>
      </c>
      <c r="C11351" t="s">
        <v>970</v>
      </c>
      <c r="D11351" t="s">
        <v>903</v>
      </c>
      <c r="E11351" t="s">
        <v>774</v>
      </c>
      <c r="F11351" t="s">
        <v>446</v>
      </c>
    </row>
    <row r="11352" spans="1:6" x14ac:dyDescent="0.25">
      <c r="A11352">
        <v>7</v>
      </c>
      <c r="B11352">
        <v>11</v>
      </c>
      <c r="C11352" t="s">
        <v>1002</v>
      </c>
      <c r="D11352" t="s">
        <v>901</v>
      </c>
      <c r="E11352" t="s">
        <v>325</v>
      </c>
      <c r="F11352" t="s">
        <v>446</v>
      </c>
    </row>
    <row r="11353" spans="1:6" x14ac:dyDescent="0.25">
      <c r="A11353">
        <v>7</v>
      </c>
      <c r="B11353">
        <v>12</v>
      </c>
      <c r="C11353" t="s">
        <v>1000</v>
      </c>
      <c r="D11353" t="s">
        <v>899</v>
      </c>
      <c r="E11353" t="s">
        <v>713</v>
      </c>
      <c r="F11353" t="s">
        <v>446</v>
      </c>
    </row>
    <row r="11354" spans="1:6" x14ac:dyDescent="0.25">
      <c r="A11354">
        <v>7</v>
      </c>
      <c r="B11354">
        <v>13</v>
      </c>
      <c r="C11354" t="s">
        <v>1006</v>
      </c>
      <c r="D11354" t="s">
        <v>905</v>
      </c>
      <c r="E11354" t="s">
        <v>105</v>
      </c>
      <c r="F11354" t="s">
        <v>446</v>
      </c>
    </row>
    <row r="11355" spans="1:6" x14ac:dyDescent="0.25">
      <c r="A11355">
        <v>7</v>
      </c>
      <c r="B11355">
        <v>14</v>
      </c>
      <c r="C11355" t="s">
        <v>997</v>
      </c>
      <c r="D11355" t="s">
        <v>905</v>
      </c>
      <c r="E11355" t="s">
        <v>523</v>
      </c>
      <c r="F11355" t="s">
        <v>446</v>
      </c>
    </row>
    <row r="11356" spans="1:6" x14ac:dyDescent="0.25">
      <c r="A11356">
        <v>7</v>
      </c>
      <c r="B11356">
        <v>15</v>
      </c>
      <c r="C11356" t="s">
        <v>1010</v>
      </c>
      <c r="D11356" t="s">
        <v>899</v>
      </c>
      <c r="E11356" t="s">
        <v>296</v>
      </c>
      <c r="F11356" t="s">
        <v>446</v>
      </c>
    </row>
    <row r="11357" spans="1:6" x14ac:dyDescent="0.25">
      <c r="A11357">
        <v>8</v>
      </c>
      <c r="B11357">
        <v>1</v>
      </c>
      <c r="C11357" t="s">
        <v>995</v>
      </c>
      <c r="D11357" t="s">
        <v>901</v>
      </c>
      <c r="E11357" t="s">
        <v>296</v>
      </c>
      <c r="F11357" t="s">
        <v>446</v>
      </c>
    </row>
    <row r="11358" spans="1:6" x14ac:dyDescent="0.25">
      <c r="A11358">
        <v>8</v>
      </c>
      <c r="B11358">
        <v>2</v>
      </c>
      <c r="C11358" t="s">
        <v>1009</v>
      </c>
      <c r="D11358" t="s">
        <v>926</v>
      </c>
      <c r="E11358" t="s">
        <v>523</v>
      </c>
      <c r="F11358" t="s">
        <v>446</v>
      </c>
    </row>
    <row r="11359" spans="1:6" x14ac:dyDescent="0.25">
      <c r="A11359">
        <v>8</v>
      </c>
      <c r="B11359">
        <v>3</v>
      </c>
      <c r="C11359" t="s">
        <v>1021</v>
      </c>
      <c r="D11359" t="s">
        <v>901</v>
      </c>
      <c r="E11359" t="s">
        <v>105</v>
      </c>
      <c r="F11359" t="s">
        <v>446</v>
      </c>
    </row>
    <row r="11360" spans="1:6" x14ac:dyDescent="0.25">
      <c r="A11360">
        <v>8</v>
      </c>
      <c r="B11360">
        <v>4</v>
      </c>
      <c r="C11360" t="s">
        <v>1035</v>
      </c>
      <c r="D11360" t="s">
        <v>905</v>
      </c>
      <c r="E11360" t="s">
        <v>713</v>
      </c>
      <c r="F11360" t="s">
        <v>446</v>
      </c>
    </row>
    <row r="11361" spans="1:6" x14ac:dyDescent="0.25">
      <c r="A11361">
        <v>8</v>
      </c>
      <c r="B11361">
        <v>5</v>
      </c>
      <c r="C11361" t="s">
        <v>1076</v>
      </c>
      <c r="D11361" t="s">
        <v>905</v>
      </c>
      <c r="E11361" t="s">
        <v>325</v>
      </c>
      <c r="F11361" t="s">
        <v>446</v>
      </c>
    </row>
    <row r="11362" spans="1:6" x14ac:dyDescent="0.25">
      <c r="A11362">
        <v>8</v>
      </c>
      <c r="B11362">
        <v>6</v>
      </c>
      <c r="C11362" t="s">
        <v>1043</v>
      </c>
      <c r="D11362" t="s">
        <v>905</v>
      </c>
      <c r="E11362" t="s">
        <v>774</v>
      </c>
      <c r="F11362" t="s">
        <v>446</v>
      </c>
    </row>
    <row r="11363" spans="1:6" x14ac:dyDescent="0.25">
      <c r="A11363">
        <v>8</v>
      </c>
      <c r="B11363">
        <v>7</v>
      </c>
      <c r="C11363" t="s">
        <v>1023</v>
      </c>
      <c r="D11363" t="s">
        <v>905</v>
      </c>
      <c r="E11363" t="s">
        <v>171</v>
      </c>
      <c r="F11363" t="s">
        <v>446</v>
      </c>
    </row>
    <row r="11364" spans="1:6" x14ac:dyDescent="0.25">
      <c r="A11364">
        <v>8</v>
      </c>
      <c r="B11364">
        <v>8</v>
      </c>
      <c r="C11364" t="s">
        <v>1026</v>
      </c>
      <c r="D11364" t="s">
        <v>901</v>
      </c>
      <c r="E11364" t="s">
        <v>513</v>
      </c>
      <c r="F11364" t="s">
        <v>446</v>
      </c>
    </row>
    <row r="11365" spans="1:6" x14ac:dyDescent="0.25">
      <c r="A11365">
        <v>8</v>
      </c>
      <c r="B11365">
        <v>9</v>
      </c>
      <c r="C11365" t="s">
        <v>1013</v>
      </c>
      <c r="D11365" t="s">
        <v>905</v>
      </c>
      <c r="E11365" t="s">
        <v>872</v>
      </c>
      <c r="F11365" t="s">
        <v>446</v>
      </c>
    </row>
    <row r="11366" spans="1:6" x14ac:dyDescent="0.25">
      <c r="A11366">
        <v>8</v>
      </c>
      <c r="B11366">
        <v>10</v>
      </c>
      <c r="C11366" t="s">
        <v>1066</v>
      </c>
      <c r="D11366" t="s">
        <v>901</v>
      </c>
      <c r="E11366" t="s">
        <v>822</v>
      </c>
      <c r="F11366" t="s">
        <v>446</v>
      </c>
    </row>
    <row r="11367" spans="1:6" x14ac:dyDescent="0.25">
      <c r="A11367">
        <v>8</v>
      </c>
      <c r="B11367">
        <v>11</v>
      </c>
      <c r="C11367" t="s">
        <v>998</v>
      </c>
      <c r="D11367" t="s">
        <v>908</v>
      </c>
      <c r="E11367" t="s">
        <v>376</v>
      </c>
      <c r="F11367" t="s">
        <v>446</v>
      </c>
    </row>
    <row r="11368" spans="1:6" x14ac:dyDescent="0.25">
      <c r="A11368">
        <v>8</v>
      </c>
      <c r="B11368">
        <v>12</v>
      </c>
      <c r="C11368" t="s">
        <v>1048</v>
      </c>
      <c r="D11368" t="s">
        <v>901</v>
      </c>
      <c r="E11368" t="s">
        <v>611</v>
      </c>
      <c r="F11368" t="s">
        <v>446</v>
      </c>
    </row>
    <row r="11369" spans="1:6" x14ac:dyDescent="0.25">
      <c r="A11369">
        <v>8</v>
      </c>
      <c r="B11369">
        <v>13</v>
      </c>
      <c r="C11369" t="s">
        <v>1008</v>
      </c>
      <c r="D11369" t="s">
        <v>901</v>
      </c>
      <c r="E11369" t="s">
        <v>695</v>
      </c>
      <c r="F11369" t="s">
        <v>446</v>
      </c>
    </row>
    <row r="11370" spans="1:6" x14ac:dyDescent="0.25">
      <c r="A11370">
        <v>8</v>
      </c>
      <c r="B11370">
        <v>14</v>
      </c>
      <c r="C11370" t="s">
        <v>1033</v>
      </c>
      <c r="D11370" t="s">
        <v>905</v>
      </c>
      <c r="E11370" t="s">
        <v>394</v>
      </c>
      <c r="F11370" t="s">
        <v>446</v>
      </c>
    </row>
    <row r="11371" spans="1:6" x14ac:dyDescent="0.25">
      <c r="A11371">
        <v>8</v>
      </c>
      <c r="B11371">
        <v>15</v>
      </c>
      <c r="C11371" t="s">
        <v>1038</v>
      </c>
      <c r="D11371" t="s">
        <v>922</v>
      </c>
      <c r="E11371" t="s">
        <v>259</v>
      </c>
      <c r="F11371" t="s">
        <v>446</v>
      </c>
    </row>
    <row r="11372" spans="1:6" x14ac:dyDescent="0.25">
      <c r="A11372">
        <v>9</v>
      </c>
      <c r="B11372">
        <v>1</v>
      </c>
      <c r="C11372" t="s">
        <v>1020</v>
      </c>
      <c r="D11372" t="s">
        <v>901</v>
      </c>
      <c r="E11372" t="s">
        <v>259</v>
      </c>
      <c r="F11372" t="s">
        <v>446</v>
      </c>
    </row>
    <row r="11373" spans="1:6" x14ac:dyDescent="0.25">
      <c r="A11373">
        <v>9</v>
      </c>
      <c r="B11373">
        <v>2</v>
      </c>
      <c r="C11373" t="s">
        <v>996</v>
      </c>
      <c r="D11373" t="s">
        <v>899</v>
      </c>
      <c r="E11373" t="s">
        <v>394</v>
      </c>
      <c r="F11373" t="s">
        <v>446</v>
      </c>
    </row>
    <row r="11374" spans="1:6" x14ac:dyDescent="0.25">
      <c r="A11374">
        <v>9</v>
      </c>
      <c r="B11374">
        <v>3</v>
      </c>
      <c r="C11374" t="s">
        <v>1016</v>
      </c>
      <c r="D11374" t="s">
        <v>961</v>
      </c>
      <c r="E11374" t="s">
        <v>695</v>
      </c>
      <c r="F11374" t="s">
        <v>446</v>
      </c>
    </row>
    <row r="11375" spans="1:6" x14ac:dyDescent="0.25">
      <c r="A11375">
        <v>9</v>
      </c>
      <c r="B11375">
        <v>4</v>
      </c>
      <c r="C11375" t="s">
        <v>1015</v>
      </c>
      <c r="D11375" t="s">
        <v>899</v>
      </c>
      <c r="E11375" t="s">
        <v>611</v>
      </c>
      <c r="F11375" t="s">
        <v>446</v>
      </c>
    </row>
    <row r="11376" spans="1:6" x14ac:dyDescent="0.25">
      <c r="A11376">
        <v>9</v>
      </c>
      <c r="B11376">
        <v>5</v>
      </c>
      <c r="C11376" t="s">
        <v>1062</v>
      </c>
      <c r="D11376" t="s">
        <v>899</v>
      </c>
      <c r="E11376" t="s">
        <v>376</v>
      </c>
      <c r="F11376" t="s">
        <v>446</v>
      </c>
    </row>
    <row r="11377" spans="1:6" x14ac:dyDescent="0.25">
      <c r="A11377">
        <v>9</v>
      </c>
      <c r="B11377">
        <v>6</v>
      </c>
      <c r="C11377" t="s">
        <v>1017</v>
      </c>
      <c r="D11377" t="s">
        <v>899</v>
      </c>
      <c r="E11377" t="s">
        <v>822</v>
      </c>
      <c r="F11377" t="s">
        <v>446</v>
      </c>
    </row>
    <row r="11378" spans="1:6" x14ac:dyDescent="0.25">
      <c r="A11378">
        <v>9</v>
      </c>
      <c r="B11378">
        <v>7</v>
      </c>
      <c r="C11378" t="s">
        <v>1056</v>
      </c>
      <c r="D11378" t="s">
        <v>905</v>
      </c>
      <c r="E11378" t="s">
        <v>872</v>
      </c>
      <c r="F11378" t="s">
        <v>446</v>
      </c>
    </row>
    <row r="11379" spans="1:6" x14ac:dyDescent="0.25">
      <c r="A11379">
        <v>9</v>
      </c>
      <c r="B11379">
        <v>8</v>
      </c>
      <c r="C11379" t="s">
        <v>1025</v>
      </c>
      <c r="D11379" t="s">
        <v>926</v>
      </c>
      <c r="E11379" t="s">
        <v>513</v>
      </c>
      <c r="F11379" t="s">
        <v>446</v>
      </c>
    </row>
    <row r="11380" spans="1:6" x14ac:dyDescent="0.25">
      <c r="A11380">
        <v>9</v>
      </c>
      <c r="B11380">
        <v>9</v>
      </c>
      <c r="C11380" t="s">
        <v>1018</v>
      </c>
      <c r="D11380" t="s">
        <v>926</v>
      </c>
      <c r="E11380" t="s">
        <v>171</v>
      </c>
      <c r="F11380" t="s">
        <v>446</v>
      </c>
    </row>
    <row r="11381" spans="1:6" x14ac:dyDescent="0.25">
      <c r="A11381">
        <v>9</v>
      </c>
      <c r="B11381">
        <v>10</v>
      </c>
      <c r="C11381" t="s">
        <v>1012</v>
      </c>
      <c r="D11381" t="s">
        <v>901</v>
      </c>
      <c r="E11381" t="s">
        <v>774</v>
      </c>
      <c r="F11381" t="s">
        <v>446</v>
      </c>
    </row>
    <row r="11382" spans="1:6" x14ac:dyDescent="0.25">
      <c r="A11382">
        <v>9</v>
      </c>
      <c r="B11382">
        <v>11</v>
      </c>
      <c r="C11382" t="s">
        <v>1074</v>
      </c>
      <c r="D11382" t="s">
        <v>901</v>
      </c>
      <c r="E11382" t="s">
        <v>325</v>
      </c>
      <c r="F11382" t="s">
        <v>446</v>
      </c>
    </row>
    <row r="11383" spans="1:6" x14ac:dyDescent="0.25">
      <c r="A11383">
        <v>9</v>
      </c>
      <c r="B11383">
        <v>12</v>
      </c>
      <c r="C11383" t="s">
        <v>1078</v>
      </c>
      <c r="D11383" t="s">
        <v>922</v>
      </c>
      <c r="E11383" t="s">
        <v>713</v>
      </c>
      <c r="F11383" t="s">
        <v>446</v>
      </c>
    </row>
    <row r="11384" spans="1:6" x14ac:dyDescent="0.25">
      <c r="A11384">
        <v>9</v>
      </c>
      <c r="B11384">
        <v>13</v>
      </c>
      <c r="C11384" t="s">
        <v>1037</v>
      </c>
      <c r="D11384" t="s">
        <v>899</v>
      </c>
      <c r="E11384" t="s">
        <v>105</v>
      </c>
      <c r="F11384" t="s">
        <v>446</v>
      </c>
    </row>
    <row r="11385" spans="1:6" x14ac:dyDescent="0.25">
      <c r="A11385">
        <v>9</v>
      </c>
      <c r="B11385">
        <v>14</v>
      </c>
      <c r="C11385" t="s">
        <v>1029</v>
      </c>
      <c r="D11385" t="s">
        <v>901</v>
      </c>
      <c r="E11385" t="s">
        <v>523</v>
      </c>
      <c r="F11385" t="s">
        <v>446</v>
      </c>
    </row>
    <row r="11386" spans="1:6" x14ac:dyDescent="0.25">
      <c r="A11386">
        <v>9</v>
      </c>
      <c r="B11386">
        <v>15</v>
      </c>
      <c r="C11386" t="s">
        <v>1049</v>
      </c>
      <c r="D11386" t="s">
        <v>905</v>
      </c>
      <c r="E11386" t="s">
        <v>296</v>
      </c>
      <c r="F11386" t="s">
        <v>446</v>
      </c>
    </row>
    <row r="11387" spans="1:6" x14ac:dyDescent="0.25">
      <c r="A11387">
        <v>10</v>
      </c>
      <c r="B11387">
        <v>1</v>
      </c>
      <c r="C11387" t="s">
        <v>1039</v>
      </c>
      <c r="D11387" t="s">
        <v>922</v>
      </c>
      <c r="E11387" t="s">
        <v>296</v>
      </c>
      <c r="F11387" t="s">
        <v>446</v>
      </c>
    </row>
    <row r="11388" spans="1:6" x14ac:dyDescent="0.25">
      <c r="A11388">
        <v>10</v>
      </c>
      <c r="B11388">
        <v>2</v>
      </c>
      <c r="C11388" t="s">
        <v>1034</v>
      </c>
      <c r="D11388" t="s">
        <v>901</v>
      </c>
      <c r="E11388" t="s">
        <v>523</v>
      </c>
      <c r="F11388" t="s">
        <v>446</v>
      </c>
    </row>
    <row r="11389" spans="1:6" x14ac:dyDescent="0.25">
      <c r="A11389">
        <v>10</v>
      </c>
      <c r="B11389">
        <v>3</v>
      </c>
      <c r="C11389" t="s">
        <v>1030</v>
      </c>
      <c r="D11389" t="s">
        <v>908</v>
      </c>
      <c r="E11389" t="s">
        <v>105</v>
      </c>
      <c r="F11389" t="s">
        <v>446</v>
      </c>
    </row>
    <row r="11390" spans="1:6" x14ac:dyDescent="0.25">
      <c r="A11390">
        <v>10</v>
      </c>
      <c r="B11390">
        <v>4</v>
      </c>
      <c r="C11390" t="s">
        <v>1061</v>
      </c>
      <c r="D11390" t="s">
        <v>901</v>
      </c>
      <c r="E11390" t="s">
        <v>713</v>
      </c>
      <c r="F11390" t="s">
        <v>446</v>
      </c>
    </row>
    <row r="11391" spans="1:6" x14ac:dyDescent="0.25">
      <c r="A11391">
        <v>10</v>
      </c>
      <c r="B11391">
        <v>5</v>
      </c>
      <c r="C11391" t="s">
        <v>1046</v>
      </c>
      <c r="D11391" t="s">
        <v>899</v>
      </c>
      <c r="E11391" t="s">
        <v>325</v>
      </c>
      <c r="F11391" t="s">
        <v>446</v>
      </c>
    </row>
    <row r="11392" spans="1:6" x14ac:dyDescent="0.25">
      <c r="A11392">
        <v>10</v>
      </c>
      <c r="B11392">
        <v>6</v>
      </c>
      <c r="C11392" t="s">
        <v>1065</v>
      </c>
      <c r="D11392" t="s">
        <v>901</v>
      </c>
      <c r="E11392" t="s">
        <v>774</v>
      </c>
      <c r="F11392" t="s">
        <v>446</v>
      </c>
    </row>
    <row r="11393" spans="1:6" x14ac:dyDescent="0.25">
      <c r="A11393">
        <v>10</v>
      </c>
      <c r="B11393">
        <v>7</v>
      </c>
      <c r="C11393" t="s">
        <v>1024</v>
      </c>
      <c r="D11393" t="s">
        <v>901</v>
      </c>
      <c r="E11393" t="s">
        <v>171</v>
      </c>
      <c r="F11393" t="s">
        <v>446</v>
      </c>
    </row>
    <row r="11394" spans="1:6" x14ac:dyDescent="0.25">
      <c r="A11394">
        <v>10</v>
      </c>
      <c r="B11394">
        <v>8</v>
      </c>
      <c r="C11394" t="s">
        <v>1019</v>
      </c>
      <c r="D11394" t="s">
        <v>961</v>
      </c>
      <c r="E11394" t="s">
        <v>513</v>
      </c>
      <c r="F11394" t="s">
        <v>446</v>
      </c>
    </row>
    <row r="11395" spans="1:6" x14ac:dyDescent="0.25">
      <c r="A11395">
        <v>10</v>
      </c>
      <c r="B11395">
        <v>9</v>
      </c>
      <c r="C11395" t="s">
        <v>1040</v>
      </c>
      <c r="D11395" t="s">
        <v>926</v>
      </c>
      <c r="E11395" t="s">
        <v>872</v>
      </c>
      <c r="F11395" t="s">
        <v>446</v>
      </c>
    </row>
    <row r="11396" spans="1:6" x14ac:dyDescent="0.25">
      <c r="A11396">
        <v>10</v>
      </c>
      <c r="B11396">
        <v>10</v>
      </c>
      <c r="C11396" t="s">
        <v>1041</v>
      </c>
      <c r="D11396" t="s">
        <v>922</v>
      </c>
      <c r="E11396" t="s">
        <v>822</v>
      </c>
      <c r="F11396" t="s">
        <v>446</v>
      </c>
    </row>
    <row r="11397" spans="1:6" x14ac:dyDescent="0.25">
      <c r="A11397">
        <v>10</v>
      </c>
      <c r="B11397">
        <v>11</v>
      </c>
      <c r="C11397" t="s">
        <v>1014</v>
      </c>
      <c r="D11397" t="s">
        <v>899</v>
      </c>
      <c r="E11397" t="s">
        <v>376</v>
      </c>
      <c r="F11397" t="s">
        <v>446</v>
      </c>
    </row>
    <row r="11398" spans="1:6" x14ac:dyDescent="0.25">
      <c r="A11398">
        <v>10</v>
      </c>
      <c r="B11398">
        <v>12</v>
      </c>
      <c r="C11398" t="s">
        <v>1045</v>
      </c>
      <c r="D11398" t="s">
        <v>961</v>
      </c>
      <c r="E11398" t="s">
        <v>611</v>
      </c>
      <c r="F11398" t="s">
        <v>446</v>
      </c>
    </row>
    <row r="11399" spans="1:6" x14ac:dyDescent="0.25">
      <c r="A11399">
        <v>10</v>
      </c>
      <c r="B11399">
        <v>13</v>
      </c>
      <c r="C11399" t="s">
        <v>1022</v>
      </c>
      <c r="D11399" t="s">
        <v>901</v>
      </c>
      <c r="E11399" t="s">
        <v>695</v>
      </c>
      <c r="F11399" t="s">
        <v>446</v>
      </c>
    </row>
    <row r="11400" spans="1:6" x14ac:dyDescent="0.25">
      <c r="A11400">
        <v>10</v>
      </c>
      <c r="B11400">
        <v>14</v>
      </c>
      <c r="C11400" t="s">
        <v>1036</v>
      </c>
      <c r="D11400" t="s">
        <v>901</v>
      </c>
      <c r="E11400" t="s">
        <v>394</v>
      </c>
      <c r="F11400" t="s">
        <v>446</v>
      </c>
    </row>
    <row r="11401" spans="1:6" x14ac:dyDescent="0.25">
      <c r="A11401">
        <v>10</v>
      </c>
      <c r="B11401">
        <v>15</v>
      </c>
      <c r="C11401" t="s">
        <v>1027</v>
      </c>
      <c r="D11401" t="s">
        <v>901</v>
      </c>
      <c r="E11401" t="s">
        <v>259</v>
      </c>
      <c r="F11401" t="s">
        <v>446</v>
      </c>
    </row>
    <row r="11402" spans="1:6" x14ac:dyDescent="0.25">
      <c r="A11402">
        <v>11</v>
      </c>
      <c r="B11402">
        <v>1</v>
      </c>
      <c r="C11402" t="s">
        <v>1055</v>
      </c>
      <c r="D11402" t="s">
        <v>901</v>
      </c>
      <c r="E11402" t="s">
        <v>259</v>
      </c>
      <c r="F11402" t="s">
        <v>446</v>
      </c>
    </row>
    <row r="11403" spans="1:6" x14ac:dyDescent="0.25">
      <c r="A11403">
        <v>11</v>
      </c>
      <c r="B11403">
        <v>2</v>
      </c>
      <c r="C11403" t="s">
        <v>1060</v>
      </c>
      <c r="D11403" t="s">
        <v>903</v>
      </c>
      <c r="E11403" t="s">
        <v>394</v>
      </c>
      <c r="F11403" t="s">
        <v>446</v>
      </c>
    </row>
    <row r="11404" spans="1:6" x14ac:dyDescent="0.25">
      <c r="A11404">
        <v>11</v>
      </c>
      <c r="B11404">
        <v>3</v>
      </c>
      <c r="C11404" t="s">
        <v>1053</v>
      </c>
      <c r="D11404" t="s">
        <v>901</v>
      </c>
      <c r="E11404" t="s">
        <v>695</v>
      </c>
      <c r="F11404" t="s">
        <v>446</v>
      </c>
    </row>
    <row r="11405" spans="1:6" x14ac:dyDescent="0.25">
      <c r="A11405">
        <v>11</v>
      </c>
      <c r="B11405">
        <v>4</v>
      </c>
      <c r="C11405" t="s">
        <v>1125</v>
      </c>
      <c r="D11405" t="s">
        <v>903</v>
      </c>
      <c r="E11405" t="s">
        <v>611</v>
      </c>
      <c r="F11405" t="s">
        <v>446</v>
      </c>
    </row>
    <row r="11406" spans="1:6" x14ac:dyDescent="0.25">
      <c r="A11406">
        <v>11</v>
      </c>
      <c r="B11406">
        <v>5</v>
      </c>
      <c r="C11406" t="s">
        <v>1052</v>
      </c>
      <c r="D11406" t="s">
        <v>901</v>
      </c>
      <c r="E11406" t="s">
        <v>376</v>
      </c>
      <c r="F11406" t="s">
        <v>446</v>
      </c>
    </row>
    <row r="11407" spans="1:6" x14ac:dyDescent="0.25">
      <c r="A11407">
        <v>11</v>
      </c>
      <c r="B11407">
        <v>6</v>
      </c>
      <c r="C11407" t="s">
        <v>1088</v>
      </c>
      <c r="D11407" t="s">
        <v>901</v>
      </c>
      <c r="E11407" t="s">
        <v>822</v>
      </c>
      <c r="F11407" t="s">
        <v>446</v>
      </c>
    </row>
    <row r="11408" spans="1:6" x14ac:dyDescent="0.25">
      <c r="A11408">
        <v>11</v>
      </c>
      <c r="B11408">
        <v>7</v>
      </c>
      <c r="C11408" t="s">
        <v>1124</v>
      </c>
      <c r="D11408" t="s">
        <v>901</v>
      </c>
      <c r="E11408" t="s">
        <v>872</v>
      </c>
      <c r="F11408" t="s">
        <v>446</v>
      </c>
    </row>
    <row r="11409" spans="1:6" x14ac:dyDescent="0.25">
      <c r="A11409">
        <v>11</v>
      </c>
      <c r="B11409">
        <v>8</v>
      </c>
      <c r="C11409" t="s">
        <v>1073</v>
      </c>
      <c r="D11409" t="s">
        <v>899</v>
      </c>
      <c r="E11409" t="s">
        <v>513</v>
      </c>
      <c r="F11409" t="s">
        <v>446</v>
      </c>
    </row>
    <row r="11410" spans="1:6" x14ac:dyDescent="0.25">
      <c r="A11410">
        <v>11</v>
      </c>
      <c r="B11410">
        <v>9</v>
      </c>
      <c r="C11410" t="s">
        <v>1087</v>
      </c>
      <c r="D11410" t="s">
        <v>901</v>
      </c>
      <c r="E11410" t="s">
        <v>171</v>
      </c>
      <c r="F11410" t="s">
        <v>446</v>
      </c>
    </row>
    <row r="11411" spans="1:6" x14ac:dyDescent="0.25">
      <c r="A11411">
        <v>11</v>
      </c>
      <c r="B11411">
        <v>10</v>
      </c>
      <c r="C11411" t="s">
        <v>1032</v>
      </c>
      <c r="D11411" t="s">
        <v>908</v>
      </c>
      <c r="E11411" t="s">
        <v>774</v>
      </c>
      <c r="F11411" t="s">
        <v>446</v>
      </c>
    </row>
    <row r="11412" spans="1:6" x14ac:dyDescent="0.25">
      <c r="A11412">
        <v>11</v>
      </c>
      <c r="B11412">
        <v>11</v>
      </c>
      <c r="C11412" t="s">
        <v>1054</v>
      </c>
      <c r="D11412" t="s">
        <v>899</v>
      </c>
      <c r="E11412" t="s">
        <v>325</v>
      </c>
      <c r="F11412" t="s">
        <v>446</v>
      </c>
    </row>
    <row r="11413" spans="1:6" x14ac:dyDescent="0.25">
      <c r="A11413">
        <v>11</v>
      </c>
      <c r="B11413">
        <v>12</v>
      </c>
      <c r="C11413" t="s">
        <v>1059</v>
      </c>
      <c r="D11413" t="s">
        <v>901</v>
      </c>
      <c r="E11413" t="s">
        <v>713</v>
      </c>
      <c r="F11413" t="s">
        <v>446</v>
      </c>
    </row>
    <row r="11414" spans="1:6" x14ac:dyDescent="0.25">
      <c r="A11414">
        <v>11</v>
      </c>
      <c r="B11414">
        <v>13</v>
      </c>
      <c r="C11414" t="s">
        <v>1095</v>
      </c>
      <c r="D11414" t="s">
        <v>901</v>
      </c>
      <c r="E11414" t="s">
        <v>105</v>
      </c>
      <c r="F11414" t="s">
        <v>446</v>
      </c>
    </row>
    <row r="11415" spans="1:6" x14ac:dyDescent="0.25">
      <c r="A11415">
        <v>11</v>
      </c>
      <c r="B11415">
        <v>14</v>
      </c>
      <c r="C11415" t="s">
        <v>1080</v>
      </c>
      <c r="D11415" t="s">
        <v>899</v>
      </c>
      <c r="E11415" t="s">
        <v>523</v>
      </c>
      <c r="F11415" t="s">
        <v>446</v>
      </c>
    </row>
    <row r="11416" spans="1:6" x14ac:dyDescent="0.25">
      <c r="A11416">
        <v>11</v>
      </c>
      <c r="B11416">
        <v>15</v>
      </c>
      <c r="C11416" t="s">
        <v>1070</v>
      </c>
      <c r="D11416" t="s">
        <v>961</v>
      </c>
      <c r="E11416" t="s">
        <v>296</v>
      </c>
      <c r="F11416" t="s">
        <v>446</v>
      </c>
    </row>
    <row r="11417" spans="1:6" x14ac:dyDescent="0.25">
      <c r="A11417">
        <v>12</v>
      </c>
      <c r="B11417">
        <v>1</v>
      </c>
      <c r="C11417" t="s">
        <v>1106</v>
      </c>
      <c r="D11417" t="s">
        <v>901</v>
      </c>
      <c r="E11417" t="s">
        <v>296</v>
      </c>
      <c r="F11417" t="s">
        <v>446</v>
      </c>
    </row>
    <row r="11418" spans="1:6" x14ac:dyDescent="0.25">
      <c r="A11418">
        <v>12</v>
      </c>
      <c r="B11418">
        <v>2</v>
      </c>
      <c r="C11418" t="s">
        <v>1044</v>
      </c>
      <c r="D11418" t="s">
        <v>922</v>
      </c>
      <c r="E11418" t="s">
        <v>523</v>
      </c>
      <c r="F11418" t="s">
        <v>446</v>
      </c>
    </row>
    <row r="11419" spans="1:6" x14ac:dyDescent="0.25">
      <c r="A11419">
        <v>12</v>
      </c>
      <c r="B11419">
        <v>3</v>
      </c>
      <c r="C11419" t="s">
        <v>1047</v>
      </c>
      <c r="D11419" t="s">
        <v>899</v>
      </c>
      <c r="E11419" t="s">
        <v>105</v>
      </c>
      <c r="F11419" t="s">
        <v>446</v>
      </c>
    </row>
    <row r="11420" spans="1:6" x14ac:dyDescent="0.25">
      <c r="A11420">
        <v>12</v>
      </c>
      <c r="B11420">
        <v>4</v>
      </c>
      <c r="C11420" t="s">
        <v>1083</v>
      </c>
      <c r="D11420" t="s">
        <v>901</v>
      </c>
      <c r="E11420" t="s">
        <v>713</v>
      </c>
      <c r="F11420" t="s">
        <v>446</v>
      </c>
    </row>
    <row r="11421" spans="1:6" x14ac:dyDescent="0.25">
      <c r="A11421">
        <v>12</v>
      </c>
      <c r="B11421">
        <v>5</v>
      </c>
      <c r="C11421" t="s">
        <v>1067</v>
      </c>
      <c r="D11421" t="s">
        <v>899</v>
      </c>
      <c r="E11421" t="s">
        <v>325</v>
      </c>
      <c r="F11421" t="s">
        <v>446</v>
      </c>
    </row>
    <row r="11422" spans="1:6" x14ac:dyDescent="0.25">
      <c r="A11422">
        <v>12</v>
      </c>
      <c r="B11422">
        <v>6</v>
      </c>
      <c r="C11422" t="s">
        <v>1058</v>
      </c>
      <c r="D11422" t="s">
        <v>961</v>
      </c>
      <c r="E11422" t="s">
        <v>774</v>
      </c>
      <c r="F11422" t="s">
        <v>446</v>
      </c>
    </row>
    <row r="11423" spans="1:6" x14ac:dyDescent="0.25">
      <c r="A11423">
        <v>12</v>
      </c>
      <c r="B11423">
        <v>7</v>
      </c>
      <c r="C11423" t="s">
        <v>1100</v>
      </c>
      <c r="D11423" t="s">
        <v>961</v>
      </c>
      <c r="E11423" t="s">
        <v>171</v>
      </c>
      <c r="F11423" t="s">
        <v>446</v>
      </c>
    </row>
    <row r="11424" spans="1:6" x14ac:dyDescent="0.25">
      <c r="A11424">
        <v>12</v>
      </c>
      <c r="B11424">
        <v>8</v>
      </c>
      <c r="C11424" t="s">
        <v>1130</v>
      </c>
      <c r="D11424" t="s">
        <v>899</v>
      </c>
      <c r="E11424" t="s">
        <v>513</v>
      </c>
      <c r="F11424" t="s">
        <v>446</v>
      </c>
    </row>
    <row r="11425" spans="1:6" x14ac:dyDescent="0.25">
      <c r="A11425">
        <v>12</v>
      </c>
      <c r="B11425">
        <v>9</v>
      </c>
      <c r="C11425" t="s">
        <v>1121</v>
      </c>
      <c r="D11425" t="s">
        <v>901</v>
      </c>
      <c r="E11425" t="s">
        <v>872</v>
      </c>
      <c r="F11425" t="s">
        <v>446</v>
      </c>
    </row>
    <row r="11426" spans="1:6" x14ac:dyDescent="0.25">
      <c r="A11426">
        <v>12</v>
      </c>
      <c r="B11426">
        <v>10</v>
      </c>
      <c r="C11426" t="s">
        <v>1114</v>
      </c>
      <c r="D11426" t="s">
        <v>961</v>
      </c>
      <c r="E11426" t="s">
        <v>822</v>
      </c>
      <c r="F11426" t="s">
        <v>446</v>
      </c>
    </row>
    <row r="11427" spans="1:6" x14ac:dyDescent="0.25">
      <c r="A11427">
        <v>12</v>
      </c>
      <c r="B11427">
        <v>11</v>
      </c>
      <c r="C11427" t="s">
        <v>1093</v>
      </c>
      <c r="D11427" t="s">
        <v>922</v>
      </c>
      <c r="E11427" t="s">
        <v>376</v>
      </c>
      <c r="F11427" t="s">
        <v>446</v>
      </c>
    </row>
    <row r="11428" spans="1:6" x14ac:dyDescent="0.25">
      <c r="A11428">
        <v>12</v>
      </c>
      <c r="B11428">
        <v>12</v>
      </c>
      <c r="C11428" t="s">
        <v>1063</v>
      </c>
      <c r="D11428" t="s">
        <v>961</v>
      </c>
      <c r="E11428" t="s">
        <v>611</v>
      </c>
      <c r="F11428" t="s">
        <v>446</v>
      </c>
    </row>
    <row r="11429" spans="1:6" x14ac:dyDescent="0.25">
      <c r="A11429">
        <v>12</v>
      </c>
      <c r="B11429">
        <v>13</v>
      </c>
      <c r="C11429" t="s">
        <v>1068</v>
      </c>
      <c r="D11429" t="s">
        <v>901</v>
      </c>
      <c r="E11429" t="s">
        <v>695</v>
      </c>
      <c r="F11429" t="s">
        <v>446</v>
      </c>
    </row>
    <row r="11430" spans="1:6" x14ac:dyDescent="0.25">
      <c r="A11430">
        <v>12</v>
      </c>
      <c r="B11430">
        <v>14</v>
      </c>
      <c r="C11430" t="s">
        <v>1082</v>
      </c>
      <c r="D11430" t="s">
        <v>901</v>
      </c>
      <c r="E11430" t="s">
        <v>394</v>
      </c>
      <c r="F11430" t="s">
        <v>446</v>
      </c>
    </row>
    <row r="11431" spans="1:6" x14ac:dyDescent="0.25">
      <c r="A11431">
        <v>12</v>
      </c>
      <c r="B11431">
        <v>15</v>
      </c>
      <c r="C11431" t="s">
        <v>1122</v>
      </c>
      <c r="D11431" t="s">
        <v>901</v>
      </c>
      <c r="E11431" t="s">
        <v>259</v>
      </c>
      <c r="F11431" t="s">
        <v>446</v>
      </c>
    </row>
    <row r="11432" spans="1:6" x14ac:dyDescent="0.25">
      <c r="A11432">
        <v>13</v>
      </c>
      <c r="B11432">
        <v>1</v>
      </c>
      <c r="C11432" t="s">
        <v>1105</v>
      </c>
      <c r="D11432" t="s">
        <v>901</v>
      </c>
      <c r="E11432" t="s">
        <v>259</v>
      </c>
      <c r="F11432" t="s">
        <v>446</v>
      </c>
    </row>
    <row r="11433" spans="1:6" x14ac:dyDescent="0.25">
      <c r="A11433">
        <v>13</v>
      </c>
      <c r="B11433">
        <v>2</v>
      </c>
      <c r="C11433" t="s">
        <v>1112</v>
      </c>
      <c r="D11433" t="s">
        <v>899</v>
      </c>
      <c r="E11433" t="s">
        <v>394</v>
      </c>
      <c r="F11433" t="s">
        <v>446</v>
      </c>
    </row>
    <row r="11434" spans="1:6" x14ac:dyDescent="0.25">
      <c r="A11434">
        <v>13</v>
      </c>
      <c r="B11434">
        <v>3</v>
      </c>
      <c r="C11434" t="s">
        <v>1084</v>
      </c>
      <c r="D11434" t="s">
        <v>908</v>
      </c>
      <c r="E11434" t="s">
        <v>695</v>
      </c>
      <c r="F11434" t="s">
        <v>446</v>
      </c>
    </row>
    <row r="11435" spans="1:6" x14ac:dyDescent="0.25">
      <c r="A11435">
        <v>13</v>
      </c>
      <c r="B11435">
        <v>4</v>
      </c>
      <c r="C11435" t="s">
        <v>1120</v>
      </c>
      <c r="D11435" t="s">
        <v>922</v>
      </c>
      <c r="E11435" t="s">
        <v>611</v>
      </c>
      <c r="F11435" t="s">
        <v>446</v>
      </c>
    </row>
    <row r="11436" spans="1:6" x14ac:dyDescent="0.25">
      <c r="A11436">
        <v>13</v>
      </c>
      <c r="B11436">
        <v>5</v>
      </c>
      <c r="C11436" t="s">
        <v>1051</v>
      </c>
      <c r="D11436" t="s">
        <v>901</v>
      </c>
      <c r="E11436" t="s">
        <v>376</v>
      </c>
      <c r="F11436" t="s">
        <v>446</v>
      </c>
    </row>
    <row r="11437" spans="1:6" x14ac:dyDescent="0.25">
      <c r="A11437">
        <v>13</v>
      </c>
      <c r="B11437">
        <v>6</v>
      </c>
      <c r="C11437" t="s">
        <v>1042</v>
      </c>
      <c r="D11437" t="s">
        <v>899</v>
      </c>
      <c r="E11437" t="s">
        <v>822</v>
      </c>
      <c r="F11437" t="s">
        <v>446</v>
      </c>
    </row>
    <row r="11438" spans="1:6" x14ac:dyDescent="0.25">
      <c r="A11438">
        <v>13</v>
      </c>
      <c r="B11438">
        <v>7</v>
      </c>
      <c r="C11438" t="s">
        <v>1077</v>
      </c>
      <c r="D11438" t="s">
        <v>901</v>
      </c>
      <c r="E11438" t="s">
        <v>872</v>
      </c>
      <c r="F11438" t="s">
        <v>446</v>
      </c>
    </row>
    <row r="11439" spans="1:6" x14ac:dyDescent="0.25">
      <c r="A11439">
        <v>13</v>
      </c>
      <c r="B11439">
        <v>8</v>
      </c>
      <c r="C11439" t="s">
        <v>1128</v>
      </c>
      <c r="D11439" t="s">
        <v>901</v>
      </c>
      <c r="E11439" t="s">
        <v>513</v>
      </c>
      <c r="F11439" t="s">
        <v>446</v>
      </c>
    </row>
    <row r="11440" spans="1:6" x14ac:dyDescent="0.25">
      <c r="A11440">
        <v>13</v>
      </c>
      <c r="B11440">
        <v>9</v>
      </c>
      <c r="C11440" t="s">
        <v>1085</v>
      </c>
      <c r="D11440" t="s">
        <v>899</v>
      </c>
      <c r="E11440" t="s">
        <v>171</v>
      </c>
      <c r="F11440" t="s">
        <v>446</v>
      </c>
    </row>
    <row r="11441" spans="1:6" x14ac:dyDescent="0.25">
      <c r="A11441">
        <v>13</v>
      </c>
      <c r="B11441">
        <v>10</v>
      </c>
      <c r="C11441" t="s">
        <v>1149</v>
      </c>
      <c r="D11441" t="s">
        <v>903</v>
      </c>
      <c r="E11441" t="s">
        <v>774</v>
      </c>
      <c r="F11441" t="s">
        <v>446</v>
      </c>
    </row>
    <row r="11442" spans="1:6" x14ac:dyDescent="0.25">
      <c r="A11442">
        <v>13</v>
      </c>
      <c r="B11442">
        <v>11</v>
      </c>
      <c r="C11442" t="s">
        <v>1126</v>
      </c>
      <c r="D11442" t="s">
        <v>961</v>
      </c>
      <c r="E11442" t="s">
        <v>325</v>
      </c>
      <c r="F11442" t="s">
        <v>446</v>
      </c>
    </row>
    <row r="11443" spans="1:6" x14ac:dyDescent="0.25">
      <c r="A11443">
        <v>13</v>
      </c>
      <c r="B11443">
        <v>12</v>
      </c>
      <c r="C11443" t="s">
        <v>1152</v>
      </c>
      <c r="D11443" t="s">
        <v>903</v>
      </c>
      <c r="E11443" t="s">
        <v>713</v>
      </c>
      <c r="F11443" t="s">
        <v>446</v>
      </c>
    </row>
    <row r="11444" spans="1:6" x14ac:dyDescent="0.25">
      <c r="A11444">
        <v>13</v>
      </c>
      <c r="B11444">
        <v>13</v>
      </c>
      <c r="C11444" t="s">
        <v>1131</v>
      </c>
      <c r="D11444" t="s">
        <v>901</v>
      </c>
      <c r="E11444" t="s">
        <v>105</v>
      </c>
      <c r="F11444" t="s">
        <v>446</v>
      </c>
    </row>
    <row r="11445" spans="1:6" x14ac:dyDescent="0.25">
      <c r="A11445">
        <v>13</v>
      </c>
      <c r="B11445">
        <v>14</v>
      </c>
      <c r="C11445" t="s">
        <v>1116</v>
      </c>
      <c r="D11445" t="s">
        <v>901</v>
      </c>
      <c r="E11445" t="s">
        <v>523</v>
      </c>
      <c r="F11445" t="s">
        <v>446</v>
      </c>
    </row>
    <row r="11446" spans="1:6" x14ac:dyDescent="0.25">
      <c r="A11446">
        <v>13</v>
      </c>
      <c r="B11446">
        <v>15</v>
      </c>
      <c r="C11446" t="s">
        <v>1097</v>
      </c>
      <c r="D11446" t="s">
        <v>899</v>
      </c>
      <c r="E11446" t="s">
        <v>296</v>
      </c>
      <c r="F11446" t="s">
        <v>446</v>
      </c>
    </row>
    <row r="11447" spans="1:6" x14ac:dyDescent="0.25">
      <c r="A11447">
        <v>14</v>
      </c>
      <c r="B11447">
        <v>1</v>
      </c>
      <c r="C11447" t="s">
        <v>1109</v>
      </c>
      <c r="D11447" t="s">
        <v>908</v>
      </c>
      <c r="E11447" t="s">
        <v>296</v>
      </c>
      <c r="F11447" t="s">
        <v>446</v>
      </c>
    </row>
    <row r="11448" spans="1:6" x14ac:dyDescent="0.25">
      <c r="A11448">
        <v>14</v>
      </c>
      <c r="B11448">
        <v>2</v>
      </c>
      <c r="C11448" t="s">
        <v>1165</v>
      </c>
      <c r="D11448" t="s">
        <v>901</v>
      </c>
      <c r="E11448" t="s">
        <v>523</v>
      </c>
      <c r="F11448" t="s">
        <v>446</v>
      </c>
    </row>
    <row r="11449" spans="1:6" x14ac:dyDescent="0.25">
      <c r="A11449">
        <v>14</v>
      </c>
      <c r="B11449">
        <v>3</v>
      </c>
      <c r="C11449" t="s">
        <v>1079</v>
      </c>
      <c r="D11449" t="s">
        <v>905</v>
      </c>
      <c r="E11449" t="s">
        <v>105</v>
      </c>
      <c r="F11449" t="s">
        <v>446</v>
      </c>
    </row>
    <row r="11450" spans="1:6" x14ac:dyDescent="0.25">
      <c r="A11450">
        <v>14</v>
      </c>
      <c r="B11450">
        <v>4</v>
      </c>
      <c r="C11450" t="s">
        <v>1090</v>
      </c>
      <c r="D11450" t="s">
        <v>899</v>
      </c>
      <c r="E11450" t="s">
        <v>713</v>
      </c>
      <c r="F11450" t="s">
        <v>446</v>
      </c>
    </row>
    <row r="11451" spans="1:6" x14ac:dyDescent="0.25">
      <c r="A11451">
        <v>14</v>
      </c>
      <c r="B11451">
        <v>5</v>
      </c>
      <c r="C11451" t="s">
        <v>1075</v>
      </c>
      <c r="D11451" t="s">
        <v>899</v>
      </c>
      <c r="E11451" t="s">
        <v>325</v>
      </c>
      <c r="F11451" t="s">
        <v>446</v>
      </c>
    </row>
    <row r="11452" spans="1:6" x14ac:dyDescent="0.25">
      <c r="A11452">
        <v>14</v>
      </c>
      <c r="B11452">
        <v>6</v>
      </c>
      <c r="C11452" t="s">
        <v>1118</v>
      </c>
      <c r="D11452" t="s">
        <v>901</v>
      </c>
      <c r="E11452" t="s">
        <v>774</v>
      </c>
      <c r="F11452" t="s">
        <v>446</v>
      </c>
    </row>
    <row r="11453" spans="1:6" x14ac:dyDescent="0.25">
      <c r="A11453">
        <v>14</v>
      </c>
      <c r="B11453">
        <v>7</v>
      </c>
      <c r="C11453" t="s">
        <v>1069</v>
      </c>
      <c r="D11453" t="s">
        <v>899</v>
      </c>
      <c r="E11453" t="s">
        <v>171</v>
      </c>
      <c r="F11453" t="s">
        <v>446</v>
      </c>
    </row>
    <row r="11454" spans="1:6" x14ac:dyDescent="0.25">
      <c r="A11454">
        <v>14</v>
      </c>
      <c r="B11454">
        <v>8</v>
      </c>
      <c r="C11454" t="s">
        <v>1064</v>
      </c>
      <c r="D11454" t="s">
        <v>901</v>
      </c>
      <c r="E11454" t="s">
        <v>513</v>
      </c>
      <c r="F11454" t="s">
        <v>446</v>
      </c>
    </row>
    <row r="11455" spans="1:6" x14ac:dyDescent="0.25">
      <c r="A11455">
        <v>14</v>
      </c>
      <c r="B11455">
        <v>9</v>
      </c>
      <c r="C11455" t="s">
        <v>1081</v>
      </c>
      <c r="D11455" t="s">
        <v>905</v>
      </c>
      <c r="E11455" t="s">
        <v>872</v>
      </c>
      <c r="F11455" t="s">
        <v>446</v>
      </c>
    </row>
    <row r="11456" spans="1:6" x14ac:dyDescent="0.25">
      <c r="A11456">
        <v>14</v>
      </c>
      <c r="B11456">
        <v>10</v>
      </c>
      <c r="C11456" t="s">
        <v>1134</v>
      </c>
      <c r="D11456" t="s">
        <v>901</v>
      </c>
      <c r="E11456" t="s">
        <v>822</v>
      </c>
      <c r="F11456" t="s">
        <v>446</v>
      </c>
    </row>
    <row r="11457" spans="1:6" x14ac:dyDescent="0.25">
      <c r="A11457">
        <v>14</v>
      </c>
      <c r="B11457">
        <v>11</v>
      </c>
      <c r="C11457" t="s">
        <v>1107</v>
      </c>
      <c r="D11457" t="s">
        <v>905</v>
      </c>
      <c r="E11457" t="s">
        <v>376</v>
      </c>
      <c r="F11457" t="s">
        <v>446</v>
      </c>
    </row>
    <row r="11458" spans="1:6" x14ac:dyDescent="0.25">
      <c r="A11458">
        <v>14</v>
      </c>
      <c r="B11458">
        <v>12</v>
      </c>
      <c r="C11458" t="s">
        <v>1092</v>
      </c>
      <c r="D11458" t="s">
        <v>901</v>
      </c>
      <c r="E11458" t="s">
        <v>611</v>
      </c>
      <c r="F11458" t="s">
        <v>446</v>
      </c>
    </row>
    <row r="11459" spans="1:6" x14ac:dyDescent="0.25">
      <c r="A11459">
        <v>14</v>
      </c>
      <c r="B11459">
        <v>13</v>
      </c>
      <c r="C11459" t="s">
        <v>1225</v>
      </c>
      <c r="D11459" t="s">
        <v>901</v>
      </c>
      <c r="E11459" t="s">
        <v>695</v>
      </c>
      <c r="F11459" t="s">
        <v>446</v>
      </c>
    </row>
    <row r="11460" spans="1:6" x14ac:dyDescent="0.25">
      <c r="A11460">
        <v>14</v>
      </c>
      <c r="B11460">
        <v>14</v>
      </c>
      <c r="C11460" t="s">
        <v>1098</v>
      </c>
      <c r="D11460" t="s">
        <v>899</v>
      </c>
      <c r="E11460" t="s">
        <v>394</v>
      </c>
      <c r="F11460" t="s">
        <v>446</v>
      </c>
    </row>
    <row r="11461" spans="1:6" x14ac:dyDescent="0.25">
      <c r="A11461">
        <v>14</v>
      </c>
      <c r="B11461">
        <v>15</v>
      </c>
      <c r="C11461" t="s">
        <v>1119</v>
      </c>
      <c r="D11461" t="s">
        <v>901</v>
      </c>
      <c r="E11461" t="s">
        <v>259</v>
      </c>
      <c r="F11461" t="s">
        <v>446</v>
      </c>
    </row>
    <row r="11462" spans="1:6" x14ac:dyDescent="0.25">
      <c r="A11462">
        <v>15</v>
      </c>
      <c r="B11462">
        <v>1</v>
      </c>
      <c r="C11462" t="s">
        <v>1089</v>
      </c>
      <c r="D11462" t="s">
        <v>905</v>
      </c>
      <c r="E11462" t="s">
        <v>259</v>
      </c>
      <c r="F11462" t="s">
        <v>446</v>
      </c>
    </row>
    <row r="11463" spans="1:6" x14ac:dyDescent="0.25">
      <c r="A11463">
        <v>15</v>
      </c>
      <c r="B11463">
        <v>2</v>
      </c>
      <c r="C11463" t="s">
        <v>1050</v>
      </c>
      <c r="D11463" t="s">
        <v>922</v>
      </c>
      <c r="E11463" t="s">
        <v>394</v>
      </c>
      <c r="F11463" t="s">
        <v>446</v>
      </c>
    </row>
    <row r="11464" spans="1:6" x14ac:dyDescent="0.25">
      <c r="A11464">
        <v>15</v>
      </c>
      <c r="B11464">
        <v>3</v>
      </c>
      <c r="C11464" t="s">
        <v>1071</v>
      </c>
      <c r="D11464" t="s">
        <v>903</v>
      </c>
      <c r="E11464" t="s">
        <v>695</v>
      </c>
      <c r="F11464" t="s">
        <v>446</v>
      </c>
    </row>
    <row r="11465" spans="1:6" x14ac:dyDescent="0.25">
      <c r="A11465">
        <v>15</v>
      </c>
      <c r="B11465">
        <v>4</v>
      </c>
      <c r="C11465" t="s">
        <v>1146</v>
      </c>
      <c r="D11465" t="s">
        <v>905</v>
      </c>
      <c r="E11465" t="s">
        <v>611</v>
      </c>
      <c r="F11465" t="s">
        <v>446</v>
      </c>
    </row>
    <row r="11466" spans="1:6" x14ac:dyDescent="0.25">
      <c r="A11466">
        <v>15</v>
      </c>
      <c r="B11466">
        <v>5</v>
      </c>
      <c r="C11466" t="s">
        <v>1145</v>
      </c>
      <c r="D11466" t="s">
        <v>899</v>
      </c>
      <c r="E11466" t="s">
        <v>376</v>
      </c>
      <c r="F11466" t="s">
        <v>446</v>
      </c>
    </row>
    <row r="11467" spans="1:6" x14ac:dyDescent="0.25">
      <c r="A11467">
        <v>15</v>
      </c>
      <c r="B11467">
        <v>6</v>
      </c>
      <c r="C11467" t="s">
        <v>1198</v>
      </c>
      <c r="D11467" t="s">
        <v>901</v>
      </c>
      <c r="E11467" t="s">
        <v>822</v>
      </c>
      <c r="F11467" t="s">
        <v>446</v>
      </c>
    </row>
    <row r="11468" spans="1:6" x14ac:dyDescent="0.25">
      <c r="A11468">
        <v>15</v>
      </c>
      <c r="B11468">
        <v>7</v>
      </c>
      <c r="C11468" t="s">
        <v>1213</v>
      </c>
      <c r="D11468" t="s">
        <v>901</v>
      </c>
      <c r="E11468" t="s">
        <v>872</v>
      </c>
      <c r="F11468" t="s">
        <v>446</v>
      </c>
    </row>
    <row r="11469" spans="1:6" x14ac:dyDescent="0.25">
      <c r="A11469">
        <v>15</v>
      </c>
      <c r="B11469">
        <v>8</v>
      </c>
      <c r="C11469" t="s">
        <v>1104</v>
      </c>
      <c r="D11469" t="s">
        <v>901</v>
      </c>
      <c r="E11469" t="s">
        <v>513</v>
      </c>
      <c r="F11469" t="s">
        <v>446</v>
      </c>
    </row>
    <row r="11470" spans="1:6" x14ac:dyDescent="0.25">
      <c r="A11470">
        <v>15</v>
      </c>
      <c r="B11470">
        <v>9</v>
      </c>
      <c r="C11470" t="s">
        <v>1154</v>
      </c>
      <c r="D11470" t="s">
        <v>922</v>
      </c>
      <c r="E11470" t="s">
        <v>171</v>
      </c>
      <c r="F11470" t="s">
        <v>446</v>
      </c>
    </row>
    <row r="11471" spans="1:6" x14ac:dyDescent="0.25">
      <c r="A11471">
        <v>15</v>
      </c>
      <c r="B11471">
        <v>10</v>
      </c>
      <c r="C11471" t="s">
        <v>1111</v>
      </c>
      <c r="D11471" t="s">
        <v>926</v>
      </c>
      <c r="E11471" t="s">
        <v>774</v>
      </c>
      <c r="F11471" t="s">
        <v>446</v>
      </c>
    </row>
    <row r="11472" spans="1:6" x14ac:dyDescent="0.25">
      <c r="A11472">
        <v>15</v>
      </c>
      <c r="B11472">
        <v>11</v>
      </c>
      <c r="C11472" t="s">
        <v>1179</v>
      </c>
      <c r="D11472" t="s">
        <v>901</v>
      </c>
      <c r="E11472" t="s">
        <v>325</v>
      </c>
      <c r="F11472" t="s">
        <v>446</v>
      </c>
    </row>
    <row r="11473" spans="1:6" x14ac:dyDescent="0.25">
      <c r="A11473">
        <v>15</v>
      </c>
      <c r="B11473">
        <v>12</v>
      </c>
      <c r="C11473" t="s">
        <v>1096</v>
      </c>
      <c r="D11473" t="s">
        <v>901</v>
      </c>
      <c r="E11473" t="s">
        <v>713</v>
      </c>
      <c r="F11473" t="s">
        <v>446</v>
      </c>
    </row>
    <row r="11474" spans="1:6" x14ac:dyDescent="0.25">
      <c r="A11474">
        <v>15</v>
      </c>
      <c r="B11474">
        <v>13</v>
      </c>
      <c r="C11474" t="s">
        <v>1102</v>
      </c>
      <c r="D11474" t="s">
        <v>901</v>
      </c>
      <c r="E11474" t="s">
        <v>105</v>
      </c>
      <c r="F11474" t="s">
        <v>446</v>
      </c>
    </row>
    <row r="11475" spans="1:6" x14ac:dyDescent="0.25">
      <c r="A11475">
        <v>15</v>
      </c>
      <c r="B11475">
        <v>14</v>
      </c>
      <c r="C11475" t="s">
        <v>1136</v>
      </c>
      <c r="D11475" t="s">
        <v>899</v>
      </c>
      <c r="E11475" t="s">
        <v>523</v>
      </c>
      <c r="F11475" t="s">
        <v>446</v>
      </c>
    </row>
    <row r="11476" spans="1:6" x14ac:dyDescent="0.25">
      <c r="A11476">
        <v>15</v>
      </c>
      <c r="B11476">
        <v>15</v>
      </c>
      <c r="C11476" t="s">
        <v>1099</v>
      </c>
      <c r="D11476" t="s">
        <v>899</v>
      </c>
      <c r="E11476" t="s">
        <v>296</v>
      </c>
      <c r="F11476" t="s">
        <v>446</v>
      </c>
    </row>
    <row r="11477" spans="1:6" x14ac:dyDescent="0.25">
      <c r="A11477">
        <v>16</v>
      </c>
      <c r="B11477">
        <v>1</v>
      </c>
      <c r="C11477" t="s">
        <v>1103</v>
      </c>
      <c r="D11477" t="s">
        <v>901</v>
      </c>
      <c r="E11477" t="s">
        <v>296</v>
      </c>
      <c r="F11477" t="s">
        <v>446</v>
      </c>
    </row>
    <row r="11478" spans="1:6" x14ac:dyDescent="0.25">
      <c r="A11478">
        <v>16</v>
      </c>
      <c r="B11478">
        <v>2</v>
      </c>
      <c r="C11478" t="s">
        <v>1142</v>
      </c>
      <c r="D11478" t="s">
        <v>899</v>
      </c>
      <c r="E11478" t="s">
        <v>523</v>
      </c>
      <c r="F11478" t="s">
        <v>446</v>
      </c>
    </row>
    <row r="11479" spans="1:6" x14ac:dyDescent="0.25">
      <c r="A11479">
        <v>16</v>
      </c>
      <c r="B11479">
        <v>3</v>
      </c>
      <c r="C11479" t="s">
        <v>1139</v>
      </c>
      <c r="D11479" t="s">
        <v>903</v>
      </c>
      <c r="E11479" t="s">
        <v>105</v>
      </c>
      <c r="F11479" t="s">
        <v>446</v>
      </c>
    </row>
    <row r="11480" spans="1:6" x14ac:dyDescent="0.25">
      <c r="A11480">
        <v>16</v>
      </c>
      <c r="B11480">
        <v>4</v>
      </c>
      <c r="C11480" t="s">
        <v>1113</v>
      </c>
      <c r="D11480" t="s">
        <v>899</v>
      </c>
      <c r="E11480" t="s">
        <v>713</v>
      </c>
      <c r="F11480" t="s">
        <v>446</v>
      </c>
    </row>
    <row r="11481" spans="1:6" x14ac:dyDescent="0.25">
      <c r="A11481">
        <v>16</v>
      </c>
      <c r="B11481">
        <v>5</v>
      </c>
      <c r="C11481" t="s">
        <v>1274</v>
      </c>
      <c r="D11481" t="s">
        <v>901</v>
      </c>
      <c r="E11481" t="s">
        <v>325</v>
      </c>
      <c r="F11481" t="s">
        <v>446</v>
      </c>
    </row>
    <row r="11482" spans="1:6" x14ac:dyDescent="0.25">
      <c r="A11482">
        <v>16</v>
      </c>
      <c r="B11482">
        <v>6</v>
      </c>
      <c r="C11482" t="s">
        <v>1110</v>
      </c>
      <c r="D11482" t="s">
        <v>899</v>
      </c>
      <c r="E11482" t="s">
        <v>774</v>
      </c>
      <c r="F11482" t="s">
        <v>446</v>
      </c>
    </row>
    <row r="11483" spans="1:6" x14ac:dyDescent="0.25">
      <c r="A11483">
        <v>16</v>
      </c>
      <c r="B11483">
        <v>7</v>
      </c>
      <c r="C11483" t="s">
        <v>1091</v>
      </c>
      <c r="D11483" t="s">
        <v>901</v>
      </c>
      <c r="E11483" t="s">
        <v>171</v>
      </c>
      <c r="F11483" t="s">
        <v>446</v>
      </c>
    </row>
    <row r="11484" spans="1:6" x14ac:dyDescent="0.25">
      <c r="A11484">
        <v>16</v>
      </c>
      <c r="B11484">
        <v>8</v>
      </c>
      <c r="C11484" t="s">
        <v>1160</v>
      </c>
      <c r="D11484" t="s">
        <v>899</v>
      </c>
      <c r="E11484" t="s">
        <v>513</v>
      </c>
      <c r="F11484" t="s">
        <v>446</v>
      </c>
    </row>
    <row r="11485" spans="1:6" x14ac:dyDescent="0.25">
      <c r="A11485">
        <v>16</v>
      </c>
      <c r="B11485">
        <v>9</v>
      </c>
      <c r="C11485" t="s">
        <v>1135</v>
      </c>
      <c r="D11485" t="s">
        <v>908</v>
      </c>
      <c r="E11485" t="s">
        <v>872</v>
      </c>
      <c r="F11485" t="s">
        <v>446</v>
      </c>
    </row>
    <row r="11486" spans="1:6" x14ac:dyDescent="0.25">
      <c r="A11486">
        <v>16</v>
      </c>
      <c r="B11486">
        <v>10</v>
      </c>
      <c r="C11486" t="s">
        <v>1159</v>
      </c>
      <c r="D11486" t="s">
        <v>901</v>
      </c>
      <c r="E11486" t="s">
        <v>822</v>
      </c>
      <c r="F11486" t="s">
        <v>446</v>
      </c>
    </row>
    <row r="11487" spans="1:6" x14ac:dyDescent="0.25">
      <c r="A11487">
        <v>16</v>
      </c>
      <c r="B11487">
        <v>11</v>
      </c>
      <c r="C11487" t="s">
        <v>1094</v>
      </c>
      <c r="D11487" t="s">
        <v>903</v>
      </c>
      <c r="E11487" t="s">
        <v>376</v>
      </c>
      <c r="F11487" t="s">
        <v>446</v>
      </c>
    </row>
    <row r="11488" spans="1:6" x14ac:dyDescent="0.25">
      <c r="A11488">
        <v>16</v>
      </c>
      <c r="B11488">
        <v>12</v>
      </c>
      <c r="C11488" t="s">
        <v>1156</v>
      </c>
      <c r="D11488" t="s">
        <v>899</v>
      </c>
      <c r="E11488" t="s">
        <v>611</v>
      </c>
      <c r="F11488" t="s">
        <v>446</v>
      </c>
    </row>
    <row r="11489" spans="1:6" x14ac:dyDescent="0.25">
      <c r="A11489">
        <v>16</v>
      </c>
      <c r="B11489">
        <v>13</v>
      </c>
      <c r="C11489" t="s">
        <v>1108</v>
      </c>
      <c r="D11489" t="s">
        <v>908</v>
      </c>
      <c r="E11489" t="s">
        <v>695</v>
      </c>
      <c r="F11489" t="s">
        <v>446</v>
      </c>
    </row>
    <row r="11490" spans="1:6" x14ac:dyDescent="0.25">
      <c r="A11490">
        <v>16</v>
      </c>
      <c r="B11490">
        <v>14</v>
      </c>
      <c r="C11490" t="s">
        <v>1137</v>
      </c>
      <c r="D11490" t="s">
        <v>922</v>
      </c>
      <c r="E11490" t="s">
        <v>394</v>
      </c>
      <c r="F11490" t="s">
        <v>446</v>
      </c>
    </row>
    <row r="11491" spans="1:6" x14ac:dyDescent="0.25">
      <c r="A11491">
        <v>16</v>
      </c>
      <c r="B11491">
        <v>15</v>
      </c>
      <c r="C11491" t="s">
        <v>1147</v>
      </c>
      <c r="D11491" t="s">
        <v>901</v>
      </c>
      <c r="E11491" t="s">
        <v>259</v>
      </c>
      <c r="F11491" t="s">
        <v>446</v>
      </c>
    </row>
    <row r="11492" spans="1:6" x14ac:dyDescent="0.25">
      <c r="A11492">
        <v>17</v>
      </c>
      <c r="B11492">
        <v>1</v>
      </c>
      <c r="C11492" t="s">
        <v>1185</v>
      </c>
      <c r="D11492" t="s">
        <v>901</v>
      </c>
      <c r="E11492" t="s">
        <v>259</v>
      </c>
      <c r="F11492" t="s">
        <v>446</v>
      </c>
    </row>
    <row r="11493" spans="1:6" x14ac:dyDescent="0.25">
      <c r="A11493">
        <v>17</v>
      </c>
      <c r="B11493">
        <v>2</v>
      </c>
      <c r="C11493" t="s">
        <v>1086</v>
      </c>
      <c r="D11493" t="s">
        <v>901</v>
      </c>
      <c r="E11493" t="s">
        <v>394</v>
      </c>
      <c r="F11493" t="s">
        <v>446</v>
      </c>
    </row>
    <row r="11494" spans="1:6" x14ac:dyDescent="0.25">
      <c r="A11494">
        <v>17</v>
      </c>
      <c r="B11494">
        <v>3</v>
      </c>
      <c r="C11494" t="s">
        <v>1279</v>
      </c>
      <c r="D11494" t="s">
        <v>901</v>
      </c>
      <c r="E11494" t="s">
        <v>695</v>
      </c>
      <c r="F11494" t="s">
        <v>446</v>
      </c>
    </row>
    <row r="11495" spans="1:6" x14ac:dyDescent="0.25">
      <c r="A11495">
        <v>17</v>
      </c>
      <c r="B11495">
        <v>4</v>
      </c>
      <c r="C11495" t="s">
        <v>1140</v>
      </c>
      <c r="D11495" t="s">
        <v>901</v>
      </c>
      <c r="E11495" t="s">
        <v>611</v>
      </c>
      <c r="F11495" t="s">
        <v>446</v>
      </c>
    </row>
    <row r="11496" spans="1:6" x14ac:dyDescent="0.25">
      <c r="A11496">
        <v>17</v>
      </c>
      <c r="B11496">
        <v>5</v>
      </c>
      <c r="C11496" t="s">
        <v>1123</v>
      </c>
      <c r="D11496" t="s">
        <v>926</v>
      </c>
      <c r="E11496" t="s">
        <v>376</v>
      </c>
      <c r="F11496" t="s">
        <v>446</v>
      </c>
    </row>
    <row r="11497" spans="1:6" x14ac:dyDescent="0.25">
      <c r="A11497">
        <v>17</v>
      </c>
      <c r="B11497">
        <v>6</v>
      </c>
      <c r="C11497" t="s">
        <v>1512</v>
      </c>
      <c r="D11497" t="s">
        <v>901</v>
      </c>
      <c r="E11497" t="s">
        <v>822</v>
      </c>
      <c r="F11497" t="s">
        <v>446</v>
      </c>
    </row>
    <row r="11498" spans="1:6" x14ac:dyDescent="0.25">
      <c r="A11498">
        <v>17</v>
      </c>
      <c r="B11498">
        <v>7</v>
      </c>
      <c r="C11498" t="s">
        <v>1173</v>
      </c>
      <c r="D11498" t="s">
        <v>899</v>
      </c>
      <c r="E11498" t="s">
        <v>872</v>
      </c>
      <c r="F11498" t="s">
        <v>446</v>
      </c>
    </row>
    <row r="11499" spans="1:6" x14ac:dyDescent="0.25">
      <c r="A11499">
        <v>17</v>
      </c>
      <c r="B11499">
        <v>8</v>
      </c>
      <c r="C11499" t="s">
        <v>1186</v>
      </c>
      <c r="D11499" t="s">
        <v>922</v>
      </c>
      <c r="E11499" t="s">
        <v>513</v>
      </c>
      <c r="F11499" t="s">
        <v>446</v>
      </c>
    </row>
    <row r="11500" spans="1:6" x14ac:dyDescent="0.25">
      <c r="A11500">
        <v>17</v>
      </c>
      <c r="B11500">
        <v>9</v>
      </c>
      <c r="C11500" t="s">
        <v>1200</v>
      </c>
      <c r="D11500" t="s">
        <v>901</v>
      </c>
      <c r="E11500" t="s">
        <v>171</v>
      </c>
      <c r="F11500" t="s">
        <v>446</v>
      </c>
    </row>
    <row r="11501" spans="1:6" x14ac:dyDescent="0.25">
      <c r="A11501">
        <v>17</v>
      </c>
      <c r="B11501">
        <v>10</v>
      </c>
      <c r="C11501" t="s">
        <v>1141</v>
      </c>
      <c r="D11501" t="s">
        <v>899</v>
      </c>
      <c r="E11501" t="s">
        <v>774</v>
      </c>
      <c r="F11501" t="s">
        <v>446</v>
      </c>
    </row>
    <row r="11502" spans="1:6" x14ac:dyDescent="0.25">
      <c r="A11502">
        <v>17</v>
      </c>
      <c r="B11502">
        <v>11</v>
      </c>
      <c r="C11502" t="s">
        <v>1164</v>
      </c>
      <c r="D11502" t="s">
        <v>903</v>
      </c>
      <c r="E11502" t="s">
        <v>325</v>
      </c>
      <c r="F11502" t="s">
        <v>446</v>
      </c>
    </row>
    <row r="11503" spans="1:6" x14ac:dyDescent="0.25">
      <c r="A11503">
        <v>17</v>
      </c>
      <c r="B11503">
        <v>12</v>
      </c>
      <c r="C11503" t="s">
        <v>1166</v>
      </c>
      <c r="D11503" t="s">
        <v>901</v>
      </c>
      <c r="E11503" t="s">
        <v>713</v>
      </c>
      <c r="F11503" t="s">
        <v>446</v>
      </c>
    </row>
    <row r="11504" spans="1:6" x14ac:dyDescent="0.25">
      <c r="A11504">
        <v>17</v>
      </c>
      <c r="B11504">
        <v>13</v>
      </c>
      <c r="C11504" t="s">
        <v>1176</v>
      </c>
      <c r="D11504" t="s">
        <v>922</v>
      </c>
      <c r="E11504" t="s">
        <v>105</v>
      </c>
      <c r="F11504" t="s">
        <v>446</v>
      </c>
    </row>
    <row r="11505" spans="1:6" x14ac:dyDescent="0.25">
      <c r="A11505">
        <v>17</v>
      </c>
      <c r="B11505">
        <v>14</v>
      </c>
      <c r="C11505" t="s">
        <v>1148</v>
      </c>
      <c r="D11505" t="s">
        <v>901</v>
      </c>
      <c r="E11505" t="s">
        <v>523</v>
      </c>
      <c r="F11505" t="s">
        <v>446</v>
      </c>
    </row>
    <row r="11506" spans="1:6" x14ac:dyDescent="0.25">
      <c r="A11506">
        <v>17</v>
      </c>
      <c r="B11506">
        <v>15</v>
      </c>
      <c r="C11506" t="s">
        <v>1150</v>
      </c>
      <c r="D11506" t="s">
        <v>905</v>
      </c>
      <c r="E11506" t="s">
        <v>296</v>
      </c>
      <c r="F11506" t="s">
        <v>446</v>
      </c>
    </row>
    <row r="11507" spans="1:6" x14ac:dyDescent="0.25">
      <c r="A11507">
        <v>18</v>
      </c>
      <c r="B11507">
        <v>1</v>
      </c>
      <c r="C11507" t="s">
        <v>1220</v>
      </c>
      <c r="D11507" t="s">
        <v>903</v>
      </c>
      <c r="E11507" t="s">
        <v>296</v>
      </c>
      <c r="F11507" t="s">
        <v>446</v>
      </c>
    </row>
    <row r="11508" spans="1:6" x14ac:dyDescent="0.25">
      <c r="A11508">
        <v>18</v>
      </c>
      <c r="B11508">
        <v>2</v>
      </c>
      <c r="C11508" t="s">
        <v>1227</v>
      </c>
      <c r="D11508" t="s">
        <v>901</v>
      </c>
      <c r="E11508" t="s">
        <v>523</v>
      </c>
      <c r="F11508" t="s">
        <v>446</v>
      </c>
    </row>
    <row r="11509" spans="1:6" x14ac:dyDescent="0.25">
      <c r="A11509">
        <v>18</v>
      </c>
      <c r="B11509">
        <v>3</v>
      </c>
      <c r="C11509" t="s">
        <v>1190</v>
      </c>
      <c r="D11509" t="s">
        <v>901</v>
      </c>
      <c r="E11509" t="s">
        <v>105</v>
      </c>
      <c r="F11509" t="s">
        <v>446</v>
      </c>
    </row>
    <row r="11510" spans="1:6" x14ac:dyDescent="0.25">
      <c r="A11510">
        <v>18</v>
      </c>
      <c r="B11510">
        <v>4</v>
      </c>
      <c r="C11510" t="s">
        <v>1178</v>
      </c>
      <c r="D11510" t="s">
        <v>901</v>
      </c>
      <c r="E11510" t="s">
        <v>713</v>
      </c>
      <c r="F11510" t="s">
        <v>446</v>
      </c>
    </row>
    <row r="11511" spans="1:6" x14ac:dyDescent="0.25">
      <c r="A11511">
        <v>18</v>
      </c>
      <c r="B11511">
        <v>5</v>
      </c>
      <c r="C11511" t="s">
        <v>1237</v>
      </c>
      <c r="D11511" t="s">
        <v>901</v>
      </c>
      <c r="E11511" t="s">
        <v>325</v>
      </c>
      <c r="F11511" t="s">
        <v>446</v>
      </c>
    </row>
    <row r="11512" spans="1:6" x14ac:dyDescent="0.25">
      <c r="A11512">
        <v>18</v>
      </c>
      <c r="B11512">
        <v>6</v>
      </c>
      <c r="C11512" t="s">
        <v>1127</v>
      </c>
      <c r="D11512" t="s">
        <v>901</v>
      </c>
      <c r="E11512" t="s">
        <v>774</v>
      </c>
      <c r="F11512" t="s">
        <v>446</v>
      </c>
    </row>
    <row r="11513" spans="1:6" x14ac:dyDescent="0.25">
      <c r="A11513">
        <v>18</v>
      </c>
      <c r="B11513">
        <v>7</v>
      </c>
      <c r="C11513" t="s">
        <v>1143</v>
      </c>
      <c r="D11513" t="s">
        <v>961</v>
      </c>
      <c r="E11513" t="s">
        <v>171</v>
      </c>
      <c r="F11513" t="s">
        <v>446</v>
      </c>
    </row>
    <row r="11514" spans="1:6" x14ac:dyDescent="0.25">
      <c r="A11514">
        <v>18</v>
      </c>
      <c r="B11514">
        <v>8</v>
      </c>
      <c r="C11514" t="s">
        <v>1115</v>
      </c>
      <c r="D11514" t="s">
        <v>901</v>
      </c>
      <c r="E11514" t="s">
        <v>513</v>
      </c>
      <c r="F11514" t="s">
        <v>446</v>
      </c>
    </row>
    <row r="11515" spans="1:6" x14ac:dyDescent="0.25">
      <c r="A11515">
        <v>18</v>
      </c>
      <c r="B11515">
        <v>9</v>
      </c>
      <c r="C11515" t="s">
        <v>1161</v>
      </c>
      <c r="D11515" t="s">
        <v>899</v>
      </c>
      <c r="E11515" t="s">
        <v>872</v>
      </c>
      <c r="F11515" t="s">
        <v>446</v>
      </c>
    </row>
    <row r="11516" spans="1:6" x14ac:dyDescent="0.25">
      <c r="A11516">
        <v>18</v>
      </c>
      <c r="B11516">
        <v>10</v>
      </c>
      <c r="C11516" t="s">
        <v>1236</v>
      </c>
      <c r="D11516" t="s">
        <v>901</v>
      </c>
      <c r="E11516" t="s">
        <v>822</v>
      </c>
      <c r="F11516" t="s">
        <v>446</v>
      </c>
    </row>
    <row r="11517" spans="1:6" x14ac:dyDescent="0.25">
      <c r="A11517">
        <v>18</v>
      </c>
      <c r="B11517">
        <v>11</v>
      </c>
      <c r="C11517" t="s">
        <v>1144</v>
      </c>
      <c r="D11517" t="s">
        <v>899</v>
      </c>
      <c r="E11517" t="s">
        <v>376</v>
      </c>
      <c r="F11517" t="s">
        <v>446</v>
      </c>
    </row>
    <row r="11518" spans="1:6" x14ac:dyDescent="0.25">
      <c r="A11518">
        <v>18</v>
      </c>
      <c r="B11518">
        <v>12</v>
      </c>
      <c r="C11518" t="s">
        <v>1189</v>
      </c>
      <c r="D11518" t="s">
        <v>901</v>
      </c>
      <c r="E11518" t="s">
        <v>611</v>
      </c>
      <c r="F11518" t="s">
        <v>446</v>
      </c>
    </row>
    <row r="11519" spans="1:6" x14ac:dyDescent="0.25">
      <c r="A11519">
        <v>18</v>
      </c>
      <c r="B11519">
        <v>13</v>
      </c>
      <c r="C11519" t="s">
        <v>1129</v>
      </c>
      <c r="D11519" t="s">
        <v>899</v>
      </c>
      <c r="E11519" t="s">
        <v>695</v>
      </c>
      <c r="F11519" t="s">
        <v>446</v>
      </c>
    </row>
    <row r="11520" spans="1:6" x14ac:dyDescent="0.25">
      <c r="A11520">
        <v>18</v>
      </c>
      <c r="B11520">
        <v>14</v>
      </c>
      <c r="C11520" t="s">
        <v>1117</v>
      </c>
      <c r="D11520" t="s">
        <v>899</v>
      </c>
      <c r="E11520" t="s">
        <v>394</v>
      </c>
      <c r="F11520" t="s">
        <v>446</v>
      </c>
    </row>
    <row r="11521" spans="1:6" x14ac:dyDescent="0.25">
      <c r="A11521">
        <v>18</v>
      </c>
      <c r="B11521">
        <v>15</v>
      </c>
      <c r="C11521" t="s">
        <v>1168</v>
      </c>
      <c r="D11521" t="s">
        <v>899</v>
      </c>
      <c r="E11521" t="s">
        <v>259</v>
      </c>
      <c r="F11521" t="s">
        <v>446</v>
      </c>
    </row>
    <row r="11522" spans="1:6" x14ac:dyDescent="0.25">
      <c r="A11522">
        <v>19</v>
      </c>
      <c r="B11522">
        <v>1</v>
      </c>
      <c r="C11522" t="s">
        <v>1259</v>
      </c>
      <c r="D11522" t="s">
        <v>901</v>
      </c>
      <c r="E11522" t="s">
        <v>259</v>
      </c>
      <c r="F11522" t="s">
        <v>446</v>
      </c>
    </row>
    <row r="11523" spans="1:6" x14ac:dyDescent="0.25">
      <c r="A11523">
        <v>19</v>
      </c>
      <c r="B11523">
        <v>2</v>
      </c>
      <c r="C11523" t="s">
        <v>1169</v>
      </c>
      <c r="D11523" t="s">
        <v>901</v>
      </c>
      <c r="E11523" t="s">
        <v>394</v>
      </c>
      <c r="F11523" t="s">
        <v>446</v>
      </c>
    </row>
    <row r="11524" spans="1:6" x14ac:dyDescent="0.25">
      <c r="A11524">
        <v>19</v>
      </c>
      <c r="B11524">
        <v>3</v>
      </c>
      <c r="C11524" t="s">
        <v>1241</v>
      </c>
      <c r="D11524" t="s">
        <v>961</v>
      </c>
      <c r="E11524" t="s">
        <v>695</v>
      </c>
      <c r="F11524" t="s">
        <v>446</v>
      </c>
    </row>
    <row r="11525" spans="1:6" x14ac:dyDescent="0.25">
      <c r="A11525">
        <v>19</v>
      </c>
      <c r="B11525">
        <v>4</v>
      </c>
      <c r="C11525" t="s">
        <v>1201</v>
      </c>
      <c r="D11525" t="s">
        <v>903</v>
      </c>
      <c r="E11525" t="s">
        <v>611</v>
      </c>
      <c r="F11525" t="s">
        <v>446</v>
      </c>
    </row>
    <row r="11526" spans="1:6" x14ac:dyDescent="0.25">
      <c r="A11526">
        <v>19</v>
      </c>
      <c r="B11526">
        <v>5</v>
      </c>
      <c r="C11526" t="s">
        <v>1278</v>
      </c>
      <c r="D11526" t="s">
        <v>901</v>
      </c>
      <c r="E11526" t="s">
        <v>376</v>
      </c>
      <c r="F11526" t="s">
        <v>446</v>
      </c>
    </row>
    <row r="11527" spans="1:6" x14ac:dyDescent="0.25">
      <c r="A11527">
        <v>19</v>
      </c>
      <c r="B11527">
        <v>6</v>
      </c>
      <c r="C11527" t="s">
        <v>1402</v>
      </c>
      <c r="D11527" t="s">
        <v>901</v>
      </c>
      <c r="E11527" t="s">
        <v>822</v>
      </c>
      <c r="F11527" t="s">
        <v>446</v>
      </c>
    </row>
    <row r="11528" spans="1:6" x14ac:dyDescent="0.25">
      <c r="A11528">
        <v>19</v>
      </c>
      <c r="B11528">
        <v>7</v>
      </c>
      <c r="C11528" t="s">
        <v>1229</v>
      </c>
      <c r="D11528" t="s">
        <v>905</v>
      </c>
      <c r="E11528" t="s">
        <v>872</v>
      </c>
      <c r="F11528" t="s">
        <v>446</v>
      </c>
    </row>
    <row r="11529" spans="1:6" x14ac:dyDescent="0.25">
      <c r="A11529">
        <v>19</v>
      </c>
      <c r="B11529">
        <v>8</v>
      </c>
      <c r="C11529" t="s">
        <v>1153</v>
      </c>
      <c r="D11529" t="s">
        <v>899</v>
      </c>
      <c r="E11529" t="s">
        <v>513</v>
      </c>
      <c r="F11529" t="s">
        <v>446</v>
      </c>
    </row>
    <row r="11530" spans="1:6" x14ac:dyDescent="0.25">
      <c r="A11530">
        <v>19</v>
      </c>
      <c r="B11530">
        <v>9</v>
      </c>
      <c r="C11530" t="s">
        <v>1151</v>
      </c>
      <c r="D11530" t="s">
        <v>903</v>
      </c>
      <c r="E11530" t="s">
        <v>171</v>
      </c>
      <c r="F11530" t="s">
        <v>446</v>
      </c>
    </row>
    <row r="11531" spans="1:6" x14ac:dyDescent="0.25">
      <c r="A11531">
        <v>19</v>
      </c>
      <c r="B11531">
        <v>10</v>
      </c>
      <c r="C11531" t="s">
        <v>1205</v>
      </c>
      <c r="D11531" t="s">
        <v>905</v>
      </c>
      <c r="E11531" t="s">
        <v>774</v>
      </c>
      <c r="F11531" t="s">
        <v>446</v>
      </c>
    </row>
    <row r="11532" spans="1:6" x14ac:dyDescent="0.25">
      <c r="A11532">
        <v>19</v>
      </c>
      <c r="B11532">
        <v>11</v>
      </c>
      <c r="C11532" t="s">
        <v>1203</v>
      </c>
      <c r="D11532" t="s">
        <v>903</v>
      </c>
      <c r="E11532" t="s">
        <v>325</v>
      </c>
      <c r="F11532" t="s">
        <v>446</v>
      </c>
    </row>
    <row r="11533" spans="1:6" x14ac:dyDescent="0.25">
      <c r="A11533">
        <v>19</v>
      </c>
      <c r="B11533">
        <v>12</v>
      </c>
      <c r="C11533" t="s">
        <v>1207</v>
      </c>
      <c r="D11533" t="s">
        <v>899</v>
      </c>
      <c r="E11533" t="s">
        <v>713</v>
      </c>
      <c r="F11533" t="s">
        <v>446</v>
      </c>
    </row>
    <row r="11534" spans="1:6" x14ac:dyDescent="0.25">
      <c r="A11534">
        <v>19</v>
      </c>
      <c r="B11534">
        <v>13</v>
      </c>
      <c r="C11534" t="s">
        <v>1157</v>
      </c>
      <c r="D11534" t="s">
        <v>899</v>
      </c>
      <c r="E11534" t="s">
        <v>105</v>
      </c>
      <c r="F11534" t="s">
        <v>446</v>
      </c>
    </row>
    <row r="11535" spans="1:6" x14ac:dyDescent="0.25">
      <c r="A11535">
        <v>19</v>
      </c>
      <c r="B11535">
        <v>14</v>
      </c>
      <c r="C11535" t="s">
        <v>1425</v>
      </c>
      <c r="D11535" t="s">
        <v>901</v>
      </c>
      <c r="E11535" t="s">
        <v>523</v>
      </c>
      <c r="F11535" t="s">
        <v>446</v>
      </c>
    </row>
    <row r="11536" spans="1:6" x14ac:dyDescent="0.25">
      <c r="A11536">
        <v>19</v>
      </c>
      <c r="B11536">
        <v>15</v>
      </c>
      <c r="C11536" t="s">
        <v>1158</v>
      </c>
      <c r="D11536" t="s">
        <v>961</v>
      </c>
      <c r="E11536" t="s">
        <v>296</v>
      </c>
      <c r="F11536" t="s">
        <v>446</v>
      </c>
    </row>
    <row r="11537" spans="1:6" x14ac:dyDescent="0.25">
      <c r="A11537">
        <v>20</v>
      </c>
      <c r="B11537">
        <v>1</v>
      </c>
      <c r="C11537" t="s">
        <v>1226</v>
      </c>
      <c r="D11537" t="s">
        <v>901</v>
      </c>
      <c r="E11537" t="s">
        <v>296</v>
      </c>
      <c r="F11537" t="s">
        <v>446</v>
      </c>
    </row>
    <row r="11538" spans="1:6" x14ac:dyDescent="0.25">
      <c r="A11538">
        <v>20</v>
      </c>
      <c r="B11538">
        <v>2</v>
      </c>
      <c r="C11538" t="s">
        <v>1194</v>
      </c>
      <c r="D11538" t="s">
        <v>961</v>
      </c>
      <c r="E11538" t="s">
        <v>523</v>
      </c>
      <c r="F11538" t="s">
        <v>446</v>
      </c>
    </row>
    <row r="11539" spans="1:6" x14ac:dyDescent="0.25">
      <c r="A11539">
        <v>20</v>
      </c>
      <c r="B11539">
        <v>3</v>
      </c>
      <c r="C11539" t="s">
        <v>1132</v>
      </c>
      <c r="D11539" t="s">
        <v>903</v>
      </c>
      <c r="E11539" t="s">
        <v>105</v>
      </c>
      <c r="F11539" t="s">
        <v>446</v>
      </c>
    </row>
    <row r="11540" spans="1:6" x14ac:dyDescent="0.25">
      <c r="A11540">
        <v>20</v>
      </c>
      <c r="B11540">
        <v>4</v>
      </c>
      <c r="C11540" t="s">
        <v>1163</v>
      </c>
      <c r="D11540" t="s">
        <v>903</v>
      </c>
      <c r="E11540" t="s">
        <v>713</v>
      </c>
      <c r="F11540" t="s">
        <v>446</v>
      </c>
    </row>
    <row r="11541" spans="1:6" x14ac:dyDescent="0.25">
      <c r="A11541">
        <v>20</v>
      </c>
      <c r="B11541">
        <v>5</v>
      </c>
      <c r="C11541" t="s">
        <v>1192</v>
      </c>
      <c r="D11541" t="s">
        <v>901</v>
      </c>
      <c r="E11541" t="s">
        <v>325</v>
      </c>
      <c r="F11541" t="s">
        <v>446</v>
      </c>
    </row>
    <row r="11542" spans="1:6" x14ac:dyDescent="0.25">
      <c r="A11542">
        <v>20</v>
      </c>
      <c r="B11542">
        <v>6</v>
      </c>
      <c r="C11542" t="s">
        <v>1212</v>
      </c>
      <c r="D11542" t="s">
        <v>901</v>
      </c>
      <c r="E11542" t="s">
        <v>774</v>
      </c>
      <c r="F11542" t="s">
        <v>446</v>
      </c>
    </row>
    <row r="11543" spans="1:6" x14ac:dyDescent="0.25">
      <c r="A11543">
        <v>20</v>
      </c>
      <c r="B11543">
        <v>7</v>
      </c>
      <c r="C11543" t="s">
        <v>1180</v>
      </c>
      <c r="D11543" t="s">
        <v>899</v>
      </c>
      <c r="E11543" t="s">
        <v>171</v>
      </c>
      <c r="F11543" t="s">
        <v>446</v>
      </c>
    </row>
    <row r="11544" spans="1:6" x14ac:dyDescent="0.25">
      <c r="A11544">
        <v>20</v>
      </c>
      <c r="B11544">
        <v>8</v>
      </c>
      <c r="C11544" t="s">
        <v>1204</v>
      </c>
      <c r="D11544" t="s">
        <v>901</v>
      </c>
      <c r="E11544" t="s">
        <v>513</v>
      </c>
      <c r="F11544" t="s">
        <v>446</v>
      </c>
    </row>
    <row r="11545" spans="1:6" x14ac:dyDescent="0.25">
      <c r="A11545">
        <v>20</v>
      </c>
      <c r="B11545">
        <v>9</v>
      </c>
      <c r="C11545" t="s">
        <v>1251</v>
      </c>
      <c r="D11545" t="s">
        <v>901</v>
      </c>
      <c r="E11545" t="s">
        <v>872</v>
      </c>
      <c r="F11545" t="s">
        <v>446</v>
      </c>
    </row>
    <row r="11546" spans="1:6" x14ac:dyDescent="0.25">
      <c r="A11546">
        <v>20</v>
      </c>
      <c r="B11546">
        <v>10</v>
      </c>
      <c r="C11546" t="s">
        <v>1471</v>
      </c>
      <c r="D11546" t="s">
        <v>901</v>
      </c>
      <c r="E11546" t="s">
        <v>822</v>
      </c>
      <c r="F11546" t="s">
        <v>446</v>
      </c>
    </row>
    <row r="11547" spans="1:6" x14ac:dyDescent="0.25">
      <c r="A11547">
        <v>20</v>
      </c>
      <c r="B11547">
        <v>11</v>
      </c>
      <c r="C11547" t="s">
        <v>1133</v>
      </c>
      <c r="D11547" t="s">
        <v>901</v>
      </c>
      <c r="E11547" t="s">
        <v>376</v>
      </c>
      <c r="F11547" t="s">
        <v>446</v>
      </c>
    </row>
    <row r="11548" spans="1:6" x14ac:dyDescent="0.25">
      <c r="A11548">
        <v>20</v>
      </c>
      <c r="B11548">
        <v>12</v>
      </c>
      <c r="C11548" t="s">
        <v>1254</v>
      </c>
      <c r="D11548" t="s">
        <v>905</v>
      </c>
      <c r="E11548" t="s">
        <v>611</v>
      </c>
      <c r="F11548" t="s">
        <v>446</v>
      </c>
    </row>
    <row r="11549" spans="1:6" x14ac:dyDescent="0.25">
      <c r="A11549">
        <v>20</v>
      </c>
      <c r="B11549">
        <v>13</v>
      </c>
      <c r="C11549" t="s">
        <v>1518</v>
      </c>
      <c r="D11549" t="s">
        <v>899</v>
      </c>
      <c r="E11549" t="s">
        <v>695</v>
      </c>
      <c r="F11549" t="s">
        <v>446</v>
      </c>
    </row>
    <row r="11550" spans="1:6" x14ac:dyDescent="0.25">
      <c r="A11550">
        <v>20</v>
      </c>
      <c r="B11550">
        <v>14</v>
      </c>
      <c r="C11550" t="s">
        <v>1155</v>
      </c>
      <c r="D11550" t="s">
        <v>961</v>
      </c>
      <c r="E11550" t="s">
        <v>394</v>
      </c>
      <c r="F11550" t="s">
        <v>446</v>
      </c>
    </row>
    <row r="11551" spans="1:6" x14ac:dyDescent="0.25">
      <c r="A11551">
        <v>20</v>
      </c>
      <c r="B11551">
        <v>15</v>
      </c>
      <c r="C11551" t="s">
        <v>1188</v>
      </c>
      <c r="D11551" t="s">
        <v>961</v>
      </c>
      <c r="E11551" t="s">
        <v>259</v>
      </c>
      <c r="F11551" t="s">
        <v>446</v>
      </c>
    </row>
    <row r="11552" spans="1:6" x14ac:dyDescent="0.25">
      <c r="A11552">
        <v>21</v>
      </c>
      <c r="B11552">
        <v>1</v>
      </c>
      <c r="C11552" t="s">
        <v>1216</v>
      </c>
      <c r="D11552" t="s">
        <v>899</v>
      </c>
      <c r="E11552" t="s">
        <v>259</v>
      </c>
      <c r="F11552" t="s">
        <v>446</v>
      </c>
    </row>
    <row r="11553" spans="1:6" x14ac:dyDescent="0.25">
      <c r="A11553">
        <v>21</v>
      </c>
      <c r="B11553">
        <v>2</v>
      </c>
      <c r="C11553" t="s">
        <v>1184</v>
      </c>
      <c r="D11553" t="s">
        <v>901</v>
      </c>
      <c r="E11553" t="s">
        <v>394</v>
      </c>
      <c r="F11553" t="s">
        <v>446</v>
      </c>
    </row>
    <row r="11554" spans="1:6" x14ac:dyDescent="0.25">
      <c r="A11554">
        <v>21</v>
      </c>
      <c r="B11554">
        <v>3</v>
      </c>
      <c r="C11554" t="s">
        <v>1183</v>
      </c>
      <c r="D11554" t="s">
        <v>899</v>
      </c>
      <c r="E11554" t="s">
        <v>695</v>
      </c>
      <c r="F11554" t="s">
        <v>446</v>
      </c>
    </row>
    <row r="11555" spans="1:6" x14ac:dyDescent="0.25">
      <c r="A11555">
        <v>21</v>
      </c>
      <c r="B11555">
        <v>4</v>
      </c>
      <c r="C11555" t="s">
        <v>1211</v>
      </c>
      <c r="D11555" t="s">
        <v>899</v>
      </c>
      <c r="E11555" t="s">
        <v>611</v>
      </c>
      <c r="F11555" t="s">
        <v>446</v>
      </c>
    </row>
    <row r="11556" spans="1:6" x14ac:dyDescent="0.25">
      <c r="A11556">
        <v>21</v>
      </c>
      <c r="B11556">
        <v>5</v>
      </c>
      <c r="C11556" t="s">
        <v>1167</v>
      </c>
      <c r="D11556" t="s">
        <v>901</v>
      </c>
      <c r="E11556" t="s">
        <v>376</v>
      </c>
      <c r="F11556" t="s">
        <v>446</v>
      </c>
    </row>
    <row r="11557" spans="1:6" x14ac:dyDescent="0.25">
      <c r="A11557">
        <v>21</v>
      </c>
      <c r="B11557">
        <v>6</v>
      </c>
      <c r="C11557" t="s">
        <v>1363</v>
      </c>
      <c r="D11557" t="s">
        <v>908</v>
      </c>
      <c r="E11557" t="s">
        <v>822</v>
      </c>
      <c r="F11557" t="s">
        <v>446</v>
      </c>
    </row>
    <row r="11558" spans="1:6" x14ac:dyDescent="0.25">
      <c r="A11558">
        <v>21</v>
      </c>
      <c r="B11558">
        <v>7</v>
      </c>
      <c r="C11558" t="s">
        <v>1170</v>
      </c>
      <c r="D11558" t="s">
        <v>961</v>
      </c>
      <c r="E11558" t="s">
        <v>872</v>
      </c>
      <c r="F11558" t="s">
        <v>446</v>
      </c>
    </row>
    <row r="11559" spans="1:6" x14ac:dyDescent="0.25">
      <c r="A11559">
        <v>21</v>
      </c>
      <c r="B11559">
        <v>8</v>
      </c>
      <c r="C11559" t="s">
        <v>1162</v>
      </c>
      <c r="D11559" t="s">
        <v>961</v>
      </c>
      <c r="E11559" t="s">
        <v>513</v>
      </c>
      <c r="F11559" t="s">
        <v>446</v>
      </c>
    </row>
    <row r="11560" spans="1:6" x14ac:dyDescent="0.25">
      <c r="A11560">
        <v>21</v>
      </c>
      <c r="B11560">
        <v>9</v>
      </c>
      <c r="C11560" t="s">
        <v>1195</v>
      </c>
      <c r="D11560" t="s">
        <v>899</v>
      </c>
      <c r="E11560" t="s">
        <v>171</v>
      </c>
      <c r="F11560" t="s">
        <v>446</v>
      </c>
    </row>
    <row r="11561" spans="1:6" x14ac:dyDescent="0.25">
      <c r="A11561">
        <v>21</v>
      </c>
      <c r="B11561">
        <v>10</v>
      </c>
      <c r="C11561" t="s">
        <v>1138</v>
      </c>
      <c r="D11561" t="s">
        <v>961</v>
      </c>
      <c r="E11561" t="s">
        <v>774</v>
      </c>
      <c r="F11561" t="s">
        <v>446</v>
      </c>
    </row>
    <row r="11562" spans="1:6" x14ac:dyDescent="0.25">
      <c r="A11562">
        <v>21</v>
      </c>
      <c r="B11562">
        <v>11</v>
      </c>
      <c r="C11562" t="s">
        <v>1174</v>
      </c>
      <c r="D11562" t="s">
        <v>899</v>
      </c>
      <c r="E11562" t="s">
        <v>325</v>
      </c>
      <c r="F11562" t="s">
        <v>446</v>
      </c>
    </row>
    <row r="11563" spans="1:6" x14ac:dyDescent="0.25">
      <c r="A11563">
        <v>21</v>
      </c>
      <c r="B11563">
        <v>12</v>
      </c>
      <c r="C11563" t="s">
        <v>1175</v>
      </c>
      <c r="D11563" t="s">
        <v>905</v>
      </c>
      <c r="E11563" t="s">
        <v>713</v>
      </c>
      <c r="F11563" t="s">
        <v>446</v>
      </c>
    </row>
    <row r="11564" spans="1:6" x14ac:dyDescent="0.25">
      <c r="A11564">
        <v>21</v>
      </c>
      <c r="B11564">
        <v>13</v>
      </c>
      <c r="C11564" t="s">
        <v>1218</v>
      </c>
      <c r="D11564" t="s">
        <v>901</v>
      </c>
      <c r="E11564" t="s">
        <v>105</v>
      </c>
      <c r="F11564" t="s">
        <v>446</v>
      </c>
    </row>
    <row r="11565" spans="1:6" x14ac:dyDescent="0.25">
      <c r="A11565">
        <v>21</v>
      </c>
      <c r="B11565">
        <v>14</v>
      </c>
      <c r="C11565" t="s">
        <v>1252</v>
      </c>
      <c r="D11565" t="s">
        <v>901</v>
      </c>
      <c r="E11565" t="s">
        <v>523</v>
      </c>
      <c r="F11565" t="s">
        <v>446</v>
      </c>
    </row>
    <row r="11566" spans="1:6" x14ac:dyDescent="0.25">
      <c r="A11566">
        <v>21</v>
      </c>
      <c r="B11566">
        <v>15</v>
      </c>
      <c r="C11566" t="s">
        <v>1215</v>
      </c>
      <c r="D11566" t="s">
        <v>899</v>
      </c>
      <c r="E11566" t="s">
        <v>296</v>
      </c>
      <c r="F11566" t="s">
        <v>446</v>
      </c>
    </row>
    <row r="11567" spans="1:6" x14ac:dyDescent="0.25">
      <c r="A11567">
        <v>22</v>
      </c>
      <c r="B11567">
        <v>1</v>
      </c>
      <c r="C11567" t="s">
        <v>1238</v>
      </c>
      <c r="D11567" t="s">
        <v>901</v>
      </c>
      <c r="E11567" t="s">
        <v>296</v>
      </c>
      <c r="F11567" t="s">
        <v>446</v>
      </c>
    </row>
    <row r="11568" spans="1:6" x14ac:dyDescent="0.25">
      <c r="A11568">
        <v>22</v>
      </c>
      <c r="B11568">
        <v>2</v>
      </c>
      <c r="C11568" t="s">
        <v>1292</v>
      </c>
      <c r="D11568" t="s">
        <v>901</v>
      </c>
      <c r="E11568" t="s">
        <v>523</v>
      </c>
      <c r="F11568" t="s">
        <v>446</v>
      </c>
    </row>
    <row r="11569" spans="1:6" x14ac:dyDescent="0.25">
      <c r="A11569">
        <v>22</v>
      </c>
      <c r="B11569">
        <v>3</v>
      </c>
      <c r="C11569" t="s">
        <v>1214</v>
      </c>
      <c r="D11569" t="s">
        <v>901</v>
      </c>
      <c r="E11569" t="s">
        <v>105</v>
      </c>
      <c r="F11569" t="s">
        <v>446</v>
      </c>
    </row>
    <row r="11570" spans="1:6" x14ac:dyDescent="0.25">
      <c r="A11570">
        <v>22</v>
      </c>
      <c r="B11570">
        <v>4</v>
      </c>
      <c r="C11570" t="s">
        <v>1217</v>
      </c>
      <c r="D11570" t="s">
        <v>901</v>
      </c>
      <c r="E11570" t="s">
        <v>713</v>
      </c>
      <c r="F11570" t="s">
        <v>446</v>
      </c>
    </row>
    <row r="11571" spans="1:6" x14ac:dyDescent="0.25">
      <c r="A11571">
        <v>22</v>
      </c>
      <c r="B11571">
        <v>5</v>
      </c>
      <c r="C11571" t="s">
        <v>1191</v>
      </c>
      <c r="D11571" t="s">
        <v>901</v>
      </c>
      <c r="E11571" t="s">
        <v>325</v>
      </c>
      <c r="F11571" t="s">
        <v>446</v>
      </c>
    </row>
    <row r="11572" spans="1:6" x14ac:dyDescent="0.25">
      <c r="A11572">
        <v>22</v>
      </c>
      <c r="B11572">
        <v>6</v>
      </c>
      <c r="C11572" t="s">
        <v>1233</v>
      </c>
      <c r="D11572" t="s">
        <v>901</v>
      </c>
      <c r="E11572" t="s">
        <v>774</v>
      </c>
      <c r="F11572" t="s">
        <v>446</v>
      </c>
    </row>
    <row r="11573" spans="1:6" x14ac:dyDescent="0.25">
      <c r="A11573">
        <v>22</v>
      </c>
      <c r="B11573">
        <v>7</v>
      </c>
      <c r="C11573" t="s">
        <v>1258</v>
      </c>
      <c r="D11573" t="s">
        <v>901</v>
      </c>
      <c r="E11573" t="s">
        <v>171</v>
      </c>
      <c r="F11573" t="s">
        <v>446</v>
      </c>
    </row>
    <row r="11574" spans="1:6" x14ac:dyDescent="0.25">
      <c r="A11574">
        <v>22</v>
      </c>
      <c r="B11574">
        <v>8</v>
      </c>
      <c r="C11574" t="s">
        <v>1196</v>
      </c>
      <c r="D11574" t="s">
        <v>903</v>
      </c>
      <c r="E11574" t="s">
        <v>513</v>
      </c>
      <c r="F11574" t="s">
        <v>446</v>
      </c>
    </row>
    <row r="11575" spans="1:6" x14ac:dyDescent="0.25">
      <c r="A11575">
        <v>22</v>
      </c>
      <c r="B11575">
        <v>9</v>
      </c>
      <c r="C11575" t="s">
        <v>1267</v>
      </c>
      <c r="D11575" t="s">
        <v>901</v>
      </c>
      <c r="E11575" t="s">
        <v>872</v>
      </c>
      <c r="F11575" t="s">
        <v>446</v>
      </c>
    </row>
    <row r="11576" spans="1:6" x14ac:dyDescent="0.25">
      <c r="A11576">
        <v>22</v>
      </c>
      <c r="B11576">
        <v>10</v>
      </c>
      <c r="C11576" t="s">
        <v>1369</v>
      </c>
      <c r="D11576" t="s">
        <v>901</v>
      </c>
      <c r="E11576" t="s">
        <v>822</v>
      </c>
      <c r="F11576" t="s">
        <v>446</v>
      </c>
    </row>
    <row r="11577" spans="1:6" x14ac:dyDescent="0.25">
      <c r="A11577">
        <v>22</v>
      </c>
      <c r="B11577">
        <v>11</v>
      </c>
      <c r="C11577" t="s">
        <v>1244</v>
      </c>
      <c r="D11577" t="s">
        <v>961</v>
      </c>
      <c r="E11577" t="s">
        <v>376</v>
      </c>
      <c r="F11577" t="s">
        <v>446</v>
      </c>
    </row>
    <row r="11578" spans="1:6" x14ac:dyDescent="0.25">
      <c r="A11578">
        <v>22</v>
      </c>
      <c r="B11578">
        <v>12</v>
      </c>
      <c r="C11578" t="s">
        <v>1206</v>
      </c>
      <c r="D11578" t="s">
        <v>901</v>
      </c>
      <c r="E11578" t="s">
        <v>611</v>
      </c>
      <c r="F11578" t="s">
        <v>446</v>
      </c>
    </row>
    <row r="11579" spans="1:6" x14ac:dyDescent="0.25">
      <c r="A11579">
        <v>22</v>
      </c>
      <c r="B11579">
        <v>13</v>
      </c>
      <c r="C11579" t="s">
        <v>1250</v>
      </c>
      <c r="D11579" t="s">
        <v>899</v>
      </c>
      <c r="E11579" t="s">
        <v>695</v>
      </c>
      <c r="F11579" t="s">
        <v>446</v>
      </c>
    </row>
    <row r="11580" spans="1:6" x14ac:dyDescent="0.25">
      <c r="A11580">
        <v>22</v>
      </c>
      <c r="B11580">
        <v>14</v>
      </c>
      <c r="C11580" t="s">
        <v>1221</v>
      </c>
      <c r="D11580" t="s">
        <v>908</v>
      </c>
      <c r="E11580" t="s">
        <v>394</v>
      </c>
      <c r="F11580" t="s">
        <v>446</v>
      </c>
    </row>
    <row r="11581" spans="1:6" x14ac:dyDescent="0.25">
      <c r="A11581">
        <v>22</v>
      </c>
      <c r="B11581">
        <v>15</v>
      </c>
      <c r="C11581" t="s">
        <v>1177</v>
      </c>
      <c r="D11581" t="s">
        <v>901</v>
      </c>
      <c r="E11581" t="s">
        <v>259</v>
      </c>
      <c r="F11581" t="s">
        <v>446</v>
      </c>
    </row>
    <row r="11582" spans="1:6" x14ac:dyDescent="0.25">
      <c r="A11582">
        <v>23</v>
      </c>
      <c r="B11582">
        <v>1</v>
      </c>
      <c r="C11582" t="s">
        <v>1199</v>
      </c>
      <c r="D11582" t="s">
        <v>903</v>
      </c>
      <c r="E11582" t="s">
        <v>259</v>
      </c>
      <c r="F11582" t="s">
        <v>446</v>
      </c>
    </row>
    <row r="11583" spans="1:6" x14ac:dyDescent="0.25">
      <c r="A11583">
        <v>23</v>
      </c>
      <c r="B11583">
        <v>2</v>
      </c>
      <c r="C11583" t="s">
        <v>1243</v>
      </c>
      <c r="D11583" t="s">
        <v>901</v>
      </c>
      <c r="E11583" t="s">
        <v>394</v>
      </c>
      <c r="F11583" t="s">
        <v>446</v>
      </c>
    </row>
    <row r="11584" spans="1:6" x14ac:dyDescent="0.25">
      <c r="A11584">
        <v>23</v>
      </c>
      <c r="B11584">
        <v>3</v>
      </c>
      <c r="C11584" t="s">
        <v>1247</v>
      </c>
      <c r="D11584" t="s">
        <v>901</v>
      </c>
      <c r="E11584" t="s">
        <v>695</v>
      </c>
      <c r="F11584" t="s">
        <v>446</v>
      </c>
    </row>
    <row r="11585" spans="1:6" x14ac:dyDescent="0.25">
      <c r="A11585">
        <v>23</v>
      </c>
      <c r="B11585">
        <v>4</v>
      </c>
      <c r="C11585" t="s">
        <v>1245</v>
      </c>
      <c r="D11585" t="s">
        <v>901</v>
      </c>
      <c r="E11585" t="s">
        <v>611</v>
      </c>
      <c r="F11585" t="s">
        <v>446</v>
      </c>
    </row>
    <row r="11586" spans="1:6" x14ac:dyDescent="0.25">
      <c r="A11586">
        <v>23</v>
      </c>
      <c r="B11586">
        <v>5</v>
      </c>
      <c r="C11586" t="s">
        <v>1257</v>
      </c>
      <c r="D11586" t="s">
        <v>901</v>
      </c>
      <c r="E11586" t="s">
        <v>376</v>
      </c>
      <c r="F11586" t="s">
        <v>446</v>
      </c>
    </row>
    <row r="11587" spans="1:6" x14ac:dyDescent="0.25">
      <c r="A11587">
        <v>23</v>
      </c>
      <c r="B11587">
        <v>6</v>
      </c>
      <c r="C11587" t="s">
        <v>1246</v>
      </c>
      <c r="D11587" t="s">
        <v>899</v>
      </c>
      <c r="E11587" t="s">
        <v>822</v>
      </c>
      <c r="F11587" t="s">
        <v>446</v>
      </c>
    </row>
    <row r="11588" spans="1:6" x14ac:dyDescent="0.25">
      <c r="A11588">
        <v>23</v>
      </c>
      <c r="B11588">
        <v>7</v>
      </c>
      <c r="C11588" t="s">
        <v>1261</v>
      </c>
      <c r="D11588" t="s">
        <v>899</v>
      </c>
      <c r="E11588" t="s">
        <v>872</v>
      </c>
      <c r="F11588" t="s">
        <v>446</v>
      </c>
    </row>
    <row r="11589" spans="1:6" x14ac:dyDescent="0.25">
      <c r="A11589">
        <v>23</v>
      </c>
      <c r="B11589">
        <v>8</v>
      </c>
      <c r="C11589" t="s">
        <v>1232</v>
      </c>
      <c r="D11589" t="s">
        <v>901</v>
      </c>
      <c r="E11589" t="s">
        <v>513</v>
      </c>
      <c r="F11589" t="s">
        <v>446</v>
      </c>
    </row>
    <row r="11590" spans="1:6" x14ac:dyDescent="0.25">
      <c r="A11590">
        <v>23</v>
      </c>
      <c r="B11590">
        <v>9</v>
      </c>
      <c r="C11590" t="s">
        <v>1240</v>
      </c>
      <c r="D11590" t="s">
        <v>901</v>
      </c>
      <c r="E11590" t="s">
        <v>171</v>
      </c>
      <c r="F11590" t="s">
        <v>446</v>
      </c>
    </row>
    <row r="11591" spans="1:6" x14ac:dyDescent="0.25">
      <c r="A11591">
        <v>23</v>
      </c>
      <c r="B11591">
        <v>10</v>
      </c>
      <c r="C11591" t="s">
        <v>1249</v>
      </c>
      <c r="D11591" t="s">
        <v>899</v>
      </c>
      <c r="E11591" t="s">
        <v>774</v>
      </c>
      <c r="F11591" t="s">
        <v>446</v>
      </c>
    </row>
    <row r="11592" spans="1:6" x14ac:dyDescent="0.25">
      <c r="A11592">
        <v>23</v>
      </c>
      <c r="B11592">
        <v>11</v>
      </c>
      <c r="C11592" t="s">
        <v>1171</v>
      </c>
      <c r="D11592" t="s">
        <v>961</v>
      </c>
      <c r="E11592" t="s">
        <v>325</v>
      </c>
      <c r="F11592" t="s">
        <v>446</v>
      </c>
    </row>
    <row r="11593" spans="1:6" x14ac:dyDescent="0.25">
      <c r="A11593">
        <v>23</v>
      </c>
      <c r="B11593">
        <v>12</v>
      </c>
      <c r="C11593" t="s">
        <v>1224</v>
      </c>
      <c r="D11593" t="s">
        <v>961</v>
      </c>
      <c r="E11593" t="s">
        <v>713</v>
      </c>
      <c r="F11593" t="s">
        <v>446</v>
      </c>
    </row>
    <row r="11594" spans="1:6" x14ac:dyDescent="0.25">
      <c r="A11594">
        <v>23</v>
      </c>
      <c r="B11594">
        <v>13</v>
      </c>
      <c r="C11594" t="s">
        <v>1386</v>
      </c>
      <c r="D11594" t="s">
        <v>926</v>
      </c>
      <c r="E11594" t="s">
        <v>105</v>
      </c>
      <c r="F11594" t="s">
        <v>446</v>
      </c>
    </row>
    <row r="11595" spans="1:6" x14ac:dyDescent="0.25">
      <c r="A11595">
        <v>23</v>
      </c>
      <c r="B11595">
        <v>14</v>
      </c>
      <c r="C11595" t="s">
        <v>1187</v>
      </c>
      <c r="D11595" t="s">
        <v>905</v>
      </c>
      <c r="E11595" t="s">
        <v>523</v>
      </c>
      <c r="F11595" t="s">
        <v>446</v>
      </c>
    </row>
    <row r="11596" spans="1:6" x14ac:dyDescent="0.25">
      <c r="A11596">
        <v>23</v>
      </c>
      <c r="B11596">
        <v>15</v>
      </c>
      <c r="C11596" t="s">
        <v>1208</v>
      </c>
      <c r="D11596" t="s">
        <v>899</v>
      </c>
      <c r="E11596" t="s">
        <v>296</v>
      </c>
      <c r="F11596" t="s">
        <v>446</v>
      </c>
    </row>
    <row r="11597" spans="1:6" x14ac:dyDescent="0.25">
      <c r="A11597">
        <v>24</v>
      </c>
      <c r="B11597">
        <v>1</v>
      </c>
      <c r="C11597" t="s">
        <v>1305</v>
      </c>
      <c r="D11597" t="s">
        <v>901</v>
      </c>
      <c r="E11597" t="s">
        <v>296</v>
      </c>
      <c r="F11597" t="s">
        <v>446</v>
      </c>
    </row>
    <row r="11598" spans="1:6" x14ac:dyDescent="0.25">
      <c r="A11598">
        <v>24</v>
      </c>
      <c r="B11598">
        <v>2</v>
      </c>
      <c r="C11598" t="s">
        <v>1181</v>
      </c>
      <c r="D11598" t="s">
        <v>899</v>
      </c>
      <c r="E11598" t="s">
        <v>523</v>
      </c>
      <c r="F11598" t="s">
        <v>446</v>
      </c>
    </row>
    <row r="11599" spans="1:6" x14ac:dyDescent="0.25">
      <c r="A11599">
        <v>24</v>
      </c>
      <c r="B11599">
        <v>3</v>
      </c>
      <c r="C11599" t="s">
        <v>1300</v>
      </c>
      <c r="D11599" t="s">
        <v>901</v>
      </c>
      <c r="E11599" t="s">
        <v>105</v>
      </c>
      <c r="F11599" t="s">
        <v>446</v>
      </c>
    </row>
    <row r="11600" spans="1:6" x14ac:dyDescent="0.25">
      <c r="A11600">
        <v>24</v>
      </c>
      <c r="B11600">
        <v>4</v>
      </c>
      <c r="C11600" t="s">
        <v>1311</v>
      </c>
      <c r="D11600" t="s">
        <v>899</v>
      </c>
      <c r="E11600" t="s">
        <v>713</v>
      </c>
      <c r="F11600" t="s">
        <v>446</v>
      </c>
    </row>
    <row r="11601" spans="1:6" x14ac:dyDescent="0.25">
      <c r="A11601">
        <v>24</v>
      </c>
      <c r="B11601">
        <v>5</v>
      </c>
      <c r="C11601" t="s">
        <v>1275</v>
      </c>
      <c r="D11601" t="s">
        <v>899</v>
      </c>
      <c r="E11601" t="s">
        <v>325</v>
      </c>
      <c r="F11601" t="s">
        <v>446</v>
      </c>
    </row>
    <row r="11602" spans="1:6" x14ac:dyDescent="0.25">
      <c r="A11602">
        <v>24</v>
      </c>
      <c r="B11602">
        <v>6</v>
      </c>
      <c r="C11602" t="s">
        <v>1228</v>
      </c>
      <c r="D11602" t="s">
        <v>899</v>
      </c>
      <c r="E11602" t="s">
        <v>774</v>
      </c>
      <c r="F11602" t="s">
        <v>446</v>
      </c>
    </row>
    <row r="11603" spans="1:6" x14ac:dyDescent="0.25">
      <c r="A11603">
        <v>24</v>
      </c>
      <c r="B11603">
        <v>7</v>
      </c>
      <c r="C11603" t="s">
        <v>1072</v>
      </c>
      <c r="D11603" t="s">
        <v>901</v>
      </c>
      <c r="E11603" t="s">
        <v>171</v>
      </c>
      <c r="F11603" t="s">
        <v>446</v>
      </c>
    </row>
    <row r="11604" spans="1:6" x14ac:dyDescent="0.25">
      <c r="A11604">
        <v>24</v>
      </c>
      <c r="B11604">
        <v>8</v>
      </c>
      <c r="C11604" t="s">
        <v>1290</v>
      </c>
      <c r="D11604" t="s">
        <v>922</v>
      </c>
      <c r="E11604" t="s">
        <v>513</v>
      </c>
      <c r="F11604" t="s">
        <v>446</v>
      </c>
    </row>
    <row r="11605" spans="1:6" x14ac:dyDescent="0.25">
      <c r="A11605">
        <v>24</v>
      </c>
      <c r="B11605">
        <v>9</v>
      </c>
      <c r="C11605" t="s">
        <v>1210</v>
      </c>
      <c r="D11605" t="s">
        <v>901</v>
      </c>
      <c r="E11605" t="s">
        <v>872</v>
      </c>
      <c r="F11605" t="s">
        <v>446</v>
      </c>
    </row>
    <row r="11606" spans="1:6" x14ac:dyDescent="0.25">
      <c r="A11606">
        <v>24</v>
      </c>
      <c r="B11606">
        <v>10</v>
      </c>
      <c r="C11606" t="s">
        <v>1269</v>
      </c>
      <c r="D11606" t="s">
        <v>905</v>
      </c>
      <c r="E11606" t="s">
        <v>822</v>
      </c>
      <c r="F11606" t="s">
        <v>446</v>
      </c>
    </row>
    <row r="11607" spans="1:6" x14ac:dyDescent="0.25">
      <c r="A11607">
        <v>24</v>
      </c>
      <c r="B11607">
        <v>11</v>
      </c>
      <c r="C11607" t="s">
        <v>1256</v>
      </c>
      <c r="D11607" t="s">
        <v>899</v>
      </c>
      <c r="E11607" t="s">
        <v>376</v>
      </c>
      <c r="F11607" t="s">
        <v>446</v>
      </c>
    </row>
    <row r="11608" spans="1:6" x14ac:dyDescent="0.25">
      <c r="A11608">
        <v>24</v>
      </c>
      <c r="B11608">
        <v>12</v>
      </c>
      <c r="C11608" t="s">
        <v>1182</v>
      </c>
      <c r="D11608" t="s">
        <v>901</v>
      </c>
      <c r="E11608" t="s">
        <v>611</v>
      </c>
      <c r="F11608" t="s">
        <v>446</v>
      </c>
    </row>
    <row r="11609" spans="1:6" x14ac:dyDescent="0.25">
      <c r="A11609">
        <v>24</v>
      </c>
      <c r="B11609">
        <v>13</v>
      </c>
      <c r="C11609" t="s">
        <v>1231</v>
      </c>
      <c r="D11609" t="s">
        <v>901</v>
      </c>
      <c r="E11609" t="s">
        <v>695</v>
      </c>
      <c r="F11609" t="s">
        <v>446</v>
      </c>
    </row>
    <row r="11610" spans="1:6" x14ac:dyDescent="0.25">
      <c r="A11610">
        <v>24</v>
      </c>
      <c r="B11610">
        <v>14</v>
      </c>
      <c r="C11610" t="s">
        <v>1255</v>
      </c>
      <c r="D11610" t="s">
        <v>901</v>
      </c>
      <c r="E11610" t="s">
        <v>394</v>
      </c>
      <c r="F11610" t="s">
        <v>446</v>
      </c>
    </row>
    <row r="11611" spans="1:6" x14ac:dyDescent="0.25">
      <c r="A11611">
        <v>24</v>
      </c>
      <c r="B11611">
        <v>15</v>
      </c>
      <c r="C11611" t="s">
        <v>1271</v>
      </c>
      <c r="D11611" t="s">
        <v>899</v>
      </c>
      <c r="E11611" t="s">
        <v>259</v>
      </c>
      <c r="F11611" t="s">
        <v>446</v>
      </c>
    </row>
    <row r="11612" spans="1:6" x14ac:dyDescent="0.25">
      <c r="A11612">
        <v>25</v>
      </c>
      <c r="B11612">
        <v>1</v>
      </c>
      <c r="C11612" t="s">
        <v>1248</v>
      </c>
      <c r="D11612" t="s">
        <v>901</v>
      </c>
      <c r="E11612" t="s">
        <v>259</v>
      </c>
      <c r="F11612" t="s">
        <v>446</v>
      </c>
    </row>
    <row r="11613" spans="1:6" x14ac:dyDescent="0.25">
      <c r="A11613">
        <v>25</v>
      </c>
      <c r="B11613">
        <v>2</v>
      </c>
      <c r="C11613" t="s">
        <v>1299</v>
      </c>
      <c r="D11613" t="s">
        <v>961</v>
      </c>
      <c r="E11613" t="s">
        <v>394</v>
      </c>
      <c r="F11613" t="s">
        <v>446</v>
      </c>
    </row>
    <row r="11614" spans="1:6" x14ac:dyDescent="0.25">
      <c r="A11614">
        <v>25</v>
      </c>
      <c r="B11614">
        <v>3</v>
      </c>
      <c r="C11614" t="s">
        <v>1497</v>
      </c>
      <c r="D11614" t="s">
        <v>908</v>
      </c>
      <c r="E11614" t="s">
        <v>695</v>
      </c>
      <c r="F11614" t="s">
        <v>446</v>
      </c>
    </row>
    <row r="11615" spans="1:6" x14ac:dyDescent="0.25">
      <c r="A11615">
        <v>25</v>
      </c>
      <c r="B11615">
        <v>4</v>
      </c>
      <c r="C11615" t="s">
        <v>1286</v>
      </c>
      <c r="D11615" t="s">
        <v>899</v>
      </c>
      <c r="E11615" t="s">
        <v>611</v>
      </c>
      <c r="F11615" t="s">
        <v>446</v>
      </c>
    </row>
    <row r="11616" spans="1:6" x14ac:dyDescent="0.25">
      <c r="A11616">
        <v>25</v>
      </c>
      <c r="B11616">
        <v>5</v>
      </c>
      <c r="C11616" t="s">
        <v>1235</v>
      </c>
      <c r="D11616" t="s">
        <v>899</v>
      </c>
      <c r="E11616" t="s">
        <v>376</v>
      </c>
      <c r="F11616" t="s">
        <v>446</v>
      </c>
    </row>
    <row r="11617" spans="1:6" x14ac:dyDescent="0.25">
      <c r="A11617">
        <v>25</v>
      </c>
      <c r="B11617">
        <v>6</v>
      </c>
      <c r="C11617" t="s">
        <v>1294</v>
      </c>
      <c r="D11617" t="s">
        <v>901</v>
      </c>
      <c r="E11617" t="s">
        <v>822</v>
      </c>
      <c r="F11617" t="s">
        <v>446</v>
      </c>
    </row>
    <row r="11618" spans="1:6" x14ac:dyDescent="0.25">
      <c r="A11618">
        <v>25</v>
      </c>
      <c r="B11618">
        <v>7</v>
      </c>
      <c r="C11618" t="s">
        <v>1202</v>
      </c>
      <c r="D11618" t="s">
        <v>899</v>
      </c>
      <c r="E11618" t="s">
        <v>872</v>
      </c>
      <c r="F11618" t="s">
        <v>446</v>
      </c>
    </row>
    <row r="11619" spans="1:6" x14ac:dyDescent="0.25">
      <c r="A11619">
        <v>25</v>
      </c>
      <c r="B11619">
        <v>8</v>
      </c>
      <c r="C11619" t="s">
        <v>1289</v>
      </c>
      <c r="D11619" t="s">
        <v>901</v>
      </c>
      <c r="E11619" t="s">
        <v>513</v>
      </c>
      <c r="F11619" t="s">
        <v>446</v>
      </c>
    </row>
    <row r="11620" spans="1:6" x14ac:dyDescent="0.25">
      <c r="A11620">
        <v>25</v>
      </c>
      <c r="B11620">
        <v>9</v>
      </c>
      <c r="C11620" t="s">
        <v>1234</v>
      </c>
      <c r="D11620" t="s">
        <v>908</v>
      </c>
      <c r="E11620" t="s">
        <v>171</v>
      </c>
      <c r="F11620" t="s">
        <v>446</v>
      </c>
    </row>
    <row r="11621" spans="1:6" x14ac:dyDescent="0.25">
      <c r="A11621">
        <v>25</v>
      </c>
      <c r="B11621">
        <v>10</v>
      </c>
      <c r="C11621" t="s">
        <v>1316</v>
      </c>
      <c r="D11621" t="s">
        <v>901</v>
      </c>
      <c r="E11621" t="s">
        <v>774</v>
      </c>
      <c r="F11621" t="s">
        <v>446</v>
      </c>
    </row>
    <row r="11622" spans="1:6" x14ac:dyDescent="0.25">
      <c r="A11622">
        <v>25</v>
      </c>
      <c r="B11622">
        <v>11</v>
      </c>
      <c r="C11622" t="s">
        <v>1172</v>
      </c>
      <c r="D11622" t="s">
        <v>901</v>
      </c>
      <c r="E11622" t="s">
        <v>325</v>
      </c>
      <c r="F11622" t="s">
        <v>446</v>
      </c>
    </row>
    <row r="11623" spans="1:6" x14ac:dyDescent="0.25">
      <c r="A11623">
        <v>25</v>
      </c>
      <c r="B11623">
        <v>12</v>
      </c>
      <c r="C11623" t="s">
        <v>1209</v>
      </c>
      <c r="D11623" t="s">
        <v>961</v>
      </c>
      <c r="E11623" t="s">
        <v>713</v>
      </c>
      <c r="F11623" t="s">
        <v>446</v>
      </c>
    </row>
    <row r="11624" spans="1:6" x14ac:dyDescent="0.25">
      <c r="A11624">
        <v>25</v>
      </c>
      <c r="B11624">
        <v>13</v>
      </c>
      <c r="C11624" t="s">
        <v>1342</v>
      </c>
      <c r="D11624" t="s">
        <v>961</v>
      </c>
      <c r="E11624" t="s">
        <v>105</v>
      </c>
      <c r="F11624" t="s">
        <v>446</v>
      </c>
    </row>
    <row r="11625" spans="1:6" x14ac:dyDescent="0.25">
      <c r="A11625">
        <v>25</v>
      </c>
      <c r="B11625">
        <v>14</v>
      </c>
      <c r="C11625" t="s">
        <v>1321</v>
      </c>
      <c r="D11625" t="s">
        <v>899</v>
      </c>
      <c r="E11625" t="s">
        <v>523</v>
      </c>
      <c r="F11625" t="s">
        <v>446</v>
      </c>
    </row>
    <row r="11626" spans="1:6" x14ac:dyDescent="0.25">
      <c r="A11626">
        <v>25</v>
      </c>
      <c r="B11626">
        <v>15</v>
      </c>
      <c r="C11626" t="s">
        <v>1282</v>
      </c>
      <c r="D11626" t="s">
        <v>901</v>
      </c>
      <c r="E11626" t="s">
        <v>296</v>
      </c>
      <c r="F11626" t="s">
        <v>446</v>
      </c>
    </row>
    <row r="11627" spans="1:6" x14ac:dyDescent="0.25">
      <c r="A11627">
        <v>26</v>
      </c>
      <c r="B11627">
        <v>1</v>
      </c>
      <c r="C11627" t="s">
        <v>1265</v>
      </c>
      <c r="D11627" t="s">
        <v>899</v>
      </c>
      <c r="E11627" t="s">
        <v>296</v>
      </c>
      <c r="F11627" t="s">
        <v>446</v>
      </c>
    </row>
    <row r="11628" spans="1:6" x14ac:dyDescent="0.25">
      <c r="A11628">
        <v>26</v>
      </c>
      <c r="B11628">
        <v>2</v>
      </c>
      <c r="C11628" t="s">
        <v>1262</v>
      </c>
      <c r="D11628" t="s">
        <v>903</v>
      </c>
      <c r="E11628" t="s">
        <v>523</v>
      </c>
      <c r="F11628" t="s">
        <v>446</v>
      </c>
    </row>
    <row r="11629" spans="1:6" x14ac:dyDescent="0.25">
      <c r="A11629">
        <v>26</v>
      </c>
      <c r="B11629">
        <v>3</v>
      </c>
      <c r="C11629" t="s">
        <v>1374</v>
      </c>
      <c r="D11629" t="s">
        <v>901</v>
      </c>
      <c r="E11629" t="s">
        <v>105</v>
      </c>
      <c r="F11629" t="s">
        <v>446</v>
      </c>
    </row>
    <row r="11630" spans="1:6" x14ac:dyDescent="0.25">
      <c r="A11630">
        <v>26</v>
      </c>
      <c r="B11630">
        <v>4</v>
      </c>
      <c r="C11630" t="s">
        <v>1296</v>
      </c>
      <c r="D11630" t="s">
        <v>901</v>
      </c>
      <c r="E11630" t="s">
        <v>713</v>
      </c>
      <c r="F11630" t="s">
        <v>446</v>
      </c>
    </row>
    <row r="11631" spans="1:6" x14ac:dyDescent="0.25">
      <c r="A11631">
        <v>26</v>
      </c>
      <c r="B11631">
        <v>5</v>
      </c>
      <c r="C11631" t="s">
        <v>1303</v>
      </c>
      <c r="D11631" t="s">
        <v>899</v>
      </c>
      <c r="E11631" t="s">
        <v>325</v>
      </c>
      <c r="F11631" t="s">
        <v>446</v>
      </c>
    </row>
    <row r="11632" spans="1:6" x14ac:dyDescent="0.25">
      <c r="A11632">
        <v>26</v>
      </c>
      <c r="B11632">
        <v>6</v>
      </c>
      <c r="C11632" t="s">
        <v>1304</v>
      </c>
      <c r="D11632" t="s">
        <v>908</v>
      </c>
      <c r="E11632" t="s">
        <v>774</v>
      </c>
      <c r="F11632" t="s">
        <v>446</v>
      </c>
    </row>
    <row r="11633" spans="1:6" x14ac:dyDescent="0.25">
      <c r="A11633">
        <v>26</v>
      </c>
      <c r="B11633">
        <v>7</v>
      </c>
      <c r="C11633" t="s">
        <v>1291</v>
      </c>
      <c r="D11633" t="s">
        <v>901</v>
      </c>
      <c r="E11633" t="s">
        <v>171</v>
      </c>
      <c r="F11633" t="s">
        <v>446</v>
      </c>
    </row>
    <row r="11634" spans="1:6" x14ac:dyDescent="0.25">
      <c r="A11634">
        <v>26</v>
      </c>
      <c r="B11634">
        <v>8</v>
      </c>
      <c r="C11634" t="s">
        <v>1222</v>
      </c>
      <c r="D11634" t="s">
        <v>901</v>
      </c>
      <c r="E11634" t="s">
        <v>513</v>
      </c>
      <c r="F11634" t="s">
        <v>446</v>
      </c>
    </row>
    <row r="11635" spans="1:6" x14ac:dyDescent="0.25">
      <c r="A11635">
        <v>26</v>
      </c>
      <c r="B11635">
        <v>9</v>
      </c>
      <c r="C11635" t="s">
        <v>1405</v>
      </c>
      <c r="D11635" t="s">
        <v>901</v>
      </c>
      <c r="E11635" t="s">
        <v>872</v>
      </c>
      <c r="F11635" t="s">
        <v>446</v>
      </c>
    </row>
    <row r="11636" spans="1:6" x14ac:dyDescent="0.25">
      <c r="A11636">
        <v>26</v>
      </c>
      <c r="B11636">
        <v>10</v>
      </c>
      <c r="C11636" t="s">
        <v>1263</v>
      </c>
      <c r="D11636" t="s">
        <v>922</v>
      </c>
      <c r="E11636" t="s">
        <v>822</v>
      </c>
      <c r="F11636" t="s">
        <v>446</v>
      </c>
    </row>
    <row r="11637" spans="1:6" x14ac:dyDescent="0.25">
      <c r="A11637">
        <v>26</v>
      </c>
      <c r="B11637">
        <v>11</v>
      </c>
      <c r="C11637" t="s">
        <v>1193</v>
      </c>
      <c r="D11637" t="s">
        <v>908</v>
      </c>
      <c r="E11637" t="s">
        <v>376</v>
      </c>
      <c r="F11637" t="s">
        <v>446</v>
      </c>
    </row>
    <row r="11638" spans="1:6" x14ac:dyDescent="0.25">
      <c r="A11638">
        <v>26</v>
      </c>
      <c r="B11638">
        <v>12</v>
      </c>
      <c r="C11638" t="s">
        <v>1268</v>
      </c>
      <c r="D11638" t="s">
        <v>901</v>
      </c>
      <c r="E11638" t="s">
        <v>611</v>
      </c>
      <c r="F11638" t="s">
        <v>446</v>
      </c>
    </row>
    <row r="11639" spans="1:6" x14ac:dyDescent="0.25">
      <c r="A11639">
        <v>26</v>
      </c>
      <c r="B11639">
        <v>13</v>
      </c>
      <c r="C11639" t="s">
        <v>1352</v>
      </c>
      <c r="D11639" t="s">
        <v>908</v>
      </c>
      <c r="E11639" t="s">
        <v>695</v>
      </c>
      <c r="F11639" t="s">
        <v>446</v>
      </c>
    </row>
    <row r="11640" spans="1:6" x14ac:dyDescent="0.25">
      <c r="A11640">
        <v>26</v>
      </c>
      <c r="B11640">
        <v>14</v>
      </c>
      <c r="C11640" t="s">
        <v>1280</v>
      </c>
      <c r="D11640" t="s">
        <v>905</v>
      </c>
      <c r="E11640" t="s">
        <v>394</v>
      </c>
      <c r="F11640" t="s">
        <v>446</v>
      </c>
    </row>
    <row r="11641" spans="1:6" x14ac:dyDescent="0.25">
      <c r="A11641">
        <v>26</v>
      </c>
      <c r="B11641">
        <v>15</v>
      </c>
      <c r="C11641" t="s">
        <v>1314</v>
      </c>
      <c r="D11641" t="s">
        <v>926</v>
      </c>
      <c r="E11641" t="s">
        <v>259</v>
      </c>
      <c r="F11641" t="s">
        <v>446</v>
      </c>
    </row>
    <row r="11642" spans="1:6" x14ac:dyDescent="0.25">
      <c r="A11642">
        <v>27</v>
      </c>
      <c r="B11642">
        <v>1</v>
      </c>
      <c r="C11642" t="s">
        <v>1382</v>
      </c>
      <c r="D11642" t="s">
        <v>908</v>
      </c>
      <c r="E11642" t="s">
        <v>259</v>
      </c>
      <c r="F11642" t="s">
        <v>446</v>
      </c>
    </row>
    <row r="11643" spans="1:6" x14ac:dyDescent="0.25">
      <c r="A11643">
        <v>27</v>
      </c>
      <c r="B11643">
        <v>2</v>
      </c>
      <c r="C11643" t="s">
        <v>1335</v>
      </c>
      <c r="D11643" t="s">
        <v>901</v>
      </c>
      <c r="E11643" t="s">
        <v>394</v>
      </c>
      <c r="F11643" t="s">
        <v>446</v>
      </c>
    </row>
    <row r="11644" spans="1:6" x14ac:dyDescent="0.25">
      <c r="A11644">
        <v>27</v>
      </c>
      <c r="B11644">
        <v>3</v>
      </c>
      <c r="C11644" t="s">
        <v>1453</v>
      </c>
      <c r="D11644" t="s">
        <v>961</v>
      </c>
      <c r="E11644" t="s">
        <v>695</v>
      </c>
      <c r="F11644" t="s">
        <v>446</v>
      </c>
    </row>
    <row r="11645" spans="1:6" x14ac:dyDescent="0.25">
      <c r="A11645">
        <v>27</v>
      </c>
      <c r="B11645">
        <v>4</v>
      </c>
      <c r="C11645" t="s">
        <v>1324</v>
      </c>
      <c r="D11645" t="s">
        <v>905</v>
      </c>
      <c r="E11645" t="s">
        <v>611</v>
      </c>
      <c r="F11645" t="s">
        <v>446</v>
      </c>
    </row>
    <row r="11646" spans="1:6" x14ac:dyDescent="0.25">
      <c r="A11646">
        <v>27</v>
      </c>
      <c r="B11646">
        <v>5</v>
      </c>
      <c r="C11646" t="s">
        <v>1266</v>
      </c>
      <c r="D11646" t="s">
        <v>901</v>
      </c>
      <c r="E11646" t="s">
        <v>376</v>
      </c>
      <c r="F11646" t="s">
        <v>446</v>
      </c>
    </row>
    <row r="11647" spans="1:6" x14ac:dyDescent="0.25">
      <c r="A11647">
        <v>27</v>
      </c>
      <c r="B11647">
        <v>6</v>
      </c>
      <c r="C11647" t="s">
        <v>1344</v>
      </c>
      <c r="D11647" t="s">
        <v>899</v>
      </c>
      <c r="E11647" t="s">
        <v>822</v>
      </c>
      <c r="F11647" t="s">
        <v>446</v>
      </c>
    </row>
    <row r="11648" spans="1:6" x14ac:dyDescent="0.25">
      <c r="A11648">
        <v>27</v>
      </c>
      <c r="B11648">
        <v>7</v>
      </c>
      <c r="C11648" t="s">
        <v>1458</v>
      </c>
      <c r="D11648" t="s">
        <v>899</v>
      </c>
      <c r="E11648" t="s">
        <v>872</v>
      </c>
      <c r="F11648" t="s">
        <v>446</v>
      </c>
    </row>
    <row r="11649" spans="1:6" x14ac:dyDescent="0.25">
      <c r="A11649">
        <v>27</v>
      </c>
      <c r="B11649">
        <v>8</v>
      </c>
      <c r="C11649" t="s">
        <v>1357</v>
      </c>
      <c r="D11649" t="s">
        <v>901</v>
      </c>
      <c r="E11649" t="s">
        <v>513</v>
      </c>
      <c r="F11649" t="s">
        <v>446</v>
      </c>
    </row>
    <row r="11650" spans="1:6" x14ac:dyDescent="0.25">
      <c r="A11650">
        <v>27</v>
      </c>
      <c r="B11650">
        <v>9</v>
      </c>
      <c r="C11650" t="s">
        <v>1456</v>
      </c>
      <c r="D11650" t="s">
        <v>905</v>
      </c>
      <c r="E11650" t="s">
        <v>171</v>
      </c>
      <c r="F11650" t="s">
        <v>446</v>
      </c>
    </row>
    <row r="11651" spans="1:6" x14ac:dyDescent="0.25">
      <c r="A11651">
        <v>27</v>
      </c>
      <c r="B11651">
        <v>10</v>
      </c>
      <c r="C11651" t="s">
        <v>1230</v>
      </c>
      <c r="D11651" t="s">
        <v>922</v>
      </c>
      <c r="E11651" t="s">
        <v>774</v>
      </c>
      <c r="F11651" t="s">
        <v>446</v>
      </c>
    </row>
    <row r="11652" spans="1:6" x14ac:dyDescent="0.25">
      <c r="A11652">
        <v>27</v>
      </c>
      <c r="B11652">
        <v>11</v>
      </c>
      <c r="C11652" t="s">
        <v>1306</v>
      </c>
      <c r="D11652" t="s">
        <v>901</v>
      </c>
      <c r="E11652" t="s">
        <v>325</v>
      </c>
      <c r="F11652" t="s">
        <v>446</v>
      </c>
    </row>
    <row r="11653" spans="1:6" x14ac:dyDescent="0.25">
      <c r="A11653">
        <v>27</v>
      </c>
      <c r="B11653">
        <v>12</v>
      </c>
      <c r="C11653" t="s">
        <v>1298</v>
      </c>
      <c r="D11653" t="s">
        <v>922</v>
      </c>
      <c r="E11653" t="s">
        <v>713</v>
      </c>
      <c r="F11653" t="s">
        <v>446</v>
      </c>
    </row>
    <row r="11654" spans="1:6" x14ac:dyDescent="0.25">
      <c r="A11654">
        <v>27</v>
      </c>
      <c r="B11654">
        <v>13</v>
      </c>
      <c r="C11654" t="s">
        <v>1519</v>
      </c>
      <c r="D11654" t="s">
        <v>901</v>
      </c>
      <c r="E11654" t="s">
        <v>105</v>
      </c>
      <c r="F11654" t="s">
        <v>446</v>
      </c>
    </row>
    <row r="11655" spans="1:6" x14ac:dyDescent="0.25">
      <c r="A11655">
        <v>27</v>
      </c>
      <c r="B11655">
        <v>14</v>
      </c>
      <c r="C11655" t="s">
        <v>1351</v>
      </c>
      <c r="D11655" t="s">
        <v>901</v>
      </c>
      <c r="E11655" t="s">
        <v>523</v>
      </c>
      <c r="F11655" t="s">
        <v>446</v>
      </c>
    </row>
    <row r="11656" spans="1:6" x14ac:dyDescent="0.25">
      <c r="A11656">
        <v>27</v>
      </c>
      <c r="B11656">
        <v>15</v>
      </c>
      <c r="C11656" t="s">
        <v>1315</v>
      </c>
      <c r="D11656" t="s">
        <v>901</v>
      </c>
      <c r="E11656" t="s">
        <v>296</v>
      </c>
      <c r="F11656" t="s">
        <v>446</v>
      </c>
    </row>
    <row r="11657" spans="1:6" x14ac:dyDescent="0.25">
      <c r="A11657">
        <v>28</v>
      </c>
      <c r="B11657">
        <v>1</v>
      </c>
      <c r="C11657" t="s">
        <v>1264</v>
      </c>
      <c r="D11657" t="s">
        <v>899</v>
      </c>
      <c r="E11657" t="s">
        <v>296</v>
      </c>
      <c r="F11657" t="s">
        <v>446</v>
      </c>
    </row>
    <row r="11658" spans="1:6" x14ac:dyDescent="0.25">
      <c r="A11658">
        <v>28</v>
      </c>
      <c r="B11658">
        <v>2</v>
      </c>
      <c r="C11658" t="s">
        <v>1281</v>
      </c>
      <c r="D11658" t="s">
        <v>901</v>
      </c>
      <c r="E11658" t="s">
        <v>523</v>
      </c>
      <c r="F11658" t="s">
        <v>446</v>
      </c>
    </row>
    <row r="11659" spans="1:6" x14ac:dyDescent="0.25">
      <c r="A11659">
        <v>28</v>
      </c>
      <c r="B11659">
        <v>3</v>
      </c>
      <c r="C11659" t="s">
        <v>1295</v>
      </c>
      <c r="D11659" t="s">
        <v>908</v>
      </c>
      <c r="E11659" t="s">
        <v>105</v>
      </c>
      <c r="F11659" t="s">
        <v>446</v>
      </c>
    </row>
    <row r="11660" spans="1:6" x14ac:dyDescent="0.25">
      <c r="A11660">
        <v>28</v>
      </c>
      <c r="B11660">
        <v>4</v>
      </c>
      <c r="C11660" t="s">
        <v>1365</v>
      </c>
      <c r="D11660" t="s">
        <v>901</v>
      </c>
      <c r="E11660" t="s">
        <v>713</v>
      </c>
      <c r="F11660" t="s">
        <v>446</v>
      </c>
    </row>
    <row r="11661" spans="1:6" x14ac:dyDescent="0.25">
      <c r="A11661">
        <v>28</v>
      </c>
      <c r="B11661">
        <v>5</v>
      </c>
      <c r="C11661" t="s">
        <v>1308</v>
      </c>
      <c r="D11661" t="s">
        <v>901</v>
      </c>
      <c r="E11661" t="s">
        <v>325</v>
      </c>
      <c r="F11661" t="s">
        <v>446</v>
      </c>
    </row>
    <row r="11662" spans="1:6" x14ac:dyDescent="0.25">
      <c r="A11662">
        <v>28</v>
      </c>
      <c r="B11662">
        <v>6</v>
      </c>
      <c r="C11662" t="s">
        <v>1381</v>
      </c>
      <c r="D11662" t="s">
        <v>901</v>
      </c>
      <c r="E11662" t="s">
        <v>774</v>
      </c>
      <c r="F11662" t="s">
        <v>446</v>
      </c>
    </row>
    <row r="11663" spans="1:6" x14ac:dyDescent="0.25">
      <c r="A11663">
        <v>28</v>
      </c>
      <c r="B11663">
        <v>7</v>
      </c>
      <c r="C11663" t="s">
        <v>1400</v>
      </c>
      <c r="D11663" t="s">
        <v>899</v>
      </c>
      <c r="E11663" t="s">
        <v>171</v>
      </c>
      <c r="F11663" t="s">
        <v>446</v>
      </c>
    </row>
    <row r="11664" spans="1:6" x14ac:dyDescent="0.25">
      <c r="A11664">
        <v>28</v>
      </c>
      <c r="B11664">
        <v>8</v>
      </c>
      <c r="C11664" t="s">
        <v>1242</v>
      </c>
      <c r="D11664" t="s">
        <v>901</v>
      </c>
      <c r="E11664" t="s">
        <v>513</v>
      </c>
      <c r="F11664" t="s">
        <v>446</v>
      </c>
    </row>
    <row r="11665" spans="1:6" x14ac:dyDescent="0.25">
      <c r="A11665">
        <v>28</v>
      </c>
      <c r="B11665">
        <v>9</v>
      </c>
      <c r="C11665" t="s">
        <v>1309</v>
      </c>
      <c r="D11665" t="s">
        <v>899</v>
      </c>
      <c r="E11665" t="s">
        <v>872</v>
      </c>
      <c r="F11665" t="s">
        <v>446</v>
      </c>
    </row>
    <row r="11666" spans="1:6" x14ac:dyDescent="0.25">
      <c r="A11666">
        <v>28</v>
      </c>
      <c r="B11666">
        <v>10</v>
      </c>
      <c r="C11666" t="s">
        <v>1399</v>
      </c>
      <c r="D11666" t="s">
        <v>901</v>
      </c>
      <c r="E11666" t="s">
        <v>822</v>
      </c>
      <c r="F11666" t="s">
        <v>446</v>
      </c>
    </row>
    <row r="11667" spans="1:6" x14ac:dyDescent="0.25">
      <c r="A11667">
        <v>28</v>
      </c>
      <c r="B11667">
        <v>11</v>
      </c>
      <c r="C11667" t="s">
        <v>1420</v>
      </c>
      <c r="D11667" t="s">
        <v>899</v>
      </c>
      <c r="E11667" t="s">
        <v>376</v>
      </c>
      <c r="F11667" t="s">
        <v>446</v>
      </c>
    </row>
    <row r="11668" spans="1:6" x14ac:dyDescent="0.25">
      <c r="A11668">
        <v>28</v>
      </c>
      <c r="B11668">
        <v>12</v>
      </c>
      <c r="C11668" t="s">
        <v>1356</v>
      </c>
      <c r="D11668" t="s">
        <v>901</v>
      </c>
      <c r="E11668" t="s">
        <v>611</v>
      </c>
      <c r="F11668" t="s">
        <v>446</v>
      </c>
    </row>
    <row r="11669" spans="1:6" x14ac:dyDescent="0.25">
      <c r="A11669">
        <v>28</v>
      </c>
      <c r="B11669">
        <v>13</v>
      </c>
      <c r="C11669" t="s">
        <v>1323</v>
      </c>
      <c r="D11669" t="s">
        <v>905</v>
      </c>
      <c r="E11669" t="s">
        <v>695</v>
      </c>
      <c r="F11669" t="s">
        <v>446</v>
      </c>
    </row>
    <row r="11670" spans="1:6" x14ac:dyDescent="0.25">
      <c r="A11670">
        <v>28</v>
      </c>
      <c r="B11670">
        <v>14</v>
      </c>
      <c r="C11670" t="s">
        <v>1355</v>
      </c>
      <c r="D11670" t="s">
        <v>899</v>
      </c>
      <c r="E11670" t="s">
        <v>394</v>
      </c>
      <c r="F11670" t="s">
        <v>446</v>
      </c>
    </row>
    <row r="11671" spans="1:6" x14ac:dyDescent="0.25">
      <c r="A11671">
        <v>28</v>
      </c>
      <c r="B11671">
        <v>15</v>
      </c>
      <c r="C11671" t="s">
        <v>1260</v>
      </c>
      <c r="D11671" t="s">
        <v>901</v>
      </c>
      <c r="E11671" t="s">
        <v>259</v>
      </c>
      <c r="F11671" t="s">
        <v>446</v>
      </c>
    </row>
    <row r="11672" spans="1:6" x14ac:dyDescent="0.25">
      <c r="A11672">
        <v>29</v>
      </c>
      <c r="B11672">
        <v>1</v>
      </c>
      <c r="C11672" t="s">
        <v>1301</v>
      </c>
      <c r="D11672" t="s">
        <v>961</v>
      </c>
      <c r="E11672" t="s">
        <v>259</v>
      </c>
      <c r="F11672" t="s">
        <v>446</v>
      </c>
    </row>
    <row r="11673" spans="1:6" x14ac:dyDescent="0.25">
      <c r="A11673">
        <v>29</v>
      </c>
      <c r="B11673">
        <v>2</v>
      </c>
      <c r="C11673" t="s">
        <v>1336</v>
      </c>
      <c r="D11673" t="s">
        <v>901</v>
      </c>
      <c r="E11673" t="s">
        <v>394</v>
      </c>
      <c r="F11673" t="s">
        <v>446</v>
      </c>
    </row>
    <row r="11674" spans="1:6" x14ac:dyDescent="0.25">
      <c r="A11674">
        <v>29</v>
      </c>
      <c r="B11674">
        <v>3</v>
      </c>
      <c r="C11674" t="s">
        <v>1520</v>
      </c>
      <c r="D11674" t="s">
        <v>901</v>
      </c>
      <c r="E11674" t="s">
        <v>695</v>
      </c>
      <c r="F11674" t="s">
        <v>446</v>
      </c>
    </row>
    <row r="11675" spans="1:6" x14ac:dyDescent="0.25">
      <c r="A11675">
        <v>29</v>
      </c>
      <c r="B11675">
        <v>4</v>
      </c>
      <c r="C11675" t="s">
        <v>1223</v>
      </c>
      <c r="D11675" t="s">
        <v>908</v>
      </c>
      <c r="E11675" t="s">
        <v>611</v>
      </c>
      <c r="F11675" t="s">
        <v>446</v>
      </c>
    </row>
    <row r="11676" spans="1:6" x14ac:dyDescent="0.25">
      <c r="A11676">
        <v>29</v>
      </c>
      <c r="B11676">
        <v>5</v>
      </c>
      <c r="C11676" t="s">
        <v>1273</v>
      </c>
      <c r="D11676" t="s">
        <v>901</v>
      </c>
      <c r="E11676" t="s">
        <v>376</v>
      </c>
      <c r="F11676" t="s">
        <v>446</v>
      </c>
    </row>
    <row r="11677" spans="1:6" x14ac:dyDescent="0.25">
      <c r="A11677">
        <v>29</v>
      </c>
      <c r="B11677">
        <v>6</v>
      </c>
      <c r="C11677" t="s">
        <v>1501</v>
      </c>
      <c r="D11677" t="s">
        <v>908</v>
      </c>
      <c r="E11677" t="s">
        <v>822</v>
      </c>
      <c r="F11677" t="s">
        <v>446</v>
      </c>
    </row>
    <row r="11678" spans="1:6" x14ac:dyDescent="0.25">
      <c r="A11678">
        <v>29</v>
      </c>
      <c r="B11678">
        <v>7</v>
      </c>
      <c r="C11678" t="s">
        <v>1349</v>
      </c>
      <c r="D11678" t="s">
        <v>901</v>
      </c>
      <c r="E11678" t="s">
        <v>872</v>
      </c>
      <c r="F11678" t="s">
        <v>446</v>
      </c>
    </row>
    <row r="11679" spans="1:6" x14ac:dyDescent="0.25">
      <c r="A11679">
        <v>29</v>
      </c>
      <c r="B11679">
        <v>8</v>
      </c>
      <c r="C11679" t="s">
        <v>1287</v>
      </c>
      <c r="D11679" t="s">
        <v>903</v>
      </c>
      <c r="E11679" t="s">
        <v>513</v>
      </c>
      <c r="F11679" t="s">
        <v>446</v>
      </c>
    </row>
    <row r="11680" spans="1:6" x14ac:dyDescent="0.25">
      <c r="A11680">
        <v>29</v>
      </c>
      <c r="B11680">
        <v>9</v>
      </c>
      <c r="C11680" t="s">
        <v>1476</v>
      </c>
      <c r="D11680" t="s">
        <v>899</v>
      </c>
      <c r="E11680" t="s">
        <v>171</v>
      </c>
      <c r="F11680" t="s">
        <v>446</v>
      </c>
    </row>
    <row r="11681" spans="1:6" x14ac:dyDescent="0.25">
      <c r="A11681">
        <v>29</v>
      </c>
      <c r="B11681">
        <v>10</v>
      </c>
      <c r="C11681" t="s">
        <v>1376</v>
      </c>
      <c r="D11681" t="s">
        <v>901</v>
      </c>
      <c r="E11681" t="s">
        <v>774</v>
      </c>
      <c r="F11681" t="s">
        <v>446</v>
      </c>
    </row>
    <row r="11682" spans="1:6" x14ac:dyDescent="0.25">
      <c r="A11682">
        <v>29</v>
      </c>
      <c r="B11682">
        <v>11</v>
      </c>
      <c r="C11682" t="s">
        <v>1277</v>
      </c>
      <c r="D11682" t="s">
        <v>901</v>
      </c>
      <c r="E11682" t="s">
        <v>325</v>
      </c>
      <c r="F11682" t="s">
        <v>446</v>
      </c>
    </row>
    <row r="11683" spans="1:6" x14ac:dyDescent="0.25">
      <c r="A11683">
        <v>29</v>
      </c>
      <c r="B11683">
        <v>12</v>
      </c>
      <c r="C11683" t="s">
        <v>1253</v>
      </c>
      <c r="D11683" t="s">
        <v>899</v>
      </c>
      <c r="E11683" t="s">
        <v>713</v>
      </c>
      <c r="F11683" t="s">
        <v>446</v>
      </c>
    </row>
    <row r="11684" spans="1:6" x14ac:dyDescent="0.25">
      <c r="A11684">
        <v>29</v>
      </c>
      <c r="B11684">
        <v>13</v>
      </c>
      <c r="C11684" t="s">
        <v>1317</v>
      </c>
      <c r="D11684" t="s">
        <v>961</v>
      </c>
      <c r="E11684" t="s">
        <v>105</v>
      </c>
      <c r="F11684" t="s">
        <v>446</v>
      </c>
    </row>
    <row r="11685" spans="1:6" x14ac:dyDescent="0.25">
      <c r="A11685">
        <v>29</v>
      </c>
      <c r="B11685">
        <v>14</v>
      </c>
      <c r="C11685" t="s">
        <v>1468</v>
      </c>
      <c r="D11685" t="s">
        <v>908</v>
      </c>
      <c r="E11685" t="s">
        <v>523</v>
      </c>
      <c r="F11685" t="s">
        <v>446</v>
      </c>
    </row>
    <row r="11686" spans="1:6" x14ac:dyDescent="0.25">
      <c r="A11686">
        <v>29</v>
      </c>
      <c r="B11686">
        <v>15</v>
      </c>
      <c r="C11686" t="s">
        <v>1322</v>
      </c>
      <c r="D11686" t="s">
        <v>901</v>
      </c>
      <c r="E11686" t="s">
        <v>296</v>
      </c>
      <c r="F11686" t="s">
        <v>446</v>
      </c>
    </row>
    <row r="11687" spans="1:6" x14ac:dyDescent="0.25">
      <c r="A11687">
        <v>30</v>
      </c>
      <c r="B11687">
        <v>1</v>
      </c>
      <c r="C11687" t="s">
        <v>1373</v>
      </c>
      <c r="D11687" t="s">
        <v>901</v>
      </c>
      <c r="E11687" t="s">
        <v>296</v>
      </c>
      <c r="F11687" t="s">
        <v>446</v>
      </c>
    </row>
    <row r="11688" spans="1:6" x14ac:dyDescent="0.25">
      <c r="A11688">
        <v>30</v>
      </c>
      <c r="B11688">
        <v>2</v>
      </c>
      <c r="C11688" t="s">
        <v>1297</v>
      </c>
      <c r="D11688" t="s">
        <v>922</v>
      </c>
      <c r="E11688" t="s">
        <v>523</v>
      </c>
      <c r="F11688" t="s">
        <v>446</v>
      </c>
    </row>
    <row r="11689" spans="1:6" x14ac:dyDescent="0.25">
      <c r="A11689">
        <v>30</v>
      </c>
      <c r="B11689">
        <v>3</v>
      </c>
      <c r="C11689" t="s">
        <v>1392</v>
      </c>
      <c r="D11689" t="s">
        <v>901</v>
      </c>
      <c r="E11689" t="s">
        <v>105</v>
      </c>
      <c r="F11689" t="s">
        <v>446</v>
      </c>
    </row>
    <row r="11690" spans="1:6" x14ac:dyDescent="0.25">
      <c r="A11690">
        <v>30</v>
      </c>
      <c r="B11690">
        <v>4</v>
      </c>
      <c r="C11690" t="s">
        <v>1288</v>
      </c>
      <c r="D11690" t="s">
        <v>905</v>
      </c>
      <c r="E11690" t="s">
        <v>713</v>
      </c>
      <c r="F11690" t="s">
        <v>446</v>
      </c>
    </row>
    <row r="11691" spans="1:6" x14ac:dyDescent="0.25">
      <c r="A11691">
        <v>30</v>
      </c>
      <c r="B11691">
        <v>5</v>
      </c>
      <c r="C11691" t="s">
        <v>1276</v>
      </c>
      <c r="D11691" t="s">
        <v>922</v>
      </c>
      <c r="E11691" t="s">
        <v>325</v>
      </c>
      <c r="F11691" t="s">
        <v>446</v>
      </c>
    </row>
    <row r="11692" spans="1:6" x14ac:dyDescent="0.25">
      <c r="A11692">
        <v>30</v>
      </c>
      <c r="B11692">
        <v>6</v>
      </c>
      <c r="C11692" t="s">
        <v>1428</v>
      </c>
      <c r="D11692" t="s">
        <v>899</v>
      </c>
      <c r="E11692" t="s">
        <v>774</v>
      </c>
      <c r="F11692" t="s">
        <v>446</v>
      </c>
    </row>
    <row r="11693" spans="1:6" x14ac:dyDescent="0.25">
      <c r="A11693">
        <v>30</v>
      </c>
      <c r="B11693">
        <v>7</v>
      </c>
      <c r="C11693" t="s">
        <v>1239</v>
      </c>
      <c r="D11693" t="s">
        <v>901</v>
      </c>
      <c r="E11693" t="s">
        <v>171</v>
      </c>
      <c r="F11693" t="s">
        <v>446</v>
      </c>
    </row>
    <row r="11694" spans="1:6" x14ac:dyDescent="0.25">
      <c r="A11694">
        <v>30</v>
      </c>
      <c r="B11694">
        <v>8</v>
      </c>
      <c r="C11694" t="s">
        <v>1422</v>
      </c>
      <c r="D11694" t="s">
        <v>908</v>
      </c>
      <c r="E11694" t="s">
        <v>513</v>
      </c>
      <c r="F11694" t="s">
        <v>446</v>
      </c>
    </row>
    <row r="11695" spans="1:6" x14ac:dyDescent="0.25">
      <c r="A11695">
        <v>30</v>
      </c>
      <c r="B11695">
        <v>9</v>
      </c>
      <c r="C11695" t="s">
        <v>1389</v>
      </c>
      <c r="D11695" t="s">
        <v>899</v>
      </c>
      <c r="E11695" t="s">
        <v>872</v>
      </c>
      <c r="F11695" t="s">
        <v>446</v>
      </c>
    </row>
    <row r="11696" spans="1:6" x14ac:dyDescent="0.25">
      <c r="A11696">
        <v>30</v>
      </c>
      <c r="B11696">
        <v>10</v>
      </c>
      <c r="C11696" t="s">
        <v>1409</v>
      </c>
      <c r="D11696" t="s">
        <v>901</v>
      </c>
      <c r="E11696" t="s">
        <v>822</v>
      </c>
      <c r="F11696" t="s">
        <v>446</v>
      </c>
    </row>
    <row r="11697" spans="1:6" x14ac:dyDescent="0.25">
      <c r="A11697">
        <v>30</v>
      </c>
      <c r="B11697">
        <v>11</v>
      </c>
      <c r="C11697" t="s">
        <v>1197</v>
      </c>
      <c r="D11697" t="s">
        <v>961</v>
      </c>
      <c r="E11697" t="s">
        <v>376</v>
      </c>
      <c r="F11697" t="s">
        <v>446</v>
      </c>
    </row>
    <row r="11698" spans="1:6" x14ac:dyDescent="0.25">
      <c r="A11698">
        <v>30</v>
      </c>
      <c r="B11698">
        <v>12</v>
      </c>
      <c r="C11698" t="s">
        <v>1284</v>
      </c>
      <c r="D11698" t="s">
        <v>899</v>
      </c>
      <c r="E11698" t="s">
        <v>611</v>
      </c>
      <c r="F11698" t="s">
        <v>446</v>
      </c>
    </row>
    <row r="11699" spans="1:6" x14ac:dyDescent="0.25">
      <c r="A11699">
        <v>30</v>
      </c>
      <c r="B11699">
        <v>13</v>
      </c>
      <c r="C11699" t="s">
        <v>1424</v>
      </c>
      <c r="D11699" t="s">
        <v>901</v>
      </c>
      <c r="E11699" t="s">
        <v>695</v>
      </c>
      <c r="F11699" t="s">
        <v>446</v>
      </c>
    </row>
    <row r="11700" spans="1:6" x14ac:dyDescent="0.25">
      <c r="A11700">
        <v>30</v>
      </c>
      <c r="B11700">
        <v>14</v>
      </c>
      <c r="C11700" t="s">
        <v>1219</v>
      </c>
      <c r="D11700" t="s">
        <v>899</v>
      </c>
      <c r="E11700" t="s">
        <v>394</v>
      </c>
      <c r="F11700" t="s">
        <v>446</v>
      </c>
    </row>
    <row r="11701" spans="1:6" x14ac:dyDescent="0.25">
      <c r="A11701">
        <v>30</v>
      </c>
      <c r="B11701">
        <v>15</v>
      </c>
      <c r="C11701" t="s">
        <v>1330</v>
      </c>
      <c r="D11701" t="s">
        <v>922</v>
      </c>
      <c r="E11701" t="s">
        <v>259</v>
      </c>
      <c r="F11701" t="s">
        <v>446</v>
      </c>
    </row>
    <row r="11702" spans="1:6" x14ac:dyDescent="0.25">
      <c r="A11702">
        <v>1</v>
      </c>
      <c r="B11702">
        <v>1</v>
      </c>
      <c r="C11702" t="s">
        <v>898</v>
      </c>
      <c r="D11702" t="s">
        <v>899</v>
      </c>
      <c r="E11702" t="s">
        <v>554</v>
      </c>
      <c r="F11702" t="s">
        <v>425</v>
      </c>
    </row>
    <row r="11703" spans="1:6" x14ac:dyDescent="0.25">
      <c r="A11703">
        <v>1</v>
      </c>
      <c r="B11703">
        <v>2</v>
      </c>
      <c r="C11703" t="s">
        <v>900</v>
      </c>
      <c r="D11703" t="s">
        <v>901</v>
      </c>
      <c r="E11703" t="s">
        <v>157</v>
      </c>
      <c r="F11703" t="s">
        <v>425</v>
      </c>
    </row>
    <row r="11704" spans="1:6" x14ac:dyDescent="0.25">
      <c r="A11704">
        <v>1</v>
      </c>
      <c r="B11704">
        <v>3</v>
      </c>
      <c r="C11704" t="s">
        <v>902</v>
      </c>
      <c r="D11704" t="s">
        <v>903</v>
      </c>
      <c r="E11704" t="s">
        <v>660</v>
      </c>
      <c r="F11704" t="s">
        <v>425</v>
      </c>
    </row>
    <row r="11705" spans="1:6" x14ac:dyDescent="0.25">
      <c r="A11705">
        <v>1</v>
      </c>
      <c r="B11705">
        <v>4</v>
      </c>
      <c r="C11705" t="s">
        <v>906</v>
      </c>
      <c r="D11705" t="s">
        <v>899</v>
      </c>
      <c r="E11705" t="s">
        <v>54</v>
      </c>
      <c r="F11705" t="s">
        <v>425</v>
      </c>
    </row>
    <row r="11706" spans="1:6" x14ac:dyDescent="0.25">
      <c r="A11706">
        <v>1</v>
      </c>
      <c r="B11706">
        <v>5</v>
      </c>
      <c r="C11706" t="s">
        <v>904</v>
      </c>
      <c r="D11706" t="s">
        <v>905</v>
      </c>
      <c r="E11706" t="s">
        <v>489</v>
      </c>
      <c r="F11706" t="s">
        <v>425</v>
      </c>
    </row>
    <row r="11707" spans="1:6" x14ac:dyDescent="0.25">
      <c r="A11707">
        <v>1</v>
      </c>
      <c r="B11707">
        <v>6</v>
      </c>
      <c r="C11707" t="s">
        <v>911</v>
      </c>
      <c r="D11707" t="s">
        <v>905</v>
      </c>
      <c r="E11707" t="s">
        <v>809</v>
      </c>
      <c r="F11707" t="s">
        <v>425</v>
      </c>
    </row>
    <row r="11708" spans="1:6" x14ac:dyDescent="0.25">
      <c r="A11708">
        <v>1</v>
      </c>
      <c r="B11708">
        <v>7</v>
      </c>
      <c r="C11708" t="s">
        <v>909</v>
      </c>
      <c r="D11708" t="s">
        <v>899</v>
      </c>
      <c r="E11708" t="s">
        <v>793</v>
      </c>
      <c r="F11708" t="s">
        <v>425</v>
      </c>
    </row>
    <row r="11709" spans="1:6" x14ac:dyDescent="0.25">
      <c r="A11709">
        <v>1</v>
      </c>
      <c r="B11709">
        <v>8</v>
      </c>
      <c r="C11709" t="s">
        <v>907</v>
      </c>
      <c r="D11709" t="s">
        <v>908</v>
      </c>
      <c r="E11709" t="s">
        <v>424</v>
      </c>
      <c r="F11709" t="s">
        <v>425</v>
      </c>
    </row>
    <row r="11710" spans="1:6" x14ac:dyDescent="0.25">
      <c r="A11710">
        <v>1</v>
      </c>
      <c r="B11710">
        <v>9</v>
      </c>
      <c r="C11710" t="s">
        <v>912</v>
      </c>
      <c r="D11710" t="s">
        <v>905</v>
      </c>
      <c r="E11710" t="s">
        <v>817</v>
      </c>
      <c r="F11710" t="s">
        <v>425</v>
      </c>
    </row>
    <row r="11711" spans="1:6" x14ac:dyDescent="0.25">
      <c r="A11711">
        <v>1</v>
      </c>
      <c r="B11711">
        <v>10</v>
      </c>
      <c r="C11711" t="s">
        <v>910</v>
      </c>
      <c r="D11711" t="s">
        <v>901</v>
      </c>
      <c r="E11711" t="s">
        <v>656</v>
      </c>
      <c r="F11711" t="s">
        <v>425</v>
      </c>
    </row>
    <row r="11712" spans="1:6" x14ac:dyDescent="0.25">
      <c r="A11712">
        <v>1</v>
      </c>
      <c r="B11712">
        <v>11</v>
      </c>
      <c r="C11712" t="s">
        <v>923</v>
      </c>
      <c r="D11712" t="s">
        <v>905</v>
      </c>
      <c r="E11712" t="s">
        <v>460</v>
      </c>
      <c r="F11712" t="s">
        <v>425</v>
      </c>
    </row>
    <row r="11713" spans="1:6" x14ac:dyDescent="0.25">
      <c r="A11713">
        <v>1</v>
      </c>
      <c r="B11713">
        <v>12</v>
      </c>
      <c r="C11713" t="s">
        <v>913</v>
      </c>
      <c r="D11713" t="s">
        <v>899</v>
      </c>
      <c r="E11713" t="s">
        <v>737</v>
      </c>
      <c r="F11713" t="s">
        <v>425</v>
      </c>
    </row>
    <row r="11714" spans="1:6" x14ac:dyDescent="0.25">
      <c r="A11714">
        <v>1</v>
      </c>
      <c r="B11714">
        <v>13</v>
      </c>
      <c r="C11714" t="s">
        <v>924</v>
      </c>
      <c r="D11714" t="s">
        <v>922</v>
      </c>
      <c r="E11714" t="s">
        <v>284</v>
      </c>
      <c r="F11714" t="s">
        <v>425</v>
      </c>
    </row>
    <row r="11715" spans="1:6" x14ac:dyDescent="0.25">
      <c r="A11715">
        <v>1</v>
      </c>
      <c r="B11715">
        <v>14</v>
      </c>
      <c r="C11715" t="s">
        <v>915</v>
      </c>
      <c r="D11715" t="s">
        <v>899</v>
      </c>
      <c r="E11715" t="s">
        <v>773</v>
      </c>
      <c r="F11715" t="s">
        <v>425</v>
      </c>
    </row>
    <row r="11716" spans="1:6" x14ac:dyDescent="0.25">
      <c r="A11716">
        <v>1</v>
      </c>
      <c r="B11716">
        <v>15</v>
      </c>
      <c r="C11716" t="s">
        <v>914</v>
      </c>
      <c r="D11716" t="s">
        <v>908</v>
      </c>
      <c r="E11716" t="s">
        <v>558</v>
      </c>
      <c r="F11716" t="s">
        <v>425</v>
      </c>
    </row>
    <row r="11717" spans="1:6" x14ac:dyDescent="0.25">
      <c r="A11717">
        <v>2</v>
      </c>
      <c r="B11717">
        <v>1</v>
      </c>
      <c r="C11717" t="s">
        <v>917</v>
      </c>
      <c r="D11717" t="s">
        <v>901</v>
      </c>
      <c r="E11717" t="s">
        <v>558</v>
      </c>
      <c r="F11717" t="s">
        <v>425</v>
      </c>
    </row>
    <row r="11718" spans="1:6" x14ac:dyDescent="0.25">
      <c r="A11718">
        <v>2</v>
      </c>
      <c r="B11718">
        <v>2</v>
      </c>
      <c r="C11718" t="s">
        <v>918</v>
      </c>
      <c r="D11718" t="s">
        <v>901</v>
      </c>
      <c r="E11718" t="s">
        <v>773</v>
      </c>
      <c r="F11718" t="s">
        <v>425</v>
      </c>
    </row>
    <row r="11719" spans="1:6" x14ac:dyDescent="0.25">
      <c r="A11719">
        <v>2</v>
      </c>
      <c r="B11719">
        <v>3</v>
      </c>
      <c r="C11719" t="s">
        <v>928</v>
      </c>
      <c r="D11719" t="s">
        <v>901</v>
      </c>
      <c r="E11719" t="s">
        <v>284</v>
      </c>
      <c r="F11719" t="s">
        <v>425</v>
      </c>
    </row>
    <row r="11720" spans="1:6" x14ac:dyDescent="0.25">
      <c r="A11720">
        <v>2</v>
      </c>
      <c r="B11720">
        <v>4</v>
      </c>
      <c r="C11720" t="s">
        <v>933</v>
      </c>
      <c r="D11720" t="s">
        <v>922</v>
      </c>
      <c r="E11720" t="s">
        <v>737</v>
      </c>
      <c r="F11720" t="s">
        <v>425</v>
      </c>
    </row>
    <row r="11721" spans="1:6" x14ac:dyDescent="0.25">
      <c r="A11721">
        <v>2</v>
      </c>
      <c r="B11721">
        <v>5</v>
      </c>
      <c r="C11721" t="s">
        <v>920</v>
      </c>
      <c r="D11721" t="s">
        <v>901</v>
      </c>
      <c r="E11721" t="s">
        <v>460</v>
      </c>
      <c r="F11721" t="s">
        <v>425</v>
      </c>
    </row>
    <row r="11722" spans="1:6" x14ac:dyDescent="0.25">
      <c r="A11722">
        <v>2</v>
      </c>
      <c r="B11722">
        <v>6</v>
      </c>
      <c r="C11722" t="s">
        <v>921</v>
      </c>
      <c r="D11722" t="s">
        <v>922</v>
      </c>
      <c r="E11722" t="s">
        <v>656</v>
      </c>
      <c r="F11722" t="s">
        <v>425</v>
      </c>
    </row>
    <row r="11723" spans="1:6" x14ac:dyDescent="0.25">
      <c r="A11723">
        <v>2</v>
      </c>
      <c r="B11723">
        <v>7</v>
      </c>
      <c r="C11723" t="s">
        <v>916</v>
      </c>
      <c r="D11723" t="s">
        <v>908</v>
      </c>
      <c r="E11723" t="s">
        <v>817</v>
      </c>
      <c r="F11723" t="s">
        <v>425</v>
      </c>
    </row>
    <row r="11724" spans="1:6" x14ac:dyDescent="0.25">
      <c r="A11724">
        <v>2</v>
      </c>
      <c r="B11724">
        <v>8</v>
      </c>
      <c r="C11724" t="s">
        <v>927</v>
      </c>
      <c r="D11724" t="s">
        <v>901</v>
      </c>
      <c r="E11724" t="s">
        <v>424</v>
      </c>
      <c r="F11724" t="s">
        <v>425</v>
      </c>
    </row>
    <row r="11725" spans="1:6" x14ac:dyDescent="0.25">
      <c r="A11725">
        <v>2</v>
      </c>
      <c r="B11725">
        <v>9</v>
      </c>
      <c r="C11725" t="s">
        <v>919</v>
      </c>
      <c r="D11725" t="s">
        <v>908</v>
      </c>
      <c r="E11725" t="s">
        <v>793</v>
      </c>
      <c r="F11725" t="s">
        <v>425</v>
      </c>
    </row>
    <row r="11726" spans="1:6" x14ac:dyDescent="0.25">
      <c r="A11726">
        <v>2</v>
      </c>
      <c r="B11726">
        <v>10</v>
      </c>
      <c r="C11726" t="s">
        <v>943</v>
      </c>
      <c r="D11726" t="s">
        <v>901</v>
      </c>
      <c r="E11726" t="s">
        <v>809</v>
      </c>
      <c r="F11726" t="s">
        <v>425</v>
      </c>
    </row>
    <row r="11727" spans="1:6" x14ac:dyDescent="0.25">
      <c r="A11727">
        <v>2</v>
      </c>
      <c r="B11727">
        <v>11</v>
      </c>
      <c r="C11727" t="s">
        <v>954</v>
      </c>
      <c r="D11727" t="s">
        <v>903</v>
      </c>
      <c r="E11727" t="s">
        <v>489</v>
      </c>
      <c r="F11727" t="s">
        <v>425</v>
      </c>
    </row>
    <row r="11728" spans="1:6" x14ac:dyDescent="0.25">
      <c r="A11728">
        <v>2</v>
      </c>
      <c r="B11728">
        <v>12</v>
      </c>
      <c r="C11728" t="s">
        <v>929</v>
      </c>
      <c r="D11728" t="s">
        <v>899</v>
      </c>
      <c r="E11728" t="s">
        <v>54</v>
      </c>
      <c r="F11728" t="s">
        <v>425</v>
      </c>
    </row>
    <row r="11729" spans="1:6" x14ac:dyDescent="0.25">
      <c r="A11729">
        <v>2</v>
      </c>
      <c r="B11729">
        <v>13</v>
      </c>
      <c r="C11729" t="s">
        <v>940</v>
      </c>
      <c r="D11729" t="s">
        <v>901</v>
      </c>
      <c r="E11729" t="s">
        <v>660</v>
      </c>
      <c r="F11729" t="s">
        <v>425</v>
      </c>
    </row>
    <row r="11730" spans="1:6" x14ac:dyDescent="0.25">
      <c r="A11730">
        <v>2</v>
      </c>
      <c r="B11730">
        <v>14</v>
      </c>
      <c r="C11730" t="s">
        <v>941</v>
      </c>
      <c r="D11730" t="s">
        <v>922</v>
      </c>
      <c r="E11730" t="s">
        <v>157</v>
      </c>
      <c r="F11730" t="s">
        <v>425</v>
      </c>
    </row>
    <row r="11731" spans="1:6" x14ac:dyDescent="0.25">
      <c r="A11731">
        <v>2</v>
      </c>
      <c r="B11731">
        <v>15</v>
      </c>
      <c r="C11731" t="s">
        <v>931</v>
      </c>
      <c r="D11731" t="s">
        <v>908</v>
      </c>
      <c r="E11731" t="s">
        <v>554</v>
      </c>
      <c r="F11731" t="s">
        <v>425</v>
      </c>
    </row>
    <row r="11732" spans="1:6" x14ac:dyDescent="0.25">
      <c r="A11732">
        <v>3</v>
      </c>
      <c r="B11732">
        <v>1</v>
      </c>
      <c r="C11732" t="s">
        <v>925</v>
      </c>
      <c r="D11732" t="s">
        <v>926</v>
      </c>
      <c r="E11732" t="s">
        <v>554</v>
      </c>
      <c r="F11732" t="s">
        <v>425</v>
      </c>
    </row>
    <row r="11733" spans="1:6" x14ac:dyDescent="0.25">
      <c r="A11733">
        <v>3</v>
      </c>
      <c r="B11733">
        <v>2</v>
      </c>
      <c r="C11733" t="s">
        <v>936</v>
      </c>
      <c r="D11733" t="s">
        <v>903</v>
      </c>
      <c r="E11733" t="s">
        <v>157</v>
      </c>
      <c r="F11733" t="s">
        <v>425</v>
      </c>
    </row>
    <row r="11734" spans="1:6" x14ac:dyDescent="0.25">
      <c r="A11734">
        <v>3</v>
      </c>
      <c r="B11734">
        <v>3</v>
      </c>
      <c r="C11734" t="s">
        <v>967</v>
      </c>
      <c r="D11734" t="s">
        <v>903</v>
      </c>
      <c r="E11734" t="s">
        <v>660</v>
      </c>
      <c r="F11734" t="s">
        <v>425</v>
      </c>
    </row>
    <row r="11735" spans="1:6" x14ac:dyDescent="0.25">
      <c r="A11735">
        <v>3</v>
      </c>
      <c r="B11735">
        <v>4</v>
      </c>
      <c r="C11735" t="s">
        <v>939</v>
      </c>
      <c r="D11735" t="s">
        <v>901</v>
      </c>
      <c r="E11735" t="s">
        <v>54</v>
      </c>
      <c r="F11735" t="s">
        <v>425</v>
      </c>
    </row>
    <row r="11736" spans="1:6" x14ac:dyDescent="0.25">
      <c r="A11736">
        <v>3</v>
      </c>
      <c r="B11736">
        <v>5</v>
      </c>
      <c r="C11736" t="s">
        <v>935</v>
      </c>
      <c r="D11736" t="s">
        <v>901</v>
      </c>
      <c r="E11736" t="s">
        <v>489</v>
      </c>
      <c r="F11736" t="s">
        <v>425</v>
      </c>
    </row>
    <row r="11737" spans="1:6" x14ac:dyDescent="0.25">
      <c r="A11737">
        <v>3</v>
      </c>
      <c r="B11737">
        <v>6</v>
      </c>
      <c r="C11737" t="s">
        <v>930</v>
      </c>
      <c r="D11737" t="s">
        <v>901</v>
      </c>
      <c r="E11737" t="s">
        <v>809</v>
      </c>
      <c r="F11737" t="s">
        <v>425</v>
      </c>
    </row>
    <row r="11738" spans="1:6" x14ac:dyDescent="0.25">
      <c r="A11738">
        <v>3</v>
      </c>
      <c r="B11738">
        <v>7</v>
      </c>
      <c r="C11738" t="s">
        <v>947</v>
      </c>
      <c r="D11738" t="s">
        <v>922</v>
      </c>
      <c r="E11738" t="s">
        <v>793</v>
      </c>
      <c r="F11738" t="s">
        <v>425</v>
      </c>
    </row>
    <row r="11739" spans="1:6" x14ac:dyDescent="0.25">
      <c r="A11739">
        <v>3</v>
      </c>
      <c r="B11739">
        <v>8</v>
      </c>
      <c r="C11739" t="s">
        <v>932</v>
      </c>
      <c r="D11739" t="s">
        <v>901</v>
      </c>
      <c r="E11739" t="s">
        <v>424</v>
      </c>
      <c r="F11739" t="s">
        <v>425</v>
      </c>
    </row>
    <row r="11740" spans="1:6" x14ac:dyDescent="0.25">
      <c r="A11740">
        <v>3</v>
      </c>
      <c r="B11740">
        <v>9</v>
      </c>
      <c r="C11740" t="s">
        <v>946</v>
      </c>
      <c r="D11740" t="s">
        <v>926</v>
      </c>
      <c r="E11740" t="s">
        <v>817</v>
      </c>
      <c r="F11740" t="s">
        <v>425</v>
      </c>
    </row>
    <row r="11741" spans="1:6" x14ac:dyDescent="0.25">
      <c r="A11741">
        <v>3</v>
      </c>
      <c r="B11741">
        <v>10</v>
      </c>
      <c r="C11741" t="s">
        <v>937</v>
      </c>
      <c r="D11741" t="s">
        <v>899</v>
      </c>
      <c r="E11741" t="s">
        <v>656</v>
      </c>
      <c r="F11741" t="s">
        <v>425</v>
      </c>
    </row>
    <row r="11742" spans="1:6" x14ac:dyDescent="0.25">
      <c r="A11742">
        <v>3</v>
      </c>
      <c r="B11742">
        <v>11</v>
      </c>
      <c r="C11742" t="s">
        <v>964</v>
      </c>
      <c r="D11742" t="s">
        <v>961</v>
      </c>
      <c r="E11742" t="s">
        <v>460</v>
      </c>
      <c r="F11742" t="s">
        <v>425</v>
      </c>
    </row>
    <row r="11743" spans="1:6" x14ac:dyDescent="0.25">
      <c r="A11743">
        <v>3</v>
      </c>
      <c r="B11743">
        <v>12</v>
      </c>
      <c r="C11743" t="s">
        <v>934</v>
      </c>
      <c r="D11743" t="s">
        <v>922</v>
      </c>
      <c r="E11743" t="s">
        <v>737</v>
      </c>
      <c r="F11743" t="s">
        <v>425</v>
      </c>
    </row>
    <row r="11744" spans="1:6" x14ac:dyDescent="0.25">
      <c r="A11744">
        <v>3</v>
      </c>
      <c r="B11744">
        <v>13</v>
      </c>
      <c r="C11744" t="s">
        <v>945</v>
      </c>
      <c r="D11744" t="s">
        <v>901</v>
      </c>
      <c r="E11744" t="s">
        <v>284</v>
      </c>
      <c r="F11744" t="s">
        <v>425</v>
      </c>
    </row>
    <row r="11745" spans="1:6" x14ac:dyDescent="0.25">
      <c r="A11745">
        <v>3</v>
      </c>
      <c r="B11745">
        <v>14</v>
      </c>
      <c r="C11745" t="s">
        <v>952</v>
      </c>
      <c r="D11745" t="s">
        <v>899</v>
      </c>
      <c r="E11745" t="s">
        <v>773</v>
      </c>
      <c r="F11745" t="s">
        <v>425</v>
      </c>
    </row>
    <row r="11746" spans="1:6" x14ac:dyDescent="0.25">
      <c r="A11746">
        <v>3</v>
      </c>
      <c r="B11746">
        <v>15</v>
      </c>
      <c r="C11746" t="s">
        <v>960</v>
      </c>
      <c r="D11746" t="s">
        <v>961</v>
      </c>
      <c r="E11746" t="s">
        <v>558</v>
      </c>
      <c r="F11746" t="s">
        <v>425</v>
      </c>
    </row>
    <row r="11747" spans="1:6" x14ac:dyDescent="0.25">
      <c r="A11747">
        <v>4</v>
      </c>
      <c r="B11747">
        <v>1</v>
      </c>
      <c r="C11747" t="s">
        <v>977</v>
      </c>
      <c r="D11747" t="s">
        <v>901</v>
      </c>
      <c r="E11747" t="s">
        <v>558</v>
      </c>
      <c r="F11747" t="s">
        <v>425</v>
      </c>
    </row>
    <row r="11748" spans="1:6" x14ac:dyDescent="0.25">
      <c r="A11748">
        <v>4</v>
      </c>
      <c r="B11748">
        <v>2</v>
      </c>
      <c r="C11748" t="s">
        <v>951</v>
      </c>
      <c r="D11748" t="s">
        <v>899</v>
      </c>
      <c r="E11748" t="s">
        <v>773</v>
      </c>
      <c r="F11748" t="s">
        <v>425</v>
      </c>
    </row>
    <row r="11749" spans="1:6" x14ac:dyDescent="0.25">
      <c r="A11749">
        <v>4</v>
      </c>
      <c r="B11749">
        <v>3</v>
      </c>
      <c r="C11749" t="s">
        <v>957</v>
      </c>
      <c r="D11749" t="s">
        <v>903</v>
      </c>
      <c r="E11749" t="s">
        <v>284</v>
      </c>
      <c r="F11749" t="s">
        <v>425</v>
      </c>
    </row>
    <row r="11750" spans="1:6" x14ac:dyDescent="0.25">
      <c r="A11750">
        <v>4</v>
      </c>
      <c r="B11750">
        <v>4</v>
      </c>
      <c r="C11750" t="s">
        <v>938</v>
      </c>
      <c r="D11750" t="s">
        <v>903</v>
      </c>
      <c r="E11750" t="s">
        <v>737</v>
      </c>
      <c r="F11750" t="s">
        <v>425</v>
      </c>
    </row>
    <row r="11751" spans="1:6" x14ac:dyDescent="0.25">
      <c r="A11751">
        <v>4</v>
      </c>
      <c r="B11751">
        <v>5</v>
      </c>
      <c r="C11751" t="s">
        <v>958</v>
      </c>
      <c r="D11751" t="s">
        <v>899</v>
      </c>
      <c r="E11751" t="s">
        <v>460</v>
      </c>
      <c r="F11751" t="s">
        <v>425</v>
      </c>
    </row>
    <row r="11752" spans="1:6" x14ac:dyDescent="0.25">
      <c r="A11752">
        <v>4</v>
      </c>
      <c r="B11752">
        <v>6</v>
      </c>
      <c r="C11752" t="s">
        <v>965</v>
      </c>
      <c r="D11752" t="s">
        <v>961</v>
      </c>
      <c r="E11752" t="s">
        <v>656</v>
      </c>
      <c r="F11752" t="s">
        <v>425</v>
      </c>
    </row>
    <row r="11753" spans="1:6" x14ac:dyDescent="0.25">
      <c r="A11753">
        <v>4</v>
      </c>
      <c r="B11753">
        <v>7</v>
      </c>
      <c r="C11753" t="s">
        <v>944</v>
      </c>
      <c r="D11753" t="s">
        <v>901</v>
      </c>
      <c r="E11753" t="s">
        <v>817</v>
      </c>
      <c r="F11753" t="s">
        <v>425</v>
      </c>
    </row>
    <row r="11754" spans="1:6" x14ac:dyDescent="0.25">
      <c r="A11754">
        <v>4</v>
      </c>
      <c r="B11754">
        <v>8</v>
      </c>
      <c r="C11754" t="s">
        <v>949</v>
      </c>
      <c r="D11754" t="s">
        <v>901</v>
      </c>
      <c r="E11754" t="s">
        <v>424</v>
      </c>
      <c r="F11754" t="s">
        <v>425</v>
      </c>
    </row>
    <row r="11755" spans="1:6" x14ac:dyDescent="0.25">
      <c r="A11755">
        <v>4</v>
      </c>
      <c r="B11755">
        <v>9</v>
      </c>
      <c r="C11755" t="s">
        <v>950</v>
      </c>
      <c r="D11755" t="s">
        <v>901</v>
      </c>
      <c r="E11755" t="s">
        <v>793</v>
      </c>
      <c r="F11755" t="s">
        <v>425</v>
      </c>
    </row>
    <row r="11756" spans="1:6" x14ac:dyDescent="0.25">
      <c r="A11756">
        <v>4</v>
      </c>
      <c r="B11756">
        <v>10</v>
      </c>
      <c r="C11756" t="s">
        <v>953</v>
      </c>
      <c r="D11756" t="s">
        <v>903</v>
      </c>
      <c r="E11756" t="s">
        <v>809</v>
      </c>
      <c r="F11756" t="s">
        <v>425</v>
      </c>
    </row>
    <row r="11757" spans="1:6" x14ac:dyDescent="0.25">
      <c r="A11757">
        <v>4</v>
      </c>
      <c r="B11757">
        <v>11</v>
      </c>
      <c r="C11757" t="s">
        <v>962</v>
      </c>
      <c r="D11757" t="s">
        <v>899</v>
      </c>
      <c r="E11757" t="s">
        <v>489</v>
      </c>
      <c r="F11757" t="s">
        <v>425</v>
      </c>
    </row>
    <row r="11758" spans="1:6" x14ac:dyDescent="0.25">
      <c r="A11758">
        <v>4</v>
      </c>
      <c r="B11758">
        <v>12</v>
      </c>
      <c r="C11758" t="s">
        <v>955</v>
      </c>
      <c r="D11758" t="s">
        <v>908</v>
      </c>
      <c r="E11758" t="s">
        <v>54</v>
      </c>
      <c r="F11758" t="s">
        <v>425</v>
      </c>
    </row>
    <row r="11759" spans="1:6" x14ac:dyDescent="0.25">
      <c r="A11759">
        <v>4</v>
      </c>
      <c r="B11759">
        <v>13</v>
      </c>
      <c r="C11759" t="s">
        <v>963</v>
      </c>
      <c r="D11759" t="s">
        <v>908</v>
      </c>
      <c r="E11759" t="s">
        <v>660</v>
      </c>
      <c r="F11759" t="s">
        <v>425</v>
      </c>
    </row>
    <row r="11760" spans="1:6" x14ac:dyDescent="0.25">
      <c r="A11760">
        <v>4</v>
      </c>
      <c r="B11760">
        <v>14</v>
      </c>
      <c r="C11760" t="s">
        <v>959</v>
      </c>
      <c r="D11760" t="s">
        <v>899</v>
      </c>
      <c r="E11760" t="s">
        <v>157</v>
      </c>
      <c r="F11760" t="s">
        <v>425</v>
      </c>
    </row>
    <row r="11761" spans="1:6" x14ac:dyDescent="0.25">
      <c r="A11761">
        <v>4</v>
      </c>
      <c r="B11761">
        <v>15</v>
      </c>
      <c r="C11761" t="s">
        <v>942</v>
      </c>
      <c r="D11761" t="s">
        <v>899</v>
      </c>
      <c r="E11761" t="s">
        <v>554</v>
      </c>
      <c r="F11761" t="s">
        <v>425</v>
      </c>
    </row>
    <row r="11762" spans="1:6" x14ac:dyDescent="0.25">
      <c r="A11762">
        <v>5</v>
      </c>
      <c r="B11762">
        <v>1</v>
      </c>
      <c r="C11762" t="s">
        <v>971</v>
      </c>
      <c r="D11762" t="s">
        <v>901</v>
      </c>
      <c r="E11762" t="s">
        <v>554</v>
      </c>
      <c r="F11762" t="s">
        <v>425</v>
      </c>
    </row>
    <row r="11763" spans="1:6" x14ac:dyDescent="0.25">
      <c r="A11763">
        <v>5</v>
      </c>
      <c r="B11763">
        <v>2</v>
      </c>
      <c r="C11763" t="s">
        <v>968</v>
      </c>
      <c r="D11763" t="s">
        <v>899</v>
      </c>
      <c r="E11763" t="s">
        <v>157</v>
      </c>
      <c r="F11763" t="s">
        <v>425</v>
      </c>
    </row>
    <row r="11764" spans="1:6" x14ac:dyDescent="0.25">
      <c r="A11764">
        <v>5</v>
      </c>
      <c r="B11764">
        <v>3</v>
      </c>
      <c r="C11764" t="s">
        <v>980</v>
      </c>
      <c r="D11764" t="s">
        <v>905</v>
      </c>
      <c r="E11764" t="s">
        <v>660</v>
      </c>
      <c r="F11764" t="s">
        <v>425</v>
      </c>
    </row>
    <row r="11765" spans="1:6" x14ac:dyDescent="0.25">
      <c r="A11765">
        <v>5</v>
      </c>
      <c r="B11765">
        <v>4</v>
      </c>
      <c r="C11765" t="s">
        <v>956</v>
      </c>
      <c r="D11765" t="s">
        <v>901</v>
      </c>
      <c r="E11765" t="s">
        <v>54</v>
      </c>
      <c r="F11765" t="s">
        <v>425</v>
      </c>
    </row>
    <row r="11766" spans="1:6" x14ac:dyDescent="0.25">
      <c r="A11766">
        <v>5</v>
      </c>
      <c r="B11766">
        <v>5</v>
      </c>
      <c r="C11766" t="s">
        <v>983</v>
      </c>
      <c r="D11766" t="s">
        <v>901</v>
      </c>
      <c r="E11766" t="s">
        <v>489</v>
      </c>
      <c r="F11766" t="s">
        <v>425</v>
      </c>
    </row>
    <row r="11767" spans="1:6" x14ac:dyDescent="0.25">
      <c r="A11767">
        <v>5</v>
      </c>
      <c r="B11767">
        <v>6</v>
      </c>
      <c r="C11767" t="s">
        <v>975</v>
      </c>
      <c r="D11767" t="s">
        <v>899</v>
      </c>
      <c r="E11767" t="s">
        <v>809</v>
      </c>
      <c r="F11767" t="s">
        <v>425</v>
      </c>
    </row>
    <row r="11768" spans="1:6" x14ac:dyDescent="0.25">
      <c r="A11768">
        <v>5</v>
      </c>
      <c r="B11768">
        <v>7</v>
      </c>
      <c r="C11768" t="s">
        <v>974</v>
      </c>
      <c r="D11768" t="s">
        <v>899</v>
      </c>
      <c r="E11768" t="s">
        <v>793</v>
      </c>
      <c r="F11768" t="s">
        <v>425</v>
      </c>
    </row>
    <row r="11769" spans="1:6" x14ac:dyDescent="0.25">
      <c r="A11769">
        <v>5</v>
      </c>
      <c r="B11769">
        <v>8</v>
      </c>
      <c r="C11769" t="s">
        <v>948</v>
      </c>
      <c r="D11769" t="s">
        <v>905</v>
      </c>
      <c r="E11769" t="s">
        <v>424</v>
      </c>
      <c r="F11769" t="s">
        <v>425</v>
      </c>
    </row>
    <row r="11770" spans="1:6" x14ac:dyDescent="0.25">
      <c r="A11770">
        <v>5</v>
      </c>
      <c r="B11770">
        <v>9</v>
      </c>
      <c r="C11770" t="s">
        <v>985</v>
      </c>
      <c r="D11770" t="s">
        <v>901</v>
      </c>
      <c r="E11770" t="s">
        <v>817</v>
      </c>
      <c r="F11770" t="s">
        <v>425</v>
      </c>
    </row>
    <row r="11771" spans="1:6" x14ac:dyDescent="0.25">
      <c r="A11771">
        <v>5</v>
      </c>
      <c r="B11771">
        <v>10</v>
      </c>
      <c r="C11771" t="s">
        <v>997</v>
      </c>
      <c r="D11771" t="s">
        <v>905</v>
      </c>
      <c r="E11771" t="s">
        <v>656</v>
      </c>
      <c r="F11771" t="s">
        <v>425</v>
      </c>
    </row>
    <row r="11772" spans="1:6" x14ac:dyDescent="0.25">
      <c r="A11772">
        <v>5</v>
      </c>
      <c r="B11772">
        <v>11</v>
      </c>
      <c r="C11772" t="s">
        <v>998</v>
      </c>
      <c r="D11772" t="s">
        <v>908</v>
      </c>
      <c r="E11772" t="s">
        <v>460</v>
      </c>
      <c r="F11772" t="s">
        <v>425</v>
      </c>
    </row>
    <row r="11773" spans="1:6" x14ac:dyDescent="0.25">
      <c r="A11773">
        <v>5</v>
      </c>
      <c r="B11773">
        <v>12</v>
      </c>
      <c r="C11773" t="s">
        <v>969</v>
      </c>
      <c r="D11773" t="s">
        <v>899</v>
      </c>
      <c r="E11773" t="s">
        <v>737</v>
      </c>
      <c r="F11773" t="s">
        <v>425</v>
      </c>
    </row>
    <row r="11774" spans="1:6" x14ac:dyDescent="0.25">
      <c r="A11774">
        <v>5</v>
      </c>
      <c r="B11774">
        <v>13</v>
      </c>
      <c r="C11774" t="s">
        <v>986</v>
      </c>
      <c r="D11774" t="s">
        <v>901</v>
      </c>
      <c r="E11774" t="s">
        <v>284</v>
      </c>
      <c r="F11774" t="s">
        <v>425</v>
      </c>
    </row>
    <row r="11775" spans="1:6" x14ac:dyDescent="0.25">
      <c r="A11775">
        <v>5</v>
      </c>
      <c r="B11775">
        <v>14</v>
      </c>
      <c r="C11775" t="s">
        <v>982</v>
      </c>
      <c r="D11775" t="s">
        <v>901</v>
      </c>
      <c r="E11775" t="s">
        <v>773</v>
      </c>
      <c r="F11775" t="s">
        <v>425</v>
      </c>
    </row>
    <row r="11776" spans="1:6" x14ac:dyDescent="0.25">
      <c r="A11776">
        <v>5</v>
      </c>
      <c r="B11776">
        <v>15</v>
      </c>
      <c r="C11776" t="s">
        <v>978</v>
      </c>
      <c r="D11776" t="s">
        <v>899</v>
      </c>
      <c r="E11776" t="s">
        <v>558</v>
      </c>
      <c r="F11776" t="s">
        <v>425</v>
      </c>
    </row>
    <row r="11777" spans="1:6" x14ac:dyDescent="0.25">
      <c r="A11777">
        <v>6</v>
      </c>
      <c r="B11777">
        <v>1</v>
      </c>
      <c r="C11777" t="s">
        <v>973</v>
      </c>
      <c r="D11777" t="s">
        <v>901</v>
      </c>
      <c r="E11777" t="s">
        <v>558</v>
      </c>
      <c r="F11777" t="s">
        <v>425</v>
      </c>
    </row>
    <row r="11778" spans="1:6" x14ac:dyDescent="0.25">
      <c r="A11778">
        <v>6</v>
      </c>
      <c r="B11778">
        <v>2</v>
      </c>
      <c r="C11778" t="s">
        <v>1013</v>
      </c>
      <c r="D11778" t="s">
        <v>905</v>
      </c>
      <c r="E11778" t="s">
        <v>773</v>
      </c>
      <c r="F11778" t="s">
        <v>425</v>
      </c>
    </row>
    <row r="11779" spans="1:6" x14ac:dyDescent="0.25">
      <c r="A11779">
        <v>6</v>
      </c>
      <c r="B11779">
        <v>3</v>
      </c>
      <c r="C11779" t="s">
        <v>1006</v>
      </c>
      <c r="D11779" t="s">
        <v>905</v>
      </c>
      <c r="E11779" t="s">
        <v>284</v>
      </c>
      <c r="F11779" t="s">
        <v>425</v>
      </c>
    </row>
    <row r="11780" spans="1:6" x14ac:dyDescent="0.25">
      <c r="A11780">
        <v>6</v>
      </c>
      <c r="B11780">
        <v>4</v>
      </c>
      <c r="C11780" t="s">
        <v>994</v>
      </c>
      <c r="D11780" t="s">
        <v>901</v>
      </c>
      <c r="E11780" t="s">
        <v>737</v>
      </c>
      <c r="F11780" t="s">
        <v>425</v>
      </c>
    </row>
    <row r="11781" spans="1:6" x14ac:dyDescent="0.25">
      <c r="A11781">
        <v>6</v>
      </c>
      <c r="B11781">
        <v>5</v>
      </c>
      <c r="C11781" t="s">
        <v>989</v>
      </c>
      <c r="D11781" t="s">
        <v>901</v>
      </c>
      <c r="E11781" t="s">
        <v>460</v>
      </c>
      <c r="F11781" t="s">
        <v>425</v>
      </c>
    </row>
    <row r="11782" spans="1:6" x14ac:dyDescent="0.25">
      <c r="A11782">
        <v>6</v>
      </c>
      <c r="B11782">
        <v>6</v>
      </c>
      <c r="C11782" t="s">
        <v>970</v>
      </c>
      <c r="D11782" t="s">
        <v>903</v>
      </c>
      <c r="E11782" t="s">
        <v>656</v>
      </c>
      <c r="F11782" t="s">
        <v>425</v>
      </c>
    </row>
    <row r="11783" spans="1:6" x14ac:dyDescent="0.25">
      <c r="A11783">
        <v>6</v>
      </c>
      <c r="B11783">
        <v>7</v>
      </c>
      <c r="C11783" t="s">
        <v>1003</v>
      </c>
      <c r="D11783" t="s">
        <v>901</v>
      </c>
      <c r="E11783" t="s">
        <v>817</v>
      </c>
      <c r="F11783" t="s">
        <v>425</v>
      </c>
    </row>
    <row r="11784" spans="1:6" x14ac:dyDescent="0.25">
      <c r="A11784">
        <v>6</v>
      </c>
      <c r="B11784">
        <v>8</v>
      </c>
      <c r="C11784" t="s">
        <v>987</v>
      </c>
      <c r="D11784" t="s">
        <v>899</v>
      </c>
      <c r="E11784" t="s">
        <v>424</v>
      </c>
      <c r="F11784" t="s">
        <v>425</v>
      </c>
    </row>
    <row r="11785" spans="1:6" x14ac:dyDescent="0.25">
      <c r="A11785">
        <v>6</v>
      </c>
      <c r="B11785">
        <v>9</v>
      </c>
      <c r="C11785" t="s">
        <v>988</v>
      </c>
      <c r="D11785" t="s">
        <v>901</v>
      </c>
      <c r="E11785" t="s">
        <v>793</v>
      </c>
      <c r="F11785" t="s">
        <v>425</v>
      </c>
    </row>
    <row r="11786" spans="1:6" x14ac:dyDescent="0.25">
      <c r="A11786">
        <v>6</v>
      </c>
      <c r="B11786">
        <v>10</v>
      </c>
      <c r="C11786" t="s">
        <v>993</v>
      </c>
      <c r="D11786" t="s">
        <v>901</v>
      </c>
      <c r="E11786" t="s">
        <v>809</v>
      </c>
      <c r="F11786" t="s">
        <v>425</v>
      </c>
    </row>
    <row r="11787" spans="1:6" x14ac:dyDescent="0.25">
      <c r="A11787">
        <v>6</v>
      </c>
      <c r="B11787">
        <v>11</v>
      </c>
      <c r="C11787" t="s">
        <v>1015</v>
      </c>
      <c r="D11787" t="s">
        <v>899</v>
      </c>
      <c r="E11787" t="s">
        <v>489</v>
      </c>
      <c r="F11787" t="s">
        <v>425</v>
      </c>
    </row>
    <row r="11788" spans="1:6" x14ac:dyDescent="0.25">
      <c r="A11788">
        <v>6</v>
      </c>
      <c r="B11788">
        <v>12</v>
      </c>
      <c r="C11788" t="s">
        <v>981</v>
      </c>
      <c r="D11788" t="s">
        <v>908</v>
      </c>
      <c r="E11788" t="s">
        <v>54</v>
      </c>
      <c r="F11788" t="s">
        <v>425</v>
      </c>
    </row>
    <row r="11789" spans="1:6" x14ac:dyDescent="0.25">
      <c r="A11789">
        <v>6</v>
      </c>
      <c r="B11789">
        <v>13</v>
      </c>
      <c r="C11789" t="s">
        <v>984</v>
      </c>
      <c r="D11789" t="s">
        <v>901</v>
      </c>
      <c r="E11789" t="s">
        <v>660</v>
      </c>
      <c r="F11789" t="s">
        <v>425</v>
      </c>
    </row>
    <row r="11790" spans="1:6" x14ac:dyDescent="0.25">
      <c r="A11790">
        <v>6</v>
      </c>
      <c r="B11790">
        <v>14</v>
      </c>
      <c r="C11790" t="s">
        <v>991</v>
      </c>
      <c r="D11790" t="s">
        <v>901</v>
      </c>
      <c r="E11790" t="s">
        <v>157</v>
      </c>
      <c r="F11790" t="s">
        <v>425</v>
      </c>
    </row>
    <row r="11791" spans="1:6" x14ac:dyDescent="0.25">
      <c r="A11791">
        <v>6</v>
      </c>
      <c r="B11791">
        <v>15</v>
      </c>
      <c r="C11791" t="s">
        <v>992</v>
      </c>
      <c r="D11791" t="s">
        <v>899</v>
      </c>
      <c r="E11791" t="s">
        <v>554</v>
      </c>
      <c r="F11791" t="s">
        <v>425</v>
      </c>
    </row>
    <row r="11792" spans="1:6" x14ac:dyDescent="0.25">
      <c r="A11792">
        <v>7</v>
      </c>
      <c r="B11792">
        <v>1</v>
      </c>
      <c r="C11792" t="s">
        <v>1005</v>
      </c>
      <c r="D11792" t="s">
        <v>901</v>
      </c>
      <c r="E11792" t="s">
        <v>554</v>
      </c>
      <c r="F11792" t="s">
        <v>425</v>
      </c>
    </row>
    <row r="11793" spans="1:6" x14ac:dyDescent="0.25">
      <c r="A11793">
        <v>7</v>
      </c>
      <c r="B11793">
        <v>2</v>
      </c>
      <c r="C11793" t="s">
        <v>995</v>
      </c>
      <c r="D11793" t="s">
        <v>901</v>
      </c>
      <c r="E11793" t="s">
        <v>157</v>
      </c>
      <c r="F11793" t="s">
        <v>425</v>
      </c>
    </row>
    <row r="11794" spans="1:6" x14ac:dyDescent="0.25">
      <c r="A11794">
        <v>7</v>
      </c>
      <c r="B11794">
        <v>3</v>
      </c>
      <c r="C11794" t="s">
        <v>990</v>
      </c>
      <c r="D11794" t="s">
        <v>901</v>
      </c>
      <c r="E11794" t="s">
        <v>660</v>
      </c>
      <c r="F11794" t="s">
        <v>425</v>
      </c>
    </row>
    <row r="11795" spans="1:6" x14ac:dyDescent="0.25">
      <c r="A11795">
        <v>7</v>
      </c>
      <c r="B11795">
        <v>4</v>
      </c>
      <c r="C11795" t="s">
        <v>976</v>
      </c>
      <c r="D11795" t="s">
        <v>901</v>
      </c>
      <c r="E11795" t="s">
        <v>54</v>
      </c>
      <c r="F11795" t="s">
        <v>425</v>
      </c>
    </row>
    <row r="11796" spans="1:6" x14ac:dyDescent="0.25">
      <c r="A11796">
        <v>7</v>
      </c>
      <c r="B11796">
        <v>5</v>
      </c>
      <c r="C11796" t="s">
        <v>966</v>
      </c>
      <c r="D11796" t="s">
        <v>961</v>
      </c>
      <c r="E11796" t="s">
        <v>489</v>
      </c>
      <c r="F11796" t="s">
        <v>425</v>
      </c>
    </row>
    <row r="11797" spans="1:6" x14ac:dyDescent="0.25">
      <c r="A11797">
        <v>7</v>
      </c>
      <c r="B11797">
        <v>6</v>
      </c>
      <c r="C11797" t="s">
        <v>1002</v>
      </c>
      <c r="D11797" t="s">
        <v>901</v>
      </c>
      <c r="E11797" t="s">
        <v>809</v>
      </c>
      <c r="F11797" t="s">
        <v>425</v>
      </c>
    </row>
    <row r="11798" spans="1:6" x14ac:dyDescent="0.25">
      <c r="A11798">
        <v>7</v>
      </c>
      <c r="B11798">
        <v>7</v>
      </c>
      <c r="C11798" t="s">
        <v>1031</v>
      </c>
      <c r="D11798" t="s">
        <v>905</v>
      </c>
      <c r="E11798" t="s">
        <v>793</v>
      </c>
      <c r="F11798" t="s">
        <v>425</v>
      </c>
    </row>
    <row r="11799" spans="1:6" x14ac:dyDescent="0.25">
      <c r="A11799">
        <v>7</v>
      </c>
      <c r="B11799">
        <v>8</v>
      </c>
      <c r="C11799" t="s">
        <v>999</v>
      </c>
      <c r="D11799" t="s">
        <v>922</v>
      </c>
      <c r="E11799" t="s">
        <v>424</v>
      </c>
      <c r="F11799" t="s">
        <v>425</v>
      </c>
    </row>
    <row r="11800" spans="1:6" x14ac:dyDescent="0.25">
      <c r="A11800">
        <v>7</v>
      </c>
      <c r="B11800">
        <v>9</v>
      </c>
      <c r="C11800" t="s">
        <v>979</v>
      </c>
      <c r="D11800" t="s">
        <v>903</v>
      </c>
      <c r="E11800" t="s">
        <v>817</v>
      </c>
      <c r="F11800" t="s">
        <v>425</v>
      </c>
    </row>
    <row r="11801" spans="1:6" x14ac:dyDescent="0.25">
      <c r="A11801">
        <v>7</v>
      </c>
      <c r="B11801">
        <v>10</v>
      </c>
      <c r="C11801" t="s">
        <v>1009</v>
      </c>
      <c r="D11801" t="s">
        <v>926</v>
      </c>
      <c r="E11801" t="s">
        <v>656</v>
      </c>
      <c r="F11801" t="s">
        <v>425</v>
      </c>
    </row>
    <row r="11802" spans="1:6" x14ac:dyDescent="0.25">
      <c r="A11802">
        <v>7</v>
      </c>
      <c r="B11802">
        <v>11</v>
      </c>
      <c r="C11802" t="s">
        <v>1004</v>
      </c>
      <c r="D11802" t="s">
        <v>905</v>
      </c>
      <c r="E11802" t="s">
        <v>460</v>
      </c>
      <c r="F11802" t="s">
        <v>425</v>
      </c>
    </row>
    <row r="11803" spans="1:6" x14ac:dyDescent="0.25">
      <c r="A11803">
        <v>7</v>
      </c>
      <c r="B11803">
        <v>12</v>
      </c>
      <c r="C11803" t="s">
        <v>972</v>
      </c>
      <c r="D11803" t="s">
        <v>901</v>
      </c>
      <c r="E11803" t="s">
        <v>737</v>
      </c>
      <c r="F11803" t="s">
        <v>425</v>
      </c>
    </row>
    <row r="11804" spans="1:6" x14ac:dyDescent="0.25">
      <c r="A11804">
        <v>7</v>
      </c>
      <c r="B11804">
        <v>13</v>
      </c>
      <c r="C11804" t="s">
        <v>1010</v>
      </c>
      <c r="D11804" t="s">
        <v>899</v>
      </c>
      <c r="E11804" t="s">
        <v>284</v>
      </c>
      <c r="F11804" t="s">
        <v>425</v>
      </c>
    </row>
    <row r="11805" spans="1:6" x14ac:dyDescent="0.25">
      <c r="A11805">
        <v>7</v>
      </c>
      <c r="B11805">
        <v>14</v>
      </c>
      <c r="C11805" t="s">
        <v>1030</v>
      </c>
      <c r="D11805" t="s">
        <v>908</v>
      </c>
      <c r="E11805" t="s">
        <v>773</v>
      </c>
      <c r="F11805" t="s">
        <v>425</v>
      </c>
    </row>
    <row r="11806" spans="1:6" x14ac:dyDescent="0.25">
      <c r="A11806">
        <v>7</v>
      </c>
      <c r="B11806">
        <v>15</v>
      </c>
      <c r="C11806" t="s">
        <v>1011</v>
      </c>
      <c r="D11806" t="s">
        <v>899</v>
      </c>
      <c r="E11806" t="s">
        <v>558</v>
      </c>
      <c r="F11806" t="s">
        <v>425</v>
      </c>
    </row>
    <row r="11807" spans="1:6" x14ac:dyDescent="0.25">
      <c r="A11807">
        <v>8</v>
      </c>
      <c r="B11807">
        <v>1</v>
      </c>
      <c r="C11807" t="s">
        <v>1016</v>
      </c>
      <c r="D11807" t="s">
        <v>961</v>
      </c>
      <c r="E11807" t="s">
        <v>558</v>
      </c>
      <c r="F11807" t="s">
        <v>425</v>
      </c>
    </row>
    <row r="11808" spans="1:6" x14ac:dyDescent="0.25">
      <c r="A11808">
        <v>8</v>
      </c>
      <c r="B11808">
        <v>2</v>
      </c>
      <c r="C11808" t="s">
        <v>1062</v>
      </c>
      <c r="D11808" t="s">
        <v>899</v>
      </c>
      <c r="E11808" t="s">
        <v>773</v>
      </c>
      <c r="F11808" t="s">
        <v>425</v>
      </c>
    </row>
    <row r="11809" spans="1:6" x14ac:dyDescent="0.25">
      <c r="A11809">
        <v>8</v>
      </c>
      <c r="B11809">
        <v>3</v>
      </c>
      <c r="C11809" t="s">
        <v>1065</v>
      </c>
      <c r="D11809" t="s">
        <v>901</v>
      </c>
      <c r="E11809" t="s">
        <v>284</v>
      </c>
      <c r="F11809" t="s">
        <v>425</v>
      </c>
    </row>
    <row r="11810" spans="1:6" x14ac:dyDescent="0.25">
      <c r="A11810">
        <v>8</v>
      </c>
      <c r="B11810">
        <v>4</v>
      </c>
      <c r="C11810" t="s">
        <v>1036</v>
      </c>
      <c r="D11810" t="s">
        <v>901</v>
      </c>
      <c r="E11810" t="s">
        <v>737</v>
      </c>
      <c r="F11810" t="s">
        <v>425</v>
      </c>
    </row>
    <row r="11811" spans="1:6" x14ac:dyDescent="0.25">
      <c r="A11811">
        <v>8</v>
      </c>
      <c r="B11811">
        <v>5</v>
      </c>
      <c r="C11811" t="s">
        <v>1048</v>
      </c>
      <c r="D11811" t="s">
        <v>901</v>
      </c>
      <c r="E11811" t="s">
        <v>460</v>
      </c>
      <c r="F11811" t="s">
        <v>425</v>
      </c>
    </row>
    <row r="11812" spans="1:6" x14ac:dyDescent="0.25">
      <c r="A11812">
        <v>8</v>
      </c>
      <c r="B11812">
        <v>6</v>
      </c>
      <c r="C11812" t="s">
        <v>1021</v>
      </c>
      <c r="D11812" t="s">
        <v>901</v>
      </c>
      <c r="E11812" t="s">
        <v>656</v>
      </c>
      <c r="F11812" t="s">
        <v>425</v>
      </c>
    </row>
    <row r="11813" spans="1:6" x14ac:dyDescent="0.25">
      <c r="A11813">
        <v>8</v>
      </c>
      <c r="B11813">
        <v>7</v>
      </c>
      <c r="C11813" t="s">
        <v>1008</v>
      </c>
      <c r="D11813" t="s">
        <v>901</v>
      </c>
      <c r="E11813" t="s">
        <v>817</v>
      </c>
      <c r="F11813" t="s">
        <v>425</v>
      </c>
    </row>
    <row r="11814" spans="1:6" x14ac:dyDescent="0.25">
      <c r="A11814">
        <v>8</v>
      </c>
      <c r="B11814">
        <v>8</v>
      </c>
      <c r="C11814" t="s">
        <v>1000</v>
      </c>
      <c r="D11814" t="s">
        <v>899</v>
      </c>
      <c r="E11814" t="s">
        <v>424</v>
      </c>
      <c r="F11814" t="s">
        <v>425</v>
      </c>
    </row>
    <row r="11815" spans="1:6" x14ac:dyDescent="0.25">
      <c r="A11815">
        <v>8</v>
      </c>
      <c r="B11815">
        <v>9</v>
      </c>
      <c r="C11815" t="s">
        <v>1052</v>
      </c>
      <c r="D11815" t="s">
        <v>901</v>
      </c>
      <c r="E11815" t="s">
        <v>793</v>
      </c>
      <c r="F11815" t="s">
        <v>425</v>
      </c>
    </row>
    <row r="11816" spans="1:6" x14ac:dyDescent="0.25">
      <c r="A11816">
        <v>8</v>
      </c>
      <c r="B11816">
        <v>10</v>
      </c>
      <c r="C11816" t="s">
        <v>1073</v>
      </c>
      <c r="D11816" t="s">
        <v>899</v>
      </c>
      <c r="E11816" t="s">
        <v>809</v>
      </c>
      <c r="F11816" t="s">
        <v>425</v>
      </c>
    </row>
    <row r="11817" spans="1:6" x14ac:dyDescent="0.25">
      <c r="A11817">
        <v>8</v>
      </c>
      <c r="B11817">
        <v>11</v>
      </c>
      <c r="C11817" t="s">
        <v>1026</v>
      </c>
      <c r="D11817" t="s">
        <v>901</v>
      </c>
      <c r="E11817" t="s">
        <v>489</v>
      </c>
      <c r="F11817" t="s">
        <v>425</v>
      </c>
    </row>
    <row r="11818" spans="1:6" x14ac:dyDescent="0.25">
      <c r="A11818">
        <v>8</v>
      </c>
      <c r="B11818">
        <v>12</v>
      </c>
      <c r="C11818" t="s">
        <v>1033</v>
      </c>
      <c r="D11818" t="s">
        <v>905</v>
      </c>
      <c r="E11818" t="s">
        <v>54</v>
      </c>
      <c r="F11818" t="s">
        <v>425</v>
      </c>
    </row>
    <row r="11819" spans="1:6" x14ac:dyDescent="0.25">
      <c r="A11819">
        <v>8</v>
      </c>
      <c r="B11819">
        <v>13</v>
      </c>
      <c r="C11819" t="s">
        <v>1023</v>
      </c>
      <c r="D11819" t="s">
        <v>905</v>
      </c>
      <c r="E11819" t="s">
        <v>660</v>
      </c>
      <c r="F11819" t="s">
        <v>425</v>
      </c>
    </row>
    <row r="11820" spans="1:6" x14ac:dyDescent="0.25">
      <c r="A11820">
        <v>8</v>
      </c>
      <c r="B11820">
        <v>14</v>
      </c>
      <c r="C11820" t="s">
        <v>1028</v>
      </c>
      <c r="D11820" t="s">
        <v>899</v>
      </c>
      <c r="E11820" t="s">
        <v>157</v>
      </c>
      <c r="F11820" t="s">
        <v>425</v>
      </c>
    </row>
    <row r="11821" spans="1:6" x14ac:dyDescent="0.25">
      <c r="A11821">
        <v>8</v>
      </c>
      <c r="B11821">
        <v>15</v>
      </c>
      <c r="C11821" t="s">
        <v>1056</v>
      </c>
      <c r="D11821" t="s">
        <v>905</v>
      </c>
      <c r="E11821" t="s">
        <v>554</v>
      </c>
      <c r="F11821" t="s">
        <v>425</v>
      </c>
    </row>
    <row r="11822" spans="1:6" x14ac:dyDescent="0.25">
      <c r="A11822">
        <v>9</v>
      </c>
      <c r="B11822">
        <v>1</v>
      </c>
      <c r="C11822" t="s">
        <v>1022</v>
      </c>
      <c r="D11822" t="s">
        <v>901</v>
      </c>
      <c r="E11822" t="s">
        <v>554</v>
      </c>
      <c r="F11822" t="s">
        <v>425</v>
      </c>
    </row>
    <row r="11823" spans="1:6" x14ac:dyDescent="0.25">
      <c r="A11823">
        <v>9</v>
      </c>
      <c r="B11823">
        <v>2</v>
      </c>
      <c r="C11823" t="s">
        <v>1001</v>
      </c>
      <c r="D11823" t="s">
        <v>908</v>
      </c>
      <c r="E11823" t="s">
        <v>157</v>
      </c>
      <c r="F11823" t="s">
        <v>425</v>
      </c>
    </row>
    <row r="11824" spans="1:6" x14ac:dyDescent="0.25">
      <c r="A11824">
        <v>9</v>
      </c>
      <c r="B11824">
        <v>3</v>
      </c>
      <c r="C11824" t="s">
        <v>1061</v>
      </c>
      <c r="D11824" t="s">
        <v>901</v>
      </c>
      <c r="E11824" t="s">
        <v>660</v>
      </c>
      <c r="F11824" t="s">
        <v>425</v>
      </c>
    </row>
    <row r="11825" spans="1:6" x14ac:dyDescent="0.25">
      <c r="A11825">
        <v>9</v>
      </c>
      <c r="B11825">
        <v>4</v>
      </c>
      <c r="C11825" t="s">
        <v>1035</v>
      </c>
      <c r="D11825" t="s">
        <v>905</v>
      </c>
      <c r="E11825" t="s">
        <v>54</v>
      </c>
      <c r="F11825" t="s">
        <v>425</v>
      </c>
    </row>
    <row r="11826" spans="1:6" x14ac:dyDescent="0.25">
      <c r="A11826">
        <v>9</v>
      </c>
      <c r="B11826">
        <v>5</v>
      </c>
      <c r="C11826" t="s">
        <v>1076</v>
      </c>
      <c r="D11826" t="s">
        <v>905</v>
      </c>
      <c r="E11826" t="s">
        <v>489</v>
      </c>
      <c r="F11826" t="s">
        <v>425</v>
      </c>
    </row>
    <row r="11827" spans="1:6" x14ac:dyDescent="0.25">
      <c r="A11827">
        <v>9</v>
      </c>
      <c r="B11827">
        <v>6</v>
      </c>
      <c r="C11827" t="s">
        <v>1074</v>
      </c>
      <c r="D11827" t="s">
        <v>901</v>
      </c>
      <c r="E11827" t="s">
        <v>809</v>
      </c>
      <c r="F11827" t="s">
        <v>425</v>
      </c>
    </row>
    <row r="11828" spans="1:6" x14ac:dyDescent="0.25">
      <c r="A11828">
        <v>9</v>
      </c>
      <c r="B11828">
        <v>7</v>
      </c>
      <c r="C11828" t="s">
        <v>1024</v>
      </c>
      <c r="D11828" t="s">
        <v>901</v>
      </c>
      <c r="E11828" t="s">
        <v>793</v>
      </c>
      <c r="F11828" t="s">
        <v>425</v>
      </c>
    </row>
    <row r="11829" spans="1:6" x14ac:dyDescent="0.25">
      <c r="A11829">
        <v>9</v>
      </c>
      <c r="B11829">
        <v>8</v>
      </c>
      <c r="C11829" t="s">
        <v>1101</v>
      </c>
      <c r="D11829" t="s">
        <v>901</v>
      </c>
      <c r="E11829" t="s">
        <v>424</v>
      </c>
      <c r="F11829" t="s">
        <v>425</v>
      </c>
    </row>
    <row r="11830" spans="1:6" x14ac:dyDescent="0.25">
      <c r="A11830">
        <v>9</v>
      </c>
      <c r="B11830">
        <v>9</v>
      </c>
      <c r="C11830" t="s">
        <v>1007</v>
      </c>
      <c r="D11830" t="s">
        <v>901</v>
      </c>
      <c r="E11830" t="s">
        <v>817</v>
      </c>
      <c r="F11830" t="s">
        <v>425</v>
      </c>
    </row>
    <row r="11831" spans="1:6" x14ac:dyDescent="0.25">
      <c r="A11831">
        <v>9</v>
      </c>
      <c r="B11831">
        <v>10</v>
      </c>
      <c r="C11831" t="s">
        <v>1017</v>
      </c>
      <c r="D11831" t="s">
        <v>899</v>
      </c>
      <c r="E11831" t="s">
        <v>656</v>
      </c>
      <c r="F11831" t="s">
        <v>425</v>
      </c>
    </row>
    <row r="11832" spans="1:6" x14ac:dyDescent="0.25">
      <c r="A11832">
        <v>9</v>
      </c>
      <c r="B11832">
        <v>11</v>
      </c>
      <c r="C11832" t="s">
        <v>1046</v>
      </c>
      <c r="D11832" t="s">
        <v>899</v>
      </c>
      <c r="E11832" t="s">
        <v>460</v>
      </c>
      <c r="F11832" t="s">
        <v>425</v>
      </c>
    </row>
    <row r="11833" spans="1:6" x14ac:dyDescent="0.25">
      <c r="A11833">
        <v>9</v>
      </c>
      <c r="B11833">
        <v>12</v>
      </c>
      <c r="C11833" t="s">
        <v>1012</v>
      </c>
      <c r="D11833" t="s">
        <v>901</v>
      </c>
      <c r="E11833" t="s">
        <v>737</v>
      </c>
      <c r="F11833" t="s">
        <v>425</v>
      </c>
    </row>
    <row r="11834" spans="1:6" x14ac:dyDescent="0.25">
      <c r="A11834">
        <v>9</v>
      </c>
      <c r="B11834">
        <v>13</v>
      </c>
      <c r="C11834" t="s">
        <v>1027</v>
      </c>
      <c r="D11834" t="s">
        <v>901</v>
      </c>
      <c r="E11834" t="s">
        <v>284</v>
      </c>
      <c r="F11834" t="s">
        <v>425</v>
      </c>
    </row>
    <row r="11835" spans="1:6" x14ac:dyDescent="0.25">
      <c r="A11835">
        <v>9</v>
      </c>
      <c r="B11835">
        <v>14</v>
      </c>
      <c r="C11835" t="s">
        <v>1124</v>
      </c>
      <c r="D11835" t="s">
        <v>901</v>
      </c>
      <c r="E11835" t="s">
        <v>773</v>
      </c>
      <c r="F11835" t="s">
        <v>425</v>
      </c>
    </row>
    <row r="11836" spans="1:6" x14ac:dyDescent="0.25">
      <c r="A11836">
        <v>9</v>
      </c>
      <c r="B11836">
        <v>15</v>
      </c>
      <c r="C11836" t="s">
        <v>1018</v>
      </c>
      <c r="D11836" t="s">
        <v>926</v>
      </c>
      <c r="E11836" t="s">
        <v>558</v>
      </c>
      <c r="F11836" t="s">
        <v>425</v>
      </c>
    </row>
    <row r="11837" spans="1:6" x14ac:dyDescent="0.25">
      <c r="A11837">
        <v>10</v>
      </c>
      <c r="B11837">
        <v>1</v>
      </c>
      <c r="C11837" t="s">
        <v>1053</v>
      </c>
      <c r="D11837" t="s">
        <v>901</v>
      </c>
      <c r="E11837" t="s">
        <v>558</v>
      </c>
      <c r="F11837" t="s">
        <v>425</v>
      </c>
    </row>
    <row r="11838" spans="1:6" x14ac:dyDescent="0.25">
      <c r="A11838">
        <v>10</v>
      </c>
      <c r="B11838">
        <v>2</v>
      </c>
      <c r="C11838" t="s">
        <v>1066</v>
      </c>
      <c r="D11838" t="s">
        <v>901</v>
      </c>
      <c r="E11838" t="s">
        <v>773</v>
      </c>
      <c r="F11838" t="s">
        <v>425</v>
      </c>
    </row>
    <row r="11839" spans="1:6" x14ac:dyDescent="0.25">
      <c r="A11839">
        <v>10</v>
      </c>
      <c r="B11839">
        <v>3</v>
      </c>
      <c r="C11839" t="s">
        <v>1040</v>
      </c>
      <c r="D11839" t="s">
        <v>926</v>
      </c>
      <c r="E11839" t="s">
        <v>284</v>
      </c>
      <c r="F11839" t="s">
        <v>425</v>
      </c>
    </row>
    <row r="11840" spans="1:6" x14ac:dyDescent="0.25">
      <c r="A11840">
        <v>10</v>
      </c>
      <c r="B11840">
        <v>4</v>
      </c>
      <c r="C11840" t="s">
        <v>1059</v>
      </c>
      <c r="D11840" t="s">
        <v>901</v>
      </c>
      <c r="E11840" t="s">
        <v>737</v>
      </c>
      <c r="F11840" t="s">
        <v>425</v>
      </c>
    </row>
    <row r="11841" spans="1:6" x14ac:dyDescent="0.25">
      <c r="A11841">
        <v>10</v>
      </c>
      <c r="B11841">
        <v>5</v>
      </c>
      <c r="C11841" t="s">
        <v>1025</v>
      </c>
      <c r="D11841" t="s">
        <v>926</v>
      </c>
      <c r="E11841" t="s">
        <v>460</v>
      </c>
      <c r="F11841" t="s">
        <v>425</v>
      </c>
    </row>
    <row r="11842" spans="1:6" x14ac:dyDescent="0.25">
      <c r="A11842">
        <v>10</v>
      </c>
      <c r="B11842">
        <v>6</v>
      </c>
      <c r="C11842" t="s">
        <v>1020</v>
      </c>
      <c r="D11842" t="s">
        <v>901</v>
      </c>
      <c r="E11842" t="s">
        <v>656</v>
      </c>
      <c r="F11842" t="s">
        <v>425</v>
      </c>
    </row>
    <row r="11843" spans="1:6" x14ac:dyDescent="0.25">
      <c r="A11843">
        <v>10</v>
      </c>
      <c r="B11843">
        <v>7</v>
      </c>
      <c r="C11843" t="s">
        <v>1054</v>
      </c>
      <c r="D11843" t="s">
        <v>899</v>
      </c>
      <c r="E11843" t="s">
        <v>817</v>
      </c>
      <c r="F11843" t="s">
        <v>425</v>
      </c>
    </row>
    <row r="11844" spans="1:6" x14ac:dyDescent="0.25">
      <c r="A11844">
        <v>10</v>
      </c>
      <c r="B11844">
        <v>8</v>
      </c>
      <c r="C11844" t="s">
        <v>1029</v>
      </c>
      <c r="D11844" t="s">
        <v>901</v>
      </c>
      <c r="E11844" t="s">
        <v>424</v>
      </c>
      <c r="F11844" t="s">
        <v>425</v>
      </c>
    </row>
    <row r="11845" spans="1:6" x14ac:dyDescent="0.25">
      <c r="A11845">
        <v>10</v>
      </c>
      <c r="B11845">
        <v>9</v>
      </c>
      <c r="C11845" t="s">
        <v>1095</v>
      </c>
      <c r="D11845" t="s">
        <v>901</v>
      </c>
      <c r="E11845" t="s">
        <v>793</v>
      </c>
      <c r="F11845" t="s">
        <v>425</v>
      </c>
    </row>
    <row r="11846" spans="1:6" x14ac:dyDescent="0.25">
      <c r="A11846">
        <v>10</v>
      </c>
      <c r="B11846">
        <v>10</v>
      </c>
      <c r="C11846" t="s">
        <v>1039</v>
      </c>
      <c r="D11846" t="s">
        <v>922</v>
      </c>
      <c r="E11846" t="s">
        <v>809</v>
      </c>
      <c r="F11846" t="s">
        <v>425</v>
      </c>
    </row>
    <row r="11847" spans="1:6" x14ac:dyDescent="0.25">
      <c r="A11847">
        <v>10</v>
      </c>
      <c r="B11847">
        <v>11</v>
      </c>
      <c r="C11847" t="s">
        <v>996</v>
      </c>
      <c r="D11847" t="s">
        <v>899</v>
      </c>
      <c r="E11847" t="s">
        <v>489</v>
      </c>
      <c r="F11847" t="s">
        <v>425</v>
      </c>
    </row>
    <row r="11848" spans="1:6" x14ac:dyDescent="0.25">
      <c r="A11848">
        <v>10</v>
      </c>
      <c r="B11848">
        <v>12</v>
      </c>
      <c r="C11848" t="s">
        <v>1060</v>
      </c>
      <c r="D11848" t="s">
        <v>903</v>
      </c>
      <c r="E11848" t="s">
        <v>54</v>
      </c>
      <c r="F11848" t="s">
        <v>425</v>
      </c>
    </row>
    <row r="11849" spans="1:6" x14ac:dyDescent="0.25">
      <c r="A11849">
        <v>10</v>
      </c>
      <c r="B11849">
        <v>13</v>
      </c>
      <c r="C11849" t="s">
        <v>1080</v>
      </c>
      <c r="D11849" t="s">
        <v>899</v>
      </c>
      <c r="E11849" t="s">
        <v>660</v>
      </c>
      <c r="F11849" t="s">
        <v>425</v>
      </c>
    </row>
    <row r="11850" spans="1:6" x14ac:dyDescent="0.25">
      <c r="A11850">
        <v>10</v>
      </c>
      <c r="B11850">
        <v>14</v>
      </c>
      <c r="C11850" t="s">
        <v>1081</v>
      </c>
      <c r="D11850" t="s">
        <v>905</v>
      </c>
      <c r="E11850" t="s">
        <v>157</v>
      </c>
      <c r="F11850" t="s">
        <v>425</v>
      </c>
    </row>
    <row r="11851" spans="1:6" x14ac:dyDescent="0.25">
      <c r="A11851">
        <v>10</v>
      </c>
      <c r="B11851">
        <v>15</v>
      </c>
      <c r="C11851" t="s">
        <v>1051</v>
      </c>
      <c r="D11851" t="s">
        <v>901</v>
      </c>
      <c r="E11851" t="s">
        <v>554</v>
      </c>
      <c r="F11851" t="s">
        <v>425</v>
      </c>
    </row>
    <row r="11852" spans="1:6" x14ac:dyDescent="0.25">
      <c r="A11852">
        <v>11</v>
      </c>
      <c r="B11852">
        <v>1</v>
      </c>
      <c r="C11852" t="s">
        <v>1043</v>
      </c>
      <c r="D11852" t="s">
        <v>905</v>
      </c>
      <c r="E11852" t="s">
        <v>554</v>
      </c>
      <c r="F11852" t="s">
        <v>425</v>
      </c>
    </row>
    <row r="11853" spans="1:6" x14ac:dyDescent="0.25">
      <c r="A11853">
        <v>11</v>
      </c>
      <c r="B11853">
        <v>2</v>
      </c>
      <c r="C11853" t="s">
        <v>1034</v>
      </c>
      <c r="D11853" t="s">
        <v>901</v>
      </c>
      <c r="E11853" t="s">
        <v>157</v>
      </c>
      <c r="F11853" t="s">
        <v>425</v>
      </c>
    </row>
    <row r="11854" spans="1:6" x14ac:dyDescent="0.25">
      <c r="A11854">
        <v>11</v>
      </c>
      <c r="B11854">
        <v>3</v>
      </c>
      <c r="C11854" t="s">
        <v>1014</v>
      </c>
      <c r="D11854" t="s">
        <v>899</v>
      </c>
      <c r="E11854" t="s">
        <v>660</v>
      </c>
      <c r="F11854" t="s">
        <v>425</v>
      </c>
    </row>
    <row r="11855" spans="1:6" x14ac:dyDescent="0.25">
      <c r="A11855">
        <v>11</v>
      </c>
      <c r="B11855">
        <v>4</v>
      </c>
      <c r="C11855" t="s">
        <v>1096</v>
      </c>
      <c r="D11855" t="s">
        <v>901</v>
      </c>
      <c r="E11855" t="s">
        <v>54</v>
      </c>
      <c r="F11855" t="s">
        <v>425</v>
      </c>
    </row>
    <row r="11856" spans="1:6" x14ac:dyDescent="0.25">
      <c r="A11856">
        <v>11</v>
      </c>
      <c r="B11856">
        <v>5</v>
      </c>
      <c r="C11856" t="s">
        <v>1082</v>
      </c>
      <c r="D11856" t="s">
        <v>901</v>
      </c>
      <c r="E11856" t="s">
        <v>489</v>
      </c>
      <c r="F11856" t="s">
        <v>425</v>
      </c>
    </row>
    <row r="11857" spans="1:6" x14ac:dyDescent="0.25">
      <c r="A11857">
        <v>11</v>
      </c>
      <c r="B11857">
        <v>6</v>
      </c>
      <c r="C11857" t="s">
        <v>1042</v>
      </c>
      <c r="D11857" t="s">
        <v>899</v>
      </c>
      <c r="E11857" t="s">
        <v>809</v>
      </c>
      <c r="F11857" t="s">
        <v>425</v>
      </c>
    </row>
    <row r="11858" spans="1:6" x14ac:dyDescent="0.25">
      <c r="A11858">
        <v>11</v>
      </c>
      <c r="B11858">
        <v>7</v>
      </c>
      <c r="C11858" t="s">
        <v>1045</v>
      </c>
      <c r="D11858" t="s">
        <v>961</v>
      </c>
      <c r="E11858" t="s">
        <v>793</v>
      </c>
      <c r="F11858" t="s">
        <v>425</v>
      </c>
    </row>
    <row r="11859" spans="1:6" x14ac:dyDescent="0.25">
      <c r="A11859">
        <v>11</v>
      </c>
      <c r="B11859">
        <v>8</v>
      </c>
      <c r="C11859" t="s">
        <v>1037</v>
      </c>
      <c r="D11859" t="s">
        <v>899</v>
      </c>
      <c r="E11859" t="s">
        <v>424</v>
      </c>
      <c r="F11859" t="s">
        <v>425</v>
      </c>
    </row>
    <row r="11860" spans="1:6" x14ac:dyDescent="0.25">
      <c r="A11860">
        <v>11</v>
      </c>
      <c r="B11860">
        <v>9</v>
      </c>
      <c r="C11860" t="s">
        <v>1038</v>
      </c>
      <c r="D11860" t="s">
        <v>922</v>
      </c>
      <c r="E11860" t="s">
        <v>817</v>
      </c>
      <c r="F11860" t="s">
        <v>425</v>
      </c>
    </row>
    <row r="11861" spans="1:6" x14ac:dyDescent="0.25">
      <c r="A11861">
        <v>11</v>
      </c>
      <c r="B11861">
        <v>10</v>
      </c>
      <c r="C11861" t="s">
        <v>1067</v>
      </c>
      <c r="D11861" t="s">
        <v>899</v>
      </c>
      <c r="E11861" t="s">
        <v>656</v>
      </c>
      <c r="F11861" t="s">
        <v>425</v>
      </c>
    </row>
    <row r="11862" spans="1:6" x14ac:dyDescent="0.25">
      <c r="A11862">
        <v>11</v>
      </c>
      <c r="B11862">
        <v>11</v>
      </c>
      <c r="C11862" t="s">
        <v>1019</v>
      </c>
      <c r="D11862" t="s">
        <v>961</v>
      </c>
      <c r="E11862" t="s">
        <v>460</v>
      </c>
      <c r="F11862" t="s">
        <v>425</v>
      </c>
    </row>
    <row r="11863" spans="1:6" x14ac:dyDescent="0.25">
      <c r="A11863">
        <v>11</v>
      </c>
      <c r="B11863">
        <v>12</v>
      </c>
      <c r="C11863" t="s">
        <v>1089</v>
      </c>
      <c r="D11863" t="s">
        <v>905</v>
      </c>
      <c r="E11863" t="s">
        <v>737</v>
      </c>
      <c r="F11863" t="s">
        <v>425</v>
      </c>
    </row>
    <row r="11864" spans="1:6" x14ac:dyDescent="0.25">
      <c r="A11864">
        <v>11</v>
      </c>
      <c r="B11864">
        <v>13</v>
      </c>
      <c r="C11864" t="s">
        <v>1055</v>
      </c>
      <c r="D11864" t="s">
        <v>901</v>
      </c>
      <c r="E11864" t="s">
        <v>284</v>
      </c>
      <c r="F11864" t="s">
        <v>425</v>
      </c>
    </row>
    <row r="11865" spans="1:6" x14ac:dyDescent="0.25">
      <c r="A11865">
        <v>11</v>
      </c>
      <c r="B11865">
        <v>14</v>
      </c>
      <c r="C11865" t="s">
        <v>1078</v>
      </c>
      <c r="D11865" t="s">
        <v>922</v>
      </c>
      <c r="E11865" t="s">
        <v>773</v>
      </c>
      <c r="F11865" t="s">
        <v>425</v>
      </c>
    </row>
    <row r="11866" spans="1:6" x14ac:dyDescent="0.25">
      <c r="A11866">
        <v>11</v>
      </c>
      <c r="B11866">
        <v>15</v>
      </c>
      <c r="C11866" t="s">
        <v>1125</v>
      </c>
      <c r="D11866" t="s">
        <v>903</v>
      </c>
      <c r="E11866" t="s">
        <v>558</v>
      </c>
      <c r="F11866" t="s">
        <v>425</v>
      </c>
    </row>
    <row r="11867" spans="1:6" x14ac:dyDescent="0.25">
      <c r="A11867">
        <v>12</v>
      </c>
      <c r="B11867">
        <v>1</v>
      </c>
      <c r="C11867" t="s">
        <v>1068</v>
      </c>
      <c r="D11867" t="s">
        <v>901</v>
      </c>
      <c r="E11867" t="s">
        <v>558</v>
      </c>
      <c r="F11867" t="s">
        <v>425</v>
      </c>
    </row>
    <row r="11868" spans="1:6" x14ac:dyDescent="0.25">
      <c r="A11868">
        <v>12</v>
      </c>
      <c r="B11868">
        <v>2</v>
      </c>
      <c r="C11868" t="s">
        <v>1102</v>
      </c>
      <c r="D11868" t="s">
        <v>901</v>
      </c>
      <c r="E11868" t="s">
        <v>773</v>
      </c>
      <c r="F11868" t="s">
        <v>425</v>
      </c>
    </row>
    <row r="11869" spans="1:6" x14ac:dyDescent="0.25">
      <c r="A11869">
        <v>12</v>
      </c>
      <c r="B11869">
        <v>3</v>
      </c>
      <c r="C11869" t="s">
        <v>1113</v>
      </c>
      <c r="D11869" t="s">
        <v>899</v>
      </c>
      <c r="E11869" t="s">
        <v>284</v>
      </c>
      <c r="F11869" t="s">
        <v>425</v>
      </c>
    </row>
    <row r="11870" spans="1:6" x14ac:dyDescent="0.25">
      <c r="A11870">
        <v>12</v>
      </c>
      <c r="B11870">
        <v>4</v>
      </c>
      <c r="C11870" t="s">
        <v>1058</v>
      </c>
      <c r="D11870" t="s">
        <v>961</v>
      </c>
      <c r="E11870" t="s">
        <v>737</v>
      </c>
      <c r="F11870" t="s">
        <v>425</v>
      </c>
    </row>
    <row r="11871" spans="1:6" x14ac:dyDescent="0.25">
      <c r="A11871">
        <v>12</v>
      </c>
      <c r="B11871">
        <v>5</v>
      </c>
      <c r="C11871" t="s">
        <v>1106</v>
      </c>
      <c r="D11871" t="s">
        <v>901</v>
      </c>
      <c r="E11871" t="s">
        <v>460</v>
      </c>
      <c r="F11871" t="s">
        <v>425</v>
      </c>
    </row>
    <row r="11872" spans="1:6" x14ac:dyDescent="0.25">
      <c r="A11872">
        <v>12</v>
      </c>
      <c r="B11872">
        <v>6</v>
      </c>
      <c r="C11872" t="s">
        <v>1117</v>
      </c>
      <c r="D11872" t="s">
        <v>899</v>
      </c>
      <c r="E11872" t="s">
        <v>656</v>
      </c>
      <c r="F11872" t="s">
        <v>425</v>
      </c>
    </row>
    <row r="11873" spans="1:6" x14ac:dyDescent="0.25">
      <c r="A11873">
        <v>12</v>
      </c>
      <c r="B11873">
        <v>7</v>
      </c>
      <c r="C11873" t="s">
        <v>1070</v>
      </c>
      <c r="D11873" t="s">
        <v>961</v>
      </c>
      <c r="E11873" t="s">
        <v>817</v>
      </c>
      <c r="F11873" t="s">
        <v>425</v>
      </c>
    </row>
    <row r="11874" spans="1:6" x14ac:dyDescent="0.25">
      <c r="A11874">
        <v>12</v>
      </c>
      <c r="B11874">
        <v>8</v>
      </c>
      <c r="C11874" t="s">
        <v>1049</v>
      </c>
      <c r="D11874" t="s">
        <v>905</v>
      </c>
      <c r="E11874" t="s">
        <v>424</v>
      </c>
      <c r="F11874" t="s">
        <v>425</v>
      </c>
    </row>
    <row r="11875" spans="1:6" x14ac:dyDescent="0.25">
      <c r="A11875">
        <v>12</v>
      </c>
      <c r="B11875">
        <v>9</v>
      </c>
      <c r="C11875" t="s">
        <v>1032</v>
      </c>
      <c r="D11875" t="s">
        <v>908</v>
      </c>
      <c r="E11875" t="s">
        <v>793</v>
      </c>
      <c r="F11875" t="s">
        <v>425</v>
      </c>
    </row>
    <row r="11876" spans="1:6" x14ac:dyDescent="0.25">
      <c r="A11876">
        <v>12</v>
      </c>
      <c r="B11876">
        <v>10</v>
      </c>
      <c r="C11876" t="s">
        <v>1126</v>
      </c>
      <c r="D11876" t="s">
        <v>961</v>
      </c>
      <c r="E11876" t="s">
        <v>809</v>
      </c>
      <c r="F11876" t="s">
        <v>425</v>
      </c>
    </row>
    <row r="11877" spans="1:6" x14ac:dyDescent="0.25">
      <c r="A11877">
        <v>12</v>
      </c>
      <c r="B11877">
        <v>11</v>
      </c>
      <c r="C11877" t="s">
        <v>1075</v>
      </c>
      <c r="D11877" t="s">
        <v>899</v>
      </c>
      <c r="E11877" t="s">
        <v>489</v>
      </c>
      <c r="F11877" t="s">
        <v>425</v>
      </c>
    </row>
    <row r="11878" spans="1:6" x14ac:dyDescent="0.25">
      <c r="A11878">
        <v>12</v>
      </c>
      <c r="B11878">
        <v>12</v>
      </c>
      <c r="C11878" t="s">
        <v>1047</v>
      </c>
      <c r="D11878" t="s">
        <v>899</v>
      </c>
      <c r="E11878" t="s">
        <v>54</v>
      </c>
      <c r="F11878" t="s">
        <v>425</v>
      </c>
    </row>
    <row r="11879" spans="1:6" x14ac:dyDescent="0.25">
      <c r="A11879">
        <v>12</v>
      </c>
      <c r="B11879">
        <v>13</v>
      </c>
      <c r="C11879" t="s">
        <v>1093</v>
      </c>
      <c r="D11879" t="s">
        <v>922</v>
      </c>
      <c r="E11879" t="s">
        <v>660</v>
      </c>
      <c r="F11879" t="s">
        <v>425</v>
      </c>
    </row>
    <row r="11880" spans="1:6" x14ac:dyDescent="0.25">
      <c r="A11880">
        <v>12</v>
      </c>
      <c r="B11880">
        <v>14</v>
      </c>
      <c r="C11880" t="s">
        <v>1044</v>
      </c>
      <c r="D11880" t="s">
        <v>922</v>
      </c>
      <c r="E11880" t="s">
        <v>157</v>
      </c>
      <c r="F11880" t="s">
        <v>425</v>
      </c>
    </row>
    <row r="11881" spans="1:6" x14ac:dyDescent="0.25">
      <c r="A11881">
        <v>12</v>
      </c>
      <c r="B11881">
        <v>15</v>
      </c>
      <c r="C11881" t="s">
        <v>1087</v>
      </c>
      <c r="D11881" t="s">
        <v>901</v>
      </c>
      <c r="E11881" t="s">
        <v>554</v>
      </c>
      <c r="F11881" t="s">
        <v>425</v>
      </c>
    </row>
    <row r="11882" spans="1:6" x14ac:dyDescent="0.25">
      <c r="A11882">
        <v>13</v>
      </c>
      <c r="B11882">
        <v>1</v>
      </c>
      <c r="C11882" t="s">
        <v>1063</v>
      </c>
      <c r="D11882" t="s">
        <v>961</v>
      </c>
      <c r="E11882" t="s">
        <v>554</v>
      </c>
      <c r="F11882" t="s">
        <v>425</v>
      </c>
    </row>
    <row r="11883" spans="1:6" x14ac:dyDescent="0.25">
      <c r="A11883">
        <v>13</v>
      </c>
      <c r="B11883">
        <v>2</v>
      </c>
      <c r="C11883" t="s">
        <v>1112</v>
      </c>
      <c r="D11883" t="s">
        <v>899</v>
      </c>
      <c r="E11883" t="s">
        <v>157</v>
      </c>
      <c r="F11883" t="s">
        <v>425</v>
      </c>
    </row>
    <row r="11884" spans="1:6" x14ac:dyDescent="0.25">
      <c r="A11884">
        <v>13</v>
      </c>
      <c r="B11884">
        <v>3</v>
      </c>
      <c r="C11884" t="s">
        <v>1077</v>
      </c>
      <c r="D11884" t="s">
        <v>901</v>
      </c>
      <c r="E11884" t="s">
        <v>660</v>
      </c>
      <c r="F11884" t="s">
        <v>425</v>
      </c>
    </row>
    <row r="11885" spans="1:6" x14ac:dyDescent="0.25">
      <c r="A11885">
        <v>13</v>
      </c>
      <c r="B11885">
        <v>4</v>
      </c>
      <c r="C11885" t="s">
        <v>1057</v>
      </c>
      <c r="D11885" t="s">
        <v>899</v>
      </c>
      <c r="E11885" t="s">
        <v>54</v>
      </c>
      <c r="F11885" t="s">
        <v>425</v>
      </c>
    </row>
    <row r="11886" spans="1:6" x14ac:dyDescent="0.25">
      <c r="A11886">
        <v>13</v>
      </c>
      <c r="B11886">
        <v>5</v>
      </c>
      <c r="C11886" t="s">
        <v>1121</v>
      </c>
      <c r="D11886" t="s">
        <v>901</v>
      </c>
      <c r="E11886" t="s">
        <v>489</v>
      </c>
      <c r="F11886" t="s">
        <v>425</v>
      </c>
    </row>
    <row r="11887" spans="1:6" x14ac:dyDescent="0.25">
      <c r="A11887">
        <v>13</v>
      </c>
      <c r="B11887">
        <v>6</v>
      </c>
      <c r="C11887" t="s">
        <v>1090</v>
      </c>
      <c r="D11887" t="s">
        <v>899</v>
      </c>
      <c r="E11887" t="s">
        <v>809</v>
      </c>
      <c r="F11887" t="s">
        <v>425</v>
      </c>
    </row>
    <row r="11888" spans="1:6" x14ac:dyDescent="0.25">
      <c r="A11888">
        <v>13</v>
      </c>
      <c r="B11888">
        <v>7</v>
      </c>
      <c r="C11888" t="s">
        <v>1083</v>
      </c>
      <c r="D11888" t="s">
        <v>901</v>
      </c>
      <c r="E11888" t="s">
        <v>793</v>
      </c>
      <c r="F11888" t="s">
        <v>425</v>
      </c>
    </row>
    <row r="11889" spans="1:6" x14ac:dyDescent="0.25">
      <c r="A11889">
        <v>13</v>
      </c>
      <c r="B11889">
        <v>8</v>
      </c>
      <c r="C11889" t="s">
        <v>1041</v>
      </c>
      <c r="D11889" t="s">
        <v>922</v>
      </c>
      <c r="E11889" t="s">
        <v>424</v>
      </c>
      <c r="F11889" t="s">
        <v>425</v>
      </c>
    </row>
    <row r="11890" spans="1:6" x14ac:dyDescent="0.25">
      <c r="A11890">
        <v>13</v>
      </c>
      <c r="B11890">
        <v>9</v>
      </c>
      <c r="C11890" t="s">
        <v>1100</v>
      </c>
      <c r="D11890" t="s">
        <v>961</v>
      </c>
      <c r="E11890" t="s">
        <v>817</v>
      </c>
      <c r="F11890" t="s">
        <v>425</v>
      </c>
    </row>
    <row r="11891" spans="1:6" x14ac:dyDescent="0.25">
      <c r="A11891">
        <v>13</v>
      </c>
      <c r="B11891">
        <v>10</v>
      </c>
      <c r="C11891" t="s">
        <v>1064</v>
      </c>
      <c r="D11891" t="s">
        <v>901</v>
      </c>
      <c r="E11891" t="s">
        <v>656</v>
      </c>
      <c r="F11891" t="s">
        <v>425</v>
      </c>
    </row>
    <row r="11892" spans="1:6" x14ac:dyDescent="0.25">
      <c r="A11892">
        <v>13</v>
      </c>
      <c r="B11892">
        <v>11</v>
      </c>
      <c r="C11892" t="s">
        <v>1050</v>
      </c>
      <c r="D11892" t="s">
        <v>922</v>
      </c>
      <c r="E11892" t="s">
        <v>460</v>
      </c>
      <c r="F11892" t="s">
        <v>425</v>
      </c>
    </row>
    <row r="11893" spans="1:6" x14ac:dyDescent="0.25">
      <c r="A11893">
        <v>13</v>
      </c>
      <c r="B11893">
        <v>12</v>
      </c>
      <c r="C11893" t="s">
        <v>1084</v>
      </c>
      <c r="D11893" t="s">
        <v>908</v>
      </c>
      <c r="E11893" t="s">
        <v>737</v>
      </c>
      <c r="F11893" t="s">
        <v>425</v>
      </c>
    </row>
    <row r="11894" spans="1:6" x14ac:dyDescent="0.25">
      <c r="A11894">
        <v>13</v>
      </c>
      <c r="B11894">
        <v>13</v>
      </c>
      <c r="C11894" t="s">
        <v>1099</v>
      </c>
      <c r="D11894" t="s">
        <v>899</v>
      </c>
      <c r="E11894" t="s">
        <v>284</v>
      </c>
      <c r="F11894" t="s">
        <v>425</v>
      </c>
    </row>
    <row r="11895" spans="1:6" x14ac:dyDescent="0.25">
      <c r="A11895">
        <v>13</v>
      </c>
      <c r="B11895">
        <v>14</v>
      </c>
      <c r="C11895" t="s">
        <v>1114</v>
      </c>
      <c r="D11895" t="s">
        <v>961</v>
      </c>
      <c r="E11895" t="s">
        <v>773</v>
      </c>
      <c r="F11895" t="s">
        <v>425</v>
      </c>
    </row>
    <row r="11896" spans="1:6" x14ac:dyDescent="0.25">
      <c r="A11896">
        <v>13</v>
      </c>
      <c r="B11896">
        <v>15</v>
      </c>
      <c r="C11896" t="s">
        <v>1122</v>
      </c>
      <c r="D11896" t="s">
        <v>901</v>
      </c>
      <c r="E11896" t="s">
        <v>558</v>
      </c>
      <c r="F11896" t="s">
        <v>425</v>
      </c>
    </row>
    <row r="11897" spans="1:6" x14ac:dyDescent="0.25">
      <c r="A11897">
        <v>14</v>
      </c>
      <c r="B11897">
        <v>1</v>
      </c>
      <c r="C11897" t="s">
        <v>1130</v>
      </c>
      <c r="D11897" t="s">
        <v>899</v>
      </c>
      <c r="E11897" t="s">
        <v>558</v>
      </c>
      <c r="F11897" t="s">
        <v>425</v>
      </c>
    </row>
    <row r="11898" spans="1:6" x14ac:dyDescent="0.25">
      <c r="A11898">
        <v>14</v>
      </c>
      <c r="B11898">
        <v>2</v>
      </c>
      <c r="C11898" t="s">
        <v>1105</v>
      </c>
      <c r="D11898" t="s">
        <v>901</v>
      </c>
      <c r="E11898" t="s">
        <v>773</v>
      </c>
      <c r="F11898" t="s">
        <v>425</v>
      </c>
    </row>
    <row r="11899" spans="1:6" x14ac:dyDescent="0.25">
      <c r="A11899">
        <v>14</v>
      </c>
      <c r="B11899">
        <v>3</v>
      </c>
      <c r="C11899" t="s">
        <v>1109</v>
      </c>
      <c r="D11899" t="s">
        <v>908</v>
      </c>
      <c r="E11899" t="s">
        <v>284</v>
      </c>
      <c r="F11899" t="s">
        <v>425</v>
      </c>
    </row>
    <row r="11900" spans="1:6" x14ac:dyDescent="0.25">
      <c r="A11900">
        <v>14</v>
      </c>
      <c r="B11900">
        <v>4</v>
      </c>
      <c r="C11900" t="s">
        <v>1088</v>
      </c>
      <c r="D11900" t="s">
        <v>901</v>
      </c>
      <c r="E11900" t="s">
        <v>737</v>
      </c>
      <c r="F11900" t="s">
        <v>425</v>
      </c>
    </row>
    <row r="11901" spans="1:6" x14ac:dyDescent="0.25">
      <c r="A11901">
        <v>14</v>
      </c>
      <c r="B11901">
        <v>5</v>
      </c>
      <c r="C11901" t="s">
        <v>1069</v>
      </c>
      <c r="D11901" t="s">
        <v>899</v>
      </c>
      <c r="E11901" t="s">
        <v>460</v>
      </c>
      <c r="F11901" t="s">
        <v>425</v>
      </c>
    </row>
    <row r="11902" spans="1:6" x14ac:dyDescent="0.25">
      <c r="A11902">
        <v>14</v>
      </c>
      <c r="B11902">
        <v>6</v>
      </c>
      <c r="C11902" t="s">
        <v>1128</v>
      </c>
      <c r="D11902" t="s">
        <v>901</v>
      </c>
      <c r="E11902" t="s">
        <v>656</v>
      </c>
      <c r="F11902" t="s">
        <v>425</v>
      </c>
    </row>
    <row r="11903" spans="1:6" x14ac:dyDescent="0.25">
      <c r="A11903">
        <v>14</v>
      </c>
      <c r="B11903">
        <v>7</v>
      </c>
      <c r="C11903" t="s">
        <v>1097</v>
      </c>
      <c r="D11903" t="s">
        <v>899</v>
      </c>
      <c r="E11903" t="s">
        <v>817</v>
      </c>
      <c r="F11903" t="s">
        <v>425</v>
      </c>
    </row>
    <row r="11904" spans="1:6" x14ac:dyDescent="0.25">
      <c r="A11904">
        <v>14</v>
      </c>
      <c r="B11904">
        <v>8</v>
      </c>
      <c r="C11904" t="s">
        <v>1107</v>
      </c>
      <c r="D11904" t="s">
        <v>905</v>
      </c>
      <c r="E11904" t="s">
        <v>424</v>
      </c>
      <c r="F11904" t="s">
        <v>425</v>
      </c>
    </row>
    <row r="11905" spans="1:6" x14ac:dyDescent="0.25">
      <c r="A11905">
        <v>14</v>
      </c>
      <c r="B11905">
        <v>9</v>
      </c>
      <c r="C11905" t="s">
        <v>1152</v>
      </c>
      <c r="D11905" t="s">
        <v>903</v>
      </c>
      <c r="E11905" t="s">
        <v>793</v>
      </c>
      <c r="F11905" t="s">
        <v>425</v>
      </c>
    </row>
    <row r="11906" spans="1:6" x14ac:dyDescent="0.25">
      <c r="A11906">
        <v>14</v>
      </c>
      <c r="B11906">
        <v>10</v>
      </c>
      <c r="C11906" t="s">
        <v>1149</v>
      </c>
      <c r="D11906" t="s">
        <v>903</v>
      </c>
      <c r="E11906" t="s">
        <v>809</v>
      </c>
      <c r="F11906" t="s">
        <v>425</v>
      </c>
    </row>
    <row r="11907" spans="1:6" x14ac:dyDescent="0.25">
      <c r="A11907">
        <v>14</v>
      </c>
      <c r="B11907">
        <v>11</v>
      </c>
      <c r="C11907" t="s">
        <v>1145</v>
      </c>
      <c r="D11907" t="s">
        <v>899</v>
      </c>
      <c r="E11907" t="s">
        <v>489</v>
      </c>
      <c r="F11907" t="s">
        <v>425</v>
      </c>
    </row>
    <row r="11908" spans="1:6" x14ac:dyDescent="0.25">
      <c r="A11908">
        <v>14</v>
      </c>
      <c r="B11908">
        <v>12</v>
      </c>
      <c r="C11908" t="s">
        <v>1086</v>
      </c>
      <c r="D11908" t="s">
        <v>901</v>
      </c>
      <c r="E11908" t="s">
        <v>54</v>
      </c>
      <c r="F11908" t="s">
        <v>425</v>
      </c>
    </row>
    <row r="11909" spans="1:6" x14ac:dyDescent="0.25">
      <c r="A11909">
        <v>14</v>
      </c>
      <c r="B11909">
        <v>13</v>
      </c>
      <c r="C11909" t="s">
        <v>1131</v>
      </c>
      <c r="D11909" t="s">
        <v>901</v>
      </c>
      <c r="E11909" t="s">
        <v>660</v>
      </c>
      <c r="F11909" t="s">
        <v>425</v>
      </c>
    </row>
    <row r="11910" spans="1:6" x14ac:dyDescent="0.25">
      <c r="A11910">
        <v>14</v>
      </c>
      <c r="B11910">
        <v>14</v>
      </c>
      <c r="C11910" t="s">
        <v>1085</v>
      </c>
      <c r="D11910" t="s">
        <v>899</v>
      </c>
      <c r="E11910" t="s">
        <v>157</v>
      </c>
      <c r="F11910" t="s">
        <v>425</v>
      </c>
    </row>
    <row r="11911" spans="1:6" x14ac:dyDescent="0.25">
      <c r="A11911">
        <v>14</v>
      </c>
      <c r="B11911">
        <v>15</v>
      </c>
      <c r="C11911" t="s">
        <v>1120</v>
      </c>
      <c r="D11911" t="s">
        <v>922</v>
      </c>
      <c r="E11911" t="s">
        <v>554</v>
      </c>
      <c r="F11911" t="s">
        <v>425</v>
      </c>
    </row>
    <row r="11912" spans="1:6" x14ac:dyDescent="0.25">
      <c r="A11912">
        <v>15</v>
      </c>
      <c r="B11912">
        <v>1</v>
      </c>
      <c r="C11912" t="s">
        <v>1071</v>
      </c>
      <c r="D11912" t="s">
        <v>903</v>
      </c>
      <c r="E11912" t="s">
        <v>554</v>
      </c>
      <c r="F11912" t="s">
        <v>425</v>
      </c>
    </row>
    <row r="11913" spans="1:6" x14ac:dyDescent="0.25">
      <c r="A11913">
        <v>15</v>
      </c>
      <c r="B11913">
        <v>2</v>
      </c>
      <c r="C11913" t="s">
        <v>1116</v>
      </c>
      <c r="D11913" t="s">
        <v>901</v>
      </c>
      <c r="E11913" t="s">
        <v>157</v>
      </c>
      <c r="F11913" t="s">
        <v>425</v>
      </c>
    </row>
    <row r="11914" spans="1:6" x14ac:dyDescent="0.25">
      <c r="A11914">
        <v>15</v>
      </c>
      <c r="B11914">
        <v>3</v>
      </c>
      <c r="C11914" t="s">
        <v>1111</v>
      </c>
      <c r="D11914" t="s">
        <v>926</v>
      </c>
      <c r="E11914" t="s">
        <v>660</v>
      </c>
      <c r="F11914" t="s">
        <v>425</v>
      </c>
    </row>
    <row r="11915" spans="1:6" x14ac:dyDescent="0.25">
      <c r="A11915">
        <v>15</v>
      </c>
      <c r="B11915">
        <v>4</v>
      </c>
      <c r="C11915" t="s">
        <v>1278</v>
      </c>
      <c r="D11915" t="s">
        <v>901</v>
      </c>
      <c r="E11915" t="s">
        <v>54</v>
      </c>
      <c r="F11915" t="s">
        <v>425</v>
      </c>
    </row>
    <row r="11916" spans="1:6" x14ac:dyDescent="0.25">
      <c r="A11916">
        <v>15</v>
      </c>
      <c r="B11916">
        <v>5</v>
      </c>
      <c r="C11916" t="s">
        <v>1147</v>
      </c>
      <c r="D11916" t="s">
        <v>901</v>
      </c>
      <c r="E11916" t="s">
        <v>489</v>
      </c>
      <c r="F11916" t="s">
        <v>425</v>
      </c>
    </row>
    <row r="11917" spans="1:6" x14ac:dyDescent="0.25">
      <c r="A11917">
        <v>15</v>
      </c>
      <c r="B11917">
        <v>6</v>
      </c>
      <c r="C11917" t="s">
        <v>1119</v>
      </c>
      <c r="D11917" t="s">
        <v>901</v>
      </c>
      <c r="E11917" t="s">
        <v>809</v>
      </c>
      <c r="F11917" t="s">
        <v>425</v>
      </c>
    </row>
    <row r="11918" spans="1:6" x14ac:dyDescent="0.25">
      <c r="A11918">
        <v>15</v>
      </c>
      <c r="B11918">
        <v>7</v>
      </c>
      <c r="C11918" t="s">
        <v>1179</v>
      </c>
      <c r="D11918" t="s">
        <v>901</v>
      </c>
      <c r="E11918" t="s">
        <v>793</v>
      </c>
      <c r="F11918" t="s">
        <v>425</v>
      </c>
    </row>
    <row r="11919" spans="1:6" x14ac:dyDescent="0.25">
      <c r="A11919">
        <v>15</v>
      </c>
      <c r="B11919">
        <v>8</v>
      </c>
      <c r="C11919" t="s">
        <v>1259</v>
      </c>
      <c r="D11919" t="s">
        <v>901</v>
      </c>
      <c r="E11919" t="s">
        <v>424</v>
      </c>
      <c r="F11919" t="s">
        <v>425</v>
      </c>
    </row>
    <row r="11920" spans="1:6" x14ac:dyDescent="0.25">
      <c r="A11920">
        <v>15</v>
      </c>
      <c r="B11920">
        <v>9</v>
      </c>
      <c r="C11920" t="s">
        <v>1134</v>
      </c>
      <c r="D11920" t="s">
        <v>901</v>
      </c>
      <c r="E11920" t="s">
        <v>817</v>
      </c>
      <c r="F11920" t="s">
        <v>425</v>
      </c>
    </row>
    <row r="11921" spans="1:6" x14ac:dyDescent="0.25">
      <c r="A11921">
        <v>15</v>
      </c>
      <c r="B11921">
        <v>10</v>
      </c>
      <c r="C11921" t="s">
        <v>1103</v>
      </c>
      <c r="D11921" t="s">
        <v>901</v>
      </c>
      <c r="E11921" t="s">
        <v>656</v>
      </c>
      <c r="F11921" t="s">
        <v>425</v>
      </c>
    </row>
    <row r="11922" spans="1:6" x14ac:dyDescent="0.25">
      <c r="A11922">
        <v>15</v>
      </c>
      <c r="B11922">
        <v>11</v>
      </c>
      <c r="C11922" t="s">
        <v>1098</v>
      </c>
      <c r="D11922" t="s">
        <v>899</v>
      </c>
      <c r="E11922" t="s">
        <v>460</v>
      </c>
      <c r="F11922" t="s">
        <v>425</v>
      </c>
    </row>
    <row r="11923" spans="1:6" x14ac:dyDescent="0.25">
      <c r="A11923">
        <v>15</v>
      </c>
      <c r="B11923">
        <v>12</v>
      </c>
      <c r="C11923" t="s">
        <v>1118</v>
      </c>
      <c r="D11923" t="s">
        <v>901</v>
      </c>
      <c r="E11923" t="s">
        <v>737</v>
      </c>
      <c r="F11923" t="s">
        <v>425</v>
      </c>
    </row>
    <row r="11924" spans="1:6" x14ac:dyDescent="0.25">
      <c r="A11924">
        <v>15</v>
      </c>
      <c r="B11924">
        <v>13</v>
      </c>
      <c r="C11924" t="s">
        <v>1104</v>
      </c>
      <c r="D11924" t="s">
        <v>901</v>
      </c>
      <c r="E11924" t="s">
        <v>284</v>
      </c>
      <c r="F11924" t="s">
        <v>425</v>
      </c>
    </row>
    <row r="11925" spans="1:6" x14ac:dyDescent="0.25">
      <c r="A11925">
        <v>15</v>
      </c>
      <c r="B11925">
        <v>14</v>
      </c>
      <c r="C11925" t="s">
        <v>1092</v>
      </c>
      <c r="D11925" t="s">
        <v>901</v>
      </c>
      <c r="E11925" t="s">
        <v>773</v>
      </c>
      <c r="F11925" t="s">
        <v>425</v>
      </c>
    </row>
    <row r="11926" spans="1:6" x14ac:dyDescent="0.25">
      <c r="A11926">
        <v>15</v>
      </c>
      <c r="B11926">
        <v>15</v>
      </c>
      <c r="C11926" t="s">
        <v>1236</v>
      </c>
      <c r="D11926" t="s">
        <v>901</v>
      </c>
      <c r="E11926" t="s">
        <v>558</v>
      </c>
      <c r="F11926" t="s">
        <v>425</v>
      </c>
    </row>
    <row r="11927" spans="1:6" x14ac:dyDescent="0.25">
      <c r="A11927">
        <v>16</v>
      </c>
      <c r="B11927">
        <v>1</v>
      </c>
      <c r="C11927" t="s">
        <v>1161</v>
      </c>
      <c r="D11927" t="s">
        <v>899</v>
      </c>
      <c r="E11927" t="s">
        <v>558</v>
      </c>
      <c r="F11927" t="s">
        <v>425</v>
      </c>
    </row>
    <row r="11928" spans="1:6" x14ac:dyDescent="0.25">
      <c r="A11928">
        <v>16</v>
      </c>
      <c r="B11928">
        <v>2</v>
      </c>
      <c r="C11928" t="s">
        <v>1151</v>
      </c>
      <c r="D11928" t="s">
        <v>903</v>
      </c>
      <c r="E11928" t="s">
        <v>773</v>
      </c>
      <c r="F11928" t="s">
        <v>425</v>
      </c>
    </row>
    <row r="11929" spans="1:6" x14ac:dyDescent="0.25">
      <c r="A11929">
        <v>16</v>
      </c>
      <c r="B11929">
        <v>3</v>
      </c>
      <c r="C11929" t="s">
        <v>1141</v>
      </c>
      <c r="D11929" t="s">
        <v>899</v>
      </c>
      <c r="E11929" t="s">
        <v>284</v>
      </c>
      <c r="F11929" t="s">
        <v>425</v>
      </c>
    </row>
    <row r="11930" spans="1:6" x14ac:dyDescent="0.25">
      <c r="A11930">
        <v>16</v>
      </c>
      <c r="B11930">
        <v>4</v>
      </c>
      <c r="C11930" t="s">
        <v>1108</v>
      </c>
      <c r="D11930" t="s">
        <v>908</v>
      </c>
      <c r="E11930" t="s">
        <v>737</v>
      </c>
      <c r="F11930" t="s">
        <v>425</v>
      </c>
    </row>
    <row r="11931" spans="1:6" x14ac:dyDescent="0.25">
      <c r="A11931">
        <v>16</v>
      </c>
      <c r="B11931">
        <v>5</v>
      </c>
      <c r="C11931" t="s">
        <v>1159</v>
      </c>
      <c r="D11931" t="s">
        <v>901</v>
      </c>
      <c r="E11931" t="s">
        <v>460</v>
      </c>
      <c r="F11931" t="s">
        <v>425</v>
      </c>
    </row>
    <row r="11932" spans="1:6" x14ac:dyDescent="0.25">
      <c r="A11932">
        <v>16</v>
      </c>
      <c r="B11932">
        <v>6</v>
      </c>
      <c r="C11932" t="s">
        <v>1135</v>
      </c>
      <c r="D11932" t="s">
        <v>908</v>
      </c>
      <c r="E11932" t="s">
        <v>656</v>
      </c>
      <c r="F11932" t="s">
        <v>425</v>
      </c>
    </row>
    <row r="11933" spans="1:6" x14ac:dyDescent="0.25">
      <c r="A11933">
        <v>16</v>
      </c>
      <c r="B11933">
        <v>7</v>
      </c>
      <c r="C11933" t="s">
        <v>1144</v>
      </c>
      <c r="D11933" t="s">
        <v>899</v>
      </c>
      <c r="E11933" t="s">
        <v>817</v>
      </c>
      <c r="F11933" t="s">
        <v>425</v>
      </c>
    </row>
    <row r="11934" spans="1:6" x14ac:dyDescent="0.25">
      <c r="A11934">
        <v>16</v>
      </c>
      <c r="B11934">
        <v>8</v>
      </c>
      <c r="C11934" t="s">
        <v>1136</v>
      </c>
      <c r="D11934" t="s">
        <v>899</v>
      </c>
      <c r="E11934" t="s">
        <v>424</v>
      </c>
      <c r="F11934" t="s">
        <v>425</v>
      </c>
    </row>
    <row r="11935" spans="1:6" x14ac:dyDescent="0.25">
      <c r="A11935">
        <v>16</v>
      </c>
      <c r="B11935">
        <v>9</v>
      </c>
      <c r="C11935" t="s">
        <v>1079</v>
      </c>
      <c r="D11935" t="s">
        <v>905</v>
      </c>
      <c r="E11935" t="s">
        <v>793</v>
      </c>
      <c r="F11935" t="s">
        <v>425</v>
      </c>
    </row>
    <row r="11936" spans="1:6" x14ac:dyDescent="0.25">
      <c r="A11936">
        <v>16</v>
      </c>
      <c r="B11936">
        <v>10</v>
      </c>
      <c r="C11936" t="s">
        <v>1187</v>
      </c>
      <c r="D11936" t="s">
        <v>905</v>
      </c>
      <c r="E11936" t="s">
        <v>809</v>
      </c>
      <c r="F11936" t="s">
        <v>425</v>
      </c>
    </row>
    <row r="11937" spans="1:6" x14ac:dyDescent="0.25">
      <c r="A11937">
        <v>16</v>
      </c>
      <c r="B11937">
        <v>11</v>
      </c>
      <c r="C11937" t="s">
        <v>1091</v>
      </c>
      <c r="D11937" t="s">
        <v>901</v>
      </c>
      <c r="E11937" t="s">
        <v>489</v>
      </c>
      <c r="F11937" t="s">
        <v>425</v>
      </c>
    </row>
    <row r="11938" spans="1:6" x14ac:dyDescent="0.25">
      <c r="A11938">
        <v>16</v>
      </c>
      <c r="B11938">
        <v>12</v>
      </c>
      <c r="C11938" t="s">
        <v>1115</v>
      </c>
      <c r="D11938" t="s">
        <v>901</v>
      </c>
      <c r="E11938" t="s">
        <v>54</v>
      </c>
      <c r="F11938" t="s">
        <v>425</v>
      </c>
    </row>
    <row r="11939" spans="1:6" x14ac:dyDescent="0.25">
      <c r="A11939">
        <v>16</v>
      </c>
      <c r="B11939">
        <v>13</v>
      </c>
      <c r="C11939" t="s">
        <v>1173</v>
      </c>
      <c r="D11939" t="s">
        <v>899</v>
      </c>
      <c r="E11939" t="s">
        <v>660</v>
      </c>
      <c r="F11939" t="s">
        <v>425</v>
      </c>
    </row>
    <row r="11940" spans="1:6" x14ac:dyDescent="0.25">
      <c r="A11940">
        <v>16</v>
      </c>
      <c r="B11940">
        <v>14</v>
      </c>
      <c r="C11940" t="s">
        <v>1274</v>
      </c>
      <c r="D11940" t="s">
        <v>901</v>
      </c>
      <c r="E11940" t="s">
        <v>157</v>
      </c>
      <c r="F11940" t="s">
        <v>425</v>
      </c>
    </row>
    <row r="11941" spans="1:6" x14ac:dyDescent="0.25">
      <c r="A11941">
        <v>16</v>
      </c>
      <c r="B11941">
        <v>15</v>
      </c>
      <c r="C11941" t="s">
        <v>1133</v>
      </c>
      <c r="D11941" t="s">
        <v>901</v>
      </c>
      <c r="E11941" t="s">
        <v>554</v>
      </c>
      <c r="F11941" t="s">
        <v>425</v>
      </c>
    </row>
    <row r="11942" spans="1:6" x14ac:dyDescent="0.25">
      <c r="A11942">
        <v>17</v>
      </c>
      <c r="B11942">
        <v>1</v>
      </c>
      <c r="C11942" t="s">
        <v>1123</v>
      </c>
      <c r="D11942" t="s">
        <v>926</v>
      </c>
      <c r="E11942" t="s">
        <v>554</v>
      </c>
      <c r="F11942" t="s">
        <v>425</v>
      </c>
    </row>
    <row r="11943" spans="1:6" x14ac:dyDescent="0.25">
      <c r="A11943">
        <v>17</v>
      </c>
      <c r="B11943">
        <v>2</v>
      </c>
      <c r="C11943" t="s">
        <v>1143</v>
      </c>
      <c r="D11943" t="s">
        <v>961</v>
      </c>
      <c r="E11943" t="s">
        <v>157</v>
      </c>
      <c r="F11943" t="s">
        <v>425</v>
      </c>
    </row>
    <row r="11944" spans="1:6" x14ac:dyDescent="0.25">
      <c r="A11944">
        <v>17</v>
      </c>
      <c r="B11944">
        <v>3</v>
      </c>
      <c r="C11944" t="s">
        <v>1158</v>
      </c>
      <c r="D11944" t="s">
        <v>961</v>
      </c>
      <c r="E11944" t="s">
        <v>660</v>
      </c>
      <c r="F11944" t="s">
        <v>425</v>
      </c>
    </row>
    <row r="11945" spans="1:6" x14ac:dyDescent="0.25">
      <c r="A11945">
        <v>17</v>
      </c>
      <c r="B11945">
        <v>4</v>
      </c>
      <c r="C11945" t="s">
        <v>1137</v>
      </c>
      <c r="D11945" t="s">
        <v>922</v>
      </c>
      <c r="E11945" t="s">
        <v>54</v>
      </c>
      <c r="F11945" t="s">
        <v>425</v>
      </c>
    </row>
    <row r="11946" spans="1:6" x14ac:dyDescent="0.25">
      <c r="A11946">
        <v>17</v>
      </c>
      <c r="B11946">
        <v>5</v>
      </c>
      <c r="C11946" t="s">
        <v>1146</v>
      </c>
      <c r="D11946" t="s">
        <v>905</v>
      </c>
      <c r="E11946" t="s">
        <v>489</v>
      </c>
      <c r="F11946" t="s">
        <v>425</v>
      </c>
    </row>
    <row r="11947" spans="1:6" x14ac:dyDescent="0.25">
      <c r="A11947">
        <v>17</v>
      </c>
      <c r="B11947">
        <v>6</v>
      </c>
      <c r="C11947" t="s">
        <v>1213</v>
      </c>
      <c r="D11947" t="s">
        <v>901</v>
      </c>
      <c r="E11947" t="s">
        <v>809</v>
      </c>
      <c r="F11947" t="s">
        <v>425</v>
      </c>
    </row>
    <row r="11948" spans="1:6" x14ac:dyDescent="0.25">
      <c r="A11948">
        <v>17</v>
      </c>
      <c r="B11948">
        <v>7</v>
      </c>
      <c r="C11948" t="s">
        <v>1156</v>
      </c>
      <c r="D11948" t="s">
        <v>899</v>
      </c>
      <c r="E11948" t="s">
        <v>793</v>
      </c>
      <c r="F11948" t="s">
        <v>425</v>
      </c>
    </row>
    <row r="11949" spans="1:6" x14ac:dyDescent="0.25">
      <c r="A11949">
        <v>17</v>
      </c>
      <c r="B11949">
        <v>8</v>
      </c>
      <c r="C11949" t="s">
        <v>1139</v>
      </c>
      <c r="D11949" t="s">
        <v>903</v>
      </c>
      <c r="E11949" t="s">
        <v>424</v>
      </c>
      <c r="F11949" t="s">
        <v>425</v>
      </c>
    </row>
    <row r="11950" spans="1:6" x14ac:dyDescent="0.25">
      <c r="A11950">
        <v>17</v>
      </c>
      <c r="B11950">
        <v>9</v>
      </c>
      <c r="C11950" t="s">
        <v>1160</v>
      </c>
      <c r="D11950" t="s">
        <v>899</v>
      </c>
      <c r="E11950" t="s">
        <v>817</v>
      </c>
      <c r="F11950" t="s">
        <v>425</v>
      </c>
    </row>
    <row r="11951" spans="1:6" x14ac:dyDescent="0.25">
      <c r="A11951">
        <v>17</v>
      </c>
      <c r="B11951">
        <v>10</v>
      </c>
      <c r="C11951" t="s">
        <v>1225</v>
      </c>
      <c r="D11951" t="s">
        <v>901</v>
      </c>
      <c r="E11951" t="s">
        <v>656</v>
      </c>
      <c r="F11951" t="s">
        <v>425</v>
      </c>
    </row>
    <row r="11952" spans="1:6" x14ac:dyDescent="0.25">
      <c r="A11952">
        <v>17</v>
      </c>
      <c r="B11952">
        <v>11</v>
      </c>
      <c r="C11952" t="s">
        <v>1142</v>
      </c>
      <c r="D11952" t="s">
        <v>899</v>
      </c>
      <c r="E11952" t="s">
        <v>460</v>
      </c>
      <c r="F11952" t="s">
        <v>425</v>
      </c>
    </row>
    <row r="11953" spans="1:6" x14ac:dyDescent="0.25">
      <c r="A11953">
        <v>17</v>
      </c>
      <c r="B11953">
        <v>12</v>
      </c>
      <c r="C11953" t="s">
        <v>1153</v>
      </c>
      <c r="D11953" t="s">
        <v>899</v>
      </c>
      <c r="E11953" t="s">
        <v>737</v>
      </c>
      <c r="F11953" t="s">
        <v>425</v>
      </c>
    </row>
    <row r="11954" spans="1:6" x14ac:dyDescent="0.25">
      <c r="A11954">
        <v>17</v>
      </c>
      <c r="B11954">
        <v>13</v>
      </c>
      <c r="C11954" t="s">
        <v>1165</v>
      </c>
      <c r="D11954" t="s">
        <v>901</v>
      </c>
      <c r="E11954" t="s">
        <v>284</v>
      </c>
      <c r="F11954" t="s">
        <v>425</v>
      </c>
    </row>
    <row r="11955" spans="1:6" x14ac:dyDescent="0.25">
      <c r="A11955">
        <v>17</v>
      </c>
      <c r="B11955">
        <v>14</v>
      </c>
      <c r="C11955" t="s">
        <v>1094</v>
      </c>
      <c r="D11955" t="s">
        <v>903</v>
      </c>
      <c r="E11955" t="s">
        <v>773</v>
      </c>
      <c r="F11955" t="s">
        <v>425</v>
      </c>
    </row>
    <row r="11956" spans="1:6" x14ac:dyDescent="0.25">
      <c r="A11956">
        <v>17</v>
      </c>
      <c r="B11956">
        <v>15</v>
      </c>
      <c r="C11956" t="s">
        <v>1207</v>
      </c>
      <c r="D11956" t="s">
        <v>899</v>
      </c>
      <c r="E11956" t="s">
        <v>558</v>
      </c>
      <c r="F11956" t="s">
        <v>425</v>
      </c>
    </row>
    <row r="11957" spans="1:6" x14ac:dyDescent="0.25">
      <c r="A11957">
        <v>18</v>
      </c>
      <c r="B11957">
        <v>1</v>
      </c>
      <c r="C11957" t="s">
        <v>1154</v>
      </c>
      <c r="D11957" t="s">
        <v>922</v>
      </c>
      <c r="E11957" t="s">
        <v>558</v>
      </c>
      <c r="F11957" t="s">
        <v>425</v>
      </c>
    </row>
    <row r="11958" spans="1:6" x14ac:dyDescent="0.25">
      <c r="A11958">
        <v>18</v>
      </c>
      <c r="B11958">
        <v>2</v>
      </c>
      <c r="C11958" t="s">
        <v>1237</v>
      </c>
      <c r="D11958" t="s">
        <v>901</v>
      </c>
      <c r="E11958" t="s">
        <v>773</v>
      </c>
      <c r="F11958" t="s">
        <v>425</v>
      </c>
    </row>
    <row r="11959" spans="1:6" x14ac:dyDescent="0.25">
      <c r="A11959">
        <v>18</v>
      </c>
      <c r="B11959">
        <v>3</v>
      </c>
      <c r="C11959" t="s">
        <v>1188</v>
      </c>
      <c r="D11959" t="s">
        <v>961</v>
      </c>
      <c r="E11959" t="s">
        <v>284</v>
      </c>
      <c r="F11959" t="s">
        <v>425</v>
      </c>
    </row>
    <row r="11960" spans="1:6" x14ac:dyDescent="0.25">
      <c r="A11960">
        <v>18</v>
      </c>
      <c r="B11960">
        <v>4</v>
      </c>
      <c r="C11960" t="s">
        <v>1279</v>
      </c>
      <c r="D11960" t="s">
        <v>901</v>
      </c>
      <c r="E11960" t="s">
        <v>737</v>
      </c>
      <c r="F11960" t="s">
        <v>425</v>
      </c>
    </row>
    <row r="11961" spans="1:6" x14ac:dyDescent="0.25">
      <c r="A11961">
        <v>18</v>
      </c>
      <c r="B11961">
        <v>5</v>
      </c>
      <c r="C11961" t="s">
        <v>1166</v>
      </c>
      <c r="D11961" t="s">
        <v>901</v>
      </c>
      <c r="E11961" t="s">
        <v>460</v>
      </c>
      <c r="F11961" t="s">
        <v>425</v>
      </c>
    </row>
    <row r="11962" spans="1:6" x14ac:dyDescent="0.25">
      <c r="A11962">
        <v>18</v>
      </c>
      <c r="B11962">
        <v>6</v>
      </c>
      <c r="C11962" t="s">
        <v>1196</v>
      </c>
      <c r="D11962" t="s">
        <v>903</v>
      </c>
      <c r="E11962" t="s">
        <v>656</v>
      </c>
      <c r="F11962" t="s">
        <v>425</v>
      </c>
    </row>
    <row r="11963" spans="1:6" x14ac:dyDescent="0.25">
      <c r="A11963">
        <v>18</v>
      </c>
      <c r="B11963">
        <v>7</v>
      </c>
      <c r="C11963" t="s">
        <v>1190</v>
      </c>
      <c r="D11963" t="s">
        <v>901</v>
      </c>
      <c r="E11963" t="s">
        <v>817</v>
      </c>
      <c r="F11963" t="s">
        <v>425</v>
      </c>
    </row>
    <row r="11964" spans="1:6" x14ac:dyDescent="0.25">
      <c r="A11964">
        <v>18</v>
      </c>
      <c r="B11964">
        <v>8</v>
      </c>
      <c r="C11964" t="s">
        <v>1140</v>
      </c>
      <c r="D11964" t="s">
        <v>901</v>
      </c>
      <c r="E11964" t="s">
        <v>424</v>
      </c>
      <c r="F11964" t="s">
        <v>425</v>
      </c>
    </row>
    <row r="11965" spans="1:6" x14ac:dyDescent="0.25">
      <c r="A11965">
        <v>18</v>
      </c>
      <c r="B11965">
        <v>9</v>
      </c>
      <c r="C11965" t="s">
        <v>1167</v>
      </c>
      <c r="D11965" t="s">
        <v>901</v>
      </c>
      <c r="E11965" t="s">
        <v>793</v>
      </c>
      <c r="F11965" t="s">
        <v>425</v>
      </c>
    </row>
    <row r="11966" spans="1:6" x14ac:dyDescent="0.25">
      <c r="A11966">
        <v>18</v>
      </c>
      <c r="B11966">
        <v>10</v>
      </c>
      <c r="C11966" t="s">
        <v>1129</v>
      </c>
      <c r="D11966" t="s">
        <v>899</v>
      </c>
      <c r="E11966" t="s">
        <v>809</v>
      </c>
      <c r="F11966" t="s">
        <v>425</v>
      </c>
    </row>
    <row r="11967" spans="1:6" x14ac:dyDescent="0.25">
      <c r="A11967">
        <v>18</v>
      </c>
      <c r="B11967">
        <v>11</v>
      </c>
      <c r="C11967" t="s">
        <v>1216</v>
      </c>
      <c r="D11967" t="s">
        <v>899</v>
      </c>
      <c r="E11967" t="s">
        <v>489</v>
      </c>
      <c r="F11967" t="s">
        <v>425</v>
      </c>
    </row>
    <row r="11968" spans="1:6" x14ac:dyDescent="0.25">
      <c r="A11968">
        <v>18</v>
      </c>
      <c r="B11968">
        <v>12</v>
      </c>
      <c r="C11968" t="s">
        <v>1200</v>
      </c>
      <c r="D11968" t="s">
        <v>901</v>
      </c>
      <c r="E11968" t="s">
        <v>54</v>
      </c>
      <c r="F11968" t="s">
        <v>425</v>
      </c>
    </row>
    <row r="11969" spans="1:6" x14ac:dyDescent="0.25">
      <c r="A11969">
        <v>18</v>
      </c>
      <c r="B11969">
        <v>13</v>
      </c>
      <c r="C11969" t="s">
        <v>1150</v>
      </c>
      <c r="D11969" t="s">
        <v>905</v>
      </c>
      <c r="E11969" t="s">
        <v>660</v>
      </c>
      <c r="F11969" t="s">
        <v>425</v>
      </c>
    </row>
    <row r="11970" spans="1:6" x14ac:dyDescent="0.25">
      <c r="A11970">
        <v>18</v>
      </c>
      <c r="B11970">
        <v>14</v>
      </c>
      <c r="C11970" t="s">
        <v>1169</v>
      </c>
      <c r="D11970" t="s">
        <v>901</v>
      </c>
      <c r="E11970" t="s">
        <v>157</v>
      </c>
      <c r="F11970" t="s">
        <v>425</v>
      </c>
    </row>
    <row r="11971" spans="1:6" x14ac:dyDescent="0.25">
      <c r="A11971">
        <v>18</v>
      </c>
      <c r="B11971">
        <v>15</v>
      </c>
      <c r="C11971" t="s">
        <v>1180</v>
      </c>
      <c r="D11971" t="s">
        <v>899</v>
      </c>
      <c r="E11971" t="s">
        <v>554</v>
      </c>
      <c r="F11971" t="s">
        <v>425</v>
      </c>
    </row>
    <row r="11972" spans="1:6" x14ac:dyDescent="0.25">
      <c r="A11972">
        <v>19</v>
      </c>
      <c r="B11972">
        <v>1</v>
      </c>
      <c r="C11972" t="s">
        <v>1148</v>
      </c>
      <c r="D11972" t="s">
        <v>901</v>
      </c>
      <c r="E11972" t="s">
        <v>554</v>
      </c>
      <c r="F11972" t="s">
        <v>425</v>
      </c>
    </row>
    <row r="11973" spans="1:6" x14ac:dyDescent="0.25">
      <c r="A11973">
        <v>19</v>
      </c>
      <c r="B11973">
        <v>2</v>
      </c>
      <c r="C11973" t="s">
        <v>1138</v>
      </c>
      <c r="D11973" t="s">
        <v>961</v>
      </c>
      <c r="E11973" t="s">
        <v>157</v>
      </c>
      <c r="F11973" t="s">
        <v>425</v>
      </c>
    </row>
    <row r="11974" spans="1:6" x14ac:dyDescent="0.25">
      <c r="A11974">
        <v>19</v>
      </c>
      <c r="B11974">
        <v>3</v>
      </c>
      <c r="C11974" t="s">
        <v>1247</v>
      </c>
      <c r="D11974" t="s">
        <v>901</v>
      </c>
      <c r="E11974" t="s">
        <v>660</v>
      </c>
      <c r="F11974" t="s">
        <v>425</v>
      </c>
    </row>
    <row r="11975" spans="1:6" x14ac:dyDescent="0.25">
      <c r="A11975">
        <v>19</v>
      </c>
      <c r="B11975">
        <v>4</v>
      </c>
      <c r="C11975" t="s">
        <v>1185</v>
      </c>
      <c r="D11975" t="s">
        <v>901</v>
      </c>
      <c r="E11975" t="s">
        <v>54</v>
      </c>
      <c r="F11975" t="s">
        <v>425</v>
      </c>
    </row>
    <row r="11976" spans="1:6" x14ac:dyDescent="0.25">
      <c r="A11976">
        <v>19</v>
      </c>
      <c r="B11976">
        <v>5</v>
      </c>
      <c r="C11976" t="s">
        <v>1168</v>
      </c>
      <c r="D11976" t="s">
        <v>899</v>
      </c>
      <c r="E11976" t="s">
        <v>489</v>
      </c>
      <c r="F11976" t="s">
        <v>425</v>
      </c>
    </row>
    <row r="11977" spans="1:6" x14ac:dyDescent="0.25">
      <c r="A11977">
        <v>19</v>
      </c>
      <c r="B11977">
        <v>6</v>
      </c>
      <c r="C11977" t="s">
        <v>1205</v>
      </c>
      <c r="D11977" t="s">
        <v>905</v>
      </c>
      <c r="E11977" t="s">
        <v>809</v>
      </c>
      <c r="F11977" t="s">
        <v>425</v>
      </c>
    </row>
    <row r="11978" spans="1:6" x14ac:dyDescent="0.25">
      <c r="A11978">
        <v>19</v>
      </c>
      <c r="B11978">
        <v>7</v>
      </c>
      <c r="C11978" t="s">
        <v>1231</v>
      </c>
      <c r="D11978" t="s">
        <v>901</v>
      </c>
      <c r="E11978" t="s">
        <v>793</v>
      </c>
      <c r="F11978" t="s">
        <v>425</v>
      </c>
    </row>
    <row r="11979" spans="1:6" x14ac:dyDescent="0.25">
      <c r="A11979">
        <v>19</v>
      </c>
      <c r="B11979">
        <v>8</v>
      </c>
      <c r="C11979" t="s">
        <v>1127</v>
      </c>
      <c r="D11979" t="s">
        <v>901</v>
      </c>
      <c r="E11979" t="s">
        <v>424</v>
      </c>
      <c r="F11979" t="s">
        <v>425</v>
      </c>
    </row>
    <row r="11980" spans="1:6" x14ac:dyDescent="0.25">
      <c r="A11980">
        <v>19</v>
      </c>
      <c r="B11980">
        <v>9</v>
      </c>
      <c r="C11980" t="s">
        <v>1110</v>
      </c>
      <c r="D11980" t="s">
        <v>899</v>
      </c>
      <c r="E11980" t="s">
        <v>817</v>
      </c>
      <c r="F11980" t="s">
        <v>425</v>
      </c>
    </row>
    <row r="11981" spans="1:6" x14ac:dyDescent="0.25">
      <c r="A11981">
        <v>19</v>
      </c>
      <c r="B11981">
        <v>10</v>
      </c>
      <c r="C11981" t="s">
        <v>1175</v>
      </c>
      <c r="D11981" t="s">
        <v>905</v>
      </c>
      <c r="E11981" t="s">
        <v>656</v>
      </c>
      <c r="F11981" t="s">
        <v>425</v>
      </c>
    </row>
    <row r="11982" spans="1:6" x14ac:dyDescent="0.25">
      <c r="A11982">
        <v>19</v>
      </c>
      <c r="B11982">
        <v>11</v>
      </c>
      <c r="C11982" t="s">
        <v>1201</v>
      </c>
      <c r="D11982" t="s">
        <v>903</v>
      </c>
      <c r="E11982" t="s">
        <v>460</v>
      </c>
      <c r="F11982" t="s">
        <v>425</v>
      </c>
    </row>
    <row r="11983" spans="1:6" x14ac:dyDescent="0.25">
      <c r="A11983">
        <v>19</v>
      </c>
      <c r="B11983">
        <v>12</v>
      </c>
      <c r="C11983" t="s">
        <v>1183</v>
      </c>
      <c r="D11983" t="s">
        <v>899</v>
      </c>
      <c r="E11983" t="s">
        <v>737</v>
      </c>
      <c r="F11983" t="s">
        <v>425</v>
      </c>
    </row>
    <row r="11984" spans="1:6" x14ac:dyDescent="0.25">
      <c r="A11984">
        <v>19</v>
      </c>
      <c r="B11984">
        <v>13</v>
      </c>
      <c r="C11984" t="s">
        <v>1164</v>
      </c>
      <c r="D11984" t="s">
        <v>903</v>
      </c>
      <c r="E11984" t="s">
        <v>284</v>
      </c>
      <c r="F11984" t="s">
        <v>425</v>
      </c>
    </row>
    <row r="11985" spans="1:6" x14ac:dyDescent="0.25">
      <c r="A11985">
        <v>19</v>
      </c>
      <c r="B11985">
        <v>14</v>
      </c>
      <c r="C11985" t="s">
        <v>1204</v>
      </c>
      <c r="D11985" t="s">
        <v>901</v>
      </c>
      <c r="E11985" t="s">
        <v>773</v>
      </c>
      <c r="F11985" t="s">
        <v>425</v>
      </c>
    </row>
    <row r="11986" spans="1:6" x14ac:dyDescent="0.25">
      <c r="A11986">
        <v>19</v>
      </c>
      <c r="B11986">
        <v>15</v>
      </c>
      <c r="C11986" t="s">
        <v>1184</v>
      </c>
      <c r="D11986" t="s">
        <v>901</v>
      </c>
      <c r="E11986" t="s">
        <v>558</v>
      </c>
      <c r="F11986" t="s">
        <v>425</v>
      </c>
    </row>
    <row r="11987" spans="1:6" x14ac:dyDescent="0.25">
      <c r="A11987">
        <v>20</v>
      </c>
      <c r="B11987">
        <v>1</v>
      </c>
      <c r="C11987" t="s">
        <v>1194</v>
      </c>
      <c r="D11987" t="s">
        <v>961</v>
      </c>
      <c r="E11987" t="s">
        <v>558</v>
      </c>
      <c r="F11987" t="s">
        <v>425</v>
      </c>
    </row>
    <row r="11988" spans="1:6" x14ac:dyDescent="0.25">
      <c r="A11988">
        <v>20</v>
      </c>
      <c r="B11988">
        <v>2</v>
      </c>
      <c r="C11988" t="s">
        <v>1171</v>
      </c>
      <c r="D11988" t="s">
        <v>961</v>
      </c>
      <c r="E11988" t="s">
        <v>773</v>
      </c>
      <c r="F11988" t="s">
        <v>425</v>
      </c>
    </row>
    <row r="11989" spans="1:6" x14ac:dyDescent="0.25">
      <c r="A11989">
        <v>20</v>
      </c>
      <c r="B11989">
        <v>3</v>
      </c>
      <c r="C11989" t="s">
        <v>1155</v>
      </c>
      <c r="D11989" t="s">
        <v>961</v>
      </c>
      <c r="E11989" t="s">
        <v>284</v>
      </c>
      <c r="F11989" t="s">
        <v>425</v>
      </c>
    </row>
    <row r="11990" spans="1:6" x14ac:dyDescent="0.25">
      <c r="A11990">
        <v>20</v>
      </c>
      <c r="B11990">
        <v>4</v>
      </c>
      <c r="C11990" t="s">
        <v>1162</v>
      </c>
      <c r="D11990" t="s">
        <v>961</v>
      </c>
      <c r="E11990" t="s">
        <v>737</v>
      </c>
      <c r="F11990" t="s">
        <v>425</v>
      </c>
    </row>
    <row r="11991" spans="1:6" x14ac:dyDescent="0.25">
      <c r="A11991">
        <v>20</v>
      </c>
      <c r="B11991">
        <v>5</v>
      </c>
      <c r="C11991" t="s">
        <v>1157</v>
      </c>
      <c r="D11991" t="s">
        <v>899</v>
      </c>
      <c r="E11991" t="s">
        <v>460</v>
      </c>
      <c r="F11991" t="s">
        <v>425</v>
      </c>
    </row>
    <row r="11992" spans="1:6" x14ac:dyDescent="0.25">
      <c r="A11992">
        <v>20</v>
      </c>
      <c r="B11992">
        <v>6</v>
      </c>
      <c r="C11992" t="s">
        <v>1177</v>
      </c>
      <c r="D11992" t="s">
        <v>901</v>
      </c>
      <c r="E11992" t="s">
        <v>656</v>
      </c>
      <c r="F11992" t="s">
        <v>425</v>
      </c>
    </row>
    <row r="11993" spans="1:6" x14ac:dyDescent="0.25">
      <c r="A11993">
        <v>20</v>
      </c>
      <c r="B11993">
        <v>7</v>
      </c>
      <c r="C11993" t="s">
        <v>1233</v>
      </c>
      <c r="D11993" t="s">
        <v>901</v>
      </c>
      <c r="E11993" t="s">
        <v>817</v>
      </c>
      <c r="F11993" t="s">
        <v>425</v>
      </c>
    </row>
    <row r="11994" spans="1:6" x14ac:dyDescent="0.25">
      <c r="A11994">
        <v>20</v>
      </c>
      <c r="B11994">
        <v>8</v>
      </c>
      <c r="C11994" t="s">
        <v>1224</v>
      </c>
      <c r="D11994" t="s">
        <v>961</v>
      </c>
      <c r="E11994" t="s">
        <v>424</v>
      </c>
      <c r="F11994" t="s">
        <v>425</v>
      </c>
    </row>
    <row r="11995" spans="1:6" x14ac:dyDescent="0.25">
      <c r="A11995">
        <v>20</v>
      </c>
      <c r="B11995">
        <v>9</v>
      </c>
      <c r="C11995" t="s">
        <v>1211</v>
      </c>
      <c r="D11995" t="s">
        <v>899</v>
      </c>
      <c r="E11995" t="s">
        <v>793</v>
      </c>
      <c r="F11995" t="s">
        <v>425</v>
      </c>
    </row>
    <row r="11996" spans="1:6" x14ac:dyDescent="0.25">
      <c r="A11996">
        <v>20</v>
      </c>
      <c r="B11996">
        <v>10</v>
      </c>
      <c r="C11996" t="s">
        <v>1191</v>
      </c>
      <c r="D11996" t="s">
        <v>901</v>
      </c>
      <c r="E11996" t="s">
        <v>809</v>
      </c>
      <c r="F11996" t="s">
        <v>425</v>
      </c>
    </row>
    <row r="11997" spans="1:6" x14ac:dyDescent="0.25">
      <c r="A11997">
        <v>20</v>
      </c>
      <c r="B11997">
        <v>11</v>
      </c>
      <c r="C11997" t="s">
        <v>1226</v>
      </c>
      <c r="D11997" t="s">
        <v>901</v>
      </c>
      <c r="E11997" t="s">
        <v>489</v>
      </c>
      <c r="F11997" t="s">
        <v>425</v>
      </c>
    </row>
    <row r="11998" spans="1:6" x14ac:dyDescent="0.25">
      <c r="A11998">
        <v>20</v>
      </c>
      <c r="B11998">
        <v>12</v>
      </c>
      <c r="C11998" t="s">
        <v>1189</v>
      </c>
      <c r="D11998" t="s">
        <v>901</v>
      </c>
      <c r="E11998" t="s">
        <v>54</v>
      </c>
      <c r="F11998" t="s">
        <v>425</v>
      </c>
    </row>
    <row r="11999" spans="1:6" x14ac:dyDescent="0.25">
      <c r="A11999">
        <v>20</v>
      </c>
      <c r="B11999">
        <v>13</v>
      </c>
      <c r="C11999" t="s">
        <v>1299</v>
      </c>
      <c r="D11999" t="s">
        <v>961</v>
      </c>
      <c r="E11999" t="s">
        <v>660</v>
      </c>
      <c r="F11999" t="s">
        <v>425</v>
      </c>
    </row>
    <row r="12000" spans="1:6" x14ac:dyDescent="0.25">
      <c r="A12000">
        <v>20</v>
      </c>
      <c r="B12000">
        <v>14</v>
      </c>
      <c r="C12000" t="s">
        <v>1186</v>
      </c>
      <c r="D12000" t="s">
        <v>922</v>
      </c>
      <c r="E12000" t="s">
        <v>157</v>
      </c>
      <c r="F12000" t="s">
        <v>425</v>
      </c>
    </row>
    <row r="12001" spans="1:6" x14ac:dyDescent="0.25">
      <c r="A12001">
        <v>20</v>
      </c>
      <c r="B12001">
        <v>15</v>
      </c>
      <c r="C12001" t="s">
        <v>1425</v>
      </c>
      <c r="D12001" t="s">
        <v>901</v>
      </c>
      <c r="E12001" t="s">
        <v>554</v>
      </c>
      <c r="F12001" t="s">
        <v>425</v>
      </c>
    </row>
    <row r="12002" spans="1:6" x14ac:dyDescent="0.25">
      <c r="A12002">
        <v>21</v>
      </c>
      <c r="B12002">
        <v>1</v>
      </c>
      <c r="C12002" t="s">
        <v>1228</v>
      </c>
      <c r="D12002" t="s">
        <v>899</v>
      </c>
      <c r="E12002" t="s">
        <v>554</v>
      </c>
      <c r="F12002" t="s">
        <v>425</v>
      </c>
    </row>
    <row r="12003" spans="1:6" x14ac:dyDescent="0.25">
      <c r="A12003">
        <v>21</v>
      </c>
      <c r="B12003">
        <v>2</v>
      </c>
      <c r="C12003" t="s">
        <v>1195</v>
      </c>
      <c r="D12003" t="s">
        <v>899</v>
      </c>
      <c r="E12003" t="s">
        <v>157</v>
      </c>
      <c r="F12003" t="s">
        <v>425</v>
      </c>
    </row>
    <row r="12004" spans="1:6" x14ac:dyDescent="0.25">
      <c r="A12004">
        <v>21</v>
      </c>
      <c r="B12004">
        <v>3</v>
      </c>
      <c r="C12004" t="s">
        <v>1172</v>
      </c>
      <c r="D12004" t="s">
        <v>901</v>
      </c>
      <c r="E12004" t="s">
        <v>660</v>
      </c>
      <c r="F12004" t="s">
        <v>425</v>
      </c>
    </row>
    <row r="12005" spans="1:6" x14ac:dyDescent="0.25">
      <c r="A12005">
        <v>21</v>
      </c>
      <c r="B12005">
        <v>4</v>
      </c>
      <c r="C12005" t="s">
        <v>1198</v>
      </c>
      <c r="D12005" t="s">
        <v>901</v>
      </c>
      <c r="E12005" t="s">
        <v>54</v>
      </c>
      <c r="F12005" t="s">
        <v>425</v>
      </c>
    </row>
    <row r="12006" spans="1:6" x14ac:dyDescent="0.25">
      <c r="A12006">
        <v>21</v>
      </c>
      <c r="B12006">
        <v>5</v>
      </c>
      <c r="C12006" t="s">
        <v>1221</v>
      </c>
      <c r="D12006" t="s">
        <v>908</v>
      </c>
      <c r="E12006" t="s">
        <v>489</v>
      </c>
      <c r="F12006" t="s">
        <v>425</v>
      </c>
    </row>
    <row r="12007" spans="1:6" x14ac:dyDescent="0.25">
      <c r="A12007">
        <v>21</v>
      </c>
      <c r="B12007">
        <v>6</v>
      </c>
      <c r="C12007" t="s">
        <v>1176</v>
      </c>
      <c r="D12007" t="s">
        <v>922</v>
      </c>
      <c r="E12007" t="s">
        <v>809</v>
      </c>
      <c r="F12007" t="s">
        <v>425</v>
      </c>
    </row>
    <row r="12008" spans="1:6" x14ac:dyDescent="0.25">
      <c r="A12008">
        <v>21</v>
      </c>
      <c r="B12008">
        <v>7</v>
      </c>
      <c r="C12008" t="s">
        <v>1373</v>
      </c>
      <c r="D12008" t="s">
        <v>901</v>
      </c>
      <c r="E12008" t="s">
        <v>793</v>
      </c>
      <c r="F12008" t="s">
        <v>425</v>
      </c>
    </row>
    <row r="12009" spans="1:6" x14ac:dyDescent="0.25">
      <c r="A12009">
        <v>21</v>
      </c>
      <c r="B12009">
        <v>8</v>
      </c>
      <c r="C12009" t="s">
        <v>1229</v>
      </c>
      <c r="D12009" t="s">
        <v>905</v>
      </c>
      <c r="E12009" t="s">
        <v>424</v>
      </c>
      <c r="F12009" t="s">
        <v>425</v>
      </c>
    </row>
    <row r="12010" spans="1:6" x14ac:dyDescent="0.25">
      <c r="A12010">
        <v>21</v>
      </c>
      <c r="B12010">
        <v>9</v>
      </c>
      <c r="C12010" t="s">
        <v>1199</v>
      </c>
      <c r="D12010" t="s">
        <v>903</v>
      </c>
      <c r="E12010" t="s">
        <v>817</v>
      </c>
      <c r="F12010" t="s">
        <v>425</v>
      </c>
    </row>
    <row r="12011" spans="1:6" x14ac:dyDescent="0.25">
      <c r="A12011">
        <v>21</v>
      </c>
      <c r="B12011">
        <v>10</v>
      </c>
      <c r="C12011" t="s">
        <v>1210</v>
      </c>
      <c r="D12011" t="s">
        <v>901</v>
      </c>
      <c r="E12011" t="s">
        <v>656</v>
      </c>
      <c r="F12011" t="s">
        <v>425</v>
      </c>
    </row>
    <row r="12012" spans="1:6" x14ac:dyDescent="0.25">
      <c r="A12012">
        <v>21</v>
      </c>
      <c r="B12012">
        <v>11</v>
      </c>
      <c r="C12012" t="s">
        <v>1163</v>
      </c>
      <c r="D12012" t="s">
        <v>903</v>
      </c>
      <c r="E12012" t="s">
        <v>460</v>
      </c>
      <c r="F12012" t="s">
        <v>425</v>
      </c>
    </row>
    <row r="12013" spans="1:6" x14ac:dyDescent="0.25">
      <c r="A12013">
        <v>21</v>
      </c>
      <c r="B12013">
        <v>12</v>
      </c>
      <c r="C12013" t="s">
        <v>1174</v>
      </c>
      <c r="D12013" t="s">
        <v>899</v>
      </c>
      <c r="E12013" t="s">
        <v>737</v>
      </c>
      <c r="F12013" t="s">
        <v>425</v>
      </c>
    </row>
    <row r="12014" spans="1:6" x14ac:dyDescent="0.25">
      <c r="A12014">
        <v>21</v>
      </c>
      <c r="B12014">
        <v>13</v>
      </c>
      <c r="C12014" t="s">
        <v>1250</v>
      </c>
      <c r="D12014" t="s">
        <v>899</v>
      </c>
      <c r="E12014" t="s">
        <v>284</v>
      </c>
      <c r="F12014" t="s">
        <v>425</v>
      </c>
    </row>
    <row r="12015" spans="1:6" x14ac:dyDescent="0.25">
      <c r="A12015">
        <v>21</v>
      </c>
      <c r="B12015">
        <v>14</v>
      </c>
      <c r="C12015" t="s">
        <v>1476</v>
      </c>
      <c r="D12015" t="s">
        <v>899</v>
      </c>
      <c r="E12015" t="s">
        <v>773</v>
      </c>
      <c r="F12015" t="s">
        <v>425</v>
      </c>
    </row>
    <row r="12016" spans="1:6" x14ac:dyDescent="0.25">
      <c r="A12016">
        <v>21</v>
      </c>
      <c r="B12016">
        <v>15</v>
      </c>
      <c r="C12016" t="s">
        <v>1308</v>
      </c>
      <c r="D12016" t="s">
        <v>901</v>
      </c>
      <c r="E12016" t="s">
        <v>558</v>
      </c>
      <c r="F12016" t="s">
        <v>425</v>
      </c>
    </row>
    <row r="12017" spans="1:6" x14ac:dyDescent="0.25">
      <c r="A12017">
        <v>22</v>
      </c>
      <c r="B12017">
        <v>1</v>
      </c>
      <c r="C12017" t="s">
        <v>1265</v>
      </c>
      <c r="D12017" t="s">
        <v>899</v>
      </c>
      <c r="E12017" t="s">
        <v>558</v>
      </c>
      <c r="F12017" t="s">
        <v>425</v>
      </c>
    </row>
    <row r="12018" spans="1:6" x14ac:dyDescent="0.25">
      <c r="A12018">
        <v>22</v>
      </c>
      <c r="B12018">
        <v>2</v>
      </c>
      <c r="C12018" t="s">
        <v>1386</v>
      </c>
      <c r="D12018" t="s">
        <v>926</v>
      </c>
      <c r="E12018" t="s">
        <v>773</v>
      </c>
      <c r="F12018" t="s">
        <v>425</v>
      </c>
    </row>
    <row r="12019" spans="1:6" x14ac:dyDescent="0.25">
      <c r="A12019">
        <v>22</v>
      </c>
      <c r="B12019">
        <v>3</v>
      </c>
      <c r="C12019" t="s">
        <v>1249</v>
      </c>
      <c r="D12019" t="s">
        <v>899</v>
      </c>
      <c r="E12019" t="s">
        <v>284</v>
      </c>
      <c r="F12019" t="s">
        <v>425</v>
      </c>
    </row>
    <row r="12020" spans="1:6" x14ac:dyDescent="0.25">
      <c r="A12020">
        <v>22</v>
      </c>
      <c r="B12020">
        <v>4</v>
      </c>
      <c r="C12020" t="s">
        <v>1255</v>
      </c>
      <c r="D12020" t="s">
        <v>901</v>
      </c>
      <c r="E12020" t="s">
        <v>737</v>
      </c>
      <c r="F12020" t="s">
        <v>425</v>
      </c>
    </row>
    <row r="12021" spans="1:6" x14ac:dyDescent="0.25">
      <c r="A12021">
        <v>22</v>
      </c>
      <c r="B12021">
        <v>5</v>
      </c>
      <c r="C12021" t="s">
        <v>1245</v>
      </c>
      <c r="D12021" t="s">
        <v>901</v>
      </c>
      <c r="E12021" t="s">
        <v>460</v>
      </c>
      <c r="F12021" t="s">
        <v>425</v>
      </c>
    </row>
    <row r="12022" spans="1:6" x14ac:dyDescent="0.25">
      <c r="A12022">
        <v>22</v>
      </c>
      <c r="B12022">
        <v>6</v>
      </c>
      <c r="C12022" t="s">
        <v>1212</v>
      </c>
      <c r="D12022" t="s">
        <v>901</v>
      </c>
      <c r="E12022" t="s">
        <v>656</v>
      </c>
      <c r="F12022" t="s">
        <v>425</v>
      </c>
    </row>
    <row r="12023" spans="1:6" x14ac:dyDescent="0.25">
      <c r="A12023">
        <v>22</v>
      </c>
      <c r="B12023">
        <v>7</v>
      </c>
      <c r="C12023" t="s">
        <v>1227</v>
      </c>
      <c r="D12023" t="s">
        <v>901</v>
      </c>
      <c r="E12023" t="s">
        <v>817</v>
      </c>
      <c r="F12023" t="s">
        <v>425</v>
      </c>
    </row>
    <row r="12024" spans="1:6" x14ac:dyDescent="0.25">
      <c r="A12024">
        <v>22</v>
      </c>
      <c r="B12024">
        <v>8</v>
      </c>
      <c r="C12024" t="s">
        <v>1251</v>
      </c>
      <c r="D12024" t="s">
        <v>901</v>
      </c>
      <c r="E12024" t="s">
        <v>424</v>
      </c>
      <c r="F12024" t="s">
        <v>425</v>
      </c>
    </row>
    <row r="12025" spans="1:6" x14ac:dyDescent="0.25">
      <c r="A12025">
        <v>22</v>
      </c>
      <c r="B12025">
        <v>9</v>
      </c>
      <c r="C12025" t="s">
        <v>1203</v>
      </c>
      <c r="D12025" t="s">
        <v>903</v>
      </c>
      <c r="E12025" t="s">
        <v>793</v>
      </c>
      <c r="F12025" t="s">
        <v>425</v>
      </c>
    </row>
    <row r="12026" spans="1:6" x14ac:dyDescent="0.25">
      <c r="A12026">
        <v>22</v>
      </c>
      <c r="B12026">
        <v>10</v>
      </c>
      <c r="C12026" t="s">
        <v>1342</v>
      </c>
      <c r="D12026" t="s">
        <v>961</v>
      </c>
      <c r="E12026" t="s">
        <v>809</v>
      </c>
      <c r="F12026" t="s">
        <v>425</v>
      </c>
    </row>
    <row r="12027" spans="1:6" x14ac:dyDescent="0.25">
      <c r="A12027">
        <v>22</v>
      </c>
      <c r="B12027">
        <v>11</v>
      </c>
      <c r="C12027" t="s">
        <v>1197</v>
      </c>
      <c r="D12027" t="s">
        <v>961</v>
      </c>
      <c r="E12027" t="s">
        <v>489</v>
      </c>
      <c r="F12027" t="s">
        <v>425</v>
      </c>
    </row>
    <row r="12028" spans="1:6" x14ac:dyDescent="0.25">
      <c r="A12028">
        <v>22</v>
      </c>
      <c r="B12028">
        <v>12</v>
      </c>
      <c r="C12028" t="s">
        <v>1215</v>
      </c>
      <c r="D12028" t="s">
        <v>899</v>
      </c>
      <c r="E12028" t="s">
        <v>54</v>
      </c>
      <c r="F12028" t="s">
        <v>425</v>
      </c>
    </row>
    <row r="12029" spans="1:6" x14ac:dyDescent="0.25">
      <c r="A12029">
        <v>22</v>
      </c>
      <c r="B12029">
        <v>13</v>
      </c>
      <c r="C12029" t="s">
        <v>1246</v>
      </c>
      <c r="D12029" t="s">
        <v>899</v>
      </c>
      <c r="E12029" t="s">
        <v>660</v>
      </c>
      <c r="F12029" t="s">
        <v>425</v>
      </c>
    </row>
    <row r="12030" spans="1:6" x14ac:dyDescent="0.25">
      <c r="A12030">
        <v>22</v>
      </c>
      <c r="B12030">
        <v>14</v>
      </c>
      <c r="C12030" t="s">
        <v>1254</v>
      </c>
      <c r="D12030" t="s">
        <v>905</v>
      </c>
      <c r="E12030" t="s">
        <v>157</v>
      </c>
      <c r="F12030" t="s">
        <v>425</v>
      </c>
    </row>
    <row r="12031" spans="1:6" x14ac:dyDescent="0.25">
      <c r="A12031">
        <v>22</v>
      </c>
      <c r="B12031">
        <v>15</v>
      </c>
      <c r="C12031" t="s">
        <v>1209</v>
      </c>
      <c r="D12031" t="s">
        <v>961</v>
      </c>
      <c r="E12031" t="s">
        <v>554</v>
      </c>
      <c r="F12031" t="s">
        <v>425</v>
      </c>
    </row>
    <row r="12032" spans="1:6" x14ac:dyDescent="0.25">
      <c r="A12032">
        <v>23</v>
      </c>
      <c r="B12032">
        <v>1</v>
      </c>
      <c r="C12032" t="s">
        <v>1273</v>
      </c>
      <c r="D12032" t="s">
        <v>901</v>
      </c>
      <c r="E12032" t="s">
        <v>554</v>
      </c>
      <c r="F12032" t="s">
        <v>425</v>
      </c>
    </row>
    <row r="12033" spans="1:6" x14ac:dyDescent="0.25">
      <c r="A12033">
        <v>23</v>
      </c>
      <c r="B12033">
        <v>2</v>
      </c>
      <c r="C12033" t="s">
        <v>1222</v>
      </c>
      <c r="D12033" t="s">
        <v>901</v>
      </c>
      <c r="E12033" t="s">
        <v>157</v>
      </c>
      <c r="F12033" t="s">
        <v>425</v>
      </c>
    </row>
    <row r="12034" spans="1:6" x14ac:dyDescent="0.25">
      <c r="A12034">
        <v>23</v>
      </c>
      <c r="B12034">
        <v>3</v>
      </c>
      <c r="C12034" t="s">
        <v>1232</v>
      </c>
      <c r="D12034" t="s">
        <v>901</v>
      </c>
      <c r="E12034" t="s">
        <v>660</v>
      </c>
      <c r="F12034" t="s">
        <v>425</v>
      </c>
    </row>
    <row r="12035" spans="1:6" x14ac:dyDescent="0.25">
      <c r="A12035">
        <v>23</v>
      </c>
      <c r="B12035">
        <v>4</v>
      </c>
      <c r="C12035" t="s">
        <v>1132</v>
      </c>
      <c r="D12035" t="s">
        <v>903</v>
      </c>
      <c r="E12035" t="s">
        <v>54</v>
      </c>
      <c r="F12035" t="s">
        <v>425</v>
      </c>
    </row>
    <row r="12036" spans="1:6" x14ac:dyDescent="0.25">
      <c r="A12036">
        <v>23</v>
      </c>
      <c r="B12036">
        <v>5</v>
      </c>
      <c r="C12036" t="s">
        <v>1263</v>
      </c>
      <c r="D12036" t="s">
        <v>922</v>
      </c>
      <c r="E12036" t="s">
        <v>489</v>
      </c>
      <c r="F12036" t="s">
        <v>425</v>
      </c>
    </row>
    <row r="12037" spans="1:6" x14ac:dyDescent="0.25">
      <c r="A12037">
        <v>23</v>
      </c>
      <c r="B12037">
        <v>6</v>
      </c>
      <c r="C12037" t="s">
        <v>1339</v>
      </c>
      <c r="D12037" t="s">
        <v>908</v>
      </c>
      <c r="E12037" t="s">
        <v>809</v>
      </c>
      <c r="F12037" t="s">
        <v>425</v>
      </c>
    </row>
    <row r="12038" spans="1:6" x14ac:dyDescent="0.25">
      <c r="A12038">
        <v>23</v>
      </c>
      <c r="B12038">
        <v>7</v>
      </c>
      <c r="C12038" t="s">
        <v>1264</v>
      </c>
      <c r="D12038" t="s">
        <v>899</v>
      </c>
      <c r="E12038" t="s">
        <v>793</v>
      </c>
      <c r="F12038" t="s">
        <v>425</v>
      </c>
    </row>
    <row r="12039" spans="1:6" x14ac:dyDescent="0.25">
      <c r="A12039">
        <v>23</v>
      </c>
      <c r="B12039">
        <v>8</v>
      </c>
      <c r="C12039" t="s">
        <v>1192</v>
      </c>
      <c r="D12039" t="s">
        <v>901</v>
      </c>
      <c r="E12039" t="s">
        <v>424</v>
      </c>
      <c r="F12039" t="s">
        <v>425</v>
      </c>
    </row>
    <row r="12040" spans="1:6" x14ac:dyDescent="0.25">
      <c r="A12040">
        <v>23</v>
      </c>
      <c r="B12040">
        <v>9</v>
      </c>
      <c r="C12040" t="s">
        <v>1269</v>
      </c>
      <c r="D12040" t="s">
        <v>905</v>
      </c>
      <c r="E12040" t="s">
        <v>817</v>
      </c>
      <c r="F12040" t="s">
        <v>425</v>
      </c>
    </row>
    <row r="12041" spans="1:6" x14ac:dyDescent="0.25">
      <c r="A12041">
        <v>23</v>
      </c>
      <c r="B12041">
        <v>10</v>
      </c>
      <c r="C12041" t="s">
        <v>1261</v>
      </c>
      <c r="D12041" t="s">
        <v>899</v>
      </c>
      <c r="E12041" t="s">
        <v>656</v>
      </c>
      <c r="F12041" t="s">
        <v>425</v>
      </c>
    </row>
    <row r="12042" spans="1:6" x14ac:dyDescent="0.25">
      <c r="A12042">
        <v>23</v>
      </c>
      <c r="B12042">
        <v>11</v>
      </c>
      <c r="C12042" t="s">
        <v>1178</v>
      </c>
      <c r="D12042" t="s">
        <v>901</v>
      </c>
      <c r="E12042" t="s">
        <v>460</v>
      </c>
      <c r="F12042" t="s">
        <v>425</v>
      </c>
    </row>
    <row r="12043" spans="1:6" x14ac:dyDescent="0.25">
      <c r="A12043">
        <v>23</v>
      </c>
      <c r="B12043">
        <v>12</v>
      </c>
      <c r="C12043" t="s">
        <v>1311</v>
      </c>
      <c r="D12043" t="s">
        <v>899</v>
      </c>
      <c r="E12043" t="s">
        <v>737</v>
      </c>
      <c r="F12043" t="s">
        <v>425</v>
      </c>
    </row>
    <row r="12044" spans="1:6" x14ac:dyDescent="0.25">
      <c r="A12044">
        <v>23</v>
      </c>
      <c r="B12044">
        <v>13</v>
      </c>
      <c r="C12044" t="s">
        <v>1072</v>
      </c>
      <c r="D12044" t="s">
        <v>901</v>
      </c>
      <c r="E12044" t="s">
        <v>284</v>
      </c>
      <c r="F12044" t="s">
        <v>425</v>
      </c>
    </row>
    <row r="12045" spans="1:6" x14ac:dyDescent="0.25">
      <c r="A12045">
        <v>23</v>
      </c>
      <c r="B12045">
        <v>14</v>
      </c>
      <c r="C12045" t="s">
        <v>1321</v>
      </c>
      <c r="D12045" t="s">
        <v>899</v>
      </c>
      <c r="E12045" t="s">
        <v>773</v>
      </c>
      <c r="F12045" t="s">
        <v>425</v>
      </c>
    </row>
    <row r="12046" spans="1:6" x14ac:dyDescent="0.25">
      <c r="A12046">
        <v>23</v>
      </c>
      <c r="B12046">
        <v>15</v>
      </c>
      <c r="C12046" t="s">
        <v>1220</v>
      </c>
      <c r="D12046" t="s">
        <v>903</v>
      </c>
      <c r="E12046" t="s">
        <v>558</v>
      </c>
      <c r="F12046" t="s">
        <v>425</v>
      </c>
    </row>
    <row r="12047" spans="1:6" x14ac:dyDescent="0.25">
      <c r="A12047">
        <v>24</v>
      </c>
      <c r="B12047">
        <v>1</v>
      </c>
      <c r="C12047" t="s">
        <v>1290</v>
      </c>
      <c r="D12047" t="s">
        <v>922</v>
      </c>
      <c r="E12047" t="s">
        <v>558</v>
      </c>
      <c r="F12047" t="s">
        <v>425</v>
      </c>
    </row>
    <row r="12048" spans="1:6" x14ac:dyDescent="0.25">
      <c r="A12048">
        <v>24</v>
      </c>
      <c r="B12048">
        <v>2</v>
      </c>
      <c r="C12048" t="s">
        <v>1336</v>
      </c>
      <c r="D12048" t="s">
        <v>901</v>
      </c>
      <c r="E12048" t="s">
        <v>773</v>
      </c>
      <c r="F12048" t="s">
        <v>425</v>
      </c>
    </row>
    <row r="12049" spans="1:6" x14ac:dyDescent="0.25">
      <c r="A12049">
        <v>24</v>
      </c>
      <c r="B12049">
        <v>3</v>
      </c>
      <c r="C12049" t="s">
        <v>1304</v>
      </c>
      <c r="D12049" t="s">
        <v>908</v>
      </c>
      <c r="E12049" t="s">
        <v>284</v>
      </c>
      <c r="F12049" t="s">
        <v>425</v>
      </c>
    </row>
    <row r="12050" spans="1:6" x14ac:dyDescent="0.25">
      <c r="A12050">
        <v>24</v>
      </c>
      <c r="B12050">
        <v>4</v>
      </c>
      <c r="C12050" t="s">
        <v>1208</v>
      </c>
      <c r="D12050" t="s">
        <v>899</v>
      </c>
      <c r="E12050" t="s">
        <v>737</v>
      </c>
      <c r="F12050" t="s">
        <v>425</v>
      </c>
    </row>
    <row r="12051" spans="1:6" x14ac:dyDescent="0.25">
      <c r="A12051">
        <v>24</v>
      </c>
      <c r="B12051">
        <v>5</v>
      </c>
      <c r="C12051" t="s">
        <v>1223</v>
      </c>
      <c r="D12051" t="s">
        <v>908</v>
      </c>
      <c r="E12051" t="s">
        <v>460</v>
      </c>
      <c r="F12051" t="s">
        <v>425</v>
      </c>
    </row>
    <row r="12052" spans="1:6" x14ac:dyDescent="0.25">
      <c r="A12052">
        <v>24</v>
      </c>
      <c r="B12052">
        <v>6</v>
      </c>
      <c r="C12052" t="s">
        <v>1286</v>
      </c>
      <c r="D12052" t="s">
        <v>899</v>
      </c>
      <c r="E12052" t="s">
        <v>656</v>
      </c>
      <c r="F12052" t="s">
        <v>425</v>
      </c>
    </row>
    <row r="12053" spans="1:6" x14ac:dyDescent="0.25">
      <c r="A12053">
        <v>24</v>
      </c>
      <c r="B12053">
        <v>7</v>
      </c>
      <c r="C12053" t="s">
        <v>1193</v>
      </c>
      <c r="D12053" t="s">
        <v>908</v>
      </c>
      <c r="E12053" t="s">
        <v>817</v>
      </c>
      <c r="F12053" t="s">
        <v>425</v>
      </c>
    </row>
    <row r="12054" spans="1:6" x14ac:dyDescent="0.25">
      <c r="A12054">
        <v>24</v>
      </c>
      <c r="B12054">
        <v>8</v>
      </c>
      <c r="C12054" t="s">
        <v>1238</v>
      </c>
      <c r="D12054" t="s">
        <v>901</v>
      </c>
      <c r="E12054" t="s">
        <v>424</v>
      </c>
      <c r="F12054" t="s">
        <v>425</v>
      </c>
    </row>
    <row r="12055" spans="1:6" x14ac:dyDescent="0.25">
      <c r="A12055">
        <v>24</v>
      </c>
      <c r="B12055">
        <v>9</v>
      </c>
      <c r="C12055" t="s">
        <v>1241</v>
      </c>
      <c r="D12055" t="s">
        <v>961</v>
      </c>
      <c r="E12055" t="s">
        <v>793</v>
      </c>
      <c r="F12055" t="s">
        <v>425</v>
      </c>
    </row>
    <row r="12056" spans="1:6" x14ac:dyDescent="0.25">
      <c r="A12056">
        <v>24</v>
      </c>
      <c r="B12056">
        <v>10</v>
      </c>
      <c r="C12056" t="s">
        <v>1292</v>
      </c>
      <c r="D12056" t="s">
        <v>901</v>
      </c>
      <c r="E12056" t="s">
        <v>809</v>
      </c>
      <c r="F12056" t="s">
        <v>425</v>
      </c>
    </row>
    <row r="12057" spans="1:6" x14ac:dyDescent="0.25">
      <c r="A12057">
        <v>24</v>
      </c>
      <c r="B12057">
        <v>11</v>
      </c>
      <c r="C12057" t="s">
        <v>1252</v>
      </c>
      <c r="D12057" t="s">
        <v>901</v>
      </c>
      <c r="E12057" t="s">
        <v>489</v>
      </c>
      <c r="F12057" t="s">
        <v>425</v>
      </c>
    </row>
    <row r="12058" spans="1:6" x14ac:dyDescent="0.25">
      <c r="A12058">
        <v>24</v>
      </c>
      <c r="B12058">
        <v>12</v>
      </c>
      <c r="C12058" t="s">
        <v>1235</v>
      </c>
      <c r="D12058" t="s">
        <v>899</v>
      </c>
      <c r="E12058" t="s">
        <v>54</v>
      </c>
      <c r="F12058" t="s">
        <v>425</v>
      </c>
    </row>
    <row r="12059" spans="1:6" x14ac:dyDescent="0.25">
      <c r="A12059">
        <v>24</v>
      </c>
      <c r="B12059">
        <v>13</v>
      </c>
      <c r="C12059" t="s">
        <v>1303</v>
      </c>
      <c r="D12059" t="s">
        <v>899</v>
      </c>
      <c r="E12059" t="s">
        <v>660</v>
      </c>
      <c r="F12059" t="s">
        <v>425</v>
      </c>
    </row>
    <row r="12060" spans="1:6" x14ac:dyDescent="0.25">
      <c r="A12060">
        <v>24</v>
      </c>
      <c r="B12060">
        <v>14</v>
      </c>
      <c r="C12060" t="s">
        <v>1240</v>
      </c>
      <c r="D12060" t="s">
        <v>901</v>
      </c>
      <c r="E12060" t="s">
        <v>157</v>
      </c>
      <c r="F12060" t="s">
        <v>425</v>
      </c>
    </row>
    <row r="12061" spans="1:6" x14ac:dyDescent="0.25">
      <c r="A12061">
        <v>24</v>
      </c>
      <c r="B12061">
        <v>15</v>
      </c>
      <c r="C12061" t="s">
        <v>1206</v>
      </c>
      <c r="D12061" t="s">
        <v>901</v>
      </c>
      <c r="E12061" t="s">
        <v>554</v>
      </c>
      <c r="F12061" t="s">
        <v>425</v>
      </c>
    </row>
    <row r="12062" spans="1:6" x14ac:dyDescent="0.25">
      <c r="A12062">
        <v>25</v>
      </c>
      <c r="B12062">
        <v>1</v>
      </c>
      <c r="C12062" t="s">
        <v>1218</v>
      </c>
      <c r="D12062" t="s">
        <v>901</v>
      </c>
      <c r="E12062" t="s">
        <v>554</v>
      </c>
      <c r="F12062" t="s">
        <v>425</v>
      </c>
    </row>
    <row r="12063" spans="1:6" x14ac:dyDescent="0.25">
      <c r="A12063">
        <v>25</v>
      </c>
      <c r="B12063">
        <v>2</v>
      </c>
      <c r="C12063" t="s">
        <v>1376</v>
      </c>
      <c r="D12063" t="s">
        <v>901</v>
      </c>
      <c r="E12063" t="s">
        <v>157</v>
      </c>
      <c r="F12063" t="s">
        <v>425</v>
      </c>
    </row>
    <row r="12064" spans="1:6" x14ac:dyDescent="0.25">
      <c r="A12064">
        <v>25</v>
      </c>
      <c r="B12064">
        <v>3</v>
      </c>
      <c r="C12064" t="s">
        <v>1217</v>
      </c>
      <c r="D12064" t="s">
        <v>901</v>
      </c>
      <c r="E12064" t="s">
        <v>660</v>
      </c>
      <c r="F12064" t="s">
        <v>425</v>
      </c>
    </row>
    <row r="12065" spans="1:6" x14ac:dyDescent="0.25">
      <c r="A12065">
        <v>25</v>
      </c>
      <c r="B12065">
        <v>4</v>
      </c>
      <c r="C12065" t="s">
        <v>1219</v>
      </c>
      <c r="D12065" t="s">
        <v>899</v>
      </c>
      <c r="E12065" t="s">
        <v>54</v>
      </c>
      <c r="F12065" t="s">
        <v>425</v>
      </c>
    </row>
    <row r="12066" spans="1:6" x14ac:dyDescent="0.25">
      <c r="A12066">
        <v>25</v>
      </c>
      <c r="B12066">
        <v>5</v>
      </c>
      <c r="C12066" t="s">
        <v>1413</v>
      </c>
      <c r="D12066" t="s">
        <v>901</v>
      </c>
      <c r="E12066" t="s">
        <v>489</v>
      </c>
      <c r="F12066" t="s">
        <v>425</v>
      </c>
    </row>
    <row r="12067" spans="1:6" x14ac:dyDescent="0.25">
      <c r="A12067">
        <v>25</v>
      </c>
      <c r="B12067">
        <v>6</v>
      </c>
      <c r="C12067" t="s">
        <v>1346</v>
      </c>
      <c r="D12067" t="s">
        <v>905</v>
      </c>
      <c r="E12067" t="s">
        <v>809</v>
      </c>
      <c r="F12067" t="s">
        <v>425</v>
      </c>
    </row>
    <row r="12068" spans="1:6" x14ac:dyDescent="0.25">
      <c r="A12068">
        <v>25</v>
      </c>
      <c r="B12068">
        <v>7</v>
      </c>
      <c r="C12068" t="s">
        <v>1344</v>
      </c>
      <c r="D12068" t="s">
        <v>899</v>
      </c>
      <c r="E12068" t="s">
        <v>793</v>
      </c>
      <c r="F12068" t="s">
        <v>425</v>
      </c>
    </row>
    <row r="12069" spans="1:6" x14ac:dyDescent="0.25">
      <c r="A12069">
        <v>25</v>
      </c>
      <c r="B12069">
        <v>8</v>
      </c>
      <c r="C12069" t="s">
        <v>1296</v>
      </c>
      <c r="D12069" t="s">
        <v>901</v>
      </c>
      <c r="E12069" t="s">
        <v>424</v>
      </c>
      <c r="F12069" t="s">
        <v>425</v>
      </c>
    </row>
    <row r="12070" spans="1:6" x14ac:dyDescent="0.25">
      <c r="A12070">
        <v>25</v>
      </c>
      <c r="B12070">
        <v>9</v>
      </c>
      <c r="C12070" t="s">
        <v>1256</v>
      </c>
      <c r="D12070" t="s">
        <v>899</v>
      </c>
      <c r="E12070" t="s">
        <v>817</v>
      </c>
      <c r="F12070" t="s">
        <v>425</v>
      </c>
    </row>
    <row r="12071" spans="1:6" x14ac:dyDescent="0.25">
      <c r="A12071">
        <v>25</v>
      </c>
      <c r="B12071">
        <v>10</v>
      </c>
      <c r="C12071" t="s">
        <v>1318</v>
      </c>
      <c r="D12071" t="s">
        <v>905</v>
      </c>
      <c r="E12071" t="s">
        <v>656</v>
      </c>
      <c r="F12071" t="s">
        <v>425</v>
      </c>
    </row>
    <row r="12072" spans="1:6" x14ac:dyDescent="0.25">
      <c r="A12072">
        <v>25</v>
      </c>
      <c r="B12072">
        <v>11</v>
      </c>
      <c r="C12072" t="s">
        <v>1242</v>
      </c>
      <c r="D12072" t="s">
        <v>901</v>
      </c>
      <c r="E12072" t="s">
        <v>460</v>
      </c>
      <c r="F12072" t="s">
        <v>425</v>
      </c>
    </row>
    <row r="12073" spans="1:6" x14ac:dyDescent="0.25">
      <c r="A12073">
        <v>25</v>
      </c>
      <c r="B12073">
        <v>12</v>
      </c>
      <c r="C12073" t="s">
        <v>1268</v>
      </c>
      <c r="D12073" t="s">
        <v>901</v>
      </c>
      <c r="E12073" t="s">
        <v>737</v>
      </c>
      <c r="F12073" t="s">
        <v>425</v>
      </c>
    </row>
    <row r="12074" spans="1:6" x14ac:dyDescent="0.25">
      <c r="A12074">
        <v>25</v>
      </c>
      <c r="B12074">
        <v>13</v>
      </c>
      <c r="C12074" t="s">
        <v>1305</v>
      </c>
      <c r="D12074" t="s">
        <v>901</v>
      </c>
      <c r="E12074" t="s">
        <v>284</v>
      </c>
      <c r="F12074" t="s">
        <v>425</v>
      </c>
    </row>
    <row r="12075" spans="1:6" x14ac:dyDescent="0.25">
      <c r="A12075">
        <v>25</v>
      </c>
      <c r="B12075">
        <v>14</v>
      </c>
      <c r="C12075" t="s">
        <v>1362</v>
      </c>
      <c r="D12075" t="s">
        <v>922</v>
      </c>
      <c r="E12075" t="s">
        <v>773</v>
      </c>
      <c r="F12075" t="s">
        <v>425</v>
      </c>
    </row>
    <row r="12076" spans="1:6" x14ac:dyDescent="0.25">
      <c r="A12076">
        <v>25</v>
      </c>
      <c r="B12076">
        <v>15</v>
      </c>
      <c r="C12076" t="s">
        <v>1280</v>
      </c>
      <c r="D12076" t="s">
        <v>905</v>
      </c>
      <c r="E12076" t="s">
        <v>558</v>
      </c>
      <c r="F12076" t="s">
        <v>425</v>
      </c>
    </row>
    <row r="12077" spans="1:6" x14ac:dyDescent="0.25">
      <c r="A12077">
        <v>26</v>
      </c>
      <c r="B12077">
        <v>1</v>
      </c>
      <c r="C12077" t="s">
        <v>1521</v>
      </c>
      <c r="D12077" t="s">
        <v>901</v>
      </c>
      <c r="E12077" t="s">
        <v>558</v>
      </c>
      <c r="F12077" t="s">
        <v>425</v>
      </c>
    </row>
    <row r="12078" spans="1:6" x14ac:dyDescent="0.25">
      <c r="A12078">
        <v>26</v>
      </c>
      <c r="B12078">
        <v>2</v>
      </c>
      <c r="C12078" t="s">
        <v>1300</v>
      </c>
      <c r="D12078" t="s">
        <v>901</v>
      </c>
      <c r="E12078" t="s">
        <v>773</v>
      </c>
      <c r="F12078" t="s">
        <v>425</v>
      </c>
    </row>
    <row r="12079" spans="1:6" x14ac:dyDescent="0.25">
      <c r="A12079">
        <v>26</v>
      </c>
      <c r="B12079">
        <v>3</v>
      </c>
      <c r="C12079" t="s">
        <v>1214</v>
      </c>
      <c r="D12079" t="s">
        <v>901</v>
      </c>
      <c r="E12079" t="s">
        <v>284</v>
      </c>
      <c r="F12079" t="s">
        <v>425</v>
      </c>
    </row>
    <row r="12080" spans="1:6" x14ac:dyDescent="0.25">
      <c r="A12080">
        <v>26</v>
      </c>
      <c r="B12080">
        <v>4</v>
      </c>
      <c r="C12080" t="s">
        <v>1253</v>
      </c>
      <c r="D12080" t="s">
        <v>899</v>
      </c>
      <c r="E12080" t="s">
        <v>737</v>
      </c>
      <c r="F12080" t="s">
        <v>425</v>
      </c>
    </row>
    <row r="12081" spans="1:6" x14ac:dyDescent="0.25">
      <c r="A12081">
        <v>26</v>
      </c>
      <c r="B12081">
        <v>5</v>
      </c>
      <c r="C12081" t="s">
        <v>1282</v>
      </c>
      <c r="D12081" t="s">
        <v>901</v>
      </c>
      <c r="E12081" t="s">
        <v>460</v>
      </c>
      <c r="F12081" t="s">
        <v>425</v>
      </c>
    </row>
    <row r="12082" spans="1:6" x14ac:dyDescent="0.25">
      <c r="A12082">
        <v>26</v>
      </c>
      <c r="B12082">
        <v>6</v>
      </c>
      <c r="C12082" t="s">
        <v>1337</v>
      </c>
      <c r="D12082" t="s">
        <v>901</v>
      </c>
      <c r="E12082" t="s">
        <v>656</v>
      </c>
      <c r="F12082" t="s">
        <v>425</v>
      </c>
    </row>
    <row r="12083" spans="1:6" x14ac:dyDescent="0.25">
      <c r="A12083">
        <v>26</v>
      </c>
      <c r="B12083">
        <v>7</v>
      </c>
      <c r="C12083" t="s">
        <v>1294</v>
      </c>
      <c r="D12083" t="s">
        <v>901</v>
      </c>
      <c r="E12083" t="s">
        <v>817</v>
      </c>
      <c r="F12083" t="s">
        <v>425</v>
      </c>
    </row>
    <row r="12084" spans="1:6" x14ac:dyDescent="0.25">
      <c r="A12084">
        <v>26</v>
      </c>
      <c r="B12084">
        <v>8</v>
      </c>
      <c r="C12084" t="s">
        <v>1271</v>
      </c>
      <c r="D12084" t="s">
        <v>899</v>
      </c>
      <c r="E12084" t="s">
        <v>424</v>
      </c>
      <c r="F12084" t="s">
        <v>425</v>
      </c>
    </row>
    <row r="12085" spans="1:6" x14ac:dyDescent="0.25">
      <c r="A12085">
        <v>26</v>
      </c>
      <c r="B12085">
        <v>9</v>
      </c>
      <c r="C12085" t="s">
        <v>1365</v>
      </c>
      <c r="D12085" t="s">
        <v>901</v>
      </c>
      <c r="E12085" t="s">
        <v>793</v>
      </c>
      <c r="F12085" t="s">
        <v>425</v>
      </c>
    </row>
    <row r="12086" spans="1:6" x14ac:dyDescent="0.25">
      <c r="A12086">
        <v>26</v>
      </c>
      <c r="B12086">
        <v>10</v>
      </c>
      <c r="C12086" t="s">
        <v>1428</v>
      </c>
      <c r="D12086" t="s">
        <v>899</v>
      </c>
      <c r="E12086" t="s">
        <v>809</v>
      </c>
      <c r="F12086" t="s">
        <v>425</v>
      </c>
    </row>
    <row r="12087" spans="1:6" x14ac:dyDescent="0.25">
      <c r="A12087">
        <v>26</v>
      </c>
      <c r="B12087">
        <v>11</v>
      </c>
      <c r="C12087" t="s">
        <v>1262</v>
      </c>
      <c r="D12087" t="s">
        <v>903</v>
      </c>
      <c r="E12087" t="s">
        <v>489</v>
      </c>
      <c r="F12087" t="s">
        <v>425</v>
      </c>
    </row>
    <row r="12088" spans="1:6" x14ac:dyDescent="0.25">
      <c r="A12088">
        <v>26</v>
      </c>
      <c r="B12088">
        <v>12</v>
      </c>
      <c r="C12088" t="s">
        <v>1243</v>
      </c>
      <c r="D12088" t="s">
        <v>901</v>
      </c>
      <c r="E12088" t="s">
        <v>54</v>
      </c>
      <c r="F12088" t="s">
        <v>425</v>
      </c>
    </row>
    <row r="12089" spans="1:6" x14ac:dyDescent="0.25">
      <c r="A12089">
        <v>26</v>
      </c>
      <c r="B12089">
        <v>13</v>
      </c>
      <c r="C12089" t="s">
        <v>1230</v>
      </c>
      <c r="D12089" t="s">
        <v>922</v>
      </c>
      <c r="E12089" t="s">
        <v>660</v>
      </c>
      <c r="F12089" t="s">
        <v>425</v>
      </c>
    </row>
    <row r="12090" spans="1:6" x14ac:dyDescent="0.25">
      <c r="A12090">
        <v>26</v>
      </c>
      <c r="B12090">
        <v>14</v>
      </c>
      <c r="C12090" t="s">
        <v>1281</v>
      </c>
      <c r="D12090" t="s">
        <v>901</v>
      </c>
      <c r="E12090" t="s">
        <v>157</v>
      </c>
      <c r="F12090" t="s">
        <v>425</v>
      </c>
    </row>
    <row r="12091" spans="1:6" x14ac:dyDescent="0.25">
      <c r="A12091">
        <v>26</v>
      </c>
      <c r="B12091">
        <v>15</v>
      </c>
      <c r="C12091" t="s">
        <v>1424</v>
      </c>
      <c r="D12091" t="s">
        <v>901</v>
      </c>
      <c r="E12091" t="s">
        <v>554</v>
      </c>
      <c r="F12091" t="s">
        <v>425</v>
      </c>
    </row>
    <row r="12092" spans="1:6" x14ac:dyDescent="0.25">
      <c r="A12092">
        <v>27</v>
      </c>
      <c r="B12092">
        <v>1</v>
      </c>
      <c r="C12092" t="s">
        <v>1267</v>
      </c>
      <c r="D12092" t="s">
        <v>901</v>
      </c>
      <c r="E12092" t="s">
        <v>554</v>
      </c>
      <c r="F12092" t="s">
        <v>425</v>
      </c>
    </row>
    <row r="12093" spans="1:6" x14ac:dyDescent="0.25">
      <c r="A12093">
        <v>27</v>
      </c>
      <c r="B12093">
        <v>2</v>
      </c>
      <c r="C12093" t="s">
        <v>1248</v>
      </c>
      <c r="D12093" t="s">
        <v>901</v>
      </c>
      <c r="E12093" t="s">
        <v>157</v>
      </c>
      <c r="F12093" t="s">
        <v>425</v>
      </c>
    </row>
    <row r="12094" spans="1:6" x14ac:dyDescent="0.25">
      <c r="A12094">
        <v>27</v>
      </c>
      <c r="B12094">
        <v>3</v>
      </c>
      <c r="C12094" t="s">
        <v>1258</v>
      </c>
      <c r="D12094" t="s">
        <v>901</v>
      </c>
      <c r="E12094" t="s">
        <v>660</v>
      </c>
      <c r="F12094" t="s">
        <v>425</v>
      </c>
    </row>
    <row r="12095" spans="1:6" x14ac:dyDescent="0.25">
      <c r="A12095">
        <v>27</v>
      </c>
      <c r="B12095">
        <v>4</v>
      </c>
      <c r="C12095" t="s">
        <v>1234</v>
      </c>
      <c r="D12095" t="s">
        <v>908</v>
      </c>
      <c r="E12095" t="s">
        <v>54</v>
      </c>
      <c r="F12095" t="s">
        <v>425</v>
      </c>
    </row>
    <row r="12096" spans="1:6" x14ac:dyDescent="0.25">
      <c r="A12096">
        <v>27</v>
      </c>
      <c r="B12096">
        <v>5</v>
      </c>
      <c r="C12096" t="s">
        <v>1289</v>
      </c>
      <c r="D12096" t="s">
        <v>901</v>
      </c>
      <c r="E12096" t="s">
        <v>489</v>
      </c>
      <c r="F12096" t="s">
        <v>425</v>
      </c>
    </row>
    <row r="12097" spans="1:6" x14ac:dyDescent="0.25">
      <c r="A12097">
        <v>27</v>
      </c>
      <c r="B12097">
        <v>6</v>
      </c>
      <c r="C12097" t="s">
        <v>1275</v>
      </c>
      <c r="D12097" t="s">
        <v>899</v>
      </c>
      <c r="E12097" t="s">
        <v>809</v>
      </c>
      <c r="F12097" t="s">
        <v>425</v>
      </c>
    </row>
    <row r="12098" spans="1:6" x14ac:dyDescent="0.25">
      <c r="A12098">
        <v>27</v>
      </c>
      <c r="B12098">
        <v>7</v>
      </c>
      <c r="C12098" t="s">
        <v>1170</v>
      </c>
      <c r="D12098" t="s">
        <v>961</v>
      </c>
      <c r="E12098" t="s">
        <v>793</v>
      </c>
      <c r="F12098" t="s">
        <v>425</v>
      </c>
    </row>
    <row r="12099" spans="1:6" x14ac:dyDescent="0.25">
      <c r="A12099">
        <v>27</v>
      </c>
      <c r="B12099">
        <v>8</v>
      </c>
      <c r="C12099" t="s">
        <v>1301</v>
      </c>
      <c r="D12099" t="s">
        <v>961</v>
      </c>
      <c r="E12099" t="s">
        <v>424</v>
      </c>
      <c r="F12099" t="s">
        <v>425</v>
      </c>
    </row>
    <row r="12100" spans="1:6" x14ac:dyDescent="0.25">
      <c r="A12100">
        <v>27</v>
      </c>
      <c r="B12100">
        <v>9</v>
      </c>
      <c r="C12100" t="s">
        <v>1257</v>
      </c>
      <c r="D12100" t="s">
        <v>901</v>
      </c>
      <c r="E12100" t="s">
        <v>817</v>
      </c>
      <c r="F12100" t="s">
        <v>425</v>
      </c>
    </row>
    <row r="12101" spans="1:6" x14ac:dyDescent="0.25">
      <c r="A12101">
        <v>27</v>
      </c>
      <c r="B12101">
        <v>10</v>
      </c>
      <c r="C12101" t="s">
        <v>1306</v>
      </c>
      <c r="D12101" t="s">
        <v>901</v>
      </c>
      <c r="E12101" t="s">
        <v>656</v>
      </c>
      <c r="F12101" t="s">
        <v>425</v>
      </c>
    </row>
    <row r="12102" spans="1:6" x14ac:dyDescent="0.25">
      <c r="A12102">
        <v>27</v>
      </c>
      <c r="B12102">
        <v>11</v>
      </c>
      <c r="C12102" t="s">
        <v>1276</v>
      </c>
      <c r="D12102" t="s">
        <v>922</v>
      </c>
      <c r="E12102" t="s">
        <v>460</v>
      </c>
      <c r="F12102" t="s">
        <v>425</v>
      </c>
    </row>
    <row r="12103" spans="1:6" x14ac:dyDescent="0.25">
      <c r="A12103">
        <v>27</v>
      </c>
      <c r="B12103">
        <v>12</v>
      </c>
      <c r="C12103" t="s">
        <v>1181</v>
      </c>
      <c r="D12103" t="s">
        <v>899</v>
      </c>
      <c r="E12103" t="s">
        <v>737</v>
      </c>
      <c r="F12103" t="s">
        <v>425</v>
      </c>
    </row>
    <row r="12104" spans="1:6" x14ac:dyDescent="0.25">
      <c r="A12104">
        <v>27</v>
      </c>
      <c r="B12104">
        <v>13</v>
      </c>
      <c r="C12104" t="s">
        <v>1182</v>
      </c>
      <c r="D12104" t="s">
        <v>901</v>
      </c>
      <c r="E12104" t="s">
        <v>284</v>
      </c>
      <c r="F12104" t="s">
        <v>425</v>
      </c>
    </row>
    <row r="12105" spans="1:6" x14ac:dyDescent="0.25">
      <c r="A12105">
        <v>27</v>
      </c>
      <c r="B12105">
        <v>14</v>
      </c>
      <c r="C12105" t="s">
        <v>1315</v>
      </c>
      <c r="D12105" t="s">
        <v>901</v>
      </c>
      <c r="E12105" t="s">
        <v>773</v>
      </c>
      <c r="F12105" t="s">
        <v>425</v>
      </c>
    </row>
    <row r="12106" spans="1:6" x14ac:dyDescent="0.25">
      <c r="A12106">
        <v>27</v>
      </c>
      <c r="B12106">
        <v>15</v>
      </c>
      <c r="C12106" t="s">
        <v>1287</v>
      </c>
      <c r="D12106" t="s">
        <v>903</v>
      </c>
      <c r="E12106" t="s">
        <v>558</v>
      </c>
      <c r="F12106" t="s">
        <v>425</v>
      </c>
    </row>
    <row r="12107" spans="1:6" x14ac:dyDescent="0.25">
      <c r="A12107">
        <v>28</v>
      </c>
      <c r="B12107">
        <v>1</v>
      </c>
      <c r="C12107" t="s">
        <v>1399</v>
      </c>
      <c r="D12107" t="s">
        <v>901</v>
      </c>
      <c r="E12107" t="s">
        <v>558</v>
      </c>
      <c r="F12107" t="s">
        <v>425</v>
      </c>
    </row>
    <row r="12108" spans="1:6" x14ac:dyDescent="0.25">
      <c r="A12108">
        <v>28</v>
      </c>
      <c r="B12108">
        <v>2</v>
      </c>
      <c r="C12108" t="s">
        <v>1360</v>
      </c>
      <c r="D12108" t="s">
        <v>899</v>
      </c>
      <c r="E12108" t="s">
        <v>773</v>
      </c>
      <c r="F12108" t="s">
        <v>425</v>
      </c>
    </row>
    <row r="12109" spans="1:6" x14ac:dyDescent="0.25">
      <c r="A12109">
        <v>28</v>
      </c>
      <c r="B12109">
        <v>3</v>
      </c>
      <c r="C12109" t="s">
        <v>1202</v>
      </c>
      <c r="D12109" t="s">
        <v>899</v>
      </c>
      <c r="E12109" t="s">
        <v>284</v>
      </c>
      <c r="F12109" t="s">
        <v>425</v>
      </c>
    </row>
    <row r="12110" spans="1:6" x14ac:dyDescent="0.25">
      <c r="A12110">
        <v>28</v>
      </c>
      <c r="B12110">
        <v>4</v>
      </c>
      <c r="C12110" t="s">
        <v>1317</v>
      </c>
      <c r="D12110" t="s">
        <v>961</v>
      </c>
      <c r="E12110" t="s">
        <v>737</v>
      </c>
      <c r="F12110" t="s">
        <v>425</v>
      </c>
    </row>
    <row r="12111" spans="1:6" x14ac:dyDescent="0.25">
      <c r="A12111">
        <v>28</v>
      </c>
      <c r="B12111">
        <v>5</v>
      </c>
      <c r="C12111" t="s">
        <v>1370</v>
      </c>
      <c r="D12111" t="s">
        <v>901</v>
      </c>
      <c r="E12111" t="s">
        <v>460</v>
      </c>
      <c r="F12111" t="s">
        <v>425</v>
      </c>
    </row>
    <row r="12112" spans="1:6" x14ac:dyDescent="0.25">
      <c r="A12112">
        <v>28</v>
      </c>
      <c r="B12112">
        <v>6</v>
      </c>
      <c r="C12112" t="s">
        <v>1363</v>
      </c>
      <c r="D12112" t="s">
        <v>908</v>
      </c>
      <c r="E12112" t="s">
        <v>656</v>
      </c>
      <c r="F12112" t="s">
        <v>425</v>
      </c>
    </row>
    <row r="12113" spans="1:6" x14ac:dyDescent="0.25">
      <c r="A12113">
        <v>28</v>
      </c>
      <c r="B12113">
        <v>7</v>
      </c>
      <c r="C12113" t="s">
        <v>1345</v>
      </c>
      <c r="D12113" t="s">
        <v>908</v>
      </c>
      <c r="E12113" t="s">
        <v>817</v>
      </c>
      <c r="F12113" t="s">
        <v>425</v>
      </c>
    </row>
    <row r="12114" spans="1:6" x14ac:dyDescent="0.25">
      <c r="A12114">
        <v>28</v>
      </c>
      <c r="B12114">
        <v>8</v>
      </c>
      <c r="C12114" t="s">
        <v>1314</v>
      </c>
      <c r="D12114" t="s">
        <v>926</v>
      </c>
      <c r="E12114" t="s">
        <v>424</v>
      </c>
      <c r="F12114" t="s">
        <v>425</v>
      </c>
    </row>
    <row r="12115" spans="1:6" x14ac:dyDescent="0.25">
      <c r="A12115">
        <v>28</v>
      </c>
      <c r="B12115">
        <v>9</v>
      </c>
      <c r="C12115" t="s">
        <v>1302</v>
      </c>
      <c r="D12115" t="s">
        <v>901</v>
      </c>
      <c r="E12115" t="s">
        <v>793</v>
      </c>
      <c r="F12115" t="s">
        <v>425</v>
      </c>
    </row>
    <row r="12116" spans="1:6" x14ac:dyDescent="0.25">
      <c r="A12116">
        <v>28</v>
      </c>
      <c r="B12116">
        <v>10</v>
      </c>
      <c r="C12116" t="s">
        <v>1316</v>
      </c>
      <c r="D12116" t="s">
        <v>901</v>
      </c>
      <c r="E12116" t="s">
        <v>809</v>
      </c>
      <c r="F12116" t="s">
        <v>425</v>
      </c>
    </row>
    <row r="12117" spans="1:6" x14ac:dyDescent="0.25">
      <c r="A12117">
        <v>28</v>
      </c>
      <c r="B12117">
        <v>11</v>
      </c>
      <c r="C12117" t="s">
        <v>1307</v>
      </c>
      <c r="D12117" t="s">
        <v>901</v>
      </c>
      <c r="E12117" t="s">
        <v>489</v>
      </c>
      <c r="F12117" t="s">
        <v>425</v>
      </c>
    </row>
    <row r="12118" spans="1:6" x14ac:dyDescent="0.25">
      <c r="A12118">
        <v>28</v>
      </c>
      <c r="B12118">
        <v>12</v>
      </c>
      <c r="C12118" t="s">
        <v>1283</v>
      </c>
      <c r="D12118" t="s">
        <v>901</v>
      </c>
      <c r="E12118" t="s">
        <v>54</v>
      </c>
      <c r="F12118" t="s">
        <v>425</v>
      </c>
    </row>
    <row r="12119" spans="1:6" x14ac:dyDescent="0.25">
      <c r="A12119">
        <v>28</v>
      </c>
      <c r="B12119">
        <v>13</v>
      </c>
      <c r="C12119" t="s">
        <v>1334</v>
      </c>
      <c r="D12119" t="s">
        <v>908</v>
      </c>
      <c r="E12119" t="s">
        <v>660</v>
      </c>
      <c r="F12119" t="s">
        <v>425</v>
      </c>
    </row>
    <row r="12120" spans="1:6" x14ac:dyDescent="0.25">
      <c r="A12120">
        <v>28</v>
      </c>
      <c r="B12120">
        <v>14</v>
      </c>
      <c r="C12120" t="s">
        <v>1380</v>
      </c>
      <c r="D12120" t="s">
        <v>899</v>
      </c>
      <c r="E12120" t="s">
        <v>157</v>
      </c>
      <c r="F12120" t="s">
        <v>425</v>
      </c>
    </row>
    <row r="12121" spans="1:6" x14ac:dyDescent="0.25">
      <c r="A12121">
        <v>28</v>
      </c>
      <c r="B12121">
        <v>15</v>
      </c>
      <c r="C12121" t="s">
        <v>1277</v>
      </c>
      <c r="D12121" t="s">
        <v>901</v>
      </c>
      <c r="E12121" t="s">
        <v>554</v>
      </c>
      <c r="F12121" t="s">
        <v>425</v>
      </c>
    </row>
    <row r="12122" spans="1:6" x14ac:dyDescent="0.25">
      <c r="A12122">
        <v>29</v>
      </c>
      <c r="B12122">
        <v>1</v>
      </c>
      <c r="C12122" t="s">
        <v>1448</v>
      </c>
      <c r="D12122" t="s">
        <v>901</v>
      </c>
      <c r="E12122" t="s">
        <v>554</v>
      </c>
      <c r="F12122" t="s">
        <v>425</v>
      </c>
    </row>
    <row r="12123" spans="1:6" x14ac:dyDescent="0.25">
      <c r="A12123">
        <v>29</v>
      </c>
      <c r="B12123">
        <v>2</v>
      </c>
      <c r="C12123" t="s">
        <v>1496</v>
      </c>
      <c r="D12123" t="s">
        <v>903</v>
      </c>
      <c r="E12123" t="s">
        <v>157</v>
      </c>
      <c r="F12123" t="s">
        <v>425</v>
      </c>
    </row>
    <row r="12124" spans="1:6" x14ac:dyDescent="0.25">
      <c r="A12124">
        <v>29</v>
      </c>
      <c r="B12124">
        <v>3</v>
      </c>
      <c r="C12124" t="s">
        <v>1335</v>
      </c>
      <c r="D12124" t="s">
        <v>901</v>
      </c>
      <c r="E12124" t="s">
        <v>660</v>
      </c>
      <c r="F12124" t="s">
        <v>425</v>
      </c>
    </row>
    <row r="12125" spans="1:6" x14ac:dyDescent="0.25">
      <c r="A12125">
        <v>29</v>
      </c>
      <c r="B12125">
        <v>4</v>
      </c>
      <c r="C12125" t="s">
        <v>1332</v>
      </c>
      <c r="D12125" t="s">
        <v>961</v>
      </c>
      <c r="E12125" t="s">
        <v>54</v>
      </c>
      <c r="F12125" t="s">
        <v>425</v>
      </c>
    </row>
    <row r="12126" spans="1:6" x14ac:dyDescent="0.25">
      <c r="A12126">
        <v>29</v>
      </c>
      <c r="B12126">
        <v>5</v>
      </c>
      <c r="C12126" t="s">
        <v>1312</v>
      </c>
      <c r="D12126" t="s">
        <v>922</v>
      </c>
      <c r="E12126" t="s">
        <v>489</v>
      </c>
      <c r="F12126" t="s">
        <v>425</v>
      </c>
    </row>
    <row r="12127" spans="1:6" x14ac:dyDescent="0.25">
      <c r="A12127">
        <v>29</v>
      </c>
      <c r="B12127">
        <v>6</v>
      </c>
      <c r="C12127" t="s">
        <v>1295</v>
      </c>
      <c r="D12127" t="s">
        <v>908</v>
      </c>
      <c r="E12127" t="s">
        <v>809</v>
      </c>
      <c r="F12127" t="s">
        <v>425</v>
      </c>
    </row>
    <row r="12128" spans="1:6" x14ac:dyDescent="0.25">
      <c r="A12128">
        <v>29</v>
      </c>
      <c r="B12128">
        <v>7</v>
      </c>
      <c r="C12128" t="s">
        <v>1324</v>
      </c>
      <c r="D12128" t="s">
        <v>905</v>
      </c>
      <c r="E12128" t="s">
        <v>793</v>
      </c>
      <c r="F12128" t="s">
        <v>425</v>
      </c>
    </row>
    <row r="12129" spans="1:6" x14ac:dyDescent="0.25">
      <c r="A12129">
        <v>29</v>
      </c>
      <c r="B12129">
        <v>8</v>
      </c>
      <c r="C12129" t="s">
        <v>1387</v>
      </c>
      <c r="D12129" t="s">
        <v>905</v>
      </c>
      <c r="E12129" t="s">
        <v>424</v>
      </c>
      <c r="F12129" t="s">
        <v>425</v>
      </c>
    </row>
    <row r="12130" spans="1:6" x14ac:dyDescent="0.25">
      <c r="A12130">
        <v>29</v>
      </c>
      <c r="B12130">
        <v>9</v>
      </c>
      <c r="C12130" t="s">
        <v>1297</v>
      </c>
      <c r="D12130" t="s">
        <v>922</v>
      </c>
      <c r="E12130" t="s">
        <v>817</v>
      </c>
      <c r="F12130" t="s">
        <v>425</v>
      </c>
    </row>
    <row r="12131" spans="1:6" x14ac:dyDescent="0.25">
      <c r="A12131">
        <v>29</v>
      </c>
      <c r="B12131">
        <v>10</v>
      </c>
      <c r="C12131" t="s">
        <v>1293</v>
      </c>
      <c r="D12131" t="s">
        <v>901</v>
      </c>
      <c r="E12131" t="s">
        <v>656</v>
      </c>
      <c r="F12131" t="s">
        <v>425</v>
      </c>
    </row>
    <row r="12132" spans="1:6" x14ac:dyDescent="0.25">
      <c r="A12132">
        <v>29</v>
      </c>
      <c r="B12132">
        <v>11</v>
      </c>
      <c r="C12132" t="s">
        <v>1361</v>
      </c>
      <c r="D12132" t="s">
        <v>901</v>
      </c>
      <c r="E12132" t="s">
        <v>460</v>
      </c>
      <c r="F12132" t="s">
        <v>425</v>
      </c>
    </row>
    <row r="12133" spans="1:6" x14ac:dyDescent="0.25">
      <c r="A12133">
        <v>29</v>
      </c>
      <c r="B12133">
        <v>12</v>
      </c>
      <c r="C12133" t="s">
        <v>1420</v>
      </c>
      <c r="D12133" t="s">
        <v>899</v>
      </c>
      <c r="E12133" t="s">
        <v>737</v>
      </c>
      <c r="F12133" t="s">
        <v>425</v>
      </c>
    </row>
    <row r="12134" spans="1:6" x14ac:dyDescent="0.25">
      <c r="A12134">
        <v>29</v>
      </c>
      <c r="B12134">
        <v>13</v>
      </c>
      <c r="C12134" t="s">
        <v>1284</v>
      </c>
      <c r="D12134" t="s">
        <v>899</v>
      </c>
      <c r="E12134" t="s">
        <v>284</v>
      </c>
      <c r="F12134" t="s">
        <v>425</v>
      </c>
    </row>
    <row r="12135" spans="1:6" x14ac:dyDescent="0.25">
      <c r="A12135">
        <v>29</v>
      </c>
      <c r="B12135">
        <v>14</v>
      </c>
      <c r="C12135" t="s">
        <v>1244</v>
      </c>
      <c r="D12135" t="s">
        <v>961</v>
      </c>
      <c r="E12135" t="s">
        <v>773</v>
      </c>
      <c r="F12135" t="s">
        <v>425</v>
      </c>
    </row>
    <row r="12136" spans="1:6" x14ac:dyDescent="0.25">
      <c r="A12136">
        <v>29</v>
      </c>
      <c r="B12136">
        <v>15</v>
      </c>
      <c r="C12136" t="s">
        <v>1356</v>
      </c>
      <c r="D12136" t="s">
        <v>901</v>
      </c>
      <c r="E12136" t="s">
        <v>558</v>
      </c>
      <c r="F12136" t="s">
        <v>425</v>
      </c>
    </row>
    <row r="12137" spans="1:6" x14ac:dyDescent="0.25">
      <c r="A12137">
        <v>30</v>
      </c>
      <c r="B12137">
        <v>1</v>
      </c>
      <c r="C12137" t="s">
        <v>1414</v>
      </c>
      <c r="D12137" t="s">
        <v>901</v>
      </c>
      <c r="E12137" t="s">
        <v>558</v>
      </c>
      <c r="F12137" t="s">
        <v>425</v>
      </c>
    </row>
    <row r="12138" spans="1:6" x14ac:dyDescent="0.25">
      <c r="A12138">
        <v>30</v>
      </c>
      <c r="B12138">
        <v>2</v>
      </c>
      <c r="C12138" t="s">
        <v>1519</v>
      </c>
      <c r="D12138" t="s">
        <v>901</v>
      </c>
      <c r="E12138" t="s">
        <v>773</v>
      </c>
      <c r="F12138" t="s">
        <v>425</v>
      </c>
    </row>
    <row r="12139" spans="1:6" x14ac:dyDescent="0.25">
      <c r="A12139">
        <v>30</v>
      </c>
      <c r="B12139">
        <v>3</v>
      </c>
      <c r="C12139" t="s">
        <v>1328</v>
      </c>
      <c r="D12139" t="s">
        <v>901</v>
      </c>
      <c r="E12139" t="s">
        <v>284</v>
      </c>
      <c r="F12139" t="s">
        <v>425</v>
      </c>
    </row>
    <row r="12140" spans="1:6" x14ac:dyDescent="0.25">
      <c r="A12140">
        <v>30</v>
      </c>
      <c r="B12140">
        <v>4</v>
      </c>
      <c r="C12140" t="s">
        <v>1371</v>
      </c>
      <c r="D12140" t="s">
        <v>901</v>
      </c>
      <c r="E12140" t="s">
        <v>737</v>
      </c>
      <c r="F12140" t="s">
        <v>425</v>
      </c>
    </row>
    <row r="12141" spans="1:6" x14ac:dyDescent="0.25">
      <c r="A12141">
        <v>30</v>
      </c>
      <c r="B12141">
        <v>5</v>
      </c>
      <c r="C12141" t="s">
        <v>1374</v>
      </c>
      <c r="D12141" t="s">
        <v>901</v>
      </c>
      <c r="E12141" t="s">
        <v>460</v>
      </c>
      <c r="F12141" t="s">
        <v>425</v>
      </c>
    </row>
    <row r="12142" spans="1:6" x14ac:dyDescent="0.25">
      <c r="A12142">
        <v>30</v>
      </c>
      <c r="B12142">
        <v>6</v>
      </c>
      <c r="C12142" t="s">
        <v>1349</v>
      </c>
      <c r="D12142" t="s">
        <v>901</v>
      </c>
      <c r="E12142" t="s">
        <v>656</v>
      </c>
      <c r="F12142" t="s">
        <v>425</v>
      </c>
    </row>
    <row r="12143" spans="1:6" x14ac:dyDescent="0.25">
      <c r="A12143">
        <v>30</v>
      </c>
      <c r="B12143">
        <v>7</v>
      </c>
      <c r="C12143" t="s">
        <v>1381</v>
      </c>
      <c r="D12143" t="s">
        <v>901</v>
      </c>
      <c r="E12143" t="s">
        <v>817</v>
      </c>
      <c r="F12143" t="s">
        <v>425</v>
      </c>
    </row>
    <row r="12144" spans="1:6" x14ac:dyDescent="0.25">
      <c r="A12144">
        <v>30</v>
      </c>
      <c r="B12144">
        <v>8</v>
      </c>
      <c r="C12144" t="s">
        <v>1260</v>
      </c>
      <c r="D12144" t="s">
        <v>901</v>
      </c>
      <c r="E12144" t="s">
        <v>424</v>
      </c>
      <c r="F12144" t="s">
        <v>425</v>
      </c>
    </row>
    <row r="12145" spans="1:6" x14ac:dyDescent="0.25">
      <c r="A12145">
        <v>30</v>
      </c>
      <c r="B12145">
        <v>9</v>
      </c>
      <c r="C12145" t="s">
        <v>1327</v>
      </c>
      <c r="D12145" t="s">
        <v>899</v>
      </c>
      <c r="E12145" t="s">
        <v>793</v>
      </c>
      <c r="F12145" t="s">
        <v>425</v>
      </c>
    </row>
    <row r="12146" spans="1:6" x14ac:dyDescent="0.25">
      <c r="A12146">
        <v>30</v>
      </c>
      <c r="B12146">
        <v>10</v>
      </c>
      <c r="C12146" t="s">
        <v>1436</v>
      </c>
      <c r="D12146" t="s">
        <v>901</v>
      </c>
      <c r="E12146" t="s">
        <v>809</v>
      </c>
      <c r="F12146" t="s">
        <v>425</v>
      </c>
    </row>
    <row r="12147" spans="1:6" x14ac:dyDescent="0.25">
      <c r="A12147">
        <v>30</v>
      </c>
      <c r="B12147">
        <v>11</v>
      </c>
      <c r="C12147" t="s">
        <v>1455</v>
      </c>
      <c r="D12147" t="s">
        <v>908</v>
      </c>
      <c r="E12147" t="s">
        <v>489</v>
      </c>
      <c r="F12147" t="s">
        <v>425</v>
      </c>
    </row>
    <row r="12148" spans="1:6" x14ac:dyDescent="0.25">
      <c r="A12148">
        <v>30</v>
      </c>
      <c r="B12148">
        <v>12</v>
      </c>
      <c r="C12148" t="s">
        <v>1453</v>
      </c>
      <c r="D12148" t="s">
        <v>961</v>
      </c>
      <c r="E12148" t="s">
        <v>54</v>
      </c>
      <c r="F12148" t="s">
        <v>425</v>
      </c>
    </row>
    <row r="12149" spans="1:6" x14ac:dyDescent="0.25">
      <c r="A12149">
        <v>30</v>
      </c>
      <c r="B12149">
        <v>13</v>
      </c>
      <c r="C12149" t="s">
        <v>1319</v>
      </c>
      <c r="D12149" t="s">
        <v>901</v>
      </c>
      <c r="E12149" t="s">
        <v>660</v>
      </c>
      <c r="F12149" t="s">
        <v>425</v>
      </c>
    </row>
    <row r="12150" spans="1:6" x14ac:dyDescent="0.25">
      <c r="A12150">
        <v>30</v>
      </c>
      <c r="B12150">
        <v>14</v>
      </c>
      <c r="C12150" t="s">
        <v>1388</v>
      </c>
      <c r="D12150" t="s">
        <v>901</v>
      </c>
      <c r="E12150" t="s">
        <v>157</v>
      </c>
      <c r="F12150" t="s">
        <v>425</v>
      </c>
    </row>
    <row r="12151" spans="1:6" x14ac:dyDescent="0.25">
      <c r="A12151">
        <v>30</v>
      </c>
      <c r="B12151">
        <v>15</v>
      </c>
      <c r="C12151" t="s">
        <v>1309</v>
      </c>
      <c r="D12151" t="s">
        <v>899</v>
      </c>
      <c r="E12151" t="s">
        <v>554</v>
      </c>
      <c r="F12151" t="s">
        <v>425</v>
      </c>
    </row>
    <row r="12152" spans="1:6" x14ac:dyDescent="0.25">
      <c r="A12152">
        <v>1</v>
      </c>
      <c r="B12152">
        <v>1</v>
      </c>
      <c r="C12152" t="s">
        <v>898</v>
      </c>
      <c r="D12152" t="s">
        <v>899</v>
      </c>
      <c r="E12152" t="s">
        <v>697</v>
      </c>
      <c r="F12152" t="s">
        <v>440</v>
      </c>
    </row>
    <row r="12153" spans="1:6" x14ac:dyDescent="0.25">
      <c r="A12153">
        <v>1</v>
      </c>
      <c r="B12153">
        <v>2</v>
      </c>
      <c r="C12153" t="s">
        <v>906</v>
      </c>
      <c r="D12153" t="s">
        <v>899</v>
      </c>
      <c r="E12153" t="s">
        <v>615</v>
      </c>
      <c r="F12153" t="s">
        <v>440</v>
      </c>
    </row>
    <row r="12154" spans="1:6" x14ac:dyDescent="0.25">
      <c r="A12154">
        <v>1</v>
      </c>
      <c r="B12154">
        <v>3</v>
      </c>
      <c r="C12154" t="s">
        <v>913</v>
      </c>
      <c r="D12154" t="s">
        <v>899</v>
      </c>
      <c r="E12154" t="s">
        <v>438</v>
      </c>
      <c r="F12154" t="s">
        <v>440</v>
      </c>
    </row>
    <row r="12155" spans="1:6" x14ac:dyDescent="0.25">
      <c r="A12155">
        <v>1</v>
      </c>
      <c r="B12155">
        <v>4</v>
      </c>
      <c r="C12155" t="s">
        <v>900</v>
      </c>
      <c r="D12155" t="s">
        <v>901</v>
      </c>
      <c r="E12155" t="s">
        <v>414</v>
      </c>
      <c r="F12155" t="s">
        <v>440</v>
      </c>
    </row>
    <row r="12156" spans="1:6" x14ac:dyDescent="0.25">
      <c r="A12156">
        <v>1</v>
      </c>
      <c r="B12156">
        <v>5</v>
      </c>
      <c r="C12156" t="s">
        <v>902</v>
      </c>
      <c r="D12156" t="s">
        <v>903</v>
      </c>
      <c r="E12156" t="s">
        <v>448</v>
      </c>
      <c r="F12156" t="s">
        <v>440</v>
      </c>
    </row>
    <row r="12157" spans="1:6" x14ac:dyDescent="0.25">
      <c r="A12157">
        <v>1</v>
      </c>
      <c r="B12157">
        <v>6</v>
      </c>
      <c r="C12157" t="s">
        <v>907</v>
      </c>
      <c r="D12157" t="s">
        <v>908</v>
      </c>
      <c r="E12157" t="s">
        <v>658</v>
      </c>
      <c r="F12157" t="s">
        <v>440</v>
      </c>
    </row>
    <row r="12158" spans="1:6" x14ac:dyDescent="0.25">
      <c r="A12158">
        <v>1</v>
      </c>
      <c r="B12158">
        <v>7</v>
      </c>
      <c r="C12158" t="s">
        <v>904</v>
      </c>
      <c r="D12158" t="s">
        <v>905</v>
      </c>
      <c r="E12158" t="s">
        <v>669</v>
      </c>
      <c r="F12158" t="s">
        <v>440</v>
      </c>
    </row>
    <row r="12159" spans="1:6" x14ac:dyDescent="0.25">
      <c r="A12159">
        <v>1</v>
      </c>
      <c r="B12159">
        <v>8</v>
      </c>
      <c r="C12159" t="s">
        <v>911</v>
      </c>
      <c r="D12159" t="s">
        <v>905</v>
      </c>
      <c r="E12159" t="s">
        <v>288</v>
      </c>
      <c r="F12159" t="s">
        <v>440</v>
      </c>
    </row>
    <row r="12160" spans="1:6" x14ac:dyDescent="0.25">
      <c r="A12160">
        <v>1</v>
      </c>
      <c r="B12160">
        <v>9</v>
      </c>
      <c r="C12160" t="s">
        <v>912</v>
      </c>
      <c r="D12160" t="s">
        <v>905</v>
      </c>
      <c r="E12160" t="s">
        <v>645</v>
      </c>
      <c r="F12160" t="s">
        <v>440</v>
      </c>
    </row>
    <row r="12161" spans="1:6" x14ac:dyDescent="0.25">
      <c r="A12161">
        <v>1</v>
      </c>
      <c r="B12161">
        <v>10</v>
      </c>
      <c r="C12161" t="s">
        <v>909</v>
      </c>
      <c r="D12161" t="s">
        <v>899</v>
      </c>
      <c r="E12161" t="s">
        <v>882</v>
      </c>
      <c r="F12161" t="s">
        <v>440</v>
      </c>
    </row>
    <row r="12162" spans="1:6" x14ac:dyDescent="0.25">
      <c r="A12162">
        <v>1</v>
      </c>
      <c r="B12162">
        <v>11</v>
      </c>
      <c r="C12162" t="s">
        <v>910</v>
      </c>
      <c r="D12162" t="s">
        <v>901</v>
      </c>
      <c r="E12162" t="s">
        <v>323</v>
      </c>
      <c r="F12162" t="s">
        <v>440</v>
      </c>
    </row>
    <row r="12163" spans="1:6" x14ac:dyDescent="0.25">
      <c r="A12163">
        <v>1</v>
      </c>
      <c r="B12163">
        <v>12</v>
      </c>
      <c r="C12163" t="s">
        <v>917</v>
      </c>
      <c r="D12163" t="s">
        <v>901</v>
      </c>
      <c r="E12163" t="s">
        <v>201</v>
      </c>
      <c r="F12163" t="s">
        <v>440</v>
      </c>
    </row>
    <row r="12164" spans="1:6" x14ac:dyDescent="0.25">
      <c r="A12164">
        <v>1</v>
      </c>
      <c r="B12164">
        <v>13</v>
      </c>
      <c r="C12164" t="s">
        <v>918</v>
      </c>
      <c r="D12164" t="s">
        <v>901</v>
      </c>
      <c r="E12164" t="s">
        <v>540</v>
      </c>
      <c r="F12164" t="s">
        <v>440</v>
      </c>
    </row>
    <row r="12165" spans="1:6" x14ac:dyDescent="0.25">
      <c r="A12165">
        <v>1</v>
      </c>
      <c r="B12165">
        <v>14</v>
      </c>
      <c r="C12165" t="s">
        <v>924</v>
      </c>
      <c r="D12165" t="s">
        <v>922</v>
      </c>
      <c r="E12165" t="s">
        <v>679</v>
      </c>
      <c r="F12165" t="s">
        <v>440</v>
      </c>
    </row>
    <row r="12166" spans="1:6" x14ac:dyDescent="0.25">
      <c r="A12166">
        <v>1</v>
      </c>
      <c r="B12166">
        <v>15</v>
      </c>
      <c r="C12166" t="s">
        <v>923</v>
      </c>
      <c r="D12166" t="s">
        <v>905</v>
      </c>
      <c r="E12166" t="s">
        <v>807</v>
      </c>
      <c r="F12166" t="s">
        <v>440</v>
      </c>
    </row>
    <row r="12167" spans="1:6" x14ac:dyDescent="0.25">
      <c r="A12167">
        <v>2</v>
      </c>
      <c r="B12167">
        <v>1</v>
      </c>
      <c r="C12167" t="s">
        <v>914</v>
      </c>
      <c r="D12167" t="s">
        <v>908</v>
      </c>
      <c r="E12167" t="s">
        <v>807</v>
      </c>
      <c r="F12167" t="s">
        <v>440</v>
      </c>
    </row>
    <row r="12168" spans="1:6" x14ac:dyDescent="0.25">
      <c r="A12168">
        <v>2</v>
      </c>
      <c r="B12168">
        <v>2</v>
      </c>
      <c r="C12168" t="s">
        <v>916</v>
      </c>
      <c r="D12168" t="s">
        <v>908</v>
      </c>
      <c r="E12168" t="s">
        <v>679</v>
      </c>
      <c r="F12168" t="s">
        <v>440</v>
      </c>
    </row>
    <row r="12169" spans="1:6" x14ac:dyDescent="0.25">
      <c r="A12169">
        <v>2</v>
      </c>
      <c r="B12169">
        <v>3</v>
      </c>
      <c r="C12169" t="s">
        <v>915</v>
      </c>
      <c r="D12169" t="s">
        <v>899</v>
      </c>
      <c r="E12169" t="s">
        <v>540</v>
      </c>
      <c r="F12169" t="s">
        <v>440</v>
      </c>
    </row>
    <row r="12170" spans="1:6" x14ac:dyDescent="0.25">
      <c r="A12170">
        <v>2</v>
      </c>
      <c r="B12170">
        <v>4</v>
      </c>
      <c r="C12170" t="s">
        <v>927</v>
      </c>
      <c r="D12170" t="s">
        <v>901</v>
      </c>
      <c r="E12170" t="s">
        <v>201</v>
      </c>
      <c r="F12170" t="s">
        <v>440</v>
      </c>
    </row>
    <row r="12171" spans="1:6" x14ac:dyDescent="0.25">
      <c r="A12171">
        <v>2</v>
      </c>
      <c r="B12171">
        <v>5</v>
      </c>
      <c r="C12171" t="s">
        <v>931</v>
      </c>
      <c r="D12171" t="s">
        <v>908</v>
      </c>
      <c r="E12171" t="s">
        <v>323</v>
      </c>
      <c r="F12171" t="s">
        <v>440</v>
      </c>
    </row>
    <row r="12172" spans="1:6" x14ac:dyDescent="0.25">
      <c r="A12172">
        <v>2</v>
      </c>
      <c r="B12172">
        <v>6</v>
      </c>
      <c r="C12172" t="s">
        <v>921</v>
      </c>
      <c r="D12172" t="s">
        <v>922</v>
      </c>
      <c r="E12172" t="s">
        <v>882</v>
      </c>
      <c r="F12172" t="s">
        <v>440</v>
      </c>
    </row>
    <row r="12173" spans="1:6" x14ac:dyDescent="0.25">
      <c r="A12173">
        <v>2</v>
      </c>
      <c r="B12173">
        <v>7</v>
      </c>
      <c r="C12173" t="s">
        <v>920</v>
      </c>
      <c r="D12173" t="s">
        <v>901</v>
      </c>
      <c r="E12173" t="s">
        <v>645</v>
      </c>
      <c r="F12173" t="s">
        <v>440</v>
      </c>
    </row>
    <row r="12174" spans="1:6" x14ac:dyDescent="0.25">
      <c r="A12174">
        <v>2</v>
      </c>
      <c r="B12174">
        <v>8</v>
      </c>
      <c r="C12174" t="s">
        <v>929</v>
      </c>
      <c r="D12174" t="s">
        <v>899</v>
      </c>
      <c r="E12174" t="s">
        <v>288</v>
      </c>
      <c r="F12174" t="s">
        <v>440</v>
      </c>
    </row>
    <row r="12175" spans="1:6" x14ac:dyDescent="0.25">
      <c r="A12175">
        <v>2</v>
      </c>
      <c r="B12175">
        <v>9</v>
      </c>
      <c r="C12175" t="s">
        <v>933</v>
      </c>
      <c r="D12175" t="s">
        <v>922</v>
      </c>
      <c r="E12175" t="s">
        <v>669</v>
      </c>
      <c r="F12175" t="s">
        <v>440</v>
      </c>
    </row>
    <row r="12176" spans="1:6" x14ac:dyDescent="0.25">
      <c r="A12176">
        <v>2</v>
      </c>
      <c r="B12176">
        <v>10</v>
      </c>
      <c r="C12176" t="s">
        <v>967</v>
      </c>
      <c r="D12176" t="s">
        <v>903</v>
      </c>
      <c r="E12176" t="s">
        <v>658</v>
      </c>
      <c r="F12176" t="s">
        <v>440</v>
      </c>
    </row>
    <row r="12177" spans="1:6" x14ac:dyDescent="0.25">
      <c r="A12177">
        <v>2</v>
      </c>
      <c r="B12177">
        <v>11</v>
      </c>
      <c r="C12177" t="s">
        <v>919</v>
      </c>
      <c r="D12177" t="s">
        <v>908</v>
      </c>
      <c r="E12177" t="s">
        <v>448</v>
      </c>
      <c r="F12177" t="s">
        <v>440</v>
      </c>
    </row>
    <row r="12178" spans="1:6" x14ac:dyDescent="0.25">
      <c r="A12178">
        <v>2</v>
      </c>
      <c r="B12178">
        <v>12</v>
      </c>
      <c r="C12178" t="s">
        <v>941</v>
      </c>
      <c r="D12178" t="s">
        <v>922</v>
      </c>
      <c r="E12178" t="s">
        <v>414</v>
      </c>
      <c r="F12178" t="s">
        <v>440</v>
      </c>
    </row>
    <row r="12179" spans="1:6" x14ac:dyDescent="0.25">
      <c r="A12179">
        <v>2</v>
      </c>
      <c r="B12179">
        <v>13</v>
      </c>
      <c r="C12179" t="s">
        <v>928</v>
      </c>
      <c r="D12179" t="s">
        <v>901</v>
      </c>
      <c r="E12179" t="s">
        <v>438</v>
      </c>
      <c r="F12179" t="s">
        <v>440</v>
      </c>
    </row>
    <row r="12180" spans="1:6" x14ac:dyDescent="0.25">
      <c r="A12180">
        <v>2</v>
      </c>
      <c r="B12180">
        <v>14</v>
      </c>
      <c r="C12180" t="s">
        <v>936</v>
      </c>
      <c r="D12180" t="s">
        <v>903</v>
      </c>
      <c r="E12180" t="s">
        <v>615</v>
      </c>
      <c r="F12180" t="s">
        <v>440</v>
      </c>
    </row>
    <row r="12181" spans="1:6" x14ac:dyDescent="0.25">
      <c r="A12181">
        <v>2</v>
      </c>
      <c r="B12181">
        <v>15</v>
      </c>
      <c r="C12181" t="s">
        <v>925</v>
      </c>
      <c r="D12181" t="s">
        <v>926</v>
      </c>
      <c r="E12181" t="s">
        <v>697</v>
      </c>
      <c r="F12181" t="s">
        <v>440</v>
      </c>
    </row>
    <row r="12182" spans="1:6" x14ac:dyDescent="0.25">
      <c r="A12182">
        <v>3</v>
      </c>
      <c r="B12182">
        <v>1</v>
      </c>
      <c r="C12182" t="s">
        <v>935</v>
      </c>
      <c r="D12182" t="s">
        <v>901</v>
      </c>
      <c r="E12182" t="s">
        <v>697</v>
      </c>
      <c r="F12182" t="s">
        <v>440</v>
      </c>
    </row>
    <row r="12183" spans="1:6" x14ac:dyDescent="0.25">
      <c r="A12183">
        <v>3</v>
      </c>
      <c r="B12183">
        <v>2</v>
      </c>
      <c r="C12183" t="s">
        <v>947</v>
      </c>
      <c r="D12183" t="s">
        <v>922</v>
      </c>
      <c r="E12183" t="s">
        <v>615</v>
      </c>
      <c r="F12183" t="s">
        <v>440</v>
      </c>
    </row>
    <row r="12184" spans="1:6" x14ac:dyDescent="0.25">
      <c r="A12184">
        <v>3</v>
      </c>
      <c r="B12184">
        <v>3</v>
      </c>
      <c r="C12184" t="s">
        <v>940</v>
      </c>
      <c r="D12184" t="s">
        <v>901</v>
      </c>
      <c r="E12184" t="s">
        <v>438</v>
      </c>
      <c r="F12184" t="s">
        <v>440</v>
      </c>
    </row>
    <row r="12185" spans="1:6" x14ac:dyDescent="0.25">
      <c r="A12185">
        <v>3</v>
      </c>
      <c r="B12185">
        <v>4</v>
      </c>
      <c r="C12185" t="s">
        <v>952</v>
      </c>
      <c r="D12185" t="s">
        <v>899</v>
      </c>
      <c r="E12185" t="s">
        <v>414</v>
      </c>
      <c r="F12185" t="s">
        <v>440</v>
      </c>
    </row>
    <row r="12186" spans="1:6" x14ac:dyDescent="0.25">
      <c r="A12186">
        <v>3</v>
      </c>
      <c r="B12186">
        <v>5</v>
      </c>
      <c r="C12186" t="s">
        <v>934</v>
      </c>
      <c r="D12186" t="s">
        <v>922</v>
      </c>
      <c r="E12186" t="s">
        <v>448</v>
      </c>
      <c r="F12186" t="s">
        <v>440</v>
      </c>
    </row>
    <row r="12187" spans="1:6" x14ac:dyDescent="0.25">
      <c r="A12187">
        <v>3</v>
      </c>
      <c r="B12187">
        <v>6</v>
      </c>
      <c r="C12187" t="s">
        <v>954</v>
      </c>
      <c r="D12187" t="s">
        <v>903</v>
      </c>
      <c r="E12187" t="s">
        <v>658</v>
      </c>
      <c r="F12187" t="s">
        <v>440</v>
      </c>
    </row>
    <row r="12188" spans="1:6" x14ac:dyDescent="0.25">
      <c r="A12188">
        <v>3</v>
      </c>
      <c r="B12188">
        <v>7</v>
      </c>
      <c r="C12188" t="s">
        <v>943</v>
      </c>
      <c r="D12188" t="s">
        <v>901</v>
      </c>
      <c r="E12188" t="s">
        <v>669</v>
      </c>
      <c r="F12188" t="s">
        <v>440</v>
      </c>
    </row>
    <row r="12189" spans="1:6" x14ac:dyDescent="0.25">
      <c r="A12189">
        <v>3</v>
      </c>
      <c r="B12189">
        <v>8</v>
      </c>
      <c r="C12189" t="s">
        <v>955</v>
      </c>
      <c r="D12189" t="s">
        <v>908</v>
      </c>
      <c r="E12189" t="s">
        <v>288</v>
      </c>
      <c r="F12189" t="s">
        <v>440</v>
      </c>
    </row>
    <row r="12190" spans="1:6" x14ac:dyDescent="0.25">
      <c r="A12190">
        <v>3</v>
      </c>
      <c r="B12190">
        <v>9</v>
      </c>
      <c r="C12190" t="s">
        <v>951</v>
      </c>
      <c r="D12190" t="s">
        <v>899</v>
      </c>
      <c r="E12190" t="s">
        <v>645</v>
      </c>
      <c r="F12190" t="s">
        <v>440</v>
      </c>
    </row>
    <row r="12191" spans="1:6" x14ac:dyDescent="0.25">
      <c r="A12191">
        <v>3</v>
      </c>
      <c r="B12191">
        <v>10</v>
      </c>
      <c r="C12191" t="s">
        <v>938</v>
      </c>
      <c r="D12191" t="s">
        <v>903</v>
      </c>
      <c r="E12191" t="s">
        <v>882</v>
      </c>
      <c r="F12191" t="s">
        <v>440</v>
      </c>
    </row>
    <row r="12192" spans="1:6" x14ac:dyDescent="0.25">
      <c r="A12192">
        <v>3</v>
      </c>
      <c r="B12192">
        <v>11</v>
      </c>
      <c r="C12192" t="s">
        <v>946</v>
      </c>
      <c r="D12192" t="s">
        <v>926</v>
      </c>
      <c r="E12192" t="s">
        <v>323</v>
      </c>
      <c r="F12192" t="s">
        <v>440</v>
      </c>
    </row>
    <row r="12193" spans="1:6" x14ac:dyDescent="0.25">
      <c r="A12193">
        <v>3</v>
      </c>
      <c r="B12193">
        <v>12</v>
      </c>
      <c r="C12193" t="s">
        <v>937</v>
      </c>
      <c r="D12193" t="s">
        <v>899</v>
      </c>
      <c r="E12193" t="s">
        <v>201</v>
      </c>
      <c r="F12193" t="s">
        <v>440</v>
      </c>
    </row>
    <row r="12194" spans="1:6" x14ac:dyDescent="0.25">
      <c r="A12194">
        <v>3</v>
      </c>
      <c r="B12194">
        <v>13</v>
      </c>
      <c r="C12194" t="s">
        <v>939</v>
      </c>
      <c r="D12194" t="s">
        <v>901</v>
      </c>
      <c r="E12194" t="s">
        <v>540</v>
      </c>
      <c r="F12194" t="s">
        <v>440</v>
      </c>
    </row>
    <row r="12195" spans="1:6" x14ac:dyDescent="0.25">
      <c r="A12195">
        <v>3</v>
      </c>
      <c r="B12195">
        <v>14</v>
      </c>
      <c r="C12195" t="s">
        <v>950</v>
      </c>
      <c r="D12195" t="s">
        <v>901</v>
      </c>
      <c r="E12195" t="s">
        <v>679</v>
      </c>
      <c r="F12195" t="s">
        <v>440</v>
      </c>
    </row>
    <row r="12196" spans="1:6" x14ac:dyDescent="0.25">
      <c r="A12196">
        <v>3</v>
      </c>
      <c r="B12196">
        <v>15</v>
      </c>
      <c r="C12196" t="s">
        <v>949</v>
      </c>
      <c r="D12196" t="s">
        <v>901</v>
      </c>
      <c r="E12196" t="s">
        <v>807</v>
      </c>
      <c r="F12196" t="s">
        <v>440</v>
      </c>
    </row>
    <row r="12197" spans="1:6" x14ac:dyDescent="0.25">
      <c r="A12197">
        <v>4</v>
      </c>
      <c r="B12197">
        <v>1</v>
      </c>
      <c r="C12197" t="s">
        <v>930</v>
      </c>
      <c r="D12197" t="s">
        <v>901</v>
      </c>
      <c r="E12197" t="s">
        <v>807</v>
      </c>
      <c r="F12197" t="s">
        <v>440</v>
      </c>
    </row>
    <row r="12198" spans="1:6" x14ac:dyDescent="0.25">
      <c r="A12198">
        <v>4</v>
      </c>
      <c r="B12198">
        <v>2</v>
      </c>
      <c r="C12198" t="s">
        <v>964</v>
      </c>
      <c r="D12198" t="s">
        <v>961</v>
      </c>
      <c r="E12198" t="s">
        <v>679</v>
      </c>
      <c r="F12198" t="s">
        <v>440</v>
      </c>
    </row>
    <row r="12199" spans="1:6" x14ac:dyDescent="0.25">
      <c r="A12199">
        <v>4</v>
      </c>
      <c r="B12199">
        <v>3</v>
      </c>
      <c r="C12199" t="s">
        <v>959</v>
      </c>
      <c r="D12199" t="s">
        <v>899</v>
      </c>
      <c r="E12199" t="s">
        <v>540</v>
      </c>
      <c r="F12199" t="s">
        <v>440</v>
      </c>
    </row>
    <row r="12200" spans="1:6" x14ac:dyDescent="0.25">
      <c r="A12200">
        <v>4</v>
      </c>
      <c r="B12200">
        <v>4</v>
      </c>
      <c r="C12200" t="s">
        <v>963</v>
      </c>
      <c r="D12200" t="s">
        <v>908</v>
      </c>
      <c r="E12200" t="s">
        <v>201</v>
      </c>
      <c r="F12200" t="s">
        <v>440</v>
      </c>
    </row>
    <row r="12201" spans="1:6" x14ac:dyDescent="0.25">
      <c r="A12201">
        <v>4</v>
      </c>
      <c r="B12201">
        <v>5</v>
      </c>
      <c r="C12201" t="s">
        <v>960</v>
      </c>
      <c r="D12201" t="s">
        <v>961</v>
      </c>
      <c r="E12201" t="s">
        <v>323</v>
      </c>
      <c r="F12201" t="s">
        <v>440</v>
      </c>
    </row>
    <row r="12202" spans="1:6" x14ac:dyDescent="0.25">
      <c r="A12202">
        <v>4</v>
      </c>
      <c r="B12202">
        <v>6</v>
      </c>
      <c r="C12202" t="s">
        <v>977</v>
      </c>
      <c r="D12202" t="s">
        <v>901</v>
      </c>
      <c r="E12202" t="s">
        <v>882</v>
      </c>
      <c r="F12202" t="s">
        <v>440</v>
      </c>
    </row>
    <row r="12203" spans="1:6" x14ac:dyDescent="0.25">
      <c r="A12203">
        <v>4</v>
      </c>
      <c r="B12203">
        <v>7</v>
      </c>
      <c r="C12203" t="s">
        <v>958</v>
      </c>
      <c r="D12203" t="s">
        <v>899</v>
      </c>
      <c r="E12203" t="s">
        <v>645</v>
      </c>
      <c r="F12203" t="s">
        <v>440</v>
      </c>
    </row>
    <row r="12204" spans="1:6" x14ac:dyDescent="0.25">
      <c r="A12204">
        <v>4</v>
      </c>
      <c r="B12204">
        <v>8</v>
      </c>
      <c r="C12204" t="s">
        <v>956</v>
      </c>
      <c r="D12204" t="s">
        <v>901</v>
      </c>
      <c r="E12204" t="s">
        <v>288</v>
      </c>
      <c r="F12204" t="s">
        <v>440</v>
      </c>
    </row>
    <row r="12205" spans="1:6" x14ac:dyDescent="0.25">
      <c r="A12205">
        <v>4</v>
      </c>
      <c r="B12205">
        <v>9</v>
      </c>
      <c r="C12205" t="s">
        <v>932</v>
      </c>
      <c r="D12205" t="s">
        <v>901</v>
      </c>
      <c r="E12205" t="s">
        <v>669</v>
      </c>
      <c r="F12205" t="s">
        <v>440</v>
      </c>
    </row>
    <row r="12206" spans="1:6" x14ac:dyDescent="0.25">
      <c r="A12206">
        <v>4</v>
      </c>
      <c r="B12206">
        <v>10</v>
      </c>
      <c r="C12206" t="s">
        <v>953</v>
      </c>
      <c r="D12206" t="s">
        <v>903</v>
      </c>
      <c r="E12206" t="s">
        <v>658</v>
      </c>
      <c r="F12206" t="s">
        <v>440</v>
      </c>
    </row>
    <row r="12207" spans="1:6" x14ac:dyDescent="0.25">
      <c r="A12207">
        <v>4</v>
      </c>
      <c r="B12207">
        <v>11</v>
      </c>
      <c r="C12207" t="s">
        <v>944</v>
      </c>
      <c r="D12207" t="s">
        <v>901</v>
      </c>
      <c r="E12207" t="s">
        <v>448</v>
      </c>
      <c r="F12207" t="s">
        <v>440</v>
      </c>
    </row>
    <row r="12208" spans="1:6" x14ac:dyDescent="0.25">
      <c r="A12208">
        <v>4</v>
      </c>
      <c r="B12208">
        <v>12</v>
      </c>
      <c r="C12208" t="s">
        <v>965</v>
      </c>
      <c r="D12208" t="s">
        <v>961</v>
      </c>
      <c r="E12208" t="s">
        <v>414</v>
      </c>
      <c r="F12208" t="s">
        <v>440</v>
      </c>
    </row>
    <row r="12209" spans="1:6" x14ac:dyDescent="0.25">
      <c r="A12209">
        <v>4</v>
      </c>
      <c r="B12209">
        <v>13</v>
      </c>
      <c r="C12209" t="s">
        <v>985</v>
      </c>
      <c r="D12209" t="s">
        <v>901</v>
      </c>
      <c r="E12209" t="s">
        <v>438</v>
      </c>
      <c r="F12209" t="s">
        <v>440</v>
      </c>
    </row>
    <row r="12210" spans="1:6" x14ac:dyDescent="0.25">
      <c r="A12210">
        <v>4</v>
      </c>
      <c r="B12210">
        <v>14</v>
      </c>
      <c r="C12210" t="s">
        <v>942</v>
      </c>
      <c r="D12210" t="s">
        <v>899</v>
      </c>
      <c r="E12210" t="s">
        <v>615</v>
      </c>
      <c r="F12210" t="s">
        <v>440</v>
      </c>
    </row>
    <row r="12211" spans="1:6" x14ac:dyDescent="0.25">
      <c r="A12211">
        <v>4</v>
      </c>
      <c r="B12211">
        <v>15</v>
      </c>
      <c r="C12211" t="s">
        <v>962</v>
      </c>
      <c r="D12211" t="s">
        <v>899</v>
      </c>
      <c r="E12211" t="s">
        <v>697</v>
      </c>
      <c r="F12211" t="s">
        <v>440</v>
      </c>
    </row>
    <row r="12212" spans="1:6" x14ac:dyDescent="0.25">
      <c r="A12212">
        <v>5</v>
      </c>
      <c r="B12212">
        <v>1</v>
      </c>
      <c r="C12212" t="s">
        <v>983</v>
      </c>
      <c r="D12212" t="s">
        <v>901</v>
      </c>
      <c r="E12212" t="s">
        <v>697</v>
      </c>
      <c r="F12212" t="s">
        <v>440</v>
      </c>
    </row>
    <row r="12213" spans="1:6" x14ac:dyDescent="0.25">
      <c r="A12213">
        <v>5</v>
      </c>
      <c r="B12213">
        <v>2</v>
      </c>
      <c r="C12213" t="s">
        <v>945</v>
      </c>
      <c r="D12213" t="s">
        <v>901</v>
      </c>
      <c r="E12213" t="s">
        <v>615</v>
      </c>
      <c r="F12213" t="s">
        <v>440</v>
      </c>
    </row>
    <row r="12214" spans="1:6" x14ac:dyDescent="0.25">
      <c r="A12214">
        <v>5</v>
      </c>
      <c r="B12214">
        <v>3</v>
      </c>
      <c r="C12214" t="s">
        <v>986</v>
      </c>
      <c r="D12214" t="s">
        <v>901</v>
      </c>
      <c r="E12214" t="s">
        <v>438</v>
      </c>
      <c r="F12214" t="s">
        <v>440</v>
      </c>
    </row>
    <row r="12215" spans="1:6" x14ac:dyDescent="0.25">
      <c r="A12215">
        <v>5</v>
      </c>
      <c r="B12215">
        <v>4</v>
      </c>
      <c r="C12215" t="s">
        <v>974</v>
      </c>
      <c r="D12215" t="s">
        <v>899</v>
      </c>
      <c r="E12215" t="s">
        <v>414</v>
      </c>
      <c r="F12215" t="s">
        <v>440</v>
      </c>
    </row>
    <row r="12216" spans="1:6" x14ac:dyDescent="0.25">
      <c r="A12216">
        <v>5</v>
      </c>
      <c r="B12216">
        <v>5</v>
      </c>
      <c r="C12216" t="s">
        <v>973</v>
      </c>
      <c r="D12216" t="s">
        <v>901</v>
      </c>
      <c r="E12216" t="s">
        <v>448</v>
      </c>
      <c r="F12216" t="s">
        <v>440</v>
      </c>
    </row>
    <row r="12217" spans="1:6" x14ac:dyDescent="0.25">
      <c r="A12217">
        <v>5</v>
      </c>
      <c r="B12217">
        <v>6</v>
      </c>
      <c r="C12217" t="s">
        <v>988</v>
      </c>
      <c r="D12217" t="s">
        <v>901</v>
      </c>
      <c r="E12217" t="s">
        <v>658</v>
      </c>
      <c r="F12217" t="s">
        <v>440</v>
      </c>
    </row>
    <row r="12218" spans="1:6" x14ac:dyDescent="0.25">
      <c r="A12218">
        <v>5</v>
      </c>
      <c r="B12218">
        <v>7</v>
      </c>
      <c r="C12218" t="s">
        <v>975</v>
      </c>
      <c r="D12218" t="s">
        <v>899</v>
      </c>
      <c r="E12218" t="s">
        <v>669</v>
      </c>
      <c r="F12218" t="s">
        <v>440</v>
      </c>
    </row>
    <row r="12219" spans="1:6" x14ac:dyDescent="0.25">
      <c r="A12219">
        <v>5</v>
      </c>
      <c r="B12219">
        <v>8</v>
      </c>
      <c r="C12219" t="s">
        <v>989</v>
      </c>
      <c r="D12219" t="s">
        <v>901</v>
      </c>
      <c r="E12219" t="s">
        <v>288</v>
      </c>
      <c r="F12219" t="s">
        <v>440</v>
      </c>
    </row>
    <row r="12220" spans="1:6" x14ac:dyDescent="0.25">
      <c r="A12220">
        <v>5</v>
      </c>
      <c r="B12220">
        <v>9</v>
      </c>
      <c r="C12220" t="s">
        <v>948</v>
      </c>
      <c r="D12220" t="s">
        <v>905</v>
      </c>
      <c r="E12220" t="s">
        <v>645</v>
      </c>
      <c r="F12220" t="s">
        <v>440</v>
      </c>
    </row>
    <row r="12221" spans="1:6" x14ac:dyDescent="0.25">
      <c r="A12221">
        <v>5</v>
      </c>
      <c r="B12221">
        <v>10</v>
      </c>
      <c r="C12221" t="s">
        <v>978</v>
      </c>
      <c r="D12221" t="s">
        <v>899</v>
      </c>
      <c r="E12221" t="s">
        <v>882</v>
      </c>
      <c r="F12221" t="s">
        <v>440</v>
      </c>
    </row>
    <row r="12222" spans="1:6" x14ac:dyDescent="0.25">
      <c r="A12222">
        <v>5</v>
      </c>
      <c r="B12222">
        <v>11</v>
      </c>
      <c r="C12222" t="s">
        <v>993</v>
      </c>
      <c r="D12222" t="s">
        <v>901</v>
      </c>
      <c r="E12222" t="s">
        <v>323</v>
      </c>
      <c r="F12222" t="s">
        <v>440</v>
      </c>
    </row>
    <row r="12223" spans="1:6" x14ac:dyDescent="0.25">
      <c r="A12223">
        <v>5</v>
      </c>
      <c r="B12223">
        <v>12</v>
      </c>
      <c r="C12223" t="s">
        <v>970</v>
      </c>
      <c r="D12223" t="s">
        <v>903</v>
      </c>
      <c r="E12223" t="s">
        <v>201</v>
      </c>
      <c r="F12223" t="s">
        <v>440</v>
      </c>
    </row>
    <row r="12224" spans="1:6" x14ac:dyDescent="0.25">
      <c r="A12224">
        <v>5</v>
      </c>
      <c r="B12224">
        <v>13</v>
      </c>
      <c r="C12224" t="s">
        <v>980</v>
      </c>
      <c r="D12224" t="s">
        <v>905</v>
      </c>
      <c r="E12224" t="s">
        <v>540</v>
      </c>
      <c r="F12224" t="s">
        <v>440</v>
      </c>
    </row>
    <row r="12225" spans="1:6" x14ac:dyDescent="0.25">
      <c r="A12225">
        <v>5</v>
      </c>
      <c r="B12225">
        <v>14</v>
      </c>
      <c r="C12225" t="s">
        <v>957</v>
      </c>
      <c r="D12225" t="s">
        <v>903</v>
      </c>
      <c r="E12225" t="s">
        <v>679</v>
      </c>
      <c r="F12225" t="s">
        <v>440</v>
      </c>
    </row>
    <row r="12226" spans="1:6" x14ac:dyDescent="0.25">
      <c r="A12226">
        <v>5</v>
      </c>
      <c r="B12226">
        <v>15</v>
      </c>
      <c r="C12226" t="s">
        <v>971</v>
      </c>
      <c r="D12226" t="s">
        <v>901</v>
      </c>
      <c r="E12226" t="s">
        <v>807</v>
      </c>
      <c r="F12226" t="s">
        <v>440</v>
      </c>
    </row>
    <row r="12227" spans="1:6" x14ac:dyDescent="0.25">
      <c r="A12227">
        <v>6</v>
      </c>
      <c r="B12227">
        <v>1</v>
      </c>
      <c r="C12227" t="s">
        <v>972</v>
      </c>
      <c r="D12227" t="s">
        <v>901</v>
      </c>
      <c r="E12227" t="s">
        <v>807</v>
      </c>
      <c r="F12227" t="s">
        <v>440</v>
      </c>
    </row>
    <row r="12228" spans="1:6" x14ac:dyDescent="0.25">
      <c r="A12228">
        <v>6</v>
      </c>
      <c r="B12228">
        <v>2</v>
      </c>
      <c r="C12228" t="s">
        <v>969</v>
      </c>
      <c r="D12228" t="s">
        <v>899</v>
      </c>
      <c r="E12228" t="s">
        <v>679</v>
      </c>
      <c r="F12228" t="s">
        <v>440</v>
      </c>
    </row>
    <row r="12229" spans="1:6" x14ac:dyDescent="0.25">
      <c r="A12229">
        <v>6</v>
      </c>
      <c r="B12229">
        <v>3</v>
      </c>
      <c r="C12229" t="s">
        <v>991</v>
      </c>
      <c r="D12229" t="s">
        <v>901</v>
      </c>
      <c r="E12229" t="s">
        <v>540</v>
      </c>
      <c r="F12229" t="s">
        <v>440</v>
      </c>
    </row>
    <row r="12230" spans="1:6" x14ac:dyDescent="0.25">
      <c r="A12230">
        <v>6</v>
      </c>
      <c r="B12230">
        <v>4</v>
      </c>
      <c r="C12230" t="s">
        <v>968</v>
      </c>
      <c r="D12230" t="s">
        <v>899</v>
      </c>
      <c r="E12230" t="s">
        <v>201</v>
      </c>
      <c r="F12230" t="s">
        <v>440</v>
      </c>
    </row>
    <row r="12231" spans="1:6" x14ac:dyDescent="0.25">
      <c r="A12231">
        <v>6</v>
      </c>
      <c r="B12231">
        <v>5</v>
      </c>
      <c r="C12231" t="s">
        <v>982</v>
      </c>
      <c r="D12231" t="s">
        <v>901</v>
      </c>
      <c r="E12231" t="s">
        <v>323</v>
      </c>
      <c r="F12231" t="s">
        <v>440</v>
      </c>
    </row>
    <row r="12232" spans="1:6" x14ac:dyDescent="0.25">
      <c r="A12232">
        <v>6</v>
      </c>
      <c r="B12232">
        <v>6</v>
      </c>
      <c r="C12232" t="s">
        <v>998</v>
      </c>
      <c r="D12232" t="s">
        <v>908</v>
      </c>
      <c r="E12232" t="s">
        <v>882</v>
      </c>
      <c r="F12232" t="s">
        <v>440</v>
      </c>
    </row>
    <row r="12233" spans="1:6" x14ac:dyDescent="0.25">
      <c r="A12233">
        <v>6</v>
      </c>
      <c r="B12233">
        <v>7</v>
      </c>
      <c r="C12233" t="s">
        <v>999</v>
      </c>
      <c r="D12233" t="s">
        <v>922</v>
      </c>
      <c r="E12233" t="s">
        <v>645</v>
      </c>
      <c r="F12233" t="s">
        <v>440</v>
      </c>
    </row>
    <row r="12234" spans="1:6" x14ac:dyDescent="0.25">
      <c r="A12234">
        <v>6</v>
      </c>
      <c r="B12234">
        <v>8</v>
      </c>
      <c r="C12234" t="s">
        <v>1005</v>
      </c>
      <c r="D12234" t="s">
        <v>901</v>
      </c>
      <c r="E12234" t="s">
        <v>288</v>
      </c>
      <c r="F12234" t="s">
        <v>440</v>
      </c>
    </row>
    <row r="12235" spans="1:6" x14ac:dyDescent="0.25">
      <c r="A12235">
        <v>6</v>
      </c>
      <c r="B12235">
        <v>9</v>
      </c>
      <c r="C12235" t="s">
        <v>981</v>
      </c>
      <c r="D12235" t="s">
        <v>908</v>
      </c>
      <c r="E12235" t="s">
        <v>669</v>
      </c>
      <c r="F12235" t="s">
        <v>440</v>
      </c>
    </row>
    <row r="12236" spans="1:6" x14ac:dyDescent="0.25">
      <c r="A12236">
        <v>6</v>
      </c>
      <c r="B12236">
        <v>10</v>
      </c>
      <c r="C12236" t="s">
        <v>1003</v>
      </c>
      <c r="D12236" t="s">
        <v>901</v>
      </c>
      <c r="E12236" t="s">
        <v>658</v>
      </c>
      <c r="F12236" t="s">
        <v>440</v>
      </c>
    </row>
    <row r="12237" spans="1:6" x14ac:dyDescent="0.25">
      <c r="A12237">
        <v>6</v>
      </c>
      <c r="B12237">
        <v>11</v>
      </c>
      <c r="C12237" t="s">
        <v>994</v>
      </c>
      <c r="D12237" t="s">
        <v>901</v>
      </c>
      <c r="E12237" t="s">
        <v>448</v>
      </c>
      <c r="F12237" t="s">
        <v>440</v>
      </c>
    </row>
    <row r="12238" spans="1:6" x14ac:dyDescent="0.25">
      <c r="A12238">
        <v>6</v>
      </c>
      <c r="B12238">
        <v>12</v>
      </c>
      <c r="C12238" t="s">
        <v>990</v>
      </c>
      <c r="D12238" t="s">
        <v>901</v>
      </c>
      <c r="E12238" t="s">
        <v>414</v>
      </c>
      <c r="F12238" t="s">
        <v>440</v>
      </c>
    </row>
    <row r="12239" spans="1:6" x14ac:dyDescent="0.25">
      <c r="A12239">
        <v>6</v>
      </c>
      <c r="B12239">
        <v>13</v>
      </c>
      <c r="C12239" t="s">
        <v>1001</v>
      </c>
      <c r="D12239" t="s">
        <v>908</v>
      </c>
      <c r="E12239" t="s">
        <v>438</v>
      </c>
      <c r="F12239" t="s">
        <v>440</v>
      </c>
    </row>
    <row r="12240" spans="1:6" x14ac:dyDescent="0.25">
      <c r="A12240">
        <v>6</v>
      </c>
      <c r="B12240">
        <v>14</v>
      </c>
      <c r="C12240" t="s">
        <v>997</v>
      </c>
      <c r="D12240" t="s">
        <v>905</v>
      </c>
      <c r="E12240" t="s">
        <v>615</v>
      </c>
      <c r="F12240" t="s">
        <v>440</v>
      </c>
    </row>
    <row r="12241" spans="1:6" x14ac:dyDescent="0.25">
      <c r="A12241">
        <v>6</v>
      </c>
      <c r="B12241">
        <v>15</v>
      </c>
      <c r="C12241" t="s">
        <v>1006</v>
      </c>
      <c r="D12241" t="s">
        <v>905</v>
      </c>
      <c r="E12241" t="s">
        <v>697</v>
      </c>
      <c r="F12241" t="s">
        <v>440</v>
      </c>
    </row>
    <row r="12242" spans="1:6" x14ac:dyDescent="0.25">
      <c r="A12242">
        <v>7</v>
      </c>
      <c r="B12242">
        <v>1</v>
      </c>
      <c r="C12242" t="s">
        <v>1002</v>
      </c>
      <c r="D12242" t="s">
        <v>901</v>
      </c>
      <c r="E12242" t="s">
        <v>697</v>
      </c>
      <c r="F12242" t="s">
        <v>440</v>
      </c>
    </row>
    <row r="12243" spans="1:6" x14ac:dyDescent="0.25">
      <c r="A12243">
        <v>7</v>
      </c>
      <c r="B12243">
        <v>2</v>
      </c>
      <c r="C12243" t="s">
        <v>966</v>
      </c>
      <c r="D12243" t="s">
        <v>961</v>
      </c>
      <c r="E12243" t="s">
        <v>615</v>
      </c>
      <c r="F12243" t="s">
        <v>440</v>
      </c>
    </row>
    <row r="12244" spans="1:6" x14ac:dyDescent="0.25">
      <c r="A12244">
        <v>7</v>
      </c>
      <c r="B12244">
        <v>3</v>
      </c>
      <c r="C12244" t="s">
        <v>1013</v>
      </c>
      <c r="D12244" t="s">
        <v>905</v>
      </c>
      <c r="E12244" t="s">
        <v>438</v>
      </c>
      <c r="F12244" t="s">
        <v>440</v>
      </c>
    </row>
    <row r="12245" spans="1:6" x14ac:dyDescent="0.25">
      <c r="A12245">
        <v>7</v>
      </c>
      <c r="B12245">
        <v>4</v>
      </c>
      <c r="C12245" t="s">
        <v>987</v>
      </c>
      <c r="D12245" t="s">
        <v>899</v>
      </c>
      <c r="E12245" t="s">
        <v>414</v>
      </c>
      <c r="F12245" t="s">
        <v>440</v>
      </c>
    </row>
    <row r="12246" spans="1:6" x14ac:dyDescent="0.25">
      <c r="A12246">
        <v>7</v>
      </c>
      <c r="B12246">
        <v>5</v>
      </c>
      <c r="C12246" t="s">
        <v>996</v>
      </c>
      <c r="D12246" t="s">
        <v>899</v>
      </c>
      <c r="E12246" t="s">
        <v>448</v>
      </c>
      <c r="F12246" t="s">
        <v>440</v>
      </c>
    </row>
    <row r="12247" spans="1:6" x14ac:dyDescent="0.25">
      <c r="A12247">
        <v>7</v>
      </c>
      <c r="B12247">
        <v>6</v>
      </c>
      <c r="C12247" t="s">
        <v>1048</v>
      </c>
      <c r="D12247" t="s">
        <v>901</v>
      </c>
      <c r="E12247" t="s">
        <v>658</v>
      </c>
      <c r="F12247" t="s">
        <v>440</v>
      </c>
    </row>
    <row r="12248" spans="1:6" x14ac:dyDescent="0.25">
      <c r="A12248">
        <v>7</v>
      </c>
      <c r="B12248">
        <v>7</v>
      </c>
      <c r="C12248" t="s">
        <v>979</v>
      </c>
      <c r="D12248" t="s">
        <v>903</v>
      </c>
      <c r="E12248" t="s">
        <v>669</v>
      </c>
      <c r="F12248" t="s">
        <v>440</v>
      </c>
    </row>
    <row r="12249" spans="1:6" x14ac:dyDescent="0.25">
      <c r="A12249">
        <v>7</v>
      </c>
      <c r="B12249">
        <v>8</v>
      </c>
      <c r="C12249" t="s">
        <v>1061</v>
      </c>
      <c r="D12249" t="s">
        <v>901</v>
      </c>
      <c r="E12249" t="s">
        <v>288</v>
      </c>
      <c r="F12249" t="s">
        <v>440</v>
      </c>
    </row>
    <row r="12250" spans="1:6" x14ac:dyDescent="0.25">
      <c r="A12250">
        <v>7</v>
      </c>
      <c r="B12250">
        <v>9</v>
      </c>
      <c r="C12250" t="s">
        <v>976</v>
      </c>
      <c r="D12250" t="s">
        <v>901</v>
      </c>
      <c r="E12250" t="s">
        <v>645</v>
      </c>
      <c r="F12250" t="s">
        <v>440</v>
      </c>
    </row>
    <row r="12251" spans="1:6" x14ac:dyDescent="0.25">
      <c r="A12251">
        <v>7</v>
      </c>
      <c r="B12251">
        <v>10</v>
      </c>
      <c r="C12251" t="s">
        <v>1015</v>
      </c>
      <c r="D12251" t="s">
        <v>899</v>
      </c>
      <c r="E12251" t="s">
        <v>882</v>
      </c>
      <c r="F12251" t="s">
        <v>440</v>
      </c>
    </row>
    <row r="12252" spans="1:6" x14ac:dyDescent="0.25">
      <c r="A12252">
        <v>7</v>
      </c>
      <c r="B12252">
        <v>11</v>
      </c>
      <c r="C12252" t="s">
        <v>1004</v>
      </c>
      <c r="D12252" t="s">
        <v>905</v>
      </c>
      <c r="E12252" t="s">
        <v>323</v>
      </c>
      <c r="F12252" t="s">
        <v>440</v>
      </c>
    </row>
    <row r="12253" spans="1:6" x14ac:dyDescent="0.25">
      <c r="A12253">
        <v>7</v>
      </c>
      <c r="B12253">
        <v>12</v>
      </c>
      <c r="C12253" t="s">
        <v>1033</v>
      </c>
      <c r="D12253" t="s">
        <v>905</v>
      </c>
      <c r="E12253" t="s">
        <v>201</v>
      </c>
      <c r="F12253" t="s">
        <v>440</v>
      </c>
    </row>
    <row r="12254" spans="1:6" x14ac:dyDescent="0.25">
      <c r="A12254">
        <v>7</v>
      </c>
      <c r="B12254">
        <v>13</v>
      </c>
      <c r="C12254" t="s">
        <v>995</v>
      </c>
      <c r="D12254" t="s">
        <v>901</v>
      </c>
      <c r="E12254" t="s">
        <v>540</v>
      </c>
      <c r="F12254" t="s">
        <v>440</v>
      </c>
    </row>
    <row r="12255" spans="1:6" x14ac:dyDescent="0.25">
      <c r="A12255">
        <v>7</v>
      </c>
      <c r="B12255">
        <v>14</v>
      </c>
      <c r="C12255" t="s">
        <v>1031</v>
      </c>
      <c r="D12255" t="s">
        <v>905</v>
      </c>
      <c r="E12255" t="s">
        <v>679</v>
      </c>
      <c r="F12255" t="s">
        <v>440</v>
      </c>
    </row>
    <row r="12256" spans="1:6" x14ac:dyDescent="0.25">
      <c r="A12256">
        <v>7</v>
      </c>
      <c r="B12256">
        <v>15</v>
      </c>
      <c r="C12256" t="s">
        <v>1028</v>
      </c>
      <c r="D12256" t="s">
        <v>899</v>
      </c>
      <c r="E12256" t="s">
        <v>807</v>
      </c>
      <c r="F12256" t="s">
        <v>440</v>
      </c>
    </row>
    <row r="12257" spans="1:6" x14ac:dyDescent="0.25">
      <c r="A12257">
        <v>8</v>
      </c>
      <c r="B12257">
        <v>1</v>
      </c>
      <c r="C12257" t="s">
        <v>1053</v>
      </c>
      <c r="D12257" t="s">
        <v>901</v>
      </c>
      <c r="E12257" t="s">
        <v>807</v>
      </c>
      <c r="F12257" t="s">
        <v>440</v>
      </c>
    </row>
    <row r="12258" spans="1:6" x14ac:dyDescent="0.25">
      <c r="A12258">
        <v>8</v>
      </c>
      <c r="B12258">
        <v>2</v>
      </c>
      <c r="C12258" t="s">
        <v>1035</v>
      </c>
      <c r="D12258" t="s">
        <v>905</v>
      </c>
      <c r="E12258" t="s">
        <v>679</v>
      </c>
      <c r="F12258" t="s">
        <v>440</v>
      </c>
    </row>
    <row r="12259" spans="1:6" x14ac:dyDescent="0.25">
      <c r="A12259">
        <v>8</v>
      </c>
      <c r="B12259">
        <v>3</v>
      </c>
      <c r="C12259" t="s">
        <v>1076</v>
      </c>
      <c r="D12259" t="s">
        <v>905</v>
      </c>
      <c r="E12259" t="s">
        <v>540</v>
      </c>
      <c r="F12259" t="s">
        <v>440</v>
      </c>
    </row>
    <row r="12260" spans="1:6" x14ac:dyDescent="0.25">
      <c r="A12260">
        <v>8</v>
      </c>
      <c r="B12260">
        <v>4</v>
      </c>
      <c r="C12260" t="s">
        <v>1041</v>
      </c>
      <c r="D12260" t="s">
        <v>922</v>
      </c>
      <c r="E12260" t="s">
        <v>201</v>
      </c>
      <c r="F12260" t="s">
        <v>440</v>
      </c>
    </row>
    <row r="12261" spans="1:6" x14ac:dyDescent="0.25">
      <c r="A12261">
        <v>8</v>
      </c>
      <c r="B12261">
        <v>5</v>
      </c>
      <c r="C12261" t="s">
        <v>1029</v>
      </c>
      <c r="D12261" t="s">
        <v>901</v>
      </c>
      <c r="E12261" t="s">
        <v>323</v>
      </c>
      <c r="F12261" t="s">
        <v>440</v>
      </c>
    </row>
    <row r="12262" spans="1:6" x14ac:dyDescent="0.25">
      <c r="A12262">
        <v>8</v>
      </c>
      <c r="B12262">
        <v>6</v>
      </c>
      <c r="C12262" t="s">
        <v>984</v>
      </c>
      <c r="D12262" t="s">
        <v>901</v>
      </c>
      <c r="E12262" t="s">
        <v>882</v>
      </c>
      <c r="F12262" t="s">
        <v>440</v>
      </c>
    </row>
    <row r="12263" spans="1:6" x14ac:dyDescent="0.25">
      <c r="A12263">
        <v>8</v>
      </c>
      <c r="B12263">
        <v>7</v>
      </c>
      <c r="C12263" t="s">
        <v>1036</v>
      </c>
      <c r="D12263" t="s">
        <v>901</v>
      </c>
      <c r="E12263" t="s">
        <v>645</v>
      </c>
      <c r="F12263" t="s">
        <v>440</v>
      </c>
    </row>
    <row r="12264" spans="1:6" x14ac:dyDescent="0.25">
      <c r="A12264">
        <v>8</v>
      </c>
      <c r="B12264">
        <v>8</v>
      </c>
      <c r="C12264" t="s">
        <v>1097</v>
      </c>
      <c r="D12264" t="s">
        <v>899</v>
      </c>
      <c r="E12264" t="s">
        <v>288</v>
      </c>
      <c r="F12264" t="s">
        <v>440</v>
      </c>
    </row>
    <row r="12265" spans="1:6" x14ac:dyDescent="0.25">
      <c r="A12265">
        <v>8</v>
      </c>
      <c r="B12265">
        <v>9</v>
      </c>
      <c r="C12265" t="s">
        <v>1016</v>
      </c>
      <c r="D12265" t="s">
        <v>961</v>
      </c>
      <c r="E12265" t="s">
        <v>669</v>
      </c>
      <c r="F12265" t="s">
        <v>440</v>
      </c>
    </row>
    <row r="12266" spans="1:6" x14ac:dyDescent="0.25">
      <c r="A12266">
        <v>8</v>
      </c>
      <c r="B12266">
        <v>10</v>
      </c>
      <c r="C12266" t="s">
        <v>1022</v>
      </c>
      <c r="D12266" t="s">
        <v>901</v>
      </c>
      <c r="E12266" t="s">
        <v>658</v>
      </c>
      <c r="F12266" t="s">
        <v>440</v>
      </c>
    </row>
    <row r="12267" spans="1:6" x14ac:dyDescent="0.25">
      <c r="A12267">
        <v>8</v>
      </c>
      <c r="B12267">
        <v>11</v>
      </c>
      <c r="C12267" t="s">
        <v>1037</v>
      </c>
      <c r="D12267" t="s">
        <v>899</v>
      </c>
      <c r="E12267" t="s">
        <v>448</v>
      </c>
      <c r="F12267" t="s">
        <v>440</v>
      </c>
    </row>
    <row r="12268" spans="1:6" x14ac:dyDescent="0.25">
      <c r="A12268">
        <v>8</v>
      </c>
      <c r="B12268">
        <v>12</v>
      </c>
      <c r="C12268" t="s">
        <v>992</v>
      </c>
      <c r="D12268" t="s">
        <v>899</v>
      </c>
      <c r="E12268" t="s">
        <v>414</v>
      </c>
      <c r="F12268" t="s">
        <v>440</v>
      </c>
    </row>
    <row r="12269" spans="1:6" x14ac:dyDescent="0.25">
      <c r="A12269">
        <v>8</v>
      </c>
      <c r="B12269">
        <v>13</v>
      </c>
      <c r="C12269" t="s">
        <v>1034</v>
      </c>
      <c r="D12269" t="s">
        <v>901</v>
      </c>
      <c r="E12269" t="s">
        <v>438</v>
      </c>
      <c r="F12269" t="s">
        <v>440</v>
      </c>
    </row>
    <row r="12270" spans="1:6" x14ac:dyDescent="0.25">
      <c r="A12270">
        <v>8</v>
      </c>
      <c r="B12270">
        <v>14</v>
      </c>
      <c r="C12270" t="s">
        <v>1000</v>
      </c>
      <c r="D12270" t="s">
        <v>899</v>
      </c>
      <c r="E12270" t="s">
        <v>615</v>
      </c>
      <c r="F12270" t="s">
        <v>440</v>
      </c>
    </row>
    <row r="12271" spans="1:6" x14ac:dyDescent="0.25">
      <c r="A12271">
        <v>8</v>
      </c>
      <c r="B12271">
        <v>15</v>
      </c>
      <c r="C12271" t="s">
        <v>1043</v>
      </c>
      <c r="D12271" t="s">
        <v>905</v>
      </c>
      <c r="E12271" t="s">
        <v>697</v>
      </c>
      <c r="F12271" t="s">
        <v>440</v>
      </c>
    </row>
    <row r="12272" spans="1:6" x14ac:dyDescent="0.25">
      <c r="A12272">
        <v>9</v>
      </c>
      <c r="B12272">
        <v>1</v>
      </c>
      <c r="C12272" t="s">
        <v>1008</v>
      </c>
      <c r="D12272" t="s">
        <v>901</v>
      </c>
      <c r="E12272" t="s">
        <v>697</v>
      </c>
      <c r="F12272" t="s">
        <v>440</v>
      </c>
    </row>
    <row r="12273" spans="1:6" x14ac:dyDescent="0.25">
      <c r="A12273">
        <v>9</v>
      </c>
      <c r="B12273">
        <v>2</v>
      </c>
      <c r="C12273" t="s">
        <v>1027</v>
      </c>
      <c r="D12273" t="s">
        <v>901</v>
      </c>
      <c r="E12273" t="s">
        <v>615</v>
      </c>
      <c r="F12273" t="s">
        <v>440</v>
      </c>
    </row>
    <row r="12274" spans="1:6" x14ac:dyDescent="0.25">
      <c r="A12274">
        <v>9</v>
      </c>
      <c r="B12274">
        <v>3</v>
      </c>
      <c r="C12274" t="s">
        <v>1011</v>
      </c>
      <c r="D12274" t="s">
        <v>899</v>
      </c>
      <c r="E12274" t="s">
        <v>438</v>
      </c>
      <c r="F12274" t="s">
        <v>440</v>
      </c>
    </row>
    <row r="12275" spans="1:6" x14ac:dyDescent="0.25">
      <c r="A12275">
        <v>9</v>
      </c>
      <c r="B12275">
        <v>4</v>
      </c>
      <c r="C12275" t="s">
        <v>1094</v>
      </c>
      <c r="D12275" t="s">
        <v>903</v>
      </c>
      <c r="E12275" t="s">
        <v>414</v>
      </c>
      <c r="F12275" t="s">
        <v>440</v>
      </c>
    </row>
    <row r="12276" spans="1:6" x14ac:dyDescent="0.25">
      <c r="A12276">
        <v>9</v>
      </c>
      <c r="B12276">
        <v>5</v>
      </c>
      <c r="C12276" t="s">
        <v>1055</v>
      </c>
      <c r="D12276" t="s">
        <v>901</v>
      </c>
      <c r="E12276" t="s">
        <v>448</v>
      </c>
      <c r="F12276" t="s">
        <v>440</v>
      </c>
    </row>
    <row r="12277" spans="1:6" x14ac:dyDescent="0.25">
      <c r="A12277">
        <v>9</v>
      </c>
      <c r="B12277">
        <v>6</v>
      </c>
      <c r="C12277" t="s">
        <v>1012</v>
      </c>
      <c r="D12277" t="s">
        <v>901</v>
      </c>
      <c r="E12277" t="s">
        <v>658</v>
      </c>
      <c r="F12277" t="s">
        <v>440</v>
      </c>
    </row>
    <row r="12278" spans="1:6" x14ac:dyDescent="0.25">
      <c r="A12278">
        <v>9</v>
      </c>
      <c r="B12278">
        <v>7</v>
      </c>
      <c r="C12278" t="s">
        <v>1074</v>
      </c>
      <c r="D12278" t="s">
        <v>901</v>
      </c>
      <c r="E12278" t="s">
        <v>669</v>
      </c>
      <c r="F12278" t="s">
        <v>440</v>
      </c>
    </row>
    <row r="12279" spans="1:6" x14ac:dyDescent="0.25">
      <c r="A12279">
        <v>9</v>
      </c>
      <c r="B12279">
        <v>8</v>
      </c>
      <c r="C12279" t="s">
        <v>1060</v>
      </c>
      <c r="D12279" t="s">
        <v>903</v>
      </c>
      <c r="E12279" t="s">
        <v>288</v>
      </c>
      <c r="F12279" t="s">
        <v>440</v>
      </c>
    </row>
    <row r="12280" spans="1:6" x14ac:dyDescent="0.25">
      <c r="A12280">
        <v>9</v>
      </c>
      <c r="B12280">
        <v>9</v>
      </c>
      <c r="C12280" t="s">
        <v>1014</v>
      </c>
      <c r="D12280" t="s">
        <v>899</v>
      </c>
      <c r="E12280" t="s">
        <v>645</v>
      </c>
      <c r="F12280" t="s">
        <v>440</v>
      </c>
    </row>
    <row r="12281" spans="1:6" x14ac:dyDescent="0.25">
      <c r="A12281">
        <v>9</v>
      </c>
      <c r="B12281">
        <v>10</v>
      </c>
      <c r="C12281" t="s">
        <v>1088</v>
      </c>
      <c r="D12281" t="s">
        <v>901</v>
      </c>
      <c r="E12281" t="s">
        <v>882</v>
      </c>
      <c r="F12281" t="s">
        <v>440</v>
      </c>
    </row>
    <row r="12282" spans="1:6" x14ac:dyDescent="0.25">
      <c r="A12282">
        <v>9</v>
      </c>
      <c r="B12282">
        <v>11</v>
      </c>
      <c r="C12282" t="s">
        <v>1024</v>
      </c>
      <c r="D12282" t="s">
        <v>901</v>
      </c>
      <c r="E12282" t="s">
        <v>323</v>
      </c>
      <c r="F12282" t="s">
        <v>440</v>
      </c>
    </row>
    <row r="12283" spans="1:6" x14ac:dyDescent="0.25">
      <c r="A12283">
        <v>9</v>
      </c>
      <c r="B12283">
        <v>12</v>
      </c>
      <c r="C12283" t="s">
        <v>1046</v>
      </c>
      <c r="D12283" t="s">
        <v>899</v>
      </c>
      <c r="E12283" t="s">
        <v>201</v>
      </c>
      <c r="F12283" t="s">
        <v>440</v>
      </c>
    </row>
    <row r="12284" spans="1:6" x14ac:dyDescent="0.25">
      <c r="A12284">
        <v>9</v>
      </c>
      <c r="B12284">
        <v>13</v>
      </c>
      <c r="C12284" t="s">
        <v>1025</v>
      </c>
      <c r="D12284" t="s">
        <v>926</v>
      </c>
      <c r="E12284" t="s">
        <v>540</v>
      </c>
      <c r="F12284" t="s">
        <v>440</v>
      </c>
    </row>
    <row r="12285" spans="1:6" x14ac:dyDescent="0.25">
      <c r="A12285">
        <v>9</v>
      </c>
      <c r="B12285">
        <v>14</v>
      </c>
      <c r="C12285" t="s">
        <v>1101</v>
      </c>
      <c r="D12285" t="s">
        <v>901</v>
      </c>
      <c r="E12285" t="s">
        <v>679</v>
      </c>
      <c r="F12285" t="s">
        <v>440</v>
      </c>
    </row>
    <row r="12286" spans="1:6" x14ac:dyDescent="0.25">
      <c r="A12286">
        <v>9</v>
      </c>
      <c r="B12286">
        <v>15</v>
      </c>
      <c r="C12286" t="s">
        <v>1019</v>
      </c>
      <c r="D12286" t="s">
        <v>961</v>
      </c>
      <c r="E12286" t="s">
        <v>807</v>
      </c>
      <c r="F12286" t="s">
        <v>440</v>
      </c>
    </row>
    <row r="12287" spans="1:6" x14ac:dyDescent="0.25">
      <c r="A12287">
        <v>10</v>
      </c>
      <c r="B12287">
        <v>1</v>
      </c>
      <c r="C12287" t="s">
        <v>1042</v>
      </c>
      <c r="D12287" t="s">
        <v>899</v>
      </c>
      <c r="E12287" t="s">
        <v>807</v>
      </c>
      <c r="F12287" t="s">
        <v>440</v>
      </c>
    </row>
    <row r="12288" spans="1:6" x14ac:dyDescent="0.25">
      <c r="A12288">
        <v>10</v>
      </c>
      <c r="B12288">
        <v>2</v>
      </c>
      <c r="C12288" t="s">
        <v>1045</v>
      </c>
      <c r="D12288" t="s">
        <v>961</v>
      </c>
      <c r="E12288" t="s">
        <v>679</v>
      </c>
      <c r="F12288" t="s">
        <v>440</v>
      </c>
    </row>
    <row r="12289" spans="1:6" x14ac:dyDescent="0.25">
      <c r="A12289">
        <v>10</v>
      </c>
      <c r="B12289">
        <v>3</v>
      </c>
      <c r="C12289" t="s">
        <v>1066</v>
      </c>
      <c r="D12289" t="s">
        <v>901</v>
      </c>
      <c r="E12289" t="s">
        <v>540</v>
      </c>
      <c r="F12289" t="s">
        <v>440</v>
      </c>
    </row>
    <row r="12290" spans="1:6" x14ac:dyDescent="0.25">
      <c r="A12290">
        <v>10</v>
      </c>
      <c r="B12290">
        <v>4</v>
      </c>
      <c r="C12290" t="s">
        <v>1007</v>
      </c>
      <c r="D12290" t="s">
        <v>901</v>
      </c>
      <c r="E12290" t="s">
        <v>201</v>
      </c>
      <c r="F12290" t="s">
        <v>440</v>
      </c>
    </row>
    <row r="12291" spans="1:6" x14ac:dyDescent="0.25">
      <c r="A12291">
        <v>10</v>
      </c>
      <c r="B12291">
        <v>5</v>
      </c>
      <c r="C12291" t="s">
        <v>1010</v>
      </c>
      <c r="D12291" t="s">
        <v>899</v>
      </c>
      <c r="E12291" t="s">
        <v>323</v>
      </c>
      <c r="F12291" t="s">
        <v>440</v>
      </c>
    </row>
    <row r="12292" spans="1:6" x14ac:dyDescent="0.25">
      <c r="A12292">
        <v>10</v>
      </c>
      <c r="B12292">
        <v>6</v>
      </c>
      <c r="C12292" t="s">
        <v>1020</v>
      </c>
      <c r="D12292" t="s">
        <v>901</v>
      </c>
      <c r="E12292" t="s">
        <v>882</v>
      </c>
      <c r="F12292" t="s">
        <v>440</v>
      </c>
    </row>
    <row r="12293" spans="1:6" x14ac:dyDescent="0.25">
      <c r="A12293">
        <v>10</v>
      </c>
      <c r="B12293">
        <v>7</v>
      </c>
      <c r="C12293" t="s">
        <v>1021</v>
      </c>
      <c r="D12293" t="s">
        <v>901</v>
      </c>
      <c r="E12293" t="s">
        <v>645</v>
      </c>
      <c r="F12293" t="s">
        <v>440</v>
      </c>
    </row>
    <row r="12294" spans="1:6" x14ac:dyDescent="0.25">
      <c r="A12294">
        <v>10</v>
      </c>
      <c r="B12294">
        <v>8</v>
      </c>
      <c r="C12294" t="s">
        <v>1108</v>
      </c>
      <c r="D12294" t="s">
        <v>908</v>
      </c>
      <c r="E12294" t="s">
        <v>288</v>
      </c>
      <c r="F12294" t="s">
        <v>440</v>
      </c>
    </row>
    <row r="12295" spans="1:6" x14ac:dyDescent="0.25">
      <c r="A12295">
        <v>10</v>
      </c>
      <c r="B12295">
        <v>9</v>
      </c>
      <c r="C12295" t="s">
        <v>1026</v>
      </c>
      <c r="D12295" t="s">
        <v>901</v>
      </c>
      <c r="E12295" t="s">
        <v>669</v>
      </c>
      <c r="F12295" t="s">
        <v>440</v>
      </c>
    </row>
    <row r="12296" spans="1:6" x14ac:dyDescent="0.25">
      <c r="A12296">
        <v>10</v>
      </c>
      <c r="B12296">
        <v>10</v>
      </c>
      <c r="C12296" t="s">
        <v>1054</v>
      </c>
      <c r="D12296" t="s">
        <v>899</v>
      </c>
      <c r="E12296" t="s">
        <v>658</v>
      </c>
      <c r="F12296" t="s">
        <v>440</v>
      </c>
    </row>
    <row r="12297" spans="1:6" x14ac:dyDescent="0.25">
      <c r="A12297">
        <v>10</v>
      </c>
      <c r="B12297">
        <v>11</v>
      </c>
      <c r="C12297" t="s">
        <v>1023</v>
      </c>
      <c r="D12297" t="s">
        <v>905</v>
      </c>
      <c r="E12297" t="s">
        <v>448</v>
      </c>
      <c r="F12297" t="s">
        <v>440</v>
      </c>
    </row>
    <row r="12298" spans="1:6" x14ac:dyDescent="0.25">
      <c r="A12298">
        <v>10</v>
      </c>
      <c r="B12298">
        <v>12</v>
      </c>
      <c r="C12298" t="s">
        <v>1017</v>
      </c>
      <c r="D12298" t="s">
        <v>899</v>
      </c>
      <c r="E12298" t="s">
        <v>414</v>
      </c>
      <c r="F12298" t="s">
        <v>440</v>
      </c>
    </row>
    <row r="12299" spans="1:6" x14ac:dyDescent="0.25">
      <c r="A12299">
        <v>10</v>
      </c>
      <c r="B12299">
        <v>13</v>
      </c>
      <c r="C12299" t="s">
        <v>1038</v>
      </c>
      <c r="D12299" t="s">
        <v>922</v>
      </c>
      <c r="E12299" t="s">
        <v>438</v>
      </c>
      <c r="F12299" t="s">
        <v>440</v>
      </c>
    </row>
    <row r="12300" spans="1:6" x14ac:dyDescent="0.25">
      <c r="A12300">
        <v>10</v>
      </c>
      <c r="B12300">
        <v>14</v>
      </c>
      <c r="C12300" t="s">
        <v>1059</v>
      </c>
      <c r="D12300" t="s">
        <v>901</v>
      </c>
      <c r="E12300" t="s">
        <v>615</v>
      </c>
      <c r="F12300" t="s">
        <v>440</v>
      </c>
    </row>
    <row r="12301" spans="1:6" x14ac:dyDescent="0.25">
      <c r="A12301">
        <v>10</v>
      </c>
      <c r="B12301">
        <v>15</v>
      </c>
      <c r="C12301" t="s">
        <v>1047</v>
      </c>
      <c r="D12301" t="s">
        <v>899</v>
      </c>
      <c r="E12301" t="s">
        <v>697</v>
      </c>
      <c r="F12301" t="s">
        <v>440</v>
      </c>
    </row>
    <row r="12302" spans="1:6" x14ac:dyDescent="0.25">
      <c r="A12302">
        <v>11</v>
      </c>
      <c r="B12302">
        <v>1</v>
      </c>
      <c r="C12302" t="s">
        <v>1040</v>
      </c>
      <c r="D12302" t="s">
        <v>926</v>
      </c>
      <c r="E12302" t="s">
        <v>697</v>
      </c>
      <c r="F12302" t="s">
        <v>440</v>
      </c>
    </row>
    <row r="12303" spans="1:6" x14ac:dyDescent="0.25">
      <c r="A12303">
        <v>11</v>
      </c>
      <c r="B12303">
        <v>2</v>
      </c>
      <c r="C12303" t="s">
        <v>1062</v>
      </c>
      <c r="D12303" t="s">
        <v>899</v>
      </c>
      <c r="E12303" t="s">
        <v>615</v>
      </c>
      <c r="F12303" t="s">
        <v>440</v>
      </c>
    </row>
    <row r="12304" spans="1:6" x14ac:dyDescent="0.25">
      <c r="A12304">
        <v>11</v>
      </c>
      <c r="B12304">
        <v>3</v>
      </c>
      <c r="C12304" t="s">
        <v>1090</v>
      </c>
      <c r="D12304" t="s">
        <v>899</v>
      </c>
      <c r="E12304" t="s">
        <v>438</v>
      </c>
      <c r="F12304" t="s">
        <v>440</v>
      </c>
    </row>
    <row r="12305" spans="1:6" x14ac:dyDescent="0.25">
      <c r="A12305">
        <v>11</v>
      </c>
      <c r="B12305">
        <v>4</v>
      </c>
      <c r="C12305" t="s">
        <v>1052</v>
      </c>
      <c r="D12305" t="s">
        <v>901</v>
      </c>
      <c r="E12305" t="s">
        <v>414</v>
      </c>
      <c r="F12305" t="s">
        <v>440</v>
      </c>
    </row>
    <row r="12306" spans="1:6" x14ac:dyDescent="0.25">
      <c r="A12306">
        <v>11</v>
      </c>
      <c r="B12306">
        <v>5</v>
      </c>
      <c r="C12306" t="s">
        <v>1051</v>
      </c>
      <c r="D12306" t="s">
        <v>901</v>
      </c>
      <c r="E12306" t="s">
        <v>448</v>
      </c>
      <c r="F12306" t="s">
        <v>440</v>
      </c>
    </row>
    <row r="12307" spans="1:6" x14ac:dyDescent="0.25">
      <c r="A12307">
        <v>11</v>
      </c>
      <c r="B12307">
        <v>6</v>
      </c>
      <c r="C12307" t="s">
        <v>1049</v>
      </c>
      <c r="D12307" t="s">
        <v>905</v>
      </c>
      <c r="E12307" t="s">
        <v>658</v>
      </c>
      <c r="F12307" t="s">
        <v>440</v>
      </c>
    </row>
    <row r="12308" spans="1:6" x14ac:dyDescent="0.25">
      <c r="A12308">
        <v>11</v>
      </c>
      <c r="B12308">
        <v>7</v>
      </c>
      <c r="C12308" t="s">
        <v>1039</v>
      </c>
      <c r="D12308" t="s">
        <v>922</v>
      </c>
      <c r="E12308" t="s">
        <v>669</v>
      </c>
      <c r="F12308" t="s">
        <v>440</v>
      </c>
    </row>
    <row r="12309" spans="1:6" x14ac:dyDescent="0.25">
      <c r="A12309">
        <v>11</v>
      </c>
      <c r="B12309">
        <v>8</v>
      </c>
      <c r="C12309" t="s">
        <v>1124</v>
      </c>
      <c r="D12309" t="s">
        <v>901</v>
      </c>
      <c r="E12309" t="s">
        <v>288</v>
      </c>
      <c r="F12309" t="s">
        <v>440</v>
      </c>
    </row>
    <row r="12310" spans="1:6" x14ac:dyDescent="0.25">
      <c r="A12310">
        <v>11</v>
      </c>
      <c r="B12310">
        <v>9</v>
      </c>
      <c r="C12310" t="s">
        <v>1065</v>
      </c>
      <c r="D12310" t="s">
        <v>901</v>
      </c>
      <c r="E12310" t="s">
        <v>645</v>
      </c>
      <c r="F12310" t="s">
        <v>440</v>
      </c>
    </row>
    <row r="12311" spans="1:6" x14ac:dyDescent="0.25">
      <c r="A12311">
        <v>11</v>
      </c>
      <c r="B12311">
        <v>10</v>
      </c>
      <c r="C12311" t="s">
        <v>1079</v>
      </c>
      <c r="D12311" t="s">
        <v>905</v>
      </c>
      <c r="E12311" t="s">
        <v>882</v>
      </c>
      <c r="F12311" t="s">
        <v>440</v>
      </c>
    </row>
    <row r="12312" spans="1:6" x14ac:dyDescent="0.25">
      <c r="A12312">
        <v>11</v>
      </c>
      <c r="B12312">
        <v>11</v>
      </c>
      <c r="C12312" t="s">
        <v>1078</v>
      </c>
      <c r="D12312" t="s">
        <v>922</v>
      </c>
      <c r="E12312" t="s">
        <v>323</v>
      </c>
      <c r="F12312" t="s">
        <v>440</v>
      </c>
    </row>
    <row r="12313" spans="1:6" x14ac:dyDescent="0.25">
      <c r="A12313">
        <v>11</v>
      </c>
      <c r="B12313">
        <v>12</v>
      </c>
      <c r="C12313" t="s">
        <v>1133</v>
      </c>
      <c r="D12313" t="s">
        <v>901</v>
      </c>
      <c r="E12313" t="s">
        <v>201</v>
      </c>
      <c r="F12313" t="s">
        <v>440</v>
      </c>
    </row>
    <row r="12314" spans="1:6" x14ac:dyDescent="0.25">
      <c r="A12314">
        <v>11</v>
      </c>
      <c r="B12314">
        <v>13</v>
      </c>
      <c r="C12314" t="s">
        <v>1080</v>
      </c>
      <c r="D12314" t="s">
        <v>899</v>
      </c>
      <c r="E12314" t="s">
        <v>540</v>
      </c>
      <c r="F12314" t="s">
        <v>440</v>
      </c>
    </row>
    <row r="12315" spans="1:6" x14ac:dyDescent="0.25">
      <c r="A12315">
        <v>11</v>
      </c>
      <c r="B12315">
        <v>14</v>
      </c>
      <c r="C12315" t="s">
        <v>1056</v>
      </c>
      <c r="D12315" t="s">
        <v>905</v>
      </c>
      <c r="E12315" t="s">
        <v>679</v>
      </c>
      <c r="F12315" t="s">
        <v>440</v>
      </c>
    </row>
    <row r="12316" spans="1:6" x14ac:dyDescent="0.25">
      <c r="A12316">
        <v>11</v>
      </c>
      <c r="B12316">
        <v>15</v>
      </c>
      <c r="C12316" t="s">
        <v>1086</v>
      </c>
      <c r="D12316" t="s">
        <v>901</v>
      </c>
      <c r="E12316" t="s">
        <v>807</v>
      </c>
      <c r="F12316" t="s">
        <v>440</v>
      </c>
    </row>
    <row r="12317" spans="1:6" x14ac:dyDescent="0.25">
      <c r="A12317">
        <v>12</v>
      </c>
      <c r="B12317">
        <v>1</v>
      </c>
      <c r="C12317" t="s">
        <v>1098</v>
      </c>
      <c r="D12317" t="s">
        <v>899</v>
      </c>
      <c r="E12317" t="s">
        <v>807</v>
      </c>
      <c r="F12317" t="s">
        <v>440</v>
      </c>
    </row>
    <row r="12318" spans="1:6" x14ac:dyDescent="0.25">
      <c r="A12318">
        <v>12</v>
      </c>
      <c r="B12318">
        <v>2</v>
      </c>
      <c r="C12318" t="s">
        <v>1073</v>
      </c>
      <c r="D12318" t="s">
        <v>899</v>
      </c>
      <c r="E12318" t="s">
        <v>679</v>
      </c>
      <c r="F12318" t="s">
        <v>440</v>
      </c>
    </row>
    <row r="12319" spans="1:6" x14ac:dyDescent="0.25">
      <c r="A12319">
        <v>12</v>
      </c>
      <c r="B12319">
        <v>3</v>
      </c>
      <c r="C12319" t="s">
        <v>1009</v>
      </c>
      <c r="D12319" t="s">
        <v>926</v>
      </c>
      <c r="E12319" t="s">
        <v>540</v>
      </c>
      <c r="F12319" t="s">
        <v>440</v>
      </c>
    </row>
    <row r="12320" spans="1:6" x14ac:dyDescent="0.25">
      <c r="A12320">
        <v>12</v>
      </c>
      <c r="B12320">
        <v>4</v>
      </c>
      <c r="C12320" t="s">
        <v>1018</v>
      </c>
      <c r="D12320" t="s">
        <v>926</v>
      </c>
      <c r="E12320" t="s">
        <v>201</v>
      </c>
      <c r="F12320" t="s">
        <v>440</v>
      </c>
    </row>
    <row r="12321" spans="1:6" x14ac:dyDescent="0.25">
      <c r="A12321">
        <v>12</v>
      </c>
      <c r="B12321">
        <v>5</v>
      </c>
      <c r="C12321" t="s">
        <v>1130</v>
      </c>
      <c r="D12321" t="s">
        <v>899</v>
      </c>
      <c r="E12321" t="s">
        <v>323</v>
      </c>
      <c r="F12321" t="s">
        <v>440</v>
      </c>
    </row>
    <row r="12322" spans="1:6" x14ac:dyDescent="0.25">
      <c r="A12322">
        <v>12</v>
      </c>
      <c r="B12322">
        <v>6</v>
      </c>
      <c r="C12322" t="s">
        <v>1058</v>
      </c>
      <c r="D12322" t="s">
        <v>961</v>
      </c>
      <c r="E12322" t="s">
        <v>882</v>
      </c>
      <c r="F12322" t="s">
        <v>440</v>
      </c>
    </row>
    <row r="12323" spans="1:6" x14ac:dyDescent="0.25">
      <c r="A12323">
        <v>12</v>
      </c>
      <c r="B12323">
        <v>7</v>
      </c>
      <c r="C12323" t="s">
        <v>1081</v>
      </c>
      <c r="D12323" t="s">
        <v>905</v>
      </c>
      <c r="E12323" t="s">
        <v>645</v>
      </c>
      <c r="F12323" t="s">
        <v>440</v>
      </c>
    </row>
    <row r="12324" spans="1:6" x14ac:dyDescent="0.25">
      <c r="A12324">
        <v>12</v>
      </c>
      <c r="B12324">
        <v>8</v>
      </c>
      <c r="C12324" t="s">
        <v>1070</v>
      </c>
      <c r="D12324" t="s">
        <v>961</v>
      </c>
      <c r="E12324" t="s">
        <v>288</v>
      </c>
      <c r="F12324" t="s">
        <v>440</v>
      </c>
    </row>
    <row r="12325" spans="1:6" x14ac:dyDescent="0.25">
      <c r="A12325">
        <v>12</v>
      </c>
      <c r="B12325">
        <v>9</v>
      </c>
      <c r="C12325" t="s">
        <v>1121</v>
      </c>
      <c r="D12325" t="s">
        <v>901</v>
      </c>
      <c r="E12325" t="s">
        <v>669</v>
      </c>
      <c r="F12325" t="s">
        <v>440</v>
      </c>
    </row>
    <row r="12326" spans="1:6" x14ac:dyDescent="0.25">
      <c r="A12326">
        <v>12</v>
      </c>
      <c r="B12326">
        <v>10</v>
      </c>
      <c r="C12326" t="s">
        <v>1085</v>
      </c>
      <c r="D12326" t="s">
        <v>899</v>
      </c>
      <c r="E12326" t="s">
        <v>658</v>
      </c>
      <c r="F12326" t="s">
        <v>440</v>
      </c>
    </row>
    <row r="12327" spans="1:6" x14ac:dyDescent="0.25">
      <c r="A12327">
        <v>12</v>
      </c>
      <c r="B12327">
        <v>11</v>
      </c>
      <c r="C12327" t="s">
        <v>1125</v>
      </c>
      <c r="D12327" t="s">
        <v>903</v>
      </c>
      <c r="E12327" t="s">
        <v>448</v>
      </c>
      <c r="F12327" t="s">
        <v>440</v>
      </c>
    </row>
    <row r="12328" spans="1:6" x14ac:dyDescent="0.25">
      <c r="A12328">
        <v>12</v>
      </c>
      <c r="B12328">
        <v>12</v>
      </c>
      <c r="C12328" t="s">
        <v>1032</v>
      </c>
      <c r="D12328" t="s">
        <v>908</v>
      </c>
      <c r="E12328" t="s">
        <v>414</v>
      </c>
      <c r="F12328" t="s">
        <v>440</v>
      </c>
    </row>
    <row r="12329" spans="1:6" x14ac:dyDescent="0.25">
      <c r="A12329">
        <v>12</v>
      </c>
      <c r="B12329">
        <v>13</v>
      </c>
      <c r="C12329" t="s">
        <v>1152</v>
      </c>
      <c r="D12329" t="s">
        <v>903</v>
      </c>
      <c r="E12329" t="s">
        <v>438</v>
      </c>
      <c r="F12329" t="s">
        <v>440</v>
      </c>
    </row>
    <row r="12330" spans="1:6" x14ac:dyDescent="0.25">
      <c r="A12330">
        <v>12</v>
      </c>
      <c r="B12330">
        <v>14</v>
      </c>
      <c r="C12330" t="s">
        <v>1096</v>
      </c>
      <c r="D12330" t="s">
        <v>901</v>
      </c>
      <c r="E12330" t="s">
        <v>615</v>
      </c>
      <c r="F12330" t="s">
        <v>440</v>
      </c>
    </row>
    <row r="12331" spans="1:6" x14ac:dyDescent="0.25">
      <c r="A12331">
        <v>12</v>
      </c>
      <c r="B12331">
        <v>15</v>
      </c>
      <c r="C12331" t="s">
        <v>1068</v>
      </c>
      <c r="D12331" t="s">
        <v>901</v>
      </c>
      <c r="E12331" t="s">
        <v>697</v>
      </c>
      <c r="F12331" t="s">
        <v>440</v>
      </c>
    </row>
    <row r="12332" spans="1:6" x14ac:dyDescent="0.25">
      <c r="A12332">
        <v>13</v>
      </c>
      <c r="B12332">
        <v>1</v>
      </c>
      <c r="C12332" t="s">
        <v>1057</v>
      </c>
      <c r="D12332" t="s">
        <v>899</v>
      </c>
      <c r="E12332" t="s">
        <v>697</v>
      </c>
      <c r="F12332" t="s">
        <v>440</v>
      </c>
    </row>
    <row r="12333" spans="1:6" x14ac:dyDescent="0.25">
      <c r="A12333">
        <v>13</v>
      </c>
      <c r="B12333">
        <v>2</v>
      </c>
      <c r="C12333" t="s">
        <v>1030</v>
      </c>
      <c r="D12333" t="s">
        <v>908</v>
      </c>
      <c r="E12333" t="s">
        <v>615</v>
      </c>
      <c r="F12333" t="s">
        <v>440</v>
      </c>
    </row>
    <row r="12334" spans="1:6" x14ac:dyDescent="0.25">
      <c r="A12334">
        <v>13</v>
      </c>
      <c r="B12334">
        <v>3</v>
      </c>
      <c r="C12334" t="s">
        <v>1083</v>
      </c>
      <c r="D12334" t="s">
        <v>901</v>
      </c>
      <c r="E12334" t="s">
        <v>438</v>
      </c>
      <c r="F12334" t="s">
        <v>440</v>
      </c>
    </row>
    <row r="12335" spans="1:6" x14ac:dyDescent="0.25">
      <c r="A12335">
        <v>13</v>
      </c>
      <c r="B12335">
        <v>4</v>
      </c>
      <c r="C12335" t="s">
        <v>1227</v>
      </c>
      <c r="D12335" t="s">
        <v>901</v>
      </c>
      <c r="E12335" t="s">
        <v>414</v>
      </c>
      <c r="F12335" t="s">
        <v>440</v>
      </c>
    </row>
    <row r="12336" spans="1:6" x14ac:dyDescent="0.25">
      <c r="A12336">
        <v>13</v>
      </c>
      <c r="B12336">
        <v>5</v>
      </c>
      <c r="C12336" t="s">
        <v>1095</v>
      </c>
      <c r="D12336" t="s">
        <v>901</v>
      </c>
      <c r="E12336" t="s">
        <v>448</v>
      </c>
      <c r="F12336" t="s">
        <v>440</v>
      </c>
    </row>
    <row r="12337" spans="1:6" x14ac:dyDescent="0.25">
      <c r="A12337">
        <v>13</v>
      </c>
      <c r="B12337">
        <v>6</v>
      </c>
      <c r="C12337" t="s">
        <v>1067</v>
      </c>
      <c r="D12337" t="s">
        <v>899</v>
      </c>
      <c r="E12337" t="s">
        <v>658</v>
      </c>
      <c r="F12337" t="s">
        <v>440</v>
      </c>
    </row>
    <row r="12338" spans="1:6" x14ac:dyDescent="0.25">
      <c r="A12338">
        <v>13</v>
      </c>
      <c r="B12338">
        <v>7</v>
      </c>
      <c r="C12338" t="s">
        <v>1089</v>
      </c>
      <c r="D12338" t="s">
        <v>905</v>
      </c>
      <c r="E12338" t="s">
        <v>669</v>
      </c>
      <c r="F12338" t="s">
        <v>440</v>
      </c>
    </row>
    <row r="12339" spans="1:6" x14ac:dyDescent="0.25">
      <c r="A12339">
        <v>13</v>
      </c>
      <c r="B12339">
        <v>8</v>
      </c>
      <c r="C12339" t="s">
        <v>1126</v>
      </c>
      <c r="D12339" t="s">
        <v>961</v>
      </c>
      <c r="E12339" t="s">
        <v>288</v>
      </c>
      <c r="F12339" t="s">
        <v>440</v>
      </c>
    </row>
    <row r="12340" spans="1:6" x14ac:dyDescent="0.25">
      <c r="A12340">
        <v>13</v>
      </c>
      <c r="B12340">
        <v>9</v>
      </c>
      <c r="C12340" t="s">
        <v>1064</v>
      </c>
      <c r="D12340" t="s">
        <v>901</v>
      </c>
      <c r="E12340" t="s">
        <v>645</v>
      </c>
      <c r="F12340" t="s">
        <v>440</v>
      </c>
    </row>
    <row r="12341" spans="1:6" x14ac:dyDescent="0.25">
      <c r="A12341">
        <v>13</v>
      </c>
      <c r="B12341">
        <v>10</v>
      </c>
      <c r="C12341" t="s">
        <v>1044</v>
      </c>
      <c r="D12341" t="s">
        <v>922</v>
      </c>
      <c r="E12341" t="s">
        <v>882</v>
      </c>
      <c r="F12341" t="s">
        <v>440</v>
      </c>
    </row>
    <row r="12342" spans="1:6" x14ac:dyDescent="0.25">
      <c r="A12342">
        <v>13</v>
      </c>
      <c r="B12342">
        <v>11</v>
      </c>
      <c r="C12342" t="s">
        <v>1114</v>
      </c>
      <c r="D12342" t="s">
        <v>961</v>
      </c>
      <c r="E12342" t="s">
        <v>323</v>
      </c>
      <c r="F12342" t="s">
        <v>440</v>
      </c>
    </row>
    <row r="12343" spans="1:6" x14ac:dyDescent="0.25">
      <c r="A12343">
        <v>13</v>
      </c>
      <c r="B12343">
        <v>12</v>
      </c>
      <c r="C12343" t="s">
        <v>1225</v>
      </c>
      <c r="D12343" t="s">
        <v>901</v>
      </c>
      <c r="E12343" t="s">
        <v>201</v>
      </c>
      <c r="F12343" t="s">
        <v>440</v>
      </c>
    </row>
    <row r="12344" spans="1:6" x14ac:dyDescent="0.25">
      <c r="A12344">
        <v>13</v>
      </c>
      <c r="B12344">
        <v>13</v>
      </c>
      <c r="C12344" t="s">
        <v>1115</v>
      </c>
      <c r="D12344" t="s">
        <v>901</v>
      </c>
      <c r="E12344" t="s">
        <v>540</v>
      </c>
      <c r="F12344" t="s">
        <v>440</v>
      </c>
    </row>
    <row r="12345" spans="1:6" x14ac:dyDescent="0.25">
      <c r="A12345">
        <v>13</v>
      </c>
      <c r="B12345">
        <v>14</v>
      </c>
      <c r="C12345" t="s">
        <v>1093</v>
      </c>
      <c r="D12345" t="s">
        <v>922</v>
      </c>
      <c r="E12345" t="s">
        <v>679</v>
      </c>
      <c r="F12345" t="s">
        <v>440</v>
      </c>
    </row>
    <row r="12346" spans="1:6" x14ac:dyDescent="0.25">
      <c r="A12346">
        <v>13</v>
      </c>
      <c r="B12346">
        <v>15</v>
      </c>
      <c r="C12346" t="s">
        <v>1111</v>
      </c>
      <c r="D12346" t="s">
        <v>926</v>
      </c>
      <c r="E12346" t="s">
        <v>807</v>
      </c>
      <c r="F12346" t="s">
        <v>440</v>
      </c>
    </row>
    <row r="12347" spans="1:6" x14ac:dyDescent="0.25">
      <c r="A12347">
        <v>14</v>
      </c>
      <c r="B12347">
        <v>1</v>
      </c>
      <c r="C12347" t="s">
        <v>1122</v>
      </c>
      <c r="D12347" t="s">
        <v>901</v>
      </c>
      <c r="E12347" t="s">
        <v>807</v>
      </c>
      <c r="F12347" t="s">
        <v>440</v>
      </c>
    </row>
    <row r="12348" spans="1:6" x14ac:dyDescent="0.25">
      <c r="A12348">
        <v>14</v>
      </c>
      <c r="B12348">
        <v>2</v>
      </c>
      <c r="C12348" t="s">
        <v>1069</v>
      </c>
      <c r="D12348" t="s">
        <v>899</v>
      </c>
      <c r="E12348" t="s">
        <v>679</v>
      </c>
      <c r="F12348" t="s">
        <v>440</v>
      </c>
    </row>
    <row r="12349" spans="1:6" x14ac:dyDescent="0.25">
      <c r="A12349">
        <v>14</v>
      </c>
      <c r="B12349">
        <v>3</v>
      </c>
      <c r="C12349" t="s">
        <v>1106</v>
      </c>
      <c r="D12349" t="s">
        <v>901</v>
      </c>
      <c r="E12349" t="s">
        <v>540</v>
      </c>
      <c r="F12349" t="s">
        <v>440</v>
      </c>
    </row>
    <row r="12350" spans="1:6" x14ac:dyDescent="0.25">
      <c r="A12350">
        <v>14</v>
      </c>
      <c r="B12350">
        <v>4</v>
      </c>
      <c r="C12350" t="s">
        <v>1063</v>
      </c>
      <c r="D12350" t="s">
        <v>961</v>
      </c>
      <c r="E12350" t="s">
        <v>201</v>
      </c>
      <c r="F12350" t="s">
        <v>440</v>
      </c>
    </row>
    <row r="12351" spans="1:6" x14ac:dyDescent="0.25">
      <c r="A12351">
        <v>14</v>
      </c>
      <c r="B12351">
        <v>5</v>
      </c>
      <c r="C12351" t="s">
        <v>1107</v>
      </c>
      <c r="D12351" t="s">
        <v>905</v>
      </c>
      <c r="E12351" t="s">
        <v>323</v>
      </c>
      <c r="F12351" t="s">
        <v>440</v>
      </c>
    </row>
    <row r="12352" spans="1:6" x14ac:dyDescent="0.25">
      <c r="A12352">
        <v>14</v>
      </c>
      <c r="B12352">
        <v>6</v>
      </c>
      <c r="C12352" t="s">
        <v>1194</v>
      </c>
      <c r="D12352" t="s">
        <v>961</v>
      </c>
      <c r="E12352" t="s">
        <v>882</v>
      </c>
      <c r="F12352" t="s">
        <v>440</v>
      </c>
    </row>
    <row r="12353" spans="1:6" x14ac:dyDescent="0.25">
      <c r="A12353">
        <v>14</v>
      </c>
      <c r="B12353">
        <v>7</v>
      </c>
      <c r="C12353" t="s">
        <v>1109</v>
      </c>
      <c r="D12353" t="s">
        <v>908</v>
      </c>
      <c r="E12353" t="s">
        <v>645</v>
      </c>
      <c r="F12353" t="s">
        <v>440</v>
      </c>
    </row>
    <row r="12354" spans="1:6" x14ac:dyDescent="0.25">
      <c r="A12354">
        <v>14</v>
      </c>
      <c r="B12354">
        <v>8</v>
      </c>
      <c r="C12354" t="s">
        <v>1050</v>
      </c>
      <c r="D12354" t="s">
        <v>922</v>
      </c>
      <c r="E12354" t="s">
        <v>288</v>
      </c>
      <c r="F12354" t="s">
        <v>440</v>
      </c>
    </row>
    <row r="12355" spans="1:6" x14ac:dyDescent="0.25">
      <c r="A12355">
        <v>14</v>
      </c>
      <c r="B12355">
        <v>9</v>
      </c>
      <c r="C12355" t="s">
        <v>1116</v>
      </c>
      <c r="D12355" t="s">
        <v>901</v>
      </c>
      <c r="E12355" t="s">
        <v>669</v>
      </c>
      <c r="F12355" t="s">
        <v>440</v>
      </c>
    </row>
    <row r="12356" spans="1:6" x14ac:dyDescent="0.25">
      <c r="A12356">
        <v>14</v>
      </c>
      <c r="B12356">
        <v>10</v>
      </c>
      <c r="C12356" t="s">
        <v>1131</v>
      </c>
      <c r="D12356" t="s">
        <v>901</v>
      </c>
      <c r="E12356" t="s">
        <v>658</v>
      </c>
      <c r="F12356" t="s">
        <v>440</v>
      </c>
    </row>
    <row r="12357" spans="1:6" x14ac:dyDescent="0.25">
      <c r="A12357">
        <v>14</v>
      </c>
      <c r="B12357">
        <v>11</v>
      </c>
      <c r="C12357" t="s">
        <v>1112</v>
      </c>
      <c r="D12357" t="s">
        <v>899</v>
      </c>
      <c r="E12357" t="s">
        <v>448</v>
      </c>
      <c r="F12357" t="s">
        <v>440</v>
      </c>
    </row>
    <row r="12358" spans="1:6" x14ac:dyDescent="0.25">
      <c r="A12358">
        <v>14</v>
      </c>
      <c r="B12358">
        <v>12</v>
      </c>
      <c r="C12358" t="s">
        <v>1113</v>
      </c>
      <c r="D12358" t="s">
        <v>899</v>
      </c>
      <c r="E12358" t="s">
        <v>414</v>
      </c>
      <c r="F12358" t="s">
        <v>440</v>
      </c>
    </row>
    <row r="12359" spans="1:6" x14ac:dyDescent="0.25">
      <c r="A12359">
        <v>14</v>
      </c>
      <c r="B12359">
        <v>13</v>
      </c>
      <c r="C12359" t="s">
        <v>1075</v>
      </c>
      <c r="D12359" t="s">
        <v>899</v>
      </c>
      <c r="E12359" t="s">
        <v>438</v>
      </c>
      <c r="F12359" t="s">
        <v>440</v>
      </c>
    </row>
    <row r="12360" spans="1:6" x14ac:dyDescent="0.25">
      <c r="A12360">
        <v>14</v>
      </c>
      <c r="B12360">
        <v>14</v>
      </c>
      <c r="C12360" t="s">
        <v>1278</v>
      </c>
      <c r="D12360" t="s">
        <v>901</v>
      </c>
      <c r="E12360" t="s">
        <v>615</v>
      </c>
      <c r="F12360" t="s">
        <v>440</v>
      </c>
    </row>
    <row r="12361" spans="1:6" x14ac:dyDescent="0.25">
      <c r="A12361">
        <v>14</v>
      </c>
      <c r="B12361">
        <v>15</v>
      </c>
      <c r="C12361" t="s">
        <v>1149</v>
      </c>
      <c r="D12361" t="s">
        <v>903</v>
      </c>
      <c r="E12361" t="s">
        <v>697</v>
      </c>
      <c r="F12361" t="s">
        <v>440</v>
      </c>
    </row>
    <row r="12362" spans="1:6" x14ac:dyDescent="0.25">
      <c r="A12362">
        <v>15</v>
      </c>
      <c r="B12362">
        <v>1</v>
      </c>
      <c r="C12362" t="s">
        <v>1072</v>
      </c>
      <c r="D12362" t="s">
        <v>901</v>
      </c>
      <c r="E12362" t="s">
        <v>697</v>
      </c>
      <c r="F12362" t="s">
        <v>440</v>
      </c>
    </row>
    <row r="12363" spans="1:6" x14ac:dyDescent="0.25">
      <c r="A12363">
        <v>15</v>
      </c>
      <c r="B12363">
        <v>2</v>
      </c>
      <c r="C12363" t="s">
        <v>1082</v>
      </c>
      <c r="D12363" t="s">
        <v>901</v>
      </c>
      <c r="E12363" t="s">
        <v>615</v>
      </c>
      <c r="F12363" t="s">
        <v>440</v>
      </c>
    </row>
    <row r="12364" spans="1:6" x14ac:dyDescent="0.25">
      <c r="A12364">
        <v>15</v>
      </c>
      <c r="B12364">
        <v>3</v>
      </c>
      <c r="C12364" t="s">
        <v>1201</v>
      </c>
      <c r="D12364" t="s">
        <v>903</v>
      </c>
      <c r="E12364" t="s">
        <v>438</v>
      </c>
      <c r="F12364" t="s">
        <v>440</v>
      </c>
    </row>
    <row r="12365" spans="1:6" x14ac:dyDescent="0.25">
      <c r="A12365">
        <v>15</v>
      </c>
      <c r="B12365">
        <v>4</v>
      </c>
      <c r="C12365" t="s">
        <v>1077</v>
      </c>
      <c r="D12365" t="s">
        <v>901</v>
      </c>
      <c r="E12365" t="s">
        <v>414</v>
      </c>
      <c r="F12365" t="s">
        <v>440</v>
      </c>
    </row>
    <row r="12366" spans="1:6" x14ac:dyDescent="0.25">
      <c r="A12366">
        <v>15</v>
      </c>
      <c r="B12366">
        <v>5</v>
      </c>
      <c r="C12366" t="s">
        <v>1119</v>
      </c>
      <c r="D12366" t="s">
        <v>901</v>
      </c>
      <c r="E12366" t="s">
        <v>448</v>
      </c>
      <c r="F12366" t="s">
        <v>440</v>
      </c>
    </row>
    <row r="12367" spans="1:6" x14ac:dyDescent="0.25">
      <c r="A12367">
        <v>15</v>
      </c>
      <c r="B12367">
        <v>6</v>
      </c>
      <c r="C12367" t="s">
        <v>1100</v>
      </c>
      <c r="D12367" t="s">
        <v>961</v>
      </c>
      <c r="E12367" t="s">
        <v>658</v>
      </c>
      <c r="F12367" t="s">
        <v>440</v>
      </c>
    </row>
    <row r="12368" spans="1:6" x14ac:dyDescent="0.25">
      <c r="A12368">
        <v>15</v>
      </c>
      <c r="B12368">
        <v>7</v>
      </c>
      <c r="C12368" t="s">
        <v>1118</v>
      </c>
      <c r="D12368" t="s">
        <v>901</v>
      </c>
      <c r="E12368" t="s">
        <v>669</v>
      </c>
      <c r="F12368" t="s">
        <v>440</v>
      </c>
    </row>
    <row r="12369" spans="1:6" x14ac:dyDescent="0.25">
      <c r="A12369">
        <v>15</v>
      </c>
      <c r="B12369">
        <v>8</v>
      </c>
      <c r="C12369" t="s">
        <v>1134</v>
      </c>
      <c r="D12369" t="s">
        <v>901</v>
      </c>
      <c r="E12369" t="s">
        <v>288</v>
      </c>
      <c r="F12369" t="s">
        <v>440</v>
      </c>
    </row>
    <row r="12370" spans="1:6" x14ac:dyDescent="0.25">
      <c r="A12370">
        <v>15</v>
      </c>
      <c r="B12370">
        <v>9</v>
      </c>
      <c r="C12370" t="s">
        <v>1099</v>
      </c>
      <c r="D12370" t="s">
        <v>899</v>
      </c>
      <c r="E12370" t="s">
        <v>645</v>
      </c>
      <c r="F12370" t="s">
        <v>440</v>
      </c>
    </row>
    <row r="12371" spans="1:6" x14ac:dyDescent="0.25">
      <c r="A12371">
        <v>15</v>
      </c>
      <c r="B12371">
        <v>10</v>
      </c>
      <c r="C12371" t="s">
        <v>1259</v>
      </c>
      <c r="D12371" t="s">
        <v>901</v>
      </c>
      <c r="E12371" t="s">
        <v>882</v>
      </c>
      <c r="F12371" t="s">
        <v>440</v>
      </c>
    </row>
    <row r="12372" spans="1:6" x14ac:dyDescent="0.25">
      <c r="A12372">
        <v>15</v>
      </c>
      <c r="B12372">
        <v>11</v>
      </c>
      <c r="C12372" t="s">
        <v>1091</v>
      </c>
      <c r="D12372" t="s">
        <v>901</v>
      </c>
      <c r="E12372" t="s">
        <v>323</v>
      </c>
      <c r="F12372" t="s">
        <v>440</v>
      </c>
    </row>
    <row r="12373" spans="1:6" x14ac:dyDescent="0.25">
      <c r="A12373">
        <v>15</v>
      </c>
      <c r="B12373">
        <v>12</v>
      </c>
      <c r="C12373" t="s">
        <v>1103</v>
      </c>
      <c r="D12373" t="s">
        <v>901</v>
      </c>
      <c r="E12373" t="s">
        <v>201</v>
      </c>
      <c r="F12373" t="s">
        <v>440</v>
      </c>
    </row>
    <row r="12374" spans="1:6" x14ac:dyDescent="0.25">
      <c r="A12374">
        <v>15</v>
      </c>
      <c r="B12374">
        <v>13</v>
      </c>
      <c r="C12374" t="s">
        <v>1182</v>
      </c>
      <c r="D12374" t="s">
        <v>901</v>
      </c>
      <c r="E12374" t="s">
        <v>540</v>
      </c>
      <c r="F12374" t="s">
        <v>440</v>
      </c>
    </row>
    <row r="12375" spans="1:6" x14ac:dyDescent="0.25">
      <c r="A12375">
        <v>15</v>
      </c>
      <c r="B12375">
        <v>14</v>
      </c>
      <c r="C12375" t="s">
        <v>1148</v>
      </c>
      <c r="D12375" t="s">
        <v>901</v>
      </c>
      <c r="E12375" t="s">
        <v>679</v>
      </c>
      <c r="F12375" t="s">
        <v>440</v>
      </c>
    </row>
    <row r="12376" spans="1:6" x14ac:dyDescent="0.25">
      <c r="A12376">
        <v>15</v>
      </c>
      <c r="B12376">
        <v>15</v>
      </c>
      <c r="C12376" t="s">
        <v>1179</v>
      </c>
      <c r="D12376" t="s">
        <v>901</v>
      </c>
      <c r="E12376" t="s">
        <v>807</v>
      </c>
      <c r="F12376" t="s">
        <v>440</v>
      </c>
    </row>
    <row r="12377" spans="1:6" x14ac:dyDescent="0.25">
      <c r="A12377">
        <v>16</v>
      </c>
      <c r="B12377">
        <v>1</v>
      </c>
      <c r="C12377" t="s">
        <v>1135</v>
      </c>
      <c r="D12377" t="s">
        <v>908</v>
      </c>
      <c r="E12377" t="s">
        <v>807</v>
      </c>
      <c r="F12377" t="s">
        <v>440</v>
      </c>
    </row>
    <row r="12378" spans="1:6" x14ac:dyDescent="0.25">
      <c r="A12378">
        <v>16</v>
      </c>
      <c r="B12378">
        <v>2</v>
      </c>
      <c r="C12378" t="s">
        <v>1071</v>
      </c>
      <c r="D12378" t="s">
        <v>903</v>
      </c>
      <c r="E12378" t="s">
        <v>679</v>
      </c>
      <c r="F12378" t="s">
        <v>440</v>
      </c>
    </row>
    <row r="12379" spans="1:6" x14ac:dyDescent="0.25">
      <c r="A12379">
        <v>16</v>
      </c>
      <c r="B12379">
        <v>3</v>
      </c>
      <c r="C12379" t="s">
        <v>1139</v>
      </c>
      <c r="D12379" t="s">
        <v>903</v>
      </c>
      <c r="E12379" t="s">
        <v>540</v>
      </c>
      <c r="F12379" t="s">
        <v>440</v>
      </c>
    </row>
    <row r="12380" spans="1:6" x14ac:dyDescent="0.25">
      <c r="A12380">
        <v>16</v>
      </c>
      <c r="B12380">
        <v>4</v>
      </c>
      <c r="C12380" t="s">
        <v>1102</v>
      </c>
      <c r="D12380" t="s">
        <v>901</v>
      </c>
      <c r="E12380" t="s">
        <v>201</v>
      </c>
      <c r="F12380" t="s">
        <v>440</v>
      </c>
    </row>
    <row r="12381" spans="1:6" x14ac:dyDescent="0.25">
      <c r="A12381">
        <v>16</v>
      </c>
      <c r="B12381">
        <v>5</v>
      </c>
      <c r="C12381" t="s">
        <v>1147</v>
      </c>
      <c r="D12381" t="s">
        <v>901</v>
      </c>
      <c r="E12381" t="s">
        <v>323</v>
      </c>
      <c r="F12381" t="s">
        <v>440</v>
      </c>
    </row>
    <row r="12382" spans="1:6" x14ac:dyDescent="0.25">
      <c r="A12382">
        <v>16</v>
      </c>
      <c r="B12382">
        <v>6</v>
      </c>
      <c r="C12382" t="s">
        <v>1177</v>
      </c>
      <c r="D12382" t="s">
        <v>901</v>
      </c>
      <c r="E12382" t="s">
        <v>882</v>
      </c>
      <c r="F12382" t="s">
        <v>440</v>
      </c>
    </row>
    <row r="12383" spans="1:6" x14ac:dyDescent="0.25">
      <c r="A12383">
        <v>16</v>
      </c>
      <c r="B12383">
        <v>7</v>
      </c>
      <c r="C12383" t="s">
        <v>1105</v>
      </c>
      <c r="D12383" t="s">
        <v>901</v>
      </c>
      <c r="E12383" t="s">
        <v>645</v>
      </c>
      <c r="F12383" t="s">
        <v>440</v>
      </c>
    </row>
    <row r="12384" spans="1:6" x14ac:dyDescent="0.25">
      <c r="A12384">
        <v>16</v>
      </c>
      <c r="B12384">
        <v>8</v>
      </c>
      <c r="C12384" t="s">
        <v>1144</v>
      </c>
      <c r="D12384" t="s">
        <v>899</v>
      </c>
      <c r="E12384" t="s">
        <v>288</v>
      </c>
      <c r="F12384" t="s">
        <v>440</v>
      </c>
    </row>
    <row r="12385" spans="1:6" x14ac:dyDescent="0.25">
      <c r="A12385">
        <v>16</v>
      </c>
      <c r="B12385">
        <v>9</v>
      </c>
      <c r="C12385" t="s">
        <v>1145</v>
      </c>
      <c r="D12385" t="s">
        <v>899</v>
      </c>
      <c r="E12385" t="s">
        <v>669</v>
      </c>
      <c r="F12385" t="s">
        <v>440</v>
      </c>
    </row>
    <row r="12386" spans="1:6" x14ac:dyDescent="0.25">
      <c r="A12386">
        <v>16</v>
      </c>
      <c r="B12386">
        <v>10</v>
      </c>
      <c r="C12386" t="s">
        <v>1128</v>
      </c>
      <c r="D12386" t="s">
        <v>901</v>
      </c>
      <c r="E12386" t="s">
        <v>658</v>
      </c>
      <c r="F12386" t="s">
        <v>440</v>
      </c>
    </row>
    <row r="12387" spans="1:6" x14ac:dyDescent="0.25">
      <c r="A12387">
        <v>16</v>
      </c>
      <c r="B12387">
        <v>11</v>
      </c>
      <c r="C12387" t="s">
        <v>1084</v>
      </c>
      <c r="D12387" t="s">
        <v>908</v>
      </c>
      <c r="E12387" t="s">
        <v>448</v>
      </c>
      <c r="F12387" t="s">
        <v>440</v>
      </c>
    </row>
    <row r="12388" spans="1:6" x14ac:dyDescent="0.25">
      <c r="A12388">
        <v>16</v>
      </c>
      <c r="B12388">
        <v>12</v>
      </c>
      <c r="C12388" t="s">
        <v>1087</v>
      </c>
      <c r="D12388" t="s">
        <v>901</v>
      </c>
      <c r="E12388" t="s">
        <v>414</v>
      </c>
      <c r="F12388" t="s">
        <v>440</v>
      </c>
    </row>
    <row r="12389" spans="1:6" x14ac:dyDescent="0.25">
      <c r="A12389">
        <v>16</v>
      </c>
      <c r="B12389">
        <v>13</v>
      </c>
      <c r="C12389" t="s">
        <v>1186</v>
      </c>
      <c r="D12389" t="s">
        <v>922</v>
      </c>
      <c r="E12389" t="s">
        <v>438</v>
      </c>
      <c r="F12389" t="s">
        <v>440</v>
      </c>
    </row>
    <row r="12390" spans="1:6" x14ac:dyDescent="0.25">
      <c r="A12390">
        <v>16</v>
      </c>
      <c r="B12390">
        <v>14</v>
      </c>
      <c r="C12390" t="s">
        <v>1156</v>
      </c>
      <c r="D12390" t="s">
        <v>899</v>
      </c>
      <c r="E12390" t="s">
        <v>615</v>
      </c>
      <c r="F12390" t="s">
        <v>440</v>
      </c>
    </row>
    <row r="12391" spans="1:6" x14ac:dyDescent="0.25">
      <c r="A12391">
        <v>16</v>
      </c>
      <c r="B12391">
        <v>15</v>
      </c>
      <c r="C12391" t="s">
        <v>1137</v>
      </c>
      <c r="D12391" t="s">
        <v>922</v>
      </c>
      <c r="E12391" t="s">
        <v>697</v>
      </c>
      <c r="F12391" t="s">
        <v>440</v>
      </c>
    </row>
    <row r="12392" spans="1:6" x14ac:dyDescent="0.25">
      <c r="A12392">
        <v>17</v>
      </c>
      <c r="B12392">
        <v>1</v>
      </c>
      <c r="C12392" t="s">
        <v>1136</v>
      </c>
      <c r="D12392" t="s">
        <v>899</v>
      </c>
      <c r="E12392" t="s">
        <v>697</v>
      </c>
      <c r="F12392" t="s">
        <v>440</v>
      </c>
    </row>
    <row r="12393" spans="1:6" x14ac:dyDescent="0.25">
      <c r="A12393">
        <v>17</v>
      </c>
      <c r="B12393">
        <v>2</v>
      </c>
      <c r="C12393" t="s">
        <v>1231</v>
      </c>
      <c r="D12393" t="s">
        <v>901</v>
      </c>
      <c r="E12393" t="s">
        <v>615</v>
      </c>
      <c r="F12393" t="s">
        <v>440</v>
      </c>
    </row>
    <row r="12394" spans="1:6" x14ac:dyDescent="0.25">
      <c r="A12394">
        <v>17</v>
      </c>
      <c r="B12394">
        <v>3</v>
      </c>
      <c r="C12394" t="s">
        <v>1117</v>
      </c>
      <c r="D12394" t="s">
        <v>899</v>
      </c>
      <c r="E12394" t="s">
        <v>438</v>
      </c>
      <c r="F12394" t="s">
        <v>440</v>
      </c>
    </row>
    <row r="12395" spans="1:6" x14ac:dyDescent="0.25">
      <c r="A12395">
        <v>17</v>
      </c>
      <c r="B12395">
        <v>4</v>
      </c>
      <c r="C12395" t="s">
        <v>1120</v>
      </c>
      <c r="D12395" t="s">
        <v>922</v>
      </c>
      <c r="E12395" t="s">
        <v>414</v>
      </c>
      <c r="F12395" t="s">
        <v>440</v>
      </c>
    </row>
    <row r="12396" spans="1:6" x14ac:dyDescent="0.25">
      <c r="A12396">
        <v>17</v>
      </c>
      <c r="B12396">
        <v>5</v>
      </c>
      <c r="C12396" t="s">
        <v>1168</v>
      </c>
      <c r="D12396" t="s">
        <v>899</v>
      </c>
      <c r="E12396" t="s">
        <v>448</v>
      </c>
      <c r="F12396" t="s">
        <v>440</v>
      </c>
    </row>
    <row r="12397" spans="1:6" x14ac:dyDescent="0.25">
      <c r="A12397">
        <v>17</v>
      </c>
      <c r="B12397">
        <v>6</v>
      </c>
      <c r="C12397" t="s">
        <v>1173</v>
      </c>
      <c r="D12397" t="s">
        <v>899</v>
      </c>
      <c r="E12397" t="s">
        <v>658</v>
      </c>
      <c r="F12397" t="s">
        <v>440</v>
      </c>
    </row>
    <row r="12398" spans="1:6" x14ac:dyDescent="0.25">
      <c r="A12398">
        <v>17</v>
      </c>
      <c r="B12398">
        <v>7</v>
      </c>
      <c r="C12398" t="s">
        <v>1142</v>
      </c>
      <c r="D12398" t="s">
        <v>899</v>
      </c>
      <c r="E12398" t="s">
        <v>669</v>
      </c>
      <c r="F12398" t="s">
        <v>440</v>
      </c>
    </row>
    <row r="12399" spans="1:6" x14ac:dyDescent="0.25">
      <c r="A12399">
        <v>17</v>
      </c>
      <c r="B12399">
        <v>8</v>
      </c>
      <c r="C12399" t="s">
        <v>1195</v>
      </c>
      <c r="D12399" t="s">
        <v>899</v>
      </c>
      <c r="E12399" t="s">
        <v>288</v>
      </c>
      <c r="F12399" t="s">
        <v>440</v>
      </c>
    </row>
    <row r="12400" spans="1:6" x14ac:dyDescent="0.25">
      <c r="A12400">
        <v>17</v>
      </c>
      <c r="B12400">
        <v>9</v>
      </c>
      <c r="C12400" t="s">
        <v>1110</v>
      </c>
      <c r="D12400" t="s">
        <v>899</v>
      </c>
      <c r="E12400" t="s">
        <v>645</v>
      </c>
      <c r="F12400" t="s">
        <v>440</v>
      </c>
    </row>
    <row r="12401" spans="1:6" x14ac:dyDescent="0.25">
      <c r="A12401">
        <v>17</v>
      </c>
      <c r="B12401">
        <v>10</v>
      </c>
      <c r="C12401" t="s">
        <v>1279</v>
      </c>
      <c r="D12401" t="s">
        <v>901</v>
      </c>
      <c r="E12401" t="s">
        <v>882</v>
      </c>
      <c r="F12401" t="s">
        <v>440</v>
      </c>
    </row>
    <row r="12402" spans="1:6" x14ac:dyDescent="0.25">
      <c r="A12402">
        <v>17</v>
      </c>
      <c r="B12402">
        <v>11</v>
      </c>
      <c r="C12402" t="s">
        <v>1154</v>
      </c>
      <c r="D12402" t="s">
        <v>922</v>
      </c>
      <c r="E12402" t="s">
        <v>323</v>
      </c>
      <c r="F12402" t="s">
        <v>440</v>
      </c>
    </row>
    <row r="12403" spans="1:6" x14ac:dyDescent="0.25">
      <c r="A12403">
        <v>17</v>
      </c>
      <c r="B12403">
        <v>12</v>
      </c>
      <c r="C12403" t="s">
        <v>1123</v>
      </c>
      <c r="D12403" t="s">
        <v>926</v>
      </c>
      <c r="E12403" t="s">
        <v>201</v>
      </c>
      <c r="F12403" t="s">
        <v>440</v>
      </c>
    </row>
    <row r="12404" spans="1:6" x14ac:dyDescent="0.25">
      <c r="A12404">
        <v>17</v>
      </c>
      <c r="B12404">
        <v>13</v>
      </c>
      <c r="C12404" t="s">
        <v>1153</v>
      </c>
      <c r="D12404" t="s">
        <v>899</v>
      </c>
      <c r="E12404" t="s">
        <v>540</v>
      </c>
      <c r="F12404" t="s">
        <v>440</v>
      </c>
    </row>
    <row r="12405" spans="1:6" x14ac:dyDescent="0.25">
      <c r="A12405">
        <v>17</v>
      </c>
      <c r="B12405">
        <v>14</v>
      </c>
      <c r="C12405" t="s">
        <v>1381</v>
      </c>
      <c r="D12405" t="s">
        <v>901</v>
      </c>
      <c r="E12405" t="s">
        <v>679</v>
      </c>
      <c r="F12405" t="s">
        <v>440</v>
      </c>
    </row>
    <row r="12406" spans="1:6" x14ac:dyDescent="0.25">
      <c r="A12406">
        <v>17</v>
      </c>
      <c r="B12406">
        <v>15</v>
      </c>
      <c r="C12406" t="s">
        <v>1160</v>
      </c>
      <c r="D12406" t="s">
        <v>899</v>
      </c>
      <c r="E12406" t="s">
        <v>807</v>
      </c>
      <c r="F12406" t="s">
        <v>440</v>
      </c>
    </row>
    <row r="12407" spans="1:6" x14ac:dyDescent="0.25">
      <c r="A12407">
        <v>18</v>
      </c>
      <c r="B12407">
        <v>1</v>
      </c>
      <c r="C12407" t="s">
        <v>1129</v>
      </c>
      <c r="D12407" t="s">
        <v>899</v>
      </c>
      <c r="E12407" t="s">
        <v>807</v>
      </c>
      <c r="F12407" t="s">
        <v>440</v>
      </c>
    </row>
    <row r="12408" spans="1:6" x14ac:dyDescent="0.25">
      <c r="A12408">
        <v>18</v>
      </c>
      <c r="B12408">
        <v>2</v>
      </c>
      <c r="C12408" t="s">
        <v>1092</v>
      </c>
      <c r="D12408" t="s">
        <v>901</v>
      </c>
      <c r="E12408" t="s">
        <v>679</v>
      </c>
      <c r="F12408" t="s">
        <v>440</v>
      </c>
    </row>
    <row r="12409" spans="1:6" x14ac:dyDescent="0.25">
      <c r="A12409">
        <v>18</v>
      </c>
      <c r="B12409">
        <v>3</v>
      </c>
      <c r="C12409" t="s">
        <v>1143</v>
      </c>
      <c r="D12409" t="s">
        <v>961</v>
      </c>
      <c r="E12409" t="s">
        <v>540</v>
      </c>
      <c r="F12409" t="s">
        <v>440</v>
      </c>
    </row>
    <row r="12410" spans="1:6" x14ac:dyDescent="0.25">
      <c r="A12410">
        <v>18</v>
      </c>
      <c r="B12410">
        <v>4</v>
      </c>
      <c r="C12410" t="s">
        <v>1151</v>
      </c>
      <c r="D12410" t="s">
        <v>903</v>
      </c>
      <c r="E12410" t="s">
        <v>201</v>
      </c>
      <c r="F12410" t="s">
        <v>440</v>
      </c>
    </row>
    <row r="12411" spans="1:6" x14ac:dyDescent="0.25">
      <c r="A12411">
        <v>18</v>
      </c>
      <c r="B12411">
        <v>5</v>
      </c>
      <c r="C12411" t="s">
        <v>1164</v>
      </c>
      <c r="D12411" t="s">
        <v>903</v>
      </c>
      <c r="E12411" t="s">
        <v>323</v>
      </c>
      <c r="F12411" t="s">
        <v>440</v>
      </c>
    </row>
    <row r="12412" spans="1:6" x14ac:dyDescent="0.25">
      <c r="A12412">
        <v>18</v>
      </c>
      <c r="B12412">
        <v>6</v>
      </c>
      <c r="C12412" t="s">
        <v>1141</v>
      </c>
      <c r="D12412" t="s">
        <v>899</v>
      </c>
      <c r="E12412" t="s">
        <v>882</v>
      </c>
      <c r="F12412" t="s">
        <v>440</v>
      </c>
    </row>
    <row r="12413" spans="1:6" x14ac:dyDescent="0.25">
      <c r="A12413">
        <v>18</v>
      </c>
      <c r="B12413">
        <v>7</v>
      </c>
      <c r="C12413" t="s">
        <v>1155</v>
      </c>
      <c r="D12413" t="s">
        <v>961</v>
      </c>
      <c r="E12413" t="s">
        <v>645</v>
      </c>
      <c r="F12413" t="s">
        <v>440</v>
      </c>
    </row>
    <row r="12414" spans="1:6" x14ac:dyDescent="0.25">
      <c r="A12414">
        <v>18</v>
      </c>
      <c r="B12414">
        <v>8</v>
      </c>
      <c r="C12414" t="s">
        <v>1198</v>
      </c>
      <c r="D12414" t="s">
        <v>901</v>
      </c>
      <c r="E12414" t="s">
        <v>288</v>
      </c>
      <c r="F12414" t="s">
        <v>440</v>
      </c>
    </row>
    <row r="12415" spans="1:6" x14ac:dyDescent="0.25">
      <c r="A12415">
        <v>18</v>
      </c>
      <c r="B12415">
        <v>9</v>
      </c>
      <c r="C12415" t="s">
        <v>1176</v>
      </c>
      <c r="D12415" t="s">
        <v>922</v>
      </c>
      <c r="E12415" t="s">
        <v>669</v>
      </c>
      <c r="F12415" t="s">
        <v>440</v>
      </c>
    </row>
    <row r="12416" spans="1:6" x14ac:dyDescent="0.25">
      <c r="A12416">
        <v>18</v>
      </c>
      <c r="B12416">
        <v>10</v>
      </c>
      <c r="C12416" t="s">
        <v>1183</v>
      </c>
      <c r="D12416" t="s">
        <v>899</v>
      </c>
      <c r="E12416" t="s">
        <v>658</v>
      </c>
      <c r="F12416" t="s">
        <v>440</v>
      </c>
    </row>
    <row r="12417" spans="1:6" x14ac:dyDescent="0.25">
      <c r="A12417">
        <v>18</v>
      </c>
      <c r="B12417">
        <v>11</v>
      </c>
      <c r="C12417" t="s">
        <v>1237</v>
      </c>
      <c r="D12417" t="s">
        <v>901</v>
      </c>
      <c r="E12417" t="s">
        <v>448</v>
      </c>
      <c r="F12417" t="s">
        <v>440</v>
      </c>
    </row>
    <row r="12418" spans="1:6" x14ac:dyDescent="0.25">
      <c r="A12418">
        <v>18</v>
      </c>
      <c r="B12418">
        <v>12</v>
      </c>
      <c r="C12418" t="s">
        <v>1175</v>
      </c>
      <c r="D12418" t="s">
        <v>905</v>
      </c>
      <c r="E12418" t="s">
        <v>414</v>
      </c>
      <c r="F12418" t="s">
        <v>440</v>
      </c>
    </row>
    <row r="12419" spans="1:6" x14ac:dyDescent="0.25">
      <c r="A12419">
        <v>18</v>
      </c>
      <c r="B12419">
        <v>13</v>
      </c>
      <c r="C12419" t="s">
        <v>1138</v>
      </c>
      <c r="D12419" t="s">
        <v>961</v>
      </c>
      <c r="E12419" t="s">
        <v>438</v>
      </c>
      <c r="F12419" t="s">
        <v>440</v>
      </c>
    </row>
    <row r="12420" spans="1:6" x14ac:dyDescent="0.25">
      <c r="A12420">
        <v>18</v>
      </c>
      <c r="B12420">
        <v>14</v>
      </c>
      <c r="C12420" t="s">
        <v>1185</v>
      </c>
      <c r="D12420" t="s">
        <v>901</v>
      </c>
      <c r="E12420" t="s">
        <v>615</v>
      </c>
      <c r="F12420" t="s">
        <v>440</v>
      </c>
    </row>
    <row r="12421" spans="1:6" x14ac:dyDescent="0.25">
      <c r="A12421">
        <v>18</v>
      </c>
      <c r="B12421">
        <v>15</v>
      </c>
      <c r="C12421" t="s">
        <v>1132</v>
      </c>
      <c r="D12421" t="s">
        <v>903</v>
      </c>
      <c r="E12421" t="s">
        <v>697</v>
      </c>
      <c r="F12421" t="s">
        <v>440</v>
      </c>
    </row>
    <row r="12422" spans="1:6" x14ac:dyDescent="0.25">
      <c r="A12422">
        <v>19</v>
      </c>
      <c r="B12422">
        <v>1</v>
      </c>
      <c r="C12422" t="s">
        <v>1249</v>
      </c>
      <c r="D12422" t="s">
        <v>899</v>
      </c>
      <c r="E12422" t="s">
        <v>697</v>
      </c>
      <c r="F12422" t="s">
        <v>440</v>
      </c>
    </row>
    <row r="12423" spans="1:6" x14ac:dyDescent="0.25">
      <c r="A12423">
        <v>19</v>
      </c>
      <c r="B12423">
        <v>2</v>
      </c>
      <c r="C12423" t="s">
        <v>1188</v>
      </c>
      <c r="D12423" t="s">
        <v>961</v>
      </c>
      <c r="E12423" t="s">
        <v>615</v>
      </c>
      <c r="F12423" t="s">
        <v>440</v>
      </c>
    </row>
    <row r="12424" spans="1:6" x14ac:dyDescent="0.25">
      <c r="A12424">
        <v>19</v>
      </c>
      <c r="B12424">
        <v>3</v>
      </c>
      <c r="C12424" t="s">
        <v>1216</v>
      </c>
      <c r="D12424" t="s">
        <v>899</v>
      </c>
      <c r="E12424" t="s">
        <v>438</v>
      </c>
      <c r="F12424" t="s">
        <v>440</v>
      </c>
    </row>
    <row r="12425" spans="1:6" x14ac:dyDescent="0.25">
      <c r="A12425">
        <v>19</v>
      </c>
      <c r="B12425">
        <v>4</v>
      </c>
      <c r="C12425" t="s">
        <v>1236</v>
      </c>
      <c r="D12425" t="s">
        <v>901</v>
      </c>
      <c r="E12425" t="s">
        <v>414</v>
      </c>
      <c r="F12425" t="s">
        <v>440</v>
      </c>
    </row>
    <row r="12426" spans="1:6" x14ac:dyDescent="0.25">
      <c r="A12426">
        <v>19</v>
      </c>
      <c r="B12426">
        <v>5</v>
      </c>
      <c r="C12426" t="s">
        <v>1161</v>
      </c>
      <c r="D12426" t="s">
        <v>899</v>
      </c>
      <c r="E12426" t="s">
        <v>448</v>
      </c>
      <c r="F12426" t="s">
        <v>440</v>
      </c>
    </row>
    <row r="12427" spans="1:6" x14ac:dyDescent="0.25">
      <c r="A12427">
        <v>19</v>
      </c>
      <c r="B12427">
        <v>6</v>
      </c>
      <c r="C12427" t="s">
        <v>1159</v>
      </c>
      <c r="D12427" t="s">
        <v>901</v>
      </c>
      <c r="E12427" t="s">
        <v>658</v>
      </c>
      <c r="F12427" t="s">
        <v>440</v>
      </c>
    </row>
    <row r="12428" spans="1:6" x14ac:dyDescent="0.25">
      <c r="A12428">
        <v>19</v>
      </c>
      <c r="B12428">
        <v>7</v>
      </c>
      <c r="C12428" t="s">
        <v>1158</v>
      </c>
      <c r="D12428" t="s">
        <v>961</v>
      </c>
      <c r="E12428" t="s">
        <v>669</v>
      </c>
      <c r="F12428" t="s">
        <v>440</v>
      </c>
    </row>
    <row r="12429" spans="1:6" x14ac:dyDescent="0.25">
      <c r="A12429">
        <v>19</v>
      </c>
      <c r="B12429">
        <v>8</v>
      </c>
      <c r="C12429" t="s">
        <v>1230</v>
      </c>
      <c r="D12429" t="s">
        <v>922</v>
      </c>
      <c r="E12429" t="s">
        <v>288</v>
      </c>
      <c r="F12429" t="s">
        <v>440</v>
      </c>
    </row>
    <row r="12430" spans="1:6" x14ac:dyDescent="0.25">
      <c r="A12430">
        <v>19</v>
      </c>
      <c r="B12430">
        <v>9</v>
      </c>
      <c r="C12430" t="s">
        <v>1140</v>
      </c>
      <c r="D12430" t="s">
        <v>901</v>
      </c>
      <c r="E12430" t="s">
        <v>645</v>
      </c>
      <c r="F12430" t="s">
        <v>440</v>
      </c>
    </row>
    <row r="12431" spans="1:6" x14ac:dyDescent="0.25">
      <c r="A12431">
        <v>19</v>
      </c>
      <c r="B12431">
        <v>10</v>
      </c>
      <c r="C12431" t="s">
        <v>1207</v>
      </c>
      <c r="D12431" t="s">
        <v>899</v>
      </c>
      <c r="E12431" t="s">
        <v>882</v>
      </c>
      <c r="F12431" t="s">
        <v>440</v>
      </c>
    </row>
    <row r="12432" spans="1:6" x14ac:dyDescent="0.25">
      <c r="A12432">
        <v>19</v>
      </c>
      <c r="B12432">
        <v>11</v>
      </c>
      <c r="C12432" t="s">
        <v>1211</v>
      </c>
      <c r="D12432" t="s">
        <v>899</v>
      </c>
      <c r="E12432" t="s">
        <v>323</v>
      </c>
      <c r="F12432" t="s">
        <v>440</v>
      </c>
    </row>
    <row r="12433" spans="1:6" x14ac:dyDescent="0.25">
      <c r="A12433">
        <v>19</v>
      </c>
      <c r="B12433">
        <v>12</v>
      </c>
      <c r="C12433" t="s">
        <v>1180</v>
      </c>
      <c r="D12433" t="s">
        <v>899</v>
      </c>
      <c r="E12433" t="s">
        <v>201</v>
      </c>
      <c r="F12433" t="s">
        <v>440</v>
      </c>
    </row>
    <row r="12434" spans="1:6" x14ac:dyDescent="0.25">
      <c r="A12434">
        <v>19</v>
      </c>
      <c r="B12434">
        <v>13</v>
      </c>
      <c r="C12434" t="s">
        <v>1174</v>
      </c>
      <c r="D12434" t="s">
        <v>899</v>
      </c>
      <c r="E12434" t="s">
        <v>540</v>
      </c>
      <c r="F12434" t="s">
        <v>440</v>
      </c>
    </row>
    <row r="12435" spans="1:6" x14ac:dyDescent="0.25">
      <c r="A12435">
        <v>19</v>
      </c>
      <c r="B12435">
        <v>14</v>
      </c>
      <c r="C12435" t="s">
        <v>1219</v>
      </c>
      <c r="D12435" t="s">
        <v>899</v>
      </c>
      <c r="E12435" t="s">
        <v>679</v>
      </c>
      <c r="F12435" t="s">
        <v>440</v>
      </c>
    </row>
    <row r="12436" spans="1:6" x14ac:dyDescent="0.25">
      <c r="A12436">
        <v>19</v>
      </c>
      <c r="B12436">
        <v>15</v>
      </c>
      <c r="C12436" t="s">
        <v>1157</v>
      </c>
      <c r="D12436" t="s">
        <v>899</v>
      </c>
      <c r="E12436" t="s">
        <v>807</v>
      </c>
      <c r="F12436" t="s">
        <v>440</v>
      </c>
    </row>
    <row r="12437" spans="1:6" x14ac:dyDescent="0.25">
      <c r="A12437">
        <v>20</v>
      </c>
      <c r="B12437">
        <v>1</v>
      </c>
      <c r="C12437" t="s">
        <v>1241</v>
      </c>
      <c r="D12437" t="s">
        <v>961</v>
      </c>
      <c r="E12437" t="s">
        <v>807</v>
      </c>
      <c r="F12437" t="s">
        <v>440</v>
      </c>
    </row>
    <row r="12438" spans="1:6" x14ac:dyDescent="0.25">
      <c r="A12438">
        <v>20</v>
      </c>
      <c r="B12438">
        <v>2</v>
      </c>
      <c r="C12438" t="s">
        <v>1167</v>
      </c>
      <c r="D12438" t="s">
        <v>901</v>
      </c>
      <c r="E12438" t="s">
        <v>679</v>
      </c>
      <c r="F12438" t="s">
        <v>440</v>
      </c>
    </row>
    <row r="12439" spans="1:6" x14ac:dyDescent="0.25">
      <c r="A12439">
        <v>20</v>
      </c>
      <c r="B12439">
        <v>3</v>
      </c>
      <c r="C12439" t="s">
        <v>1104</v>
      </c>
      <c r="D12439" t="s">
        <v>901</v>
      </c>
      <c r="E12439" t="s">
        <v>540</v>
      </c>
      <c r="F12439" t="s">
        <v>440</v>
      </c>
    </row>
    <row r="12440" spans="1:6" x14ac:dyDescent="0.25">
      <c r="A12440">
        <v>20</v>
      </c>
      <c r="B12440">
        <v>4</v>
      </c>
      <c r="C12440" t="s">
        <v>1229</v>
      </c>
      <c r="D12440" t="s">
        <v>905</v>
      </c>
      <c r="E12440" t="s">
        <v>201</v>
      </c>
      <c r="F12440" t="s">
        <v>440</v>
      </c>
    </row>
    <row r="12441" spans="1:6" x14ac:dyDescent="0.25">
      <c r="A12441">
        <v>20</v>
      </c>
      <c r="B12441">
        <v>5</v>
      </c>
      <c r="C12441" t="s">
        <v>1150</v>
      </c>
      <c r="D12441" t="s">
        <v>905</v>
      </c>
      <c r="E12441" t="s">
        <v>323</v>
      </c>
      <c r="F12441" t="s">
        <v>440</v>
      </c>
    </row>
    <row r="12442" spans="1:6" x14ac:dyDescent="0.25">
      <c r="A12442">
        <v>20</v>
      </c>
      <c r="B12442">
        <v>6</v>
      </c>
      <c r="C12442" t="s">
        <v>1215</v>
      </c>
      <c r="D12442" t="s">
        <v>899</v>
      </c>
      <c r="E12442" t="s">
        <v>882</v>
      </c>
      <c r="F12442" t="s">
        <v>440</v>
      </c>
    </row>
    <row r="12443" spans="1:6" x14ac:dyDescent="0.25">
      <c r="A12443">
        <v>20</v>
      </c>
      <c r="B12443">
        <v>7</v>
      </c>
      <c r="C12443" t="s">
        <v>1165</v>
      </c>
      <c r="D12443" t="s">
        <v>901</v>
      </c>
      <c r="E12443" t="s">
        <v>645</v>
      </c>
      <c r="F12443" t="s">
        <v>440</v>
      </c>
    </row>
    <row r="12444" spans="1:6" x14ac:dyDescent="0.25">
      <c r="A12444">
        <v>20</v>
      </c>
      <c r="B12444">
        <v>8</v>
      </c>
      <c r="C12444" t="s">
        <v>1218</v>
      </c>
      <c r="D12444" t="s">
        <v>901</v>
      </c>
      <c r="E12444" t="s">
        <v>288</v>
      </c>
      <c r="F12444" t="s">
        <v>440</v>
      </c>
    </row>
    <row r="12445" spans="1:6" x14ac:dyDescent="0.25">
      <c r="A12445">
        <v>20</v>
      </c>
      <c r="B12445">
        <v>9</v>
      </c>
      <c r="C12445" t="s">
        <v>1251</v>
      </c>
      <c r="D12445" t="s">
        <v>901</v>
      </c>
      <c r="E12445" t="s">
        <v>669</v>
      </c>
      <c r="F12445" t="s">
        <v>440</v>
      </c>
    </row>
    <row r="12446" spans="1:6" x14ac:dyDescent="0.25">
      <c r="A12446">
        <v>20</v>
      </c>
      <c r="B12446">
        <v>10</v>
      </c>
      <c r="C12446" t="s">
        <v>1178</v>
      </c>
      <c r="D12446" t="s">
        <v>901</v>
      </c>
      <c r="E12446" t="s">
        <v>658</v>
      </c>
      <c r="F12446" t="s">
        <v>440</v>
      </c>
    </row>
    <row r="12447" spans="1:6" x14ac:dyDescent="0.25">
      <c r="A12447">
        <v>20</v>
      </c>
      <c r="B12447">
        <v>11</v>
      </c>
      <c r="C12447" t="s">
        <v>1190</v>
      </c>
      <c r="D12447" t="s">
        <v>901</v>
      </c>
      <c r="E12447" t="s">
        <v>448</v>
      </c>
      <c r="F12447" t="s">
        <v>440</v>
      </c>
    </row>
    <row r="12448" spans="1:6" x14ac:dyDescent="0.25">
      <c r="A12448">
        <v>20</v>
      </c>
      <c r="B12448">
        <v>12</v>
      </c>
      <c r="C12448" t="s">
        <v>1213</v>
      </c>
      <c r="D12448" t="s">
        <v>901</v>
      </c>
      <c r="E12448" t="s">
        <v>414</v>
      </c>
      <c r="F12448" t="s">
        <v>440</v>
      </c>
    </row>
    <row r="12449" spans="1:6" x14ac:dyDescent="0.25">
      <c r="A12449">
        <v>20</v>
      </c>
      <c r="B12449">
        <v>13</v>
      </c>
      <c r="C12449" t="s">
        <v>1271</v>
      </c>
      <c r="D12449" t="s">
        <v>899</v>
      </c>
      <c r="E12449" t="s">
        <v>438</v>
      </c>
      <c r="F12449" t="s">
        <v>440</v>
      </c>
    </row>
    <row r="12450" spans="1:6" x14ac:dyDescent="0.25">
      <c r="A12450">
        <v>20</v>
      </c>
      <c r="B12450">
        <v>14</v>
      </c>
      <c r="C12450" t="s">
        <v>1247</v>
      </c>
      <c r="D12450" t="s">
        <v>901</v>
      </c>
      <c r="E12450" t="s">
        <v>615</v>
      </c>
      <c r="F12450" t="s">
        <v>440</v>
      </c>
    </row>
    <row r="12451" spans="1:6" x14ac:dyDescent="0.25">
      <c r="A12451">
        <v>20</v>
      </c>
      <c r="B12451">
        <v>15</v>
      </c>
      <c r="C12451" t="s">
        <v>1226</v>
      </c>
      <c r="D12451" t="s">
        <v>901</v>
      </c>
      <c r="E12451" t="s">
        <v>697</v>
      </c>
      <c r="F12451" t="s">
        <v>440</v>
      </c>
    </row>
    <row r="12452" spans="1:6" x14ac:dyDescent="0.25">
      <c r="A12452">
        <v>21</v>
      </c>
      <c r="B12452">
        <v>1</v>
      </c>
      <c r="C12452" t="s">
        <v>1127</v>
      </c>
      <c r="D12452" t="s">
        <v>901</v>
      </c>
      <c r="E12452" t="s">
        <v>697</v>
      </c>
      <c r="F12452" t="s">
        <v>440</v>
      </c>
    </row>
    <row r="12453" spans="1:6" x14ac:dyDescent="0.25">
      <c r="A12453">
        <v>21</v>
      </c>
      <c r="B12453">
        <v>2</v>
      </c>
      <c r="C12453" t="s">
        <v>1274</v>
      </c>
      <c r="D12453" t="s">
        <v>901</v>
      </c>
      <c r="E12453" t="s">
        <v>615</v>
      </c>
      <c r="F12453" t="s">
        <v>440</v>
      </c>
    </row>
    <row r="12454" spans="1:6" x14ac:dyDescent="0.25">
      <c r="A12454">
        <v>21</v>
      </c>
      <c r="B12454">
        <v>3</v>
      </c>
      <c r="C12454" t="s">
        <v>1162</v>
      </c>
      <c r="D12454" t="s">
        <v>961</v>
      </c>
      <c r="E12454" t="s">
        <v>438</v>
      </c>
      <c r="F12454" t="s">
        <v>440</v>
      </c>
    </row>
    <row r="12455" spans="1:6" x14ac:dyDescent="0.25">
      <c r="A12455">
        <v>21</v>
      </c>
      <c r="B12455">
        <v>4</v>
      </c>
      <c r="C12455" t="s">
        <v>1205</v>
      </c>
      <c r="D12455" t="s">
        <v>905</v>
      </c>
      <c r="E12455" t="s">
        <v>414</v>
      </c>
      <c r="F12455" t="s">
        <v>440</v>
      </c>
    </row>
    <row r="12456" spans="1:6" x14ac:dyDescent="0.25">
      <c r="A12456">
        <v>21</v>
      </c>
      <c r="B12456">
        <v>5</v>
      </c>
      <c r="C12456" t="s">
        <v>1187</v>
      </c>
      <c r="D12456" t="s">
        <v>905</v>
      </c>
      <c r="E12456" t="s">
        <v>448</v>
      </c>
      <c r="F12456" t="s">
        <v>440</v>
      </c>
    </row>
    <row r="12457" spans="1:6" x14ac:dyDescent="0.25">
      <c r="A12457">
        <v>21</v>
      </c>
      <c r="B12457">
        <v>6</v>
      </c>
      <c r="C12457" t="s">
        <v>1255</v>
      </c>
      <c r="D12457" t="s">
        <v>901</v>
      </c>
      <c r="E12457" t="s">
        <v>658</v>
      </c>
      <c r="F12457" t="s">
        <v>440</v>
      </c>
    </row>
    <row r="12458" spans="1:6" x14ac:dyDescent="0.25">
      <c r="A12458">
        <v>21</v>
      </c>
      <c r="B12458">
        <v>7</v>
      </c>
      <c r="C12458" t="s">
        <v>1199</v>
      </c>
      <c r="D12458" t="s">
        <v>903</v>
      </c>
      <c r="E12458" t="s">
        <v>669</v>
      </c>
      <c r="F12458" t="s">
        <v>440</v>
      </c>
    </row>
    <row r="12459" spans="1:6" x14ac:dyDescent="0.25">
      <c r="A12459">
        <v>21</v>
      </c>
      <c r="B12459">
        <v>8</v>
      </c>
      <c r="C12459" t="s">
        <v>1208</v>
      </c>
      <c r="D12459" t="s">
        <v>899</v>
      </c>
      <c r="E12459" t="s">
        <v>288</v>
      </c>
      <c r="F12459" t="s">
        <v>440</v>
      </c>
    </row>
    <row r="12460" spans="1:6" x14ac:dyDescent="0.25">
      <c r="A12460">
        <v>21</v>
      </c>
      <c r="B12460">
        <v>9</v>
      </c>
      <c r="C12460" t="s">
        <v>1386</v>
      </c>
      <c r="D12460" t="s">
        <v>926</v>
      </c>
      <c r="E12460" t="s">
        <v>645</v>
      </c>
      <c r="F12460" t="s">
        <v>440</v>
      </c>
    </row>
    <row r="12461" spans="1:6" x14ac:dyDescent="0.25">
      <c r="A12461">
        <v>21</v>
      </c>
      <c r="B12461">
        <v>10</v>
      </c>
      <c r="C12461" t="s">
        <v>1210</v>
      </c>
      <c r="D12461" t="s">
        <v>901</v>
      </c>
      <c r="E12461" t="s">
        <v>882</v>
      </c>
      <c r="F12461" t="s">
        <v>440</v>
      </c>
    </row>
    <row r="12462" spans="1:6" x14ac:dyDescent="0.25">
      <c r="A12462">
        <v>21</v>
      </c>
      <c r="B12462">
        <v>11</v>
      </c>
      <c r="C12462" t="s">
        <v>1206</v>
      </c>
      <c r="D12462" t="s">
        <v>901</v>
      </c>
      <c r="E12462" t="s">
        <v>323</v>
      </c>
      <c r="F12462" t="s">
        <v>440</v>
      </c>
    </row>
    <row r="12463" spans="1:6" x14ac:dyDescent="0.25">
      <c r="A12463">
        <v>21</v>
      </c>
      <c r="B12463">
        <v>12</v>
      </c>
      <c r="C12463" t="s">
        <v>1203</v>
      </c>
      <c r="D12463" t="s">
        <v>903</v>
      </c>
      <c r="E12463" t="s">
        <v>201</v>
      </c>
      <c r="F12463" t="s">
        <v>440</v>
      </c>
    </row>
    <row r="12464" spans="1:6" x14ac:dyDescent="0.25">
      <c r="A12464">
        <v>21</v>
      </c>
      <c r="B12464">
        <v>13</v>
      </c>
      <c r="C12464" t="s">
        <v>1221</v>
      </c>
      <c r="D12464" t="s">
        <v>908</v>
      </c>
      <c r="E12464" t="s">
        <v>540</v>
      </c>
      <c r="F12464" t="s">
        <v>440</v>
      </c>
    </row>
    <row r="12465" spans="1:6" x14ac:dyDescent="0.25">
      <c r="A12465">
        <v>21</v>
      </c>
      <c r="B12465">
        <v>14</v>
      </c>
      <c r="C12465" t="s">
        <v>1402</v>
      </c>
      <c r="D12465" t="s">
        <v>901</v>
      </c>
      <c r="E12465" t="s">
        <v>679</v>
      </c>
      <c r="F12465" t="s">
        <v>440</v>
      </c>
    </row>
    <row r="12466" spans="1:6" x14ac:dyDescent="0.25">
      <c r="A12466">
        <v>21</v>
      </c>
      <c r="B12466">
        <v>15</v>
      </c>
      <c r="C12466" t="s">
        <v>1192</v>
      </c>
      <c r="D12466" t="s">
        <v>901</v>
      </c>
      <c r="E12466" t="s">
        <v>807</v>
      </c>
      <c r="F12466" t="s">
        <v>440</v>
      </c>
    </row>
    <row r="12467" spans="1:6" x14ac:dyDescent="0.25">
      <c r="A12467">
        <v>22</v>
      </c>
      <c r="B12467">
        <v>1</v>
      </c>
      <c r="C12467" t="s">
        <v>1166</v>
      </c>
      <c r="D12467" t="s">
        <v>901</v>
      </c>
      <c r="E12467" t="s">
        <v>807</v>
      </c>
      <c r="F12467" t="s">
        <v>440</v>
      </c>
    </row>
    <row r="12468" spans="1:6" x14ac:dyDescent="0.25">
      <c r="A12468">
        <v>22</v>
      </c>
      <c r="B12468">
        <v>2</v>
      </c>
      <c r="C12468" t="s">
        <v>1184</v>
      </c>
      <c r="D12468" t="s">
        <v>901</v>
      </c>
      <c r="E12468" t="s">
        <v>679</v>
      </c>
      <c r="F12468" t="s">
        <v>440</v>
      </c>
    </row>
    <row r="12469" spans="1:6" x14ac:dyDescent="0.25">
      <c r="A12469">
        <v>22</v>
      </c>
      <c r="B12469">
        <v>3</v>
      </c>
      <c r="C12469" t="s">
        <v>1172</v>
      </c>
      <c r="D12469" t="s">
        <v>901</v>
      </c>
      <c r="E12469" t="s">
        <v>540</v>
      </c>
      <c r="F12469" t="s">
        <v>440</v>
      </c>
    </row>
    <row r="12470" spans="1:6" x14ac:dyDescent="0.25">
      <c r="A12470">
        <v>22</v>
      </c>
      <c r="B12470">
        <v>4</v>
      </c>
      <c r="C12470" t="s">
        <v>1252</v>
      </c>
      <c r="D12470" t="s">
        <v>901</v>
      </c>
      <c r="E12470" t="s">
        <v>201</v>
      </c>
      <c r="F12470" t="s">
        <v>440</v>
      </c>
    </row>
    <row r="12471" spans="1:6" x14ac:dyDescent="0.25">
      <c r="A12471">
        <v>22</v>
      </c>
      <c r="B12471">
        <v>5</v>
      </c>
      <c r="C12471" t="s">
        <v>1305</v>
      </c>
      <c r="D12471" t="s">
        <v>901</v>
      </c>
      <c r="E12471" t="s">
        <v>323</v>
      </c>
      <c r="F12471" t="s">
        <v>440</v>
      </c>
    </row>
    <row r="12472" spans="1:6" x14ac:dyDescent="0.25">
      <c r="A12472">
        <v>22</v>
      </c>
      <c r="B12472">
        <v>6</v>
      </c>
      <c r="C12472" t="s">
        <v>1163</v>
      </c>
      <c r="D12472" t="s">
        <v>903</v>
      </c>
      <c r="E12472" t="s">
        <v>882</v>
      </c>
      <c r="F12472" t="s">
        <v>440</v>
      </c>
    </row>
    <row r="12473" spans="1:6" x14ac:dyDescent="0.25">
      <c r="A12473">
        <v>22</v>
      </c>
      <c r="B12473">
        <v>7</v>
      </c>
      <c r="C12473" t="s">
        <v>1200</v>
      </c>
      <c r="D12473" t="s">
        <v>901</v>
      </c>
      <c r="E12473" t="s">
        <v>645</v>
      </c>
      <c r="F12473" t="s">
        <v>440</v>
      </c>
    </row>
    <row r="12474" spans="1:6" x14ac:dyDescent="0.25">
      <c r="A12474">
        <v>22</v>
      </c>
      <c r="B12474">
        <v>8</v>
      </c>
      <c r="C12474" t="s">
        <v>1254</v>
      </c>
      <c r="D12474" t="s">
        <v>905</v>
      </c>
      <c r="E12474" t="s">
        <v>288</v>
      </c>
      <c r="F12474" t="s">
        <v>440</v>
      </c>
    </row>
    <row r="12475" spans="1:6" x14ac:dyDescent="0.25">
      <c r="A12475">
        <v>22</v>
      </c>
      <c r="B12475">
        <v>9</v>
      </c>
      <c r="C12475" t="s">
        <v>1264</v>
      </c>
      <c r="D12475" t="s">
        <v>899</v>
      </c>
      <c r="E12475" t="s">
        <v>669</v>
      </c>
      <c r="F12475" t="s">
        <v>440</v>
      </c>
    </row>
    <row r="12476" spans="1:6" x14ac:dyDescent="0.25">
      <c r="A12476">
        <v>22</v>
      </c>
      <c r="B12476">
        <v>10</v>
      </c>
      <c r="C12476" t="s">
        <v>1444</v>
      </c>
      <c r="D12476" t="s">
        <v>926</v>
      </c>
      <c r="E12476" t="s">
        <v>658</v>
      </c>
      <c r="F12476" t="s">
        <v>440</v>
      </c>
    </row>
    <row r="12477" spans="1:6" x14ac:dyDescent="0.25">
      <c r="A12477">
        <v>22</v>
      </c>
      <c r="B12477">
        <v>11</v>
      </c>
      <c r="C12477" t="s">
        <v>1189</v>
      </c>
      <c r="D12477" t="s">
        <v>901</v>
      </c>
      <c r="E12477" t="s">
        <v>448</v>
      </c>
      <c r="F12477" t="s">
        <v>440</v>
      </c>
    </row>
    <row r="12478" spans="1:6" x14ac:dyDescent="0.25">
      <c r="A12478">
        <v>22</v>
      </c>
      <c r="B12478">
        <v>12</v>
      </c>
      <c r="C12478" t="s">
        <v>1217</v>
      </c>
      <c r="D12478" t="s">
        <v>901</v>
      </c>
      <c r="E12478" t="s">
        <v>414</v>
      </c>
      <c r="F12478" t="s">
        <v>440</v>
      </c>
    </row>
    <row r="12479" spans="1:6" x14ac:dyDescent="0.25">
      <c r="A12479">
        <v>22</v>
      </c>
      <c r="B12479">
        <v>13</v>
      </c>
      <c r="C12479" t="s">
        <v>1223</v>
      </c>
      <c r="D12479" t="s">
        <v>908</v>
      </c>
      <c r="E12479" t="s">
        <v>438</v>
      </c>
      <c r="F12479" t="s">
        <v>440</v>
      </c>
    </row>
    <row r="12480" spans="1:6" x14ac:dyDescent="0.25">
      <c r="A12480">
        <v>22</v>
      </c>
      <c r="B12480">
        <v>14</v>
      </c>
      <c r="C12480" t="s">
        <v>1169</v>
      </c>
      <c r="D12480" t="s">
        <v>901</v>
      </c>
      <c r="E12480" t="s">
        <v>615</v>
      </c>
      <c r="F12480" t="s">
        <v>440</v>
      </c>
    </row>
    <row r="12481" spans="1:6" x14ac:dyDescent="0.25">
      <c r="A12481">
        <v>22</v>
      </c>
      <c r="B12481">
        <v>15</v>
      </c>
      <c r="C12481" t="s">
        <v>1171</v>
      </c>
      <c r="D12481" t="s">
        <v>961</v>
      </c>
      <c r="E12481" t="s">
        <v>697</v>
      </c>
      <c r="F12481" t="s">
        <v>440</v>
      </c>
    </row>
    <row r="12482" spans="1:6" x14ac:dyDescent="0.25">
      <c r="A12482">
        <v>23</v>
      </c>
      <c r="B12482">
        <v>1</v>
      </c>
      <c r="C12482" t="s">
        <v>1146</v>
      </c>
      <c r="D12482" t="s">
        <v>905</v>
      </c>
      <c r="E12482" t="s">
        <v>697</v>
      </c>
      <c r="F12482" t="s">
        <v>440</v>
      </c>
    </row>
    <row r="12483" spans="1:6" x14ac:dyDescent="0.25">
      <c r="A12483">
        <v>23</v>
      </c>
      <c r="B12483">
        <v>2</v>
      </c>
      <c r="C12483" t="s">
        <v>1267</v>
      </c>
      <c r="D12483" t="s">
        <v>901</v>
      </c>
      <c r="E12483" t="s">
        <v>615</v>
      </c>
      <c r="F12483" t="s">
        <v>440</v>
      </c>
    </row>
    <row r="12484" spans="1:6" x14ac:dyDescent="0.25">
      <c r="A12484">
        <v>23</v>
      </c>
      <c r="B12484">
        <v>3</v>
      </c>
      <c r="C12484" t="s">
        <v>1240</v>
      </c>
      <c r="D12484" t="s">
        <v>901</v>
      </c>
      <c r="E12484" t="s">
        <v>438</v>
      </c>
      <c r="F12484" t="s">
        <v>440</v>
      </c>
    </row>
    <row r="12485" spans="1:6" x14ac:dyDescent="0.25">
      <c r="A12485">
        <v>23</v>
      </c>
      <c r="B12485">
        <v>4</v>
      </c>
      <c r="C12485" t="s">
        <v>1257</v>
      </c>
      <c r="D12485" t="s">
        <v>901</v>
      </c>
      <c r="E12485" t="s">
        <v>414</v>
      </c>
      <c r="F12485" t="s">
        <v>440</v>
      </c>
    </row>
    <row r="12486" spans="1:6" x14ac:dyDescent="0.25">
      <c r="A12486">
        <v>23</v>
      </c>
      <c r="B12486">
        <v>5</v>
      </c>
      <c r="C12486" t="s">
        <v>1242</v>
      </c>
      <c r="D12486" t="s">
        <v>901</v>
      </c>
      <c r="E12486" t="s">
        <v>448</v>
      </c>
      <c r="F12486" t="s">
        <v>440</v>
      </c>
    </row>
    <row r="12487" spans="1:6" x14ac:dyDescent="0.25">
      <c r="A12487">
        <v>23</v>
      </c>
      <c r="B12487">
        <v>6</v>
      </c>
      <c r="C12487" t="s">
        <v>1212</v>
      </c>
      <c r="D12487" t="s">
        <v>901</v>
      </c>
      <c r="E12487" t="s">
        <v>658</v>
      </c>
      <c r="F12487" t="s">
        <v>440</v>
      </c>
    </row>
    <row r="12488" spans="1:6" x14ac:dyDescent="0.25">
      <c r="A12488">
        <v>23</v>
      </c>
      <c r="B12488">
        <v>7</v>
      </c>
      <c r="C12488" t="s">
        <v>1261</v>
      </c>
      <c r="D12488" t="s">
        <v>899</v>
      </c>
      <c r="E12488" t="s">
        <v>669</v>
      </c>
      <c r="F12488" t="s">
        <v>440</v>
      </c>
    </row>
    <row r="12489" spans="1:6" x14ac:dyDescent="0.25">
      <c r="A12489">
        <v>23</v>
      </c>
      <c r="B12489">
        <v>8</v>
      </c>
      <c r="C12489" t="s">
        <v>1308</v>
      </c>
      <c r="D12489" t="s">
        <v>901</v>
      </c>
      <c r="E12489" t="s">
        <v>288</v>
      </c>
      <c r="F12489" t="s">
        <v>440</v>
      </c>
    </row>
    <row r="12490" spans="1:6" x14ac:dyDescent="0.25">
      <c r="A12490">
        <v>23</v>
      </c>
      <c r="B12490">
        <v>9</v>
      </c>
      <c r="C12490" t="s">
        <v>1373</v>
      </c>
      <c r="D12490" t="s">
        <v>901</v>
      </c>
      <c r="E12490" t="s">
        <v>645</v>
      </c>
      <c r="F12490" t="s">
        <v>440</v>
      </c>
    </row>
    <row r="12491" spans="1:6" x14ac:dyDescent="0.25">
      <c r="A12491">
        <v>23</v>
      </c>
      <c r="B12491">
        <v>10</v>
      </c>
      <c r="C12491" t="s">
        <v>1280</v>
      </c>
      <c r="D12491" t="s">
        <v>905</v>
      </c>
      <c r="E12491" t="s">
        <v>882</v>
      </c>
      <c r="F12491" t="s">
        <v>440</v>
      </c>
    </row>
    <row r="12492" spans="1:6" x14ac:dyDescent="0.25">
      <c r="A12492">
        <v>23</v>
      </c>
      <c r="B12492">
        <v>11</v>
      </c>
      <c r="C12492" t="s">
        <v>1196</v>
      </c>
      <c r="D12492" t="s">
        <v>903</v>
      </c>
      <c r="E12492" t="s">
        <v>323</v>
      </c>
      <c r="F12492" t="s">
        <v>440</v>
      </c>
    </row>
    <row r="12493" spans="1:6" x14ac:dyDescent="0.25">
      <c r="A12493">
        <v>23</v>
      </c>
      <c r="B12493">
        <v>12</v>
      </c>
      <c r="C12493" t="s">
        <v>1256</v>
      </c>
      <c r="D12493" t="s">
        <v>899</v>
      </c>
      <c r="E12493" t="s">
        <v>201</v>
      </c>
      <c r="F12493" t="s">
        <v>440</v>
      </c>
    </row>
    <row r="12494" spans="1:6" x14ac:dyDescent="0.25">
      <c r="A12494">
        <v>23</v>
      </c>
      <c r="B12494">
        <v>13</v>
      </c>
      <c r="C12494" t="s">
        <v>1220</v>
      </c>
      <c r="D12494" t="s">
        <v>903</v>
      </c>
      <c r="E12494" t="s">
        <v>540</v>
      </c>
      <c r="F12494" t="s">
        <v>440</v>
      </c>
    </row>
    <row r="12495" spans="1:6" x14ac:dyDescent="0.25">
      <c r="A12495">
        <v>23</v>
      </c>
      <c r="B12495">
        <v>14</v>
      </c>
      <c r="C12495" t="s">
        <v>1294</v>
      </c>
      <c r="D12495" t="s">
        <v>901</v>
      </c>
      <c r="E12495" t="s">
        <v>679</v>
      </c>
      <c r="F12495" t="s">
        <v>440</v>
      </c>
    </row>
    <row r="12496" spans="1:6" x14ac:dyDescent="0.25">
      <c r="A12496">
        <v>23</v>
      </c>
      <c r="B12496">
        <v>15</v>
      </c>
      <c r="C12496" t="s">
        <v>1318</v>
      </c>
      <c r="D12496" t="s">
        <v>905</v>
      </c>
      <c r="E12496" t="s">
        <v>807</v>
      </c>
      <c r="F12496" t="s">
        <v>440</v>
      </c>
    </row>
    <row r="12497" spans="1:6" x14ac:dyDescent="0.25">
      <c r="A12497">
        <v>24</v>
      </c>
      <c r="B12497">
        <v>1</v>
      </c>
      <c r="C12497" t="s">
        <v>1289</v>
      </c>
      <c r="D12497" t="s">
        <v>901</v>
      </c>
      <c r="E12497" t="s">
        <v>807</v>
      </c>
      <c r="F12497" t="s">
        <v>440</v>
      </c>
    </row>
    <row r="12498" spans="1:6" x14ac:dyDescent="0.25">
      <c r="A12498">
        <v>24</v>
      </c>
      <c r="B12498">
        <v>2</v>
      </c>
      <c r="C12498" t="s">
        <v>1409</v>
      </c>
      <c r="D12498" t="s">
        <v>901</v>
      </c>
      <c r="E12498" t="s">
        <v>679</v>
      </c>
      <c r="F12498" t="s">
        <v>440</v>
      </c>
    </row>
    <row r="12499" spans="1:6" x14ac:dyDescent="0.25">
      <c r="A12499">
        <v>24</v>
      </c>
      <c r="B12499">
        <v>3</v>
      </c>
      <c r="C12499" t="s">
        <v>1228</v>
      </c>
      <c r="D12499" t="s">
        <v>899</v>
      </c>
      <c r="E12499" t="s">
        <v>540</v>
      </c>
      <c r="F12499" t="s">
        <v>440</v>
      </c>
    </row>
    <row r="12500" spans="1:6" x14ac:dyDescent="0.25">
      <c r="A12500">
        <v>24</v>
      </c>
      <c r="B12500">
        <v>4</v>
      </c>
      <c r="C12500" t="s">
        <v>1232</v>
      </c>
      <c r="D12500" t="s">
        <v>901</v>
      </c>
      <c r="E12500" t="s">
        <v>201</v>
      </c>
      <c r="F12500" t="s">
        <v>440</v>
      </c>
    </row>
    <row r="12501" spans="1:6" x14ac:dyDescent="0.25">
      <c r="A12501">
        <v>24</v>
      </c>
      <c r="B12501">
        <v>5</v>
      </c>
      <c r="C12501" t="s">
        <v>1238</v>
      </c>
      <c r="D12501" t="s">
        <v>901</v>
      </c>
      <c r="E12501" t="s">
        <v>323</v>
      </c>
      <c r="F12501" t="s">
        <v>440</v>
      </c>
    </row>
    <row r="12502" spans="1:6" x14ac:dyDescent="0.25">
      <c r="A12502">
        <v>24</v>
      </c>
      <c r="B12502">
        <v>6</v>
      </c>
      <c r="C12502" t="s">
        <v>1233</v>
      </c>
      <c r="D12502" t="s">
        <v>901</v>
      </c>
      <c r="E12502" t="s">
        <v>882</v>
      </c>
      <c r="F12502" t="s">
        <v>440</v>
      </c>
    </row>
    <row r="12503" spans="1:6" x14ac:dyDescent="0.25">
      <c r="A12503">
        <v>24</v>
      </c>
      <c r="B12503">
        <v>7</v>
      </c>
      <c r="C12503" t="s">
        <v>1244</v>
      </c>
      <c r="D12503" t="s">
        <v>961</v>
      </c>
      <c r="E12503" t="s">
        <v>645</v>
      </c>
      <c r="F12503" t="s">
        <v>440</v>
      </c>
    </row>
    <row r="12504" spans="1:6" x14ac:dyDescent="0.25">
      <c r="A12504">
        <v>24</v>
      </c>
      <c r="B12504">
        <v>8</v>
      </c>
      <c r="C12504" t="s">
        <v>1317</v>
      </c>
      <c r="D12504" t="s">
        <v>961</v>
      </c>
      <c r="E12504" t="s">
        <v>288</v>
      </c>
      <c r="F12504" t="s">
        <v>440</v>
      </c>
    </row>
    <row r="12505" spans="1:6" x14ac:dyDescent="0.25">
      <c r="A12505">
        <v>24</v>
      </c>
      <c r="B12505">
        <v>9</v>
      </c>
      <c r="C12505" t="s">
        <v>1296</v>
      </c>
      <c r="D12505" t="s">
        <v>901</v>
      </c>
      <c r="E12505" t="s">
        <v>669</v>
      </c>
      <c r="F12505" t="s">
        <v>440</v>
      </c>
    </row>
    <row r="12506" spans="1:6" x14ac:dyDescent="0.25">
      <c r="A12506">
        <v>24</v>
      </c>
      <c r="B12506">
        <v>10</v>
      </c>
      <c r="C12506" t="s">
        <v>1191</v>
      </c>
      <c r="D12506" t="s">
        <v>901</v>
      </c>
      <c r="E12506" t="s">
        <v>658</v>
      </c>
      <c r="F12506" t="s">
        <v>440</v>
      </c>
    </row>
    <row r="12507" spans="1:6" x14ac:dyDescent="0.25">
      <c r="A12507">
        <v>24</v>
      </c>
      <c r="B12507">
        <v>11</v>
      </c>
      <c r="C12507" t="s">
        <v>1250</v>
      </c>
      <c r="D12507" t="s">
        <v>899</v>
      </c>
      <c r="E12507" t="s">
        <v>448</v>
      </c>
      <c r="F12507" t="s">
        <v>440</v>
      </c>
    </row>
    <row r="12508" spans="1:6" x14ac:dyDescent="0.25">
      <c r="A12508">
        <v>24</v>
      </c>
      <c r="B12508">
        <v>12</v>
      </c>
      <c r="C12508" t="s">
        <v>1260</v>
      </c>
      <c r="D12508" t="s">
        <v>901</v>
      </c>
      <c r="E12508" t="s">
        <v>414</v>
      </c>
      <c r="F12508" t="s">
        <v>440</v>
      </c>
    </row>
    <row r="12509" spans="1:6" x14ac:dyDescent="0.25">
      <c r="A12509">
        <v>24</v>
      </c>
      <c r="B12509">
        <v>13</v>
      </c>
      <c r="C12509" t="s">
        <v>1281</v>
      </c>
      <c r="D12509" t="s">
        <v>901</v>
      </c>
      <c r="E12509" t="s">
        <v>438</v>
      </c>
      <c r="F12509" t="s">
        <v>440</v>
      </c>
    </row>
    <row r="12510" spans="1:6" x14ac:dyDescent="0.25">
      <c r="A12510">
        <v>24</v>
      </c>
      <c r="B12510">
        <v>14</v>
      </c>
      <c r="C12510" t="s">
        <v>1248</v>
      </c>
      <c r="D12510" t="s">
        <v>901</v>
      </c>
      <c r="E12510" t="s">
        <v>615</v>
      </c>
      <c r="F12510" t="s">
        <v>440</v>
      </c>
    </row>
    <row r="12511" spans="1:6" x14ac:dyDescent="0.25">
      <c r="A12511">
        <v>24</v>
      </c>
      <c r="B12511">
        <v>15</v>
      </c>
      <c r="C12511" t="s">
        <v>1204</v>
      </c>
      <c r="D12511" t="s">
        <v>901</v>
      </c>
      <c r="E12511" t="s">
        <v>697</v>
      </c>
      <c r="F12511" t="s">
        <v>440</v>
      </c>
    </row>
    <row r="12512" spans="1:6" x14ac:dyDescent="0.25">
      <c r="A12512">
        <v>25</v>
      </c>
      <c r="B12512">
        <v>1</v>
      </c>
      <c r="C12512" t="s">
        <v>1299</v>
      </c>
      <c r="D12512" t="s">
        <v>961</v>
      </c>
      <c r="E12512" t="s">
        <v>697</v>
      </c>
      <c r="F12512" t="s">
        <v>440</v>
      </c>
    </row>
    <row r="12513" spans="1:6" x14ac:dyDescent="0.25">
      <c r="A12513">
        <v>25</v>
      </c>
      <c r="B12513">
        <v>2</v>
      </c>
      <c r="C12513" t="s">
        <v>1245</v>
      </c>
      <c r="D12513" t="s">
        <v>901</v>
      </c>
      <c r="E12513" t="s">
        <v>615</v>
      </c>
      <c r="F12513" t="s">
        <v>440</v>
      </c>
    </row>
    <row r="12514" spans="1:6" x14ac:dyDescent="0.25">
      <c r="A12514">
        <v>25</v>
      </c>
      <c r="B12514">
        <v>3</v>
      </c>
      <c r="C12514" t="s">
        <v>1222</v>
      </c>
      <c r="D12514" t="s">
        <v>901</v>
      </c>
      <c r="E12514" t="s">
        <v>438</v>
      </c>
      <c r="F12514" t="s">
        <v>440</v>
      </c>
    </row>
    <row r="12515" spans="1:6" x14ac:dyDescent="0.25">
      <c r="A12515">
        <v>25</v>
      </c>
      <c r="B12515">
        <v>4</v>
      </c>
      <c r="C12515" t="s">
        <v>1224</v>
      </c>
      <c r="D12515" t="s">
        <v>961</v>
      </c>
      <c r="E12515" t="s">
        <v>414</v>
      </c>
      <c r="F12515" t="s">
        <v>440</v>
      </c>
    </row>
    <row r="12516" spans="1:6" x14ac:dyDescent="0.25">
      <c r="A12516">
        <v>25</v>
      </c>
      <c r="B12516">
        <v>5</v>
      </c>
      <c r="C12516" t="s">
        <v>1209</v>
      </c>
      <c r="D12516" t="s">
        <v>961</v>
      </c>
      <c r="E12516" t="s">
        <v>448</v>
      </c>
      <c r="F12516" t="s">
        <v>440</v>
      </c>
    </row>
    <row r="12517" spans="1:6" x14ac:dyDescent="0.25">
      <c r="A12517">
        <v>25</v>
      </c>
      <c r="B12517">
        <v>6</v>
      </c>
      <c r="C12517" t="s">
        <v>1197</v>
      </c>
      <c r="D12517" t="s">
        <v>961</v>
      </c>
      <c r="E12517" t="s">
        <v>658</v>
      </c>
      <c r="F12517" t="s">
        <v>440</v>
      </c>
    </row>
    <row r="12518" spans="1:6" x14ac:dyDescent="0.25">
      <c r="A12518">
        <v>25</v>
      </c>
      <c r="B12518">
        <v>7</v>
      </c>
      <c r="C12518" t="s">
        <v>1246</v>
      </c>
      <c r="D12518" t="s">
        <v>899</v>
      </c>
      <c r="E12518" t="s">
        <v>669</v>
      </c>
      <c r="F12518" t="s">
        <v>440</v>
      </c>
    </row>
    <row r="12519" spans="1:6" x14ac:dyDescent="0.25">
      <c r="A12519">
        <v>25</v>
      </c>
      <c r="B12519">
        <v>8</v>
      </c>
      <c r="C12519" t="s">
        <v>1243</v>
      </c>
      <c r="D12519" t="s">
        <v>901</v>
      </c>
      <c r="E12519" t="s">
        <v>288</v>
      </c>
      <c r="F12519" t="s">
        <v>440</v>
      </c>
    </row>
    <row r="12520" spans="1:6" x14ac:dyDescent="0.25">
      <c r="A12520">
        <v>25</v>
      </c>
      <c r="B12520">
        <v>9</v>
      </c>
      <c r="C12520" t="s">
        <v>1253</v>
      </c>
      <c r="D12520" t="s">
        <v>899</v>
      </c>
      <c r="E12520" t="s">
        <v>645</v>
      </c>
      <c r="F12520" t="s">
        <v>440</v>
      </c>
    </row>
    <row r="12521" spans="1:6" x14ac:dyDescent="0.25">
      <c r="A12521">
        <v>25</v>
      </c>
      <c r="B12521">
        <v>10</v>
      </c>
      <c r="C12521" t="s">
        <v>1365</v>
      </c>
      <c r="D12521" t="s">
        <v>901</v>
      </c>
      <c r="E12521" t="s">
        <v>882</v>
      </c>
      <c r="F12521" t="s">
        <v>440</v>
      </c>
    </row>
    <row r="12522" spans="1:6" x14ac:dyDescent="0.25">
      <c r="A12522">
        <v>25</v>
      </c>
      <c r="B12522">
        <v>11</v>
      </c>
      <c r="C12522" t="s">
        <v>1297</v>
      </c>
      <c r="D12522" t="s">
        <v>922</v>
      </c>
      <c r="E12522" t="s">
        <v>323</v>
      </c>
      <c r="F12522" t="s">
        <v>440</v>
      </c>
    </row>
    <row r="12523" spans="1:6" x14ac:dyDescent="0.25">
      <c r="A12523">
        <v>25</v>
      </c>
      <c r="B12523">
        <v>12</v>
      </c>
      <c r="C12523" t="s">
        <v>1170</v>
      </c>
      <c r="D12523" t="s">
        <v>961</v>
      </c>
      <c r="E12523" t="s">
        <v>201</v>
      </c>
      <c r="F12523" t="s">
        <v>440</v>
      </c>
    </row>
    <row r="12524" spans="1:6" x14ac:dyDescent="0.25">
      <c r="A12524">
        <v>25</v>
      </c>
      <c r="B12524">
        <v>13</v>
      </c>
      <c r="C12524" t="s">
        <v>1276</v>
      </c>
      <c r="D12524" t="s">
        <v>922</v>
      </c>
      <c r="E12524" t="s">
        <v>540</v>
      </c>
      <c r="F12524" t="s">
        <v>440</v>
      </c>
    </row>
    <row r="12525" spans="1:6" x14ac:dyDescent="0.25">
      <c r="A12525">
        <v>25</v>
      </c>
      <c r="B12525">
        <v>14</v>
      </c>
      <c r="C12525" t="s">
        <v>1363</v>
      </c>
      <c r="D12525" t="s">
        <v>908</v>
      </c>
      <c r="E12525" t="s">
        <v>679</v>
      </c>
      <c r="F12525" t="s">
        <v>440</v>
      </c>
    </row>
    <row r="12526" spans="1:6" x14ac:dyDescent="0.25">
      <c r="A12526">
        <v>25</v>
      </c>
      <c r="B12526">
        <v>15</v>
      </c>
      <c r="C12526" t="s">
        <v>1290</v>
      </c>
      <c r="D12526" t="s">
        <v>922</v>
      </c>
      <c r="E12526" t="s">
        <v>807</v>
      </c>
      <c r="F12526" t="s">
        <v>440</v>
      </c>
    </row>
    <row r="12527" spans="1:6" x14ac:dyDescent="0.25">
      <c r="A12527">
        <v>26</v>
      </c>
      <c r="B12527">
        <v>1</v>
      </c>
      <c r="C12527" t="s">
        <v>1262</v>
      </c>
      <c r="D12527" t="s">
        <v>903</v>
      </c>
      <c r="E12527" t="s">
        <v>807</v>
      </c>
      <c r="F12527" t="s">
        <v>440</v>
      </c>
    </row>
    <row r="12528" spans="1:6" x14ac:dyDescent="0.25">
      <c r="A12528">
        <v>26</v>
      </c>
      <c r="B12528">
        <v>2</v>
      </c>
      <c r="C12528" t="s">
        <v>1269</v>
      </c>
      <c r="D12528" t="s">
        <v>905</v>
      </c>
      <c r="E12528" t="s">
        <v>679</v>
      </c>
      <c r="F12528" t="s">
        <v>440</v>
      </c>
    </row>
    <row r="12529" spans="1:6" x14ac:dyDescent="0.25">
      <c r="A12529">
        <v>26</v>
      </c>
      <c r="B12529">
        <v>3</v>
      </c>
      <c r="C12529" t="s">
        <v>1313</v>
      </c>
      <c r="D12529" t="s">
        <v>905</v>
      </c>
      <c r="E12529" t="s">
        <v>540</v>
      </c>
      <c r="F12529" t="s">
        <v>440</v>
      </c>
    </row>
    <row r="12530" spans="1:6" x14ac:dyDescent="0.25">
      <c r="A12530">
        <v>26</v>
      </c>
      <c r="B12530">
        <v>4</v>
      </c>
      <c r="C12530" t="s">
        <v>1311</v>
      </c>
      <c r="D12530" t="s">
        <v>899</v>
      </c>
      <c r="E12530" t="s">
        <v>201</v>
      </c>
      <c r="F12530" t="s">
        <v>440</v>
      </c>
    </row>
    <row r="12531" spans="1:6" x14ac:dyDescent="0.25">
      <c r="A12531">
        <v>26</v>
      </c>
      <c r="B12531">
        <v>5</v>
      </c>
      <c r="C12531" t="s">
        <v>1282</v>
      </c>
      <c r="D12531" t="s">
        <v>901</v>
      </c>
      <c r="E12531" t="s">
        <v>323</v>
      </c>
      <c r="F12531" t="s">
        <v>440</v>
      </c>
    </row>
    <row r="12532" spans="1:6" x14ac:dyDescent="0.25">
      <c r="A12532">
        <v>26</v>
      </c>
      <c r="B12532">
        <v>6</v>
      </c>
      <c r="C12532" t="s">
        <v>1258</v>
      </c>
      <c r="D12532" t="s">
        <v>901</v>
      </c>
      <c r="E12532" t="s">
        <v>882</v>
      </c>
      <c r="F12532" t="s">
        <v>440</v>
      </c>
    </row>
    <row r="12533" spans="1:6" x14ac:dyDescent="0.25">
      <c r="A12533">
        <v>26</v>
      </c>
      <c r="B12533">
        <v>7</v>
      </c>
      <c r="C12533" t="s">
        <v>1265</v>
      </c>
      <c r="D12533" t="s">
        <v>899</v>
      </c>
      <c r="E12533" t="s">
        <v>645</v>
      </c>
      <c r="F12533" t="s">
        <v>440</v>
      </c>
    </row>
    <row r="12534" spans="1:6" x14ac:dyDescent="0.25">
      <c r="A12534">
        <v>26</v>
      </c>
      <c r="B12534">
        <v>8</v>
      </c>
      <c r="C12534" t="s">
        <v>1328</v>
      </c>
      <c r="D12534" t="s">
        <v>901</v>
      </c>
      <c r="E12534" t="s">
        <v>288</v>
      </c>
      <c r="F12534" t="s">
        <v>440</v>
      </c>
    </row>
    <row r="12535" spans="1:6" x14ac:dyDescent="0.25">
      <c r="A12535">
        <v>26</v>
      </c>
      <c r="B12535">
        <v>9</v>
      </c>
      <c r="C12535" t="s">
        <v>1302</v>
      </c>
      <c r="D12535" t="s">
        <v>901</v>
      </c>
      <c r="E12535" t="s">
        <v>669</v>
      </c>
      <c r="F12535" t="s">
        <v>440</v>
      </c>
    </row>
    <row r="12536" spans="1:6" x14ac:dyDescent="0.25">
      <c r="A12536">
        <v>26</v>
      </c>
      <c r="B12536">
        <v>10</v>
      </c>
      <c r="C12536" t="s">
        <v>1234</v>
      </c>
      <c r="D12536" t="s">
        <v>908</v>
      </c>
      <c r="E12536" t="s">
        <v>658</v>
      </c>
      <c r="F12536" t="s">
        <v>440</v>
      </c>
    </row>
    <row r="12537" spans="1:6" x14ac:dyDescent="0.25">
      <c r="A12537">
        <v>26</v>
      </c>
      <c r="B12537">
        <v>11</v>
      </c>
      <c r="C12537" t="s">
        <v>1263</v>
      </c>
      <c r="D12537" t="s">
        <v>922</v>
      </c>
      <c r="E12537" t="s">
        <v>448</v>
      </c>
      <c r="F12537" t="s">
        <v>440</v>
      </c>
    </row>
    <row r="12538" spans="1:6" x14ac:dyDescent="0.25">
      <c r="A12538">
        <v>26</v>
      </c>
      <c r="B12538">
        <v>12</v>
      </c>
      <c r="C12538" t="s">
        <v>1287</v>
      </c>
      <c r="D12538" t="s">
        <v>903</v>
      </c>
      <c r="E12538" t="s">
        <v>414</v>
      </c>
      <c r="F12538" t="s">
        <v>440</v>
      </c>
    </row>
    <row r="12539" spans="1:6" x14ac:dyDescent="0.25">
      <c r="A12539">
        <v>26</v>
      </c>
      <c r="B12539">
        <v>13</v>
      </c>
      <c r="C12539" t="s">
        <v>1304</v>
      </c>
      <c r="D12539" t="s">
        <v>908</v>
      </c>
      <c r="E12539" t="s">
        <v>438</v>
      </c>
      <c r="F12539" t="s">
        <v>440</v>
      </c>
    </row>
    <row r="12540" spans="1:6" x14ac:dyDescent="0.25">
      <c r="A12540">
        <v>26</v>
      </c>
      <c r="B12540">
        <v>14</v>
      </c>
      <c r="C12540" t="s">
        <v>1476</v>
      </c>
      <c r="D12540" t="s">
        <v>899</v>
      </c>
      <c r="E12540" t="s">
        <v>615</v>
      </c>
      <c r="F12540" t="s">
        <v>440</v>
      </c>
    </row>
    <row r="12541" spans="1:6" x14ac:dyDescent="0.25">
      <c r="A12541">
        <v>26</v>
      </c>
      <c r="B12541">
        <v>15</v>
      </c>
      <c r="C12541" t="s">
        <v>1298</v>
      </c>
      <c r="D12541" t="s">
        <v>922</v>
      </c>
      <c r="E12541" t="s">
        <v>697</v>
      </c>
      <c r="F12541" t="s">
        <v>440</v>
      </c>
    </row>
    <row r="12542" spans="1:6" x14ac:dyDescent="0.25">
      <c r="A12542">
        <v>27</v>
      </c>
      <c r="B12542">
        <v>1</v>
      </c>
      <c r="C12542" t="s">
        <v>1275</v>
      </c>
      <c r="D12542" t="s">
        <v>899</v>
      </c>
      <c r="E12542" t="s">
        <v>697</v>
      </c>
      <c r="F12542" t="s">
        <v>440</v>
      </c>
    </row>
    <row r="12543" spans="1:6" x14ac:dyDescent="0.25">
      <c r="A12543">
        <v>27</v>
      </c>
      <c r="B12543">
        <v>2</v>
      </c>
      <c r="C12543" t="s">
        <v>1181</v>
      </c>
      <c r="D12543" t="s">
        <v>899</v>
      </c>
      <c r="E12543" t="s">
        <v>615</v>
      </c>
      <c r="F12543" t="s">
        <v>440</v>
      </c>
    </row>
    <row r="12544" spans="1:6" x14ac:dyDescent="0.25">
      <c r="A12544">
        <v>27</v>
      </c>
      <c r="B12544">
        <v>3</v>
      </c>
      <c r="C12544" t="s">
        <v>1370</v>
      </c>
      <c r="D12544" t="s">
        <v>901</v>
      </c>
      <c r="E12544" t="s">
        <v>438</v>
      </c>
      <c r="F12544" t="s">
        <v>440</v>
      </c>
    </row>
    <row r="12545" spans="1:6" x14ac:dyDescent="0.25">
      <c r="A12545">
        <v>27</v>
      </c>
      <c r="B12545">
        <v>4</v>
      </c>
      <c r="C12545" t="s">
        <v>1292</v>
      </c>
      <c r="D12545" t="s">
        <v>901</v>
      </c>
      <c r="E12545" t="s">
        <v>414</v>
      </c>
      <c r="F12545" t="s">
        <v>440</v>
      </c>
    </row>
    <row r="12546" spans="1:6" x14ac:dyDescent="0.25">
      <c r="A12546">
        <v>27</v>
      </c>
      <c r="B12546">
        <v>5</v>
      </c>
      <c r="C12546" t="s">
        <v>1342</v>
      </c>
      <c r="D12546" t="s">
        <v>961</v>
      </c>
      <c r="E12546" t="s">
        <v>448</v>
      </c>
      <c r="F12546" t="s">
        <v>440</v>
      </c>
    </row>
    <row r="12547" spans="1:6" x14ac:dyDescent="0.25">
      <c r="A12547">
        <v>27</v>
      </c>
      <c r="B12547">
        <v>6</v>
      </c>
      <c r="C12547" t="s">
        <v>1286</v>
      </c>
      <c r="D12547" t="s">
        <v>899</v>
      </c>
      <c r="E12547" t="s">
        <v>658</v>
      </c>
      <c r="F12547" t="s">
        <v>440</v>
      </c>
    </row>
    <row r="12548" spans="1:6" x14ac:dyDescent="0.25">
      <c r="A12548">
        <v>27</v>
      </c>
      <c r="B12548">
        <v>7</v>
      </c>
      <c r="C12548" t="s">
        <v>1214</v>
      </c>
      <c r="D12548" t="s">
        <v>901</v>
      </c>
      <c r="E12548" t="s">
        <v>669</v>
      </c>
      <c r="F12548" t="s">
        <v>440</v>
      </c>
    </row>
    <row r="12549" spans="1:6" x14ac:dyDescent="0.25">
      <c r="A12549">
        <v>27</v>
      </c>
      <c r="B12549">
        <v>8</v>
      </c>
      <c r="C12549" t="s">
        <v>1400</v>
      </c>
      <c r="D12549" t="s">
        <v>899</v>
      </c>
      <c r="E12549" t="s">
        <v>288</v>
      </c>
      <c r="F12549" t="s">
        <v>440</v>
      </c>
    </row>
    <row r="12550" spans="1:6" x14ac:dyDescent="0.25">
      <c r="A12550">
        <v>27</v>
      </c>
      <c r="B12550">
        <v>9</v>
      </c>
      <c r="C12550" t="s">
        <v>1301</v>
      </c>
      <c r="D12550" t="s">
        <v>961</v>
      </c>
      <c r="E12550" t="s">
        <v>645</v>
      </c>
      <c r="F12550" t="s">
        <v>440</v>
      </c>
    </row>
    <row r="12551" spans="1:6" x14ac:dyDescent="0.25">
      <c r="A12551">
        <v>27</v>
      </c>
      <c r="B12551">
        <v>10</v>
      </c>
      <c r="C12551" t="s">
        <v>1423</v>
      </c>
      <c r="D12551" t="s">
        <v>961</v>
      </c>
      <c r="E12551" t="s">
        <v>882</v>
      </c>
      <c r="F12551" t="s">
        <v>440</v>
      </c>
    </row>
    <row r="12552" spans="1:6" x14ac:dyDescent="0.25">
      <c r="A12552">
        <v>27</v>
      </c>
      <c r="B12552">
        <v>11</v>
      </c>
      <c r="C12552" t="s">
        <v>1202</v>
      </c>
      <c r="D12552" t="s">
        <v>899</v>
      </c>
      <c r="E12552" t="s">
        <v>323</v>
      </c>
      <c r="F12552" t="s">
        <v>440</v>
      </c>
    </row>
    <row r="12553" spans="1:6" x14ac:dyDescent="0.25">
      <c r="A12553">
        <v>27</v>
      </c>
      <c r="B12553">
        <v>12</v>
      </c>
      <c r="C12553" t="s">
        <v>1399</v>
      </c>
      <c r="D12553" t="s">
        <v>901</v>
      </c>
      <c r="E12553" t="s">
        <v>201</v>
      </c>
      <c r="F12553" t="s">
        <v>440</v>
      </c>
    </row>
    <row r="12554" spans="1:6" x14ac:dyDescent="0.25">
      <c r="A12554">
        <v>27</v>
      </c>
      <c r="B12554">
        <v>13</v>
      </c>
      <c r="C12554" t="s">
        <v>1322</v>
      </c>
      <c r="D12554" t="s">
        <v>901</v>
      </c>
      <c r="E12554" t="s">
        <v>540</v>
      </c>
      <c r="F12554" t="s">
        <v>440</v>
      </c>
    </row>
    <row r="12555" spans="1:6" x14ac:dyDescent="0.25">
      <c r="A12555">
        <v>27</v>
      </c>
      <c r="B12555">
        <v>14</v>
      </c>
      <c r="C12555" t="s">
        <v>1501</v>
      </c>
      <c r="D12555" t="s">
        <v>908</v>
      </c>
      <c r="E12555" t="s">
        <v>679</v>
      </c>
      <c r="F12555" t="s">
        <v>440</v>
      </c>
    </row>
    <row r="12556" spans="1:6" x14ac:dyDescent="0.25">
      <c r="A12556">
        <v>27</v>
      </c>
      <c r="B12556">
        <v>15</v>
      </c>
      <c r="C12556" t="s">
        <v>1496</v>
      </c>
      <c r="D12556" t="s">
        <v>903</v>
      </c>
      <c r="E12556" t="s">
        <v>807</v>
      </c>
      <c r="F12556" t="s">
        <v>440</v>
      </c>
    </row>
    <row r="12557" spans="1:6" x14ac:dyDescent="0.25">
      <c r="A12557">
        <v>28</v>
      </c>
      <c r="B12557">
        <v>1</v>
      </c>
      <c r="C12557" t="s">
        <v>1425</v>
      </c>
      <c r="D12557" t="s">
        <v>901</v>
      </c>
      <c r="E12557" t="s">
        <v>807</v>
      </c>
      <c r="F12557" t="s">
        <v>440</v>
      </c>
    </row>
    <row r="12558" spans="1:6" x14ac:dyDescent="0.25">
      <c r="A12558">
        <v>28</v>
      </c>
      <c r="B12558">
        <v>2</v>
      </c>
      <c r="C12558" t="s">
        <v>1492</v>
      </c>
      <c r="D12558" t="s">
        <v>901</v>
      </c>
      <c r="E12558" t="s">
        <v>679</v>
      </c>
      <c r="F12558" t="s">
        <v>440</v>
      </c>
    </row>
    <row r="12559" spans="1:6" x14ac:dyDescent="0.25">
      <c r="A12559">
        <v>28</v>
      </c>
      <c r="B12559">
        <v>3</v>
      </c>
      <c r="C12559" t="s">
        <v>1309</v>
      </c>
      <c r="D12559" t="s">
        <v>899</v>
      </c>
      <c r="E12559" t="s">
        <v>540</v>
      </c>
      <c r="F12559" t="s">
        <v>440</v>
      </c>
    </row>
    <row r="12560" spans="1:6" x14ac:dyDescent="0.25">
      <c r="A12560">
        <v>28</v>
      </c>
      <c r="B12560">
        <v>4</v>
      </c>
      <c r="C12560" t="s">
        <v>1346</v>
      </c>
      <c r="D12560" t="s">
        <v>905</v>
      </c>
      <c r="E12560" t="s">
        <v>201</v>
      </c>
      <c r="F12560" t="s">
        <v>440</v>
      </c>
    </row>
    <row r="12561" spans="1:6" x14ac:dyDescent="0.25">
      <c r="A12561">
        <v>28</v>
      </c>
      <c r="B12561">
        <v>5</v>
      </c>
      <c r="C12561" t="s">
        <v>1268</v>
      </c>
      <c r="D12561" t="s">
        <v>901</v>
      </c>
      <c r="E12561" t="s">
        <v>323</v>
      </c>
      <c r="F12561" t="s">
        <v>440</v>
      </c>
    </row>
    <row r="12562" spans="1:6" x14ac:dyDescent="0.25">
      <c r="A12562">
        <v>28</v>
      </c>
      <c r="B12562">
        <v>6</v>
      </c>
      <c r="C12562" t="s">
        <v>1273</v>
      </c>
      <c r="D12562" t="s">
        <v>901</v>
      </c>
      <c r="E12562" t="s">
        <v>882</v>
      </c>
      <c r="F12562" t="s">
        <v>440</v>
      </c>
    </row>
    <row r="12563" spans="1:6" x14ac:dyDescent="0.25">
      <c r="A12563">
        <v>28</v>
      </c>
      <c r="B12563">
        <v>7</v>
      </c>
      <c r="C12563" t="s">
        <v>1193</v>
      </c>
      <c r="D12563" t="s">
        <v>908</v>
      </c>
      <c r="E12563" t="s">
        <v>645</v>
      </c>
      <c r="F12563" t="s">
        <v>440</v>
      </c>
    </row>
    <row r="12564" spans="1:6" x14ac:dyDescent="0.25">
      <c r="A12564">
        <v>28</v>
      </c>
      <c r="B12564">
        <v>8</v>
      </c>
      <c r="C12564" t="s">
        <v>1235</v>
      </c>
      <c r="D12564" t="s">
        <v>899</v>
      </c>
      <c r="E12564" t="s">
        <v>288</v>
      </c>
      <c r="F12564" t="s">
        <v>440</v>
      </c>
    </row>
    <row r="12565" spans="1:6" x14ac:dyDescent="0.25">
      <c r="A12565">
        <v>28</v>
      </c>
      <c r="B12565">
        <v>9</v>
      </c>
      <c r="C12565" t="s">
        <v>1376</v>
      </c>
      <c r="D12565" t="s">
        <v>901</v>
      </c>
      <c r="E12565" t="s">
        <v>669</v>
      </c>
      <c r="F12565" t="s">
        <v>440</v>
      </c>
    </row>
    <row r="12566" spans="1:6" x14ac:dyDescent="0.25">
      <c r="A12566">
        <v>28</v>
      </c>
      <c r="B12566">
        <v>10</v>
      </c>
      <c r="C12566" t="s">
        <v>1288</v>
      </c>
      <c r="D12566" t="s">
        <v>905</v>
      </c>
      <c r="E12566" t="s">
        <v>658</v>
      </c>
      <c r="F12566" t="s">
        <v>440</v>
      </c>
    </row>
    <row r="12567" spans="1:6" x14ac:dyDescent="0.25">
      <c r="A12567">
        <v>28</v>
      </c>
      <c r="B12567">
        <v>11</v>
      </c>
      <c r="C12567" t="s">
        <v>1347</v>
      </c>
      <c r="D12567" t="s">
        <v>908</v>
      </c>
      <c r="E12567" t="s">
        <v>448</v>
      </c>
      <c r="F12567" t="s">
        <v>440</v>
      </c>
    </row>
    <row r="12568" spans="1:6" x14ac:dyDescent="0.25">
      <c r="A12568">
        <v>28</v>
      </c>
      <c r="B12568">
        <v>12</v>
      </c>
      <c r="C12568" t="s">
        <v>1293</v>
      </c>
      <c r="D12568" t="s">
        <v>901</v>
      </c>
      <c r="E12568" t="s">
        <v>414</v>
      </c>
      <c r="F12568" t="s">
        <v>440</v>
      </c>
    </row>
    <row r="12569" spans="1:6" x14ac:dyDescent="0.25">
      <c r="A12569">
        <v>28</v>
      </c>
      <c r="B12569">
        <v>13</v>
      </c>
      <c r="C12569" t="s">
        <v>1306</v>
      </c>
      <c r="D12569" t="s">
        <v>901</v>
      </c>
      <c r="E12569" t="s">
        <v>438</v>
      </c>
      <c r="F12569" t="s">
        <v>440</v>
      </c>
    </row>
    <row r="12570" spans="1:6" x14ac:dyDescent="0.25">
      <c r="A12570">
        <v>28</v>
      </c>
      <c r="B12570">
        <v>14</v>
      </c>
      <c r="C12570" t="s">
        <v>1310</v>
      </c>
      <c r="D12570" t="s">
        <v>899</v>
      </c>
      <c r="E12570" t="s">
        <v>615</v>
      </c>
      <c r="F12570" t="s">
        <v>440</v>
      </c>
    </row>
    <row r="12571" spans="1:6" x14ac:dyDescent="0.25">
      <c r="A12571">
        <v>28</v>
      </c>
      <c r="B12571">
        <v>15</v>
      </c>
      <c r="C12571" t="s">
        <v>1277</v>
      </c>
      <c r="D12571" t="s">
        <v>901</v>
      </c>
      <c r="E12571" t="s">
        <v>697</v>
      </c>
      <c r="F12571" t="s">
        <v>440</v>
      </c>
    </row>
    <row r="12572" spans="1:6" x14ac:dyDescent="0.25">
      <c r="A12572">
        <v>29</v>
      </c>
      <c r="B12572">
        <v>1</v>
      </c>
      <c r="C12572" t="s">
        <v>1389</v>
      </c>
      <c r="D12572" t="s">
        <v>899</v>
      </c>
      <c r="E12572" t="s">
        <v>697</v>
      </c>
      <c r="F12572" t="s">
        <v>440</v>
      </c>
    </row>
    <row r="12573" spans="1:6" x14ac:dyDescent="0.25">
      <c r="A12573">
        <v>29</v>
      </c>
      <c r="B12573">
        <v>2</v>
      </c>
      <c r="C12573" t="s">
        <v>1364</v>
      </c>
      <c r="D12573" t="s">
        <v>922</v>
      </c>
      <c r="E12573" t="s">
        <v>615</v>
      </c>
      <c r="F12573" t="s">
        <v>440</v>
      </c>
    </row>
    <row r="12574" spans="1:6" x14ac:dyDescent="0.25">
      <c r="A12574">
        <v>29</v>
      </c>
      <c r="B12574">
        <v>3</v>
      </c>
      <c r="C12574" t="s">
        <v>1354</v>
      </c>
      <c r="D12574" t="s">
        <v>901</v>
      </c>
      <c r="E12574" t="s">
        <v>438</v>
      </c>
      <c r="F12574" t="s">
        <v>440</v>
      </c>
    </row>
    <row r="12575" spans="1:6" x14ac:dyDescent="0.25">
      <c r="A12575">
        <v>29</v>
      </c>
      <c r="B12575">
        <v>4</v>
      </c>
      <c r="C12575" t="s">
        <v>1239</v>
      </c>
      <c r="D12575" t="s">
        <v>901</v>
      </c>
      <c r="E12575" t="s">
        <v>414</v>
      </c>
      <c r="F12575" t="s">
        <v>440</v>
      </c>
    </row>
    <row r="12576" spans="1:6" x14ac:dyDescent="0.25">
      <c r="A12576">
        <v>29</v>
      </c>
      <c r="B12576">
        <v>5</v>
      </c>
      <c r="C12576" t="s">
        <v>1349</v>
      </c>
      <c r="D12576" t="s">
        <v>901</v>
      </c>
      <c r="E12576" t="s">
        <v>448</v>
      </c>
      <c r="F12576" t="s">
        <v>440</v>
      </c>
    </row>
    <row r="12577" spans="1:6" x14ac:dyDescent="0.25">
      <c r="A12577">
        <v>29</v>
      </c>
      <c r="B12577">
        <v>6</v>
      </c>
      <c r="C12577" t="s">
        <v>1362</v>
      </c>
      <c r="D12577" t="s">
        <v>922</v>
      </c>
      <c r="E12577" t="s">
        <v>658</v>
      </c>
      <c r="F12577" t="s">
        <v>440</v>
      </c>
    </row>
    <row r="12578" spans="1:6" x14ac:dyDescent="0.25">
      <c r="A12578">
        <v>29</v>
      </c>
      <c r="B12578">
        <v>7</v>
      </c>
      <c r="C12578" t="s">
        <v>1379</v>
      </c>
      <c r="D12578" t="s">
        <v>901</v>
      </c>
      <c r="E12578" t="s">
        <v>669</v>
      </c>
      <c r="F12578" t="s">
        <v>440</v>
      </c>
    </row>
    <row r="12579" spans="1:6" x14ac:dyDescent="0.25">
      <c r="A12579">
        <v>29</v>
      </c>
      <c r="B12579">
        <v>8</v>
      </c>
      <c r="C12579" t="s">
        <v>1522</v>
      </c>
      <c r="D12579" t="s">
        <v>901</v>
      </c>
      <c r="E12579" t="s">
        <v>288</v>
      </c>
      <c r="F12579" t="s">
        <v>440</v>
      </c>
    </row>
    <row r="12580" spans="1:6" x14ac:dyDescent="0.25">
      <c r="A12580">
        <v>29</v>
      </c>
      <c r="B12580">
        <v>9</v>
      </c>
      <c r="C12580" t="s">
        <v>1295</v>
      </c>
      <c r="D12580" t="s">
        <v>908</v>
      </c>
      <c r="E12580" t="s">
        <v>645</v>
      </c>
      <c r="F12580" t="s">
        <v>440</v>
      </c>
    </row>
    <row r="12581" spans="1:6" x14ac:dyDescent="0.25">
      <c r="A12581">
        <v>29</v>
      </c>
      <c r="B12581">
        <v>10</v>
      </c>
      <c r="C12581" t="s">
        <v>1393</v>
      </c>
      <c r="D12581" t="s">
        <v>899</v>
      </c>
      <c r="E12581" t="s">
        <v>882</v>
      </c>
      <c r="F12581" t="s">
        <v>440</v>
      </c>
    </row>
    <row r="12582" spans="1:6" x14ac:dyDescent="0.25">
      <c r="A12582">
        <v>29</v>
      </c>
      <c r="B12582">
        <v>11</v>
      </c>
      <c r="C12582" t="s">
        <v>1345</v>
      </c>
      <c r="D12582" t="s">
        <v>908</v>
      </c>
      <c r="E12582" t="s">
        <v>323</v>
      </c>
      <c r="F12582" t="s">
        <v>440</v>
      </c>
    </row>
    <row r="12583" spans="1:6" x14ac:dyDescent="0.25">
      <c r="A12583">
        <v>29</v>
      </c>
      <c r="B12583">
        <v>12</v>
      </c>
      <c r="C12583" t="s">
        <v>1325</v>
      </c>
      <c r="D12583" t="s">
        <v>901</v>
      </c>
      <c r="E12583" t="s">
        <v>201</v>
      </c>
      <c r="F12583" t="s">
        <v>440</v>
      </c>
    </row>
    <row r="12584" spans="1:6" x14ac:dyDescent="0.25">
      <c r="A12584">
        <v>29</v>
      </c>
      <c r="B12584">
        <v>13</v>
      </c>
      <c r="C12584" t="s">
        <v>1324</v>
      </c>
      <c r="D12584" t="s">
        <v>905</v>
      </c>
      <c r="E12584" t="s">
        <v>540</v>
      </c>
      <c r="F12584" t="s">
        <v>440</v>
      </c>
    </row>
    <row r="12585" spans="1:6" x14ac:dyDescent="0.25">
      <c r="A12585">
        <v>29</v>
      </c>
      <c r="B12585">
        <v>14</v>
      </c>
      <c r="C12585" t="s">
        <v>1497</v>
      </c>
      <c r="D12585" t="s">
        <v>908</v>
      </c>
      <c r="E12585" t="s">
        <v>679</v>
      </c>
      <c r="F12585" t="s">
        <v>440</v>
      </c>
    </row>
    <row r="12586" spans="1:6" x14ac:dyDescent="0.25">
      <c r="A12586">
        <v>29</v>
      </c>
      <c r="B12586">
        <v>15</v>
      </c>
      <c r="C12586" t="s">
        <v>1465</v>
      </c>
      <c r="D12586" t="s">
        <v>903</v>
      </c>
      <c r="E12586" t="s">
        <v>807</v>
      </c>
      <c r="F12586" t="s">
        <v>440</v>
      </c>
    </row>
    <row r="12587" spans="1:6" x14ac:dyDescent="0.25">
      <c r="A12587">
        <v>30</v>
      </c>
      <c r="B12587">
        <v>1</v>
      </c>
      <c r="C12587" t="s">
        <v>1414</v>
      </c>
      <c r="D12587" t="s">
        <v>901</v>
      </c>
      <c r="E12587" t="s">
        <v>807</v>
      </c>
      <c r="F12587" t="s">
        <v>440</v>
      </c>
    </row>
    <row r="12588" spans="1:6" x14ac:dyDescent="0.25">
      <c r="A12588">
        <v>30</v>
      </c>
      <c r="B12588">
        <v>2</v>
      </c>
      <c r="C12588" t="s">
        <v>1427</v>
      </c>
      <c r="D12588" t="s">
        <v>922</v>
      </c>
      <c r="E12588" t="s">
        <v>679</v>
      </c>
      <c r="F12588" t="s">
        <v>440</v>
      </c>
    </row>
    <row r="12589" spans="1:6" x14ac:dyDescent="0.25">
      <c r="A12589">
        <v>30</v>
      </c>
      <c r="B12589">
        <v>3</v>
      </c>
      <c r="C12589" t="s">
        <v>1300</v>
      </c>
      <c r="D12589" t="s">
        <v>901</v>
      </c>
      <c r="E12589" t="s">
        <v>540</v>
      </c>
      <c r="F12589" t="s">
        <v>440</v>
      </c>
    </row>
    <row r="12590" spans="1:6" x14ac:dyDescent="0.25">
      <c r="A12590">
        <v>30</v>
      </c>
      <c r="B12590">
        <v>4</v>
      </c>
      <c r="C12590" t="s">
        <v>1314</v>
      </c>
      <c r="D12590" t="s">
        <v>926</v>
      </c>
      <c r="E12590" t="s">
        <v>201</v>
      </c>
      <c r="F12590" t="s">
        <v>440</v>
      </c>
    </row>
    <row r="12591" spans="1:6" x14ac:dyDescent="0.25">
      <c r="A12591">
        <v>30</v>
      </c>
      <c r="B12591">
        <v>5</v>
      </c>
      <c r="C12591" t="s">
        <v>1303</v>
      </c>
      <c r="D12591" t="s">
        <v>899</v>
      </c>
      <c r="E12591" t="s">
        <v>323</v>
      </c>
      <c r="F12591" t="s">
        <v>440</v>
      </c>
    </row>
    <row r="12592" spans="1:6" x14ac:dyDescent="0.25">
      <c r="A12592">
        <v>30</v>
      </c>
      <c r="B12592">
        <v>6</v>
      </c>
      <c r="C12592" t="s">
        <v>1283</v>
      </c>
      <c r="D12592" t="s">
        <v>901</v>
      </c>
      <c r="E12592" t="s">
        <v>882</v>
      </c>
      <c r="F12592" t="s">
        <v>440</v>
      </c>
    </row>
    <row r="12593" spans="1:6" x14ac:dyDescent="0.25">
      <c r="A12593">
        <v>30</v>
      </c>
      <c r="B12593">
        <v>7</v>
      </c>
      <c r="C12593" t="s">
        <v>1291</v>
      </c>
      <c r="D12593" t="s">
        <v>901</v>
      </c>
      <c r="E12593" t="s">
        <v>645</v>
      </c>
      <c r="F12593" t="s">
        <v>440</v>
      </c>
    </row>
    <row r="12594" spans="1:6" x14ac:dyDescent="0.25">
      <c r="A12594">
        <v>30</v>
      </c>
      <c r="B12594">
        <v>8</v>
      </c>
      <c r="C12594" t="s">
        <v>1316</v>
      </c>
      <c r="D12594" t="s">
        <v>901</v>
      </c>
      <c r="E12594" t="s">
        <v>288</v>
      </c>
      <c r="F12594" t="s">
        <v>440</v>
      </c>
    </row>
    <row r="12595" spans="1:6" x14ac:dyDescent="0.25">
      <c r="A12595">
        <v>30</v>
      </c>
      <c r="B12595">
        <v>9</v>
      </c>
      <c r="C12595" t="s">
        <v>1523</v>
      </c>
      <c r="D12595" t="s">
        <v>901</v>
      </c>
      <c r="E12595" t="s">
        <v>669</v>
      </c>
      <c r="F12595" t="s">
        <v>440</v>
      </c>
    </row>
    <row r="12596" spans="1:6" x14ac:dyDescent="0.25">
      <c r="A12596">
        <v>30</v>
      </c>
      <c r="B12596">
        <v>10</v>
      </c>
      <c r="C12596" t="s">
        <v>1369</v>
      </c>
      <c r="D12596" t="s">
        <v>901</v>
      </c>
      <c r="E12596" t="s">
        <v>658</v>
      </c>
      <c r="F12596" t="s">
        <v>440</v>
      </c>
    </row>
    <row r="12597" spans="1:6" x14ac:dyDescent="0.25">
      <c r="A12597">
        <v>30</v>
      </c>
      <c r="B12597">
        <v>11</v>
      </c>
      <c r="C12597" t="s">
        <v>1337</v>
      </c>
      <c r="D12597" t="s">
        <v>901</v>
      </c>
      <c r="E12597" t="s">
        <v>448</v>
      </c>
      <c r="F12597" t="s">
        <v>440</v>
      </c>
    </row>
    <row r="12598" spans="1:6" x14ac:dyDescent="0.25">
      <c r="A12598">
        <v>30</v>
      </c>
      <c r="B12598">
        <v>12</v>
      </c>
      <c r="C12598" t="s">
        <v>1319</v>
      </c>
      <c r="D12598" t="s">
        <v>901</v>
      </c>
      <c r="E12598" t="s">
        <v>414</v>
      </c>
      <c r="F12598" t="s">
        <v>440</v>
      </c>
    </row>
    <row r="12599" spans="1:6" x14ac:dyDescent="0.25">
      <c r="A12599">
        <v>30</v>
      </c>
      <c r="B12599">
        <v>13</v>
      </c>
      <c r="C12599" t="s">
        <v>1383</v>
      </c>
      <c r="D12599" t="s">
        <v>901</v>
      </c>
      <c r="E12599" t="s">
        <v>438</v>
      </c>
      <c r="F12599" t="s">
        <v>440</v>
      </c>
    </row>
    <row r="12600" spans="1:6" x14ac:dyDescent="0.25">
      <c r="A12600">
        <v>30</v>
      </c>
      <c r="B12600">
        <v>14</v>
      </c>
      <c r="C12600" t="s">
        <v>1339</v>
      </c>
      <c r="D12600" t="s">
        <v>908</v>
      </c>
      <c r="E12600" t="s">
        <v>615</v>
      </c>
      <c r="F12600" t="s">
        <v>440</v>
      </c>
    </row>
    <row r="12601" spans="1:6" x14ac:dyDescent="0.25">
      <c r="A12601">
        <v>30</v>
      </c>
      <c r="B12601">
        <v>15</v>
      </c>
      <c r="C12601" t="s">
        <v>1405</v>
      </c>
      <c r="D12601" t="s">
        <v>901</v>
      </c>
      <c r="E12601" t="s">
        <v>697</v>
      </c>
      <c r="F12601" t="s">
        <v>440</v>
      </c>
    </row>
    <row r="12602" spans="1:6" x14ac:dyDescent="0.25">
      <c r="A12602">
        <v>1</v>
      </c>
      <c r="B12602">
        <v>1</v>
      </c>
      <c r="C12602" t="s">
        <v>898</v>
      </c>
      <c r="D12602" t="s">
        <v>899</v>
      </c>
      <c r="E12602" t="s">
        <v>653</v>
      </c>
      <c r="F12602" t="s">
        <v>426</v>
      </c>
    </row>
    <row r="12603" spans="1:6" x14ac:dyDescent="0.25">
      <c r="A12603">
        <v>1</v>
      </c>
      <c r="B12603">
        <v>2</v>
      </c>
      <c r="C12603" t="s">
        <v>900</v>
      </c>
      <c r="D12603" t="s">
        <v>901</v>
      </c>
      <c r="E12603" t="s">
        <v>494</v>
      </c>
      <c r="F12603" t="s">
        <v>426</v>
      </c>
    </row>
    <row r="12604" spans="1:6" x14ac:dyDescent="0.25">
      <c r="A12604">
        <v>1</v>
      </c>
      <c r="B12604">
        <v>3</v>
      </c>
      <c r="C12604" t="s">
        <v>906</v>
      </c>
      <c r="D12604" t="s">
        <v>899</v>
      </c>
      <c r="E12604" t="s">
        <v>858</v>
      </c>
      <c r="F12604" t="s">
        <v>426</v>
      </c>
    </row>
    <row r="12605" spans="1:6" x14ac:dyDescent="0.25">
      <c r="A12605">
        <v>1</v>
      </c>
      <c r="B12605">
        <v>4</v>
      </c>
      <c r="C12605" t="s">
        <v>907</v>
      </c>
      <c r="D12605" t="s">
        <v>908</v>
      </c>
      <c r="E12605" t="s">
        <v>509</v>
      </c>
      <c r="F12605" t="s">
        <v>426</v>
      </c>
    </row>
    <row r="12606" spans="1:6" x14ac:dyDescent="0.25">
      <c r="A12606">
        <v>1</v>
      </c>
      <c r="B12606">
        <v>5</v>
      </c>
      <c r="C12606" t="s">
        <v>904</v>
      </c>
      <c r="D12606" t="s">
        <v>905</v>
      </c>
      <c r="E12606" t="s">
        <v>395</v>
      </c>
      <c r="F12606" t="s">
        <v>426</v>
      </c>
    </row>
    <row r="12607" spans="1:6" x14ac:dyDescent="0.25">
      <c r="A12607">
        <v>1</v>
      </c>
      <c r="B12607">
        <v>6</v>
      </c>
      <c r="C12607" t="s">
        <v>911</v>
      </c>
      <c r="D12607" t="s">
        <v>905</v>
      </c>
      <c r="E12607" t="s">
        <v>165</v>
      </c>
      <c r="F12607" t="s">
        <v>426</v>
      </c>
    </row>
    <row r="12608" spans="1:6" x14ac:dyDescent="0.25">
      <c r="A12608">
        <v>1</v>
      </c>
      <c r="B12608">
        <v>7</v>
      </c>
      <c r="C12608" t="s">
        <v>912</v>
      </c>
      <c r="D12608" t="s">
        <v>905</v>
      </c>
      <c r="E12608" t="s">
        <v>694</v>
      </c>
      <c r="F12608" t="s">
        <v>426</v>
      </c>
    </row>
    <row r="12609" spans="1:6" x14ac:dyDescent="0.25">
      <c r="A12609">
        <v>1</v>
      </c>
      <c r="B12609">
        <v>8</v>
      </c>
      <c r="C12609" t="s">
        <v>902</v>
      </c>
      <c r="D12609" t="s">
        <v>903</v>
      </c>
      <c r="E12609" t="s">
        <v>507</v>
      </c>
      <c r="F12609" t="s">
        <v>426</v>
      </c>
    </row>
    <row r="12610" spans="1:6" x14ac:dyDescent="0.25">
      <c r="A12610">
        <v>1</v>
      </c>
      <c r="B12610">
        <v>9</v>
      </c>
      <c r="C12610" t="s">
        <v>913</v>
      </c>
      <c r="D12610" t="s">
        <v>899</v>
      </c>
      <c r="E12610" t="s">
        <v>571</v>
      </c>
      <c r="F12610" t="s">
        <v>426</v>
      </c>
    </row>
    <row r="12611" spans="1:6" x14ac:dyDescent="0.25">
      <c r="A12611">
        <v>1</v>
      </c>
      <c r="B12611">
        <v>10</v>
      </c>
      <c r="C12611" t="s">
        <v>909</v>
      </c>
      <c r="D12611" t="s">
        <v>899</v>
      </c>
      <c r="E12611" t="s">
        <v>583</v>
      </c>
      <c r="F12611" t="s">
        <v>426</v>
      </c>
    </row>
    <row r="12612" spans="1:6" x14ac:dyDescent="0.25">
      <c r="A12612">
        <v>1</v>
      </c>
      <c r="B12612">
        <v>11</v>
      </c>
      <c r="C12612" t="s">
        <v>910</v>
      </c>
      <c r="D12612" t="s">
        <v>901</v>
      </c>
      <c r="E12612" t="s">
        <v>305</v>
      </c>
      <c r="F12612" t="s">
        <v>426</v>
      </c>
    </row>
    <row r="12613" spans="1:6" x14ac:dyDescent="0.25">
      <c r="A12613">
        <v>1</v>
      </c>
      <c r="B12613">
        <v>12</v>
      </c>
      <c r="C12613" t="s">
        <v>915</v>
      </c>
      <c r="D12613" t="s">
        <v>899</v>
      </c>
      <c r="E12613" t="s">
        <v>560</v>
      </c>
      <c r="F12613" t="s">
        <v>426</v>
      </c>
    </row>
    <row r="12614" spans="1:6" x14ac:dyDescent="0.25">
      <c r="A12614">
        <v>1</v>
      </c>
      <c r="B12614">
        <v>13</v>
      </c>
      <c r="C12614" t="s">
        <v>917</v>
      </c>
      <c r="D12614" t="s">
        <v>901</v>
      </c>
      <c r="E12614" t="s">
        <v>869</v>
      </c>
      <c r="F12614" t="s">
        <v>426</v>
      </c>
    </row>
    <row r="12615" spans="1:6" x14ac:dyDescent="0.25">
      <c r="A12615">
        <v>1</v>
      </c>
      <c r="B12615">
        <v>14</v>
      </c>
      <c r="C12615" t="s">
        <v>920</v>
      </c>
      <c r="D12615" t="s">
        <v>901</v>
      </c>
      <c r="E12615" t="s">
        <v>398</v>
      </c>
      <c r="F12615" t="s">
        <v>426</v>
      </c>
    </row>
    <row r="12616" spans="1:6" x14ac:dyDescent="0.25">
      <c r="A12616">
        <v>1</v>
      </c>
      <c r="B12616">
        <v>15</v>
      </c>
      <c r="C12616" t="s">
        <v>918</v>
      </c>
      <c r="D12616" t="s">
        <v>901</v>
      </c>
      <c r="E12616" t="s">
        <v>849</v>
      </c>
      <c r="F12616" t="s">
        <v>426</v>
      </c>
    </row>
    <row r="12617" spans="1:6" x14ac:dyDescent="0.25">
      <c r="A12617">
        <v>2</v>
      </c>
      <c r="B12617">
        <v>1</v>
      </c>
      <c r="C12617" t="s">
        <v>924</v>
      </c>
      <c r="D12617" t="s">
        <v>922</v>
      </c>
      <c r="E12617" t="s">
        <v>849</v>
      </c>
      <c r="F12617" t="s">
        <v>426</v>
      </c>
    </row>
    <row r="12618" spans="1:6" x14ac:dyDescent="0.25">
      <c r="A12618">
        <v>2</v>
      </c>
      <c r="B12618">
        <v>2</v>
      </c>
      <c r="C12618" t="s">
        <v>921</v>
      </c>
      <c r="D12618" t="s">
        <v>922</v>
      </c>
      <c r="E12618" t="s">
        <v>398</v>
      </c>
      <c r="F12618" t="s">
        <v>426</v>
      </c>
    </row>
    <row r="12619" spans="1:6" x14ac:dyDescent="0.25">
      <c r="A12619">
        <v>2</v>
      </c>
      <c r="B12619">
        <v>3</v>
      </c>
      <c r="C12619" t="s">
        <v>914</v>
      </c>
      <c r="D12619" t="s">
        <v>908</v>
      </c>
      <c r="E12619" t="s">
        <v>869</v>
      </c>
      <c r="F12619" t="s">
        <v>426</v>
      </c>
    </row>
    <row r="12620" spans="1:6" x14ac:dyDescent="0.25">
      <c r="A12620">
        <v>2</v>
      </c>
      <c r="B12620">
        <v>4</v>
      </c>
      <c r="C12620" t="s">
        <v>933</v>
      </c>
      <c r="D12620" t="s">
        <v>922</v>
      </c>
      <c r="E12620" t="s">
        <v>560</v>
      </c>
      <c r="F12620" t="s">
        <v>426</v>
      </c>
    </row>
    <row r="12621" spans="1:6" x14ac:dyDescent="0.25">
      <c r="A12621">
        <v>2</v>
      </c>
      <c r="B12621">
        <v>5</v>
      </c>
      <c r="C12621" t="s">
        <v>923</v>
      </c>
      <c r="D12621" t="s">
        <v>905</v>
      </c>
      <c r="E12621" t="s">
        <v>305</v>
      </c>
      <c r="F12621" t="s">
        <v>426</v>
      </c>
    </row>
    <row r="12622" spans="1:6" x14ac:dyDescent="0.25">
      <c r="A12622">
        <v>2</v>
      </c>
      <c r="B12622">
        <v>6</v>
      </c>
      <c r="C12622" t="s">
        <v>916</v>
      </c>
      <c r="D12622" t="s">
        <v>908</v>
      </c>
      <c r="E12622" t="s">
        <v>583</v>
      </c>
      <c r="F12622" t="s">
        <v>426</v>
      </c>
    </row>
    <row r="12623" spans="1:6" x14ac:dyDescent="0.25">
      <c r="A12623">
        <v>2</v>
      </c>
      <c r="B12623">
        <v>7</v>
      </c>
      <c r="C12623" t="s">
        <v>928</v>
      </c>
      <c r="D12623" t="s">
        <v>901</v>
      </c>
      <c r="E12623" t="s">
        <v>571</v>
      </c>
      <c r="F12623" t="s">
        <v>426</v>
      </c>
    </row>
    <row r="12624" spans="1:6" x14ac:dyDescent="0.25">
      <c r="A12624">
        <v>2</v>
      </c>
      <c r="B12624">
        <v>8</v>
      </c>
      <c r="C12624" t="s">
        <v>919</v>
      </c>
      <c r="D12624" t="s">
        <v>908</v>
      </c>
      <c r="E12624" t="s">
        <v>507</v>
      </c>
      <c r="F12624" t="s">
        <v>426</v>
      </c>
    </row>
    <row r="12625" spans="1:6" x14ac:dyDescent="0.25">
      <c r="A12625">
        <v>2</v>
      </c>
      <c r="B12625">
        <v>9</v>
      </c>
      <c r="C12625" t="s">
        <v>934</v>
      </c>
      <c r="D12625" t="s">
        <v>922</v>
      </c>
      <c r="E12625" t="s">
        <v>694</v>
      </c>
      <c r="F12625" t="s">
        <v>426</v>
      </c>
    </row>
    <row r="12626" spans="1:6" x14ac:dyDescent="0.25">
      <c r="A12626">
        <v>2</v>
      </c>
      <c r="B12626">
        <v>10</v>
      </c>
      <c r="C12626" t="s">
        <v>927</v>
      </c>
      <c r="D12626" t="s">
        <v>901</v>
      </c>
      <c r="E12626" t="s">
        <v>165</v>
      </c>
      <c r="F12626" t="s">
        <v>426</v>
      </c>
    </row>
    <row r="12627" spans="1:6" x14ac:dyDescent="0.25">
      <c r="A12627">
        <v>2</v>
      </c>
      <c r="B12627">
        <v>11</v>
      </c>
      <c r="C12627" t="s">
        <v>929</v>
      </c>
      <c r="D12627" t="s">
        <v>899</v>
      </c>
      <c r="E12627" t="s">
        <v>395</v>
      </c>
      <c r="F12627" t="s">
        <v>426</v>
      </c>
    </row>
    <row r="12628" spans="1:6" x14ac:dyDescent="0.25">
      <c r="A12628">
        <v>2</v>
      </c>
      <c r="B12628">
        <v>12</v>
      </c>
      <c r="C12628" t="s">
        <v>943</v>
      </c>
      <c r="D12628" t="s">
        <v>901</v>
      </c>
      <c r="E12628" t="s">
        <v>509</v>
      </c>
      <c r="F12628" t="s">
        <v>426</v>
      </c>
    </row>
    <row r="12629" spans="1:6" x14ac:dyDescent="0.25">
      <c r="A12629">
        <v>2</v>
      </c>
      <c r="B12629">
        <v>13</v>
      </c>
      <c r="C12629" t="s">
        <v>946</v>
      </c>
      <c r="D12629" t="s">
        <v>926</v>
      </c>
      <c r="E12629" t="s">
        <v>858</v>
      </c>
      <c r="F12629" t="s">
        <v>426</v>
      </c>
    </row>
    <row r="12630" spans="1:6" x14ac:dyDescent="0.25">
      <c r="A12630">
        <v>2</v>
      </c>
      <c r="B12630">
        <v>14</v>
      </c>
      <c r="C12630" t="s">
        <v>952</v>
      </c>
      <c r="D12630" t="s">
        <v>899</v>
      </c>
      <c r="E12630" t="s">
        <v>494</v>
      </c>
      <c r="F12630" t="s">
        <v>426</v>
      </c>
    </row>
    <row r="12631" spans="1:6" x14ac:dyDescent="0.25">
      <c r="A12631">
        <v>2</v>
      </c>
      <c r="B12631">
        <v>15</v>
      </c>
      <c r="C12631" t="s">
        <v>925</v>
      </c>
      <c r="D12631" t="s">
        <v>926</v>
      </c>
      <c r="E12631" t="s">
        <v>653</v>
      </c>
      <c r="F12631" t="s">
        <v>426</v>
      </c>
    </row>
    <row r="12632" spans="1:6" x14ac:dyDescent="0.25">
      <c r="A12632">
        <v>3</v>
      </c>
      <c r="B12632">
        <v>1</v>
      </c>
      <c r="C12632" t="s">
        <v>931</v>
      </c>
      <c r="D12632" t="s">
        <v>908</v>
      </c>
      <c r="E12632" t="s">
        <v>653</v>
      </c>
      <c r="F12632" t="s">
        <v>426</v>
      </c>
    </row>
    <row r="12633" spans="1:6" x14ac:dyDescent="0.25">
      <c r="A12633">
        <v>3</v>
      </c>
      <c r="B12633">
        <v>2</v>
      </c>
      <c r="C12633" t="s">
        <v>941</v>
      </c>
      <c r="D12633" t="s">
        <v>922</v>
      </c>
      <c r="E12633" t="s">
        <v>494</v>
      </c>
      <c r="F12633" t="s">
        <v>426</v>
      </c>
    </row>
    <row r="12634" spans="1:6" x14ac:dyDescent="0.25">
      <c r="A12634">
        <v>3</v>
      </c>
      <c r="B12634">
        <v>3</v>
      </c>
      <c r="C12634" t="s">
        <v>930</v>
      </c>
      <c r="D12634" t="s">
        <v>901</v>
      </c>
      <c r="E12634" t="s">
        <v>858</v>
      </c>
      <c r="F12634" t="s">
        <v>426</v>
      </c>
    </row>
    <row r="12635" spans="1:6" x14ac:dyDescent="0.25">
      <c r="A12635">
        <v>3</v>
      </c>
      <c r="B12635">
        <v>4</v>
      </c>
      <c r="C12635" t="s">
        <v>935</v>
      </c>
      <c r="D12635" t="s">
        <v>901</v>
      </c>
      <c r="E12635" t="s">
        <v>509</v>
      </c>
      <c r="F12635" t="s">
        <v>426</v>
      </c>
    </row>
    <row r="12636" spans="1:6" x14ac:dyDescent="0.25">
      <c r="A12636">
        <v>3</v>
      </c>
      <c r="B12636">
        <v>5</v>
      </c>
      <c r="C12636" t="s">
        <v>947</v>
      </c>
      <c r="D12636" t="s">
        <v>922</v>
      </c>
      <c r="E12636" t="s">
        <v>395</v>
      </c>
      <c r="F12636" t="s">
        <v>426</v>
      </c>
    </row>
    <row r="12637" spans="1:6" x14ac:dyDescent="0.25">
      <c r="A12637">
        <v>3</v>
      </c>
      <c r="B12637">
        <v>6</v>
      </c>
      <c r="C12637" t="s">
        <v>954</v>
      </c>
      <c r="D12637" t="s">
        <v>903</v>
      </c>
      <c r="E12637" t="s">
        <v>165</v>
      </c>
      <c r="F12637" t="s">
        <v>426</v>
      </c>
    </row>
    <row r="12638" spans="1:6" x14ac:dyDescent="0.25">
      <c r="A12638">
        <v>3</v>
      </c>
      <c r="B12638">
        <v>7</v>
      </c>
      <c r="C12638" t="s">
        <v>962</v>
      </c>
      <c r="D12638" t="s">
        <v>899</v>
      </c>
      <c r="E12638" t="s">
        <v>694</v>
      </c>
      <c r="F12638" t="s">
        <v>426</v>
      </c>
    </row>
    <row r="12639" spans="1:6" x14ac:dyDescent="0.25">
      <c r="A12639">
        <v>3</v>
      </c>
      <c r="B12639">
        <v>8</v>
      </c>
      <c r="C12639" t="s">
        <v>958</v>
      </c>
      <c r="D12639" t="s">
        <v>899</v>
      </c>
      <c r="E12639" t="s">
        <v>507</v>
      </c>
      <c r="F12639" t="s">
        <v>426</v>
      </c>
    </row>
    <row r="12640" spans="1:6" x14ac:dyDescent="0.25">
      <c r="A12640">
        <v>3</v>
      </c>
      <c r="B12640">
        <v>9</v>
      </c>
      <c r="C12640" t="s">
        <v>932</v>
      </c>
      <c r="D12640" t="s">
        <v>901</v>
      </c>
      <c r="E12640" t="s">
        <v>571</v>
      </c>
      <c r="F12640" t="s">
        <v>426</v>
      </c>
    </row>
    <row r="12641" spans="1:6" x14ac:dyDescent="0.25">
      <c r="A12641">
        <v>3</v>
      </c>
      <c r="B12641">
        <v>10</v>
      </c>
      <c r="C12641" t="s">
        <v>944</v>
      </c>
      <c r="D12641" t="s">
        <v>901</v>
      </c>
      <c r="E12641" t="s">
        <v>583</v>
      </c>
      <c r="F12641" t="s">
        <v>426</v>
      </c>
    </row>
    <row r="12642" spans="1:6" x14ac:dyDescent="0.25">
      <c r="A12642">
        <v>3</v>
      </c>
      <c r="B12642">
        <v>11</v>
      </c>
      <c r="C12642" t="s">
        <v>939</v>
      </c>
      <c r="D12642" t="s">
        <v>901</v>
      </c>
      <c r="E12642" t="s">
        <v>305</v>
      </c>
      <c r="F12642" t="s">
        <v>426</v>
      </c>
    </row>
    <row r="12643" spans="1:6" x14ac:dyDescent="0.25">
      <c r="A12643">
        <v>3</v>
      </c>
      <c r="B12643">
        <v>12</v>
      </c>
      <c r="C12643" t="s">
        <v>936</v>
      </c>
      <c r="D12643" t="s">
        <v>903</v>
      </c>
      <c r="E12643" t="s">
        <v>560</v>
      </c>
      <c r="F12643" t="s">
        <v>426</v>
      </c>
    </row>
    <row r="12644" spans="1:6" x14ac:dyDescent="0.25">
      <c r="A12644">
        <v>3</v>
      </c>
      <c r="B12644">
        <v>13</v>
      </c>
      <c r="C12644" t="s">
        <v>951</v>
      </c>
      <c r="D12644" t="s">
        <v>899</v>
      </c>
      <c r="E12644" t="s">
        <v>869</v>
      </c>
      <c r="F12644" t="s">
        <v>426</v>
      </c>
    </row>
    <row r="12645" spans="1:6" x14ac:dyDescent="0.25">
      <c r="A12645">
        <v>3</v>
      </c>
      <c r="B12645">
        <v>14</v>
      </c>
      <c r="C12645" t="s">
        <v>967</v>
      </c>
      <c r="D12645" t="s">
        <v>903</v>
      </c>
      <c r="E12645" t="s">
        <v>398</v>
      </c>
      <c r="F12645" t="s">
        <v>426</v>
      </c>
    </row>
    <row r="12646" spans="1:6" x14ac:dyDescent="0.25">
      <c r="A12646">
        <v>3</v>
      </c>
      <c r="B12646">
        <v>15</v>
      </c>
      <c r="C12646" t="s">
        <v>959</v>
      </c>
      <c r="D12646" t="s">
        <v>899</v>
      </c>
      <c r="E12646" t="s">
        <v>849</v>
      </c>
      <c r="F12646" t="s">
        <v>426</v>
      </c>
    </row>
    <row r="12647" spans="1:6" x14ac:dyDescent="0.25">
      <c r="A12647">
        <v>4</v>
      </c>
      <c r="B12647">
        <v>1</v>
      </c>
      <c r="C12647" t="s">
        <v>955</v>
      </c>
      <c r="D12647" t="s">
        <v>908</v>
      </c>
      <c r="E12647" t="s">
        <v>849</v>
      </c>
      <c r="F12647" t="s">
        <v>426</v>
      </c>
    </row>
    <row r="12648" spans="1:6" x14ac:dyDescent="0.25">
      <c r="A12648">
        <v>4</v>
      </c>
      <c r="B12648">
        <v>2</v>
      </c>
      <c r="C12648" t="s">
        <v>940</v>
      </c>
      <c r="D12648" t="s">
        <v>901</v>
      </c>
      <c r="E12648" t="s">
        <v>398</v>
      </c>
      <c r="F12648" t="s">
        <v>426</v>
      </c>
    </row>
    <row r="12649" spans="1:6" x14ac:dyDescent="0.25">
      <c r="A12649">
        <v>4</v>
      </c>
      <c r="B12649">
        <v>3</v>
      </c>
      <c r="C12649" t="s">
        <v>978</v>
      </c>
      <c r="D12649" t="s">
        <v>899</v>
      </c>
      <c r="E12649" t="s">
        <v>869</v>
      </c>
      <c r="F12649" t="s">
        <v>426</v>
      </c>
    </row>
    <row r="12650" spans="1:6" x14ac:dyDescent="0.25">
      <c r="A12650">
        <v>4</v>
      </c>
      <c r="B12650">
        <v>4</v>
      </c>
      <c r="C12650" t="s">
        <v>942</v>
      </c>
      <c r="D12650" t="s">
        <v>899</v>
      </c>
      <c r="E12650" t="s">
        <v>560</v>
      </c>
      <c r="F12650" t="s">
        <v>426</v>
      </c>
    </row>
    <row r="12651" spans="1:6" x14ac:dyDescent="0.25">
      <c r="A12651">
        <v>4</v>
      </c>
      <c r="B12651">
        <v>5</v>
      </c>
      <c r="C12651" t="s">
        <v>938</v>
      </c>
      <c r="D12651" t="s">
        <v>903</v>
      </c>
      <c r="E12651" t="s">
        <v>305</v>
      </c>
      <c r="F12651" t="s">
        <v>426</v>
      </c>
    </row>
    <row r="12652" spans="1:6" x14ac:dyDescent="0.25">
      <c r="A12652">
        <v>4</v>
      </c>
      <c r="B12652">
        <v>6</v>
      </c>
      <c r="C12652" t="s">
        <v>937</v>
      </c>
      <c r="D12652" t="s">
        <v>899</v>
      </c>
      <c r="E12652" t="s">
        <v>583</v>
      </c>
      <c r="F12652" t="s">
        <v>426</v>
      </c>
    </row>
    <row r="12653" spans="1:6" x14ac:dyDescent="0.25">
      <c r="A12653">
        <v>4</v>
      </c>
      <c r="B12653">
        <v>7</v>
      </c>
      <c r="C12653" t="s">
        <v>998</v>
      </c>
      <c r="D12653" t="s">
        <v>908</v>
      </c>
      <c r="E12653" t="s">
        <v>571</v>
      </c>
      <c r="F12653" t="s">
        <v>426</v>
      </c>
    </row>
    <row r="12654" spans="1:6" x14ac:dyDescent="0.25">
      <c r="A12654">
        <v>4</v>
      </c>
      <c r="B12654">
        <v>8</v>
      </c>
      <c r="C12654" t="s">
        <v>964</v>
      </c>
      <c r="D12654" t="s">
        <v>961</v>
      </c>
      <c r="E12654" t="s">
        <v>507</v>
      </c>
      <c r="F12654" t="s">
        <v>426</v>
      </c>
    </row>
    <row r="12655" spans="1:6" x14ac:dyDescent="0.25">
      <c r="A12655">
        <v>4</v>
      </c>
      <c r="B12655">
        <v>9</v>
      </c>
      <c r="C12655" t="s">
        <v>968</v>
      </c>
      <c r="D12655" t="s">
        <v>899</v>
      </c>
      <c r="E12655" t="s">
        <v>694</v>
      </c>
      <c r="F12655" t="s">
        <v>426</v>
      </c>
    </row>
    <row r="12656" spans="1:6" x14ac:dyDescent="0.25">
      <c r="A12656">
        <v>4</v>
      </c>
      <c r="B12656">
        <v>10</v>
      </c>
      <c r="C12656" t="s">
        <v>949</v>
      </c>
      <c r="D12656" t="s">
        <v>901</v>
      </c>
      <c r="E12656" t="s">
        <v>165</v>
      </c>
      <c r="F12656" t="s">
        <v>426</v>
      </c>
    </row>
    <row r="12657" spans="1:6" x14ac:dyDescent="0.25">
      <c r="A12657">
        <v>4</v>
      </c>
      <c r="B12657">
        <v>11</v>
      </c>
      <c r="C12657" t="s">
        <v>950</v>
      </c>
      <c r="D12657" t="s">
        <v>901</v>
      </c>
      <c r="E12657" t="s">
        <v>395</v>
      </c>
      <c r="F12657" t="s">
        <v>426</v>
      </c>
    </row>
    <row r="12658" spans="1:6" x14ac:dyDescent="0.25">
      <c r="A12658">
        <v>4</v>
      </c>
      <c r="B12658">
        <v>12</v>
      </c>
      <c r="C12658" t="s">
        <v>953</v>
      </c>
      <c r="D12658" t="s">
        <v>903</v>
      </c>
      <c r="E12658" t="s">
        <v>509</v>
      </c>
      <c r="F12658" t="s">
        <v>426</v>
      </c>
    </row>
    <row r="12659" spans="1:6" x14ac:dyDescent="0.25">
      <c r="A12659">
        <v>4</v>
      </c>
      <c r="B12659">
        <v>13</v>
      </c>
      <c r="C12659" t="s">
        <v>960</v>
      </c>
      <c r="D12659" t="s">
        <v>961</v>
      </c>
      <c r="E12659" t="s">
        <v>858</v>
      </c>
      <c r="F12659" t="s">
        <v>426</v>
      </c>
    </row>
    <row r="12660" spans="1:6" x14ac:dyDescent="0.25">
      <c r="A12660">
        <v>4</v>
      </c>
      <c r="B12660">
        <v>14</v>
      </c>
      <c r="C12660" t="s">
        <v>971</v>
      </c>
      <c r="D12660" t="s">
        <v>901</v>
      </c>
      <c r="E12660" t="s">
        <v>494</v>
      </c>
      <c r="F12660" t="s">
        <v>426</v>
      </c>
    </row>
    <row r="12661" spans="1:6" x14ac:dyDescent="0.25">
      <c r="A12661">
        <v>4</v>
      </c>
      <c r="B12661">
        <v>15</v>
      </c>
      <c r="C12661" t="s">
        <v>945</v>
      </c>
      <c r="D12661" t="s">
        <v>901</v>
      </c>
      <c r="E12661" t="s">
        <v>653</v>
      </c>
      <c r="F12661" t="s">
        <v>426</v>
      </c>
    </row>
    <row r="12662" spans="1:6" x14ac:dyDescent="0.25">
      <c r="A12662">
        <v>5</v>
      </c>
      <c r="B12662">
        <v>1</v>
      </c>
      <c r="C12662" t="s">
        <v>974</v>
      </c>
      <c r="D12662" t="s">
        <v>899</v>
      </c>
      <c r="E12662" t="s">
        <v>653</v>
      </c>
      <c r="F12662" t="s">
        <v>426</v>
      </c>
    </row>
    <row r="12663" spans="1:6" x14ac:dyDescent="0.25">
      <c r="A12663">
        <v>5</v>
      </c>
      <c r="B12663">
        <v>2</v>
      </c>
      <c r="C12663" t="s">
        <v>981</v>
      </c>
      <c r="D12663" t="s">
        <v>908</v>
      </c>
      <c r="E12663" t="s">
        <v>494</v>
      </c>
      <c r="F12663" t="s">
        <v>426</v>
      </c>
    </row>
    <row r="12664" spans="1:6" x14ac:dyDescent="0.25">
      <c r="A12664">
        <v>5</v>
      </c>
      <c r="B12664">
        <v>3</v>
      </c>
      <c r="C12664" t="s">
        <v>985</v>
      </c>
      <c r="D12664" t="s">
        <v>901</v>
      </c>
      <c r="E12664" t="s">
        <v>858</v>
      </c>
      <c r="F12664" t="s">
        <v>426</v>
      </c>
    </row>
    <row r="12665" spans="1:6" x14ac:dyDescent="0.25">
      <c r="A12665">
        <v>5</v>
      </c>
      <c r="B12665">
        <v>4</v>
      </c>
      <c r="C12665" t="s">
        <v>948</v>
      </c>
      <c r="D12665" t="s">
        <v>905</v>
      </c>
      <c r="E12665" t="s">
        <v>509</v>
      </c>
      <c r="F12665" t="s">
        <v>426</v>
      </c>
    </row>
    <row r="12666" spans="1:6" x14ac:dyDescent="0.25">
      <c r="A12666">
        <v>5</v>
      </c>
      <c r="B12666">
        <v>5</v>
      </c>
      <c r="C12666" t="s">
        <v>957</v>
      </c>
      <c r="D12666" t="s">
        <v>903</v>
      </c>
      <c r="E12666" t="s">
        <v>395</v>
      </c>
      <c r="F12666" t="s">
        <v>426</v>
      </c>
    </row>
    <row r="12667" spans="1:6" x14ac:dyDescent="0.25">
      <c r="A12667">
        <v>5</v>
      </c>
      <c r="B12667">
        <v>6</v>
      </c>
      <c r="C12667" t="s">
        <v>965</v>
      </c>
      <c r="D12667" t="s">
        <v>961</v>
      </c>
      <c r="E12667" t="s">
        <v>165</v>
      </c>
      <c r="F12667" t="s">
        <v>426</v>
      </c>
    </row>
    <row r="12668" spans="1:6" x14ac:dyDescent="0.25">
      <c r="A12668">
        <v>5</v>
      </c>
      <c r="B12668">
        <v>7</v>
      </c>
      <c r="C12668" t="s">
        <v>977</v>
      </c>
      <c r="D12668" t="s">
        <v>901</v>
      </c>
      <c r="E12668" t="s">
        <v>694</v>
      </c>
      <c r="F12668" t="s">
        <v>426</v>
      </c>
    </row>
    <row r="12669" spans="1:6" x14ac:dyDescent="0.25">
      <c r="A12669">
        <v>5</v>
      </c>
      <c r="B12669">
        <v>8</v>
      </c>
      <c r="C12669" t="s">
        <v>1003</v>
      </c>
      <c r="D12669" t="s">
        <v>901</v>
      </c>
      <c r="E12669" t="s">
        <v>507</v>
      </c>
      <c r="F12669" t="s">
        <v>426</v>
      </c>
    </row>
    <row r="12670" spans="1:6" x14ac:dyDescent="0.25">
      <c r="A12670">
        <v>5</v>
      </c>
      <c r="B12670">
        <v>9</v>
      </c>
      <c r="C12670" t="s">
        <v>986</v>
      </c>
      <c r="D12670" t="s">
        <v>901</v>
      </c>
      <c r="E12670" t="s">
        <v>571</v>
      </c>
      <c r="F12670" t="s">
        <v>426</v>
      </c>
    </row>
    <row r="12671" spans="1:6" x14ac:dyDescent="0.25">
      <c r="A12671">
        <v>5</v>
      </c>
      <c r="B12671">
        <v>10</v>
      </c>
      <c r="C12671" t="s">
        <v>963</v>
      </c>
      <c r="D12671" t="s">
        <v>908</v>
      </c>
      <c r="E12671" t="s">
        <v>583</v>
      </c>
      <c r="F12671" t="s">
        <v>426</v>
      </c>
    </row>
    <row r="12672" spans="1:6" x14ac:dyDescent="0.25">
      <c r="A12672">
        <v>5</v>
      </c>
      <c r="B12672">
        <v>11</v>
      </c>
      <c r="C12672" t="s">
        <v>975</v>
      </c>
      <c r="D12672" t="s">
        <v>899</v>
      </c>
      <c r="E12672" t="s">
        <v>305</v>
      </c>
      <c r="F12672" t="s">
        <v>426</v>
      </c>
    </row>
    <row r="12673" spans="1:6" x14ac:dyDescent="0.25">
      <c r="A12673">
        <v>5</v>
      </c>
      <c r="B12673">
        <v>12</v>
      </c>
      <c r="C12673" t="s">
        <v>956</v>
      </c>
      <c r="D12673" t="s">
        <v>901</v>
      </c>
      <c r="E12673" t="s">
        <v>560</v>
      </c>
      <c r="F12673" t="s">
        <v>426</v>
      </c>
    </row>
    <row r="12674" spans="1:6" x14ac:dyDescent="0.25">
      <c r="A12674">
        <v>5</v>
      </c>
      <c r="B12674">
        <v>13</v>
      </c>
      <c r="C12674" t="s">
        <v>983</v>
      </c>
      <c r="D12674" t="s">
        <v>901</v>
      </c>
      <c r="E12674" t="s">
        <v>869</v>
      </c>
      <c r="F12674" t="s">
        <v>426</v>
      </c>
    </row>
    <row r="12675" spans="1:6" x14ac:dyDescent="0.25">
      <c r="A12675">
        <v>5</v>
      </c>
      <c r="B12675">
        <v>14</v>
      </c>
      <c r="C12675" t="s">
        <v>969</v>
      </c>
      <c r="D12675" t="s">
        <v>899</v>
      </c>
      <c r="E12675" t="s">
        <v>398</v>
      </c>
      <c r="F12675" t="s">
        <v>426</v>
      </c>
    </row>
    <row r="12676" spans="1:6" x14ac:dyDescent="0.25">
      <c r="A12676">
        <v>5</v>
      </c>
      <c r="B12676">
        <v>15</v>
      </c>
      <c r="C12676" t="s">
        <v>982</v>
      </c>
      <c r="D12676" t="s">
        <v>901</v>
      </c>
      <c r="E12676" t="s">
        <v>849</v>
      </c>
      <c r="F12676" t="s">
        <v>426</v>
      </c>
    </row>
    <row r="12677" spans="1:6" x14ac:dyDescent="0.25">
      <c r="A12677">
        <v>6</v>
      </c>
      <c r="B12677">
        <v>1</v>
      </c>
      <c r="C12677" t="s">
        <v>991</v>
      </c>
      <c r="D12677" t="s">
        <v>901</v>
      </c>
      <c r="E12677" t="s">
        <v>849</v>
      </c>
      <c r="F12677" t="s">
        <v>426</v>
      </c>
    </row>
    <row r="12678" spans="1:6" x14ac:dyDescent="0.25">
      <c r="A12678">
        <v>6</v>
      </c>
      <c r="B12678">
        <v>2</v>
      </c>
      <c r="C12678" t="s">
        <v>980</v>
      </c>
      <c r="D12678" t="s">
        <v>905</v>
      </c>
      <c r="E12678" t="s">
        <v>398</v>
      </c>
      <c r="F12678" t="s">
        <v>426</v>
      </c>
    </row>
    <row r="12679" spans="1:6" x14ac:dyDescent="0.25">
      <c r="A12679">
        <v>6</v>
      </c>
      <c r="B12679">
        <v>3</v>
      </c>
      <c r="C12679" t="s">
        <v>988</v>
      </c>
      <c r="D12679" t="s">
        <v>901</v>
      </c>
      <c r="E12679" t="s">
        <v>869</v>
      </c>
      <c r="F12679" t="s">
        <v>426</v>
      </c>
    </row>
    <row r="12680" spans="1:6" x14ac:dyDescent="0.25">
      <c r="A12680">
        <v>6</v>
      </c>
      <c r="B12680">
        <v>4</v>
      </c>
      <c r="C12680" t="s">
        <v>966</v>
      </c>
      <c r="D12680" t="s">
        <v>961</v>
      </c>
      <c r="E12680" t="s">
        <v>560</v>
      </c>
      <c r="F12680" t="s">
        <v>426</v>
      </c>
    </row>
    <row r="12681" spans="1:6" x14ac:dyDescent="0.25">
      <c r="A12681">
        <v>6</v>
      </c>
      <c r="B12681">
        <v>5</v>
      </c>
      <c r="C12681" t="s">
        <v>989</v>
      </c>
      <c r="D12681" t="s">
        <v>901</v>
      </c>
      <c r="E12681" t="s">
        <v>305</v>
      </c>
      <c r="F12681" t="s">
        <v>426</v>
      </c>
    </row>
    <row r="12682" spans="1:6" x14ac:dyDescent="0.25">
      <c r="A12682">
        <v>6</v>
      </c>
      <c r="B12682">
        <v>6</v>
      </c>
      <c r="C12682" t="s">
        <v>984</v>
      </c>
      <c r="D12682" t="s">
        <v>901</v>
      </c>
      <c r="E12682" t="s">
        <v>583</v>
      </c>
      <c r="F12682" t="s">
        <v>426</v>
      </c>
    </row>
    <row r="12683" spans="1:6" x14ac:dyDescent="0.25">
      <c r="A12683">
        <v>6</v>
      </c>
      <c r="B12683">
        <v>7</v>
      </c>
      <c r="C12683" t="s">
        <v>1028</v>
      </c>
      <c r="D12683" t="s">
        <v>899</v>
      </c>
      <c r="E12683" t="s">
        <v>571</v>
      </c>
      <c r="F12683" t="s">
        <v>426</v>
      </c>
    </row>
    <row r="12684" spans="1:6" x14ac:dyDescent="0.25">
      <c r="A12684">
        <v>6</v>
      </c>
      <c r="B12684">
        <v>8</v>
      </c>
      <c r="C12684" t="s">
        <v>973</v>
      </c>
      <c r="D12684" t="s">
        <v>901</v>
      </c>
      <c r="E12684" t="s">
        <v>507</v>
      </c>
      <c r="F12684" t="s">
        <v>426</v>
      </c>
    </row>
    <row r="12685" spans="1:6" x14ac:dyDescent="0.25">
      <c r="A12685">
        <v>6</v>
      </c>
      <c r="B12685">
        <v>9</v>
      </c>
      <c r="C12685" t="s">
        <v>993</v>
      </c>
      <c r="D12685" t="s">
        <v>901</v>
      </c>
      <c r="E12685" t="s">
        <v>694</v>
      </c>
      <c r="F12685" t="s">
        <v>426</v>
      </c>
    </row>
    <row r="12686" spans="1:6" x14ac:dyDescent="0.25">
      <c r="A12686">
        <v>6</v>
      </c>
      <c r="B12686">
        <v>10</v>
      </c>
      <c r="C12686" t="s">
        <v>999</v>
      </c>
      <c r="D12686" t="s">
        <v>922</v>
      </c>
      <c r="E12686" t="s">
        <v>165</v>
      </c>
      <c r="F12686" t="s">
        <v>426</v>
      </c>
    </row>
    <row r="12687" spans="1:6" x14ac:dyDescent="0.25">
      <c r="A12687">
        <v>6</v>
      </c>
      <c r="B12687">
        <v>11</v>
      </c>
      <c r="C12687" t="s">
        <v>987</v>
      </c>
      <c r="D12687" t="s">
        <v>899</v>
      </c>
      <c r="E12687" t="s">
        <v>395</v>
      </c>
      <c r="F12687" t="s">
        <v>426</v>
      </c>
    </row>
    <row r="12688" spans="1:6" x14ac:dyDescent="0.25">
      <c r="A12688">
        <v>6</v>
      </c>
      <c r="B12688">
        <v>12</v>
      </c>
      <c r="C12688" t="s">
        <v>992</v>
      </c>
      <c r="D12688" t="s">
        <v>899</v>
      </c>
      <c r="E12688" t="s">
        <v>509</v>
      </c>
      <c r="F12688" t="s">
        <v>426</v>
      </c>
    </row>
    <row r="12689" spans="1:6" x14ac:dyDescent="0.25">
      <c r="A12689">
        <v>6</v>
      </c>
      <c r="B12689">
        <v>13</v>
      </c>
      <c r="C12689" t="s">
        <v>997</v>
      </c>
      <c r="D12689" t="s">
        <v>905</v>
      </c>
      <c r="E12689" t="s">
        <v>858</v>
      </c>
      <c r="F12689" t="s">
        <v>426</v>
      </c>
    </row>
    <row r="12690" spans="1:6" x14ac:dyDescent="0.25">
      <c r="A12690">
        <v>6</v>
      </c>
      <c r="B12690">
        <v>14</v>
      </c>
      <c r="C12690" t="s">
        <v>1006</v>
      </c>
      <c r="D12690" t="s">
        <v>905</v>
      </c>
      <c r="E12690" t="s">
        <v>494</v>
      </c>
      <c r="F12690" t="s">
        <v>426</v>
      </c>
    </row>
    <row r="12691" spans="1:6" x14ac:dyDescent="0.25">
      <c r="A12691">
        <v>6</v>
      </c>
      <c r="B12691">
        <v>15</v>
      </c>
      <c r="C12691" t="s">
        <v>976</v>
      </c>
      <c r="D12691" t="s">
        <v>901</v>
      </c>
      <c r="E12691" t="s">
        <v>653</v>
      </c>
      <c r="F12691" t="s">
        <v>426</v>
      </c>
    </row>
    <row r="12692" spans="1:6" x14ac:dyDescent="0.25">
      <c r="A12692">
        <v>7</v>
      </c>
      <c r="B12692">
        <v>1</v>
      </c>
      <c r="C12692" t="s">
        <v>979</v>
      </c>
      <c r="D12692" t="s">
        <v>903</v>
      </c>
      <c r="E12692" t="s">
        <v>653</v>
      </c>
      <c r="F12692" t="s">
        <v>426</v>
      </c>
    </row>
    <row r="12693" spans="1:6" x14ac:dyDescent="0.25">
      <c r="A12693">
        <v>7</v>
      </c>
      <c r="B12693">
        <v>2</v>
      </c>
      <c r="C12693" t="s">
        <v>1043</v>
      </c>
      <c r="D12693" t="s">
        <v>905</v>
      </c>
      <c r="E12693" t="s">
        <v>494</v>
      </c>
      <c r="F12693" t="s">
        <v>426</v>
      </c>
    </row>
    <row r="12694" spans="1:6" x14ac:dyDescent="0.25">
      <c r="A12694">
        <v>7</v>
      </c>
      <c r="B12694">
        <v>3</v>
      </c>
      <c r="C12694" t="s">
        <v>1010</v>
      </c>
      <c r="D12694" t="s">
        <v>899</v>
      </c>
      <c r="E12694" t="s">
        <v>858</v>
      </c>
      <c r="F12694" t="s">
        <v>426</v>
      </c>
    </row>
    <row r="12695" spans="1:6" x14ac:dyDescent="0.25">
      <c r="A12695">
        <v>7</v>
      </c>
      <c r="B12695">
        <v>4</v>
      </c>
      <c r="C12695" t="s">
        <v>1011</v>
      </c>
      <c r="D12695" t="s">
        <v>899</v>
      </c>
      <c r="E12695" t="s">
        <v>509</v>
      </c>
      <c r="F12695" t="s">
        <v>426</v>
      </c>
    </row>
    <row r="12696" spans="1:6" x14ac:dyDescent="0.25">
      <c r="A12696">
        <v>7</v>
      </c>
      <c r="B12696">
        <v>5</v>
      </c>
      <c r="C12696" t="s">
        <v>990</v>
      </c>
      <c r="D12696" t="s">
        <v>901</v>
      </c>
      <c r="E12696" t="s">
        <v>395</v>
      </c>
      <c r="F12696" t="s">
        <v>426</v>
      </c>
    </row>
    <row r="12697" spans="1:6" x14ac:dyDescent="0.25">
      <c r="A12697">
        <v>7</v>
      </c>
      <c r="B12697">
        <v>6</v>
      </c>
      <c r="C12697" t="s">
        <v>970</v>
      </c>
      <c r="D12697" t="s">
        <v>903</v>
      </c>
      <c r="E12697" t="s">
        <v>165</v>
      </c>
      <c r="F12697" t="s">
        <v>426</v>
      </c>
    </row>
    <row r="12698" spans="1:6" x14ac:dyDescent="0.25">
      <c r="A12698">
        <v>7</v>
      </c>
      <c r="B12698">
        <v>7</v>
      </c>
      <c r="C12698" t="s">
        <v>1049</v>
      </c>
      <c r="D12698" t="s">
        <v>905</v>
      </c>
      <c r="E12698" t="s">
        <v>694</v>
      </c>
      <c r="F12698" t="s">
        <v>426</v>
      </c>
    </row>
    <row r="12699" spans="1:6" x14ac:dyDescent="0.25">
      <c r="A12699">
        <v>7</v>
      </c>
      <c r="B12699">
        <v>8</v>
      </c>
      <c r="C12699" t="s">
        <v>1000</v>
      </c>
      <c r="D12699" t="s">
        <v>899</v>
      </c>
      <c r="E12699" t="s">
        <v>507</v>
      </c>
      <c r="F12699" t="s">
        <v>426</v>
      </c>
    </row>
    <row r="12700" spans="1:6" x14ac:dyDescent="0.25">
      <c r="A12700">
        <v>7</v>
      </c>
      <c r="B12700">
        <v>9</v>
      </c>
      <c r="C12700" t="s">
        <v>1004</v>
      </c>
      <c r="D12700" t="s">
        <v>905</v>
      </c>
      <c r="E12700" t="s">
        <v>571</v>
      </c>
      <c r="F12700" t="s">
        <v>426</v>
      </c>
    </row>
    <row r="12701" spans="1:6" x14ac:dyDescent="0.25">
      <c r="A12701">
        <v>7</v>
      </c>
      <c r="B12701">
        <v>10</v>
      </c>
      <c r="C12701" t="s">
        <v>1033</v>
      </c>
      <c r="D12701" t="s">
        <v>905</v>
      </c>
      <c r="E12701" t="s">
        <v>583</v>
      </c>
      <c r="F12701" t="s">
        <v>426</v>
      </c>
    </row>
    <row r="12702" spans="1:6" x14ac:dyDescent="0.25">
      <c r="A12702">
        <v>7</v>
      </c>
      <c r="B12702">
        <v>11</v>
      </c>
      <c r="C12702" t="s">
        <v>1009</v>
      </c>
      <c r="D12702" t="s">
        <v>926</v>
      </c>
      <c r="E12702" t="s">
        <v>305</v>
      </c>
      <c r="F12702" t="s">
        <v>426</v>
      </c>
    </row>
    <row r="12703" spans="1:6" x14ac:dyDescent="0.25">
      <c r="A12703">
        <v>7</v>
      </c>
      <c r="B12703">
        <v>12</v>
      </c>
      <c r="C12703" t="s">
        <v>1031</v>
      </c>
      <c r="D12703" t="s">
        <v>905</v>
      </c>
      <c r="E12703" t="s">
        <v>560</v>
      </c>
      <c r="F12703" t="s">
        <v>426</v>
      </c>
    </row>
    <row r="12704" spans="1:6" x14ac:dyDescent="0.25">
      <c r="A12704">
        <v>7</v>
      </c>
      <c r="B12704">
        <v>13</v>
      </c>
      <c r="C12704" t="s">
        <v>1030</v>
      </c>
      <c r="D12704" t="s">
        <v>908</v>
      </c>
      <c r="E12704" t="s">
        <v>869</v>
      </c>
      <c r="F12704" t="s">
        <v>426</v>
      </c>
    </row>
    <row r="12705" spans="1:6" x14ac:dyDescent="0.25">
      <c r="A12705">
        <v>7</v>
      </c>
      <c r="B12705">
        <v>14</v>
      </c>
      <c r="C12705" t="s">
        <v>1025</v>
      </c>
      <c r="D12705" t="s">
        <v>926</v>
      </c>
      <c r="E12705" t="s">
        <v>398</v>
      </c>
      <c r="F12705" t="s">
        <v>426</v>
      </c>
    </row>
    <row r="12706" spans="1:6" x14ac:dyDescent="0.25">
      <c r="A12706">
        <v>7</v>
      </c>
      <c r="B12706">
        <v>15</v>
      </c>
      <c r="C12706" t="s">
        <v>1037</v>
      </c>
      <c r="D12706" t="s">
        <v>899</v>
      </c>
      <c r="E12706" t="s">
        <v>849</v>
      </c>
      <c r="F12706" t="s">
        <v>426</v>
      </c>
    </row>
    <row r="12707" spans="1:6" x14ac:dyDescent="0.25">
      <c r="A12707">
        <v>8</v>
      </c>
      <c r="B12707">
        <v>1</v>
      </c>
      <c r="C12707" t="s">
        <v>1027</v>
      </c>
      <c r="D12707" t="s">
        <v>901</v>
      </c>
      <c r="E12707" t="s">
        <v>849</v>
      </c>
      <c r="F12707" t="s">
        <v>426</v>
      </c>
    </row>
    <row r="12708" spans="1:6" x14ac:dyDescent="0.25">
      <c r="A12708">
        <v>8</v>
      </c>
      <c r="B12708">
        <v>2</v>
      </c>
      <c r="C12708" t="s">
        <v>1061</v>
      </c>
      <c r="D12708" t="s">
        <v>901</v>
      </c>
      <c r="E12708" t="s">
        <v>398</v>
      </c>
      <c r="F12708" t="s">
        <v>426</v>
      </c>
    </row>
    <row r="12709" spans="1:6" x14ac:dyDescent="0.25">
      <c r="A12709">
        <v>8</v>
      </c>
      <c r="B12709">
        <v>3</v>
      </c>
      <c r="C12709" t="s">
        <v>1013</v>
      </c>
      <c r="D12709" t="s">
        <v>905</v>
      </c>
      <c r="E12709" t="s">
        <v>869</v>
      </c>
      <c r="F12709" t="s">
        <v>426</v>
      </c>
    </row>
    <row r="12710" spans="1:6" x14ac:dyDescent="0.25">
      <c r="A12710">
        <v>8</v>
      </c>
      <c r="B12710">
        <v>4</v>
      </c>
      <c r="C12710" t="s">
        <v>994</v>
      </c>
      <c r="D12710" t="s">
        <v>901</v>
      </c>
      <c r="E12710" t="s">
        <v>560</v>
      </c>
      <c r="F12710" t="s">
        <v>426</v>
      </c>
    </row>
    <row r="12711" spans="1:6" x14ac:dyDescent="0.25">
      <c r="A12711">
        <v>8</v>
      </c>
      <c r="B12711">
        <v>5</v>
      </c>
      <c r="C12711" t="s">
        <v>1018</v>
      </c>
      <c r="D12711" t="s">
        <v>926</v>
      </c>
      <c r="E12711" t="s">
        <v>305</v>
      </c>
      <c r="F12711" t="s">
        <v>426</v>
      </c>
    </row>
    <row r="12712" spans="1:6" x14ac:dyDescent="0.25">
      <c r="A12712">
        <v>8</v>
      </c>
      <c r="B12712">
        <v>6</v>
      </c>
      <c r="C12712" t="s">
        <v>1002</v>
      </c>
      <c r="D12712" t="s">
        <v>901</v>
      </c>
      <c r="E12712" t="s">
        <v>583</v>
      </c>
      <c r="F12712" t="s">
        <v>426</v>
      </c>
    </row>
    <row r="12713" spans="1:6" x14ac:dyDescent="0.25">
      <c r="A12713">
        <v>8</v>
      </c>
      <c r="B12713">
        <v>7</v>
      </c>
      <c r="C12713" t="s">
        <v>1029</v>
      </c>
      <c r="D12713" t="s">
        <v>901</v>
      </c>
      <c r="E12713" t="s">
        <v>571</v>
      </c>
      <c r="F12713" t="s">
        <v>426</v>
      </c>
    </row>
    <row r="12714" spans="1:6" x14ac:dyDescent="0.25">
      <c r="A12714">
        <v>8</v>
      </c>
      <c r="B12714">
        <v>8</v>
      </c>
      <c r="C12714" t="s">
        <v>1035</v>
      </c>
      <c r="D12714" t="s">
        <v>905</v>
      </c>
      <c r="E12714" t="s">
        <v>507</v>
      </c>
      <c r="F12714" t="s">
        <v>426</v>
      </c>
    </row>
    <row r="12715" spans="1:6" x14ac:dyDescent="0.25">
      <c r="A12715">
        <v>8</v>
      </c>
      <c r="B12715">
        <v>9</v>
      </c>
      <c r="C12715" t="s">
        <v>996</v>
      </c>
      <c r="D12715" t="s">
        <v>899</v>
      </c>
      <c r="E12715" t="s">
        <v>694</v>
      </c>
      <c r="F12715" t="s">
        <v>426</v>
      </c>
    </row>
    <row r="12716" spans="1:6" x14ac:dyDescent="0.25">
      <c r="A12716">
        <v>8</v>
      </c>
      <c r="B12716">
        <v>10</v>
      </c>
      <c r="C12716" t="s">
        <v>972</v>
      </c>
      <c r="D12716" t="s">
        <v>901</v>
      </c>
      <c r="E12716" t="s">
        <v>165</v>
      </c>
      <c r="F12716" t="s">
        <v>426</v>
      </c>
    </row>
    <row r="12717" spans="1:6" x14ac:dyDescent="0.25">
      <c r="A12717">
        <v>8</v>
      </c>
      <c r="B12717">
        <v>11</v>
      </c>
      <c r="C12717" t="s">
        <v>1088</v>
      </c>
      <c r="D12717" t="s">
        <v>901</v>
      </c>
      <c r="E12717" t="s">
        <v>395</v>
      </c>
      <c r="F12717" t="s">
        <v>426</v>
      </c>
    </row>
    <row r="12718" spans="1:6" x14ac:dyDescent="0.25">
      <c r="A12718">
        <v>8</v>
      </c>
      <c r="B12718">
        <v>12</v>
      </c>
      <c r="C12718" t="s">
        <v>1017</v>
      </c>
      <c r="D12718" t="s">
        <v>899</v>
      </c>
      <c r="E12718" t="s">
        <v>509</v>
      </c>
      <c r="F12718" t="s">
        <v>426</v>
      </c>
    </row>
    <row r="12719" spans="1:6" x14ac:dyDescent="0.25">
      <c r="A12719">
        <v>8</v>
      </c>
      <c r="B12719">
        <v>13</v>
      </c>
      <c r="C12719" t="s">
        <v>1001</v>
      </c>
      <c r="D12719" t="s">
        <v>908</v>
      </c>
      <c r="E12719" t="s">
        <v>858</v>
      </c>
      <c r="F12719" t="s">
        <v>426</v>
      </c>
    </row>
    <row r="12720" spans="1:6" x14ac:dyDescent="0.25">
      <c r="A12720">
        <v>8</v>
      </c>
      <c r="B12720">
        <v>14</v>
      </c>
      <c r="C12720" t="s">
        <v>995</v>
      </c>
      <c r="D12720" t="s">
        <v>901</v>
      </c>
      <c r="E12720" t="s">
        <v>494</v>
      </c>
      <c r="F12720" t="s">
        <v>426</v>
      </c>
    </row>
    <row r="12721" spans="1:6" x14ac:dyDescent="0.25">
      <c r="A12721">
        <v>8</v>
      </c>
      <c r="B12721">
        <v>15</v>
      </c>
      <c r="C12721" t="s">
        <v>1076</v>
      </c>
      <c r="D12721" t="s">
        <v>905</v>
      </c>
      <c r="E12721" t="s">
        <v>653</v>
      </c>
      <c r="F12721" t="s">
        <v>426</v>
      </c>
    </row>
    <row r="12722" spans="1:6" x14ac:dyDescent="0.25">
      <c r="A12722">
        <v>9</v>
      </c>
      <c r="B12722">
        <v>1</v>
      </c>
      <c r="C12722" t="s">
        <v>1036</v>
      </c>
      <c r="D12722" t="s">
        <v>901</v>
      </c>
      <c r="E12722" t="s">
        <v>653</v>
      </c>
      <c r="F12722" t="s">
        <v>426</v>
      </c>
    </row>
    <row r="12723" spans="1:6" x14ac:dyDescent="0.25">
      <c r="A12723">
        <v>9</v>
      </c>
      <c r="B12723">
        <v>2</v>
      </c>
      <c r="C12723" t="s">
        <v>1054</v>
      </c>
      <c r="D12723" t="s">
        <v>899</v>
      </c>
      <c r="E12723" t="s">
        <v>494</v>
      </c>
      <c r="F12723" t="s">
        <v>426</v>
      </c>
    </row>
    <row r="12724" spans="1:6" x14ac:dyDescent="0.25">
      <c r="A12724">
        <v>9</v>
      </c>
      <c r="B12724">
        <v>3</v>
      </c>
      <c r="C12724" t="s">
        <v>1012</v>
      </c>
      <c r="D12724" t="s">
        <v>901</v>
      </c>
      <c r="E12724" t="s">
        <v>858</v>
      </c>
      <c r="F12724" t="s">
        <v>426</v>
      </c>
    </row>
    <row r="12725" spans="1:6" x14ac:dyDescent="0.25">
      <c r="A12725">
        <v>9</v>
      </c>
      <c r="B12725">
        <v>4</v>
      </c>
      <c r="C12725" t="s">
        <v>1052</v>
      </c>
      <c r="D12725" t="s">
        <v>901</v>
      </c>
      <c r="E12725" t="s">
        <v>509</v>
      </c>
      <c r="F12725" t="s">
        <v>426</v>
      </c>
    </row>
    <row r="12726" spans="1:6" x14ac:dyDescent="0.25">
      <c r="A12726">
        <v>9</v>
      </c>
      <c r="B12726">
        <v>5</v>
      </c>
      <c r="C12726" t="s">
        <v>1005</v>
      </c>
      <c r="D12726" t="s">
        <v>901</v>
      </c>
      <c r="E12726" t="s">
        <v>395</v>
      </c>
      <c r="F12726" t="s">
        <v>426</v>
      </c>
    </row>
    <row r="12727" spans="1:6" x14ac:dyDescent="0.25">
      <c r="A12727">
        <v>9</v>
      </c>
      <c r="B12727">
        <v>6</v>
      </c>
      <c r="C12727" t="s">
        <v>1056</v>
      </c>
      <c r="D12727" t="s">
        <v>905</v>
      </c>
      <c r="E12727" t="s">
        <v>165</v>
      </c>
      <c r="F12727" t="s">
        <v>426</v>
      </c>
    </row>
    <row r="12728" spans="1:6" x14ac:dyDescent="0.25">
      <c r="A12728">
        <v>9</v>
      </c>
      <c r="B12728">
        <v>7</v>
      </c>
      <c r="C12728" t="s">
        <v>1026</v>
      </c>
      <c r="D12728" t="s">
        <v>901</v>
      </c>
      <c r="E12728" t="s">
        <v>694</v>
      </c>
      <c r="F12728" t="s">
        <v>426</v>
      </c>
    </row>
    <row r="12729" spans="1:6" x14ac:dyDescent="0.25">
      <c r="A12729">
        <v>9</v>
      </c>
      <c r="B12729">
        <v>8</v>
      </c>
      <c r="C12729" t="s">
        <v>1007</v>
      </c>
      <c r="D12729" t="s">
        <v>901</v>
      </c>
      <c r="E12729" t="s">
        <v>507</v>
      </c>
      <c r="F12729" t="s">
        <v>426</v>
      </c>
    </row>
    <row r="12730" spans="1:6" x14ac:dyDescent="0.25">
      <c r="A12730">
        <v>9</v>
      </c>
      <c r="B12730">
        <v>9</v>
      </c>
      <c r="C12730" t="s">
        <v>1038</v>
      </c>
      <c r="D12730" t="s">
        <v>922</v>
      </c>
      <c r="E12730" t="s">
        <v>571</v>
      </c>
      <c r="F12730" t="s">
        <v>426</v>
      </c>
    </row>
    <row r="12731" spans="1:6" x14ac:dyDescent="0.25">
      <c r="A12731">
        <v>9</v>
      </c>
      <c r="B12731">
        <v>10</v>
      </c>
      <c r="C12731" t="s">
        <v>1046</v>
      </c>
      <c r="D12731" t="s">
        <v>899</v>
      </c>
      <c r="E12731" t="s">
        <v>583</v>
      </c>
      <c r="F12731" t="s">
        <v>426</v>
      </c>
    </row>
    <row r="12732" spans="1:6" x14ac:dyDescent="0.25">
      <c r="A12732">
        <v>9</v>
      </c>
      <c r="B12732">
        <v>11</v>
      </c>
      <c r="C12732" t="s">
        <v>1021</v>
      </c>
      <c r="D12732" t="s">
        <v>901</v>
      </c>
      <c r="E12732" t="s">
        <v>305</v>
      </c>
      <c r="F12732" t="s">
        <v>426</v>
      </c>
    </row>
    <row r="12733" spans="1:6" x14ac:dyDescent="0.25">
      <c r="A12733">
        <v>9</v>
      </c>
      <c r="B12733">
        <v>12</v>
      </c>
      <c r="C12733" t="s">
        <v>1008</v>
      </c>
      <c r="D12733" t="s">
        <v>901</v>
      </c>
      <c r="E12733" t="s">
        <v>560</v>
      </c>
      <c r="F12733" t="s">
        <v>426</v>
      </c>
    </row>
    <row r="12734" spans="1:6" x14ac:dyDescent="0.25">
      <c r="A12734">
        <v>9</v>
      </c>
      <c r="B12734">
        <v>13</v>
      </c>
      <c r="C12734" t="s">
        <v>1022</v>
      </c>
      <c r="D12734" t="s">
        <v>901</v>
      </c>
      <c r="E12734" t="s">
        <v>869</v>
      </c>
      <c r="F12734" t="s">
        <v>426</v>
      </c>
    </row>
    <row r="12735" spans="1:6" x14ac:dyDescent="0.25">
      <c r="A12735">
        <v>9</v>
      </c>
      <c r="B12735">
        <v>14</v>
      </c>
      <c r="C12735" t="s">
        <v>1067</v>
      </c>
      <c r="D12735" t="s">
        <v>899</v>
      </c>
      <c r="E12735" t="s">
        <v>398</v>
      </c>
      <c r="F12735" t="s">
        <v>426</v>
      </c>
    </row>
    <row r="12736" spans="1:6" x14ac:dyDescent="0.25">
      <c r="A12736">
        <v>9</v>
      </c>
      <c r="B12736">
        <v>15</v>
      </c>
      <c r="C12736" t="s">
        <v>1040</v>
      </c>
      <c r="D12736" t="s">
        <v>926</v>
      </c>
      <c r="E12736" t="s">
        <v>849</v>
      </c>
      <c r="F12736" t="s">
        <v>426</v>
      </c>
    </row>
    <row r="12737" spans="1:6" x14ac:dyDescent="0.25">
      <c r="A12737">
        <v>10</v>
      </c>
      <c r="B12737">
        <v>1</v>
      </c>
      <c r="C12737" t="s">
        <v>1062</v>
      </c>
      <c r="D12737" t="s">
        <v>899</v>
      </c>
      <c r="E12737" t="s">
        <v>849</v>
      </c>
      <c r="F12737" t="s">
        <v>426</v>
      </c>
    </row>
    <row r="12738" spans="1:6" x14ac:dyDescent="0.25">
      <c r="A12738">
        <v>10</v>
      </c>
      <c r="B12738">
        <v>2</v>
      </c>
      <c r="C12738" t="s">
        <v>1015</v>
      </c>
      <c r="D12738" t="s">
        <v>899</v>
      </c>
      <c r="E12738" t="s">
        <v>398</v>
      </c>
      <c r="F12738" t="s">
        <v>426</v>
      </c>
    </row>
    <row r="12739" spans="1:6" x14ac:dyDescent="0.25">
      <c r="A12739">
        <v>10</v>
      </c>
      <c r="B12739">
        <v>3</v>
      </c>
      <c r="C12739" t="s">
        <v>1060</v>
      </c>
      <c r="D12739" t="s">
        <v>903</v>
      </c>
      <c r="E12739" t="s">
        <v>869</v>
      </c>
      <c r="F12739" t="s">
        <v>426</v>
      </c>
    </row>
    <row r="12740" spans="1:6" x14ac:dyDescent="0.25">
      <c r="A12740">
        <v>10</v>
      </c>
      <c r="B12740">
        <v>4</v>
      </c>
      <c r="C12740" t="s">
        <v>1057</v>
      </c>
      <c r="D12740" t="s">
        <v>899</v>
      </c>
      <c r="E12740" t="s">
        <v>560</v>
      </c>
      <c r="F12740" t="s">
        <v>426</v>
      </c>
    </row>
    <row r="12741" spans="1:6" x14ac:dyDescent="0.25">
      <c r="A12741">
        <v>10</v>
      </c>
      <c r="B12741">
        <v>5</v>
      </c>
      <c r="C12741" t="s">
        <v>1019</v>
      </c>
      <c r="D12741" t="s">
        <v>961</v>
      </c>
      <c r="E12741" t="s">
        <v>305</v>
      </c>
      <c r="F12741" t="s">
        <v>426</v>
      </c>
    </row>
    <row r="12742" spans="1:6" x14ac:dyDescent="0.25">
      <c r="A12742">
        <v>10</v>
      </c>
      <c r="B12742">
        <v>6</v>
      </c>
      <c r="C12742" t="s">
        <v>1039</v>
      </c>
      <c r="D12742" t="s">
        <v>922</v>
      </c>
      <c r="E12742" t="s">
        <v>583</v>
      </c>
      <c r="F12742" t="s">
        <v>426</v>
      </c>
    </row>
    <row r="12743" spans="1:6" x14ac:dyDescent="0.25">
      <c r="A12743">
        <v>10</v>
      </c>
      <c r="B12743">
        <v>7</v>
      </c>
      <c r="C12743" t="s">
        <v>1086</v>
      </c>
      <c r="D12743" t="s">
        <v>901</v>
      </c>
      <c r="E12743" t="s">
        <v>571</v>
      </c>
      <c r="F12743" t="s">
        <v>426</v>
      </c>
    </row>
    <row r="12744" spans="1:6" x14ac:dyDescent="0.25">
      <c r="A12744">
        <v>10</v>
      </c>
      <c r="B12744">
        <v>8</v>
      </c>
      <c r="C12744" t="s">
        <v>1041</v>
      </c>
      <c r="D12744" t="s">
        <v>922</v>
      </c>
      <c r="E12744" t="s">
        <v>507</v>
      </c>
      <c r="F12744" t="s">
        <v>426</v>
      </c>
    </row>
    <row r="12745" spans="1:6" x14ac:dyDescent="0.25">
      <c r="A12745">
        <v>10</v>
      </c>
      <c r="B12745">
        <v>9</v>
      </c>
      <c r="C12745" t="s">
        <v>1016</v>
      </c>
      <c r="D12745" t="s">
        <v>961</v>
      </c>
      <c r="E12745" t="s">
        <v>694</v>
      </c>
      <c r="F12745" t="s">
        <v>426</v>
      </c>
    </row>
    <row r="12746" spans="1:6" x14ac:dyDescent="0.25">
      <c r="A12746">
        <v>10</v>
      </c>
      <c r="B12746">
        <v>10</v>
      </c>
      <c r="C12746" t="s">
        <v>1101</v>
      </c>
      <c r="D12746" t="s">
        <v>901</v>
      </c>
      <c r="E12746" t="s">
        <v>165</v>
      </c>
      <c r="F12746" t="s">
        <v>426</v>
      </c>
    </row>
    <row r="12747" spans="1:6" x14ac:dyDescent="0.25">
      <c r="A12747">
        <v>10</v>
      </c>
      <c r="B12747">
        <v>11</v>
      </c>
      <c r="C12747" t="s">
        <v>1023</v>
      </c>
      <c r="D12747" t="s">
        <v>905</v>
      </c>
      <c r="E12747" t="s">
        <v>395</v>
      </c>
      <c r="F12747" t="s">
        <v>426</v>
      </c>
    </row>
    <row r="12748" spans="1:6" x14ac:dyDescent="0.25">
      <c r="A12748">
        <v>10</v>
      </c>
      <c r="B12748">
        <v>12</v>
      </c>
      <c r="C12748" t="s">
        <v>1020</v>
      </c>
      <c r="D12748" t="s">
        <v>901</v>
      </c>
      <c r="E12748" t="s">
        <v>509</v>
      </c>
      <c r="F12748" t="s">
        <v>426</v>
      </c>
    </row>
    <row r="12749" spans="1:6" x14ac:dyDescent="0.25">
      <c r="A12749">
        <v>10</v>
      </c>
      <c r="B12749">
        <v>13</v>
      </c>
      <c r="C12749" t="s">
        <v>1066</v>
      </c>
      <c r="D12749" t="s">
        <v>901</v>
      </c>
      <c r="E12749" t="s">
        <v>858</v>
      </c>
      <c r="F12749" t="s">
        <v>426</v>
      </c>
    </row>
    <row r="12750" spans="1:6" x14ac:dyDescent="0.25">
      <c r="A12750">
        <v>10</v>
      </c>
      <c r="B12750">
        <v>14</v>
      </c>
      <c r="C12750" t="s">
        <v>1074</v>
      </c>
      <c r="D12750" t="s">
        <v>901</v>
      </c>
      <c r="E12750" t="s">
        <v>494</v>
      </c>
      <c r="F12750" t="s">
        <v>426</v>
      </c>
    </row>
    <row r="12751" spans="1:6" x14ac:dyDescent="0.25">
      <c r="A12751">
        <v>10</v>
      </c>
      <c r="B12751">
        <v>15</v>
      </c>
      <c r="C12751" t="s">
        <v>1034</v>
      </c>
      <c r="D12751" t="s">
        <v>901</v>
      </c>
      <c r="E12751" t="s">
        <v>653</v>
      </c>
      <c r="F12751" t="s">
        <v>426</v>
      </c>
    </row>
    <row r="12752" spans="1:6" x14ac:dyDescent="0.25">
      <c r="A12752">
        <v>11</v>
      </c>
      <c r="B12752">
        <v>1</v>
      </c>
      <c r="C12752" t="s">
        <v>1053</v>
      </c>
      <c r="D12752" t="s">
        <v>901</v>
      </c>
      <c r="E12752" t="s">
        <v>653</v>
      </c>
      <c r="F12752" t="s">
        <v>426</v>
      </c>
    </row>
    <row r="12753" spans="1:6" x14ac:dyDescent="0.25">
      <c r="A12753">
        <v>11</v>
      </c>
      <c r="B12753">
        <v>2</v>
      </c>
      <c r="C12753" t="s">
        <v>1059</v>
      </c>
      <c r="D12753" t="s">
        <v>901</v>
      </c>
      <c r="E12753" t="s">
        <v>494</v>
      </c>
      <c r="F12753" t="s">
        <v>426</v>
      </c>
    </row>
    <row r="12754" spans="1:6" x14ac:dyDescent="0.25">
      <c r="A12754">
        <v>11</v>
      </c>
      <c r="B12754">
        <v>3</v>
      </c>
      <c r="C12754" t="s">
        <v>1065</v>
      </c>
      <c r="D12754" t="s">
        <v>901</v>
      </c>
      <c r="E12754" t="s">
        <v>858</v>
      </c>
      <c r="F12754" t="s">
        <v>426</v>
      </c>
    </row>
    <row r="12755" spans="1:6" x14ac:dyDescent="0.25">
      <c r="A12755">
        <v>11</v>
      </c>
      <c r="B12755">
        <v>4</v>
      </c>
      <c r="C12755" t="s">
        <v>1078</v>
      </c>
      <c r="D12755" t="s">
        <v>922</v>
      </c>
      <c r="E12755" t="s">
        <v>509</v>
      </c>
      <c r="F12755" t="s">
        <v>426</v>
      </c>
    </row>
    <row r="12756" spans="1:6" x14ac:dyDescent="0.25">
      <c r="A12756">
        <v>11</v>
      </c>
      <c r="B12756">
        <v>5</v>
      </c>
      <c r="C12756" t="s">
        <v>1048</v>
      </c>
      <c r="D12756" t="s">
        <v>901</v>
      </c>
      <c r="E12756" t="s">
        <v>395</v>
      </c>
      <c r="F12756" t="s">
        <v>426</v>
      </c>
    </row>
    <row r="12757" spans="1:6" x14ac:dyDescent="0.25">
      <c r="A12757">
        <v>11</v>
      </c>
      <c r="B12757">
        <v>6</v>
      </c>
      <c r="C12757" t="s">
        <v>1045</v>
      </c>
      <c r="D12757" t="s">
        <v>961</v>
      </c>
      <c r="E12757" t="s">
        <v>165</v>
      </c>
      <c r="F12757" t="s">
        <v>426</v>
      </c>
    </row>
    <row r="12758" spans="1:6" x14ac:dyDescent="0.25">
      <c r="A12758">
        <v>11</v>
      </c>
      <c r="B12758">
        <v>7</v>
      </c>
      <c r="C12758" t="s">
        <v>1055</v>
      </c>
      <c r="D12758" t="s">
        <v>901</v>
      </c>
      <c r="E12758" t="s">
        <v>694</v>
      </c>
      <c r="F12758" t="s">
        <v>426</v>
      </c>
    </row>
    <row r="12759" spans="1:6" x14ac:dyDescent="0.25">
      <c r="A12759">
        <v>11</v>
      </c>
      <c r="B12759">
        <v>8</v>
      </c>
      <c r="C12759" t="s">
        <v>1124</v>
      </c>
      <c r="D12759" t="s">
        <v>901</v>
      </c>
      <c r="E12759" t="s">
        <v>507</v>
      </c>
      <c r="F12759" t="s">
        <v>426</v>
      </c>
    </row>
    <row r="12760" spans="1:6" x14ac:dyDescent="0.25">
      <c r="A12760">
        <v>11</v>
      </c>
      <c r="B12760">
        <v>9</v>
      </c>
      <c r="C12760" t="s">
        <v>1081</v>
      </c>
      <c r="D12760" t="s">
        <v>905</v>
      </c>
      <c r="E12760" t="s">
        <v>571</v>
      </c>
      <c r="F12760" t="s">
        <v>426</v>
      </c>
    </row>
    <row r="12761" spans="1:6" x14ac:dyDescent="0.25">
      <c r="A12761">
        <v>11</v>
      </c>
      <c r="B12761">
        <v>10</v>
      </c>
      <c r="C12761" t="s">
        <v>1080</v>
      </c>
      <c r="D12761" t="s">
        <v>899</v>
      </c>
      <c r="E12761" t="s">
        <v>583</v>
      </c>
      <c r="F12761" t="s">
        <v>426</v>
      </c>
    </row>
    <row r="12762" spans="1:6" x14ac:dyDescent="0.25">
      <c r="A12762">
        <v>11</v>
      </c>
      <c r="B12762">
        <v>11</v>
      </c>
      <c r="C12762" t="s">
        <v>1051</v>
      </c>
      <c r="D12762" t="s">
        <v>901</v>
      </c>
      <c r="E12762" t="s">
        <v>305</v>
      </c>
      <c r="F12762" t="s">
        <v>426</v>
      </c>
    </row>
    <row r="12763" spans="1:6" x14ac:dyDescent="0.25">
      <c r="A12763">
        <v>11</v>
      </c>
      <c r="B12763">
        <v>12</v>
      </c>
      <c r="C12763" t="s">
        <v>1093</v>
      </c>
      <c r="D12763" t="s">
        <v>922</v>
      </c>
      <c r="E12763" t="s">
        <v>560</v>
      </c>
      <c r="F12763" t="s">
        <v>426</v>
      </c>
    </row>
    <row r="12764" spans="1:6" x14ac:dyDescent="0.25">
      <c r="A12764">
        <v>11</v>
      </c>
      <c r="B12764">
        <v>13</v>
      </c>
      <c r="C12764" t="s">
        <v>1047</v>
      </c>
      <c r="D12764" t="s">
        <v>899</v>
      </c>
      <c r="E12764" t="s">
        <v>869</v>
      </c>
      <c r="F12764" t="s">
        <v>426</v>
      </c>
    </row>
    <row r="12765" spans="1:6" x14ac:dyDescent="0.25">
      <c r="A12765">
        <v>11</v>
      </c>
      <c r="B12765">
        <v>14</v>
      </c>
      <c r="C12765" t="s">
        <v>1159</v>
      </c>
      <c r="D12765" t="s">
        <v>901</v>
      </c>
      <c r="E12765" t="s">
        <v>398</v>
      </c>
      <c r="F12765" t="s">
        <v>426</v>
      </c>
    </row>
    <row r="12766" spans="1:6" x14ac:dyDescent="0.25">
      <c r="A12766">
        <v>11</v>
      </c>
      <c r="B12766">
        <v>15</v>
      </c>
      <c r="C12766" t="s">
        <v>1089</v>
      </c>
      <c r="D12766" t="s">
        <v>905</v>
      </c>
      <c r="E12766" t="s">
        <v>849</v>
      </c>
      <c r="F12766" t="s">
        <v>426</v>
      </c>
    </row>
    <row r="12767" spans="1:6" x14ac:dyDescent="0.25">
      <c r="A12767">
        <v>12</v>
      </c>
      <c r="B12767">
        <v>1</v>
      </c>
      <c r="C12767" t="s">
        <v>1058</v>
      </c>
      <c r="D12767" t="s">
        <v>961</v>
      </c>
      <c r="E12767" t="s">
        <v>849</v>
      </c>
      <c r="F12767" t="s">
        <v>426</v>
      </c>
    </row>
    <row r="12768" spans="1:6" x14ac:dyDescent="0.25">
      <c r="A12768">
        <v>12</v>
      </c>
      <c r="B12768">
        <v>2</v>
      </c>
      <c r="C12768" t="s">
        <v>1116</v>
      </c>
      <c r="D12768" t="s">
        <v>901</v>
      </c>
      <c r="E12768" t="s">
        <v>398</v>
      </c>
      <c r="F12768" t="s">
        <v>426</v>
      </c>
    </row>
    <row r="12769" spans="1:6" x14ac:dyDescent="0.25">
      <c r="A12769">
        <v>12</v>
      </c>
      <c r="B12769">
        <v>3</v>
      </c>
      <c r="C12769" t="s">
        <v>1087</v>
      </c>
      <c r="D12769" t="s">
        <v>901</v>
      </c>
      <c r="E12769" t="s">
        <v>869</v>
      </c>
      <c r="F12769" t="s">
        <v>426</v>
      </c>
    </row>
    <row r="12770" spans="1:6" x14ac:dyDescent="0.25">
      <c r="A12770">
        <v>12</v>
      </c>
      <c r="B12770">
        <v>4</v>
      </c>
      <c r="C12770" t="s">
        <v>1042</v>
      </c>
      <c r="D12770" t="s">
        <v>899</v>
      </c>
      <c r="E12770" t="s">
        <v>560</v>
      </c>
      <c r="F12770" t="s">
        <v>426</v>
      </c>
    </row>
    <row r="12771" spans="1:6" x14ac:dyDescent="0.25">
      <c r="A12771">
        <v>12</v>
      </c>
      <c r="B12771">
        <v>5</v>
      </c>
      <c r="C12771" t="s">
        <v>1098</v>
      </c>
      <c r="D12771" t="s">
        <v>899</v>
      </c>
      <c r="E12771" t="s">
        <v>305</v>
      </c>
      <c r="F12771" t="s">
        <v>426</v>
      </c>
    </row>
    <row r="12772" spans="1:6" x14ac:dyDescent="0.25">
      <c r="A12772">
        <v>12</v>
      </c>
      <c r="B12772">
        <v>6</v>
      </c>
      <c r="C12772" t="s">
        <v>1096</v>
      </c>
      <c r="D12772" t="s">
        <v>901</v>
      </c>
      <c r="E12772" t="s">
        <v>583</v>
      </c>
      <c r="F12772" t="s">
        <v>426</v>
      </c>
    </row>
    <row r="12773" spans="1:6" x14ac:dyDescent="0.25">
      <c r="A12773">
        <v>12</v>
      </c>
      <c r="B12773">
        <v>7</v>
      </c>
      <c r="C12773" t="s">
        <v>1107</v>
      </c>
      <c r="D12773" t="s">
        <v>905</v>
      </c>
      <c r="E12773" t="s">
        <v>571</v>
      </c>
      <c r="F12773" t="s">
        <v>426</v>
      </c>
    </row>
    <row r="12774" spans="1:6" x14ac:dyDescent="0.25">
      <c r="A12774">
        <v>12</v>
      </c>
      <c r="B12774">
        <v>8</v>
      </c>
      <c r="C12774" t="s">
        <v>1106</v>
      </c>
      <c r="D12774" t="s">
        <v>901</v>
      </c>
      <c r="E12774" t="s">
        <v>507</v>
      </c>
      <c r="F12774" t="s">
        <v>426</v>
      </c>
    </row>
    <row r="12775" spans="1:6" x14ac:dyDescent="0.25">
      <c r="A12775">
        <v>12</v>
      </c>
      <c r="B12775">
        <v>9</v>
      </c>
      <c r="C12775" t="s">
        <v>1105</v>
      </c>
      <c r="D12775" t="s">
        <v>901</v>
      </c>
      <c r="E12775" t="s">
        <v>694</v>
      </c>
      <c r="F12775" t="s">
        <v>426</v>
      </c>
    </row>
    <row r="12776" spans="1:6" x14ac:dyDescent="0.25">
      <c r="A12776">
        <v>12</v>
      </c>
      <c r="B12776">
        <v>10</v>
      </c>
      <c r="C12776" t="s">
        <v>1014</v>
      </c>
      <c r="D12776" t="s">
        <v>899</v>
      </c>
      <c r="E12776" t="s">
        <v>165</v>
      </c>
      <c r="F12776" t="s">
        <v>426</v>
      </c>
    </row>
    <row r="12777" spans="1:6" x14ac:dyDescent="0.25">
      <c r="A12777">
        <v>12</v>
      </c>
      <c r="B12777">
        <v>11</v>
      </c>
      <c r="C12777" t="s">
        <v>1095</v>
      </c>
      <c r="D12777" t="s">
        <v>901</v>
      </c>
      <c r="E12777" t="s">
        <v>395</v>
      </c>
      <c r="F12777" t="s">
        <v>426</v>
      </c>
    </row>
    <row r="12778" spans="1:6" x14ac:dyDescent="0.25">
      <c r="A12778">
        <v>12</v>
      </c>
      <c r="B12778">
        <v>12</v>
      </c>
      <c r="C12778" t="s">
        <v>1099</v>
      </c>
      <c r="D12778" t="s">
        <v>899</v>
      </c>
      <c r="E12778" t="s">
        <v>509</v>
      </c>
      <c r="F12778" t="s">
        <v>426</v>
      </c>
    </row>
    <row r="12779" spans="1:6" x14ac:dyDescent="0.25">
      <c r="A12779">
        <v>12</v>
      </c>
      <c r="B12779">
        <v>13</v>
      </c>
      <c r="C12779" t="s">
        <v>1075</v>
      </c>
      <c r="D12779" t="s">
        <v>899</v>
      </c>
      <c r="E12779" t="s">
        <v>858</v>
      </c>
      <c r="F12779" t="s">
        <v>426</v>
      </c>
    </row>
    <row r="12780" spans="1:6" x14ac:dyDescent="0.25">
      <c r="A12780">
        <v>12</v>
      </c>
      <c r="B12780">
        <v>14</v>
      </c>
      <c r="C12780" t="s">
        <v>1112</v>
      </c>
      <c r="D12780" t="s">
        <v>899</v>
      </c>
      <c r="E12780" t="s">
        <v>494</v>
      </c>
      <c r="F12780" t="s">
        <v>426</v>
      </c>
    </row>
    <row r="12781" spans="1:6" x14ac:dyDescent="0.25">
      <c r="A12781">
        <v>12</v>
      </c>
      <c r="B12781">
        <v>15</v>
      </c>
      <c r="C12781" t="s">
        <v>1073</v>
      </c>
      <c r="D12781" t="s">
        <v>899</v>
      </c>
      <c r="E12781" t="s">
        <v>653</v>
      </c>
      <c r="F12781" t="s">
        <v>426</v>
      </c>
    </row>
    <row r="12782" spans="1:6" x14ac:dyDescent="0.25">
      <c r="A12782">
        <v>13</v>
      </c>
      <c r="B12782">
        <v>1</v>
      </c>
      <c r="C12782" t="s">
        <v>1090</v>
      </c>
      <c r="D12782" t="s">
        <v>899</v>
      </c>
      <c r="E12782" t="s">
        <v>653</v>
      </c>
      <c r="F12782" t="s">
        <v>426</v>
      </c>
    </row>
    <row r="12783" spans="1:6" x14ac:dyDescent="0.25">
      <c r="A12783">
        <v>13</v>
      </c>
      <c r="B12783">
        <v>2</v>
      </c>
      <c r="C12783" t="s">
        <v>1070</v>
      </c>
      <c r="D12783" t="s">
        <v>961</v>
      </c>
      <c r="E12783" t="s">
        <v>494</v>
      </c>
      <c r="F12783" t="s">
        <v>426</v>
      </c>
    </row>
    <row r="12784" spans="1:6" x14ac:dyDescent="0.25">
      <c r="A12784">
        <v>13</v>
      </c>
      <c r="B12784">
        <v>3</v>
      </c>
      <c r="C12784" t="s">
        <v>1123</v>
      </c>
      <c r="D12784" t="s">
        <v>926</v>
      </c>
      <c r="E12784" t="s">
        <v>858</v>
      </c>
      <c r="F12784" t="s">
        <v>426</v>
      </c>
    </row>
    <row r="12785" spans="1:6" x14ac:dyDescent="0.25">
      <c r="A12785">
        <v>13</v>
      </c>
      <c r="B12785">
        <v>4</v>
      </c>
      <c r="C12785" t="s">
        <v>1024</v>
      </c>
      <c r="D12785" t="s">
        <v>901</v>
      </c>
      <c r="E12785" t="s">
        <v>509</v>
      </c>
      <c r="F12785" t="s">
        <v>426</v>
      </c>
    </row>
    <row r="12786" spans="1:6" x14ac:dyDescent="0.25">
      <c r="A12786">
        <v>13</v>
      </c>
      <c r="B12786">
        <v>5</v>
      </c>
      <c r="C12786" t="s">
        <v>1125</v>
      </c>
      <c r="D12786" t="s">
        <v>903</v>
      </c>
      <c r="E12786" t="s">
        <v>395</v>
      </c>
      <c r="F12786" t="s">
        <v>426</v>
      </c>
    </row>
    <row r="12787" spans="1:6" x14ac:dyDescent="0.25">
      <c r="A12787">
        <v>13</v>
      </c>
      <c r="B12787">
        <v>6</v>
      </c>
      <c r="C12787" t="s">
        <v>1082</v>
      </c>
      <c r="D12787" t="s">
        <v>901</v>
      </c>
      <c r="E12787" t="s">
        <v>165</v>
      </c>
      <c r="F12787" t="s">
        <v>426</v>
      </c>
    </row>
    <row r="12788" spans="1:6" x14ac:dyDescent="0.25">
      <c r="A12788">
        <v>13</v>
      </c>
      <c r="B12788">
        <v>7</v>
      </c>
      <c r="C12788" t="s">
        <v>1083</v>
      </c>
      <c r="D12788" t="s">
        <v>901</v>
      </c>
      <c r="E12788" t="s">
        <v>694</v>
      </c>
      <c r="F12788" t="s">
        <v>426</v>
      </c>
    </row>
    <row r="12789" spans="1:6" x14ac:dyDescent="0.25">
      <c r="A12789">
        <v>13</v>
      </c>
      <c r="B12789">
        <v>8</v>
      </c>
      <c r="C12789" t="s">
        <v>1179</v>
      </c>
      <c r="D12789" t="s">
        <v>901</v>
      </c>
      <c r="E12789" t="s">
        <v>507</v>
      </c>
      <c r="F12789" t="s">
        <v>426</v>
      </c>
    </row>
    <row r="12790" spans="1:6" x14ac:dyDescent="0.25">
      <c r="A12790">
        <v>13</v>
      </c>
      <c r="B12790">
        <v>9</v>
      </c>
      <c r="C12790" t="s">
        <v>1102</v>
      </c>
      <c r="D12790" t="s">
        <v>901</v>
      </c>
      <c r="E12790" t="s">
        <v>571</v>
      </c>
      <c r="F12790" t="s">
        <v>426</v>
      </c>
    </row>
    <row r="12791" spans="1:6" x14ac:dyDescent="0.25">
      <c r="A12791">
        <v>13</v>
      </c>
      <c r="B12791">
        <v>10</v>
      </c>
      <c r="C12791" t="s">
        <v>1097</v>
      </c>
      <c r="D12791" t="s">
        <v>899</v>
      </c>
      <c r="E12791" t="s">
        <v>583</v>
      </c>
      <c r="F12791" t="s">
        <v>426</v>
      </c>
    </row>
    <row r="12792" spans="1:6" x14ac:dyDescent="0.25">
      <c r="A12792">
        <v>13</v>
      </c>
      <c r="B12792">
        <v>11</v>
      </c>
      <c r="C12792" t="s">
        <v>1113</v>
      </c>
      <c r="D12792" t="s">
        <v>899</v>
      </c>
      <c r="E12792" t="s">
        <v>305</v>
      </c>
      <c r="F12792" t="s">
        <v>426</v>
      </c>
    </row>
    <row r="12793" spans="1:6" x14ac:dyDescent="0.25">
      <c r="A12793">
        <v>13</v>
      </c>
      <c r="B12793">
        <v>12</v>
      </c>
      <c r="C12793" t="s">
        <v>1077</v>
      </c>
      <c r="D12793" t="s">
        <v>901</v>
      </c>
      <c r="E12793" t="s">
        <v>560</v>
      </c>
      <c r="F12793" t="s">
        <v>426</v>
      </c>
    </row>
    <row r="12794" spans="1:6" x14ac:dyDescent="0.25">
      <c r="A12794">
        <v>13</v>
      </c>
      <c r="B12794">
        <v>13</v>
      </c>
      <c r="C12794" t="s">
        <v>1173</v>
      </c>
      <c r="D12794" t="s">
        <v>899</v>
      </c>
      <c r="E12794" t="s">
        <v>869</v>
      </c>
      <c r="F12794" t="s">
        <v>426</v>
      </c>
    </row>
    <row r="12795" spans="1:6" x14ac:dyDescent="0.25">
      <c r="A12795">
        <v>13</v>
      </c>
      <c r="B12795">
        <v>14</v>
      </c>
      <c r="C12795" t="s">
        <v>1044</v>
      </c>
      <c r="D12795" t="s">
        <v>922</v>
      </c>
      <c r="E12795" t="s">
        <v>398</v>
      </c>
      <c r="F12795" t="s">
        <v>426</v>
      </c>
    </row>
    <row r="12796" spans="1:6" x14ac:dyDescent="0.25">
      <c r="A12796">
        <v>13</v>
      </c>
      <c r="B12796">
        <v>15</v>
      </c>
      <c r="C12796" t="s">
        <v>1145</v>
      </c>
      <c r="D12796" t="s">
        <v>899</v>
      </c>
      <c r="E12796" t="s">
        <v>849</v>
      </c>
      <c r="F12796" t="s">
        <v>426</v>
      </c>
    </row>
    <row r="12797" spans="1:6" x14ac:dyDescent="0.25">
      <c r="A12797">
        <v>14</v>
      </c>
      <c r="B12797">
        <v>1</v>
      </c>
      <c r="C12797" t="s">
        <v>1091</v>
      </c>
      <c r="D12797" t="s">
        <v>901</v>
      </c>
      <c r="E12797" t="s">
        <v>849</v>
      </c>
      <c r="F12797" t="s">
        <v>426</v>
      </c>
    </row>
    <row r="12798" spans="1:6" x14ac:dyDescent="0.25">
      <c r="A12798">
        <v>14</v>
      </c>
      <c r="B12798">
        <v>2</v>
      </c>
      <c r="C12798" t="s">
        <v>1108</v>
      </c>
      <c r="D12798" t="s">
        <v>908</v>
      </c>
      <c r="E12798" t="s">
        <v>398</v>
      </c>
      <c r="F12798" t="s">
        <v>426</v>
      </c>
    </row>
    <row r="12799" spans="1:6" x14ac:dyDescent="0.25">
      <c r="A12799">
        <v>14</v>
      </c>
      <c r="B12799">
        <v>3</v>
      </c>
      <c r="C12799" t="s">
        <v>1128</v>
      </c>
      <c r="D12799" t="s">
        <v>901</v>
      </c>
      <c r="E12799" t="s">
        <v>869</v>
      </c>
      <c r="F12799" t="s">
        <v>426</v>
      </c>
    </row>
    <row r="12800" spans="1:6" x14ac:dyDescent="0.25">
      <c r="A12800">
        <v>14</v>
      </c>
      <c r="B12800">
        <v>4</v>
      </c>
      <c r="C12800" t="s">
        <v>1068</v>
      </c>
      <c r="D12800" t="s">
        <v>901</v>
      </c>
      <c r="E12800" t="s">
        <v>560</v>
      </c>
      <c r="F12800" t="s">
        <v>426</v>
      </c>
    </row>
    <row r="12801" spans="1:6" x14ac:dyDescent="0.25">
      <c r="A12801">
        <v>14</v>
      </c>
      <c r="B12801">
        <v>5</v>
      </c>
      <c r="C12801" t="s">
        <v>1122</v>
      </c>
      <c r="D12801" t="s">
        <v>901</v>
      </c>
      <c r="E12801" t="s">
        <v>305</v>
      </c>
      <c r="F12801" t="s">
        <v>426</v>
      </c>
    </row>
    <row r="12802" spans="1:6" x14ac:dyDescent="0.25">
      <c r="A12802">
        <v>14</v>
      </c>
      <c r="B12802">
        <v>6</v>
      </c>
      <c r="C12802" t="s">
        <v>1131</v>
      </c>
      <c r="D12802" t="s">
        <v>901</v>
      </c>
      <c r="E12802" t="s">
        <v>583</v>
      </c>
      <c r="F12802" t="s">
        <v>426</v>
      </c>
    </row>
    <row r="12803" spans="1:6" x14ac:dyDescent="0.25">
      <c r="A12803">
        <v>14</v>
      </c>
      <c r="B12803">
        <v>7</v>
      </c>
      <c r="C12803" t="s">
        <v>1157</v>
      </c>
      <c r="D12803" t="s">
        <v>899</v>
      </c>
      <c r="E12803" t="s">
        <v>571</v>
      </c>
      <c r="F12803" t="s">
        <v>426</v>
      </c>
    </row>
    <row r="12804" spans="1:6" x14ac:dyDescent="0.25">
      <c r="A12804">
        <v>14</v>
      </c>
      <c r="B12804">
        <v>8</v>
      </c>
      <c r="C12804" t="s">
        <v>1069</v>
      </c>
      <c r="D12804" t="s">
        <v>899</v>
      </c>
      <c r="E12804" t="s">
        <v>507</v>
      </c>
      <c r="F12804" t="s">
        <v>426</v>
      </c>
    </row>
    <row r="12805" spans="1:6" x14ac:dyDescent="0.25">
      <c r="A12805">
        <v>14</v>
      </c>
      <c r="B12805">
        <v>9</v>
      </c>
      <c r="C12805" t="s">
        <v>1237</v>
      </c>
      <c r="D12805" t="s">
        <v>901</v>
      </c>
      <c r="E12805" t="s">
        <v>694</v>
      </c>
      <c r="F12805" t="s">
        <v>426</v>
      </c>
    </row>
    <row r="12806" spans="1:6" x14ac:dyDescent="0.25">
      <c r="A12806">
        <v>14</v>
      </c>
      <c r="B12806">
        <v>10</v>
      </c>
      <c r="C12806" t="s">
        <v>1032</v>
      </c>
      <c r="D12806" t="s">
        <v>908</v>
      </c>
      <c r="E12806" t="s">
        <v>165</v>
      </c>
      <c r="F12806" t="s">
        <v>426</v>
      </c>
    </row>
    <row r="12807" spans="1:6" x14ac:dyDescent="0.25">
      <c r="A12807">
        <v>14</v>
      </c>
      <c r="B12807">
        <v>11</v>
      </c>
      <c r="C12807" t="s">
        <v>1121</v>
      </c>
      <c r="D12807" t="s">
        <v>901</v>
      </c>
      <c r="E12807" t="s">
        <v>395</v>
      </c>
      <c r="F12807" t="s">
        <v>426</v>
      </c>
    </row>
    <row r="12808" spans="1:6" x14ac:dyDescent="0.25">
      <c r="A12808">
        <v>14</v>
      </c>
      <c r="B12808">
        <v>12</v>
      </c>
      <c r="C12808" t="s">
        <v>1063</v>
      </c>
      <c r="D12808" t="s">
        <v>961</v>
      </c>
      <c r="E12808" t="s">
        <v>509</v>
      </c>
      <c r="F12808" t="s">
        <v>426</v>
      </c>
    </row>
    <row r="12809" spans="1:6" x14ac:dyDescent="0.25">
      <c r="A12809">
        <v>14</v>
      </c>
      <c r="B12809">
        <v>13</v>
      </c>
      <c r="C12809" t="s">
        <v>1109</v>
      </c>
      <c r="D12809" t="s">
        <v>908</v>
      </c>
      <c r="E12809" t="s">
        <v>858</v>
      </c>
      <c r="F12809" t="s">
        <v>426</v>
      </c>
    </row>
    <row r="12810" spans="1:6" x14ac:dyDescent="0.25">
      <c r="A12810">
        <v>14</v>
      </c>
      <c r="B12810">
        <v>14</v>
      </c>
      <c r="C12810" t="s">
        <v>1085</v>
      </c>
      <c r="D12810" t="s">
        <v>899</v>
      </c>
      <c r="E12810" t="s">
        <v>494</v>
      </c>
      <c r="F12810" t="s">
        <v>426</v>
      </c>
    </row>
    <row r="12811" spans="1:6" x14ac:dyDescent="0.25">
      <c r="A12811">
        <v>14</v>
      </c>
      <c r="B12811">
        <v>15</v>
      </c>
      <c r="C12811" t="s">
        <v>1050</v>
      </c>
      <c r="D12811" t="s">
        <v>922</v>
      </c>
      <c r="E12811" t="s">
        <v>653</v>
      </c>
      <c r="F12811" t="s">
        <v>426</v>
      </c>
    </row>
    <row r="12812" spans="1:6" x14ac:dyDescent="0.25">
      <c r="A12812">
        <v>15</v>
      </c>
      <c r="B12812">
        <v>1</v>
      </c>
      <c r="C12812" t="s">
        <v>1079</v>
      </c>
      <c r="D12812" t="s">
        <v>905</v>
      </c>
      <c r="E12812" t="s">
        <v>653</v>
      </c>
      <c r="F12812" t="s">
        <v>426</v>
      </c>
    </row>
    <row r="12813" spans="1:6" x14ac:dyDescent="0.25">
      <c r="A12813">
        <v>15</v>
      </c>
      <c r="B12813">
        <v>2</v>
      </c>
      <c r="C12813" t="s">
        <v>1100</v>
      </c>
      <c r="D12813" t="s">
        <v>961</v>
      </c>
      <c r="E12813" t="s">
        <v>494</v>
      </c>
      <c r="F12813" t="s">
        <v>426</v>
      </c>
    </row>
    <row r="12814" spans="1:6" x14ac:dyDescent="0.25">
      <c r="A12814">
        <v>15</v>
      </c>
      <c r="B12814">
        <v>3</v>
      </c>
      <c r="C12814" t="s">
        <v>1114</v>
      </c>
      <c r="D12814" t="s">
        <v>961</v>
      </c>
      <c r="E12814" t="s">
        <v>858</v>
      </c>
      <c r="F12814" t="s">
        <v>426</v>
      </c>
    </row>
    <row r="12815" spans="1:6" x14ac:dyDescent="0.25">
      <c r="A12815">
        <v>15</v>
      </c>
      <c r="B12815">
        <v>4</v>
      </c>
      <c r="C12815" t="s">
        <v>1064</v>
      </c>
      <c r="D12815" t="s">
        <v>901</v>
      </c>
      <c r="E12815" t="s">
        <v>509</v>
      </c>
      <c r="F12815" t="s">
        <v>426</v>
      </c>
    </row>
    <row r="12816" spans="1:6" x14ac:dyDescent="0.25">
      <c r="A12816">
        <v>15</v>
      </c>
      <c r="B12816">
        <v>5</v>
      </c>
      <c r="C12816" t="s">
        <v>1117</v>
      </c>
      <c r="D12816" t="s">
        <v>899</v>
      </c>
      <c r="E12816" t="s">
        <v>395</v>
      </c>
      <c r="F12816" t="s">
        <v>426</v>
      </c>
    </row>
    <row r="12817" spans="1:6" x14ac:dyDescent="0.25">
      <c r="A12817">
        <v>15</v>
      </c>
      <c r="B12817">
        <v>6</v>
      </c>
      <c r="C12817" t="s">
        <v>1084</v>
      </c>
      <c r="D12817" t="s">
        <v>908</v>
      </c>
      <c r="E12817" t="s">
        <v>165</v>
      </c>
      <c r="F12817" t="s">
        <v>426</v>
      </c>
    </row>
    <row r="12818" spans="1:6" x14ac:dyDescent="0.25">
      <c r="A12818">
        <v>15</v>
      </c>
      <c r="B12818">
        <v>7</v>
      </c>
      <c r="C12818" t="s">
        <v>1129</v>
      </c>
      <c r="D12818" t="s">
        <v>899</v>
      </c>
      <c r="E12818" t="s">
        <v>694</v>
      </c>
      <c r="F12818" t="s">
        <v>426</v>
      </c>
    </row>
    <row r="12819" spans="1:6" x14ac:dyDescent="0.25">
      <c r="A12819">
        <v>15</v>
      </c>
      <c r="B12819">
        <v>8</v>
      </c>
      <c r="C12819" t="s">
        <v>1130</v>
      </c>
      <c r="D12819" t="s">
        <v>899</v>
      </c>
      <c r="E12819" t="s">
        <v>507</v>
      </c>
      <c r="F12819" t="s">
        <v>426</v>
      </c>
    </row>
    <row r="12820" spans="1:6" x14ac:dyDescent="0.25">
      <c r="A12820">
        <v>15</v>
      </c>
      <c r="B12820">
        <v>9</v>
      </c>
      <c r="C12820" t="s">
        <v>1139</v>
      </c>
      <c r="D12820" t="s">
        <v>903</v>
      </c>
      <c r="E12820" t="s">
        <v>571</v>
      </c>
      <c r="F12820" t="s">
        <v>426</v>
      </c>
    </row>
    <row r="12821" spans="1:6" x14ac:dyDescent="0.25">
      <c r="A12821">
        <v>15</v>
      </c>
      <c r="B12821">
        <v>10</v>
      </c>
      <c r="C12821" t="s">
        <v>1167</v>
      </c>
      <c r="D12821" t="s">
        <v>901</v>
      </c>
      <c r="E12821" t="s">
        <v>583</v>
      </c>
      <c r="F12821" t="s">
        <v>426</v>
      </c>
    </row>
    <row r="12822" spans="1:6" x14ac:dyDescent="0.25">
      <c r="A12822">
        <v>15</v>
      </c>
      <c r="B12822">
        <v>11</v>
      </c>
      <c r="C12822" t="s">
        <v>1278</v>
      </c>
      <c r="D12822" t="s">
        <v>901</v>
      </c>
      <c r="E12822" t="s">
        <v>305</v>
      </c>
      <c r="F12822" t="s">
        <v>426</v>
      </c>
    </row>
    <row r="12823" spans="1:6" x14ac:dyDescent="0.25">
      <c r="A12823">
        <v>15</v>
      </c>
      <c r="B12823">
        <v>12</v>
      </c>
      <c r="C12823" t="s">
        <v>1259</v>
      </c>
      <c r="D12823" t="s">
        <v>901</v>
      </c>
      <c r="E12823" t="s">
        <v>560</v>
      </c>
      <c r="F12823" t="s">
        <v>426</v>
      </c>
    </row>
    <row r="12824" spans="1:6" x14ac:dyDescent="0.25">
      <c r="A12824">
        <v>15</v>
      </c>
      <c r="B12824">
        <v>13</v>
      </c>
      <c r="C12824" t="s">
        <v>1137</v>
      </c>
      <c r="D12824" t="s">
        <v>922</v>
      </c>
      <c r="E12824" t="s">
        <v>869</v>
      </c>
      <c r="F12824" t="s">
        <v>426</v>
      </c>
    </row>
    <row r="12825" spans="1:6" x14ac:dyDescent="0.25">
      <c r="A12825">
        <v>15</v>
      </c>
      <c r="B12825">
        <v>14</v>
      </c>
      <c r="C12825" t="s">
        <v>1158</v>
      </c>
      <c r="D12825" t="s">
        <v>961</v>
      </c>
      <c r="E12825" t="s">
        <v>398</v>
      </c>
      <c r="F12825" t="s">
        <v>426</v>
      </c>
    </row>
    <row r="12826" spans="1:6" x14ac:dyDescent="0.25">
      <c r="A12826">
        <v>15</v>
      </c>
      <c r="B12826">
        <v>15</v>
      </c>
      <c r="C12826" t="s">
        <v>1133</v>
      </c>
      <c r="D12826" t="s">
        <v>901</v>
      </c>
      <c r="E12826" t="s">
        <v>849</v>
      </c>
      <c r="F12826" t="s">
        <v>426</v>
      </c>
    </row>
    <row r="12827" spans="1:6" x14ac:dyDescent="0.25">
      <c r="A12827">
        <v>16</v>
      </c>
      <c r="B12827">
        <v>1</v>
      </c>
      <c r="C12827" t="s">
        <v>1149</v>
      </c>
      <c r="D12827" t="s">
        <v>903</v>
      </c>
      <c r="E12827" t="s">
        <v>849</v>
      </c>
      <c r="F12827" t="s">
        <v>426</v>
      </c>
    </row>
    <row r="12828" spans="1:6" x14ac:dyDescent="0.25">
      <c r="A12828">
        <v>16</v>
      </c>
      <c r="B12828">
        <v>2</v>
      </c>
      <c r="C12828" t="s">
        <v>1253</v>
      </c>
      <c r="D12828" t="s">
        <v>899</v>
      </c>
      <c r="E12828" t="s">
        <v>398</v>
      </c>
      <c r="F12828" t="s">
        <v>426</v>
      </c>
    </row>
    <row r="12829" spans="1:6" x14ac:dyDescent="0.25">
      <c r="A12829">
        <v>16</v>
      </c>
      <c r="B12829">
        <v>3</v>
      </c>
      <c r="C12829" t="s">
        <v>1119</v>
      </c>
      <c r="D12829" t="s">
        <v>901</v>
      </c>
      <c r="E12829" t="s">
        <v>869</v>
      </c>
      <c r="F12829" t="s">
        <v>426</v>
      </c>
    </row>
    <row r="12830" spans="1:6" x14ac:dyDescent="0.25">
      <c r="A12830">
        <v>16</v>
      </c>
      <c r="B12830">
        <v>4</v>
      </c>
      <c r="C12830" t="s">
        <v>1103</v>
      </c>
      <c r="D12830" t="s">
        <v>901</v>
      </c>
      <c r="E12830" t="s">
        <v>560</v>
      </c>
      <c r="F12830" t="s">
        <v>426</v>
      </c>
    </row>
    <row r="12831" spans="1:6" x14ac:dyDescent="0.25">
      <c r="A12831">
        <v>16</v>
      </c>
      <c r="B12831">
        <v>5</v>
      </c>
      <c r="C12831" t="s">
        <v>1136</v>
      </c>
      <c r="D12831" t="s">
        <v>899</v>
      </c>
      <c r="E12831" t="s">
        <v>305</v>
      </c>
      <c r="F12831" t="s">
        <v>426</v>
      </c>
    </row>
    <row r="12832" spans="1:6" x14ac:dyDescent="0.25">
      <c r="A12832">
        <v>16</v>
      </c>
      <c r="B12832">
        <v>6</v>
      </c>
      <c r="C12832" t="s">
        <v>1147</v>
      </c>
      <c r="D12832" t="s">
        <v>901</v>
      </c>
      <c r="E12832" t="s">
        <v>583</v>
      </c>
      <c r="F12832" t="s">
        <v>426</v>
      </c>
    </row>
    <row r="12833" spans="1:6" x14ac:dyDescent="0.25">
      <c r="A12833">
        <v>16</v>
      </c>
      <c r="B12833">
        <v>7</v>
      </c>
      <c r="C12833" t="s">
        <v>1138</v>
      </c>
      <c r="D12833" t="s">
        <v>961</v>
      </c>
      <c r="E12833" t="s">
        <v>571</v>
      </c>
      <c r="F12833" t="s">
        <v>426</v>
      </c>
    </row>
    <row r="12834" spans="1:6" x14ac:dyDescent="0.25">
      <c r="A12834">
        <v>16</v>
      </c>
      <c r="B12834">
        <v>8</v>
      </c>
      <c r="C12834" t="s">
        <v>1126</v>
      </c>
      <c r="D12834" t="s">
        <v>961</v>
      </c>
      <c r="E12834" t="s">
        <v>507</v>
      </c>
      <c r="F12834" t="s">
        <v>426</v>
      </c>
    </row>
    <row r="12835" spans="1:6" x14ac:dyDescent="0.25">
      <c r="A12835">
        <v>16</v>
      </c>
      <c r="B12835">
        <v>9</v>
      </c>
      <c r="C12835" t="s">
        <v>1168</v>
      </c>
      <c r="D12835" t="s">
        <v>899</v>
      </c>
      <c r="E12835" t="s">
        <v>694</v>
      </c>
      <c r="F12835" t="s">
        <v>426</v>
      </c>
    </row>
    <row r="12836" spans="1:6" x14ac:dyDescent="0.25">
      <c r="A12836">
        <v>16</v>
      </c>
      <c r="B12836">
        <v>10</v>
      </c>
      <c r="C12836" t="s">
        <v>1071</v>
      </c>
      <c r="D12836" t="s">
        <v>903</v>
      </c>
      <c r="E12836" t="s">
        <v>165</v>
      </c>
      <c r="F12836" t="s">
        <v>426</v>
      </c>
    </row>
    <row r="12837" spans="1:6" x14ac:dyDescent="0.25">
      <c r="A12837">
        <v>16</v>
      </c>
      <c r="B12837">
        <v>11</v>
      </c>
      <c r="C12837" t="s">
        <v>1111</v>
      </c>
      <c r="D12837" t="s">
        <v>926</v>
      </c>
      <c r="E12837" t="s">
        <v>395</v>
      </c>
      <c r="F12837" t="s">
        <v>426</v>
      </c>
    </row>
    <row r="12838" spans="1:6" x14ac:dyDescent="0.25">
      <c r="A12838">
        <v>16</v>
      </c>
      <c r="B12838">
        <v>12</v>
      </c>
      <c r="C12838" t="s">
        <v>1115</v>
      </c>
      <c r="D12838" t="s">
        <v>901</v>
      </c>
      <c r="E12838" t="s">
        <v>509</v>
      </c>
      <c r="F12838" t="s">
        <v>426</v>
      </c>
    </row>
    <row r="12839" spans="1:6" x14ac:dyDescent="0.25">
      <c r="A12839">
        <v>16</v>
      </c>
      <c r="B12839">
        <v>13</v>
      </c>
      <c r="C12839" t="s">
        <v>1094</v>
      </c>
      <c r="D12839" t="s">
        <v>903</v>
      </c>
      <c r="E12839" t="s">
        <v>858</v>
      </c>
      <c r="F12839" t="s">
        <v>426</v>
      </c>
    </row>
    <row r="12840" spans="1:6" x14ac:dyDescent="0.25">
      <c r="A12840">
        <v>16</v>
      </c>
      <c r="B12840">
        <v>14</v>
      </c>
      <c r="C12840" t="s">
        <v>1140</v>
      </c>
      <c r="D12840" t="s">
        <v>901</v>
      </c>
      <c r="E12840" t="s">
        <v>494</v>
      </c>
      <c r="F12840" t="s">
        <v>426</v>
      </c>
    </row>
    <row r="12841" spans="1:6" x14ac:dyDescent="0.25">
      <c r="A12841">
        <v>16</v>
      </c>
      <c r="B12841">
        <v>15</v>
      </c>
      <c r="C12841" t="s">
        <v>1148</v>
      </c>
      <c r="D12841" t="s">
        <v>901</v>
      </c>
      <c r="E12841" t="s">
        <v>653</v>
      </c>
      <c r="F12841" t="s">
        <v>426</v>
      </c>
    </row>
    <row r="12842" spans="1:6" x14ac:dyDescent="0.25">
      <c r="A12842">
        <v>17</v>
      </c>
      <c r="B12842">
        <v>1</v>
      </c>
      <c r="C12842" t="s">
        <v>1141</v>
      </c>
      <c r="D12842" t="s">
        <v>899</v>
      </c>
      <c r="E12842" t="s">
        <v>653</v>
      </c>
      <c r="F12842" t="s">
        <v>426</v>
      </c>
    </row>
    <row r="12843" spans="1:6" x14ac:dyDescent="0.25">
      <c r="A12843">
        <v>17</v>
      </c>
      <c r="B12843">
        <v>2</v>
      </c>
      <c r="C12843" t="s">
        <v>1227</v>
      </c>
      <c r="D12843" t="s">
        <v>901</v>
      </c>
      <c r="E12843" t="s">
        <v>494</v>
      </c>
      <c r="F12843" t="s">
        <v>426</v>
      </c>
    </row>
    <row r="12844" spans="1:6" x14ac:dyDescent="0.25">
      <c r="A12844">
        <v>17</v>
      </c>
      <c r="B12844">
        <v>3</v>
      </c>
      <c r="C12844" t="s">
        <v>1164</v>
      </c>
      <c r="D12844" t="s">
        <v>903</v>
      </c>
      <c r="E12844" t="s">
        <v>858</v>
      </c>
      <c r="F12844" t="s">
        <v>426</v>
      </c>
    </row>
    <row r="12845" spans="1:6" x14ac:dyDescent="0.25">
      <c r="A12845">
        <v>17</v>
      </c>
      <c r="B12845">
        <v>4</v>
      </c>
      <c r="C12845" t="s">
        <v>1134</v>
      </c>
      <c r="D12845" t="s">
        <v>901</v>
      </c>
      <c r="E12845" t="s">
        <v>509</v>
      </c>
      <c r="F12845" t="s">
        <v>426</v>
      </c>
    </row>
    <row r="12846" spans="1:6" x14ac:dyDescent="0.25">
      <c r="A12846">
        <v>17</v>
      </c>
      <c r="B12846">
        <v>5</v>
      </c>
      <c r="C12846" t="s">
        <v>1279</v>
      </c>
      <c r="D12846" t="s">
        <v>901</v>
      </c>
      <c r="E12846" t="s">
        <v>395</v>
      </c>
      <c r="F12846" t="s">
        <v>426</v>
      </c>
    </row>
    <row r="12847" spans="1:6" x14ac:dyDescent="0.25">
      <c r="A12847">
        <v>17</v>
      </c>
      <c r="B12847">
        <v>6</v>
      </c>
      <c r="C12847" t="s">
        <v>1092</v>
      </c>
      <c r="D12847" t="s">
        <v>901</v>
      </c>
      <c r="E12847" t="s">
        <v>165</v>
      </c>
      <c r="F12847" t="s">
        <v>426</v>
      </c>
    </row>
    <row r="12848" spans="1:6" x14ac:dyDescent="0.25">
      <c r="A12848">
        <v>17</v>
      </c>
      <c r="B12848">
        <v>7</v>
      </c>
      <c r="C12848" t="s">
        <v>1135</v>
      </c>
      <c r="D12848" t="s">
        <v>908</v>
      </c>
      <c r="E12848" t="s">
        <v>694</v>
      </c>
      <c r="F12848" t="s">
        <v>426</v>
      </c>
    </row>
    <row r="12849" spans="1:6" x14ac:dyDescent="0.25">
      <c r="A12849">
        <v>17</v>
      </c>
      <c r="B12849">
        <v>8</v>
      </c>
      <c r="C12849" t="s">
        <v>1118</v>
      </c>
      <c r="D12849" t="s">
        <v>901</v>
      </c>
      <c r="E12849" t="s">
        <v>507</v>
      </c>
      <c r="F12849" t="s">
        <v>426</v>
      </c>
    </row>
    <row r="12850" spans="1:6" x14ac:dyDescent="0.25">
      <c r="A12850">
        <v>17</v>
      </c>
      <c r="B12850">
        <v>9</v>
      </c>
      <c r="C12850" t="s">
        <v>1156</v>
      </c>
      <c r="D12850" t="s">
        <v>899</v>
      </c>
      <c r="E12850" t="s">
        <v>571</v>
      </c>
      <c r="F12850" t="s">
        <v>426</v>
      </c>
    </row>
    <row r="12851" spans="1:6" x14ac:dyDescent="0.25">
      <c r="A12851">
        <v>17</v>
      </c>
      <c r="B12851">
        <v>10</v>
      </c>
      <c r="C12851" t="s">
        <v>1196</v>
      </c>
      <c r="D12851" t="s">
        <v>903</v>
      </c>
      <c r="E12851" t="s">
        <v>583</v>
      </c>
      <c r="F12851" t="s">
        <v>426</v>
      </c>
    </row>
    <row r="12852" spans="1:6" x14ac:dyDescent="0.25">
      <c r="A12852">
        <v>17</v>
      </c>
      <c r="B12852">
        <v>11</v>
      </c>
      <c r="C12852" t="s">
        <v>1152</v>
      </c>
      <c r="D12852" t="s">
        <v>903</v>
      </c>
      <c r="E12852" t="s">
        <v>305</v>
      </c>
      <c r="F12852" t="s">
        <v>426</v>
      </c>
    </row>
    <row r="12853" spans="1:6" x14ac:dyDescent="0.25">
      <c r="A12853">
        <v>17</v>
      </c>
      <c r="B12853">
        <v>12</v>
      </c>
      <c r="C12853" t="s">
        <v>1165</v>
      </c>
      <c r="D12853" t="s">
        <v>901</v>
      </c>
      <c r="E12853" t="s">
        <v>560</v>
      </c>
      <c r="F12853" t="s">
        <v>426</v>
      </c>
    </row>
    <row r="12854" spans="1:6" x14ac:dyDescent="0.25">
      <c r="A12854">
        <v>17</v>
      </c>
      <c r="B12854">
        <v>13</v>
      </c>
      <c r="C12854" t="s">
        <v>1174</v>
      </c>
      <c r="D12854" t="s">
        <v>899</v>
      </c>
      <c r="E12854" t="s">
        <v>869</v>
      </c>
      <c r="F12854" t="s">
        <v>426</v>
      </c>
    </row>
    <row r="12855" spans="1:6" x14ac:dyDescent="0.25">
      <c r="A12855">
        <v>17</v>
      </c>
      <c r="B12855">
        <v>14</v>
      </c>
      <c r="C12855" t="s">
        <v>1154</v>
      </c>
      <c r="D12855" t="s">
        <v>922</v>
      </c>
      <c r="E12855" t="s">
        <v>398</v>
      </c>
      <c r="F12855" t="s">
        <v>426</v>
      </c>
    </row>
    <row r="12856" spans="1:6" x14ac:dyDescent="0.25">
      <c r="A12856">
        <v>17</v>
      </c>
      <c r="B12856">
        <v>15</v>
      </c>
      <c r="C12856" t="s">
        <v>1186</v>
      </c>
      <c r="D12856" t="s">
        <v>922</v>
      </c>
      <c r="E12856" t="s">
        <v>849</v>
      </c>
      <c r="F12856" t="s">
        <v>426</v>
      </c>
    </row>
    <row r="12857" spans="1:6" x14ac:dyDescent="0.25">
      <c r="A12857">
        <v>18</v>
      </c>
      <c r="B12857">
        <v>1</v>
      </c>
      <c r="C12857" t="s">
        <v>1104</v>
      </c>
      <c r="D12857" t="s">
        <v>901</v>
      </c>
      <c r="E12857" t="s">
        <v>849</v>
      </c>
      <c r="F12857" t="s">
        <v>426</v>
      </c>
    </row>
    <row r="12858" spans="1:6" x14ac:dyDescent="0.25">
      <c r="A12858">
        <v>18</v>
      </c>
      <c r="B12858">
        <v>2</v>
      </c>
      <c r="C12858" t="s">
        <v>1242</v>
      </c>
      <c r="D12858" t="s">
        <v>901</v>
      </c>
      <c r="E12858" t="s">
        <v>398</v>
      </c>
      <c r="F12858" t="s">
        <v>426</v>
      </c>
    </row>
    <row r="12859" spans="1:6" x14ac:dyDescent="0.25">
      <c r="A12859">
        <v>18</v>
      </c>
      <c r="B12859">
        <v>3</v>
      </c>
      <c r="C12859" t="s">
        <v>1151</v>
      </c>
      <c r="D12859" t="s">
        <v>903</v>
      </c>
      <c r="E12859" t="s">
        <v>869</v>
      </c>
      <c r="F12859" t="s">
        <v>426</v>
      </c>
    </row>
    <row r="12860" spans="1:6" x14ac:dyDescent="0.25">
      <c r="A12860">
        <v>18</v>
      </c>
      <c r="B12860">
        <v>4</v>
      </c>
      <c r="C12860" t="s">
        <v>1190</v>
      </c>
      <c r="D12860" t="s">
        <v>901</v>
      </c>
      <c r="E12860" t="s">
        <v>560</v>
      </c>
      <c r="F12860" t="s">
        <v>426</v>
      </c>
    </row>
    <row r="12861" spans="1:6" x14ac:dyDescent="0.25">
      <c r="A12861">
        <v>18</v>
      </c>
      <c r="B12861">
        <v>5</v>
      </c>
      <c r="C12861" t="s">
        <v>1176</v>
      </c>
      <c r="D12861" t="s">
        <v>922</v>
      </c>
      <c r="E12861" t="s">
        <v>305</v>
      </c>
      <c r="F12861" t="s">
        <v>426</v>
      </c>
    </row>
    <row r="12862" spans="1:6" x14ac:dyDescent="0.25">
      <c r="A12862">
        <v>18</v>
      </c>
      <c r="B12862">
        <v>6</v>
      </c>
      <c r="C12862" t="s">
        <v>1231</v>
      </c>
      <c r="D12862" t="s">
        <v>901</v>
      </c>
      <c r="E12862" t="s">
        <v>583</v>
      </c>
      <c r="F12862" t="s">
        <v>426</v>
      </c>
    </row>
    <row r="12863" spans="1:6" x14ac:dyDescent="0.25">
      <c r="A12863">
        <v>18</v>
      </c>
      <c r="B12863">
        <v>7</v>
      </c>
      <c r="C12863" t="s">
        <v>1169</v>
      </c>
      <c r="D12863" t="s">
        <v>901</v>
      </c>
      <c r="E12863" t="s">
        <v>571</v>
      </c>
      <c r="F12863" t="s">
        <v>426</v>
      </c>
    </row>
    <row r="12864" spans="1:6" x14ac:dyDescent="0.25">
      <c r="A12864">
        <v>18</v>
      </c>
      <c r="B12864">
        <v>8</v>
      </c>
      <c r="C12864" t="s">
        <v>1201</v>
      </c>
      <c r="D12864" t="s">
        <v>903</v>
      </c>
      <c r="E12864" t="s">
        <v>507</v>
      </c>
      <c r="F12864" t="s">
        <v>426</v>
      </c>
    </row>
    <row r="12865" spans="1:6" x14ac:dyDescent="0.25">
      <c r="A12865">
        <v>18</v>
      </c>
      <c r="B12865">
        <v>9</v>
      </c>
      <c r="C12865" t="s">
        <v>1189</v>
      </c>
      <c r="D12865" t="s">
        <v>901</v>
      </c>
      <c r="E12865" t="s">
        <v>694</v>
      </c>
      <c r="F12865" t="s">
        <v>426</v>
      </c>
    </row>
    <row r="12866" spans="1:6" x14ac:dyDescent="0.25">
      <c r="A12866">
        <v>18</v>
      </c>
      <c r="B12866">
        <v>10</v>
      </c>
      <c r="C12866" t="s">
        <v>1200</v>
      </c>
      <c r="D12866" t="s">
        <v>901</v>
      </c>
      <c r="E12866" t="s">
        <v>165</v>
      </c>
      <c r="F12866" t="s">
        <v>426</v>
      </c>
    </row>
    <row r="12867" spans="1:6" x14ac:dyDescent="0.25">
      <c r="A12867">
        <v>18</v>
      </c>
      <c r="B12867">
        <v>11</v>
      </c>
      <c r="C12867" t="s">
        <v>1213</v>
      </c>
      <c r="D12867" t="s">
        <v>901</v>
      </c>
      <c r="E12867" t="s">
        <v>395</v>
      </c>
      <c r="F12867" t="s">
        <v>426</v>
      </c>
    </row>
    <row r="12868" spans="1:6" x14ac:dyDescent="0.25">
      <c r="A12868">
        <v>18</v>
      </c>
      <c r="B12868">
        <v>12</v>
      </c>
      <c r="C12868" t="s">
        <v>1205</v>
      </c>
      <c r="D12868" t="s">
        <v>905</v>
      </c>
      <c r="E12868" t="s">
        <v>509</v>
      </c>
      <c r="F12868" t="s">
        <v>426</v>
      </c>
    </row>
    <row r="12869" spans="1:6" x14ac:dyDescent="0.25">
      <c r="A12869">
        <v>18</v>
      </c>
      <c r="B12869">
        <v>13</v>
      </c>
      <c r="C12869" t="s">
        <v>1120</v>
      </c>
      <c r="D12869" t="s">
        <v>922</v>
      </c>
      <c r="E12869" t="s">
        <v>858</v>
      </c>
      <c r="F12869" t="s">
        <v>426</v>
      </c>
    </row>
    <row r="12870" spans="1:6" x14ac:dyDescent="0.25">
      <c r="A12870">
        <v>18</v>
      </c>
      <c r="B12870">
        <v>14</v>
      </c>
      <c r="C12870" t="s">
        <v>1110</v>
      </c>
      <c r="D12870" t="s">
        <v>899</v>
      </c>
      <c r="E12870" t="s">
        <v>494</v>
      </c>
      <c r="F12870" t="s">
        <v>426</v>
      </c>
    </row>
    <row r="12871" spans="1:6" x14ac:dyDescent="0.25">
      <c r="A12871">
        <v>18</v>
      </c>
      <c r="B12871">
        <v>15</v>
      </c>
      <c r="C12871" t="s">
        <v>1289</v>
      </c>
      <c r="D12871" t="s">
        <v>901</v>
      </c>
      <c r="E12871" t="s">
        <v>653</v>
      </c>
      <c r="F12871" t="s">
        <v>426</v>
      </c>
    </row>
    <row r="12872" spans="1:6" x14ac:dyDescent="0.25">
      <c r="A12872">
        <v>19</v>
      </c>
      <c r="B12872">
        <v>1</v>
      </c>
      <c r="C12872" t="s">
        <v>1192</v>
      </c>
      <c r="D12872" t="s">
        <v>901</v>
      </c>
      <c r="E12872" t="s">
        <v>653</v>
      </c>
      <c r="F12872" t="s">
        <v>426</v>
      </c>
    </row>
    <row r="12873" spans="1:6" x14ac:dyDescent="0.25">
      <c r="A12873">
        <v>19</v>
      </c>
      <c r="B12873">
        <v>2</v>
      </c>
      <c r="C12873" t="s">
        <v>1211</v>
      </c>
      <c r="D12873" t="s">
        <v>899</v>
      </c>
      <c r="E12873" t="s">
        <v>494</v>
      </c>
      <c r="F12873" t="s">
        <v>426</v>
      </c>
    </row>
    <row r="12874" spans="1:6" x14ac:dyDescent="0.25">
      <c r="A12874">
        <v>19</v>
      </c>
      <c r="B12874">
        <v>3</v>
      </c>
      <c r="C12874" t="s">
        <v>1160</v>
      </c>
      <c r="D12874" t="s">
        <v>899</v>
      </c>
      <c r="E12874" t="s">
        <v>858</v>
      </c>
      <c r="F12874" t="s">
        <v>426</v>
      </c>
    </row>
    <row r="12875" spans="1:6" x14ac:dyDescent="0.25">
      <c r="A12875">
        <v>19</v>
      </c>
      <c r="B12875">
        <v>4</v>
      </c>
      <c r="C12875" t="s">
        <v>1249</v>
      </c>
      <c r="D12875" t="s">
        <v>899</v>
      </c>
      <c r="E12875" t="s">
        <v>509</v>
      </c>
      <c r="F12875" t="s">
        <v>426</v>
      </c>
    </row>
    <row r="12876" spans="1:6" x14ac:dyDescent="0.25">
      <c r="A12876">
        <v>19</v>
      </c>
      <c r="B12876">
        <v>5</v>
      </c>
      <c r="C12876" t="s">
        <v>1185</v>
      </c>
      <c r="D12876" t="s">
        <v>901</v>
      </c>
      <c r="E12876" t="s">
        <v>395</v>
      </c>
      <c r="F12876" t="s">
        <v>426</v>
      </c>
    </row>
    <row r="12877" spans="1:6" x14ac:dyDescent="0.25">
      <c r="A12877">
        <v>19</v>
      </c>
      <c r="B12877">
        <v>6</v>
      </c>
      <c r="C12877" t="s">
        <v>1144</v>
      </c>
      <c r="D12877" t="s">
        <v>899</v>
      </c>
      <c r="E12877" t="s">
        <v>165</v>
      </c>
      <c r="F12877" t="s">
        <v>426</v>
      </c>
    </row>
    <row r="12878" spans="1:6" x14ac:dyDescent="0.25">
      <c r="A12878">
        <v>19</v>
      </c>
      <c r="B12878">
        <v>7</v>
      </c>
      <c r="C12878" t="s">
        <v>1142</v>
      </c>
      <c r="D12878" t="s">
        <v>899</v>
      </c>
      <c r="E12878" t="s">
        <v>694</v>
      </c>
      <c r="F12878" t="s">
        <v>426</v>
      </c>
    </row>
    <row r="12879" spans="1:6" x14ac:dyDescent="0.25">
      <c r="A12879">
        <v>19</v>
      </c>
      <c r="B12879">
        <v>8</v>
      </c>
      <c r="C12879" t="s">
        <v>1150</v>
      </c>
      <c r="D12879" t="s">
        <v>905</v>
      </c>
      <c r="E12879" t="s">
        <v>507</v>
      </c>
      <c r="F12879" t="s">
        <v>426</v>
      </c>
    </row>
    <row r="12880" spans="1:6" x14ac:dyDescent="0.25">
      <c r="A12880">
        <v>19</v>
      </c>
      <c r="B12880">
        <v>9</v>
      </c>
      <c r="C12880" t="s">
        <v>1161</v>
      </c>
      <c r="D12880" t="s">
        <v>899</v>
      </c>
      <c r="E12880" t="s">
        <v>571</v>
      </c>
      <c r="F12880" t="s">
        <v>426</v>
      </c>
    </row>
    <row r="12881" spans="1:6" x14ac:dyDescent="0.25">
      <c r="A12881">
        <v>19</v>
      </c>
      <c r="B12881">
        <v>10</v>
      </c>
      <c r="C12881" t="s">
        <v>1127</v>
      </c>
      <c r="D12881" t="s">
        <v>901</v>
      </c>
      <c r="E12881" t="s">
        <v>583</v>
      </c>
      <c r="F12881" t="s">
        <v>426</v>
      </c>
    </row>
    <row r="12882" spans="1:6" x14ac:dyDescent="0.25">
      <c r="A12882">
        <v>19</v>
      </c>
      <c r="B12882">
        <v>11</v>
      </c>
      <c r="C12882" t="s">
        <v>1146</v>
      </c>
      <c r="D12882" t="s">
        <v>905</v>
      </c>
      <c r="E12882" t="s">
        <v>305</v>
      </c>
      <c r="F12882" t="s">
        <v>426</v>
      </c>
    </row>
    <row r="12883" spans="1:6" x14ac:dyDescent="0.25">
      <c r="A12883">
        <v>19</v>
      </c>
      <c r="B12883">
        <v>12</v>
      </c>
      <c r="C12883" t="s">
        <v>1187</v>
      </c>
      <c r="D12883" t="s">
        <v>905</v>
      </c>
      <c r="E12883" t="s">
        <v>560</v>
      </c>
      <c r="F12883" t="s">
        <v>426</v>
      </c>
    </row>
    <row r="12884" spans="1:6" x14ac:dyDescent="0.25">
      <c r="A12884">
        <v>19</v>
      </c>
      <c r="B12884">
        <v>13</v>
      </c>
      <c r="C12884" t="s">
        <v>1217</v>
      </c>
      <c r="D12884" t="s">
        <v>901</v>
      </c>
      <c r="E12884" t="s">
        <v>869</v>
      </c>
      <c r="F12884" t="s">
        <v>426</v>
      </c>
    </row>
    <row r="12885" spans="1:6" x14ac:dyDescent="0.25">
      <c r="A12885">
        <v>19</v>
      </c>
      <c r="B12885">
        <v>14</v>
      </c>
      <c r="C12885" t="s">
        <v>1198</v>
      </c>
      <c r="D12885" t="s">
        <v>901</v>
      </c>
      <c r="E12885" t="s">
        <v>398</v>
      </c>
      <c r="F12885" t="s">
        <v>426</v>
      </c>
    </row>
    <row r="12886" spans="1:6" x14ac:dyDescent="0.25">
      <c r="A12886">
        <v>19</v>
      </c>
      <c r="B12886">
        <v>15</v>
      </c>
      <c r="C12886" t="s">
        <v>1175</v>
      </c>
      <c r="D12886" t="s">
        <v>905</v>
      </c>
      <c r="E12886" t="s">
        <v>849</v>
      </c>
      <c r="F12886" t="s">
        <v>426</v>
      </c>
    </row>
    <row r="12887" spans="1:6" x14ac:dyDescent="0.25">
      <c r="A12887">
        <v>20</v>
      </c>
      <c r="B12887">
        <v>1</v>
      </c>
      <c r="C12887" t="s">
        <v>1183</v>
      </c>
      <c r="D12887" t="s">
        <v>899</v>
      </c>
      <c r="E12887" t="s">
        <v>849</v>
      </c>
      <c r="F12887" t="s">
        <v>426</v>
      </c>
    </row>
    <row r="12888" spans="1:6" x14ac:dyDescent="0.25">
      <c r="A12888">
        <v>20</v>
      </c>
      <c r="B12888">
        <v>2</v>
      </c>
      <c r="C12888" t="s">
        <v>1363</v>
      </c>
      <c r="D12888" t="s">
        <v>908</v>
      </c>
      <c r="E12888" t="s">
        <v>398</v>
      </c>
      <c r="F12888" t="s">
        <v>426</v>
      </c>
    </row>
    <row r="12889" spans="1:6" x14ac:dyDescent="0.25">
      <c r="A12889">
        <v>20</v>
      </c>
      <c r="B12889">
        <v>3</v>
      </c>
      <c r="C12889" t="s">
        <v>1194</v>
      </c>
      <c r="D12889" t="s">
        <v>961</v>
      </c>
      <c r="E12889" t="s">
        <v>869</v>
      </c>
      <c r="F12889" t="s">
        <v>426</v>
      </c>
    </row>
    <row r="12890" spans="1:6" x14ac:dyDescent="0.25">
      <c r="A12890">
        <v>20</v>
      </c>
      <c r="B12890">
        <v>4</v>
      </c>
      <c r="C12890" t="s">
        <v>1153</v>
      </c>
      <c r="D12890" t="s">
        <v>899</v>
      </c>
      <c r="E12890" t="s">
        <v>560</v>
      </c>
      <c r="F12890" t="s">
        <v>426</v>
      </c>
    </row>
    <row r="12891" spans="1:6" x14ac:dyDescent="0.25">
      <c r="A12891">
        <v>20</v>
      </c>
      <c r="B12891">
        <v>5</v>
      </c>
      <c r="C12891" t="s">
        <v>1163</v>
      </c>
      <c r="D12891" t="s">
        <v>903</v>
      </c>
      <c r="E12891" t="s">
        <v>305</v>
      </c>
      <c r="F12891" t="s">
        <v>426</v>
      </c>
    </row>
    <row r="12892" spans="1:6" x14ac:dyDescent="0.25">
      <c r="A12892">
        <v>20</v>
      </c>
      <c r="B12892">
        <v>6</v>
      </c>
      <c r="C12892" t="s">
        <v>1188</v>
      </c>
      <c r="D12892" t="s">
        <v>961</v>
      </c>
      <c r="E12892" t="s">
        <v>583</v>
      </c>
      <c r="F12892" t="s">
        <v>426</v>
      </c>
    </row>
    <row r="12893" spans="1:6" x14ac:dyDescent="0.25">
      <c r="A12893">
        <v>20</v>
      </c>
      <c r="B12893">
        <v>7</v>
      </c>
      <c r="C12893" t="s">
        <v>1166</v>
      </c>
      <c r="D12893" t="s">
        <v>901</v>
      </c>
      <c r="E12893" t="s">
        <v>571</v>
      </c>
      <c r="F12893" t="s">
        <v>426</v>
      </c>
    </row>
    <row r="12894" spans="1:6" x14ac:dyDescent="0.25">
      <c r="A12894">
        <v>20</v>
      </c>
      <c r="B12894">
        <v>8</v>
      </c>
      <c r="C12894" t="s">
        <v>1255</v>
      </c>
      <c r="D12894" t="s">
        <v>901</v>
      </c>
      <c r="E12894" t="s">
        <v>507</v>
      </c>
      <c r="F12894" t="s">
        <v>426</v>
      </c>
    </row>
    <row r="12895" spans="1:6" x14ac:dyDescent="0.25">
      <c r="A12895">
        <v>20</v>
      </c>
      <c r="B12895">
        <v>9</v>
      </c>
      <c r="C12895" t="s">
        <v>1206</v>
      </c>
      <c r="D12895" t="s">
        <v>901</v>
      </c>
      <c r="E12895" t="s">
        <v>694</v>
      </c>
      <c r="F12895" t="s">
        <v>426</v>
      </c>
    </row>
    <row r="12896" spans="1:6" x14ac:dyDescent="0.25">
      <c r="A12896">
        <v>20</v>
      </c>
      <c r="B12896">
        <v>10</v>
      </c>
      <c r="C12896" t="s">
        <v>1225</v>
      </c>
      <c r="D12896" t="s">
        <v>901</v>
      </c>
      <c r="E12896" t="s">
        <v>165</v>
      </c>
      <c r="F12896" t="s">
        <v>426</v>
      </c>
    </row>
    <row r="12897" spans="1:6" x14ac:dyDescent="0.25">
      <c r="A12897">
        <v>20</v>
      </c>
      <c r="B12897">
        <v>11</v>
      </c>
      <c r="C12897" t="s">
        <v>1155</v>
      </c>
      <c r="D12897" t="s">
        <v>961</v>
      </c>
      <c r="E12897" t="s">
        <v>395</v>
      </c>
      <c r="F12897" t="s">
        <v>426</v>
      </c>
    </row>
    <row r="12898" spans="1:6" x14ac:dyDescent="0.25">
      <c r="A12898">
        <v>20</v>
      </c>
      <c r="B12898">
        <v>12</v>
      </c>
      <c r="C12898" t="s">
        <v>1180</v>
      </c>
      <c r="D12898" t="s">
        <v>899</v>
      </c>
      <c r="E12898" t="s">
        <v>509</v>
      </c>
      <c r="F12898" t="s">
        <v>426</v>
      </c>
    </row>
    <row r="12899" spans="1:6" x14ac:dyDescent="0.25">
      <c r="A12899">
        <v>20</v>
      </c>
      <c r="B12899">
        <v>13</v>
      </c>
      <c r="C12899" t="s">
        <v>1238</v>
      </c>
      <c r="D12899" t="s">
        <v>901</v>
      </c>
      <c r="E12899" t="s">
        <v>858</v>
      </c>
      <c r="F12899" t="s">
        <v>426</v>
      </c>
    </row>
    <row r="12900" spans="1:6" x14ac:dyDescent="0.25">
      <c r="A12900">
        <v>20</v>
      </c>
      <c r="B12900">
        <v>14</v>
      </c>
      <c r="C12900" t="s">
        <v>1220</v>
      </c>
      <c r="D12900" t="s">
        <v>903</v>
      </c>
      <c r="E12900" t="s">
        <v>494</v>
      </c>
      <c r="F12900" t="s">
        <v>426</v>
      </c>
    </row>
    <row r="12901" spans="1:6" x14ac:dyDescent="0.25">
      <c r="A12901">
        <v>20</v>
      </c>
      <c r="B12901">
        <v>15</v>
      </c>
      <c r="C12901" t="s">
        <v>1177</v>
      </c>
      <c r="D12901" t="s">
        <v>901</v>
      </c>
      <c r="E12901" t="s">
        <v>653</v>
      </c>
      <c r="F12901" t="s">
        <v>426</v>
      </c>
    </row>
    <row r="12902" spans="1:6" x14ac:dyDescent="0.25">
      <c r="A12902">
        <v>21</v>
      </c>
      <c r="B12902">
        <v>1</v>
      </c>
      <c r="C12902" t="s">
        <v>1251</v>
      </c>
      <c r="D12902" t="s">
        <v>901</v>
      </c>
      <c r="E12902" t="s">
        <v>653</v>
      </c>
      <c r="F12902" t="s">
        <v>426</v>
      </c>
    </row>
    <row r="12903" spans="1:6" x14ac:dyDescent="0.25">
      <c r="A12903">
        <v>21</v>
      </c>
      <c r="B12903">
        <v>2</v>
      </c>
      <c r="C12903" t="s">
        <v>1172</v>
      </c>
      <c r="D12903" t="s">
        <v>901</v>
      </c>
      <c r="E12903" t="s">
        <v>494</v>
      </c>
      <c r="F12903" t="s">
        <v>426</v>
      </c>
    </row>
    <row r="12904" spans="1:6" x14ac:dyDescent="0.25">
      <c r="A12904">
        <v>21</v>
      </c>
      <c r="B12904">
        <v>3</v>
      </c>
      <c r="C12904" t="s">
        <v>1210</v>
      </c>
      <c r="D12904" t="s">
        <v>901</v>
      </c>
      <c r="E12904" t="s">
        <v>858</v>
      </c>
      <c r="F12904" t="s">
        <v>426</v>
      </c>
    </row>
    <row r="12905" spans="1:6" x14ac:dyDescent="0.25">
      <c r="A12905">
        <v>21</v>
      </c>
      <c r="B12905">
        <v>4</v>
      </c>
      <c r="C12905" t="s">
        <v>1184</v>
      </c>
      <c r="D12905" t="s">
        <v>901</v>
      </c>
      <c r="E12905" t="s">
        <v>509</v>
      </c>
      <c r="F12905" t="s">
        <v>426</v>
      </c>
    </row>
    <row r="12906" spans="1:6" x14ac:dyDescent="0.25">
      <c r="A12906">
        <v>21</v>
      </c>
      <c r="B12906">
        <v>5</v>
      </c>
      <c r="C12906" t="s">
        <v>1143</v>
      </c>
      <c r="D12906" t="s">
        <v>961</v>
      </c>
      <c r="E12906" t="s">
        <v>395</v>
      </c>
      <c r="F12906" t="s">
        <v>426</v>
      </c>
    </row>
    <row r="12907" spans="1:6" x14ac:dyDescent="0.25">
      <c r="A12907">
        <v>21</v>
      </c>
      <c r="B12907">
        <v>6</v>
      </c>
      <c r="C12907" t="s">
        <v>1207</v>
      </c>
      <c r="D12907" t="s">
        <v>899</v>
      </c>
      <c r="E12907" t="s">
        <v>165</v>
      </c>
      <c r="F12907" t="s">
        <v>426</v>
      </c>
    </row>
    <row r="12908" spans="1:6" x14ac:dyDescent="0.25">
      <c r="A12908">
        <v>21</v>
      </c>
      <c r="B12908">
        <v>7</v>
      </c>
      <c r="C12908" t="s">
        <v>1263</v>
      </c>
      <c r="D12908" t="s">
        <v>922</v>
      </c>
      <c r="E12908" t="s">
        <v>694</v>
      </c>
      <c r="F12908" t="s">
        <v>426</v>
      </c>
    </row>
    <row r="12909" spans="1:6" x14ac:dyDescent="0.25">
      <c r="A12909">
        <v>21</v>
      </c>
      <c r="B12909">
        <v>8</v>
      </c>
      <c r="C12909" t="s">
        <v>1216</v>
      </c>
      <c r="D12909" t="s">
        <v>899</v>
      </c>
      <c r="E12909" t="s">
        <v>507</v>
      </c>
      <c r="F12909" t="s">
        <v>426</v>
      </c>
    </row>
    <row r="12910" spans="1:6" x14ac:dyDescent="0.25">
      <c r="A12910">
        <v>21</v>
      </c>
      <c r="B12910">
        <v>9</v>
      </c>
      <c r="C12910" t="s">
        <v>1274</v>
      </c>
      <c r="D12910" t="s">
        <v>901</v>
      </c>
      <c r="E12910" t="s">
        <v>571</v>
      </c>
      <c r="F12910" t="s">
        <v>426</v>
      </c>
    </row>
    <row r="12911" spans="1:6" x14ac:dyDescent="0.25">
      <c r="A12911">
        <v>21</v>
      </c>
      <c r="B12911">
        <v>10</v>
      </c>
      <c r="C12911" t="s">
        <v>1132</v>
      </c>
      <c r="D12911" t="s">
        <v>903</v>
      </c>
      <c r="E12911" t="s">
        <v>583</v>
      </c>
      <c r="F12911" t="s">
        <v>426</v>
      </c>
    </row>
    <row r="12912" spans="1:6" x14ac:dyDescent="0.25">
      <c r="A12912">
        <v>21</v>
      </c>
      <c r="B12912">
        <v>11</v>
      </c>
      <c r="C12912" t="s">
        <v>1233</v>
      </c>
      <c r="D12912" t="s">
        <v>901</v>
      </c>
      <c r="E12912" t="s">
        <v>305</v>
      </c>
      <c r="F12912" t="s">
        <v>426</v>
      </c>
    </row>
    <row r="12913" spans="1:6" x14ac:dyDescent="0.25">
      <c r="A12913">
        <v>21</v>
      </c>
      <c r="B12913">
        <v>12</v>
      </c>
      <c r="C12913" t="s">
        <v>1221</v>
      </c>
      <c r="D12913" t="s">
        <v>908</v>
      </c>
      <c r="E12913" t="s">
        <v>560</v>
      </c>
      <c r="F12913" t="s">
        <v>426</v>
      </c>
    </row>
    <row r="12914" spans="1:6" x14ac:dyDescent="0.25">
      <c r="A12914">
        <v>21</v>
      </c>
      <c r="B12914">
        <v>13</v>
      </c>
      <c r="C12914" t="s">
        <v>1209</v>
      </c>
      <c r="D12914" t="s">
        <v>961</v>
      </c>
      <c r="E12914" t="s">
        <v>869</v>
      </c>
      <c r="F12914" t="s">
        <v>426</v>
      </c>
    </row>
    <row r="12915" spans="1:6" x14ac:dyDescent="0.25">
      <c r="A12915">
        <v>21</v>
      </c>
      <c r="B12915">
        <v>14</v>
      </c>
      <c r="C12915" t="s">
        <v>1464</v>
      </c>
      <c r="D12915" t="s">
        <v>899</v>
      </c>
      <c r="E12915" t="s">
        <v>398</v>
      </c>
      <c r="F12915" t="s">
        <v>426</v>
      </c>
    </row>
    <row r="12916" spans="1:6" x14ac:dyDescent="0.25">
      <c r="A12916">
        <v>21</v>
      </c>
      <c r="B12916">
        <v>15</v>
      </c>
      <c r="C12916" t="s">
        <v>1162</v>
      </c>
      <c r="D12916" t="s">
        <v>961</v>
      </c>
      <c r="E12916" t="s">
        <v>849</v>
      </c>
      <c r="F12916" t="s">
        <v>426</v>
      </c>
    </row>
    <row r="12917" spans="1:6" x14ac:dyDescent="0.25">
      <c r="A12917">
        <v>22</v>
      </c>
      <c r="B12917">
        <v>1</v>
      </c>
      <c r="C12917" t="s">
        <v>1204</v>
      </c>
      <c r="D12917" t="s">
        <v>901</v>
      </c>
      <c r="E12917" t="s">
        <v>849</v>
      </c>
      <c r="F12917" t="s">
        <v>426</v>
      </c>
    </row>
    <row r="12918" spans="1:6" x14ac:dyDescent="0.25">
      <c r="A12918">
        <v>22</v>
      </c>
      <c r="B12918">
        <v>2</v>
      </c>
      <c r="C12918" t="s">
        <v>1402</v>
      </c>
      <c r="D12918" t="s">
        <v>901</v>
      </c>
      <c r="E12918" t="s">
        <v>398</v>
      </c>
      <c r="F12918" t="s">
        <v>426</v>
      </c>
    </row>
    <row r="12919" spans="1:6" x14ac:dyDescent="0.25">
      <c r="A12919">
        <v>22</v>
      </c>
      <c r="B12919">
        <v>3</v>
      </c>
      <c r="C12919" t="s">
        <v>1247</v>
      </c>
      <c r="D12919" t="s">
        <v>901</v>
      </c>
      <c r="E12919" t="s">
        <v>869</v>
      </c>
      <c r="F12919" t="s">
        <v>426</v>
      </c>
    </row>
    <row r="12920" spans="1:6" x14ac:dyDescent="0.25">
      <c r="A12920">
        <v>22</v>
      </c>
      <c r="B12920">
        <v>4</v>
      </c>
      <c r="C12920" t="s">
        <v>1241</v>
      </c>
      <c r="D12920" t="s">
        <v>961</v>
      </c>
      <c r="E12920" t="s">
        <v>560</v>
      </c>
      <c r="F12920" t="s">
        <v>426</v>
      </c>
    </row>
    <row r="12921" spans="1:6" x14ac:dyDescent="0.25">
      <c r="A12921">
        <v>22</v>
      </c>
      <c r="B12921">
        <v>5</v>
      </c>
      <c r="C12921" t="s">
        <v>1386</v>
      </c>
      <c r="D12921" t="s">
        <v>926</v>
      </c>
      <c r="E12921" t="s">
        <v>305</v>
      </c>
      <c r="F12921" t="s">
        <v>426</v>
      </c>
    </row>
    <row r="12922" spans="1:6" x14ac:dyDescent="0.25">
      <c r="A12922">
        <v>22</v>
      </c>
      <c r="B12922">
        <v>6</v>
      </c>
      <c r="C12922" t="s">
        <v>1250</v>
      </c>
      <c r="D12922" t="s">
        <v>899</v>
      </c>
      <c r="E12922" t="s">
        <v>583</v>
      </c>
      <c r="F12922" t="s">
        <v>426</v>
      </c>
    </row>
    <row r="12923" spans="1:6" x14ac:dyDescent="0.25">
      <c r="A12923">
        <v>22</v>
      </c>
      <c r="B12923">
        <v>7</v>
      </c>
      <c r="C12923" t="s">
        <v>1195</v>
      </c>
      <c r="D12923" t="s">
        <v>899</v>
      </c>
      <c r="E12923" t="s">
        <v>571</v>
      </c>
      <c r="F12923" t="s">
        <v>426</v>
      </c>
    </row>
    <row r="12924" spans="1:6" x14ac:dyDescent="0.25">
      <c r="A12924">
        <v>22</v>
      </c>
      <c r="B12924">
        <v>8</v>
      </c>
      <c r="C12924" t="s">
        <v>1212</v>
      </c>
      <c r="D12924" t="s">
        <v>901</v>
      </c>
      <c r="E12924" t="s">
        <v>507</v>
      </c>
      <c r="F12924" t="s">
        <v>426</v>
      </c>
    </row>
    <row r="12925" spans="1:6" x14ac:dyDescent="0.25">
      <c r="A12925">
        <v>22</v>
      </c>
      <c r="B12925">
        <v>9</v>
      </c>
      <c r="C12925" t="s">
        <v>1265</v>
      </c>
      <c r="D12925" t="s">
        <v>899</v>
      </c>
      <c r="E12925" t="s">
        <v>694</v>
      </c>
      <c r="F12925" t="s">
        <v>426</v>
      </c>
    </row>
    <row r="12926" spans="1:6" x14ac:dyDescent="0.25">
      <c r="A12926">
        <v>22</v>
      </c>
      <c r="B12926">
        <v>10</v>
      </c>
      <c r="C12926" t="s">
        <v>1178</v>
      </c>
      <c r="D12926" t="s">
        <v>901</v>
      </c>
      <c r="E12926" t="s">
        <v>165</v>
      </c>
      <c r="F12926" t="s">
        <v>426</v>
      </c>
    </row>
    <row r="12927" spans="1:6" x14ac:dyDescent="0.25">
      <c r="A12927">
        <v>22</v>
      </c>
      <c r="B12927">
        <v>11</v>
      </c>
      <c r="C12927" t="s">
        <v>1226</v>
      </c>
      <c r="D12927" t="s">
        <v>901</v>
      </c>
      <c r="E12927" t="s">
        <v>395</v>
      </c>
      <c r="F12927" t="s">
        <v>426</v>
      </c>
    </row>
    <row r="12928" spans="1:6" x14ac:dyDescent="0.25">
      <c r="A12928">
        <v>22</v>
      </c>
      <c r="B12928">
        <v>12</v>
      </c>
      <c r="C12928" t="s">
        <v>1191</v>
      </c>
      <c r="D12928" t="s">
        <v>901</v>
      </c>
      <c r="E12928" t="s">
        <v>509</v>
      </c>
      <c r="F12928" t="s">
        <v>426</v>
      </c>
    </row>
    <row r="12929" spans="1:6" x14ac:dyDescent="0.25">
      <c r="A12929">
        <v>22</v>
      </c>
      <c r="B12929">
        <v>13</v>
      </c>
      <c r="C12929" t="s">
        <v>1208</v>
      </c>
      <c r="D12929" t="s">
        <v>899</v>
      </c>
      <c r="E12929" t="s">
        <v>858</v>
      </c>
      <c r="F12929" t="s">
        <v>426</v>
      </c>
    </row>
    <row r="12930" spans="1:6" x14ac:dyDescent="0.25">
      <c r="A12930">
        <v>22</v>
      </c>
      <c r="B12930">
        <v>14</v>
      </c>
      <c r="C12930" t="s">
        <v>1281</v>
      </c>
      <c r="D12930" t="s">
        <v>901</v>
      </c>
      <c r="E12930" t="s">
        <v>494</v>
      </c>
      <c r="F12930" t="s">
        <v>426</v>
      </c>
    </row>
    <row r="12931" spans="1:6" x14ac:dyDescent="0.25">
      <c r="A12931">
        <v>22</v>
      </c>
      <c r="B12931">
        <v>15</v>
      </c>
      <c r="C12931" t="s">
        <v>1256</v>
      </c>
      <c r="D12931" t="s">
        <v>899</v>
      </c>
      <c r="E12931" t="s">
        <v>653</v>
      </c>
      <c r="F12931" t="s">
        <v>426</v>
      </c>
    </row>
    <row r="12932" spans="1:6" x14ac:dyDescent="0.25">
      <c r="A12932">
        <v>23</v>
      </c>
      <c r="B12932">
        <v>1</v>
      </c>
      <c r="C12932" t="s">
        <v>1170</v>
      </c>
      <c r="D12932" t="s">
        <v>961</v>
      </c>
      <c r="E12932" t="s">
        <v>653</v>
      </c>
      <c r="F12932" t="s">
        <v>426</v>
      </c>
    </row>
    <row r="12933" spans="1:6" x14ac:dyDescent="0.25">
      <c r="A12933">
        <v>23</v>
      </c>
      <c r="B12933">
        <v>2</v>
      </c>
      <c r="C12933" t="s">
        <v>1203</v>
      </c>
      <c r="D12933" t="s">
        <v>903</v>
      </c>
      <c r="E12933" t="s">
        <v>494</v>
      </c>
      <c r="F12933" t="s">
        <v>426</v>
      </c>
    </row>
    <row r="12934" spans="1:6" x14ac:dyDescent="0.25">
      <c r="A12934">
        <v>23</v>
      </c>
      <c r="B12934">
        <v>3</v>
      </c>
      <c r="C12934" t="s">
        <v>1252</v>
      </c>
      <c r="D12934" t="s">
        <v>901</v>
      </c>
      <c r="E12934" t="s">
        <v>858</v>
      </c>
      <c r="F12934" t="s">
        <v>426</v>
      </c>
    </row>
    <row r="12935" spans="1:6" x14ac:dyDescent="0.25">
      <c r="A12935">
        <v>23</v>
      </c>
      <c r="B12935">
        <v>4</v>
      </c>
      <c r="C12935" t="s">
        <v>1246</v>
      </c>
      <c r="D12935" t="s">
        <v>899</v>
      </c>
      <c r="E12935" t="s">
        <v>509</v>
      </c>
      <c r="F12935" t="s">
        <v>426</v>
      </c>
    </row>
    <row r="12936" spans="1:6" x14ac:dyDescent="0.25">
      <c r="A12936">
        <v>23</v>
      </c>
      <c r="B12936">
        <v>5</v>
      </c>
      <c r="C12936" t="s">
        <v>1234</v>
      </c>
      <c r="D12936" t="s">
        <v>908</v>
      </c>
      <c r="E12936" t="s">
        <v>395</v>
      </c>
      <c r="F12936" t="s">
        <v>426</v>
      </c>
    </row>
    <row r="12937" spans="1:6" x14ac:dyDescent="0.25">
      <c r="A12937">
        <v>23</v>
      </c>
      <c r="B12937">
        <v>6</v>
      </c>
      <c r="C12937" t="s">
        <v>1181</v>
      </c>
      <c r="D12937" t="s">
        <v>899</v>
      </c>
      <c r="E12937" t="s">
        <v>165</v>
      </c>
      <c r="F12937" t="s">
        <v>426</v>
      </c>
    </row>
    <row r="12938" spans="1:6" x14ac:dyDescent="0.25">
      <c r="A12938">
        <v>23</v>
      </c>
      <c r="B12938">
        <v>7</v>
      </c>
      <c r="C12938" t="s">
        <v>1292</v>
      </c>
      <c r="D12938" t="s">
        <v>901</v>
      </c>
      <c r="E12938" t="s">
        <v>694</v>
      </c>
      <c r="F12938" t="s">
        <v>426</v>
      </c>
    </row>
    <row r="12939" spans="1:6" x14ac:dyDescent="0.25">
      <c r="A12939">
        <v>23</v>
      </c>
      <c r="B12939">
        <v>8</v>
      </c>
      <c r="C12939" t="s">
        <v>1229</v>
      </c>
      <c r="D12939" t="s">
        <v>905</v>
      </c>
      <c r="E12939" t="s">
        <v>507</v>
      </c>
      <c r="F12939" t="s">
        <v>426</v>
      </c>
    </row>
    <row r="12940" spans="1:6" x14ac:dyDescent="0.25">
      <c r="A12940">
        <v>23</v>
      </c>
      <c r="B12940">
        <v>9</v>
      </c>
      <c r="C12940" t="s">
        <v>1244</v>
      </c>
      <c r="D12940" t="s">
        <v>961</v>
      </c>
      <c r="E12940" t="s">
        <v>571</v>
      </c>
      <c r="F12940" t="s">
        <v>426</v>
      </c>
    </row>
    <row r="12941" spans="1:6" x14ac:dyDescent="0.25">
      <c r="A12941">
        <v>23</v>
      </c>
      <c r="B12941">
        <v>10</v>
      </c>
      <c r="C12941" t="s">
        <v>1300</v>
      </c>
      <c r="D12941" t="s">
        <v>901</v>
      </c>
      <c r="E12941" t="s">
        <v>583</v>
      </c>
      <c r="F12941" t="s">
        <v>426</v>
      </c>
    </row>
    <row r="12942" spans="1:6" x14ac:dyDescent="0.25">
      <c r="A12942">
        <v>23</v>
      </c>
      <c r="B12942">
        <v>11</v>
      </c>
      <c r="C12942" t="s">
        <v>1215</v>
      </c>
      <c r="D12942" t="s">
        <v>899</v>
      </c>
      <c r="E12942" t="s">
        <v>305</v>
      </c>
      <c r="F12942" t="s">
        <v>426</v>
      </c>
    </row>
    <row r="12943" spans="1:6" x14ac:dyDescent="0.25">
      <c r="A12943">
        <v>23</v>
      </c>
      <c r="B12943">
        <v>12</v>
      </c>
      <c r="C12943" t="s">
        <v>1254</v>
      </c>
      <c r="D12943" t="s">
        <v>905</v>
      </c>
      <c r="E12943" t="s">
        <v>560</v>
      </c>
      <c r="F12943" t="s">
        <v>426</v>
      </c>
    </row>
    <row r="12944" spans="1:6" x14ac:dyDescent="0.25">
      <c r="A12944">
        <v>23</v>
      </c>
      <c r="B12944">
        <v>13</v>
      </c>
      <c r="C12944" t="s">
        <v>1290</v>
      </c>
      <c r="D12944" t="s">
        <v>922</v>
      </c>
      <c r="E12944" t="s">
        <v>869</v>
      </c>
      <c r="F12944" t="s">
        <v>426</v>
      </c>
    </row>
    <row r="12945" spans="1:6" x14ac:dyDescent="0.25">
      <c r="A12945">
        <v>23</v>
      </c>
      <c r="B12945">
        <v>14</v>
      </c>
      <c r="C12945" t="s">
        <v>1235</v>
      </c>
      <c r="D12945" t="s">
        <v>899</v>
      </c>
      <c r="E12945" t="s">
        <v>398</v>
      </c>
      <c r="F12945" t="s">
        <v>426</v>
      </c>
    </row>
    <row r="12946" spans="1:6" x14ac:dyDescent="0.25">
      <c r="A12946">
        <v>23</v>
      </c>
      <c r="B12946">
        <v>15</v>
      </c>
      <c r="C12946" t="s">
        <v>1282</v>
      </c>
      <c r="D12946" t="s">
        <v>901</v>
      </c>
      <c r="E12946" t="s">
        <v>849</v>
      </c>
      <c r="F12946" t="s">
        <v>426</v>
      </c>
    </row>
    <row r="12947" spans="1:6" x14ac:dyDescent="0.25">
      <c r="A12947">
        <v>24</v>
      </c>
      <c r="B12947">
        <v>1</v>
      </c>
      <c r="C12947" t="s">
        <v>1268</v>
      </c>
      <c r="D12947" t="s">
        <v>901</v>
      </c>
      <c r="E12947" t="s">
        <v>849</v>
      </c>
      <c r="F12947" t="s">
        <v>426</v>
      </c>
    </row>
    <row r="12948" spans="1:6" x14ac:dyDescent="0.25">
      <c r="A12948">
        <v>24</v>
      </c>
      <c r="B12948">
        <v>2</v>
      </c>
      <c r="C12948" t="s">
        <v>1301</v>
      </c>
      <c r="D12948" t="s">
        <v>961</v>
      </c>
      <c r="E12948" t="s">
        <v>398</v>
      </c>
      <c r="F12948" t="s">
        <v>426</v>
      </c>
    </row>
    <row r="12949" spans="1:6" x14ac:dyDescent="0.25">
      <c r="A12949">
        <v>24</v>
      </c>
      <c r="B12949">
        <v>3</v>
      </c>
      <c r="C12949" t="s">
        <v>1321</v>
      </c>
      <c r="D12949" t="s">
        <v>899</v>
      </c>
      <c r="E12949" t="s">
        <v>869</v>
      </c>
      <c r="F12949" t="s">
        <v>426</v>
      </c>
    </row>
    <row r="12950" spans="1:6" x14ac:dyDescent="0.25">
      <c r="A12950">
        <v>24</v>
      </c>
      <c r="B12950">
        <v>4</v>
      </c>
      <c r="C12950" t="s">
        <v>1228</v>
      </c>
      <c r="D12950" t="s">
        <v>899</v>
      </c>
      <c r="E12950" t="s">
        <v>560</v>
      </c>
      <c r="F12950" t="s">
        <v>426</v>
      </c>
    </row>
    <row r="12951" spans="1:6" x14ac:dyDescent="0.25">
      <c r="A12951">
        <v>24</v>
      </c>
      <c r="B12951">
        <v>5</v>
      </c>
      <c r="C12951" t="s">
        <v>1214</v>
      </c>
      <c r="D12951" t="s">
        <v>901</v>
      </c>
      <c r="E12951" t="s">
        <v>305</v>
      </c>
      <c r="F12951" t="s">
        <v>426</v>
      </c>
    </row>
    <row r="12952" spans="1:6" x14ac:dyDescent="0.25">
      <c r="A12952">
        <v>24</v>
      </c>
      <c r="B12952">
        <v>6</v>
      </c>
      <c r="C12952" t="s">
        <v>1224</v>
      </c>
      <c r="D12952" t="s">
        <v>961</v>
      </c>
      <c r="E12952" t="s">
        <v>583</v>
      </c>
      <c r="F12952" t="s">
        <v>426</v>
      </c>
    </row>
    <row r="12953" spans="1:6" x14ac:dyDescent="0.25">
      <c r="A12953">
        <v>24</v>
      </c>
      <c r="B12953">
        <v>7</v>
      </c>
      <c r="C12953" t="s">
        <v>1271</v>
      </c>
      <c r="D12953" t="s">
        <v>899</v>
      </c>
      <c r="E12953" t="s">
        <v>571</v>
      </c>
      <c r="F12953" t="s">
        <v>426</v>
      </c>
    </row>
    <row r="12954" spans="1:6" x14ac:dyDescent="0.25">
      <c r="A12954">
        <v>24</v>
      </c>
      <c r="B12954">
        <v>8</v>
      </c>
      <c r="C12954" t="s">
        <v>1243</v>
      </c>
      <c r="D12954" t="s">
        <v>901</v>
      </c>
      <c r="E12954" t="s">
        <v>507</v>
      </c>
      <c r="F12954" t="s">
        <v>426</v>
      </c>
    </row>
    <row r="12955" spans="1:6" x14ac:dyDescent="0.25">
      <c r="A12955">
        <v>24</v>
      </c>
      <c r="B12955">
        <v>9</v>
      </c>
      <c r="C12955" t="s">
        <v>1315</v>
      </c>
      <c r="D12955" t="s">
        <v>901</v>
      </c>
      <c r="E12955" t="s">
        <v>694</v>
      </c>
      <c r="F12955" t="s">
        <v>426</v>
      </c>
    </row>
    <row r="12956" spans="1:6" x14ac:dyDescent="0.25">
      <c r="A12956">
        <v>24</v>
      </c>
      <c r="B12956">
        <v>10</v>
      </c>
      <c r="C12956" t="s">
        <v>1261</v>
      </c>
      <c r="D12956" t="s">
        <v>899</v>
      </c>
      <c r="E12956" t="s">
        <v>165</v>
      </c>
      <c r="F12956" t="s">
        <v>426</v>
      </c>
    </row>
    <row r="12957" spans="1:6" x14ac:dyDescent="0.25">
      <c r="A12957">
        <v>24</v>
      </c>
      <c r="B12957">
        <v>11</v>
      </c>
      <c r="C12957" t="s">
        <v>1223</v>
      </c>
      <c r="D12957" t="s">
        <v>908</v>
      </c>
      <c r="E12957" t="s">
        <v>395</v>
      </c>
      <c r="F12957" t="s">
        <v>426</v>
      </c>
    </row>
    <row r="12958" spans="1:6" x14ac:dyDescent="0.25">
      <c r="A12958">
        <v>24</v>
      </c>
      <c r="B12958">
        <v>12</v>
      </c>
      <c r="C12958" t="s">
        <v>1296</v>
      </c>
      <c r="D12958" t="s">
        <v>901</v>
      </c>
      <c r="E12958" t="s">
        <v>509</v>
      </c>
      <c r="F12958" t="s">
        <v>426</v>
      </c>
    </row>
    <row r="12959" spans="1:6" x14ac:dyDescent="0.25">
      <c r="A12959">
        <v>24</v>
      </c>
      <c r="B12959">
        <v>13</v>
      </c>
      <c r="C12959" t="s">
        <v>1267</v>
      </c>
      <c r="D12959" t="s">
        <v>901</v>
      </c>
      <c r="E12959" t="s">
        <v>858</v>
      </c>
      <c r="F12959" t="s">
        <v>426</v>
      </c>
    </row>
    <row r="12960" spans="1:6" x14ac:dyDescent="0.25">
      <c r="A12960">
        <v>24</v>
      </c>
      <c r="B12960">
        <v>14</v>
      </c>
      <c r="C12960" t="s">
        <v>1275</v>
      </c>
      <c r="D12960" t="s">
        <v>899</v>
      </c>
      <c r="E12960" t="s">
        <v>494</v>
      </c>
      <c r="F12960" t="s">
        <v>426</v>
      </c>
    </row>
    <row r="12961" spans="1:6" x14ac:dyDescent="0.25">
      <c r="A12961">
        <v>24</v>
      </c>
      <c r="B12961">
        <v>15</v>
      </c>
      <c r="C12961" t="s">
        <v>1248</v>
      </c>
      <c r="D12961" t="s">
        <v>901</v>
      </c>
      <c r="E12961" t="s">
        <v>653</v>
      </c>
      <c r="F12961" t="s">
        <v>426</v>
      </c>
    </row>
    <row r="12962" spans="1:6" x14ac:dyDescent="0.25">
      <c r="A12962">
        <v>25</v>
      </c>
      <c r="B12962">
        <v>1</v>
      </c>
      <c r="C12962" t="s">
        <v>1232</v>
      </c>
      <c r="D12962" t="s">
        <v>901</v>
      </c>
      <c r="E12962" t="s">
        <v>653</v>
      </c>
      <c r="F12962" t="s">
        <v>426</v>
      </c>
    </row>
    <row r="12963" spans="1:6" x14ac:dyDescent="0.25">
      <c r="A12963">
        <v>25</v>
      </c>
      <c r="B12963">
        <v>2</v>
      </c>
      <c r="C12963" t="s">
        <v>1193</v>
      </c>
      <c r="D12963" t="s">
        <v>908</v>
      </c>
      <c r="E12963" t="s">
        <v>494</v>
      </c>
      <c r="F12963" t="s">
        <v>426</v>
      </c>
    </row>
    <row r="12964" spans="1:6" x14ac:dyDescent="0.25">
      <c r="A12964">
        <v>25</v>
      </c>
      <c r="B12964">
        <v>3</v>
      </c>
      <c r="C12964" t="s">
        <v>1264</v>
      </c>
      <c r="D12964" t="s">
        <v>899</v>
      </c>
      <c r="E12964" t="s">
        <v>858</v>
      </c>
      <c r="F12964" t="s">
        <v>426</v>
      </c>
    </row>
    <row r="12965" spans="1:6" x14ac:dyDescent="0.25">
      <c r="A12965">
        <v>25</v>
      </c>
      <c r="B12965">
        <v>4</v>
      </c>
      <c r="C12965" t="s">
        <v>1218</v>
      </c>
      <c r="D12965" t="s">
        <v>901</v>
      </c>
      <c r="E12965" t="s">
        <v>509</v>
      </c>
      <c r="F12965" t="s">
        <v>426</v>
      </c>
    </row>
    <row r="12966" spans="1:6" x14ac:dyDescent="0.25">
      <c r="A12966">
        <v>25</v>
      </c>
      <c r="B12966">
        <v>5</v>
      </c>
      <c r="C12966" t="s">
        <v>1240</v>
      </c>
      <c r="D12966" t="s">
        <v>901</v>
      </c>
      <c r="E12966" t="s">
        <v>395</v>
      </c>
      <c r="F12966" t="s">
        <v>426</v>
      </c>
    </row>
    <row r="12967" spans="1:6" x14ac:dyDescent="0.25">
      <c r="A12967">
        <v>25</v>
      </c>
      <c r="B12967">
        <v>6</v>
      </c>
      <c r="C12967" t="s">
        <v>1257</v>
      </c>
      <c r="D12967" t="s">
        <v>901</v>
      </c>
      <c r="E12967" t="s">
        <v>165</v>
      </c>
      <c r="F12967" t="s">
        <v>426</v>
      </c>
    </row>
    <row r="12968" spans="1:6" x14ac:dyDescent="0.25">
      <c r="A12968">
        <v>25</v>
      </c>
      <c r="B12968">
        <v>7</v>
      </c>
      <c r="C12968" t="s">
        <v>1317</v>
      </c>
      <c r="D12968" t="s">
        <v>961</v>
      </c>
      <c r="E12968" t="s">
        <v>694</v>
      </c>
      <c r="F12968" t="s">
        <v>426</v>
      </c>
    </row>
    <row r="12969" spans="1:6" x14ac:dyDescent="0.25">
      <c r="A12969">
        <v>25</v>
      </c>
      <c r="B12969">
        <v>8</v>
      </c>
      <c r="C12969" t="s">
        <v>1199</v>
      </c>
      <c r="D12969" t="s">
        <v>903</v>
      </c>
      <c r="E12969" t="s">
        <v>507</v>
      </c>
      <c r="F12969" t="s">
        <v>426</v>
      </c>
    </row>
    <row r="12970" spans="1:6" x14ac:dyDescent="0.25">
      <c r="A12970">
        <v>25</v>
      </c>
      <c r="B12970">
        <v>9</v>
      </c>
      <c r="C12970" t="s">
        <v>1236</v>
      </c>
      <c r="D12970" t="s">
        <v>901</v>
      </c>
      <c r="E12970" t="s">
        <v>571</v>
      </c>
      <c r="F12970" t="s">
        <v>426</v>
      </c>
    </row>
    <row r="12971" spans="1:6" x14ac:dyDescent="0.25">
      <c r="A12971">
        <v>25</v>
      </c>
      <c r="B12971">
        <v>10</v>
      </c>
      <c r="C12971" t="s">
        <v>1316</v>
      </c>
      <c r="D12971" t="s">
        <v>901</v>
      </c>
      <c r="E12971" t="s">
        <v>583</v>
      </c>
      <c r="F12971" t="s">
        <v>426</v>
      </c>
    </row>
    <row r="12972" spans="1:6" x14ac:dyDescent="0.25">
      <c r="A12972">
        <v>25</v>
      </c>
      <c r="B12972">
        <v>11</v>
      </c>
      <c r="C12972" t="s">
        <v>1295</v>
      </c>
      <c r="D12972" t="s">
        <v>908</v>
      </c>
      <c r="E12972" t="s">
        <v>305</v>
      </c>
      <c r="F12972" t="s">
        <v>426</v>
      </c>
    </row>
    <row r="12973" spans="1:6" x14ac:dyDescent="0.25">
      <c r="A12973">
        <v>25</v>
      </c>
      <c r="B12973">
        <v>12</v>
      </c>
      <c r="C12973" t="s">
        <v>1171</v>
      </c>
      <c r="D12973" t="s">
        <v>961</v>
      </c>
      <c r="E12973" t="s">
        <v>560</v>
      </c>
      <c r="F12973" t="s">
        <v>426</v>
      </c>
    </row>
    <row r="12974" spans="1:6" x14ac:dyDescent="0.25">
      <c r="A12974">
        <v>25</v>
      </c>
      <c r="B12974">
        <v>13</v>
      </c>
      <c r="C12974" t="s">
        <v>1365</v>
      </c>
      <c r="D12974" t="s">
        <v>901</v>
      </c>
      <c r="E12974" t="s">
        <v>869</v>
      </c>
      <c r="F12974" t="s">
        <v>426</v>
      </c>
    </row>
    <row r="12975" spans="1:6" x14ac:dyDescent="0.25">
      <c r="A12975">
        <v>25</v>
      </c>
      <c r="B12975">
        <v>14</v>
      </c>
      <c r="C12975" t="s">
        <v>1458</v>
      </c>
      <c r="D12975" t="s">
        <v>899</v>
      </c>
      <c r="E12975" t="s">
        <v>398</v>
      </c>
      <c r="F12975" t="s">
        <v>426</v>
      </c>
    </row>
    <row r="12976" spans="1:6" x14ac:dyDescent="0.25">
      <c r="A12976">
        <v>25</v>
      </c>
      <c r="B12976">
        <v>15</v>
      </c>
      <c r="C12976" t="s">
        <v>1342</v>
      </c>
      <c r="D12976" t="s">
        <v>961</v>
      </c>
      <c r="E12976" t="s">
        <v>849</v>
      </c>
      <c r="F12976" t="s">
        <v>426</v>
      </c>
    </row>
    <row r="12977" spans="1:6" x14ac:dyDescent="0.25">
      <c r="A12977">
        <v>26</v>
      </c>
      <c r="B12977">
        <v>1</v>
      </c>
      <c r="C12977" t="s">
        <v>1305</v>
      </c>
      <c r="D12977" t="s">
        <v>901</v>
      </c>
      <c r="E12977" t="s">
        <v>849</v>
      </c>
      <c r="F12977" t="s">
        <v>426</v>
      </c>
    </row>
    <row r="12978" spans="1:6" x14ac:dyDescent="0.25">
      <c r="A12978">
        <v>26</v>
      </c>
      <c r="B12978">
        <v>2</v>
      </c>
      <c r="C12978" t="s">
        <v>1445</v>
      </c>
      <c r="D12978" t="s">
        <v>901</v>
      </c>
      <c r="E12978" t="s">
        <v>398</v>
      </c>
      <c r="F12978" t="s">
        <v>426</v>
      </c>
    </row>
    <row r="12979" spans="1:6" x14ac:dyDescent="0.25">
      <c r="A12979">
        <v>26</v>
      </c>
      <c r="B12979">
        <v>3</v>
      </c>
      <c r="C12979" t="s">
        <v>1303</v>
      </c>
      <c r="D12979" t="s">
        <v>899</v>
      </c>
      <c r="E12979" t="s">
        <v>869</v>
      </c>
      <c r="F12979" t="s">
        <v>426</v>
      </c>
    </row>
    <row r="12980" spans="1:6" x14ac:dyDescent="0.25">
      <c r="A12980">
        <v>26</v>
      </c>
      <c r="B12980">
        <v>4</v>
      </c>
      <c r="C12980" t="s">
        <v>1258</v>
      </c>
      <c r="D12980" t="s">
        <v>901</v>
      </c>
      <c r="E12980" t="s">
        <v>560</v>
      </c>
      <c r="F12980" t="s">
        <v>426</v>
      </c>
    </row>
    <row r="12981" spans="1:6" x14ac:dyDescent="0.25">
      <c r="A12981">
        <v>26</v>
      </c>
      <c r="B12981">
        <v>5</v>
      </c>
      <c r="C12981" t="s">
        <v>1072</v>
      </c>
      <c r="D12981" t="s">
        <v>901</v>
      </c>
      <c r="E12981" t="s">
        <v>305</v>
      </c>
      <c r="F12981" t="s">
        <v>426</v>
      </c>
    </row>
    <row r="12982" spans="1:6" x14ac:dyDescent="0.25">
      <c r="A12982">
        <v>26</v>
      </c>
      <c r="B12982">
        <v>6</v>
      </c>
      <c r="C12982" t="s">
        <v>1304</v>
      </c>
      <c r="D12982" t="s">
        <v>908</v>
      </c>
      <c r="E12982" t="s">
        <v>583</v>
      </c>
      <c r="F12982" t="s">
        <v>426</v>
      </c>
    </row>
    <row r="12983" spans="1:6" x14ac:dyDescent="0.25">
      <c r="A12983">
        <v>26</v>
      </c>
      <c r="B12983">
        <v>7</v>
      </c>
      <c r="C12983" t="s">
        <v>1336</v>
      </c>
      <c r="D12983" t="s">
        <v>901</v>
      </c>
      <c r="E12983" t="s">
        <v>571</v>
      </c>
      <c r="F12983" t="s">
        <v>426</v>
      </c>
    </row>
    <row r="12984" spans="1:6" x14ac:dyDescent="0.25">
      <c r="A12984">
        <v>26</v>
      </c>
      <c r="B12984">
        <v>8</v>
      </c>
      <c r="C12984" t="s">
        <v>1266</v>
      </c>
      <c r="D12984" t="s">
        <v>901</v>
      </c>
      <c r="E12984" t="s">
        <v>507</v>
      </c>
      <c r="F12984" t="s">
        <v>426</v>
      </c>
    </row>
    <row r="12985" spans="1:6" x14ac:dyDescent="0.25">
      <c r="A12985">
        <v>26</v>
      </c>
      <c r="B12985">
        <v>9</v>
      </c>
      <c r="C12985" t="s">
        <v>1219</v>
      </c>
      <c r="D12985" t="s">
        <v>899</v>
      </c>
      <c r="E12985" t="s">
        <v>694</v>
      </c>
      <c r="F12985" t="s">
        <v>426</v>
      </c>
    </row>
    <row r="12986" spans="1:6" x14ac:dyDescent="0.25">
      <c r="A12986">
        <v>26</v>
      </c>
      <c r="B12986">
        <v>10</v>
      </c>
      <c r="C12986" t="s">
        <v>1294</v>
      </c>
      <c r="D12986" t="s">
        <v>901</v>
      </c>
      <c r="E12986" t="s">
        <v>165</v>
      </c>
      <c r="F12986" t="s">
        <v>426</v>
      </c>
    </row>
    <row r="12987" spans="1:6" x14ac:dyDescent="0.25">
      <c r="A12987">
        <v>26</v>
      </c>
      <c r="B12987">
        <v>11</v>
      </c>
      <c r="C12987" t="s">
        <v>1314</v>
      </c>
      <c r="D12987" t="s">
        <v>926</v>
      </c>
      <c r="E12987" t="s">
        <v>395</v>
      </c>
      <c r="F12987" t="s">
        <v>426</v>
      </c>
    </row>
    <row r="12988" spans="1:6" x14ac:dyDescent="0.25">
      <c r="A12988">
        <v>26</v>
      </c>
      <c r="B12988">
        <v>12</v>
      </c>
      <c r="C12988" t="s">
        <v>1299</v>
      </c>
      <c r="D12988" t="s">
        <v>961</v>
      </c>
      <c r="E12988" t="s">
        <v>509</v>
      </c>
      <c r="F12988" t="s">
        <v>426</v>
      </c>
    </row>
    <row r="12989" spans="1:6" x14ac:dyDescent="0.25">
      <c r="A12989">
        <v>26</v>
      </c>
      <c r="B12989">
        <v>13</v>
      </c>
      <c r="C12989" t="s">
        <v>1276</v>
      </c>
      <c r="D12989" t="s">
        <v>922</v>
      </c>
      <c r="E12989" t="s">
        <v>858</v>
      </c>
      <c r="F12989" t="s">
        <v>426</v>
      </c>
    </row>
    <row r="12990" spans="1:6" x14ac:dyDescent="0.25">
      <c r="A12990">
        <v>26</v>
      </c>
      <c r="B12990">
        <v>14</v>
      </c>
      <c r="C12990" t="s">
        <v>1376</v>
      </c>
      <c r="D12990" t="s">
        <v>901</v>
      </c>
      <c r="E12990" t="s">
        <v>494</v>
      </c>
      <c r="F12990" t="s">
        <v>426</v>
      </c>
    </row>
    <row r="12991" spans="1:6" x14ac:dyDescent="0.25">
      <c r="A12991">
        <v>26</v>
      </c>
      <c r="B12991">
        <v>15</v>
      </c>
      <c r="C12991" t="s">
        <v>1493</v>
      </c>
      <c r="D12991" t="s">
        <v>961</v>
      </c>
      <c r="E12991" t="s">
        <v>653</v>
      </c>
      <c r="F12991" t="s">
        <v>426</v>
      </c>
    </row>
    <row r="12992" spans="1:6" x14ac:dyDescent="0.25">
      <c r="A12992">
        <v>27</v>
      </c>
      <c r="B12992">
        <v>1</v>
      </c>
      <c r="C12992" t="s">
        <v>1501</v>
      </c>
      <c r="D12992" t="s">
        <v>908</v>
      </c>
      <c r="E12992" t="s">
        <v>653</v>
      </c>
      <c r="F12992" t="s">
        <v>426</v>
      </c>
    </row>
    <row r="12993" spans="1:6" x14ac:dyDescent="0.25">
      <c r="A12993">
        <v>27</v>
      </c>
      <c r="B12993">
        <v>2</v>
      </c>
      <c r="C12993" t="s">
        <v>1312</v>
      </c>
      <c r="D12993" t="s">
        <v>922</v>
      </c>
      <c r="E12993" t="s">
        <v>494</v>
      </c>
      <c r="F12993" t="s">
        <v>426</v>
      </c>
    </row>
    <row r="12994" spans="1:6" x14ac:dyDescent="0.25">
      <c r="A12994">
        <v>27</v>
      </c>
      <c r="B12994">
        <v>3</v>
      </c>
      <c r="C12994" t="s">
        <v>1334</v>
      </c>
      <c r="D12994" t="s">
        <v>908</v>
      </c>
      <c r="E12994" t="s">
        <v>858</v>
      </c>
      <c r="F12994" t="s">
        <v>426</v>
      </c>
    </row>
    <row r="12995" spans="1:6" x14ac:dyDescent="0.25">
      <c r="A12995">
        <v>27</v>
      </c>
      <c r="B12995">
        <v>4</v>
      </c>
      <c r="C12995" t="s">
        <v>1202</v>
      </c>
      <c r="D12995" t="s">
        <v>899</v>
      </c>
      <c r="E12995" t="s">
        <v>509</v>
      </c>
      <c r="F12995" t="s">
        <v>426</v>
      </c>
    </row>
    <row r="12996" spans="1:6" x14ac:dyDescent="0.25">
      <c r="A12996">
        <v>27</v>
      </c>
      <c r="B12996">
        <v>5</v>
      </c>
      <c r="C12996" t="s">
        <v>1339</v>
      </c>
      <c r="D12996" t="s">
        <v>908</v>
      </c>
      <c r="E12996" t="s">
        <v>395</v>
      </c>
      <c r="F12996" t="s">
        <v>426</v>
      </c>
    </row>
    <row r="12997" spans="1:6" x14ac:dyDescent="0.25">
      <c r="A12997">
        <v>27</v>
      </c>
      <c r="B12997">
        <v>6</v>
      </c>
      <c r="C12997" t="s">
        <v>1287</v>
      </c>
      <c r="D12997" t="s">
        <v>903</v>
      </c>
      <c r="E12997" t="s">
        <v>165</v>
      </c>
      <c r="F12997" t="s">
        <v>426</v>
      </c>
    </row>
    <row r="12998" spans="1:6" x14ac:dyDescent="0.25">
      <c r="A12998">
        <v>27</v>
      </c>
      <c r="B12998">
        <v>7</v>
      </c>
      <c r="C12998" t="s">
        <v>1524</v>
      </c>
      <c r="D12998" t="s">
        <v>901</v>
      </c>
      <c r="E12998" t="s">
        <v>694</v>
      </c>
      <c r="F12998" t="s">
        <v>426</v>
      </c>
    </row>
    <row r="12999" spans="1:6" x14ac:dyDescent="0.25">
      <c r="A12999">
        <v>27</v>
      </c>
      <c r="B12999">
        <v>8</v>
      </c>
      <c r="C12999" t="s">
        <v>1245</v>
      </c>
      <c r="D12999" t="s">
        <v>901</v>
      </c>
      <c r="E12999" t="s">
        <v>507</v>
      </c>
      <c r="F12999" t="s">
        <v>426</v>
      </c>
    </row>
    <row r="13000" spans="1:6" x14ac:dyDescent="0.25">
      <c r="A13000">
        <v>27</v>
      </c>
      <c r="B13000">
        <v>9</v>
      </c>
      <c r="C13000" t="s">
        <v>1230</v>
      </c>
      <c r="D13000" t="s">
        <v>922</v>
      </c>
      <c r="E13000" t="s">
        <v>571</v>
      </c>
      <c r="F13000" t="s">
        <v>426</v>
      </c>
    </row>
    <row r="13001" spans="1:6" x14ac:dyDescent="0.25">
      <c r="A13001">
        <v>27</v>
      </c>
      <c r="B13001">
        <v>10</v>
      </c>
      <c r="C13001" t="s">
        <v>1297</v>
      </c>
      <c r="D13001" t="s">
        <v>922</v>
      </c>
      <c r="E13001" t="s">
        <v>583</v>
      </c>
      <c r="F13001" t="s">
        <v>426</v>
      </c>
    </row>
    <row r="13002" spans="1:6" x14ac:dyDescent="0.25">
      <c r="A13002">
        <v>27</v>
      </c>
      <c r="B13002">
        <v>11</v>
      </c>
      <c r="C13002" t="s">
        <v>1356</v>
      </c>
      <c r="D13002" t="s">
        <v>901</v>
      </c>
      <c r="E13002" t="s">
        <v>305</v>
      </c>
      <c r="F13002" t="s">
        <v>426</v>
      </c>
    </row>
    <row r="13003" spans="1:6" x14ac:dyDescent="0.25">
      <c r="A13003">
        <v>27</v>
      </c>
      <c r="B13003">
        <v>12</v>
      </c>
      <c r="C13003" t="s">
        <v>1309</v>
      </c>
      <c r="D13003" t="s">
        <v>899</v>
      </c>
      <c r="E13003" t="s">
        <v>560</v>
      </c>
      <c r="F13003" t="s">
        <v>426</v>
      </c>
    </row>
    <row r="13004" spans="1:6" x14ac:dyDescent="0.25">
      <c r="A13004">
        <v>27</v>
      </c>
      <c r="B13004">
        <v>13</v>
      </c>
      <c r="C13004" t="s">
        <v>1311</v>
      </c>
      <c r="D13004" t="s">
        <v>899</v>
      </c>
      <c r="E13004" t="s">
        <v>869</v>
      </c>
      <c r="F13004" t="s">
        <v>426</v>
      </c>
    </row>
    <row r="13005" spans="1:6" x14ac:dyDescent="0.25">
      <c r="A13005">
        <v>27</v>
      </c>
      <c r="B13005">
        <v>14</v>
      </c>
      <c r="C13005" t="s">
        <v>1520</v>
      </c>
      <c r="D13005" t="s">
        <v>901</v>
      </c>
      <c r="E13005" t="s">
        <v>398</v>
      </c>
      <c r="F13005" t="s">
        <v>426</v>
      </c>
    </row>
    <row r="13006" spans="1:6" x14ac:dyDescent="0.25">
      <c r="A13006">
        <v>27</v>
      </c>
      <c r="B13006">
        <v>15</v>
      </c>
      <c r="C13006" t="s">
        <v>1262</v>
      </c>
      <c r="D13006" t="s">
        <v>903</v>
      </c>
      <c r="E13006" t="s">
        <v>849</v>
      </c>
      <c r="F13006" t="s">
        <v>426</v>
      </c>
    </row>
    <row r="13007" spans="1:6" x14ac:dyDescent="0.25">
      <c r="A13007">
        <v>28</v>
      </c>
      <c r="B13007">
        <v>1</v>
      </c>
      <c r="C13007" t="s">
        <v>1286</v>
      </c>
      <c r="D13007" t="s">
        <v>899</v>
      </c>
      <c r="E13007" t="s">
        <v>849</v>
      </c>
      <c r="F13007" t="s">
        <v>426</v>
      </c>
    </row>
    <row r="13008" spans="1:6" x14ac:dyDescent="0.25">
      <c r="A13008">
        <v>28</v>
      </c>
      <c r="B13008">
        <v>2</v>
      </c>
      <c r="C13008" t="s">
        <v>1269</v>
      </c>
      <c r="D13008" t="s">
        <v>905</v>
      </c>
      <c r="E13008" t="s">
        <v>398</v>
      </c>
      <c r="F13008" t="s">
        <v>426</v>
      </c>
    </row>
    <row r="13009" spans="1:6" x14ac:dyDescent="0.25">
      <c r="A13009">
        <v>28</v>
      </c>
      <c r="B13009">
        <v>3</v>
      </c>
      <c r="C13009" t="s">
        <v>1283</v>
      </c>
      <c r="D13009" t="s">
        <v>901</v>
      </c>
      <c r="E13009" t="s">
        <v>869</v>
      </c>
      <c r="F13009" t="s">
        <v>426</v>
      </c>
    </row>
    <row r="13010" spans="1:6" x14ac:dyDescent="0.25">
      <c r="A13010">
        <v>28</v>
      </c>
      <c r="B13010">
        <v>4</v>
      </c>
      <c r="C13010" t="s">
        <v>1310</v>
      </c>
      <c r="D13010" t="s">
        <v>899</v>
      </c>
      <c r="E13010" t="s">
        <v>560</v>
      </c>
      <c r="F13010" t="s">
        <v>426</v>
      </c>
    </row>
    <row r="13011" spans="1:6" x14ac:dyDescent="0.25">
      <c r="A13011">
        <v>28</v>
      </c>
      <c r="B13011">
        <v>5</v>
      </c>
      <c r="C13011" t="s">
        <v>1293</v>
      </c>
      <c r="D13011" t="s">
        <v>901</v>
      </c>
      <c r="E13011" t="s">
        <v>305</v>
      </c>
      <c r="F13011" t="s">
        <v>426</v>
      </c>
    </row>
    <row r="13012" spans="1:6" x14ac:dyDescent="0.25">
      <c r="A13012">
        <v>28</v>
      </c>
      <c r="B13012">
        <v>6</v>
      </c>
      <c r="C13012" t="s">
        <v>1302</v>
      </c>
      <c r="D13012" t="s">
        <v>901</v>
      </c>
      <c r="E13012" t="s">
        <v>583</v>
      </c>
      <c r="F13012" t="s">
        <v>426</v>
      </c>
    </row>
    <row r="13013" spans="1:6" x14ac:dyDescent="0.25">
      <c r="A13013">
        <v>28</v>
      </c>
      <c r="B13013">
        <v>7</v>
      </c>
      <c r="C13013" t="s">
        <v>1197</v>
      </c>
      <c r="D13013" t="s">
        <v>961</v>
      </c>
      <c r="E13013" t="s">
        <v>571</v>
      </c>
      <c r="F13013" t="s">
        <v>426</v>
      </c>
    </row>
    <row r="13014" spans="1:6" x14ac:dyDescent="0.25">
      <c r="A13014">
        <v>28</v>
      </c>
      <c r="B13014">
        <v>8</v>
      </c>
      <c r="C13014" t="s">
        <v>1318</v>
      </c>
      <c r="D13014" t="s">
        <v>905</v>
      </c>
      <c r="E13014" t="s">
        <v>507</v>
      </c>
      <c r="F13014" t="s">
        <v>426</v>
      </c>
    </row>
    <row r="13015" spans="1:6" x14ac:dyDescent="0.25">
      <c r="A13015">
        <v>28</v>
      </c>
      <c r="B13015">
        <v>9</v>
      </c>
      <c r="C13015" t="s">
        <v>1473</v>
      </c>
      <c r="D13015" t="s">
        <v>899</v>
      </c>
      <c r="E13015" t="s">
        <v>694</v>
      </c>
      <c r="F13015" t="s">
        <v>426</v>
      </c>
    </row>
    <row r="13016" spans="1:6" x14ac:dyDescent="0.25">
      <c r="A13016">
        <v>28</v>
      </c>
      <c r="B13016">
        <v>10</v>
      </c>
      <c r="C13016" t="s">
        <v>1308</v>
      </c>
      <c r="D13016" t="s">
        <v>901</v>
      </c>
      <c r="E13016" t="s">
        <v>165</v>
      </c>
      <c r="F13016" t="s">
        <v>426</v>
      </c>
    </row>
    <row r="13017" spans="1:6" x14ac:dyDescent="0.25">
      <c r="A13017">
        <v>28</v>
      </c>
      <c r="B13017">
        <v>11</v>
      </c>
      <c r="C13017" t="s">
        <v>1222</v>
      </c>
      <c r="D13017" t="s">
        <v>901</v>
      </c>
      <c r="E13017" t="s">
        <v>395</v>
      </c>
      <c r="F13017" t="s">
        <v>426</v>
      </c>
    </row>
    <row r="13018" spans="1:6" x14ac:dyDescent="0.25">
      <c r="A13018">
        <v>28</v>
      </c>
      <c r="B13018">
        <v>12</v>
      </c>
      <c r="C13018" t="s">
        <v>1182</v>
      </c>
      <c r="D13018" t="s">
        <v>901</v>
      </c>
      <c r="E13018" t="s">
        <v>509</v>
      </c>
      <c r="F13018" t="s">
        <v>426</v>
      </c>
    </row>
    <row r="13019" spans="1:6" x14ac:dyDescent="0.25">
      <c r="A13019">
        <v>28</v>
      </c>
      <c r="B13019">
        <v>13</v>
      </c>
      <c r="C13019" t="s">
        <v>1414</v>
      </c>
      <c r="D13019" t="s">
        <v>901</v>
      </c>
      <c r="E13019" t="s">
        <v>858</v>
      </c>
      <c r="F13019" t="s">
        <v>426</v>
      </c>
    </row>
    <row r="13020" spans="1:6" x14ac:dyDescent="0.25">
      <c r="A13020">
        <v>28</v>
      </c>
      <c r="B13020">
        <v>14</v>
      </c>
      <c r="C13020" t="s">
        <v>1425</v>
      </c>
      <c r="D13020" t="s">
        <v>901</v>
      </c>
      <c r="E13020" t="s">
        <v>494</v>
      </c>
      <c r="F13020" t="s">
        <v>426</v>
      </c>
    </row>
    <row r="13021" spans="1:6" x14ac:dyDescent="0.25">
      <c r="A13021">
        <v>28</v>
      </c>
      <c r="B13021">
        <v>15</v>
      </c>
      <c r="C13021" t="s">
        <v>1369</v>
      </c>
      <c r="D13021" t="s">
        <v>901</v>
      </c>
      <c r="E13021" t="s">
        <v>653</v>
      </c>
      <c r="F13021" t="s">
        <v>426</v>
      </c>
    </row>
    <row r="13022" spans="1:6" x14ac:dyDescent="0.25">
      <c r="A13022">
        <v>29</v>
      </c>
      <c r="B13022">
        <v>1</v>
      </c>
      <c r="C13022" t="s">
        <v>1362</v>
      </c>
      <c r="D13022" t="s">
        <v>922</v>
      </c>
      <c r="E13022" t="s">
        <v>653</v>
      </c>
      <c r="F13022" t="s">
        <v>426</v>
      </c>
    </row>
    <row r="13023" spans="1:6" x14ac:dyDescent="0.25">
      <c r="A13023">
        <v>29</v>
      </c>
      <c r="B13023">
        <v>2</v>
      </c>
      <c r="C13023" t="s">
        <v>1355</v>
      </c>
      <c r="D13023" t="s">
        <v>899</v>
      </c>
      <c r="E13023" t="s">
        <v>494</v>
      </c>
      <c r="F13023" t="s">
        <v>426</v>
      </c>
    </row>
    <row r="13024" spans="1:6" x14ac:dyDescent="0.25">
      <c r="A13024">
        <v>29</v>
      </c>
      <c r="B13024">
        <v>3</v>
      </c>
      <c r="C13024" t="s">
        <v>1306</v>
      </c>
      <c r="D13024" t="s">
        <v>901</v>
      </c>
      <c r="E13024" t="s">
        <v>858</v>
      </c>
      <c r="F13024" t="s">
        <v>426</v>
      </c>
    </row>
    <row r="13025" spans="1:6" x14ac:dyDescent="0.25">
      <c r="A13025">
        <v>29</v>
      </c>
      <c r="B13025">
        <v>4</v>
      </c>
      <c r="C13025" t="s">
        <v>1380</v>
      </c>
      <c r="D13025" t="s">
        <v>899</v>
      </c>
      <c r="E13025" t="s">
        <v>509</v>
      </c>
      <c r="F13025" t="s">
        <v>426</v>
      </c>
    </row>
    <row r="13026" spans="1:6" x14ac:dyDescent="0.25">
      <c r="A13026">
        <v>29</v>
      </c>
      <c r="B13026">
        <v>5</v>
      </c>
      <c r="C13026" t="s">
        <v>1298</v>
      </c>
      <c r="D13026" t="s">
        <v>922</v>
      </c>
      <c r="E13026" t="s">
        <v>395</v>
      </c>
      <c r="F13026" t="s">
        <v>426</v>
      </c>
    </row>
    <row r="13027" spans="1:6" x14ac:dyDescent="0.25">
      <c r="A13027">
        <v>29</v>
      </c>
      <c r="B13027">
        <v>6</v>
      </c>
      <c r="C13027" t="s">
        <v>1346</v>
      </c>
      <c r="D13027" t="s">
        <v>905</v>
      </c>
      <c r="E13027" t="s">
        <v>165</v>
      </c>
      <c r="F13027" t="s">
        <v>426</v>
      </c>
    </row>
    <row r="13028" spans="1:6" x14ac:dyDescent="0.25">
      <c r="A13028">
        <v>29</v>
      </c>
      <c r="B13028">
        <v>7</v>
      </c>
      <c r="C13028" t="s">
        <v>1455</v>
      </c>
      <c r="D13028" t="s">
        <v>908</v>
      </c>
      <c r="E13028" t="s">
        <v>694</v>
      </c>
      <c r="F13028" t="s">
        <v>426</v>
      </c>
    </row>
    <row r="13029" spans="1:6" x14ac:dyDescent="0.25">
      <c r="A13029">
        <v>29</v>
      </c>
      <c r="B13029">
        <v>8</v>
      </c>
      <c r="C13029" t="s">
        <v>1344</v>
      </c>
      <c r="D13029" t="s">
        <v>899</v>
      </c>
      <c r="E13029" t="s">
        <v>507</v>
      </c>
      <c r="F13029" t="s">
        <v>426</v>
      </c>
    </row>
    <row r="13030" spans="1:6" x14ac:dyDescent="0.25">
      <c r="A13030">
        <v>29</v>
      </c>
      <c r="B13030">
        <v>9</v>
      </c>
      <c r="C13030" t="s">
        <v>1351</v>
      </c>
      <c r="D13030" t="s">
        <v>901</v>
      </c>
      <c r="E13030" t="s">
        <v>571</v>
      </c>
      <c r="F13030" t="s">
        <v>426</v>
      </c>
    </row>
    <row r="13031" spans="1:6" x14ac:dyDescent="0.25">
      <c r="A13031">
        <v>29</v>
      </c>
      <c r="B13031">
        <v>10</v>
      </c>
      <c r="C13031" t="s">
        <v>1389</v>
      </c>
      <c r="D13031" t="s">
        <v>899</v>
      </c>
      <c r="E13031" t="s">
        <v>583</v>
      </c>
      <c r="F13031" t="s">
        <v>426</v>
      </c>
    </row>
    <row r="13032" spans="1:6" x14ac:dyDescent="0.25">
      <c r="A13032">
        <v>29</v>
      </c>
      <c r="B13032">
        <v>11</v>
      </c>
      <c r="C13032" t="s">
        <v>1280</v>
      </c>
      <c r="D13032" t="s">
        <v>905</v>
      </c>
      <c r="E13032" t="s">
        <v>305</v>
      </c>
      <c r="F13032" t="s">
        <v>426</v>
      </c>
    </row>
    <row r="13033" spans="1:6" x14ac:dyDescent="0.25">
      <c r="A13033">
        <v>29</v>
      </c>
      <c r="B13033">
        <v>12</v>
      </c>
      <c r="C13033" t="s">
        <v>1364</v>
      </c>
      <c r="D13033" t="s">
        <v>922</v>
      </c>
      <c r="E13033" t="s">
        <v>560</v>
      </c>
      <c r="F13033" t="s">
        <v>426</v>
      </c>
    </row>
    <row r="13034" spans="1:6" x14ac:dyDescent="0.25">
      <c r="A13034">
        <v>29</v>
      </c>
      <c r="B13034">
        <v>13</v>
      </c>
      <c r="C13034" t="s">
        <v>1426</v>
      </c>
      <c r="D13034" t="s">
        <v>899</v>
      </c>
      <c r="E13034" t="s">
        <v>869</v>
      </c>
      <c r="F13034" t="s">
        <v>426</v>
      </c>
    </row>
    <row r="13035" spans="1:6" x14ac:dyDescent="0.25">
      <c r="A13035">
        <v>29</v>
      </c>
      <c r="B13035">
        <v>14</v>
      </c>
      <c r="C13035" t="s">
        <v>1377</v>
      </c>
      <c r="D13035" t="s">
        <v>901</v>
      </c>
      <c r="E13035" t="s">
        <v>398</v>
      </c>
      <c r="F13035" t="s">
        <v>426</v>
      </c>
    </row>
    <row r="13036" spans="1:6" x14ac:dyDescent="0.25">
      <c r="A13036">
        <v>29</v>
      </c>
      <c r="B13036">
        <v>15</v>
      </c>
      <c r="C13036" t="s">
        <v>1349</v>
      </c>
      <c r="D13036" t="s">
        <v>901</v>
      </c>
      <c r="E13036" t="s">
        <v>849</v>
      </c>
      <c r="F13036" t="s">
        <v>426</v>
      </c>
    </row>
    <row r="13037" spans="1:6" x14ac:dyDescent="0.25">
      <c r="A13037">
        <v>30</v>
      </c>
      <c r="B13037">
        <v>1</v>
      </c>
      <c r="C13037" t="s">
        <v>1307</v>
      </c>
      <c r="D13037" t="s">
        <v>901</v>
      </c>
      <c r="E13037" t="s">
        <v>849</v>
      </c>
      <c r="F13037" t="s">
        <v>426</v>
      </c>
    </row>
    <row r="13038" spans="1:6" x14ac:dyDescent="0.25">
      <c r="A13038">
        <v>30</v>
      </c>
      <c r="B13038">
        <v>2</v>
      </c>
      <c r="C13038" t="s">
        <v>1525</v>
      </c>
      <c r="D13038" t="s">
        <v>901</v>
      </c>
      <c r="E13038" t="s">
        <v>398</v>
      </c>
      <c r="F13038" t="s">
        <v>426</v>
      </c>
    </row>
    <row r="13039" spans="1:6" x14ac:dyDescent="0.25">
      <c r="A13039">
        <v>30</v>
      </c>
      <c r="B13039">
        <v>3</v>
      </c>
      <c r="C13039" t="s">
        <v>1526</v>
      </c>
      <c r="D13039" t="s">
        <v>901</v>
      </c>
      <c r="E13039" t="s">
        <v>869</v>
      </c>
      <c r="F13039" t="s">
        <v>426</v>
      </c>
    </row>
    <row r="13040" spans="1:6" x14ac:dyDescent="0.25">
      <c r="A13040">
        <v>30</v>
      </c>
      <c r="B13040">
        <v>4</v>
      </c>
      <c r="C13040" t="s">
        <v>1322</v>
      </c>
      <c r="D13040" t="s">
        <v>901</v>
      </c>
      <c r="E13040" t="s">
        <v>560</v>
      </c>
      <c r="F13040" t="s">
        <v>426</v>
      </c>
    </row>
    <row r="13041" spans="1:6" x14ac:dyDescent="0.25">
      <c r="A13041">
        <v>30</v>
      </c>
      <c r="B13041">
        <v>5</v>
      </c>
      <c r="C13041" t="s">
        <v>1381</v>
      </c>
      <c r="D13041" t="s">
        <v>901</v>
      </c>
      <c r="E13041" t="s">
        <v>305</v>
      </c>
      <c r="F13041" t="s">
        <v>426</v>
      </c>
    </row>
    <row r="13042" spans="1:6" x14ac:dyDescent="0.25">
      <c r="A13042">
        <v>30</v>
      </c>
      <c r="B13042">
        <v>6</v>
      </c>
      <c r="C13042" t="s">
        <v>1401</v>
      </c>
      <c r="D13042" t="s">
        <v>901</v>
      </c>
      <c r="E13042" t="s">
        <v>583</v>
      </c>
      <c r="F13042" t="s">
        <v>426</v>
      </c>
    </row>
    <row r="13043" spans="1:6" x14ac:dyDescent="0.25">
      <c r="A13043">
        <v>30</v>
      </c>
      <c r="B13043">
        <v>7</v>
      </c>
      <c r="C13043" t="s">
        <v>1387</v>
      </c>
      <c r="D13043" t="s">
        <v>905</v>
      </c>
      <c r="E13043" t="s">
        <v>571</v>
      </c>
      <c r="F13043" t="s">
        <v>426</v>
      </c>
    </row>
    <row r="13044" spans="1:6" x14ac:dyDescent="0.25">
      <c r="A13044">
        <v>30</v>
      </c>
      <c r="B13044">
        <v>8</v>
      </c>
      <c r="C13044" t="s">
        <v>1481</v>
      </c>
      <c r="D13044" t="s">
        <v>901</v>
      </c>
      <c r="E13044" t="s">
        <v>507</v>
      </c>
      <c r="F13044" t="s">
        <v>426</v>
      </c>
    </row>
    <row r="13045" spans="1:6" x14ac:dyDescent="0.25">
      <c r="A13045">
        <v>30</v>
      </c>
      <c r="B13045">
        <v>9</v>
      </c>
      <c r="C13045" t="s">
        <v>1527</v>
      </c>
      <c r="D13045" t="s">
        <v>908</v>
      </c>
      <c r="E13045" t="s">
        <v>694</v>
      </c>
      <c r="F13045" t="s">
        <v>426</v>
      </c>
    </row>
    <row r="13046" spans="1:6" x14ac:dyDescent="0.25">
      <c r="A13046">
        <v>30</v>
      </c>
      <c r="B13046">
        <v>10</v>
      </c>
      <c r="C13046" t="s">
        <v>1326</v>
      </c>
      <c r="D13046" t="s">
        <v>908</v>
      </c>
      <c r="E13046" t="s">
        <v>165</v>
      </c>
      <c r="F13046" t="s">
        <v>426</v>
      </c>
    </row>
    <row r="13047" spans="1:6" x14ac:dyDescent="0.25">
      <c r="A13047">
        <v>30</v>
      </c>
      <c r="B13047">
        <v>11</v>
      </c>
      <c r="C13047" t="s">
        <v>1385</v>
      </c>
      <c r="D13047" t="s">
        <v>901</v>
      </c>
      <c r="E13047" t="s">
        <v>395</v>
      </c>
      <c r="F13047" t="s">
        <v>426</v>
      </c>
    </row>
    <row r="13048" spans="1:6" x14ac:dyDescent="0.25">
      <c r="A13048">
        <v>30</v>
      </c>
      <c r="B13048">
        <v>12</v>
      </c>
      <c r="C13048" t="s">
        <v>1393</v>
      </c>
      <c r="D13048" t="s">
        <v>899</v>
      </c>
      <c r="E13048" t="s">
        <v>509</v>
      </c>
      <c r="F13048" t="s">
        <v>426</v>
      </c>
    </row>
    <row r="13049" spans="1:6" x14ac:dyDescent="0.25">
      <c r="A13049">
        <v>30</v>
      </c>
      <c r="B13049">
        <v>13</v>
      </c>
      <c r="C13049" t="s">
        <v>1277</v>
      </c>
      <c r="D13049" t="s">
        <v>901</v>
      </c>
      <c r="E13049" t="s">
        <v>858</v>
      </c>
      <c r="F13049" t="s">
        <v>426</v>
      </c>
    </row>
    <row r="13050" spans="1:6" x14ac:dyDescent="0.25">
      <c r="A13050">
        <v>30</v>
      </c>
      <c r="B13050">
        <v>14</v>
      </c>
      <c r="C13050" t="s">
        <v>1480</v>
      </c>
      <c r="D13050" t="s">
        <v>901</v>
      </c>
      <c r="E13050" t="s">
        <v>494</v>
      </c>
      <c r="F13050" t="s">
        <v>426</v>
      </c>
    </row>
    <row r="13051" spans="1:6" x14ac:dyDescent="0.25">
      <c r="A13051">
        <v>30</v>
      </c>
      <c r="B13051">
        <v>15</v>
      </c>
      <c r="C13051" t="s">
        <v>1360</v>
      </c>
      <c r="D13051" t="s">
        <v>899</v>
      </c>
      <c r="E13051" t="s">
        <v>653</v>
      </c>
      <c r="F13051" t="s">
        <v>426</v>
      </c>
    </row>
    <row r="13052" spans="1:6" x14ac:dyDescent="0.25">
      <c r="A13052">
        <v>1</v>
      </c>
      <c r="B13052">
        <v>1</v>
      </c>
      <c r="C13052" t="s">
        <v>898</v>
      </c>
      <c r="D13052" t="s">
        <v>899</v>
      </c>
      <c r="E13052" t="s">
        <v>250</v>
      </c>
      <c r="F13052" t="s">
        <v>319</v>
      </c>
    </row>
    <row r="13053" spans="1:6" x14ac:dyDescent="0.25">
      <c r="A13053">
        <v>1</v>
      </c>
      <c r="B13053">
        <v>2</v>
      </c>
      <c r="C13053" t="s">
        <v>900</v>
      </c>
      <c r="D13053" t="s">
        <v>901</v>
      </c>
      <c r="E13053" t="s">
        <v>630</v>
      </c>
      <c r="F13053" t="s">
        <v>319</v>
      </c>
    </row>
    <row r="13054" spans="1:6" x14ac:dyDescent="0.25">
      <c r="A13054">
        <v>1</v>
      </c>
      <c r="B13054">
        <v>3</v>
      </c>
      <c r="C13054" t="s">
        <v>906</v>
      </c>
      <c r="D13054" t="s">
        <v>899</v>
      </c>
      <c r="E13054" t="s">
        <v>767</v>
      </c>
      <c r="F13054" t="s">
        <v>319</v>
      </c>
    </row>
    <row r="13055" spans="1:6" x14ac:dyDescent="0.25">
      <c r="A13055">
        <v>1</v>
      </c>
      <c r="B13055">
        <v>4</v>
      </c>
      <c r="C13055" t="s">
        <v>904</v>
      </c>
      <c r="D13055" t="s">
        <v>905</v>
      </c>
      <c r="E13055" t="s">
        <v>151</v>
      </c>
      <c r="F13055" t="s">
        <v>319</v>
      </c>
    </row>
    <row r="13056" spans="1:6" x14ac:dyDescent="0.25">
      <c r="A13056">
        <v>1</v>
      </c>
      <c r="B13056">
        <v>5</v>
      </c>
      <c r="C13056" t="s">
        <v>911</v>
      </c>
      <c r="D13056" t="s">
        <v>905</v>
      </c>
      <c r="E13056" t="s">
        <v>572</v>
      </c>
      <c r="F13056" t="s">
        <v>319</v>
      </c>
    </row>
    <row r="13057" spans="1:6" x14ac:dyDescent="0.25">
      <c r="A13057">
        <v>1</v>
      </c>
      <c r="B13057">
        <v>6</v>
      </c>
      <c r="C13057" t="s">
        <v>902</v>
      </c>
      <c r="D13057" t="s">
        <v>903</v>
      </c>
      <c r="E13057" t="s">
        <v>535</v>
      </c>
      <c r="F13057" t="s">
        <v>319</v>
      </c>
    </row>
    <row r="13058" spans="1:6" x14ac:dyDescent="0.25">
      <c r="A13058">
        <v>1</v>
      </c>
      <c r="B13058">
        <v>7</v>
      </c>
      <c r="C13058" t="s">
        <v>907</v>
      </c>
      <c r="D13058" t="s">
        <v>908</v>
      </c>
      <c r="E13058" t="s">
        <v>470</v>
      </c>
      <c r="F13058" t="s">
        <v>319</v>
      </c>
    </row>
    <row r="13059" spans="1:6" x14ac:dyDescent="0.25">
      <c r="A13059">
        <v>1</v>
      </c>
      <c r="B13059">
        <v>8</v>
      </c>
      <c r="C13059" t="s">
        <v>909</v>
      </c>
      <c r="D13059" t="s">
        <v>899</v>
      </c>
      <c r="E13059" t="s">
        <v>462</v>
      </c>
      <c r="F13059" t="s">
        <v>319</v>
      </c>
    </row>
    <row r="13060" spans="1:6" x14ac:dyDescent="0.25">
      <c r="A13060">
        <v>1</v>
      </c>
      <c r="B13060">
        <v>9</v>
      </c>
      <c r="C13060" t="s">
        <v>912</v>
      </c>
      <c r="D13060" t="s">
        <v>905</v>
      </c>
      <c r="E13060" t="s">
        <v>57</v>
      </c>
      <c r="F13060" t="s">
        <v>319</v>
      </c>
    </row>
    <row r="13061" spans="1:6" x14ac:dyDescent="0.25">
      <c r="A13061">
        <v>1</v>
      </c>
      <c r="B13061">
        <v>10</v>
      </c>
      <c r="C13061" t="s">
        <v>913</v>
      </c>
      <c r="D13061" t="s">
        <v>899</v>
      </c>
      <c r="E13061" t="s">
        <v>649</v>
      </c>
      <c r="F13061" t="s">
        <v>319</v>
      </c>
    </row>
    <row r="13062" spans="1:6" x14ac:dyDescent="0.25">
      <c r="A13062">
        <v>1</v>
      </c>
      <c r="B13062">
        <v>11</v>
      </c>
      <c r="C13062" t="s">
        <v>918</v>
      </c>
      <c r="D13062" t="s">
        <v>901</v>
      </c>
      <c r="E13062" t="s">
        <v>282</v>
      </c>
      <c r="F13062" t="s">
        <v>319</v>
      </c>
    </row>
    <row r="13063" spans="1:6" x14ac:dyDescent="0.25">
      <c r="A13063">
        <v>1</v>
      </c>
      <c r="B13063">
        <v>12</v>
      </c>
      <c r="C13063" t="s">
        <v>923</v>
      </c>
      <c r="D13063" t="s">
        <v>905</v>
      </c>
      <c r="E13063" t="s">
        <v>254</v>
      </c>
      <c r="F13063" t="s">
        <v>319</v>
      </c>
    </row>
    <row r="13064" spans="1:6" x14ac:dyDescent="0.25">
      <c r="A13064">
        <v>1</v>
      </c>
      <c r="B13064">
        <v>13</v>
      </c>
      <c r="C13064" t="s">
        <v>917</v>
      </c>
      <c r="D13064" t="s">
        <v>901</v>
      </c>
      <c r="E13064" t="s">
        <v>484</v>
      </c>
      <c r="F13064" t="s">
        <v>319</v>
      </c>
    </row>
    <row r="13065" spans="1:6" x14ac:dyDescent="0.25">
      <c r="A13065">
        <v>1</v>
      </c>
      <c r="B13065">
        <v>14</v>
      </c>
      <c r="C13065" t="s">
        <v>914</v>
      </c>
      <c r="D13065" t="s">
        <v>908</v>
      </c>
      <c r="E13065" t="s">
        <v>491</v>
      </c>
      <c r="F13065" t="s">
        <v>319</v>
      </c>
    </row>
    <row r="13066" spans="1:6" x14ac:dyDescent="0.25">
      <c r="A13066">
        <v>1</v>
      </c>
      <c r="B13066">
        <v>15</v>
      </c>
      <c r="C13066" t="s">
        <v>924</v>
      </c>
      <c r="D13066" t="s">
        <v>922</v>
      </c>
      <c r="E13066" t="s">
        <v>844</v>
      </c>
      <c r="F13066" t="s">
        <v>319</v>
      </c>
    </row>
    <row r="13067" spans="1:6" x14ac:dyDescent="0.25">
      <c r="A13067">
        <v>2</v>
      </c>
      <c r="B13067">
        <v>1</v>
      </c>
      <c r="C13067" t="s">
        <v>915</v>
      </c>
      <c r="D13067" t="s">
        <v>899</v>
      </c>
      <c r="E13067" t="s">
        <v>844</v>
      </c>
      <c r="F13067" t="s">
        <v>319</v>
      </c>
    </row>
    <row r="13068" spans="1:6" x14ac:dyDescent="0.25">
      <c r="A13068">
        <v>2</v>
      </c>
      <c r="B13068">
        <v>2</v>
      </c>
      <c r="C13068" t="s">
        <v>910</v>
      </c>
      <c r="D13068" t="s">
        <v>901</v>
      </c>
      <c r="E13068" t="s">
        <v>491</v>
      </c>
      <c r="F13068" t="s">
        <v>319</v>
      </c>
    </row>
    <row r="13069" spans="1:6" x14ac:dyDescent="0.25">
      <c r="A13069">
        <v>2</v>
      </c>
      <c r="B13069">
        <v>3</v>
      </c>
      <c r="C13069" t="s">
        <v>920</v>
      </c>
      <c r="D13069" t="s">
        <v>901</v>
      </c>
      <c r="E13069" t="s">
        <v>484</v>
      </c>
      <c r="F13069" t="s">
        <v>319</v>
      </c>
    </row>
    <row r="13070" spans="1:6" x14ac:dyDescent="0.25">
      <c r="A13070">
        <v>2</v>
      </c>
      <c r="B13070">
        <v>4</v>
      </c>
      <c r="C13070" t="s">
        <v>916</v>
      </c>
      <c r="D13070" t="s">
        <v>908</v>
      </c>
      <c r="E13070" t="s">
        <v>254</v>
      </c>
      <c r="F13070" t="s">
        <v>319</v>
      </c>
    </row>
    <row r="13071" spans="1:6" x14ac:dyDescent="0.25">
      <c r="A13071">
        <v>2</v>
      </c>
      <c r="B13071">
        <v>5</v>
      </c>
      <c r="C13071" t="s">
        <v>921</v>
      </c>
      <c r="D13071" t="s">
        <v>922</v>
      </c>
      <c r="E13071" t="s">
        <v>282</v>
      </c>
      <c r="F13071" t="s">
        <v>319</v>
      </c>
    </row>
    <row r="13072" spans="1:6" x14ac:dyDescent="0.25">
      <c r="A13072">
        <v>2</v>
      </c>
      <c r="B13072">
        <v>6</v>
      </c>
      <c r="C13072" t="s">
        <v>927</v>
      </c>
      <c r="D13072" t="s">
        <v>901</v>
      </c>
      <c r="E13072" t="s">
        <v>649</v>
      </c>
      <c r="F13072" t="s">
        <v>319</v>
      </c>
    </row>
    <row r="13073" spans="1:6" x14ac:dyDescent="0.25">
      <c r="A13073">
        <v>2</v>
      </c>
      <c r="B13073">
        <v>7</v>
      </c>
      <c r="C13073" t="s">
        <v>933</v>
      </c>
      <c r="D13073" t="s">
        <v>922</v>
      </c>
      <c r="E13073" t="s">
        <v>57</v>
      </c>
      <c r="F13073" t="s">
        <v>319</v>
      </c>
    </row>
    <row r="13074" spans="1:6" x14ac:dyDescent="0.25">
      <c r="A13074">
        <v>2</v>
      </c>
      <c r="B13074">
        <v>8</v>
      </c>
      <c r="C13074" t="s">
        <v>931</v>
      </c>
      <c r="D13074" t="s">
        <v>908</v>
      </c>
      <c r="E13074" t="s">
        <v>462</v>
      </c>
      <c r="F13074" t="s">
        <v>319</v>
      </c>
    </row>
    <row r="13075" spans="1:6" x14ac:dyDescent="0.25">
      <c r="A13075">
        <v>2</v>
      </c>
      <c r="B13075">
        <v>9</v>
      </c>
      <c r="C13075" t="s">
        <v>919</v>
      </c>
      <c r="D13075" t="s">
        <v>908</v>
      </c>
      <c r="E13075" t="s">
        <v>470</v>
      </c>
      <c r="F13075" t="s">
        <v>319</v>
      </c>
    </row>
    <row r="13076" spans="1:6" x14ac:dyDescent="0.25">
      <c r="A13076">
        <v>2</v>
      </c>
      <c r="B13076">
        <v>10</v>
      </c>
      <c r="C13076" t="s">
        <v>928</v>
      </c>
      <c r="D13076" t="s">
        <v>901</v>
      </c>
      <c r="E13076" t="s">
        <v>535</v>
      </c>
      <c r="F13076" t="s">
        <v>319</v>
      </c>
    </row>
    <row r="13077" spans="1:6" x14ac:dyDescent="0.25">
      <c r="A13077">
        <v>2</v>
      </c>
      <c r="B13077">
        <v>11</v>
      </c>
      <c r="C13077" t="s">
        <v>929</v>
      </c>
      <c r="D13077" t="s">
        <v>899</v>
      </c>
      <c r="E13077" t="s">
        <v>572</v>
      </c>
      <c r="F13077" t="s">
        <v>319</v>
      </c>
    </row>
    <row r="13078" spans="1:6" x14ac:dyDescent="0.25">
      <c r="A13078">
        <v>2</v>
      </c>
      <c r="B13078">
        <v>12</v>
      </c>
      <c r="C13078" t="s">
        <v>941</v>
      </c>
      <c r="D13078" t="s">
        <v>922</v>
      </c>
      <c r="E13078" t="s">
        <v>151</v>
      </c>
      <c r="F13078" t="s">
        <v>319</v>
      </c>
    </row>
    <row r="13079" spans="1:6" x14ac:dyDescent="0.25">
      <c r="A13079">
        <v>2</v>
      </c>
      <c r="B13079">
        <v>13</v>
      </c>
      <c r="C13079" t="s">
        <v>947</v>
      </c>
      <c r="D13079" t="s">
        <v>922</v>
      </c>
      <c r="E13079" t="s">
        <v>767</v>
      </c>
      <c r="F13079" t="s">
        <v>319</v>
      </c>
    </row>
    <row r="13080" spans="1:6" x14ac:dyDescent="0.25">
      <c r="A13080">
        <v>2</v>
      </c>
      <c r="B13080">
        <v>14</v>
      </c>
      <c r="C13080" t="s">
        <v>934</v>
      </c>
      <c r="D13080" t="s">
        <v>922</v>
      </c>
      <c r="E13080" t="s">
        <v>630</v>
      </c>
      <c r="F13080" t="s">
        <v>319</v>
      </c>
    </row>
    <row r="13081" spans="1:6" x14ac:dyDescent="0.25">
      <c r="A13081">
        <v>2</v>
      </c>
      <c r="B13081">
        <v>15</v>
      </c>
      <c r="C13081" t="s">
        <v>935</v>
      </c>
      <c r="D13081" t="s">
        <v>901</v>
      </c>
      <c r="E13081" t="s">
        <v>250</v>
      </c>
      <c r="F13081" t="s">
        <v>319</v>
      </c>
    </row>
    <row r="13082" spans="1:6" x14ac:dyDescent="0.25">
      <c r="A13082">
        <v>3</v>
      </c>
      <c r="B13082">
        <v>1</v>
      </c>
      <c r="C13082" t="s">
        <v>932</v>
      </c>
      <c r="D13082" t="s">
        <v>901</v>
      </c>
      <c r="E13082" t="s">
        <v>250</v>
      </c>
      <c r="F13082" t="s">
        <v>319</v>
      </c>
    </row>
    <row r="13083" spans="1:6" x14ac:dyDescent="0.25">
      <c r="A13083">
        <v>3</v>
      </c>
      <c r="B13083">
        <v>2</v>
      </c>
      <c r="C13083" t="s">
        <v>955</v>
      </c>
      <c r="D13083" t="s">
        <v>908</v>
      </c>
      <c r="E13083" t="s">
        <v>630</v>
      </c>
      <c r="F13083" t="s">
        <v>319</v>
      </c>
    </row>
    <row r="13084" spans="1:6" x14ac:dyDescent="0.25">
      <c r="A13084">
        <v>3</v>
      </c>
      <c r="B13084">
        <v>3</v>
      </c>
      <c r="C13084" t="s">
        <v>936</v>
      </c>
      <c r="D13084" t="s">
        <v>903</v>
      </c>
      <c r="E13084" t="s">
        <v>767</v>
      </c>
      <c r="F13084" t="s">
        <v>319</v>
      </c>
    </row>
    <row r="13085" spans="1:6" x14ac:dyDescent="0.25">
      <c r="A13085">
        <v>3</v>
      </c>
      <c r="B13085">
        <v>4</v>
      </c>
      <c r="C13085" t="s">
        <v>946</v>
      </c>
      <c r="D13085" t="s">
        <v>926</v>
      </c>
      <c r="E13085" t="s">
        <v>151</v>
      </c>
      <c r="F13085" t="s">
        <v>319</v>
      </c>
    </row>
    <row r="13086" spans="1:6" x14ac:dyDescent="0.25">
      <c r="A13086">
        <v>3</v>
      </c>
      <c r="B13086">
        <v>5</v>
      </c>
      <c r="C13086" t="s">
        <v>958</v>
      </c>
      <c r="D13086" t="s">
        <v>899</v>
      </c>
      <c r="E13086" t="s">
        <v>572</v>
      </c>
      <c r="F13086" t="s">
        <v>319</v>
      </c>
    </row>
    <row r="13087" spans="1:6" x14ac:dyDescent="0.25">
      <c r="A13087">
        <v>3</v>
      </c>
      <c r="B13087">
        <v>6</v>
      </c>
      <c r="C13087" t="s">
        <v>925</v>
      </c>
      <c r="D13087" t="s">
        <v>926</v>
      </c>
      <c r="E13087" t="s">
        <v>535</v>
      </c>
      <c r="F13087" t="s">
        <v>319</v>
      </c>
    </row>
    <row r="13088" spans="1:6" x14ac:dyDescent="0.25">
      <c r="A13088">
        <v>3</v>
      </c>
      <c r="B13088">
        <v>7</v>
      </c>
      <c r="C13088" t="s">
        <v>930</v>
      </c>
      <c r="D13088" t="s">
        <v>901</v>
      </c>
      <c r="E13088" t="s">
        <v>470</v>
      </c>
      <c r="F13088" t="s">
        <v>319</v>
      </c>
    </row>
    <row r="13089" spans="1:6" x14ac:dyDescent="0.25">
      <c r="A13089">
        <v>3</v>
      </c>
      <c r="B13089">
        <v>8</v>
      </c>
      <c r="C13089" t="s">
        <v>967</v>
      </c>
      <c r="D13089" t="s">
        <v>903</v>
      </c>
      <c r="E13089" t="s">
        <v>462</v>
      </c>
      <c r="F13089" t="s">
        <v>319</v>
      </c>
    </row>
    <row r="13090" spans="1:6" x14ac:dyDescent="0.25">
      <c r="A13090">
        <v>3</v>
      </c>
      <c r="B13090">
        <v>9</v>
      </c>
      <c r="C13090" t="s">
        <v>940</v>
      </c>
      <c r="D13090" t="s">
        <v>901</v>
      </c>
      <c r="E13090" t="s">
        <v>57</v>
      </c>
      <c r="F13090" t="s">
        <v>319</v>
      </c>
    </row>
    <row r="13091" spans="1:6" x14ac:dyDescent="0.25">
      <c r="A13091">
        <v>3</v>
      </c>
      <c r="B13091">
        <v>10</v>
      </c>
      <c r="C13091" t="s">
        <v>949</v>
      </c>
      <c r="D13091" t="s">
        <v>901</v>
      </c>
      <c r="E13091" t="s">
        <v>649</v>
      </c>
      <c r="F13091" t="s">
        <v>319</v>
      </c>
    </row>
    <row r="13092" spans="1:6" x14ac:dyDescent="0.25">
      <c r="A13092">
        <v>3</v>
      </c>
      <c r="B13092">
        <v>11</v>
      </c>
      <c r="C13092" t="s">
        <v>944</v>
      </c>
      <c r="D13092" t="s">
        <v>901</v>
      </c>
      <c r="E13092" t="s">
        <v>282</v>
      </c>
      <c r="F13092" t="s">
        <v>319</v>
      </c>
    </row>
    <row r="13093" spans="1:6" x14ac:dyDescent="0.25">
      <c r="A13093">
        <v>3</v>
      </c>
      <c r="B13093">
        <v>12</v>
      </c>
      <c r="C13093" t="s">
        <v>939</v>
      </c>
      <c r="D13093" t="s">
        <v>901</v>
      </c>
      <c r="E13093" t="s">
        <v>254</v>
      </c>
      <c r="F13093" t="s">
        <v>319</v>
      </c>
    </row>
    <row r="13094" spans="1:6" x14ac:dyDescent="0.25">
      <c r="A13094">
        <v>3</v>
      </c>
      <c r="B13094">
        <v>13</v>
      </c>
      <c r="C13094" t="s">
        <v>950</v>
      </c>
      <c r="D13094" t="s">
        <v>901</v>
      </c>
      <c r="E13094" t="s">
        <v>484</v>
      </c>
      <c r="F13094" t="s">
        <v>319</v>
      </c>
    </row>
    <row r="13095" spans="1:6" x14ac:dyDescent="0.25">
      <c r="A13095">
        <v>3</v>
      </c>
      <c r="B13095">
        <v>14</v>
      </c>
      <c r="C13095" t="s">
        <v>938</v>
      </c>
      <c r="D13095" t="s">
        <v>903</v>
      </c>
      <c r="E13095" t="s">
        <v>491</v>
      </c>
      <c r="F13095" t="s">
        <v>319</v>
      </c>
    </row>
    <row r="13096" spans="1:6" x14ac:dyDescent="0.25">
      <c r="A13096">
        <v>3</v>
      </c>
      <c r="B13096">
        <v>15</v>
      </c>
      <c r="C13096" t="s">
        <v>937</v>
      </c>
      <c r="D13096" t="s">
        <v>899</v>
      </c>
      <c r="E13096" t="s">
        <v>844</v>
      </c>
      <c r="F13096" t="s">
        <v>319</v>
      </c>
    </row>
    <row r="13097" spans="1:6" x14ac:dyDescent="0.25">
      <c r="A13097">
        <v>4</v>
      </c>
      <c r="B13097">
        <v>1</v>
      </c>
      <c r="C13097" t="s">
        <v>960</v>
      </c>
      <c r="D13097" t="s">
        <v>961</v>
      </c>
      <c r="E13097" t="s">
        <v>844</v>
      </c>
      <c r="F13097" t="s">
        <v>319</v>
      </c>
    </row>
    <row r="13098" spans="1:6" x14ac:dyDescent="0.25">
      <c r="A13098">
        <v>4</v>
      </c>
      <c r="B13098">
        <v>2</v>
      </c>
      <c r="C13098" t="s">
        <v>942</v>
      </c>
      <c r="D13098" t="s">
        <v>899</v>
      </c>
      <c r="E13098" t="s">
        <v>491</v>
      </c>
      <c r="F13098" t="s">
        <v>319</v>
      </c>
    </row>
    <row r="13099" spans="1:6" x14ac:dyDescent="0.25">
      <c r="A13099">
        <v>4</v>
      </c>
      <c r="B13099">
        <v>3</v>
      </c>
      <c r="C13099" t="s">
        <v>964</v>
      </c>
      <c r="D13099" t="s">
        <v>961</v>
      </c>
      <c r="E13099" t="s">
        <v>484</v>
      </c>
      <c r="F13099" t="s">
        <v>319</v>
      </c>
    </row>
    <row r="13100" spans="1:6" x14ac:dyDescent="0.25">
      <c r="A13100">
        <v>4</v>
      </c>
      <c r="B13100">
        <v>4</v>
      </c>
      <c r="C13100" t="s">
        <v>943</v>
      </c>
      <c r="D13100" t="s">
        <v>901</v>
      </c>
      <c r="E13100" t="s">
        <v>254</v>
      </c>
      <c r="F13100" t="s">
        <v>319</v>
      </c>
    </row>
    <row r="13101" spans="1:6" x14ac:dyDescent="0.25">
      <c r="A13101">
        <v>4</v>
      </c>
      <c r="B13101">
        <v>5</v>
      </c>
      <c r="C13101" t="s">
        <v>952</v>
      </c>
      <c r="D13101" t="s">
        <v>899</v>
      </c>
      <c r="E13101" t="s">
        <v>282</v>
      </c>
      <c r="F13101" t="s">
        <v>319</v>
      </c>
    </row>
    <row r="13102" spans="1:6" x14ac:dyDescent="0.25">
      <c r="A13102">
        <v>4</v>
      </c>
      <c r="B13102">
        <v>6</v>
      </c>
      <c r="C13102" t="s">
        <v>954</v>
      </c>
      <c r="D13102" t="s">
        <v>903</v>
      </c>
      <c r="E13102" t="s">
        <v>649</v>
      </c>
      <c r="F13102" t="s">
        <v>319</v>
      </c>
    </row>
    <row r="13103" spans="1:6" x14ac:dyDescent="0.25">
      <c r="A13103">
        <v>4</v>
      </c>
      <c r="B13103">
        <v>7</v>
      </c>
      <c r="C13103" t="s">
        <v>951</v>
      </c>
      <c r="D13103" t="s">
        <v>899</v>
      </c>
      <c r="E13103" t="s">
        <v>57</v>
      </c>
      <c r="F13103" t="s">
        <v>319</v>
      </c>
    </row>
    <row r="13104" spans="1:6" x14ac:dyDescent="0.25">
      <c r="A13104">
        <v>4</v>
      </c>
      <c r="B13104">
        <v>8</v>
      </c>
      <c r="C13104" t="s">
        <v>965</v>
      </c>
      <c r="D13104" t="s">
        <v>961</v>
      </c>
      <c r="E13104" t="s">
        <v>462</v>
      </c>
      <c r="F13104" t="s">
        <v>319</v>
      </c>
    </row>
    <row r="13105" spans="1:6" x14ac:dyDescent="0.25">
      <c r="A13105">
        <v>4</v>
      </c>
      <c r="B13105">
        <v>9</v>
      </c>
      <c r="C13105" t="s">
        <v>948</v>
      </c>
      <c r="D13105" t="s">
        <v>905</v>
      </c>
      <c r="E13105" t="s">
        <v>470</v>
      </c>
      <c r="F13105" t="s">
        <v>319</v>
      </c>
    </row>
    <row r="13106" spans="1:6" x14ac:dyDescent="0.25">
      <c r="A13106">
        <v>4</v>
      </c>
      <c r="B13106">
        <v>10</v>
      </c>
      <c r="C13106" t="s">
        <v>957</v>
      </c>
      <c r="D13106" t="s">
        <v>903</v>
      </c>
      <c r="E13106" t="s">
        <v>535</v>
      </c>
      <c r="F13106" t="s">
        <v>319</v>
      </c>
    </row>
    <row r="13107" spans="1:6" x14ac:dyDescent="0.25">
      <c r="A13107">
        <v>4</v>
      </c>
      <c r="B13107">
        <v>11</v>
      </c>
      <c r="C13107" t="s">
        <v>945</v>
      </c>
      <c r="D13107" t="s">
        <v>901</v>
      </c>
      <c r="E13107" t="s">
        <v>572</v>
      </c>
      <c r="F13107" t="s">
        <v>319</v>
      </c>
    </row>
    <row r="13108" spans="1:6" x14ac:dyDescent="0.25">
      <c r="A13108">
        <v>4</v>
      </c>
      <c r="B13108">
        <v>12</v>
      </c>
      <c r="C13108" t="s">
        <v>980</v>
      </c>
      <c r="D13108" t="s">
        <v>905</v>
      </c>
      <c r="E13108" t="s">
        <v>151</v>
      </c>
      <c r="F13108" t="s">
        <v>319</v>
      </c>
    </row>
    <row r="13109" spans="1:6" x14ac:dyDescent="0.25">
      <c r="A13109">
        <v>4</v>
      </c>
      <c r="B13109">
        <v>13</v>
      </c>
      <c r="C13109" t="s">
        <v>953</v>
      </c>
      <c r="D13109" t="s">
        <v>903</v>
      </c>
      <c r="E13109" t="s">
        <v>767</v>
      </c>
      <c r="F13109" t="s">
        <v>319</v>
      </c>
    </row>
    <row r="13110" spans="1:6" x14ac:dyDescent="0.25">
      <c r="A13110">
        <v>4</v>
      </c>
      <c r="B13110">
        <v>14</v>
      </c>
      <c r="C13110" t="s">
        <v>962</v>
      </c>
      <c r="D13110" t="s">
        <v>899</v>
      </c>
      <c r="E13110" t="s">
        <v>630</v>
      </c>
      <c r="F13110" t="s">
        <v>319</v>
      </c>
    </row>
    <row r="13111" spans="1:6" x14ac:dyDescent="0.25">
      <c r="A13111">
        <v>4</v>
      </c>
      <c r="B13111">
        <v>15</v>
      </c>
      <c r="C13111" t="s">
        <v>963</v>
      </c>
      <c r="D13111" t="s">
        <v>908</v>
      </c>
      <c r="E13111" t="s">
        <v>250</v>
      </c>
      <c r="F13111" t="s">
        <v>319</v>
      </c>
    </row>
    <row r="13112" spans="1:6" x14ac:dyDescent="0.25">
      <c r="A13112">
        <v>5</v>
      </c>
      <c r="B13112">
        <v>1</v>
      </c>
      <c r="C13112" t="s">
        <v>968</v>
      </c>
      <c r="D13112" t="s">
        <v>899</v>
      </c>
      <c r="E13112" t="s">
        <v>250</v>
      </c>
      <c r="F13112" t="s">
        <v>319</v>
      </c>
    </row>
    <row r="13113" spans="1:6" x14ac:dyDescent="0.25">
      <c r="A13113">
        <v>5</v>
      </c>
      <c r="B13113">
        <v>2</v>
      </c>
      <c r="C13113" t="s">
        <v>986</v>
      </c>
      <c r="D13113" t="s">
        <v>901</v>
      </c>
      <c r="E13113" t="s">
        <v>630</v>
      </c>
      <c r="F13113" t="s">
        <v>319</v>
      </c>
    </row>
    <row r="13114" spans="1:6" x14ac:dyDescent="0.25">
      <c r="A13114">
        <v>5</v>
      </c>
      <c r="B13114">
        <v>3</v>
      </c>
      <c r="C13114" t="s">
        <v>985</v>
      </c>
      <c r="D13114" t="s">
        <v>901</v>
      </c>
      <c r="E13114" t="s">
        <v>767</v>
      </c>
      <c r="F13114" t="s">
        <v>319</v>
      </c>
    </row>
    <row r="13115" spans="1:6" x14ac:dyDescent="0.25">
      <c r="A13115">
        <v>5</v>
      </c>
      <c r="B13115">
        <v>4</v>
      </c>
      <c r="C13115" t="s">
        <v>977</v>
      </c>
      <c r="D13115" t="s">
        <v>901</v>
      </c>
      <c r="E13115" t="s">
        <v>151</v>
      </c>
      <c r="F13115" t="s">
        <v>319</v>
      </c>
    </row>
    <row r="13116" spans="1:6" x14ac:dyDescent="0.25">
      <c r="A13116">
        <v>5</v>
      </c>
      <c r="B13116">
        <v>5</v>
      </c>
      <c r="C13116" t="s">
        <v>956</v>
      </c>
      <c r="D13116" t="s">
        <v>901</v>
      </c>
      <c r="E13116" t="s">
        <v>572</v>
      </c>
      <c r="F13116" t="s">
        <v>319</v>
      </c>
    </row>
    <row r="13117" spans="1:6" x14ac:dyDescent="0.25">
      <c r="A13117">
        <v>5</v>
      </c>
      <c r="B13117">
        <v>6</v>
      </c>
      <c r="C13117" t="s">
        <v>959</v>
      </c>
      <c r="D13117" t="s">
        <v>899</v>
      </c>
      <c r="E13117" t="s">
        <v>535</v>
      </c>
      <c r="F13117" t="s">
        <v>319</v>
      </c>
    </row>
    <row r="13118" spans="1:6" x14ac:dyDescent="0.25">
      <c r="A13118">
        <v>5</v>
      </c>
      <c r="B13118">
        <v>7</v>
      </c>
      <c r="C13118" t="s">
        <v>987</v>
      </c>
      <c r="D13118" t="s">
        <v>899</v>
      </c>
      <c r="E13118" t="s">
        <v>470</v>
      </c>
      <c r="F13118" t="s">
        <v>319</v>
      </c>
    </row>
    <row r="13119" spans="1:6" x14ac:dyDescent="0.25">
      <c r="A13119">
        <v>5</v>
      </c>
      <c r="B13119">
        <v>8</v>
      </c>
      <c r="C13119" t="s">
        <v>973</v>
      </c>
      <c r="D13119" t="s">
        <v>901</v>
      </c>
      <c r="E13119" t="s">
        <v>462</v>
      </c>
      <c r="F13119" t="s">
        <v>319</v>
      </c>
    </row>
    <row r="13120" spans="1:6" x14ac:dyDescent="0.25">
      <c r="A13120">
        <v>5</v>
      </c>
      <c r="B13120">
        <v>9</v>
      </c>
      <c r="C13120" t="s">
        <v>983</v>
      </c>
      <c r="D13120" t="s">
        <v>901</v>
      </c>
      <c r="E13120" t="s">
        <v>57</v>
      </c>
      <c r="F13120" t="s">
        <v>319</v>
      </c>
    </row>
    <row r="13121" spans="1:6" x14ac:dyDescent="0.25">
      <c r="A13121">
        <v>5</v>
      </c>
      <c r="B13121">
        <v>10</v>
      </c>
      <c r="C13121" t="s">
        <v>975</v>
      </c>
      <c r="D13121" t="s">
        <v>899</v>
      </c>
      <c r="E13121" t="s">
        <v>649</v>
      </c>
      <c r="F13121" t="s">
        <v>319</v>
      </c>
    </row>
    <row r="13122" spans="1:6" x14ac:dyDescent="0.25">
      <c r="A13122">
        <v>5</v>
      </c>
      <c r="B13122">
        <v>11</v>
      </c>
      <c r="C13122" t="s">
        <v>989</v>
      </c>
      <c r="D13122" t="s">
        <v>901</v>
      </c>
      <c r="E13122" t="s">
        <v>282</v>
      </c>
      <c r="F13122" t="s">
        <v>319</v>
      </c>
    </row>
    <row r="13123" spans="1:6" x14ac:dyDescent="0.25">
      <c r="A13123">
        <v>5</v>
      </c>
      <c r="B13123">
        <v>12</v>
      </c>
      <c r="C13123" t="s">
        <v>969</v>
      </c>
      <c r="D13123" t="s">
        <v>899</v>
      </c>
      <c r="E13123" t="s">
        <v>254</v>
      </c>
      <c r="F13123" t="s">
        <v>319</v>
      </c>
    </row>
    <row r="13124" spans="1:6" x14ac:dyDescent="0.25">
      <c r="A13124">
        <v>5</v>
      </c>
      <c r="B13124">
        <v>13</v>
      </c>
      <c r="C13124" t="s">
        <v>988</v>
      </c>
      <c r="D13124" t="s">
        <v>901</v>
      </c>
      <c r="E13124" t="s">
        <v>484</v>
      </c>
      <c r="F13124" t="s">
        <v>319</v>
      </c>
    </row>
    <row r="13125" spans="1:6" x14ac:dyDescent="0.25">
      <c r="A13125">
        <v>5</v>
      </c>
      <c r="B13125">
        <v>14</v>
      </c>
      <c r="C13125" t="s">
        <v>997</v>
      </c>
      <c r="D13125" t="s">
        <v>905</v>
      </c>
      <c r="E13125" t="s">
        <v>491</v>
      </c>
      <c r="F13125" t="s">
        <v>319</v>
      </c>
    </row>
    <row r="13126" spans="1:6" x14ac:dyDescent="0.25">
      <c r="A13126">
        <v>5</v>
      </c>
      <c r="B13126">
        <v>15</v>
      </c>
      <c r="C13126" t="s">
        <v>982</v>
      </c>
      <c r="D13126" t="s">
        <v>901</v>
      </c>
      <c r="E13126" t="s">
        <v>844</v>
      </c>
      <c r="F13126" t="s">
        <v>319</v>
      </c>
    </row>
    <row r="13127" spans="1:6" x14ac:dyDescent="0.25">
      <c r="A13127">
        <v>6</v>
      </c>
      <c r="B13127">
        <v>1</v>
      </c>
      <c r="C13127" t="s">
        <v>981</v>
      </c>
      <c r="D13127" t="s">
        <v>908</v>
      </c>
      <c r="E13127" t="s">
        <v>844</v>
      </c>
      <c r="F13127" t="s">
        <v>319</v>
      </c>
    </row>
    <row r="13128" spans="1:6" x14ac:dyDescent="0.25">
      <c r="A13128">
        <v>6</v>
      </c>
      <c r="B13128">
        <v>2</v>
      </c>
      <c r="C13128" t="s">
        <v>974</v>
      </c>
      <c r="D13128" t="s">
        <v>899</v>
      </c>
      <c r="E13128" t="s">
        <v>491</v>
      </c>
      <c r="F13128" t="s">
        <v>319</v>
      </c>
    </row>
    <row r="13129" spans="1:6" x14ac:dyDescent="0.25">
      <c r="A13129">
        <v>6</v>
      </c>
      <c r="B13129">
        <v>3</v>
      </c>
      <c r="C13129" t="s">
        <v>979</v>
      </c>
      <c r="D13129" t="s">
        <v>903</v>
      </c>
      <c r="E13129" t="s">
        <v>484</v>
      </c>
      <c r="F13129" t="s">
        <v>319</v>
      </c>
    </row>
    <row r="13130" spans="1:6" x14ac:dyDescent="0.25">
      <c r="A13130">
        <v>6</v>
      </c>
      <c r="B13130">
        <v>4</v>
      </c>
      <c r="C13130" t="s">
        <v>971</v>
      </c>
      <c r="D13130" t="s">
        <v>901</v>
      </c>
      <c r="E13130" t="s">
        <v>254</v>
      </c>
      <c r="F13130" t="s">
        <v>319</v>
      </c>
    </row>
    <row r="13131" spans="1:6" x14ac:dyDescent="0.25">
      <c r="A13131">
        <v>6</v>
      </c>
      <c r="B13131">
        <v>5</v>
      </c>
      <c r="C13131" t="s">
        <v>1006</v>
      </c>
      <c r="D13131" t="s">
        <v>905</v>
      </c>
      <c r="E13131" t="s">
        <v>282</v>
      </c>
      <c r="F13131" t="s">
        <v>319</v>
      </c>
    </row>
    <row r="13132" spans="1:6" x14ac:dyDescent="0.25">
      <c r="A13132">
        <v>6</v>
      </c>
      <c r="B13132">
        <v>6</v>
      </c>
      <c r="C13132" t="s">
        <v>998</v>
      </c>
      <c r="D13132" t="s">
        <v>908</v>
      </c>
      <c r="E13132" t="s">
        <v>649</v>
      </c>
      <c r="F13132" t="s">
        <v>319</v>
      </c>
    </row>
    <row r="13133" spans="1:6" x14ac:dyDescent="0.25">
      <c r="A13133">
        <v>6</v>
      </c>
      <c r="B13133">
        <v>7</v>
      </c>
      <c r="C13133" t="s">
        <v>984</v>
      </c>
      <c r="D13133" t="s">
        <v>901</v>
      </c>
      <c r="E13133" t="s">
        <v>57</v>
      </c>
      <c r="F13133" t="s">
        <v>319</v>
      </c>
    </row>
    <row r="13134" spans="1:6" x14ac:dyDescent="0.25">
      <c r="A13134">
        <v>6</v>
      </c>
      <c r="B13134">
        <v>8</v>
      </c>
      <c r="C13134" t="s">
        <v>993</v>
      </c>
      <c r="D13134" t="s">
        <v>901</v>
      </c>
      <c r="E13134" t="s">
        <v>462</v>
      </c>
      <c r="F13134" t="s">
        <v>319</v>
      </c>
    </row>
    <row r="13135" spans="1:6" x14ac:dyDescent="0.25">
      <c r="A13135">
        <v>6</v>
      </c>
      <c r="B13135">
        <v>9</v>
      </c>
      <c r="C13135" t="s">
        <v>995</v>
      </c>
      <c r="D13135" t="s">
        <v>901</v>
      </c>
      <c r="E13135" t="s">
        <v>470</v>
      </c>
      <c r="F13135" t="s">
        <v>319</v>
      </c>
    </row>
    <row r="13136" spans="1:6" x14ac:dyDescent="0.25">
      <c r="A13136">
        <v>6</v>
      </c>
      <c r="B13136">
        <v>10</v>
      </c>
      <c r="C13136" t="s">
        <v>972</v>
      </c>
      <c r="D13136" t="s">
        <v>901</v>
      </c>
      <c r="E13136" t="s">
        <v>535</v>
      </c>
      <c r="F13136" t="s">
        <v>319</v>
      </c>
    </row>
    <row r="13137" spans="1:6" x14ac:dyDescent="0.25">
      <c r="A13137">
        <v>6</v>
      </c>
      <c r="B13137">
        <v>11</v>
      </c>
      <c r="C13137" t="s">
        <v>1005</v>
      </c>
      <c r="D13137" t="s">
        <v>901</v>
      </c>
      <c r="E13137" t="s">
        <v>572</v>
      </c>
      <c r="F13137" t="s">
        <v>319</v>
      </c>
    </row>
    <row r="13138" spans="1:6" x14ac:dyDescent="0.25">
      <c r="A13138">
        <v>6</v>
      </c>
      <c r="B13138">
        <v>12</v>
      </c>
      <c r="C13138" t="s">
        <v>992</v>
      </c>
      <c r="D13138" t="s">
        <v>899</v>
      </c>
      <c r="E13138" t="s">
        <v>151</v>
      </c>
      <c r="F13138" t="s">
        <v>319</v>
      </c>
    </row>
    <row r="13139" spans="1:6" x14ac:dyDescent="0.25">
      <c r="A13139">
        <v>6</v>
      </c>
      <c r="B13139">
        <v>13</v>
      </c>
      <c r="C13139" t="s">
        <v>1076</v>
      </c>
      <c r="D13139" t="s">
        <v>905</v>
      </c>
      <c r="E13139" t="s">
        <v>767</v>
      </c>
      <c r="F13139" t="s">
        <v>319</v>
      </c>
    </row>
    <row r="13140" spans="1:6" x14ac:dyDescent="0.25">
      <c r="A13140">
        <v>6</v>
      </c>
      <c r="B13140">
        <v>14</v>
      </c>
      <c r="C13140" t="s">
        <v>991</v>
      </c>
      <c r="D13140" t="s">
        <v>901</v>
      </c>
      <c r="E13140" t="s">
        <v>630</v>
      </c>
      <c r="F13140" t="s">
        <v>319</v>
      </c>
    </row>
    <row r="13141" spans="1:6" x14ac:dyDescent="0.25">
      <c r="A13141">
        <v>6</v>
      </c>
      <c r="B13141">
        <v>15</v>
      </c>
      <c r="C13141" t="s">
        <v>1031</v>
      </c>
      <c r="D13141" t="s">
        <v>905</v>
      </c>
      <c r="E13141" t="s">
        <v>250</v>
      </c>
      <c r="F13141" t="s">
        <v>319</v>
      </c>
    </row>
    <row r="13142" spans="1:6" x14ac:dyDescent="0.25">
      <c r="A13142">
        <v>7</v>
      </c>
      <c r="B13142">
        <v>1</v>
      </c>
      <c r="C13142" t="s">
        <v>990</v>
      </c>
      <c r="D13142" t="s">
        <v>901</v>
      </c>
      <c r="E13142" t="s">
        <v>250</v>
      </c>
      <c r="F13142" t="s">
        <v>319</v>
      </c>
    </row>
    <row r="13143" spans="1:6" x14ac:dyDescent="0.25">
      <c r="A13143">
        <v>7</v>
      </c>
      <c r="B13143">
        <v>2</v>
      </c>
      <c r="C13143" t="s">
        <v>999</v>
      </c>
      <c r="D13143" t="s">
        <v>922</v>
      </c>
      <c r="E13143" t="s">
        <v>630</v>
      </c>
      <c r="F13143" t="s">
        <v>319</v>
      </c>
    </row>
    <row r="13144" spans="1:6" x14ac:dyDescent="0.25">
      <c r="A13144">
        <v>7</v>
      </c>
      <c r="B13144">
        <v>3</v>
      </c>
      <c r="C13144" t="s">
        <v>1004</v>
      </c>
      <c r="D13144" t="s">
        <v>905</v>
      </c>
      <c r="E13144" t="s">
        <v>767</v>
      </c>
      <c r="F13144" t="s">
        <v>319</v>
      </c>
    </row>
    <row r="13145" spans="1:6" x14ac:dyDescent="0.25">
      <c r="A13145">
        <v>7</v>
      </c>
      <c r="B13145">
        <v>4</v>
      </c>
      <c r="C13145" t="s">
        <v>994</v>
      </c>
      <c r="D13145" t="s">
        <v>901</v>
      </c>
      <c r="E13145" t="s">
        <v>151</v>
      </c>
      <c r="F13145" t="s">
        <v>319</v>
      </c>
    </row>
    <row r="13146" spans="1:6" x14ac:dyDescent="0.25">
      <c r="A13146">
        <v>7</v>
      </c>
      <c r="B13146">
        <v>5</v>
      </c>
      <c r="C13146" t="s">
        <v>970</v>
      </c>
      <c r="D13146" t="s">
        <v>903</v>
      </c>
      <c r="E13146" t="s">
        <v>572</v>
      </c>
      <c r="F13146" t="s">
        <v>319</v>
      </c>
    </row>
    <row r="13147" spans="1:6" x14ac:dyDescent="0.25">
      <c r="A13147">
        <v>7</v>
      </c>
      <c r="B13147">
        <v>6</v>
      </c>
      <c r="C13147" t="s">
        <v>966</v>
      </c>
      <c r="D13147" t="s">
        <v>961</v>
      </c>
      <c r="E13147" t="s">
        <v>535</v>
      </c>
      <c r="F13147" t="s">
        <v>319</v>
      </c>
    </row>
    <row r="13148" spans="1:6" x14ac:dyDescent="0.25">
      <c r="A13148">
        <v>7</v>
      </c>
      <c r="B13148">
        <v>7</v>
      </c>
      <c r="C13148" t="s">
        <v>1000</v>
      </c>
      <c r="D13148" t="s">
        <v>899</v>
      </c>
      <c r="E13148" t="s">
        <v>470</v>
      </c>
      <c r="F13148" t="s">
        <v>319</v>
      </c>
    </row>
    <row r="13149" spans="1:6" x14ac:dyDescent="0.25">
      <c r="A13149">
        <v>7</v>
      </c>
      <c r="B13149">
        <v>8</v>
      </c>
      <c r="C13149" t="s">
        <v>1003</v>
      </c>
      <c r="D13149" t="s">
        <v>901</v>
      </c>
      <c r="E13149" t="s">
        <v>462</v>
      </c>
      <c r="F13149" t="s">
        <v>319</v>
      </c>
    </row>
    <row r="13150" spans="1:6" x14ac:dyDescent="0.25">
      <c r="A13150">
        <v>7</v>
      </c>
      <c r="B13150">
        <v>9</v>
      </c>
      <c r="C13150" t="s">
        <v>1002</v>
      </c>
      <c r="D13150" t="s">
        <v>901</v>
      </c>
      <c r="E13150" t="s">
        <v>57</v>
      </c>
      <c r="F13150" t="s">
        <v>319</v>
      </c>
    </row>
    <row r="13151" spans="1:6" x14ac:dyDescent="0.25">
      <c r="A13151">
        <v>7</v>
      </c>
      <c r="B13151">
        <v>10</v>
      </c>
      <c r="C13151" t="s">
        <v>1033</v>
      </c>
      <c r="D13151" t="s">
        <v>905</v>
      </c>
      <c r="E13151" t="s">
        <v>649</v>
      </c>
      <c r="F13151" t="s">
        <v>319</v>
      </c>
    </row>
    <row r="13152" spans="1:6" x14ac:dyDescent="0.25">
      <c r="A13152">
        <v>7</v>
      </c>
      <c r="B13152">
        <v>11</v>
      </c>
      <c r="C13152" t="s">
        <v>996</v>
      </c>
      <c r="D13152" t="s">
        <v>899</v>
      </c>
      <c r="E13152" t="s">
        <v>282</v>
      </c>
      <c r="F13152" t="s">
        <v>319</v>
      </c>
    </row>
    <row r="13153" spans="1:6" x14ac:dyDescent="0.25">
      <c r="A13153">
        <v>7</v>
      </c>
      <c r="B13153">
        <v>12</v>
      </c>
      <c r="C13153" t="s">
        <v>1028</v>
      </c>
      <c r="D13153" t="s">
        <v>899</v>
      </c>
      <c r="E13153" t="s">
        <v>254</v>
      </c>
      <c r="F13153" t="s">
        <v>319</v>
      </c>
    </row>
    <row r="13154" spans="1:6" x14ac:dyDescent="0.25">
      <c r="A13154">
        <v>7</v>
      </c>
      <c r="B13154">
        <v>13</v>
      </c>
      <c r="C13154" t="s">
        <v>1035</v>
      </c>
      <c r="D13154" t="s">
        <v>905</v>
      </c>
      <c r="E13154" t="s">
        <v>484</v>
      </c>
      <c r="F13154" t="s">
        <v>319</v>
      </c>
    </row>
    <row r="13155" spans="1:6" x14ac:dyDescent="0.25">
      <c r="A13155">
        <v>7</v>
      </c>
      <c r="B13155">
        <v>14</v>
      </c>
      <c r="C13155" t="s">
        <v>978</v>
      </c>
      <c r="D13155" t="s">
        <v>899</v>
      </c>
      <c r="E13155" t="s">
        <v>491</v>
      </c>
      <c r="F13155" t="s">
        <v>319</v>
      </c>
    </row>
    <row r="13156" spans="1:6" x14ac:dyDescent="0.25">
      <c r="A13156">
        <v>7</v>
      </c>
      <c r="B13156">
        <v>15</v>
      </c>
      <c r="C13156" t="s">
        <v>1021</v>
      </c>
      <c r="D13156" t="s">
        <v>901</v>
      </c>
      <c r="E13156" t="s">
        <v>844</v>
      </c>
      <c r="F13156" t="s">
        <v>319</v>
      </c>
    </row>
    <row r="13157" spans="1:6" x14ac:dyDescent="0.25">
      <c r="A13157">
        <v>8</v>
      </c>
      <c r="B13157">
        <v>1</v>
      </c>
      <c r="C13157" t="s">
        <v>1026</v>
      </c>
      <c r="D13157" t="s">
        <v>901</v>
      </c>
      <c r="E13157" t="s">
        <v>844</v>
      </c>
      <c r="F13157" t="s">
        <v>319</v>
      </c>
    </row>
    <row r="13158" spans="1:6" x14ac:dyDescent="0.25">
      <c r="A13158">
        <v>8</v>
      </c>
      <c r="B13158">
        <v>2</v>
      </c>
      <c r="C13158" t="s">
        <v>1001</v>
      </c>
      <c r="D13158" t="s">
        <v>908</v>
      </c>
      <c r="E13158" t="s">
        <v>491</v>
      </c>
      <c r="F13158" t="s">
        <v>319</v>
      </c>
    </row>
    <row r="13159" spans="1:6" x14ac:dyDescent="0.25">
      <c r="A13159">
        <v>8</v>
      </c>
      <c r="B13159">
        <v>3</v>
      </c>
      <c r="C13159" t="s">
        <v>1010</v>
      </c>
      <c r="D13159" t="s">
        <v>899</v>
      </c>
      <c r="E13159" t="s">
        <v>484</v>
      </c>
      <c r="F13159" t="s">
        <v>319</v>
      </c>
    </row>
    <row r="13160" spans="1:6" x14ac:dyDescent="0.25">
      <c r="A13160">
        <v>8</v>
      </c>
      <c r="B13160">
        <v>4</v>
      </c>
      <c r="C13160" t="s">
        <v>1037</v>
      </c>
      <c r="D13160" t="s">
        <v>899</v>
      </c>
      <c r="E13160" t="s">
        <v>254</v>
      </c>
      <c r="F13160" t="s">
        <v>319</v>
      </c>
    </row>
    <row r="13161" spans="1:6" x14ac:dyDescent="0.25">
      <c r="A13161">
        <v>8</v>
      </c>
      <c r="B13161">
        <v>5</v>
      </c>
      <c r="C13161" t="s">
        <v>1025</v>
      </c>
      <c r="D13161" t="s">
        <v>926</v>
      </c>
      <c r="E13161" t="s">
        <v>282</v>
      </c>
      <c r="F13161" t="s">
        <v>319</v>
      </c>
    </row>
    <row r="13162" spans="1:6" x14ac:dyDescent="0.25">
      <c r="A13162">
        <v>8</v>
      </c>
      <c r="B13162">
        <v>6</v>
      </c>
      <c r="C13162" t="s">
        <v>1008</v>
      </c>
      <c r="D13162" t="s">
        <v>901</v>
      </c>
      <c r="E13162" t="s">
        <v>649</v>
      </c>
      <c r="F13162" t="s">
        <v>319</v>
      </c>
    </row>
    <row r="13163" spans="1:6" x14ac:dyDescent="0.25">
      <c r="A13163">
        <v>8</v>
      </c>
      <c r="B13163">
        <v>7</v>
      </c>
      <c r="C13163" t="s">
        <v>1016</v>
      </c>
      <c r="D13163" t="s">
        <v>961</v>
      </c>
      <c r="E13163" t="s">
        <v>57</v>
      </c>
      <c r="F13163" t="s">
        <v>319</v>
      </c>
    </row>
    <row r="13164" spans="1:6" x14ac:dyDescent="0.25">
      <c r="A13164">
        <v>8</v>
      </c>
      <c r="B13164">
        <v>8</v>
      </c>
      <c r="C13164" t="s">
        <v>1062</v>
      </c>
      <c r="D13164" t="s">
        <v>899</v>
      </c>
      <c r="E13164" t="s">
        <v>462</v>
      </c>
      <c r="F13164" t="s">
        <v>319</v>
      </c>
    </row>
    <row r="13165" spans="1:6" x14ac:dyDescent="0.25">
      <c r="A13165">
        <v>8</v>
      </c>
      <c r="B13165">
        <v>9</v>
      </c>
      <c r="C13165" t="s">
        <v>1048</v>
      </c>
      <c r="D13165" t="s">
        <v>901</v>
      </c>
      <c r="E13165" t="s">
        <v>470</v>
      </c>
      <c r="F13165" t="s">
        <v>319</v>
      </c>
    </row>
    <row r="13166" spans="1:6" x14ac:dyDescent="0.25">
      <c r="A13166">
        <v>8</v>
      </c>
      <c r="B13166">
        <v>10</v>
      </c>
      <c r="C13166" t="s">
        <v>1013</v>
      </c>
      <c r="D13166" t="s">
        <v>905</v>
      </c>
      <c r="E13166" t="s">
        <v>535</v>
      </c>
      <c r="F13166" t="s">
        <v>319</v>
      </c>
    </row>
    <row r="13167" spans="1:6" x14ac:dyDescent="0.25">
      <c r="A13167">
        <v>8</v>
      </c>
      <c r="B13167">
        <v>11</v>
      </c>
      <c r="C13167" t="s">
        <v>1080</v>
      </c>
      <c r="D13167" t="s">
        <v>899</v>
      </c>
      <c r="E13167" t="s">
        <v>572</v>
      </c>
      <c r="F13167" t="s">
        <v>319</v>
      </c>
    </row>
    <row r="13168" spans="1:6" x14ac:dyDescent="0.25">
      <c r="A13168">
        <v>8</v>
      </c>
      <c r="B13168">
        <v>12</v>
      </c>
      <c r="C13168" t="s">
        <v>1012</v>
      </c>
      <c r="D13168" t="s">
        <v>901</v>
      </c>
      <c r="E13168" t="s">
        <v>151</v>
      </c>
      <c r="F13168" t="s">
        <v>319</v>
      </c>
    </row>
    <row r="13169" spans="1:6" x14ac:dyDescent="0.25">
      <c r="A13169">
        <v>8</v>
      </c>
      <c r="B13169">
        <v>13</v>
      </c>
      <c r="C13169" t="s">
        <v>976</v>
      </c>
      <c r="D13169" t="s">
        <v>901</v>
      </c>
      <c r="E13169" t="s">
        <v>767</v>
      </c>
      <c r="F13169" t="s">
        <v>319</v>
      </c>
    </row>
    <row r="13170" spans="1:6" x14ac:dyDescent="0.25">
      <c r="A13170">
        <v>8</v>
      </c>
      <c r="B13170">
        <v>14</v>
      </c>
      <c r="C13170" t="s">
        <v>1052</v>
      </c>
      <c r="D13170" t="s">
        <v>901</v>
      </c>
      <c r="E13170" t="s">
        <v>630</v>
      </c>
      <c r="F13170" t="s">
        <v>319</v>
      </c>
    </row>
    <row r="13171" spans="1:6" x14ac:dyDescent="0.25">
      <c r="A13171">
        <v>8</v>
      </c>
      <c r="B13171">
        <v>15</v>
      </c>
      <c r="C13171" t="s">
        <v>1036</v>
      </c>
      <c r="D13171" t="s">
        <v>901</v>
      </c>
      <c r="E13171" t="s">
        <v>250</v>
      </c>
      <c r="F13171" t="s">
        <v>319</v>
      </c>
    </row>
    <row r="13172" spans="1:6" x14ac:dyDescent="0.25">
      <c r="A13172">
        <v>9</v>
      </c>
      <c r="B13172">
        <v>1</v>
      </c>
      <c r="C13172" t="s">
        <v>1065</v>
      </c>
      <c r="D13172" t="s">
        <v>901</v>
      </c>
      <c r="E13172" t="s">
        <v>250</v>
      </c>
      <c r="F13172" t="s">
        <v>319</v>
      </c>
    </row>
    <row r="13173" spans="1:6" x14ac:dyDescent="0.25">
      <c r="A13173">
        <v>9</v>
      </c>
      <c r="B13173">
        <v>2</v>
      </c>
      <c r="C13173" t="s">
        <v>1049</v>
      </c>
      <c r="D13173" t="s">
        <v>905</v>
      </c>
      <c r="E13173" t="s">
        <v>630</v>
      </c>
      <c r="F13173" t="s">
        <v>319</v>
      </c>
    </row>
    <row r="13174" spans="1:6" x14ac:dyDescent="0.25">
      <c r="A13174">
        <v>9</v>
      </c>
      <c r="B13174">
        <v>3</v>
      </c>
      <c r="C13174" t="s">
        <v>1029</v>
      </c>
      <c r="D13174" t="s">
        <v>901</v>
      </c>
      <c r="E13174" t="s">
        <v>767</v>
      </c>
      <c r="F13174" t="s">
        <v>319</v>
      </c>
    </row>
    <row r="13175" spans="1:6" x14ac:dyDescent="0.25">
      <c r="A13175">
        <v>9</v>
      </c>
      <c r="B13175">
        <v>4</v>
      </c>
      <c r="C13175" t="s">
        <v>1007</v>
      </c>
      <c r="D13175" t="s">
        <v>901</v>
      </c>
      <c r="E13175" t="s">
        <v>151</v>
      </c>
      <c r="F13175" t="s">
        <v>319</v>
      </c>
    </row>
    <row r="13176" spans="1:6" x14ac:dyDescent="0.25">
      <c r="A13176">
        <v>9</v>
      </c>
      <c r="B13176">
        <v>5</v>
      </c>
      <c r="C13176" t="s">
        <v>1038</v>
      </c>
      <c r="D13176" t="s">
        <v>922</v>
      </c>
      <c r="E13176" t="s">
        <v>572</v>
      </c>
      <c r="F13176" t="s">
        <v>319</v>
      </c>
    </row>
    <row r="13177" spans="1:6" x14ac:dyDescent="0.25">
      <c r="A13177">
        <v>9</v>
      </c>
      <c r="B13177">
        <v>6</v>
      </c>
      <c r="C13177" t="s">
        <v>1015</v>
      </c>
      <c r="D13177" t="s">
        <v>899</v>
      </c>
      <c r="E13177" t="s">
        <v>535</v>
      </c>
      <c r="F13177" t="s">
        <v>319</v>
      </c>
    </row>
    <row r="13178" spans="1:6" x14ac:dyDescent="0.25">
      <c r="A13178">
        <v>9</v>
      </c>
      <c r="B13178">
        <v>7</v>
      </c>
      <c r="C13178" t="s">
        <v>1043</v>
      </c>
      <c r="D13178" t="s">
        <v>905</v>
      </c>
      <c r="E13178" t="s">
        <v>470</v>
      </c>
      <c r="F13178" t="s">
        <v>319</v>
      </c>
    </row>
    <row r="13179" spans="1:6" x14ac:dyDescent="0.25">
      <c r="A13179">
        <v>9</v>
      </c>
      <c r="B13179">
        <v>8</v>
      </c>
      <c r="C13179" t="s">
        <v>1055</v>
      </c>
      <c r="D13179" t="s">
        <v>901</v>
      </c>
      <c r="E13179" t="s">
        <v>462</v>
      </c>
      <c r="F13179" t="s">
        <v>319</v>
      </c>
    </row>
    <row r="13180" spans="1:6" x14ac:dyDescent="0.25">
      <c r="A13180">
        <v>9</v>
      </c>
      <c r="B13180">
        <v>9</v>
      </c>
      <c r="C13180" t="s">
        <v>1046</v>
      </c>
      <c r="D13180" t="s">
        <v>899</v>
      </c>
      <c r="E13180" t="s">
        <v>57</v>
      </c>
      <c r="F13180" t="s">
        <v>319</v>
      </c>
    </row>
    <row r="13181" spans="1:6" x14ac:dyDescent="0.25">
      <c r="A13181">
        <v>9</v>
      </c>
      <c r="B13181">
        <v>10</v>
      </c>
      <c r="C13181" t="s">
        <v>1019</v>
      </c>
      <c r="D13181" t="s">
        <v>961</v>
      </c>
      <c r="E13181" t="s">
        <v>649</v>
      </c>
      <c r="F13181" t="s">
        <v>319</v>
      </c>
    </row>
    <row r="13182" spans="1:6" x14ac:dyDescent="0.25">
      <c r="A13182">
        <v>9</v>
      </c>
      <c r="B13182">
        <v>11</v>
      </c>
      <c r="C13182" t="s">
        <v>1027</v>
      </c>
      <c r="D13182" t="s">
        <v>901</v>
      </c>
      <c r="E13182" t="s">
        <v>282</v>
      </c>
      <c r="F13182" t="s">
        <v>319</v>
      </c>
    </row>
    <row r="13183" spans="1:6" x14ac:dyDescent="0.25">
      <c r="A13183">
        <v>9</v>
      </c>
      <c r="B13183">
        <v>12</v>
      </c>
      <c r="C13183" t="s">
        <v>1018</v>
      </c>
      <c r="D13183" t="s">
        <v>926</v>
      </c>
      <c r="E13183" t="s">
        <v>254</v>
      </c>
      <c r="F13183" t="s">
        <v>319</v>
      </c>
    </row>
    <row r="13184" spans="1:6" x14ac:dyDescent="0.25">
      <c r="A13184">
        <v>9</v>
      </c>
      <c r="B13184">
        <v>13</v>
      </c>
      <c r="C13184" t="s">
        <v>1011</v>
      </c>
      <c r="D13184" t="s">
        <v>899</v>
      </c>
      <c r="E13184" t="s">
        <v>484</v>
      </c>
      <c r="F13184" t="s">
        <v>319</v>
      </c>
    </row>
    <row r="13185" spans="1:6" x14ac:dyDescent="0.25">
      <c r="A13185">
        <v>9</v>
      </c>
      <c r="B13185">
        <v>14</v>
      </c>
      <c r="C13185" t="s">
        <v>1024</v>
      </c>
      <c r="D13185" t="s">
        <v>901</v>
      </c>
      <c r="E13185" t="s">
        <v>491</v>
      </c>
      <c r="F13185" t="s">
        <v>319</v>
      </c>
    </row>
    <row r="13186" spans="1:6" x14ac:dyDescent="0.25">
      <c r="A13186">
        <v>9</v>
      </c>
      <c r="B13186">
        <v>15</v>
      </c>
      <c r="C13186" t="s">
        <v>1068</v>
      </c>
      <c r="D13186" t="s">
        <v>901</v>
      </c>
      <c r="E13186" t="s">
        <v>844</v>
      </c>
      <c r="F13186" t="s">
        <v>319</v>
      </c>
    </row>
    <row r="13187" spans="1:6" x14ac:dyDescent="0.25">
      <c r="A13187">
        <v>10</v>
      </c>
      <c r="B13187">
        <v>1</v>
      </c>
      <c r="C13187" t="s">
        <v>1057</v>
      </c>
      <c r="D13187" t="s">
        <v>899</v>
      </c>
      <c r="E13187" t="s">
        <v>844</v>
      </c>
      <c r="F13187" t="s">
        <v>319</v>
      </c>
    </row>
    <row r="13188" spans="1:6" x14ac:dyDescent="0.25">
      <c r="A13188">
        <v>10</v>
      </c>
      <c r="B13188">
        <v>2</v>
      </c>
      <c r="C13188" t="s">
        <v>1034</v>
      </c>
      <c r="D13188" t="s">
        <v>901</v>
      </c>
      <c r="E13188" t="s">
        <v>491</v>
      </c>
      <c r="F13188" t="s">
        <v>319</v>
      </c>
    </row>
    <row r="13189" spans="1:6" x14ac:dyDescent="0.25">
      <c r="A13189">
        <v>10</v>
      </c>
      <c r="B13189">
        <v>3</v>
      </c>
      <c r="C13189" t="s">
        <v>1045</v>
      </c>
      <c r="D13189" t="s">
        <v>961</v>
      </c>
      <c r="E13189" t="s">
        <v>484</v>
      </c>
      <c r="F13189" t="s">
        <v>319</v>
      </c>
    </row>
    <row r="13190" spans="1:6" x14ac:dyDescent="0.25">
      <c r="A13190">
        <v>10</v>
      </c>
      <c r="B13190">
        <v>4</v>
      </c>
      <c r="C13190" t="s">
        <v>1059</v>
      </c>
      <c r="D13190" t="s">
        <v>901</v>
      </c>
      <c r="E13190" t="s">
        <v>254</v>
      </c>
      <c r="F13190" t="s">
        <v>319</v>
      </c>
    </row>
    <row r="13191" spans="1:6" x14ac:dyDescent="0.25">
      <c r="A13191">
        <v>10</v>
      </c>
      <c r="B13191">
        <v>5</v>
      </c>
      <c r="C13191" t="s">
        <v>1060</v>
      </c>
      <c r="D13191" t="s">
        <v>903</v>
      </c>
      <c r="E13191" t="s">
        <v>282</v>
      </c>
      <c r="F13191" t="s">
        <v>319</v>
      </c>
    </row>
    <row r="13192" spans="1:6" x14ac:dyDescent="0.25">
      <c r="A13192">
        <v>10</v>
      </c>
      <c r="B13192">
        <v>6</v>
      </c>
      <c r="C13192" t="s">
        <v>1017</v>
      </c>
      <c r="D13192" t="s">
        <v>899</v>
      </c>
      <c r="E13192" t="s">
        <v>649</v>
      </c>
      <c r="F13192" t="s">
        <v>319</v>
      </c>
    </row>
    <row r="13193" spans="1:6" x14ac:dyDescent="0.25">
      <c r="A13193">
        <v>10</v>
      </c>
      <c r="B13193">
        <v>7</v>
      </c>
      <c r="C13193" t="s">
        <v>1023</v>
      </c>
      <c r="D13193" t="s">
        <v>905</v>
      </c>
      <c r="E13193" t="s">
        <v>57</v>
      </c>
      <c r="F13193" t="s">
        <v>319</v>
      </c>
    </row>
    <row r="13194" spans="1:6" x14ac:dyDescent="0.25">
      <c r="A13194">
        <v>10</v>
      </c>
      <c r="B13194">
        <v>8</v>
      </c>
      <c r="C13194" t="s">
        <v>1014</v>
      </c>
      <c r="D13194" t="s">
        <v>899</v>
      </c>
      <c r="E13194" t="s">
        <v>462</v>
      </c>
      <c r="F13194" t="s">
        <v>319</v>
      </c>
    </row>
    <row r="13195" spans="1:6" x14ac:dyDescent="0.25">
      <c r="A13195">
        <v>10</v>
      </c>
      <c r="B13195">
        <v>9</v>
      </c>
      <c r="C13195" t="s">
        <v>1041</v>
      </c>
      <c r="D13195" t="s">
        <v>922</v>
      </c>
      <c r="E13195" t="s">
        <v>470</v>
      </c>
      <c r="F13195" t="s">
        <v>319</v>
      </c>
    </row>
    <row r="13196" spans="1:6" x14ac:dyDescent="0.25">
      <c r="A13196">
        <v>10</v>
      </c>
      <c r="B13196">
        <v>10</v>
      </c>
      <c r="C13196" t="s">
        <v>1054</v>
      </c>
      <c r="D13196" t="s">
        <v>899</v>
      </c>
      <c r="E13196" t="s">
        <v>535</v>
      </c>
      <c r="F13196" t="s">
        <v>319</v>
      </c>
    </row>
    <row r="13197" spans="1:6" x14ac:dyDescent="0.25">
      <c r="A13197">
        <v>10</v>
      </c>
      <c r="B13197">
        <v>11</v>
      </c>
      <c r="C13197" t="s">
        <v>1022</v>
      </c>
      <c r="D13197" t="s">
        <v>901</v>
      </c>
      <c r="E13197" t="s">
        <v>572</v>
      </c>
      <c r="F13197" t="s">
        <v>319</v>
      </c>
    </row>
    <row r="13198" spans="1:6" x14ac:dyDescent="0.25">
      <c r="A13198">
        <v>10</v>
      </c>
      <c r="B13198">
        <v>12</v>
      </c>
      <c r="C13198" t="s">
        <v>1078</v>
      </c>
      <c r="D13198" t="s">
        <v>922</v>
      </c>
      <c r="E13198" t="s">
        <v>151</v>
      </c>
      <c r="F13198" t="s">
        <v>319</v>
      </c>
    </row>
    <row r="13199" spans="1:6" x14ac:dyDescent="0.25">
      <c r="A13199">
        <v>10</v>
      </c>
      <c r="B13199">
        <v>13</v>
      </c>
      <c r="C13199" t="s">
        <v>1042</v>
      </c>
      <c r="D13199" t="s">
        <v>899</v>
      </c>
      <c r="E13199" t="s">
        <v>767</v>
      </c>
      <c r="F13199" t="s">
        <v>319</v>
      </c>
    </row>
    <row r="13200" spans="1:6" x14ac:dyDescent="0.25">
      <c r="A13200">
        <v>10</v>
      </c>
      <c r="B13200">
        <v>14</v>
      </c>
      <c r="C13200" t="s">
        <v>1106</v>
      </c>
      <c r="D13200" t="s">
        <v>901</v>
      </c>
      <c r="E13200" t="s">
        <v>630</v>
      </c>
      <c r="F13200" t="s">
        <v>319</v>
      </c>
    </row>
    <row r="13201" spans="1:6" x14ac:dyDescent="0.25">
      <c r="A13201">
        <v>10</v>
      </c>
      <c r="B13201">
        <v>15</v>
      </c>
      <c r="C13201" t="s">
        <v>1039</v>
      </c>
      <c r="D13201" t="s">
        <v>922</v>
      </c>
      <c r="E13201" t="s">
        <v>250</v>
      </c>
      <c r="F13201" t="s">
        <v>319</v>
      </c>
    </row>
    <row r="13202" spans="1:6" x14ac:dyDescent="0.25">
      <c r="A13202">
        <v>11</v>
      </c>
      <c r="B13202">
        <v>1</v>
      </c>
      <c r="C13202" t="s">
        <v>1040</v>
      </c>
      <c r="D13202" t="s">
        <v>926</v>
      </c>
      <c r="E13202" t="s">
        <v>250</v>
      </c>
      <c r="F13202" t="s">
        <v>319</v>
      </c>
    </row>
    <row r="13203" spans="1:6" x14ac:dyDescent="0.25">
      <c r="A13203">
        <v>11</v>
      </c>
      <c r="B13203">
        <v>2</v>
      </c>
      <c r="C13203" t="s">
        <v>1085</v>
      </c>
      <c r="D13203" t="s">
        <v>899</v>
      </c>
      <c r="E13203" t="s">
        <v>630</v>
      </c>
      <c r="F13203" t="s">
        <v>319</v>
      </c>
    </row>
    <row r="13204" spans="1:6" x14ac:dyDescent="0.25">
      <c r="A13204">
        <v>11</v>
      </c>
      <c r="B13204">
        <v>3</v>
      </c>
      <c r="C13204" t="s">
        <v>1066</v>
      </c>
      <c r="D13204" t="s">
        <v>901</v>
      </c>
      <c r="E13204" t="s">
        <v>767</v>
      </c>
      <c r="F13204" t="s">
        <v>319</v>
      </c>
    </row>
    <row r="13205" spans="1:6" x14ac:dyDescent="0.25">
      <c r="A13205">
        <v>11</v>
      </c>
      <c r="B13205">
        <v>4</v>
      </c>
      <c r="C13205" t="s">
        <v>1101</v>
      </c>
      <c r="D13205" t="s">
        <v>901</v>
      </c>
      <c r="E13205" t="s">
        <v>151</v>
      </c>
      <c r="F13205" t="s">
        <v>319</v>
      </c>
    </row>
    <row r="13206" spans="1:6" x14ac:dyDescent="0.25">
      <c r="A13206">
        <v>11</v>
      </c>
      <c r="B13206">
        <v>5</v>
      </c>
      <c r="C13206" t="s">
        <v>1020</v>
      </c>
      <c r="D13206" t="s">
        <v>901</v>
      </c>
      <c r="E13206" t="s">
        <v>572</v>
      </c>
      <c r="F13206" t="s">
        <v>319</v>
      </c>
    </row>
    <row r="13207" spans="1:6" x14ac:dyDescent="0.25">
      <c r="A13207">
        <v>11</v>
      </c>
      <c r="B13207">
        <v>6</v>
      </c>
      <c r="C13207" t="s">
        <v>1061</v>
      </c>
      <c r="D13207" t="s">
        <v>901</v>
      </c>
      <c r="E13207" t="s">
        <v>535</v>
      </c>
      <c r="F13207" t="s">
        <v>319</v>
      </c>
    </row>
    <row r="13208" spans="1:6" x14ac:dyDescent="0.25">
      <c r="A13208">
        <v>11</v>
      </c>
      <c r="B13208">
        <v>7</v>
      </c>
      <c r="C13208" t="s">
        <v>1095</v>
      </c>
      <c r="D13208" t="s">
        <v>901</v>
      </c>
      <c r="E13208" t="s">
        <v>470</v>
      </c>
      <c r="F13208" t="s">
        <v>319</v>
      </c>
    </row>
    <row r="13209" spans="1:6" x14ac:dyDescent="0.25">
      <c r="A13209">
        <v>11</v>
      </c>
      <c r="B13209">
        <v>8</v>
      </c>
      <c r="C13209" t="s">
        <v>1093</v>
      </c>
      <c r="D13209" t="s">
        <v>922</v>
      </c>
      <c r="E13209" t="s">
        <v>462</v>
      </c>
      <c r="F13209" t="s">
        <v>319</v>
      </c>
    </row>
    <row r="13210" spans="1:6" x14ac:dyDescent="0.25">
      <c r="A13210">
        <v>11</v>
      </c>
      <c r="B13210">
        <v>9</v>
      </c>
      <c r="C13210" t="s">
        <v>1056</v>
      </c>
      <c r="D13210" t="s">
        <v>905</v>
      </c>
      <c r="E13210" t="s">
        <v>57</v>
      </c>
      <c r="F13210" t="s">
        <v>319</v>
      </c>
    </row>
    <row r="13211" spans="1:6" x14ac:dyDescent="0.25">
      <c r="A13211">
        <v>11</v>
      </c>
      <c r="B13211">
        <v>10</v>
      </c>
      <c r="C13211" t="s">
        <v>1077</v>
      </c>
      <c r="D13211" t="s">
        <v>901</v>
      </c>
      <c r="E13211" t="s">
        <v>649</v>
      </c>
      <c r="F13211" t="s">
        <v>319</v>
      </c>
    </row>
    <row r="13212" spans="1:6" x14ac:dyDescent="0.25">
      <c r="A13212">
        <v>11</v>
      </c>
      <c r="B13212">
        <v>11</v>
      </c>
      <c r="C13212" t="s">
        <v>1030</v>
      </c>
      <c r="D13212" t="s">
        <v>908</v>
      </c>
      <c r="E13212" t="s">
        <v>282</v>
      </c>
      <c r="F13212" t="s">
        <v>319</v>
      </c>
    </row>
    <row r="13213" spans="1:6" x14ac:dyDescent="0.25">
      <c r="A13213">
        <v>11</v>
      </c>
      <c r="B13213">
        <v>12</v>
      </c>
      <c r="C13213" t="s">
        <v>1073</v>
      </c>
      <c r="D13213" t="s">
        <v>899</v>
      </c>
      <c r="E13213" t="s">
        <v>254</v>
      </c>
      <c r="F13213" t="s">
        <v>319</v>
      </c>
    </row>
    <row r="13214" spans="1:6" x14ac:dyDescent="0.25">
      <c r="A13214">
        <v>11</v>
      </c>
      <c r="B13214">
        <v>13</v>
      </c>
      <c r="C13214" t="s">
        <v>1067</v>
      </c>
      <c r="D13214" t="s">
        <v>899</v>
      </c>
      <c r="E13214" t="s">
        <v>484</v>
      </c>
      <c r="F13214" t="s">
        <v>319</v>
      </c>
    </row>
    <row r="13215" spans="1:6" x14ac:dyDescent="0.25">
      <c r="A13215">
        <v>11</v>
      </c>
      <c r="B13215">
        <v>14</v>
      </c>
      <c r="C13215" t="s">
        <v>1064</v>
      </c>
      <c r="D13215" t="s">
        <v>901</v>
      </c>
      <c r="E13215" t="s">
        <v>491</v>
      </c>
      <c r="F13215" t="s">
        <v>319</v>
      </c>
    </row>
    <row r="13216" spans="1:6" x14ac:dyDescent="0.25">
      <c r="A13216">
        <v>11</v>
      </c>
      <c r="B13216">
        <v>15</v>
      </c>
      <c r="C13216" t="s">
        <v>1121</v>
      </c>
      <c r="D13216" t="s">
        <v>901</v>
      </c>
      <c r="E13216" t="s">
        <v>844</v>
      </c>
      <c r="F13216" t="s">
        <v>319</v>
      </c>
    </row>
    <row r="13217" spans="1:6" x14ac:dyDescent="0.25">
      <c r="A13217">
        <v>12</v>
      </c>
      <c r="B13217">
        <v>1</v>
      </c>
      <c r="C13217" t="s">
        <v>1089</v>
      </c>
      <c r="D13217" t="s">
        <v>905</v>
      </c>
      <c r="E13217" t="s">
        <v>844</v>
      </c>
      <c r="F13217" t="s">
        <v>319</v>
      </c>
    </row>
    <row r="13218" spans="1:6" x14ac:dyDescent="0.25">
      <c r="A13218">
        <v>12</v>
      </c>
      <c r="B13218">
        <v>2</v>
      </c>
      <c r="C13218" t="s">
        <v>1053</v>
      </c>
      <c r="D13218" t="s">
        <v>901</v>
      </c>
      <c r="E13218" t="s">
        <v>491</v>
      </c>
      <c r="F13218" t="s">
        <v>319</v>
      </c>
    </row>
    <row r="13219" spans="1:6" x14ac:dyDescent="0.25">
      <c r="A13219">
        <v>12</v>
      </c>
      <c r="B13219">
        <v>3</v>
      </c>
      <c r="C13219" t="s">
        <v>1047</v>
      </c>
      <c r="D13219" t="s">
        <v>899</v>
      </c>
      <c r="E13219" t="s">
        <v>484</v>
      </c>
      <c r="F13219" t="s">
        <v>319</v>
      </c>
    </row>
    <row r="13220" spans="1:6" x14ac:dyDescent="0.25">
      <c r="A13220">
        <v>12</v>
      </c>
      <c r="B13220">
        <v>4</v>
      </c>
      <c r="C13220" t="s">
        <v>1074</v>
      </c>
      <c r="D13220" t="s">
        <v>901</v>
      </c>
      <c r="E13220" t="s">
        <v>254</v>
      </c>
      <c r="F13220" t="s">
        <v>319</v>
      </c>
    </row>
    <row r="13221" spans="1:6" x14ac:dyDescent="0.25">
      <c r="A13221">
        <v>12</v>
      </c>
      <c r="B13221">
        <v>5</v>
      </c>
      <c r="C13221" t="s">
        <v>1058</v>
      </c>
      <c r="D13221" t="s">
        <v>961</v>
      </c>
      <c r="E13221" t="s">
        <v>282</v>
      </c>
      <c r="F13221" t="s">
        <v>319</v>
      </c>
    </row>
    <row r="13222" spans="1:6" x14ac:dyDescent="0.25">
      <c r="A13222">
        <v>12</v>
      </c>
      <c r="B13222">
        <v>6</v>
      </c>
      <c r="C13222" t="s">
        <v>1044</v>
      </c>
      <c r="D13222" t="s">
        <v>922</v>
      </c>
      <c r="E13222" t="s">
        <v>649</v>
      </c>
      <c r="F13222" t="s">
        <v>319</v>
      </c>
    </row>
    <row r="13223" spans="1:6" x14ac:dyDescent="0.25">
      <c r="A13223">
        <v>12</v>
      </c>
      <c r="B13223">
        <v>7</v>
      </c>
      <c r="C13223" t="s">
        <v>1009</v>
      </c>
      <c r="D13223" t="s">
        <v>926</v>
      </c>
      <c r="E13223" t="s">
        <v>57</v>
      </c>
      <c r="F13223" t="s">
        <v>319</v>
      </c>
    </row>
    <row r="13224" spans="1:6" x14ac:dyDescent="0.25">
      <c r="A13224">
        <v>12</v>
      </c>
      <c r="B13224">
        <v>8</v>
      </c>
      <c r="C13224" t="s">
        <v>1116</v>
      </c>
      <c r="D13224" t="s">
        <v>901</v>
      </c>
      <c r="E13224" t="s">
        <v>462</v>
      </c>
      <c r="F13224" t="s">
        <v>319</v>
      </c>
    </row>
    <row r="13225" spans="1:6" x14ac:dyDescent="0.25">
      <c r="A13225">
        <v>12</v>
      </c>
      <c r="B13225">
        <v>9</v>
      </c>
      <c r="C13225" t="s">
        <v>1075</v>
      </c>
      <c r="D13225" t="s">
        <v>899</v>
      </c>
      <c r="E13225" t="s">
        <v>470</v>
      </c>
      <c r="F13225" t="s">
        <v>319</v>
      </c>
    </row>
    <row r="13226" spans="1:6" x14ac:dyDescent="0.25">
      <c r="A13226">
        <v>12</v>
      </c>
      <c r="B13226">
        <v>10</v>
      </c>
      <c r="C13226" t="s">
        <v>1082</v>
      </c>
      <c r="D13226" t="s">
        <v>901</v>
      </c>
      <c r="E13226" t="s">
        <v>535</v>
      </c>
      <c r="F13226" t="s">
        <v>319</v>
      </c>
    </row>
    <row r="13227" spans="1:6" x14ac:dyDescent="0.25">
      <c r="A13227">
        <v>12</v>
      </c>
      <c r="B13227">
        <v>11</v>
      </c>
      <c r="C13227" t="s">
        <v>1051</v>
      </c>
      <c r="D13227" t="s">
        <v>901</v>
      </c>
      <c r="E13227" t="s">
        <v>572</v>
      </c>
      <c r="F13227" t="s">
        <v>319</v>
      </c>
    </row>
    <row r="13228" spans="1:6" x14ac:dyDescent="0.25">
      <c r="A13228">
        <v>12</v>
      </c>
      <c r="B13228">
        <v>12</v>
      </c>
      <c r="C13228" t="s">
        <v>1126</v>
      </c>
      <c r="D13228" t="s">
        <v>961</v>
      </c>
      <c r="E13228" t="s">
        <v>151</v>
      </c>
      <c r="F13228" t="s">
        <v>319</v>
      </c>
    </row>
    <row r="13229" spans="1:6" x14ac:dyDescent="0.25">
      <c r="A13229">
        <v>12</v>
      </c>
      <c r="B13229">
        <v>13</v>
      </c>
      <c r="C13229" t="s">
        <v>1084</v>
      </c>
      <c r="D13229" t="s">
        <v>908</v>
      </c>
      <c r="E13229" t="s">
        <v>767</v>
      </c>
      <c r="F13229" t="s">
        <v>319</v>
      </c>
    </row>
    <row r="13230" spans="1:6" x14ac:dyDescent="0.25">
      <c r="A13230">
        <v>12</v>
      </c>
      <c r="B13230">
        <v>14</v>
      </c>
      <c r="C13230" t="s">
        <v>1105</v>
      </c>
      <c r="D13230" t="s">
        <v>901</v>
      </c>
      <c r="E13230" t="s">
        <v>630</v>
      </c>
      <c r="F13230" t="s">
        <v>319</v>
      </c>
    </row>
    <row r="13231" spans="1:6" x14ac:dyDescent="0.25">
      <c r="A13231">
        <v>12</v>
      </c>
      <c r="B13231">
        <v>15</v>
      </c>
      <c r="C13231" t="s">
        <v>1113</v>
      </c>
      <c r="D13231" t="s">
        <v>899</v>
      </c>
      <c r="E13231" t="s">
        <v>250</v>
      </c>
      <c r="F13231" t="s">
        <v>319</v>
      </c>
    </row>
    <row r="13232" spans="1:6" x14ac:dyDescent="0.25">
      <c r="A13232">
        <v>13</v>
      </c>
      <c r="B13232">
        <v>1</v>
      </c>
      <c r="C13232" t="s">
        <v>1109</v>
      </c>
      <c r="D13232" t="s">
        <v>908</v>
      </c>
      <c r="E13232" t="s">
        <v>250</v>
      </c>
      <c r="F13232" t="s">
        <v>319</v>
      </c>
    </row>
    <row r="13233" spans="1:6" x14ac:dyDescent="0.25">
      <c r="A13233">
        <v>13</v>
      </c>
      <c r="B13233">
        <v>2</v>
      </c>
      <c r="C13233" t="s">
        <v>1069</v>
      </c>
      <c r="D13233" t="s">
        <v>899</v>
      </c>
      <c r="E13233" t="s">
        <v>630</v>
      </c>
      <c r="F13233" t="s">
        <v>319</v>
      </c>
    </row>
    <row r="13234" spans="1:6" x14ac:dyDescent="0.25">
      <c r="A13234">
        <v>13</v>
      </c>
      <c r="B13234">
        <v>3</v>
      </c>
      <c r="C13234" t="s">
        <v>1091</v>
      </c>
      <c r="D13234" t="s">
        <v>901</v>
      </c>
      <c r="E13234" t="s">
        <v>767</v>
      </c>
      <c r="F13234" t="s">
        <v>319</v>
      </c>
    </row>
    <row r="13235" spans="1:6" x14ac:dyDescent="0.25">
      <c r="A13235">
        <v>13</v>
      </c>
      <c r="B13235">
        <v>4</v>
      </c>
      <c r="C13235" t="s">
        <v>1032</v>
      </c>
      <c r="D13235" t="s">
        <v>908</v>
      </c>
      <c r="E13235" t="s">
        <v>151</v>
      </c>
      <c r="F13235" t="s">
        <v>319</v>
      </c>
    </row>
    <row r="13236" spans="1:6" x14ac:dyDescent="0.25">
      <c r="A13236">
        <v>13</v>
      </c>
      <c r="B13236">
        <v>5</v>
      </c>
      <c r="C13236" t="s">
        <v>1100</v>
      </c>
      <c r="D13236" t="s">
        <v>961</v>
      </c>
      <c r="E13236" t="s">
        <v>572</v>
      </c>
      <c r="F13236" t="s">
        <v>319</v>
      </c>
    </row>
    <row r="13237" spans="1:6" x14ac:dyDescent="0.25">
      <c r="A13237">
        <v>13</v>
      </c>
      <c r="B13237">
        <v>6</v>
      </c>
      <c r="C13237" t="s">
        <v>1083</v>
      </c>
      <c r="D13237" t="s">
        <v>901</v>
      </c>
      <c r="E13237" t="s">
        <v>535</v>
      </c>
      <c r="F13237" t="s">
        <v>319</v>
      </c>
    </row>
    <row r="13238" spans="1:6" x14ac:dyDescent="0.25">
      <c r="A13238">
        <v>13</v>
      </c>
      <c r="B13238">
        <v>7</v>
      </c>
      <c r="C13238" t="s">
        <v>1087</v>
      </c>
      <c r="D13238" t="s">
        <v>901</v>
      </c>
      <c r="E13238" t="s">
        <v>470</v>
      </c>
      <c r="F13238" t="s">
        <v>319</v>
      </c>
    </row>
    <row r="13239" spans="1:6" x14ac:dyDescent="0.25">
      <c r="A13239">
        <v>13</v>
      </c>
      <c r="B13239">
        <v>8</v>
      </c>
      <c r="C13239" t="s">
        <v>1070</v>
      </c>
      <c r="D13239" t="s">
        <v>961</v>
      </c>
      <c r="E13239" t="s">
        <v>462</v>
      </c>
      <c r="F13239" t="s">
        <v>319</v>
      </c>
    </row>
    <row r="13240" spans="1:6" x14ac:dyDescent="0.25">
      <c r="A13240">
        <v>13</v>
      </c>
      <c r="B13240">
        <v>9</v>
      </c>
      <c r="C13240" t="s">
        <v>1122</v>
      </c>
      <c r="D13240" t="s">
        <v>901</v>
      </c>
      <c r="E13240" t="s">
        <v>57</v>
      </c>
      <c r="F13240" t="s">
        <v>319</v>
      </c>
    </row>
    <row r="13241" spans="1:6" x14ac:dyDescent="0.25">
      <c r="A13241">
        <v>13</v>
      </c>
      <c r="B13241">
        <v>10</v>
      </c>
      <c r="C13241" t="s">
        <v>1112</v>
      </c>
      <c r="D13241" t="s">
        <v>899</v>
      </c>
      <c r="E13241" t="s">
        <v>649</v>
      </c>
      <c r="F13241" t="s">
        <v>319</v>
      </c>
    </row>
    <row r="13242" spans="1:6" x14ac:dyDescent="0.25">
      <c r="A13242">
        <v>13</v>
      </c>
      <c r="B13242">
        <v>11</v>
      </c>
      <c r="C13242" t="s">
        <v>1081</v>
      </c>
      <c r="D13242" t="s">
        <v>905</v>
      </c>
      <c r="E13242" t="s">
        <v>282</v>
      </c>
      <c r="F13242" t="s">
        <v>319</v>
      </c>
    </row>
    <row r="13243" spans="1:6" x14ac:dyDescent="0.25">
      <c r="A13243">
        <v>13</v>
      </c>
      <c r="B13243">
        <v>12</v>
      </c>
      <c r="C13243" t="s">
        <v>1131</v>
      </c>
      <c r="D13243" t="s">
        <v>901</v>
      </c>
      <c r="E13243" t="s">
        <v>254</v>
      </c>
      <c r="F13243" t="s">
        <v>319</v>
      </c>
    </row>
    <row r="13244" spans="1:6" x14ac:dyDescent="0.25">
      <c r="A13244">
        <v>13</v>
      </c>
      <c r="B13244">
        <v>13</v>
      </c>
      <c r="C13244" t="s">
        <v>1097</v>
      </c>
      <c r="D13244" t="s">
        <v>899</v>
      </c>
      <c r="E13244" t="s">
        <v>484</v>
      </c>
      <c r="F13244" t="s">
        <v>319</v>
      </c>
    </row>
    <row r="13245" spans="1:6" x14ac:dyDescent="0.25">
      <c r="A13245">
        <v>13</v>
      </c>
      <c r="B13245">
        <v>14</v>
      </c>
      <c r="C13245" t="s">
        <v>1107</v>
      </c>
      <c r="D13245" t="s">
        <v>905</v>
      </c>
      <c r="E13245" t="s">
        <v>491</v>
      </c>
      <c r="F13245" t="s">
        <v>319</v>
      </c>
    </row>
    <row r="13246" spans="1:6" x14ac:dyDescent="0.25">
      <c r="A13246">
        <v>13</v>
      </c>
      <c r="B13246">
        <v>15</v>
      </c>
      <c r="C13246" t="s">
        <v>1072</v>
      </c>
      <c r="D13246" t="s">
        <v>901</v>
      </c>
      <c r="E13246" t="s">
        <v>844</v>
      </c>
      <c r="F13246" t="s">
        <v>319</v>
      </c>
    </row>
    <row r="13247" spans="1:6" x14ac:dyDescent="0.25">
      <c r="A13247">
        <v>14</v>
      </c>
      <c r="B13247">
        <v>1</v>
      </c>
      <c r="C13247" t="s">
        <v>1149</v>
      </c>
      <c r="D13247" t="s">
        <v>903</v>
      </c>
      <c r="E13247" t="s">
        <v>844</v>
      </c>
      <c r="F13247" t="s">
        <v>319</v>
      </c>
    </row>
    <row r="13248" spans="1:6" x14ac:dyDescent="0.25">
      <c r="A13248">
        <v>14</v>
      </c>
      <c r="B13248">
        <v>2</v>
      </c>
      <c r="C13248" t="s">
        <v>1071</v>
      </c>
      <c r="D13248" t="s">
        <v>903</v>
      </c>
      <c r="E13248" t="s">
        <v>491</v>
      </c>
      <c r="F13248" t="s">
        <v>319</v>
      </c>
    </row>
    <row r="13249" spans="1:6" x14ac:dyDescent="0.25">
      <c r="A13249">
        <v>14</v>
      </c>
      <c r="B13249">
        <v>3</v>
      </c>
      <c r="C13249" t="s">
        <v>1120</v>
      </c>
      <c r="D13249" t="s">
        <v>922</v>
      </c>
      <c r="E13249" t="s">
        <v>484</v>
      </c>
      <c r="F13249" t="s">
        <v>319</v>
      </c>
    </row>
    <row r="13250" spans="1:6" x14ac:dyDescent="0.25">
      <c r="A13250">
        <v>14</v>
      </c>
      <c r="B13250">
        <v>4</v>
      </c>
      <c r="C13250" t="s">
        <v>1130</v>
      </c>
      <c r="D13250" t="s">
        <v>899</v>
      </c>
      <c r="E13250" t="s">
        <v>254</v>
      </c>
      <c r="F13250" t="s">
        <v>319</v>
      </c>
    </row>
    <row r="13251" spans="1:6" x14ac:dyDescent="0.25">
      <c r="A13251">
        <v>14</v>
      </c>
      <c r="B13251">
        <v>5</v>
      </c>
      <c r="C13251" t="s">
        <v>1115</v>
      </c>
      <c r="D13251" t="s">
        <v>901</v>
      </c>
      <c r="E13251" t="s">
        <v>282</v>
      </c>
      <c r="F13251" t="s">
        <v>319</v>
      </c>
    </row>
    <row r="13252" spans="1:6" x14ac:dyDescent="0.25">
      <c r="A13252">
        <v>14</v>
      </c>
      <c r="B13252">
        <v>6</v>
      </c>
      <c r="C13252" t="s">
        <v>1134</v>
      </c>
      <c r="D13252" t="s">
        <v>901</v>
      </c>
      <c r="E13252" t="s">
        <v>649</v>
      </c>
      <c r="F13252" t="s">
        <v>319</v>
      </c>
    </row>
    <row r="13253" spans="1:6" x14ac:dyDescent="0.25">
      <c r="A13253">
        <v>14</v>
      </c>
      <c r="B13253">
        <v>7</v>
      </c>
      <c r="C13253" t="s">
        <v>1094</v>
      </c>
      <c r="D13253" t="s">
        <v>903</v>
      </c>
      <c r="E13253" t="s">
        <v>57</v>
      </c>
      <c r="F13253" t="s">
        <v>319</v>
      </c>
    </row>
    <row r="13254" spans="1:6" x14ac:dyDescent="0.25">
      <c r="A13254">
        <v>14</v>
      </c>
      <c r="B13254">
        <v>8</v>
      </c>
      <c r="C13254" t="s">
        <v>1099</v>
      </c>
      <c r="D13254" t="s">
        <v>899</v>
      </c>
      <c r="E13254" t="s">
        <v>462</v>
      </c>
      <c r="F13254" t="s">
        <v>319</v>
      </c>
    </row>
    <row r="13255" spans="1:6" x14ac:dyDescent="0.25">
      <c r="A13255">
        <v>14</v>
      </c>
      <c r="B13255">
        <v>9</v>
      </c>
      <c r="C13255" t="s">
        <v>1098</v>
      </c>
      <c r="D13255" t="s">
        <v>899</v>
      </c>
      <c r="E13255" t="s">
        <v>470</v>
      </c>
      <c r="F13255" t="s">
        <v>319</v>
      </c>
    </row>
    <row r="13256" spans="1:6" x14ac:dyDescent="0.25">
      <c r="A13256">
        <v>14</v>
      </c>
      <c r="B13256">
        <v>10</v>
      </c>
      <c r="C13256" t="s">
        <v>1119</v>
      </c>
      <c r="D13256" t="s">
        <v>901</v>
      </c>
      <c r="E13256" t="s">
        <v>535</v>
      </c>
      <c r="F13256" t="s">
        <v>319</v>
      </c>
    </row>
    <row r="13257" spans="1:6" x14ac:dyDescent="0.25">
      <c r="A13257">
        <v>14</v>
      </c>
      <c r="B13257">
        <v>11</v>
      </c>
      <c r="C13257" t="s">
        <v>1125</v>
      </c>
      <c r="D13257" t="s">
        <v>903</v>
      </c>
      <c r="E13257" t="s">
        <v>572</v>
      </c>
      <c r="F13257" t="s">
        <v>319</v>
      </c>
    </row>
    <row r="13258" spans="1:6" x14ac:dyDescent="0.25">
      <c r="A13258">
        <v>14</v>
      </c>
      <c r="B13258">
        <v>12</v>
      </c>
      <c r="C13258" t="s">
        <v>1175</v>
      </c>
      <c r="D13258" t="s">
        <v>905</v>
      </c>
      <c r="E13258" t="s">
        <v>151</v>
      </c>
      <c r="F13258" t="s">
        <v>319</v>
      </c>
    </row>
    <row r="13259" spans="1:6" x14ac:dyDescent="0.25">
      <c r="A13259">
        <v>14</v>
      </c>
      <c r="B13259">
        <v>13</v>
      </c>
      <c r="C13259" t="s">
        <v>1063</v>
      </c>
      <c r="D13259" t="s">
        <v>961</v>
      </c>
      <c r="E13259" t="s">
        <v>767</v>
      </c>
      <c r="F13259" t="s">
        <v>319</v>
      </c>
    </row>
    <row r="13260" spans="1:6" x14ac:dyDescent="0.25">
      <c r="A13260">
        <v>14</v>
      </c>
      <c r="B13260">
        <v>14</v>
      </c>
      <c r="C13260" t="s">
        <v>1157</v>
      </c>
      <c r="D13260" t="s">
        <v>899</v>
      </c>
      <c r="E13260" t="s">
        <v>630</v>
      </c>
      <c r="F13260" t="s">
        <v>319</v>
      </c>
    </row>
    <row r="13261" spans="1:6" x14ac:dyDescent="0.25">
      <c r="A13261">
        <v>14</v>
      </c>
      <c r="B13261">
        <v>15</v>
      </c>
      <c r="C13261" t="s">
        <v>1104</v>
      </c>
      <c r="D13261" t="s">
        <v>901</v>
      </c>
      <c r="E13261" t="s">
        <v>250</v>
      </c>
      <c r="F13261" t="s">
        <v>319</v>
      </c>
    </row>
    <row r="13262" spans="1:6" x14ac:dyDescent="0.25">
      <c r="A13262">
        <v>15</v>
      </c>
      <c r="B13262">
        <v>1</v>
      </c>
      <c r="C13262" t="s">
        <v>1102</v>
      </c>
      <c r="D13262" t="s">
        <v>901</v>
      </c>
      <c r="E13262" t="s">
        <v>250</v>
      </c>
      <c r="F13262" t="s">
        <v>319</v>
      </c>
    </row>
    <row r="13263" spans="1:6" x14ac:dyDescent="0.25">
      <c r="A13263">
        <v>15</v>
      </c>
      <c r="B13263">
        <v>2</v>
      </c>
      <c r="C13263" t="s">
        <v>1146</v>
      </c>
      <c r="D13263" t="s">
        <v>905</v>
      </c>
      <c r="E13263" t="s">
        <v>630</v>
      </c>
      <c r="F13263" t="s">
        <v>319</v>
      </c>
    </row>
    <row r="13264" spans="1:6" x14ac:dyDescent="0.25">
      <c r="A13264">
        <v>15</v>
      </c>
      <c r="B13264">
        <v>3</v>
      </c>
      <c r="C13264" t="s">
        <v>1142</v>
      </c>
      <c r="D13264" t="s">
        <v>899</v>
      </c>
      <c r="E13264" t="s">
        <v>767</v>
      </c>
      <c r="F13264" t="s">
        <v>319</v>
      </c>
    </row>
    <row r="13265" spans="1:6" x14ac:dyDescent="0.25">
      <c r="A13265">
        <v>15</v>
      </c>
      <c r="B13265">
        <v>4</v>
      </c>
      <c r="C13265" t="s">
        <v>1128</v>
      </c>
      <c r="D13265" t="s">
        <v>901</v>
      </c>
      <c r="E13265" t="s">
        <v>151</v>
      </c>
      <c r="F13265" t="s">
        <v>319</v>
      </c>
    </row>
    <row r="13266" spans="1:6" x14ac:dyDescent="0.25">
      <c r="A13266">
        <v>15</v>
      </c>
      <c r="B13266">
        <v>5</v>
      </c>
      <c r="C13266" t="s">
        <v>1108</v>
      </c>
      <c r="D13266" t="s">
        <v>908</v>
      </c>
      <c r="E13266" t="s">
        <v>572</v>
      </c>
      <c r="F13266" t="s">
        <v>319</v>
      </c>
    </row>
    <row r="13267" spans="1:6" x14ac:dyDescent="0.25">
      <c r="A13267">
        <v>15</v>
      </c>
      <c r="B13267">
        <v>6</v>
      </c>
      <c r="C13267" t="s">
        <v>1086</v>
      </c>
      <c r="D13267" t="s">
        <v>901</v>
      </c>
      <c r="E13267" t="s">
        <v>535</v>
      </c>
      <c r="F13267" t="s">
        <v>319</v>
      </c>
    </row>
    <row r="13268" spans="1:6" x14ac:dyDescent="0.25">
      <c r="A13268">
        <v>15</v>
      </c>
      <c r="B13268">
        <v>7</v>
      </c>
      <c r="C13268" t="s">
        <v>1114</v>
      </c>
      <c r="D13268" t="s">
        <v>961</v>
      </c>
      <c r="E13268" t="s">
        <v>470</v>
      </c>
      <c r="F13268" t="s">
        <v>319</v>
      </c>
    </row>
    <row r="13269" spans="1:6" x14ac:dyDescent="0.25">
      <c r="A13269">
        <v>15</v>
      </c>
      <c r="B13269">
        <v>8</v>
      </c>
      <c r="C13269" t="s">
        <v>1090</v>
      </c>
      <c r="D13269" t="s">
        <v>899</v>
      </c>
      <c r="E13269" t="s">
        <v>462</v>
      </c>
      <c r="F13269" t="s">
        <v>319</v>
      </c>
    </row>
    <row r="13270" spans="1:6" x14ac:dyDescent="0.25">
      <c r="A13270">
        <v>15</v>
      </c>
      <c r="B13270">
        <v>9</v>
      </c>
      <c r="C13270" t="s">
        <v>1124</v>
      </c>
      <c r="D13270" t="s">
        <v>901</v>
      </c>
      <c r="E13270" t="s">
        <v>57</v>
      </c>
      <c r="F13270" t="s">
        <v>319</v>
      </c>
    </row>
    <row r="13271" spans="1:6" x14ac:dyDescent="0.25">
      <c r="A13271">
        <v>15</v>
      </c>
      <c r="B13271">
        <v>10</v>
      </c>
      <c r="C13271" t="s">
        <v>1088</v>
      </c>
      <c r="D13271" t="s">
        <v>901</v>
      </c>
      <c r="E13271" t="s">
        <v>649</v>
      </c>
      <c r="F13271" t="s">
        <v>319</v>
      </c>
    </row>
    <row r="13272" spans="1:6" x14ac:dyDescent="0.25">
      <c r="A13272">
        <v>15</v>
      </c>
      <c r="B13272">
        <v>11</v>
      </c>
      <c r="C13272" t="s">
        <v>1140</v>
      </c>
      <c r="D13272" t="s">
        <v>901</v>
      </c>
      <c r="E13272" t="s">
        <v>282</v>
      </c>
      <c r="F13272" t="s">
        <v>319</v>
      </c>
    </row>
    <row r="13273" spans="1:6" x14ac:dyDescent="0.25">
      <c r="A13273">
        <v>15</v>
      </c>
      <c r="B13273">
        <v>12</v>
      </c>
      <c r="C13273" t="s">
        <v>1152</v>
      </c>
      <c r="D13273" t="s">
        <v>903</v>
      </c>
      <c r="E13273" t="s">
        <v>254</v>
      </c>
      <c r="F13273" t="s">
        <v>319</v>
      </c>
    </row>
    <row r="13274" spans="1:6" x14ac:dyDescent="0.25">
      <c r="A13274">
        <v>15</v>
      </c>
      <c r="B13274">
        <v>13</v>
      </c>
      <c r="C13274" t="s">
        <v>1050</v>
      </c>
      <c r="D13274" t="s">
        <v>922</v>
      </c>
      <c r="E13274" t="s">
        <v>484</v>
      </c>
      <c r="F13274" t="s">
        <v>319</v>
      </c>
    </row>
    <row r="13275" spans="1:6" x14ac:dyDescent="0.25">
      <c r="A13275">
        <v>15</v>
      </c>
      <c r="B13275">
        <v>14</v>
      </c>
      <c r="C13275" t="s">
        <v>1118</v>
      </c>
      <c r="D13275" t="s">
        <v>901</v>
      </c>
      <c r="E13275" t="s">
        <v>491</v>
      </c>
      <c r="F13275" t="s">
        <v>319</v>
      </c>
    </row>
    <row r="13276" spans="1:6" x14ac:dyDescent="0.25">
      <c r="A13276">
        <v>15</v>
      </c>
      <c r="B13276">
        <v>15</v>
      </c>
      <c r="C13276" t="s">
        <v>1165</v>
      </c>
      <c r="D13276" t="s">
        <v>901</v>
      </c>
      <c r="E13276" t="s">
        <v>844</v>
      </c>
      <c r="F13276" t="s">
        <v>319</v>
      </c>
    </row>
    <row r="13277" spans="1:6" x14ac:dyDescent="0.25">
      <c r="A13277">
        <v>16</v>
      </c>
      <c r="B13277">
        <v>1</v>
      </c>
      <c r="C13277" t="s">
        <v>1123</v>
      </c>
      <c r="D13277" t="s">
        <v>926</v>
      </c>
      <c r="E13277" t="s">
        <v>844</v>
      </c>
      <c r="F13277" t="s">
        <v>319</v>
      </c>
    </row>
    <row r="13278" spans="1:6" x14ac:dyDescent="0.25">
      <c r="A13278">
        <v>16</v>
      </c>
      <c r="B13278">
        <v>2</v>
      </c>
      <c r="C13278" t="s">
        <v>1137</v>
      </c>
      <c r="D13278" t="s">
        <v>922</v>
      </c>
      <c r="E13278" t="s">
        <v>491</v>
      </c>
      <c r="F13278" t="s">
        <v>319</v>
      </c>
    </row>
    <row r="13279" spans="1:6" x14ac:dyDescent="0.25">
      <c r="A13279">
        <v>16</v>
      </c>
      <c r="B13279">
        <v>3</v>
      </c>
      <c r="C13279" t="s">
        <v>1135</v>
      </c>
      <c r="D13279" t="s">
        <v>908</v>
      </c>
      <c r="E13279" t="s">
        <v>484</v>
      </c>
      <c r="F13279" t="s">
        <v>319</v>
      </c>
    </row>
    <row r="13280" spans="1:6" x14ac:dyDescent="0.25">
      <c r="A13280">
        <v>16</v>
      </c>
      <c r="B13280">
        <v>4</v>
      </c>
      <c r="C13280" t="s">
        <v>1092</v>
      </c>
      <c r="D13280" t="s">
        <v>901</v>
      </c>
      <c r="E13280" t="s">
        <v>254</v>
      </c>
      <c r="F13280" t="s">
        <v>319</v>
      </c>
    </row>
    <row r="13281" spans="1:6" x14ac:dyDescent="0.25">
      <c r="A13281">
        <v>16</v>
      </c>
      <c r="B13281">
        <v>5</v>
      </c>
      <c r="C13281" t="s">
        <v>1190</v>
      </c>
      <c r="D13281" t="s">
        <v>901</v>
      </c>
      <c r="E13281" t="s">
        <v>282</v>
      </c>
      <c r="F13281" t="s">
        <v>319</v>
      </c>
    </row>
    <row r="13282" spans="1:6" x14ac:dyDescent="0.25">
      <c r="A13282">
        <v>16</v>
      </c>
      <c r="B13282">
        <v>6</v>
      </c>
      <c r="C13282" t="s">
        <v>1179</v>
      </c>
      <c r="D13282" t="s">
        <v>901</v>
      </c>
      <c r="E13282" t="s">
        <v>649</v>
      </c>
      <c r="F13282" t="s">
        <v>319</v>
      </c>
    </row>
    <row r="13283" spans="1:6" x14ac:dyDescent="0.25">
      <c r="A13283">
        <v>16</v>
      </c>
      <c r="B13283">
        <v>7</v>
      </c>
      <c r="C13283" t="s">
        <v>1079</v>
      </c>
      <c r="D13283" t="s">
        <v>905</v>
      </c>
      <c r="E13283" t="s">
        <v>57</v>
      </c>
      <c r="F13283" t="s">
        <v>319</v>
      </c>
    </row>
    <row r="13284" spans="1:6" x14ac:dyDescent="0.25">
      <c r="A13284">
        <v>16</v>
      </c>
      <c r="B13284">
        <v>8</v>
      </c>
      <c r="C13284" t="s">
        <v>1278</v>
      </c>
      <c r="D13284" t="s">
        <v>901</v>
      </c>
      <c r="E13284" t="s">
        <v>462</v>
      </c>
      <c r="F13284" t="s">
        <v>319</v>
      </c>
    </row>
    <row r="13285" spans="1:6" x14ac:dyDescent="0.25">
      <c r="A13285">
        <v>16</v>
      </c>
      <c r="B13285">
        <v>9</v>
      </c>
      <c r="C13285" t="s">
        <v>1096</v>
      </c>
      <c r="D13285" t="s">
        <v>901</v>
      </c>
      <c r="E13285" t="s">
        <v>470</v>
      </c>
      <c r="F13285" t="s">
        <v>319</v>
      </c>
    </row>
    <row r="13286" spans="1:6" x14ac:dyDescent="0.25">
      <c r="A13286">
        <v>16</v>
      </c>
      <c r="B13286">
        <v>10</v>
      </c>
      <c r="C13286" t="s">
        <v>1141</v>
      </c>
      <c r="D13286" t="s">
        <v>899</v>
      </c>
      <c r="E13286" t="s">
        <v>535</v>
      </c>
      <c r="F13286" t="s">
        <v>319</v>
      </c>
    </row>
    <row r="13287" spans="1:6" x14ac:dyDescent="0.25">
      <c r="A13287">
        <v>16</v>
      </c>
      <c r="B13287">
        <v>11</v>
      </c>
      <c r="C13287" t="s">
        <v>1161</v>
      </c>
      <c r="D13287" t="s">
        <v>899</v>
      </c>
      <c r="E13287" t="s">
        <v>572</v>
      </c>
      <c r="F13287" t="s">
        <v>319</v>
      </c>
    </row>
    <row r="13288" spans="1:6" x14ac:dyDescent="0.25">
      <c r="A13288">
        <v>16</v>
      </c>
      <c r="B13288">
        <v>12</v>
      </c>
      <c r="C13288" t="s">
        <v>1151</v>
      </c>
      <c r="D13288" t="s">
        <v>903</v>
      </c>
      <c r="E13288" t="s">
        <v>151</v>
      </c>
      <c r="F13288" t="s">
        <v>319</v>
      </c>
    </row>
    <row r="13289" spans="1:6" x14ac:dyDescent="0.25">
      <c r="A13289">
        <v>16</v>
      </c>
      <c r="B13289">
        <v>13</v>
      </c>
      <c r="C13289" t="s">
        <v>1158</v>
      </c>
      <c r="D13289" t="s">
        <v>961</v>
      </c>
      <c r="E13289" t="s">
        <v>767</v>
      </c>
      <c r="F13289" t="s">
        <v>319</v>
      </c>
    </row>
    <row r="13290" spans="1:6" x14ac:dyDescent="0.25">
      <c r="A13290">
        <v>16</v>
      </c>
      <c r="B13290">
        <v>14</v>
      </c>
      <c r="C13290" t="s">
        <v>1155</v>
      </c>
      <c r="D13290" t="s">
        <v>961</v>
      </c>
      <c r="E13290" t="s">
        <v>630</v>
      </c>
      <c r="F13290" t="s">
        <v>319</v>
      </c>
    </row>
    <row r="13291" spans="1:6" x14ac:dyDescent="0.25">
      <c r="A13291">
        <v>16</v>
      </c>
      <c r="B13291">
        <v>15</v>
      </c>
      <c r="C13291" t="s">
        <v>1143</v>
      </c>
      <c r="D13291" t="s">
        <v>961</v>
      </c>
      <c r="E13291" t="s">
        <v>250</v>
      </c>
      <c r="F13291" t="s">
        <v>319</v>
      </c>
    </row>
    <row r="13292" spans="1:6" x14ac:dyDescent="0.25">
      <c r="A13292">
        <v>17</v>
      </c>
      <c r="B13292">
        <v>1</v>
      </c>
      <c r="C13292" t="s">
        <v>1110</v>
      </c>
      <c r="D13292" t="s">
        <v>899</v>
      </c>
      <c r="E13292" t="s">
        <v>250</v>
      </c>
      <c r="F13292" t="s">
        <v>319</v>
      </c>
    </row>
    <row r="13293" spans="1:6" x14ac:dyDescent="0.25">
      <c r="A13293">
        <v>17</v>
      </c>
      <c r="B13293">
        <v>2</v>
      </c>
      <c r="C13293" t="s">
        <v>1186</v>
      </c>
      <c r="D13293" t="s">
        <v>922</v>
      </c>
      <c r="E13293" t="s">
        <v>630</v>
      </c>
      <c r="F13293" t="s">
        <v>319</v>
      </c>
    </row>
    <row r="13294" spans="1:6" x14ac:dyDescent="0.25">
      <c r="A13294">
        <v>17</v>
      </c>
      <c r="B13294">
        <v>3</v>
      </c>
      <c r="C13294" t="s">
        <v>1145</v>
      </c>
      <c r="D13294" t="s">
        <v>899</v>
      </c>
      <c r="E13294" t="s">
        <v>767</v>
      </c>
      <c r="F13294" t="s">
        <v>319</v>
      </c>
    </row>
    <row r="13295" spans="1:6" x14ac:dyDescent="0.25">
      <c r="A13295">
        <v>17</v>
      </c>
      <c r="B13295">
        <v>4</v>
      </c>
      <c r="C13295" t="s">
        <v>1196</v>
      </c>
      <c r="D13295" t="s">
        <v>903</v>
      </c>
      <c r="E13295" t="s">
        <v>151</v>
      </c>
      <c r="F13295" t="s">
        <v>319</v>
      </c>
    </row>
    <row r="13296" spans="1:6" x14ac:dyDescent="0.25">
      <c r="A13296">
        <v>17</v>
      </c>
      <c r="B13296">
        <v>5</v>
      </c>
      <c r="C13296" t="s">
        <v>1148</v>
      </c>
      <c r="D13296" t="s">
        <v>901</v>
      </c>
      <c r="E13296" t="s">
        <v>572</v>
      </c>
      <c r="F13296" t="s">
        <v>319</v>
      </c>
    </row>
    <row r="13297" spans="1:6" x14ac:dyDescent="0.25">
      <c r="A13297">
        <v>17</v>
      </c>
      <c r="B13297">
        <v>6</v>
      </c>
      <c r="C13297" t="s">
        <v>1144</v>
      </c>
      <c r="D13297" t="s">
        <v>899</v>
      </c>
      <c r="E13297" t="s">
        <v>535</v>
      </c>
      <c r="F13297" t="s">
        <v>319</v>
      </c>
    </row>
    <row r="13298" spans="1:6" x14ac:dyDescent="0.25">
      <c r="A13298">
        <v>17</v>
      </c>
      <c r="B13298">
        <v>7</v>
      </c>
      <c r="C13298" t="s">
        <v>1133</v>
      </c>
      <c r="D13298" t="s">
        <v>901</v>
      </c>
      <c r="E13298" t="s">
        <v>470</v>
      </c>
      <c r="F13298" t="s">
        <v>319</v>
      </c>
    </row>
    <row r="13299" spans="1:6" x14ac:dyDescent="0.25">
      <c r="A13299">
        <v>17</v>
      </c>
      <c r="B13299">
        <v>8</v>
      </c>
      <c r="C13299" t="s">
        <v>1159</v>
      </c>
      <c r="D13299" t="s">
        <v>901</v>
      </c>
      <c r="E13299" t="s">
        <v>462</v>
      </c>
      <c r="F13299" t="s">
        <v>319</v>
      </c>
    </row>
    <row r="13300" spans="1:6" x14ac:dyDescent="0.25">
      <c r="A13300">
        <v>17</v>
      </c>
      <c r="B13300">
        <v>9</v>
      </c>
      <c r="C13300" t="s">
        <v>1117</v>
      </c>
      <c r="D13300" t="s">
        <v>899</v>
      </c>
      <c r="E13300" t="s">
        <v>57</v>
      </c>
      <c r="F13300" t="s">
        <v>319</v>
      </c>
    </row>
    <row r="13301" spans="1:6" x14ac:dyDescent="0.25">
      <c r="A13301">
        <v>17</v>
      </c>
      <c r="B13301">
        <v>10</v>
      </c>
      <c r="C13301" t="s">
        <v>1156</v>
      </c>
      <c r="D13301" t="s">
        <v>899</v>
      </c>
      <c r="E13301" t="s">
        <v>649</v>
      </c>
      <c r="F13301" t="s">
        <v>319</v>
      </c>
    </row>
    <row r="13302" spans="1:6" x14ac:dyDescent="0.25">
      <c r="A13302">
        <v>17</v>
      </c>
      <c r="B13302">
        <v>11</v>
      </c>
      <c r="C13302" t="s">
        <v>1111</v>
      </c>
      <c r="D13302" t="s">
        <v>926</v>
      </c>
      <c r="E13302" t="s">
        <v>282</v>
      </c>
      <c r="F13302" t="s">
        <v>319</v>
      </c>
    </row>
    <row r="13303" spans="1:6" x14ac:dyDescent="0.25">
      <c r="A13303">
        <v>17</v>
      </c>
      <c r="B13303">
        <v>12</v>
      </c>
      <c r="C13303" t="s">
        <v>1164</v>
      </c>
      <c r="D13303" t="s">
        <v>903</v>
      </c>
      <c r="E13303" t="s">
        <v>254</v>
      </c>
      <c r="F13303" t="s">
        <v>319</v>
      </c>
    </row>
    <row r="13304" spans="1:6" x14ac:dyDescent="0.25">
      <c r="A13304">
        <v>17</v>
      </c>
      <c r="B13304">
        <v>13</v>
      </c>
      <c r="C13304" t="s">
        <v>1150</v>
      </c>
      <c r="D13304" t="s">
        <v>905</v>
      </c>
      <c r="E13304" t="s">
        <v>484</v>
      </c>
      <c r="F13304" t="s">
        <v>319</v>
      </c>
    </row>
    <row r="13305" spans="1:6" x14ac:dyDescent="0.25">
      <c r="A13305">
        <v>17</v>
      </c>
      <c r="B13305">
        <v>14</v>
      </c>
      <c r="C13305" t="s">
        <v>1153</v>
      </c>
      <c r="D13305" t="s">
        <v>899</v>
      </c>
      <c r="E13305" t="s">
        <v>491</v>
      </c>
      <c r="F13305" t="s">
        <v>319</v>
      </c>
    </row>
    <row r="13306" spans="1:6" x14ac:dyDescent="0.25">
      <c r="A13306">
        <v>17</v>
      </c>
      <c r="B13306">
        <v>15</v>
      </c>
      <c r="C13306" t="s">
        <v>1183</v>
      </c>
      <c r="D13306" t="s">
        <v>899</v>
      </c>
      <c r="E13306" t="s">
        <v>844</v>
      </c>
      <c r="F13306" t="s">
        <v>319</v>
      </c>
    </row>
    <row r="13307" spans="1:6" x14ac:dyDescent="0.25">
      <c r="A13307">
        <v>18</v>
      </c>
      <c r="B13307">
        <v>1</v>
      </c>
      <c r="C13307" t="s">
        <v>1139</v>
      </c>
      <c r="D13307" t="s">
        <v>903</v>
      </c>
      <c r="E13307" t="s">
        <v>844</v>
      </c>
      <c r="F13307" t="s">
        <v>319</v>
      </c>
    </row>
    <row r="13308" spans="1:6" x14ac:dyDescent="0.25">
      <c r="A13308">
        <v>18</v>
      </c>
      <c r="B13308">
        <v>2</v>
      </c>
      <c r="C13308" t="s">
        <v>1147</v>
      </c>
      <c r="D13308" t="s">
        <v>901</v>
      </c>
      <c r="E13308" t="s">
        <v>491</v>
      </c>
      <c r="F13308" t="s">
        <v>319</v>
      </c>
    </row>
    <row r="13309" spans="1:6" x14ac:dyDescent="0.25">
      <c r="A13309">
        <v>18</v>
      </c>
      <c r="B13309">
        <v>3</v>
      </c>
      <c r="C13309" t="s">
        <v>1213</v>
      </c>
      <c r="D13309" t="s">
        <v>901</v>
      </c>
      <c r="E13309" t="s">
        <v>484</v>
      </c>
      <c r="F13309" t="s">
        <v>319</v>
      </c>
    </row>
    <row r="13310" spans="1:6" x14ac:dyDescent="0.25">
      <c r="A13310">
        <v>18</v>
      </c>
      <c r="B13310">
        <v>4</v>
      </c>
      <c r="C13310" t="s">
        <v>1154</v>
      </c>
      <c r="D13310" t="s">
        <v>922</v>
      </c>
      <c r="E13310" t="s">
        <v>254</v>
      </c>
      <c r="F13310" t="s">
        <v>319</v>
      </c>
    </row>
    <row r="13311" spans="1:6" x14ac:dyDescent="0.25">
      <c r="A13311">
        <v>18</v>
      </c>
      <c r="B13311">
        <v>5</v>
      </c>
      <c r="C13311" t="s">
        <v>1199</v>
      </c>
      <c r="D13311" t="s">
        <v>903</v>
      </c>
      <c r="E13311" t="s">
        <v>282</v>
      </c>
      <c r="F13311" t="s">
        <v>319</v>
      </c>
    </row>
    <row r="13312" spans="1:6" x14ac:dyDescent="0.25">
      <c r="A13312">
        <v>18</v>
      </c>
      <c r="B13312">
        <v>6</v>
      </c>
      <c r="C13312" t="s">
        <v>1231</v>
      </c>
      <c r="D13312" t="s">
        <v>901</v>
      </c>
      <c r="E13312" t="s">
        <v>649</v>
      </c>
      <c r="F13312" t="s">
        <v>319</v>
      </c>
    </row>
    <row r="13313" spans="1:6" x14ac:dyDescent="0.25">
      <c r="A13313">
        <v>18</v>
      </c>
      <c r="B13313">
        <v>7</v>
      </c>
      <c r="C13313" t="s">
        <v>1136</v>
      </c>
      <c r="D13313" t="s">
        <v>899</v>
      </c>
      <c r="E13313" t="s">
        <v>57</v>
      </c>
      <c r="F13313" t="s">
        <v>319</v>
      </c>
    </row>
    <row r="13314" spans="1:6" x14ac:dyDescent="0.25">
      <c r="A13314">
        <v>18</v>
      </c>
      <c r="B13314">
        <v>8</v>
      </c>
      <c r="C13314" t="s">
        <v>1168</v>
      </c>
      <c r="D13314" t="s">
        <v>899</v>
      </c>
      <c r="E13314" t="s">
        <v>462</v>
      </c>
      <c r="F13314" t="s">
        <v>319</v>
      </c>
    </row>
    <row r="13315" spans="1:6" x14ac:dyDescent="0.25">
      <c r="A13315">
        <v>18</v>
      </c>
      <c r="B13315">
        <v>9</v>
      </c>
      <c r="C13315" t="s">
        <v>1167</v>
      </c>
      <c r="D13315" t="s">
        <v>901</v>
      </c>
      <c r="E13315" t="s">
        <v>470</v>
      </c>
      <c r="F13315" t="s">
        <v>319</v>
      </c>
    </row>
    <row r="13316" spans="1:6" x14ac:dyDescent="0.25">
      <c r="A13316">
        <v>18</v>
      </c>
      <c r="B13316">
        <v>10</v>
      </c>
      <c r="C13316" t="s">
        <v>1185</v>
      </c>
      <c r="D13316" t="s">
        <v>901</v>
      </c>
      <c r="E13316" t="s">
        <v>535</v>
      </c>
      <c r="F13316" t="s">
        <v>319</v>
      </c>
    </row>
    <row r="13317" spans="1:6" x14ac:dyDescent="0.25">
      <c r="A13317">
        <v>18</v>
      </c>
      <c r="B13317">
        <v>11</v>
      </c>
      <c r="C13317" t="s">
        <v>1132</v>
      </c>
      <c r="D13317" t="s">
        <v>903</v>
      </c>
      <c r="E13317" t="s">
        <v>572</v>
      </c>
      <c r="F13317" t="s">
        <v>319</v>
      </c>
    </row>
    <row r="13318" spans="1:6" x14ac:dyDescent="0.25">
      <c r="A13318">
        <v>18</v>
      </c>
      <c r="B13318">
        <v>12</v>
      </c>
      <c r="C13318" t="s">
        <v>1173</v>
      </c>
      <c r="D13318" t="s">
        <v>899</v>
      </c>
      <c r="E13318" t="s">
        <v>151</v>
      </c>
      <c r="F13318" t="s">
        <v>319</v>
      </c>
    </row>
    <row r="13319" spans="1:6" x14ac:dyDescent="0.25">
      <c r="A13319">
        <v>18</v>
      </c>
      <c r="B13319">
        <v>13</v>
      </c>
      <c r="C13319" t="s">
        <v>1127</v>
      </c>
      <c r="D13319" t="s">
        <v>901</v>
      </c>
      <c r="E13319" t="s">
        <v>767</v>
      </c>
      <c r="F13319" t="s">
        <v>319</v>
      </c>
    </row>
    <row r="13320" spans="1:6" x14ac:dyDescent="0.25">
      <c r="A13320">
        <v>18</v>
      </c>
      <c r="B13320">
        <v>14</v>
      </c>
      <c r="C13320" t="s">
        <v>1174</v>
      </c>
      <c r="D13320" t="s">
        <v>899</v>
      </c>
      <c r="E13320" t="s">
        <v>630</v>
      </c>
      <c r="F13320" t="s">
        <v>319</v>
      </c>
    </row>
    <row r="13321" spans="1:6" x14ac:dyDescent="0.25">
      <c r="A13321">
        <v>18</v>
      </c>
      <c r="B13321">
        <v>15</v>
      </c>
      <c r="C13321" t="s">
        <v>1176</v>
      </c>
      <c r="D13321" t="s">
        <v>922</v>
      </c>
      <c r="E13321" t="s">
        <v>250</v>
      </c>
      <c r="F13321" t="s">
        <v>319</v>
      </c>
    </row>
    <row r="13322" spans="1:6" x14ac:dyDescent="0.25">
      <c r="A13322">
        <v>19</v>
      </c>
      <c r="B13322">
        <v>1</v>
      </c>
      <c r="C13322" t="s">
        <v>1188</v>
      </c>
      <c r="D13322" t="s">
        <v>961</v>
      </c>
      <c r="E13322" t="s">
        <v>250</v>
      </c>
      <c r="F13322" t="s">
        <v>319</v>
      </c>
    </row>
    <row r="13323" spans="1:6" x14ac:dyDescent="0.25">
      <c r="A13323">
        <v>19</v>
      </c>
      <c r="B13323">
        <v>2</v>
      </c>
      <c r="C13323" t="s">
        <v>1194</v>
      </c>
      <c r="D13323" t="s">
        <v>961</v>
      </c>
      <c r="E13323" t="s">
        <v>630</v>
      </c>
      <c r="F13323" t="s">
        <v>319</v>
      </c>
    </row>
    <row r="13324" spans="1:6" x14ac:dyDescent="0.25">
      <c r="A13324">
        <v>19</v>
      </c>
      <c r="B13324">
        <v>3</v>
      </c>
      <c r="C13324" t="s">
        <v>1129</v>
      </c>
      <c r="D13324" t="s">
        <v>899</v>
      </c>
      <c r="E13324" t="s">
        <v>767</v>
      </c>
      <c r="F13324" t="s">
        <v>319</v>
      </c>
    </row>
    <row r="13325" spans="1:6" x14ac:dyDescent="0.25">
      <c r="A13325">
        <v>19</v>
      </c>
      <c r="B13325">
        <v>4</v>
      </c>
      <c r="C13325" t="s">
        <v>1103</v>
      </c>
      <c r="D13325" t="s">
        <v>901</v>
      </c>
      <c r="E13325" t="s">
        <v>151</v>
      </c>
      <c r="F13325" t="s">
        <v>319</v>
      </c>
    </row>
    <row r="13326" spans="1:6" x14ac:dyDescent="0.25">
      <c r="A13326">
        <v>19</v>
      </c>
      <c r="B13326">
        <v>5</v>
      </c>
      <c r="C13326" t="s">
        <v>1166</v>
      </c>
      <c r="D13326" t="s">
        <v>901</v>
      </c>
      <c r="E13326" t="s">
        <v>572</v>
      </c>
      <c r="F13326" t="s">
        <v>319</v>
      </c>
    </row>
    <row r="13327" spans="1:6" x14ac:dyDescent="0.25">
      <c r="A13327">
        <v>19</v>
      </c>
      <c r="B13327">
        <v>6</v>
      </c>
      <c r="C13327" t="s">
        <v>1138</v>
      </c>
      <c r="D13327" t="s">
        <v>961</v>
      </c>
      <c r="E13327" t="s">
        <v>535</v>
      </c>
      <c r="F13327" t="s">
        <v>319</v>
      </c>
    </row>
    <row r="13328" spans="1:6" x14ac:dyDescent="0.25">
      <c r="A13328">
        <v>19</v>
      </c>
      <c r="B13328">
        <v>7</v>
      </c>
      <c r="C13328" t="s">
        <v>1251</v>
      </c>
      <c r="D13328" t="s">
        <v>901</v>
      </c>
      <c r="E13328" t="s">
        <v>470</v>
      </c>
      <c r="F13328" t="s">
        <v>319</v>
      </c>
    </row>
    <row r="13329" spans="1:6" x14ac:dyDescent="0.25">
      <c r="A13329">
        <v>19</v>
      </c>
      <c r="B13329">
        <v>8</v>
      </c>
      <c r="C13329" t="s">
        <v>1200</v>
      </c>
      <c r="D13329" t="s">
        <v>901</v>
      </c>
      <c r="E13329" t="s">
        <v>462</v>
      </c>
      <c r="F13329" t="s">
        <v>319</v>
      </c>
    </row>
    <row r="13330" spans="1:6" x14ac:dyDescent="0.25">
      <c r="A13330">
        <v>19</v>
      </c>
      <c r="B13330">
        <v>9</v>
      </c>
      <c r="C13330" t="s">
        <v>1237</v>
      </c>
      <c r="D13330" t="s">
        <v>901</v>
      </c>
      <c r="E13330" t="s">
        <v>57</v>
      </c>
      <c r="F13330" t="s">
        <v>319</v>
      </c>
    </row>
    <row r="13331" spans="1:6" x14ac:dyDescent="0.25">
      <c r="A13331">
        <v>19</v>
      </c>
      <c r="B13331">
        <v>10</v>
      </c>
      <c r="C13331" t="s">
        <v>1180</v>
      </c>
      <c r="D13331" t="s">
        <v>899</v>
      </c>
      <c r="E13331" t="s">
        <v>649</v>
      </c>
      <c r="F13331" t="s">
        <v>319</v>
      </c>
    </row>
    <row r="13332" spans="1:6" x14ac:dyDescent="0.25">
      <c r="A13332">
        <v>19</v>
      </c>
      <c r="B13332">
        <v>11</v>
      </c>
      <c r="C13332" t="s">
        <v>1229</v>
      </c>
      <c r="D13332" t="s">
        <v>905</v>
      </c>
      <c r="E13332" t="s">
        <v>282</v>
      </c>
      <c r="F13332" t="s">
        <v>319</v>
      </c>
    </row>
    <row r="13333" spans="1:6" x14ac:dyDescent="0.25">
      <c r="A13333">
        <v>19</v>
      </c>
      <c r="B13333">
        <v>12</v>
      </c>
      <c r="C13333" t="s">
        <v>1189</v>
      </c>
      <c r="D13333" t="s">
        <v>901</v>
      </c>
      <c r="E13333" t="s">
        <v>254</v>
      </c>
      <c r="F13333" t="s">
        <v>319</v>
      </c>
    </row>
    <row r="13334" spans="1:6" x14ac:dyDescent="0.25">
      <c r="A13334">
        <v>19</v>
      </c>
      <c r="B13334">
        <v>13</v>
      </c>
      <c r="C13334" t="s">
        <v>1211</v>
      </c>
      <c r="D13334" t="s">
        <v>899</v>
      </c>
      <c r="E13334" t="s">
        <v>484</v>
      </c>
      <c r="F13334" t="s">
        <v>319</v>
      </c>
    </row>
    <row r="13335" spans="1:6" x14ac:dyDescent="0.25">
      <c r="A13335">
        <v>19</v>
      </c>
      <c r="B13335">
        <v>14</v>
      </c>
      <c r="C13335" t="s">
        <v>1195</v>
      </c>
      <c r="D13335" t="s">
        <v>899</v>
      </c>
      <c r="E13335" t="s">
        <v>491</v>
      </c>
      <c r="F13335" t="s">
        <v>319</v>
      </c>
    </row>
    <row r="13336" spans="1:6" x14ac:dyDescent="0.25">
      <c r="A13336">
        <v>19</v>
      </c>
      <c r="B13336">
        <v>15</v>
      </c>
      <c r="C13336" t="s">
        <v>1289</v>
      </c>
      <c r="D13336" t="s">
        <v>901</v>
      </c>
      <c r="E13336" t="s">
        <v>844</v>
      </c>
      <c r="F13336" t="s">
        <v>319</v>
      </c>
    </row>
    <row r="13337" spans="1:6" x14ac:dyDescent="0.25">
      <c r="A13337">
        <v>20</v>
      </c>
      <c r="B13337">
        <v>1</v>
      </c>
      <c r="C13337" t="s">
        <v>1221</v>
      </c>
      <c r="D13337" t="s">
        <v>908</v>
      </c>
      <c r="E13337" t="s">
        <v>844</v>
      </c>
      <c r="F13337" t="s">
        <v>319</v>
      </c>
    </row>
    <row r="13338" spans="1:6" x14ac:dyDescent="0.25">
      <c r="A13338">
        <v>20</v>
      </c>
      <c r="B13338">
        <v>2</v>
      </c>
      <c r="C13338" t="s">
        <v>1162</v>
      </c>
      <c r="D13338" t="s">
        <v>961</v>
      </c>
      <c r="E13338" t="s">
        <v>491</v>
      </c>
      <c r="F13338" t="s">
        <v>319</v>
      </c>
    </row>
    <row r="13339" spans="1:6" x14ac:dyDescent="0.25">
      <c r="A13339">
        <v>20</v>
      </c>
      <c r="B13339">
        <v>3</v>
      </c>
      <c r="C13339" t="s">
        <v>1217</v>
      </c>
      <c r="D13339" t="s">
        <v>901</v>
      </c>
      <c r="E13339" t="s">
        <v>484</v>
      </c>
      <c r="F13339" t="s">
        <v>319</v>
      </c>
    </row>
    <row r="13340" spans="1:6" x14ac:dyDescent="0.25">
      <c r="A13340">
        <v>20</v>
      </c>
      <c r="B13340">
        <v>4</v>
      </c>
      <c r="C13340" t="s">
        <v>1171</v>
      </c>
      <c r="D13340" t="s">
        <v>961</v>
      </c>
      <c r="E13340" t="s">
        <v>254</v>
      </c>
      <c r="F13340" t="s">
        <v>319</v>
      </c>
    </row>
    <row r="13341" spans="1:6" x14ac:dyDescent="0.25">
      <c r="A13341">
        <v>20</v>
      </c>
      <c r="B13341">
        <v>5</v>
      </c>
      <c r="C13341" t="s">
        <v>1245</v>
      </c>
      <c r="D13341" t="s">
        <v>901</v>
      </c>
      <c r="E13341" t="s">
        <v>282</v>
      </c>
      <c r="F13341" t="s">
        <v>319</v>
      </c>
    </row>
    <row r="13342" spans="1:6" x14ac:dyDescent="0.25">
      <c r="A13342">
        <v>20</v>
      </c>
      <c r="B13342">
        <v>6</v>
      </c>
      <c r="C13342" t="s">
        <v>1201</v>
      </c>
      <c r="D13342" t="s">
        <v>903</v>
      </c>
      <c r="E13342" t="s">
        <v>649</v>
      </c>
      <c r="F13342" t="s">
        <v>319</v>
      </c>
    </row>
    <row r="13343" spans="1:6" x14ac:dyDescent="0.25">
      <c r="A13343">
        <v>20</v>
      </c>
      <c r="B13343">
        <v>7</v>
      </c>
      <c r="C13343" t="s">
        <v>1223</v>
      </c>
      <c r="D13343" t="s">
        <v>908</v>
      </c>
      <c r="E13343" t="s">
        <v>57</v>
      </c>
      <c r="F13343" t="s">
        <v>319</v>
      </c>
    </row>
    <row r="13344" spans="1:6" x14ac:dyDescent="0.25">
      <c r="A13344">
        <v>20</v>
      </c>
      <c r="B13344">
        <v>8</v>
      </c>
      <c r="C13344" t="s">
        <v>1169</v>
      </c>
      <c r="D13344" t="s">
        <v>901</v>
      </c>
      <c r="E13344" t="s">
        <v>462</v>
      </c>
      <c r="F13344" t="s">
        <v>319</v>
      </c>
    </row>
    <row r="13345" spans="1:6" x14ac:dyDescent="0.25">
      <c r="A13345">
        <v>20</v>
      </c>
      <c r="B13345">
        <v>9</v>
      </c>
      <c r="C13345" t="s">
        <v>1172</v>
      </c>
      <c r="D13345" t="s">
        <v>901</v>
      </c>
      <c r="E13345" t="s">
        <v>470</v>
      </c>
      <c r="F13345" t="s">
        <v>319</v>
      </c>
    </row>
    <row r="13346" spans="1:6" x14ac:dyDescent="0.25">
      <c r="A13346">
        <v>20</v>
      </c>
      <c r="B13346">
        <v>10</v>
      </c>
      <c r="C13346" t="s">
        <v>1178</v>
      </c>
      <c r="D13346" t="s">
        <v>901</v>
      </c>
      <c r="E13346" t="s">
        <v>535</v>
      </c>
      <c r="F13346" t="s">
        <v>319</v>
      </c>
    </row>
    <row r="13347" spans="1:6" x14ac:dyDescent="0.25">
      <c r="A13347">
        <v>20</v>
      </c>
      <c r="B13347">
        <v>11</v>
      </c>
      <c r="C13347" t="s">
        <v>1207</v>
      </c>
      <c r="D13347" t="s">
        <v>899</v>
      </c>
      <c r="E13347" t="s">
        <v>572</v>
      </c>
      <c r="F13347" t="s">
        <v>319</v>
      </c>
    </row>
    <row r="13348" spans="1:6" x14ac:dyDescent="0.25">
      <c r="A13348">
        <v>20</v>
      </c>
      <c r="B13348">
        <v>12</v>
      </c>
      <c r="C13348" t="s">
        <v>1208</v>
      </c>
      <c r="D13348" t="s">
        <v>899</v>
      </c>
      <c r="E13348" t="s">
        <v>151</v>
      </c>
      <c r="F13348" t="s">
        <v>319</v>
      </c>
    </row>
    <row r="13349" spans="1:6" x14ac:dyDescent="0.25">
      <c r="A13349">
        <v>20</v>
      </c>
      <c r="B13349">
        <v>13</v>
      </c>
      <c r="C13349" t="s">
        <v>1206</v>
      </c>
      <c r="D13349" t="s">
        <v>901</v>
      </c>
      <c r="E13349" t="s">
        <v>767</v>
      </c>
      <c r="F13349" t="s">
        <v>319</v>
      </c>
    </row>
    <row r="13350" spans="1:6" x14ac:dyDescent="0.25">
      <c r="A13350">
        <v>20</v>
      </c>
      <c r="B13350">
        <v>14</v>
      </c>
      <c r="C13350" t="s">
        <v>1204</v>
      </c>
      <c r="D13350" t="s">
        <v>901</v>
      </c>
      <c r="E13350" t="s">
        <v>630</v>
      </c>
      <c r="F13350" t="s">
        <v>319</v>
      </c>
    </row>
    <row r="13351" spans="1:6" x14ac:dyDescent="0.25">
      <c r="A13351">
        <v>20</v>
      </c>
      <c r="B13351">
        <v>15</v>
      </c>
      <c r="C13351" t="s">
        <v>1254</v>
      </c>
      <c r="D13351" t="s">
        <v>905</v>
      </c>
      <c r="E13351" t="s">
        <v>250</v>
      </c>
      <c r="F13351" t="s">
        <v>319</v>
      </c>
    </row>
    <row r="13352" spans="1:6" x14ac:dyDescent="0.25">
      <c r="A13352">
        <v>21</v>
      </c>
      <c r="B13352">
        <v>1</v>
      </c>
      <c r="C13352" t="s">
        <v>1205</v>
      </c>
      <c r="D13352" t="s">
        <v>905</v>
      </c>
      <c r="E13352" t="s">
        <v>250</v>
      </c>
      <c r="F13352" t="s">
        <v>319</v>
      </c>
    </row>
    <row r="13353" spans="1:6" x14ac:dyDescent="0.25">
      <c r="A13353">
        <v>21</v>
      </c>
      <c r="B13353">
        <v>2</v>
      </c>
      <c r="C13353" t="s">
        <v>1177</v>
      </c>
      <c r="D13353" t="s">
        <v>901</v>
      </c>
      <c r="E13353" t="s">
        <v>630</v>
      </c>
      <c r="F13353" t="s">
        <v>319</v>
      </c>
    </row>
    <row r="13354" spans="1:6" x14ac:dyDescent="0.25">
      <c r="A13354">
        <v>21</v>
      </c>
      <c r="B13354">
        <v>3</v>
      </c>
      <c r="C13354" t="s">
        <v>1274</v>
      </c>
      <c r="D13354" t="s">
        <v>901</v>
      </c>
      <c r="E13354" t="s">
        <v>767</v>
      </c>
      <c r="F13354" t="s">
        <v>319</v>
      </c>
    </row>
    <row r="13355" spans="1:6" x14ac:dyDescent="0.25">
      <c r="A13355">
        <v>21</v>
      </c>
      <c r="B13355">
        <v>4</v>
      </c>
      <c r="C13355" t="s">
        <v>1377</v>
      </c>
      <c r="D13355" t="s">
        <v>901</v>
      </c>
      <c r="E13355" t="s">
        <v>151</v>
      </c>
      <c r="F13355" t="s">
        <v>319</v>
      </c>
    </row>
    <row r="13356" spans="1:6" x14ac:dyDescent="0.25">
      <c r="A13356">
        <v>21</v>
      </c>
      <c r="B13356">
        <v>5</v>
      </c>
      <c r="C13356" t="s">
        <v>1203</v>
      </c>
      <c r="D13356" t="s">
        <v>903</v>
      </c>
      <c r="E13356" t="s">
        <v>572</v>
      </c>
      <c r="F13356" t="s">
        <v>319</v>
      </c>
    </row>
    <row r="13357" spans="1:6" x14ac:dyDescent="0.25">
      <c r="A13357">
        <v>21</v>
      </c>
      <c r="B13357">
        <v>6</v>
      </c>
      <c r="C13357" t="s">
        <v>1216</v>
      </c>
      <c r="D13357" t="s">
        <v>899</v>
      </c>
      <c r="E13357" t="s">
        <v>535</v>
      </c>
      <c r="F13357" t="s">
        <v>319</v>
      </c>
    </row>
    <row r="13358" spans="1:6" x14ac:dyDescent="0.25">
      <c r="A13358">
        <v>21</v>
      </c>
      <c r="B13358">
        <v>7</v>
      </c>
      <c r="C13358" t="s">
        <v>1163</v>
      </c>
      <c r="D13358" t="s">
        <v>903</v>
      </c>
      <c r="E13358" t="s">
        <v>470</v>
      </c>
      <c r="F13358" t="s">
        <v>319</v>
      </c>
    </row>
    <row r="13359" spans="1:6" x14ac:dyDescent="0.25">
      <c r="A13359">
        <v>21</v>
      </c>
      <c r="B13359">
        <v>8</v>
      </c>
      <c r="C13359" t="s">
        <v>1263</v>
      </c>
      <c r="D13359" t="s">
        <v>922</v>
      </c>
      <c r="E13359" t="s">
        <v>462</v>
      </c>
      <c r="F13359" t="s">
        <v>319</v>
      </c>
    </row>
    <row r="13360" spans="1:6" x14ac:dyDescent="0.25">
      <c r="A13360">
        <v>21</v>
      </c>
      <c r="B13360">
        <v>9</v>
      </c>
      <c r="C13360" t="s">
        <v>1181</v>
      </c>
      <c r="D13360" t="s">
        <v>899</v>
      </c>
      <c r="E13360" t="s">
        <v>57</v>
      </c>
      <c r="F13360" t="s">
        <v>319</v>
      </c>
    </row>
    <row r="13361" spans="1:6" x14ac:dyDescent="0.25">
      <c r="A13361">
        <v>21</v>
      </c>
      <c r="B13361">
        <v>10</v>
      </c>
      <c r="C13361" t="s">
        <v>1225</v>
      </c>
      <c r="D13361" t="s">
        <v>901</v>
      </c>
      <c r="E13361" t="s">
        <v>649</v>
      </c>
      <c r="F13361" t="s">
        <v>319</v>
      </c>
    </row>
    <row r="13362" spans="1:6" x14ac:dyDescent="0.25">
      <c r="A13362">
        <v>21</v>
      </c>
      <c r="B13362">
        <v>11</v>
      </c>
      <c r="C13362" t="s">
        <v>1250</v>
      </c>
      <c r="D13362" t="s">
        <v>899</v>
      </c>
      <c r="E13362" t="s">
        <v>282</v>
      </c>
      <c r="F13362" t="s">
        <v>319</v>
      </c>
    </row>
    <row r="13363" spans="1:6" x14ac:dyDescent="0.25">
      <c r="A13363">
        <v>21</v>
      </c>
      <c r="B13363">
        <v>12</v>
      </c>
      <c r="C13363" t="s">
        <v>1226</v>
      </c>
      <c r="D13363" t="s">
        <v>901</v>
      </c>
      <c r="E13363" t="s">
        <v>254</v>
      </c>
      <c r="F13363" t="s">
        <v>319</v>
      </c>
    </row>
    <row r="13364" spans="1:6" x14ac:dyDescent="0.25">
      <c r="A13364">
        <v>21</v>
      </c>
      <c r="B13364">
        <v>13</v>
      </c>
      <c r="C13364" t="s">
        <v>1238</v>
      </c>
      <c r="D13364" t="s">
        <v>901</v>
      </c>
      <c r="E13364" t="s">
        <v>484</v>
      </c>
      <c r="F13364" t="s">
        <v>319</v>
      </c>
    </row>
    <row r="13365" spans="1:6" x14ac:dyDescent="0.25">
      <c r="A13365">
        <v>21</v>
      </c>
      <c r="B13365">
        <v>14</v>
      </c>
      <c r="C13365" t="s">
        <v>1222</v>
      </c>
      <c r="D13365" t="s">
        <v>901</v>
      </c>
      <c r="E13365" t="s">
        <v>491</v>
      </c>
      <c r="F13365" t="s">
        <v>319</v>
      </c>
    </row>
    <row r="13366" spans="1:6" x14ac:dyDescent="0.25">
      <c r="A13366">
        <v>21</v>
      </c>
      <c r="B13366">
        <v>15</v>
      </c>
      <c r="C13366" t="s">
        <v>1160</v>
      </c>
      <c r="D13366" t="s">
        <v>899</v>
      </c>
      <c r="E13366" t="s">
        <v>844</v>
      </c>
      <c r="F13366" t="s">
        <v>319</v>
      </c>
    </row>
    <row r="13367" spans="1:6" x14ac:dyDescent="0.25">
      <c r="A13367">
        <v>22</v>
      </c>
      <c r="B13367">
        <v>1</v>
      </c>
      <c r="C13367" t="s">
        <v>1267</v>
      </c>
      <c r="D13367" t="s">
        <v>901</v>
      </c>
      <c r="E13367" t="s">
        <v>844</v>
      </c>
      <c r="F13367" t="s">
        <v>319</v>
      </c>
    </row>
    <row r="13368" spans="1:6" x14ac:dyDescent="0.25">
      <c r="A13368">
        <v>22</v>
      </c>
      <c r="B13368">
        <v>2</v>
      </c>
      <c r="C13368" t="s">
        <v>1214</v>
      </c>
      <c r="D13368" t="s">
        <v>901</v>
      </c>
      <c r="E13368" t="s">
        <v>491</v>
      </c>
      <c r="F13368" t="s">
        <v>319</v>
      </c>
    </row>
    <row r="13369" spans="1:6" x14ac:dyDescent="0.25">
      <c r="A13369">
        <v>22</v>
      </c>
      <c r="B13369">
        <v>3</v>
      </c>
      <c r="C13369" t="s">
        <v>1257</v>
      </c>
      <c r="D13369" t="s">
        <v>901</v>
      </c>
      <c r="E13369" t="s">
        <v>484</v>
      </c>
      <c r="F13369" t="s">
        <v>319</v>
      </c>
    </row>
    <row r="13370" spans="1:6" x14ac:dyDescent="0.25">
      <c r="A13370">
        <v>22</v>
      </c>
      <c r="B13370">
        <v>4</v>
      </c>
      <c r="C13370" t="s">
        <v>1304</v>
      </c>
      <c r="D13370" t="s">
        <v>908</v>
      </c>
      <c r="E13370" t="s">
        <v>254</v>
      </c>
      <c r="F13370" t="s">
        <v>319</v>
      </c>
    </row>
    <row r="13371" spans="1:6" x14ac:dyDescent="0.25">
      <c r="A13371">
        <v>22</v>
      </c>
      <c r="B13371">
        <v>5</v>
      </c>
      <c r="C13371" t="s">
        <v>1268</v>
      </c>
      <c r="D13371" t="s">
        <v>901</v>
      </c>
      <c r="E13371" t="s">
        <v>282</v>
      </c>
      <c r="F13371" t="s">
        <v>319</v>
      </c>
    </row>
    <row r="13372" spans="1:6" x14ac:dyDescent="0.25">
      <c r="A13372">
        <v>22</v>
      </c>
      <c r="B13372">
        <v>6</v>
      </c>
      <c r="C13372" t="s">
        <v>1246</v>
      </c>
      <c r="D13372" t="s">
        <v>899</v>
      </c>
      <c r="E13372" t="s">
        <v>649</v>
      </c>
      <c r="F13372" t="s">
        <v>319</v>
      </c>
    </row>
    <row r="13373" spans="1:6" x14ac:dyDescent="0.25">
      <c r="A13373">
        <v>22</v>
      </c>
      <c r="B13373">
        <v>7</v>
      </c>
      <c r="C13373" t="s">
        <v>1294</v>
      </c>
      <c r="D13373" t="s">
        <v>901</v>
      </c>
      <c r="E13373" t="s">
        <v>57</v>
      </c>
      <c r="F13373" t="s">
        <v>319</v>
      </c>
    </row>
    <row r="13374" spans="1:6" x14ac:dyDescent="0.25">
      <c r="A13374">
        <v>22</v>
      </c>
      <c r="B13374">
        <v>8</v>
      </c>
      <c r="C13374" t="s">
        <v>1187</v>
      </c>
      <c r="D13374" t="s">
        <v>905</v>
      </c>
      <c r="E13374" t="s">
        <v>462</v>
      </c>
      <c r="F13374" t="s">
        <v>319</v>
      </c>
    </row>
    <row r="13375" spans="1:6" x14ac:dyDescent="0.25">
      <c r="A13375">
        <v>22</v>
      </c>
      <c r="B13375">
        <v>9</v>
      </c>
      <c r="C13375" t="s">
        <v>1212</v>
      </c>
      <c r="D13375" t="s">
        <v>901</v>
      </c>
      <c r="E13375" t="s">
        <v>470</v>
      </c>
      <c r="F13375" t="s">
        <v>319</v>
      </c>
    </row>
    <row r="13376" spans="1:6" x14ac:dyDescent="0.25">
      <c r="A13376">
        <v>22</v>
      </c>
      <c r="B13376">
        <v>10</v>
      </c>
      <c r="C13376" t="s">
        <v>1228</v>
      </c>
      <c r="D13376" t="s">
        <v>899</v>
      </c>
      <c r="E13376" t="s">
        <v>535</v>
      </c>
      <c r="F13376" t="s">
        <v>319</v>
      </c>
    </row>
    <row r="13377" spans="1:6" x14ac:dyDescent="0.25">
      <c r="A13377">
        <v>22</v>
      </c>
      <c r="B13377">
        <v>11</v>
      </c>
      <c r="C13377" t="s">
        <v>1233</v>
      </c>
      <c r="D13377" t="s">
        <v>901</v>
      </c>
      <c r="E13377" t="s">
        <v>572</v>
      </c>
      <c r="F13377" t="s">
        <v>319</v>
      </c>
    </row>
    <row r="13378" spans="1:6" x14ac:dyDescent="0.25">
      <c r="A13378">
        <v>22</v>
      </c>
      <c r="B13378">
        <v>12</v>
      </c>
      <c r="C13378" t="s">
        <v>1170</v>
      </c>
      <c r="D13378" t="s">
        <v>961</v>
      </c>
      <c r="E13378" t="s">
        <v>151</v>
      </c>
      <c r="F13378" t="s">
        <v>319</v>
      </c>
    </row>
    <row r="13379" spans="1:6" x14ac:dyDescent="0.25">
      <c r="A13379">
        <v>22</v>
      </c>
      <c r="B13379">
        <v>13</v>
      </c>
      <c r="C13379" t="s">
        <v>1210</v>
      </c>
      <c r="D13379" t="s">
        <v>901</v>
      </c>
      <c r="E13379" t="s">
        <v>767</v>
      </c>
      <c r="F13379" t="s">
        <v>319</v>
      </c>
    </row>
    <row r="13380" spans="1:6" x14ac:dyDescent="0.25">
      <c r="A13380">
        <v>22</v>
      </c>
      <c r="B13380">
        <v>14</v>
      </c>
      <c r="C13380" t="s">
        <v>1193</v>
      </c>
      <c r="D13380" t="s">
        <v>908</v>
      </c>
      <c r="E13380" t="s">
        <v>630</v>
      </c>
      <c r="F13380" t="s">
        <v>319</v>
      </c>
    </row>
    <row r="13381" spans="1:6" x14ac:dyDescent="0.25">
      <c r="A13381">
        <v>22</v>
      </c>
      <c r="B13381">
        <v>15</v>
      </c>
      <c r="C13381" t="s">
        <v>1192</v>
      </c>
      <c r="D13381" t="s">
        <v>901</v>
      </c>
      <c r="E13381" t="s">
        <v>250</v>
      </c>
      <c r="F13381" t="s">
        <v>319</v>
      </c>
    </row>
    <row r="13382" spans="1:6" x14ac:dyDescent="0.25">
      <c r="A13382">
        <v>23</v>
      </c>
      <c r="B13382">
        <v>1</v>
      </c>
      <c r="C13382" t="s">
        <v>1305</v>
      </c>
      <c r="D13382" t="s">
        <v>901</v>
      </c>
      <c r="E13382" t="s">
        <v>250</v>
      </c>
      <c r="F13382" t="s">
        <v>319</v>
      </c>
    </row>
    <row r="13383" spans="1:6" x14ac:dyDescent="0.25">
      <c r="A13383">
        <v>23</v>
      </c>
      <c r="B13383">
        <v>2</v>
      </c>
      <c r="C13383" t="s">
        <v>1184</v>
      </c>
      <c r="D13383" t="s">
        <v>901</v>
      </c>
      <c r="E13383" t="s">
        <v>630</v>
      </c>
      <c r="F13383" t="s">
        <v>319</v>
      </c>
    </row>
    <row r="13384" spans="1:6" x14ac:dyDescent="0.25">
      <c r="A13384">
        <v>23</v>
      </c>
      <c r="B13384">
        <v>3</v>
      </c>
      <c r="C13384" t="s">
        <v>1325</v>
      </c>
      <c r="D13384" t="s">
        <v>901</v>
      </c>
      <c r="E13384" t="s">
        <v>767</v>
      </c>
      <c r="F13384" t="s">
        <v>319</v>
      </c>
    </row>
    <row r="13385" spans="1:6" x14ac:dyDescent="0.25">
      <c r="A13385">
        <v>23</v>
      </c>
      <c r="B13385">
        <v>4</v>
      </c>
      <c r="C13385" t="s">
        <v>1182</v>
      </c>
      <c r="D13385" t="s">
        <v>901</v>
      </c>
      <c r="E13385" t="s">
        <v>151</v>
      </c>
      <c r="F13385" t="s">
        <v>319</v>
      </c>
    </row>
    <row r="13386" spans="1:6" x14ac:dyDescent="0.25">
      <c r="A13386">
        <v>23</v>
      </c>
      <c r="B13386">
        <v>5</v>
      </c>
      <c r="C13386" t="s">
        <v>1224</v>
      </c>
      <c r="D13386" t="s">
        <v>961</v>
      </c>
      <c r="E13386" t="s">
        <v>572</v>
      </c>
      <c r="F13386" t="s">
        <v>319</v>
      </c>
    </row>
    <row r="13387" spans="1:6" x14ac:dyDescent="0.25">
      <c r="A13387">
        <v>23</v>
      </c>
      <c r="B13387">
        <v>6</v>
      </c>
      <c r="C13387" t="s">
        <v>1248</v>
      </c>
      <c r="D13387" t="s">
        <v>901</v>
      </c>
      <c r="E13387" t="s">
        <v>535</v>
      </c>
      <c r="F13387" t="s">
        <v>319</v>
      </c>
    </row>
    <row r="13388" spans="1:6" x14ac:dyDescent="0.25">
      <c r="A13388">
        <v>23</v>
      </c>
      <c r="B13388">
        <v>7</v>
      </c>
      <c r="C13388" t="s">
        <v>1249</v>
      </c>
      <c r="D13388" t="s">
        <v>899</v>
      </c>
      <c r="E13388" t="s">
        <v>470</v>
      </c>
      <c r="F13388" t="s">
        <v>319</v>
      </c>
    </row>
    <row r="13389" spans="1:6" x14ac:dyDescent="0.25">
      <c r="A13389">
        <v>23</v>
      </c>
      <c r="B13389">
        <v>8</v>
      </c>
      <c r="C13389" t="s">
        <v>1234</v>
      </c>
      <c r="D13389" t="s">
        <v>908</v>
      </c>
      <c r="E13389" t="s">
        <v>462</v>
      </c>
      <c r="F13389" t="s">
        <v>319</v>
      </c>
    </row>
    <row r="13390" spans="1:6" x14ac:dyDescent="0.25">
      <c r="A13390">
        <v>23</v>
      </c>
      <c r="B13390">
        <v>9</v>
      </c>
      <c r="C13390" t="s">
        <v>1215</v>
      </c>
      <c r="D13390" t="s">
        <v>899</v>
      </c>
      <c r="E13390" t="s">
        <v>57</v>
      </c>
      <c r="F13390" t="s">
        <v>319</v>
      </c>
    </row>
    <row r="13391" spans="1:6" x14ac:dyDescent="0.25">
      <c r="A13391">
        <v>23</v>
      </c>
      <c r="B13391">
        <v>10</v>
      </c>
      <c r="C13391" t="s">
        <v>1209</v>
      </c>
      <c r="D13391" t="s">
        <v>961</v>
      </c>
      <c r="E13391" t="s">
        <v>649</v>
      </c>
      <c r="F13391" t="s">
        <v>319</v>
      </c>
    </row>
    <row r="13392" spans="1:6" x14ac:dyDescent="0.25">
      <c r="A13392">
        <v>23</v>
      </c>
      <c r="B13392">
        <v>11</v>
      </c>
      <c r="C13392" t="s">
        <v>1299</v>
      </c>
      <c r="D13392" t="s">
        <v>961</v>
      </c>
      <c r="E13392" t="s">
        <v>282</v>
      </c>
      <c r="F13392" t="s">
        <v>319</v>
      </c>
    </row>
    <row r="13393" spans="1:6" x14ac:dyDescent="0.25">
      <c r="A13393">
        <v>23</v>
      </c>
      <c r="B13393">
        <v>12</v>
      </c>
      <c r="C13393" t="s">
        <v>1271</v>
      </c>
      <c r="D13393" t="s">
        <v>899</v>
      </c>
      <c r="E13393" t="s">
        <v>254</v>
      </c>
      <c r="F13393" t="s">
        <v>319</v>
      </c>
    </row>
    <row r="13394" spans="1:6" x14ac:dyDescent="0.25">
      <c r="A13394">
        <v>23</v>
      </c>
      <c r="B13394">
        <v>13</v>
      </c>
      <c r="C13394" t="s">
        <v>1252</v>
      </c>
      <c r="D13394" t="s">
        <v>901</v>
      </c>
      <c r="E13394" t="s">
        <v>484</v>
      </c>
      <c r="F13394" t="s">
        <v>319</v>
      </c>
    </row>
    <row r="13395" spans="1:6" x14ac:dyDescent="0.25">
      <c r="A13395">
        <v>23</v>
      </c>
      <c r="B13395">
        <v>14</v>
      </c>
      <c r="C13395" t="s">
        <v>1240</v>
      </c>
      <c r="D13395" t="s">
        <v>901</v>
      </c>
      <c r="E13395" t="s">
        <v>491</v>
      </c>
      <c r="F13395" t="s">
        <v>319</v>
      </c>
    </row>
    <row r="13396" spans="1:6" x14ac:dyDescent="0.25">
      <c r="A13396">
        <v>23</v>
      </c>
      <c r="B13396">
        <v>15</v>
      </c>
      <c r="C13396" t="s">
        <v>1311</v>
      </c>
      <c r="D13396" t="s">
        <v>899</v>
      </c>
      <c r="E13396" t="s">
        <v>844</v>
      </c>
      <c r="F13396" t="s">
        <v>319</v>
      </c>
    </row>
    <row r="13397" spans="1:6" x14ac:dyDescent="0.25">
      <c r="A13397">
        <v>24</v>
      </c>
      <c r="B13397">
        <v>1</v>
      </c>
      <c r="C13397" t="s">
        <v>1244</v>
      </c>
      <c r="D13397" t="s">
        <v>961</v>
      </c>
      <c r="E13397" t="s">
        <v>844</v>
      </c>
      <c r="F13397" t="s">
        <v>319</v>
      </c>
    </row>
    <row r="13398" spans="1:6" x14ac:dyDescent="0.25">
      <c r="A13398">
        <v>24</v>
      </c>
      <c r="B13398">
        <v>2</v>
      </c>
      <c r="C13398" t="s">
        <v>1279</v>
      </c>
      <c r="D13398" t="s">
        <v>901</v>
      </c>
      <c r="E13398" t="s">
        <v>491</v>
      </c>
      <c r="F13398" t="s">
        <v>319</v>
      </c>
    </row>
    <row r="13399" spans="1:6" x14ac:dyDescent="0.25">
      <c r="A13399">
        <v>24</v>
      </c>
      <c r="B13399">
        <v>3</v>
      </c>
      <c r="C13399" t="s">
        <v>1247</v>
      </c>
      <c r="D13399" t="s">
        <v>901</v>
      </c>
      <c r="E13399" t="s">
        <v>484</v>
      </c>
      <c r="F13399" t="s">
        <v>319</v>
      </c>
    </row>
    <row r="13400" spans="1:6" x14ac:dyDescent="0.25">
      <c r="A13400">
        <v>24</v>
      </c>
      <c r="B13400">
        <v>4</v>
      </c>
      <c r="C13400" t="s">
        <v>1220</v>
      </c>
      <c r="D13400" t="s">
        <v>903</v>
      </c>
      <c r="E13400" t="s">
        <v>254</v>
      </c>
      <c r="F13400" t="s">
        <v>319</v>
      </c>
    </row>
    <row r="13401" spans="1:6" x14ac:dyDescent="0.25">
      <c r="A13401">
        <v>24</v>
      </c>
      <c r="B13401">
        <v>5</v>
      </c>
      <c r="C13401" t="s">
        <v>1430</v>
      </c>
      <c r="D13401" t="s">
        <v>899</v>
      </c>
      <c r="E13401" t="s">
        <v>282</v>
      </c>
      <c r="F13401" t="s">
        <v>319</v>
      </c>
    </row>
    <row r="13402" spans="1:6" x14ac:dyDescent="0.25">
      <c r="A13402">
        <v>24</v>
      </c>
      <c r="B13402">
        <v>6</v>
      </c>
      <c r="C13402" t="s">
        <v>1255</v>
      </c>
      <c r="D13402" t="s">
        <v>901</v>
      </c>
      <c r="E13402" t="s">
        <v>649</v>
      </c>
      <c r="F13402" t="s">
        <v>319</v>
      </c>
    </row>
    <row r="13403" spans="1:6" x14ac:dyDescent="0.25">
      <c r="A13403">
        <v>24</v>
      </c>
      <c r="B13403">
        <v>7</v>
      </c>
      <c r="C13403" t="s">
        <v>1191</v>
      </c>
      <c r="D13403" t="s">
        <v>901</v>
      </c>
      <c r="E13403" t="s">
        <v>57</v>
      </c>
      <c r="F13403" t="s">
        <v>319</v>
      </c>
    </row>
    <row r="13404" spans="1:6" x14ac:dyDescent="0.25">
      <c r="A13404">
        <v>24</v>
      </c>
      <c r="B13404">
        <v>8</v>
      </c>
      <c r="C13404" t="s">
        <v>1258</v>
      </c>
      <c r="D13404" t="s">
        <v>901</v>
      </c>
      <c r="E13404" t="s">
        <v>462</v>
      </c>
      <c r="F13404" t="s">
        <v>319</v>
      </c>
    </row>
    <row r="13405" spans="1:6" x14ac:dyDescent="0.25">
      <c r="A13405">
        <v>24</v>
      </c>
      <c r="B13405">
        <v>9</v>
      </c>
      <c r="C13405" t="s">
        <v>1303</v>
      </c>
      <c r="D13405" t="s">
        <v>899</v>
      </c>
      <c r="E13405" t="s">
        <v>470</v>
      </c>
      <c r="F13405" t="s">
        <v>319</v>
      </c>
    </row>
    <row r="13406" spans="1:6" x14ac:dyDescent="0.25">
      <c r="A13406">
        <v>24</v>
      </c>
      <c r="B13406">
        <v>10</v>
      </c>
      <c r="C13406" t="s">
        <v>1290</v>
      </c>
      <c r="D13406" t="s">
        <v>922</v>
      </c>
      <c r="E13406" t="s">
        <v>535</v>
      </c>
      <c r="F13406" t="s">
        <v>319</v>
      </c>
    </row>
    <row r="13407" spans="1:6" x14ac:dyDescent="0.25">
      <c r="A13407">
        <v>24</v>
      </c>
      <c r="B13407">
        <v>11</v>
      </c>
      <c r="C13407" t="s">
        <v>1256</v>
      </c>
      <c r="D13407" t="s">
        <v>899</v>
      </c>
      <c r="E13407" t="s">
        <v>572</v>
      </c>
      <c r="F13407" t="s">
        <v>319</v>
      </c>
    </row>
    <row r="13408" spans="1:6" x14ac:dyDescent="0.25">
      <c r="A13408">
        <v>24</v>
      </c>
      <c r="B13408">
        <v>12</v>
      </c>
      <c r="C13408" t="s">
        <v>1261</v>
      </c>
      <c r="D13408" t="s">
        <v>899</v>
      </c>
      <c r="E13408" t="s">
        <v>151</v>
      </c>
      <c r="F13408" t="s">
        <v>319</v>
      </c>
    </row>
    <row r="13409" spans="1:6" x14ac:dyDescent="0.25">
      <c r="A13409">
        <v>24</v>
      </c>
      <c r="B13409">
        <v>13</v>
      </c>
      <c r="C13409" t="s">
        <v>1275</v>
      </c>
      <c r="D13409" t="s">
        <v>899</v>
      </c>
      <c r="E13409" t="s">
        <v>767</v>
      </c>
      <c r="F13409" t="s">
        <v>319</v>
      </c>
    </row>
    <row r="13410" spans="1:6" x14ac:dyDescent="0.25">
      <c r="A13410">
        <v>24</v>
      </c>
      <c r="B13410">
        <v>14</v>
      </c>
      <c r="C13410" t="s">
        <v>1202</v>
      </c>
      <c r="D13410" t="s">
        <v>899</v>
      </c>
      <c r="E13410" t="s">
        <v>630</v>
      </c>
      <c r="F13410" t="s">
        <v>319</v>
      </c>
    </row>
    <row r="13411" spans="1:6" x14ac:dyDescent="0.25">
      <c r="A13411">
        <v>24</v>
      </c>
      <c r="B13411">
        <v>15</v>
      </c>
      <c r="C13411" t="s">
        <v>1219</v>
      </c>
      <c r="D13411" t="s">
        <v>899</v>
      </c>
      <c r="E13411" t="s">
        <v>250</v>
      </c>
      <c r="F13411" t="s">
        <v>319</v>
      </c>
    </row>
    <row r="13412" spans="1:6" x14ac:dyDescent="0.25">
      <c r="A13412">
        <v>25</v>
      </c>
      <c r="B13412">
        <v>1</v>
      </c>
      <c r="C13412" t="s">
        <v>1235</v>
      </c>
      <c r="D13412" t="s">
        <v>899</v>
      </c>
      <c r="E13412" t="s">
        <v>250</v>
      </c>
      <c r="F13412" t="s">
        <v>319</v>
      </c>
    </row>
    <row r="13413" spans="1:6" x14ac:dyDescent="0.25">
      <c r="A13413">
        <v>25</v>
      </c>
      <c r="B13413">
        <v>2</v>
      </c>
      <c r="C13413" t="s">
        <v>1218</v>
      </c>
      <c r="D13413" t="s">
        <v>901</v>
      </c>
      <c r="E13413" t="s">
        <v>630</v>
      </c>
      <c r="F13413" t="s">
        <v>319</v>
      </c>
    </row>
    <row r="13414" spans="1:6" x14ac:dyDescent="0.25">
      <c r="A13414">
        <v>25</v>
      </c>
      <c r="B13414">
        <v>3</v>
      </c>
      <c r="C13414" t="s">
        <v>1264</v>
      </c>
      <c r="D13414" t="s">
        <v>899</v>
      </c>
      <c r="E13414" t="s">
        <v>767</v>
      </c>
      <c r="F13414" t="s">
        <v>319</v>
      </c>
    </row>
    <row r="13415" spans="1:6" x14ac:dyDescent="0.25">
      <c r="A13415">
        <v>25</v>
      </c>
      <c r="B13415">
        <v>4</v>
      </c>
      <c r="C13415" t="s">
        <v>1481</v>
      </c>
      <c r="D13415" t="s">
        <v>901</v>
      </c>
      <c r="E13415" t="s">
        <v>151</v>
      </c>
      <c r="F13415" t="s">
        <v>319</v>
      </c>
    </row>
    <row r="13416" spans="1:6" x14ac:dyDescent="0.25">
      <c r="A13416">
        <v>25</v>
      </c>
      <c r="B13416">
        <v>5</v>
      </c>
      <c r="C13416" t="s">
        <v>1316</v>
      </c>
      <c r="D13416" t="s">
        <v>901</v>
      </c>
      <c r="E13416" t="s">
        <v>572</v>
      </c>
      <c r="F13416" t="s">
        <v>319</v>
      </c>
    </row>
    <row r="13417" spans="1:6" x14ac:dyDescent="0.25">
      <c r="A13417">
        <v>25</v>
      </c>
      <c r="B13417">
        <v>6</v>
      </c>
      <c r="C13417" t="s">
        <v>1236</v>
      </c>
      <c r="D13417" t="s">
        <v>901</v>
      </c>
      <c r="E13417" t="s">
        <v>535</v>
      </c>
      <c r="F13417" t="s">
        <v>319</v>
      </c>
    </row>
    <row r="13418" spans="1:6" x14ac:dyDescent="0.25">
      <c r="A13418">
        <v>25</v>
      </c>
      <c r="B13418">
        <v>7</v>
      </c>
      <c r="C13418" t="s">
        <v>1265</v>
      </c>
      <c r="D13418" t="s">
        <v>899</v>
      </c>
      <c r="E13418" t="s">
        <v>470</v>
      </c>
      <c r="F13418" t="s">
        <v>319</v>
      </c>
    </row>
    <row r="13419" spans="1:6" x14ac:dyDescent="0.25">
      <c r="A13419">
        <v>25</v>
      </c>
      <c r="B13419">
        <v>8</v>
      </c>
      <c r="C13419" t="s">
        <v>1296</v>
      </c>
      <c r="D13419" t="s">
        <v>901</v>
      </c>
      <c r="E13419" t="s">
        <v>462</v>
      </c>
      <c r="F13419" t="s">
        <v>319</v>
      </c>
    </row>
    <row r="13420" spans="1:6" x14ac:dyDescent="0.25">
      <c r="A13420">
        <v>25</v>
      </c>
      <c r="B13420">
        <v>9</v>
      </c>
      <c r="C13420" t="s">
        <v>1198</v>
      </c>
      <c r="D13420" t="s">
        <v>901</v>
      </c>
      <c r="E13420" t="s">
        <v>57</v>
      </c>
      <c r="F13420" t="s">
        <v>319</v>
      </c>
    </row>
    <row r="13421" spans="1:6" x14ac:dyDescent="0.25">
      <c r="A13421">
        <v>25</v>
      </c>
      <c r="B13421">
        <v>10</v>
      </c>
      <c r="C13421" t="s">
        <v>1346</v>
      </c>
      <c r="D13421" t="s">
        <v>905</v>
      </c>
      <c r="E13421" t="s">
        <v>649</v>
      </c>
      <c r="F13421" t="s">
        <v>319</v>
      </c>
    </row>
    <row r="13422" spans="1:6" x14ac:dyDescent="0.25">
      <c r="A13422">
        <v>25</v>
      </c>
      <c r="B13422">
        <v>11</v>
      </c>
      <c r="C13422" t="s">
        <v>1286</v>
      </c>
      <c r="D13422" t="s">
        <v>899</v>
      </c>
      <c r="E13422" t="s">
        <v>282</v>
      </c>
      <c r="F13422" t="s">
        <v>319</v>
      </c>
    </row>
    <row r="13423" spans="1:6" x14ac:dyDescent="0.25">
      <c r="A13423">
        <v>25</v>
      </c>
      <c r="B13423">
        <v>12</v>
      </c>
      <c r="C13423" t="s">
        <v>1281</v>
      </c>
      <c r="D13423" t="s">
        <v>901</v>
      </c>
      <c r="E13423" t="s">
        <v>254</v>
      </c>
      <c r="F13423" t="s">
        <v>319</v>
      </c>
    </row>
    <row r="13424" spans="1:6" x14ac:dyDescent="0.25">
      <c r="A13424">
        <v>25</v>
      </c>
      <c r="B13424">
        <v>13</v>
      </c>
      <c r="C13424" t="s">
        <v>1243</v>
      </c>
      <c r="D13424" t="s">
        <v>901</v>
      </c>
      <c r="E13424" t="s">
        <v>484</v>
      </c>
      <c r="F13424" t="s">
        <v>319</v>
      </c>
    </row>
    <row r="13425" spans="1:6" x14ac:dyDescent="0.25">
      <c r="A13425">
        <v>25</v>
      </c>
      <c r="B13425">
        <v>14</v>
      </c>
      <c r="C13425" t="s">
        <v>1227</v>
      </c>
      <c r="D13425" t="s">
        <v>901</v>
      </c>
      <c r="E13425" t="s">
        <v>491</v>
      </c>
      <c r="F13425" t="s">
        <v>319</v>
      </c>
    </row>
    <row r="13426" spans="1:6" x14ac:dyDescent="0.25">
      <c r="A13426">
        <v>25</v>
      </c>
      <c r="B13426">
        <v>15</v>
      </c>
      <c r="C13426" t="s">
        <v>1300</v>
      </c>
      <c r="D13426" t="s">
        <v>901</v>
      </c>
      <c r="E13426" t="s">
        <v>844</v>
      </c>
      <c r="F13426" t="s">
        <v>319</v>
      </c>
    </row>
    <row r="13427" spans="1:6" x14ac:dyDescent="0.25">
      <c r="A13427">
        <v>26</v>
      </c>
      <c r="B13427">
        <v>1</v>
      </c>
      <c r="C13427" t="s">
        <v>1276</v>
      </c>
      <c r="D13427" t="s">
        <v>922</v>
      </c>
      <c r="E13427" t="s">
        <v>844</v>
      </c>
      <c r="F13427" t="s">
        <v>319</v>
      </c>
    </row>
    <row r="13428" spans="1:6" x14ac:dyDescent="0.25">
      <c r="A13428">
        <v>26</v>
      </c>
      <c r="B13428">
        <v>2</v>
      </c>
      <c r="C13428" t="s">
        <v>1232</v>
      </c>
      <c r="D13428" t="s">
        <v>901</v>
      </c>
      <c r="E13428" t="s">
        <v>491</v>
      </c>
      <c r="F13428" t="s">
        <v>319</v>
      </c>
    </row>
    <row r="13429" spans="1:6" x14ac:dyDescent="0.25">
      <c r="A13429">
        <v>26</v>
      </c>
      <c r="B13429">
        <v>3</v>
      </c>
      <c r="C13429" t="s">
        <v>1339</v>
      </c>
      <c r="D13429" t="s">
        <v>908</v>
      </c>
      <c r="E13429" t="s">
        <v>484</v>
      </c>
      <c r="F13429" t="s">
        <v>319</v>
      </c>
    </row>
    <row r="13430" spans="1:6" x14ac:dyDescent="0.25">
      <c r="A13430">
        <v>26</v>
      </c>
      <c r="B13430">
        <v>4</v>
      </c>
      <c r="C13430" t="s">
        <v>1282</v>
      </c>
      <c r="D13430" t="s">
        <v>901</v>
      </c>
      <c r="E13430" t="s">
        <v>254</v>
      </c>
      <c r="F13430" t="s">
        <v>319</v>
      </c>
    </row>
    <row r="13431" spans="1:6" x14ac:dyDescent="0.25">
      <c r="A13431">
        <v>26</v>
      </c>
      <c r="B13431">
        <v>5</v>
      </c>
      <c r="C13431" t="s">
        <v>1297</v>
      </c>
      <c r="D13431" t="s">
        <v>922</v>
      </c>
      <c r="E13431" t="s">
        <v>282</v>
      </c>
      <c r="F13431" t="s">
        <v>319</v>
      </c>
    </row>
    <row r="13432" spans="1:6" x14ac:dyDescent="0.25">
      <c r="A13432">
        <v>26</v>
      </c>
      <c r="B13432">
        <v>6</v>
      </c>
      <c r="C13432" t="s">
        <v>1309</v>
      </c>
      <c r="D13432" t="s">
        <v>899</v>
      </c>
      <c r="E13432" t="s">
        <v>649</v>
      </c>
      <c r="F13432" t="s">
        <v>319</v>
      </c>
    </row>
    <row r="13433" spans="1:6" x14ac:dyDescent="0.25">
      <c r="A13433">
        <v>26</v>
      </c>
      <c r="B13433">
        <v>7</v>
      </c>
      <c r="C13433" t="s">
        <v>1295</v>
      </c>
      <c r="D13433" t="s">
        <v>908</v>
      </c>
      <c r="E13433" t="s">
        <v>57</v>
      </c>
      <c r="F13433" t="s">
        <v>319</v>
      </c>
    </row>
    <row r="13434" spans="1:6" x14ac:dyDescent="0.25">
      <c r="A13434">
        <v>26</v>
      </c>
      <c r="B13434">
        <v>8</v>
      </c>
      <c r="C13434" t="s">
        <v>1262</v>
      </c>
      <c r="D13434" t="s">
        <v>903</v>
      </c>
      <c r="E13434" t="s">
        <v>462</v>
      </c>
      <c r="F13434" t="s">
        <v>319</v>
      </c>
    </row>
    <row r="13435" spans="1:6" x14ac:dyDescent="0.25">
      <c r="A13435">
        <v>26</v>
      </c>
      <c r="B13435">
        <v>9</v>
      </c>
      <c r="C13435" t="s">
        <v>1342</v>
      </c>
      <c r="D13435" t="s">
        <v>961</v>
      </c>
      <c r="E13435" t="s">
        <v>470</v>
      </c>
      <c r="F13435" t="s">
        <v>319</v>
      </c>
    </row>
    <row r="13436" spans="1:6" x14ac:dyDescent="0.25">
      <c r="A13436">
        <v>26</v>
      </c>
      <c r="B13436">
        <v>10</v>
      </c>
      <c r="C13436" t="s">
        <v>1385</v>
      </c>
      <c r="D13436" t="s">
        <v>901</v>
      </c>
      <c r="E13436" t="s">
        <v>535</v>
      </c>
      <c r="F13436" t="s">
        <v>319</v>
      </c>
    </row>
    <row r="13437" spans="1:6" x14ac:dyDescent="0.25">
      <c r="A13437">
        <v>26</v>
      </c>
      <c r="B13437">
        <v>11</v>
      </c>
      <c r="C13437" t="s">
        <v>1387</v>
      </c>
      <c r="D13437" t="s">
        <v>905</v>
      </c>
      <c r="E13437" t="s">
        <v>572</v>
      </c>
      <c r="F13437" t="s">
        <v>319</v>
      </c>
    </row>
    <row r="13438" spans="1:6" x14ac:dyDescent="0.25">
      <c r="A13438">
        <v>26</v>
      </c>
      <c r="B13438">
        <v>12</v>
      </c>
      <c r="C13438" t="s">
        <v>1306</v>
      </c>
      <c r="D13438" t="s">
        <v>901</v>
      </c>
      <c r="E13438" t="s">
        <v>151</v>
      </c>
      <c r="F13438" t="s">
        <v>319</v>
      </c>
    </row>
    <row r="13439" spans="1:6" x14ac:dyDescent="0.25">
      <c r="A13439">
        <v>26</v>
      </c>
      <c r="B13439">
        <v>13</v>
      </c>
      <c r="C13439" t="s">
        <v>1313</v>
      </c>
      <c r="D13439" t="s">
        <v>905</v>
      </c>
      <c r="E13439" t="s">
        <v>767</v>
      </c>
      <c r="F13439" t="s">
        <v>319</v>
      </c>
    </row>
    <row r="13440" spans="1:6" x14ac:dyDescent="0.25">
      <c r="A13440">
        <v>26</v>
      </c>
      <c r="B13440">
        <v>14</v>
      </c>
      <c r="C13440" t="s">
        <v>1259</v>
      </c>
      <c r="D13440" t="s">
        <v>901</v>
      </c>
      <c r="E13440" t="s">
        <v>630</v>
      </c>
      <c r="F13440" t="s">
        <v>319</v>
      </c>
    </row>
    <row r="13441" spans="1:6" x14ac:dyDescent="0.25">
      <c r="A13441">
        <v>26</v>
      </c>
      <c r="B13441">
        <v>15</v>
      </c>
      <c r="C13441" t="s">
        <v>1336</v>
      </c>
      <c r="D13441" t="s">
        <v>901</v>
      </c>
      <c r="E13441" t="s">
        <v>250</v>
      </c>
      <c r="F13441" t="s">
        <v>319</v>
      </c>
    </row>
    <row r="13442" spans="1:6" x14ac:dyDescent="0.25">
      <c r="A13442">
        <v>27</v>
      </c>
      <c r="B13442">
        <v>1</v>
      </c>
      <c r="C13442" t="s">
        <v>1302</v>
      </c>
      <c r="D13442" t="s">
        <v>901</v>
      </c>
      <c r="E13442" t="s">
        <v>250</v>
      </c>
      <c r="F13442" t="s">
        <v>319</v>
      </c>
    </row>
    <row r="13443" spans="1:6" x14ac:dyDescent="0.25">
      <c r="A13443">
        <v>27</v>
      </c>
      <c r="B13443">
        <v>2</v>
      </c>
      <c r="C13443" t="s">
        <v>1317</v>
      </c>
      <c r="D13443" t="s">
        <v>961</v>
      </c>
      <c r="E13443" t="s">
        <v>630</v>
      </c>
      <c r="F13443" t="s">
        <v>319</v>
      </c>
    </row>
    <row r="13444" spans="1:6" x14ac:dyDescent="0.25">
      <c r="A13444">
        <v>27</v>
      </c>
      <c r="B13444">
        <v>3</v>
      </c>
      <c r="C13444" t="s">
        <v>1383</v>
      </c>
      <c r="D13444" t="s">
        <v>901</v>
      </c>
      <c r="E13444" t="s">
        <v>767</v>
      </c>
      <c r="F13444" t="s">
        <v>319</v>
      </c>
    </row>
    <row r="13445" spans="1:6" x14ac:dyDescent="0.25">
      <c r="A13445">
        <v>27</v>
      </c>
      <c r="B13445">
        <v>4</v>
      </c>
      <c r="C13445" t="s">
        <v>1402</v>
      </c>
      <c r="D13445" t="s">
        <v>901</v>
      </c>
      <c r="E13445" t="s">
        <v>151</v>
      </c>
      <c r="F13445" t="s">
        <v>319</v>
      </c>
    </row>
    <row r="13446" spans="1:6" x14ac:dyDescent="0.25">
      <c r="A13446">
        <v>27</v>
      </c>
      <c r="B13446">
        <v>5</v>
      </c>
      <c r="C13446" t="s">
        <v>1344</v>
      </c>
      <c r="D13446" t="s">
        <v>899</v>
      </c>
      <c r="E13446" t="s">
        <v>572</v>
      </c>
      <c r="F13446" t="s">
        <v>319</v>
      </c>
    </row>
    <row r="13447" spans="1:6" x14ac:dyDescent="0.25">
      <c r="A13447">
        <v>27</v>
      </c>
      <c r="B13447">
        <v>6</v>
      </c>
      <c r="C13447" t="s">
        <v>1280</v>
      </c>
      <c r="D13447" t="s">
        <v>905</v>
      </c>
      <c r="E13447" t="s">
        <v>535</v>
      </c>
      <c r="F13447" t="s">
        <v>319</v>
      </c>
    </row>
    <row r="13448" spans="1:6" x14ac:dyDescent="0.25">
      <c r="A13448">
        <v>27</v>
      </c>
      <c r="B13448">
        <v>7</v>
      </c>
      <c r="C13448" t="s">
        <v>1253</v>
      </c>
      <c r="D13448" t="s">
        <v>899</v>
      </c>
      <c r="E13448" t="s">
        <v>470</v>
      </c>
      <c r="F13448" t="s">
        <v>319</v>
      </c>
    </row>
    <row r="13449" spans="1:6" x14ac:dyDescent="0.25">
      <c r="A13449">
        <v>27</v>
      </c>
      <c r="B13449">
        <v>8</v>
      </c>
      <c r="C13449" t="s">
        <v>1376</v>
      </c>
      <c r="D13449" t="s">
        <v>901</v>
      </c>
      <c r="E13449" t="s">
        <v>462</v>
      </c>
      <c r="F13449" t="s">
        <v>319</v>
      </c>
    </row>
    <row r="13450" spans="1:6" x14ac:dyDescent="0.25">
      <c r="A13450">
        <v>27</v>
      </c>
      <c r="B13450">
        <v>9</v>
      </c>
      <c r="C13450" t="s">
        <v>1293</v>
      </c>
      <c r="D13450" t="s">
        <v>901</v>
      </c>
      <c r="E13450" t="s">
        <v>57</v>
      </c>
      <c r="F13450" t="s">
        <v>319</v>
      </c>
    </row>
    <row r="13451" spans="1:6" x14ac:dyDescent="0.25">
      <c r="A13451">
        <v>27</v>
      </c>
      <c r="B13451">
        <v>10</v>
      </c>
      <c r="C13451" t="s">
        <v>1230</v>
      </c>
      <c r="D13451" t="s">
        <v>922</v>
      </c>
      <c r="E13451" t="s">
        <v>649</v>
      </c>
      <c r="F13451" t="s">
        <v>319</v>
      </c>
    </row>
    <row r="13452" spans="1:6" x14ac:dyDescent="0.25">
      <c r="A13452">
        <v>27</v>
      </c>
      <c r="B13452">
        <v>11</v>
      </c>
      <c r="C13452" t="s">
        <v>1322</v>
      </c>
      <c r="D13452" t="s">
        <v>901</v>
      </c>
      <c r="E13452" t="s">
        <v>282</v>
      </c>
      <c r="F13452" t="s">
        <v>319</v>
      </c>
    </row>
    <row r="13453" spans="1:6" x14ac:dyDescent="0.25">
      <c r="A13453">
        <v>27</v>
      </c>
      <c r="B13453">
        <v>12</v>
      </c>
      <c r="C13453" t="s">
        <v>1292</v>
      </c>
      <c r="D13453" t="s">
        <v>901</v>
      </c>
      <c r="E13453" t="s">
        <v>254</v>
      </c>
      <c r="F13453" t="s">
        <v>319</v>
      </c>
    </row>
    <row r="13454" spans="1:6" x14ac:dyDescent="0.25">
      <c r="A13454">
        <v>27</v>
      </c>
      <c r="B13454">
        <v>13</v>
      </c>
      <c r="C13454" t="s">
        <v>1277</v>
      </c>
      <c r="D13454" t="s">
        <v>901</v>
      </c>
      <c r="E13454" t="s">
        <v>484</v>
      </c>
      <c r="F13454" t="s">
        <v>319</v>
      </c>
    </row>
    <row r="13455" spans="1:6" x14ac:dyDescent="0.25">
      <c r="A13455">
        <v>27</v>
      </c>
      <c r="B13455">
        <v>14</v>
      </c>
      <c r="C13455" t="s">
        <v>1347</v>
      </c>
      <c r="D13455" t="s">
        <v>908</v>
      </c>
      <c r="E13455" t="s">
        <v>491</v>
      </c>
      <c r="F13455" t="s">
        <v>319</v>
      </c>
    </row>
    <row r="13456" spans="1:6" x14ac:dyDescent="0.25">
      <c r="A13456">
        <v>27</v>
      </c>
      <c r="B13456">
        <v>15</v>
      </c>
      <c r="C13456" t="s">
        <v>1269</v>
      </c>
      <c r="D13456" t="s">
        <v>905</v>
      </c>
      <c r="E13456" t="s">
        <v>844</v>
      </c>
      <c r="F13456" t="s">
        <v>319</v>
      </c>
    </row>
    <row r="13457" spans="1:6" x14ac:dyDescent="0.25">
      <c r="A13457">
        <v>28</v>
      </c>
      <c r="B13457">
        <v>1</v>
      </c>
      <c r="C13457" t="s">
        <v>1389</v>
      </c>
      <c r="D13457" t="s">
        <v>899</v>
      </c>
      <c r="E13457" t="s">
        <v>844</v>
      </c>
      <c r="F13457" t="s">
        <v>319</v>
      </c>
    </row>
    <row r="13458" spans="1:6" x14ac:dyDescent="0.25">
      <c r="A13458">
        <v>28</v>
      </c>
      <c r="B13458">
        <v>2</v>
      </c>
      <c r="C13458" t="s">
        <v>1197</v>
      </c>
      <c r="D13458" t="s">
        <v>961</v>
      </c>
      <c r="E13458" t="s">
        <v>491</v>
      </c>
      <c r="F13458" t="s">
        <v>319</v>
      </c>
    </row>
    <row r="13459" spans="1:6" x14ac:dyDescent="0.25">
      <c r="A13459">
        <v>28</v>
      </c>
      <c r="B13459">
        <v>3</v>
      </c>
      <c r="C13459" t="s">
        <v>1374</v>
      </c>
      <c r="D13459" t="s">
        <v>901</v>
      </c>
      <c r="E13459" t="s">
        <v>484</v>
      </c>
      <c r="F13459" t="s">
        <v>319</v>
      </c>
    </row>
    <row r="13460" spans="1:6" x14ac:dyDescent="0.25">
      <c r="A13460">
        <v>28</v>
      </c>
      <c r="B13460">
        <v>4</v>
      </c>
      <c r="C13460" t="s">
        <v>1301</v>
      </c>
      <c r="D13460" t="s">
        <v>961</v>
      </c>
      <c r="E13460" t="s">
        <v>254</v>
      </c>
      <c r="F13460" t="s">
        <v>319</v>
      </c>
    </row>
    <row r="13461" spans="1:6" x14ac:dyDescent="0.25">
      <c r="A13461">
        <v>28</v>
      </c>
      <c r="B13461">
        <v>5</v>
      </c>
      <c r="C13461" t="s">
        <v>1335</v>
      </c>
      <c r="D13461" t="s">
        <v>901</v>
      </c>
      <c r="E13461" t="s">
        <v>282</v>
      </c>
      <c r="F13461" t="s">
        <v>319</v>
      </c>
    </row>
    <row r="13462" spans="1:6" x14ac:dyDescent="0.25">
      <c r="A13462">
        <v>28</v>
      </c>
      <c r="B13462">
        <v>6</v>
      </c>
      <c r="C13462" t="s">
        <v>1308</v>
      </c>
      <c r="D13462" t="s">
        <v>901</v>
      </c>
      <c r="E13462" t="s">
        <v>649</v>
      </c>
      <c r="F13462" t="s">
        <v>319</v>
      </c>
    </row>
    <row r="13463" spans="1:6" x14ac:dyDescent="0.25">
      <c r="A13463">
        <v>28</v>
      </c>
      <c r="B13463">
        <v>7</v>
      </c>
      <c r="C13463" t="s">
        <v>1393</v>
      </c>
      <c r="D13463" t="s">
        <v>899</v>
      </c>
      <c r="E13463" t="s">
        <v>57</v>
      </c>
      <c r="F13463" t="s">
        <v>319</v>
      </c>
    </row>
    <row r="13464" spans="1:6" x14ac:dyDescent="0.25">
      <c r="A13464">
        <v>28</v>
      </c>
      <c r="B13464">
        <v>8</v>
      </c>
      <c r="C13464" t="s">
        <v>1334</v>
      </c>
      <c r="D13464" t="s">
        <v>908</v>
      </c>
      <c r="E13464" t="s">
        <v>462</v>
      </c>
      <c r="F13464" t="s">
        <v>319</v>
      </c>
    </row>
    <row r="13465" spans="1:6" x14ac:dyDescent="0.25">
      <c r="A13465">
        <v>28</v>
      </c>
      <c r="B13465">
        <v>9</v>
      </c>
      <c r="C13465" t="s">
        <v>1315</v>
      </c>
      <c r="D13465" t="s">
        <v>901</v>
      </c>
      <c r="E13465" t="s">
        <v>470</v>
      </c>
      <c r="F13465" t="s">
        <v>319</v>
      </c>
    </row>
    <row r="13466" spans="1:6" x14ac:dyDescent="0.25">
      <c r="A13466">
        <v>28</v>
      </c>
      <c r="B13466">
        <v>10</v>
      </c>
      <c r="C13466" t="s">
        <v>1242</v>
      </c>
      <c r="D13466" t="s">
        <v>901</v>
      </c>
      <c r="E13466" t="s">
        <v>535</v>
      </c>
      <c r="F13466" t="s">
        <v>319</v>
      </c>
    </row>
    <row r="13467" spans="1:6" x14ac:dyDescent="0.25">
      <c r="A13467">
        <v>28</v>
      </c>
      <c r="B13467">
        <v>11</v>
      </c>
      <c r="C13467" t="s">
        <v>1475</v>
      </c>
      <c r="D13467" t="s">
        <v>901</v>
      </c>
      <c r="E13467" t="s">
        <v>572</v>
      </c>
      <c r="F13467" t="s">
        <v>319</v>
      </c>
    </row>
    <row r="13468" spans="1:6" x14ac:dyDescent="0.25">
      <c r="A13468">
        <v>28</v>
      </c>
      <c r="B13468">
        <v>12</v>
      </c>
      <c r="C13468" t="s">
        <v>1528</v>
      </c>
      <c r="D13468" t="s">
        <v>926</v>
      </c>
      <c r="E13468" t="s">
        <v>151</v>
      </c>
      <c r="F13468" t="s">
        <v>319</v>
      </c>
    </row>
    <row r="13469" spans="1:6" x14ac:dyDescent="0.25">
      <c r="A13469">
        <v>28</v>
      </c>
      <c r="B13469">
        <v>13</v>
      </c>
      <c r="C13469" t="s">
        <v>1386</v>
      </c>
      <c r="D13469" t="s">
        <v>926</v>
      </c>
      <c r="E13469" t="s">
        <v>767</v>
      </c>
      <c r="F13469" t="s">
        <v>319</v>
      </c>
    </row>
    <row r="13470" spans="1:6" x14ac:dyDescent="0.25">
      <c r="A13470">
        <v>28</v>
      </c>
      <c r="B13470">
        <v>14</v>
      </c>
      <c r="C13470" t="s">
        <v>1287</v>
      </c>
      <c r="D13470" t="s">
        <v>903</v>
      </c>
      <c r="E13470" t="s">
        <v>630</v>
      </c>
      <c r="F13470" t="s">
        <v>319</v>
      </c>
    </row>
    <row r="13471" spans="1:6" x14ac:dyDescent="0.25">
      <c r="A13471">
        <v>28</v>
      </c>
      <c r="B13471">
        <v>15</v>
      </c>
      <c r="C13471" t="s">
        <v>1291</v>
      </c>
      <c r="D13471" t="s">
        <v>901</v>
      </c>
      <c r="E13471" t="s">
        <v>250</v>
      </c>
      <c r="F13471" t="s">
        <v>319</v>
      </c>
    </row>
    <row r="13472" spans="1:6" x14ac:dyDescent="0.25">
      <c r="A13472">
        <v>29</v>
      </c>
      <c r="B13472">
        <v>1</v>
      </c>
      <c r="C13472" t="s">
        <v>1328</v>
      </c>
      <c r="D13472" t="s">
        <v>901</v>
      </c>
      <c r="E13472" t="s">
        <v>250</v>
      </c>
      <c r="F13472" t="s">
        <v>319</v>
      </c>
    </row>
    <row r="13473" spans="1:6" x14ac:dyDescent="0.25">
      <c r="A13473">
        <v>29</v>
      </c>
      <c r="B13473">
        <v>2</v>
      </c>
      <c r="C13473" t="s">
        <v>1340</v>
      </c>
      <c r="D13473" t="s">
        <v>901</v>
      </c>
      <c r="E13473" t="s">
        <v>630</v>
      </c>
      <c r="F13473" t="s">
        <v>319</v>
      </c>
    </row>
    <row r="13474" spans="1:6" x14ac:dyDescent="0.25">
      <c r="A13474">
        <v>29</v>
      </c>
      <c r="B13474">
        <v>3</v>
      </c>
      <c r="C13474" t="s">
        <v>1413</v>
      </c>
      <c r="D13474" t="s">
        <v>901</v>
      </c>
      <c r="E13474" t="s">
        <v>767</v>
      </c>
      <c r="F13474" t="s">
        <v>319</v>
      </c>
    </row>
    <row r="13475" spans="1:6" x14ac:dyDescent="0.25">
      <c r="A13475">
        <v>29</v>
      </c>
      <c r="B13475">
        <v>4</v>
      </c>
      <c r="C13475" t="s">
        <v>1399</v>
      </c>
      <c r="D13475" t="s">
        <v>901</v>
      </c>
      <c r="E13475" t="s">
        <v>151</v>
      </c>
      <c r="F13475" t="s">
        <v>319</v>
      </c>
    </row>
    <row r="13476" spans="1:6" x14ac:dyDescent="0.25">
      <c r="A13476">
        <v>29</v>
      </c>
      <c r="B13476">
        <v>5</v>
      </c>
      <c r="C13476" t="s">
        <v>1420</v>
      </c>
      <c r="D13476" t="s">
        <v>899</v>
      </c>
      <c r="E13476" t="s">
        <v>572</v>
      </c>
      <c r="F13476" t="s">
        <v>319</v>
      </c>
    </row>
    <row r="13477" spans="1:6" x14ac:dyDescent="0.25">
      <c r="A13477">
        <v>29</v>
      </c>
      <c r="B13477">
        <v>6</v>
      </c>
      <c r="C13477" t="s">
        <v>1405</v>
      </c>
      <c r="D13477" t="s">
        <v>901</v>
      </c>
      <c r="E13477" t="s">
        <v>535</v>
      </c>
      <c r="F13477" t="s">
        <v>319</v>
      </c>
    </row>
    <row r="13478" spans="1:6" x14ac:dyDescent="0.25">
      <c r="A13478">
        <v>29</v>
      </c>
      <c r="B13478">
        <v>7</v>
      </c>
      <c r="C13478" t="s">
        <v>1239</v>
      </c>
      <c r="D13478" t="s">
        <v>901</v>
      </c>
      <c r="E13478" t="s">
        <v>470</v>
      </c>
      <c r="F13478" t="s">
        <v>319</v>
      </c>
    </row>
    <row r="13479" spans="1:6" x14ac:dyDescent="0.25">
      <c r="A13479">
        <v>29</v>
      </c>
      <c r="B13479">
        <v>8</v>
      </c>
      <c r="C13479" t="s">
        <v>1327</v>
      </c>
      <c r="D13479" t="s">
        <v>899</v>
      </c>
      <c r="E13479" t="s">
        <v>462</v>
      </c>
      <c r="F13479" t="s">
        <v>319</v>
      </c>
    </row>
    <row r="13480" spans="1:6" x14ac:dyDescent="0.25">
      <c r="A13480">
        <v>29</v>
      </c>
      <c r="B13480">
        <v>9</v>
      </c>
      <c r="C13480" t="s">
        <v>1427</v>
      </c>
      <c r="D13480" t="s">
        <v>922</v>
      </c>
      <c r="E13480" t="s">
        <v>57</v>
      </c>
      <c r="F13480" t="s">
        <v>319</v>
      </c>
    </row>
    <row r="13481" spans="1:6" x14ac:dyDescent="0.25">
      <c r="A13481">
        <v>29</v>
      </c>
      <c r="B13481">
        <v>10</v>
      </c>
      <c r="C13481" t="s">
        <v>1369</v>
      </c>
      <c r="D13481" t="s">
        <v>901</v>
      </c>
      <c r="E13481" t="s">
        <v>649</v>
      </c>
      <c r="F13481" t="s">
        <v>319</v>
      </c>
    </row>
    <row r="13482" spans="1:6" x14ac:dyDescent="0.25">
      <c r="A13482">
        <v>29</v>
      </c>
      <c r="B13482">
        <v>11</v>
      </c>
      <c r="C13482" t="s">
        <v>1529</v>
      </c>
      <c r="D13482" t="s">
        <v>899</v>
      </c>
      <c r="E13482" t="s">
        <v>282</v>
      </c>
      <c r="F13482" t="s">
        <v>319</v>
      </c>
    </row>
    <row r="13483" spans="1:6" x14ac:dyDescent="0.25">
      <c r="A13483">
        <v>29</v>
      </c>
      <c r="B13483">
        <v>12</v>
      </c>
      <c r="C13483" t="s">
        <v>1266</v>
      </c>
      <c r="D13483" t="s">
        <v>901</v>
      </c>
      <c r="E13483" t="s">
        <v>254</v>
      </c>
      <c r="F13483" t="s">
        <v>319</v>
      </c>
    </row>
    <row r="13484" spans="1:6" x14ac:dyDescent="0.25">
      <c r="A13484">
        <v>29</v>
      </c>
      <c r="B13484">
        <v>13</v>
      </c>
      <c r="C13484" t="s">
        <v>1283</v>
      </c>
      <c r="D13484" t="s">
        <v>901</v>
      </c>
      <c r="E13484" t="s">
        <v>484</v>
      </c>
      <c r="F13484" t="s">
        <v>319</v>
      </c>
    </row>
    <row r="13485" spans="1:6" x14ac:dyDescent="0.25">
      <c r="A13485">
        <v>29</v>
      </c>
      <c r="B13485">
        <v>14</v>
      </c>
      <c r="C13485" t="s">
        <v>1241</v>
      </c>
      <c r="D13485" t="s">
        <v>961</v>
      </c>
      <c r="E13485" t="s">
        <v>491</v>
      </c>
      <c r="F13485" t="s">
        <v>319</v>
      </c>
    </row>
    <row r="13486" spans="1:6" x14ac:dyDescent="0.25">
      <c r="A13486">
        <v>29</v>
      </c>
      <c r="B13486">
        <v>15</v>
      </c>
      <c r="C13486" t="s">
        <v>1332</v>
      </c>
      <c r="D13486" t="s">
        <v>961</v>
      </c>
      <c r="E13486" t="s">
        <v>844</v>
      </c>
      <c r="F13486" t="s">
        <v>319</v>
      </c>
    </row>
    <row r="13487" spans="1:6" x14ac:dyDescent="0.25">
      <c r="A13487">
        <v>30</v>
      </c>
      <c r="B13487">
        <v>1</v>
      </c>
      <c r="C13487" t="s">
        <v>1468</v>
      </c>
      <c r="D13487" t="s">
        <v>908</v>
      </c>
      <c r="E13487" t="s">
        <v>844</v>
      </c>
      <c r="F13487" t="s">
        <v>319</v>
      </c>
    </row>
    <row r="13488" spans="1:6" x14ac:dyDescent="0.25">
      <c r="A13488">
        <v>30</v>
      </c>
      <c r="B13488">
        <v>2</v>
      </c>
      <c r="C13488" t="s">
        <v>1493</v>
      </c>
      <c r="D13488" t="s">
        <v>961</v>
      </c>
      <c r="E13488" t="s">
        <v>491</v>
      </c>
      <c r="F13488" t="s">
        <v>319</v>
      </c>
    </row>
    <row r="13489" spans="1:6" x14ac:dyDescent="0.25">
      <c r="A13489">
        <v>30</v>
      </c>
      <c r="B13489">
        <v>3</v>
      </c>
      <c r="C13489" t="s">
        <v>1298</v>
      </c>
      <c r="D13489" t="s">
        <v>922</v>
      </c>
      <c r="E13489" t="s">
        <v>484</v>
      </c>
      <c r="F13489" t="s">
        <v>319</v>
      </c>
    </row>
    <row r="13490" spans="1:6" x14ac:dyDescent="0.25">
      <c r="A13490">
        <v>30</v>
      </c>
      <c r="B13490">
        <v>4</v>
      </c>
      <c r="C13490" t="s">
        <v>1476</v>
      </c>
      <c r="D13490" t="s">
        <v>899</v>
      </c>
      <c r="E13490" t="s">
        <v>254</v>
      </c>
      <c r="F13490" t="s">
        <v>319</v>
      </c>
    </row>
    <row r="13491" spans="1:6" x14ac:dyDescent="0.25">
      <c r="A13491">
        <v>30</v>
      </c>
      <c r="B13491">
        <v>5</v>
      </c>
      <c r="C13491" t="s">
        <v>1366</v>
      </c>
      <c r="D13491" t="s">
        <v>901</v>
      </c>
      <c r="E13491" t="s">
        <v>282</v>
      </c>
      <c r="F13491" t="s">
        <v>319</v>
      </c>
    </row>
    <row r="13492" spans="1:6" x14ac:dyDescent="0.25">
      <c r="A13492">
        <v>30</v>
      </c>
      <c r="B13492">
        <v>6</v>
      </c>
      <c r="C13492" t="s">
        <v>1273</v>
      </c>
      <c r="D13492" t="s">
        <v>901</v>
      </c>
      <c r="E13492" t="s">
        <v>649</v>
      </c>
      <c r="F13492" t="s">
        <v>319</v>
      </c>
    </row>
    <row r="13493" spans="1:6" x14ac:dyDescent="0.25">
      <c r="A13493">
        <v>30</v>
      </c>
      <c r="B13493">
        <v>7</v>
      </c>
      <c r="C13493" t="s">
        <v>1365</v>
      </c>
      <c r="D13493" t="s">
        <v>901</v>
      </c>
      <c r="E13493" t="s">
        <v>57</v>
      </c>
      <c r="F13493" t="s">
        <v>319</v>
      </c>
    </row>
    <row r="13494" spans="1:6" x14ac:dyDescent="0.25">
      <c r="A13494">
        <v>30</v>
      </c>
      <c r="B13494">
        <v>8</v>
      </c>
      <c r="C13494" t="s">
        <v>1345</v>
      </c>
      <c r="D13494" t="s">
        <v>908</v>
      </c>
      <c r="E13494" t="s">
        <v>462</v>
      </c>
      <c r="F13494" t="s">
        <v>319</v>
      </c>
    </row>
    <row r="13495" spans="1:6" x14ac:dyDescent="0.25">
      <c r="A13495">
        <v>30</v>
      </c>
      <c r="B13495">
        <v>9</v>
      </c>
      <c r="C13495" t="s">
        <v>1352</v>
      </c>
      <c r="D13495" t="s">
        <v>908</v>
      </c>
      <c r="E13495" t="s">
        <v>470</v>
      </c>
      <c r="F13495" t="s">
        <v>319</v>
      </c>
    </row>
    <row r="13496" spans="1:6" x14ac:dyDescent="0.25">
      <c r="A13496">
        <v>30</v>
      </c>
      <c r="B13496">
        <v>10</v>
      </c>
      <c r="C13496" t="s">
        <v>1398</v>
      </c>
      <c r="D13496" t="s">
        <v>922</v>
      </c>
      <c r="E13496" t="s">
        <v>535</v>
      </c>
      <c r="F13496" t="s">
        <v>319</v>
      </c>
    </row>
    <row r="13497" spans="1:6" x14ac:dyDescent="0.25">
      <c r="A13497">
        <v>30</v>
      </c>
      <c r="B13497">
        <v>11</v>
      </c>
      <c r="C13497" t="s">
        <v>1414</v>
      </c>
      <c r="D13497" t="s">
        <v>901</v>
      </c>
      <c r="E13497" t="s">
        <v>572</v>
      </c>
      <c r="F13497" t="s">
        <v>319</v>
      </c>
    </row>
    <row r="13498" spans="1:6" x14ac:dyDescent="0.25">
      <c r="A13498">
        <v>30</v>
      </c>
      <c r="B13498">
        <v>12</v>
      </c>
      <c r="C13498" t="s">
        <v>1363</v>
      </c>
      <c r="D13498" t="s">
        <v>908</v>
      </c>
      <c r="E13498" t="s">
        <v>151</v>
      </c>
      <c r="F13498" t="s">
        <v>319</v>
      </c>
    </row>
    <row r="13499" spans="1:6" x14ac:dyDescent="0.25">
      <c r="A13499">
        <v>30</v>
      </c>
      <c r="B13499">
        <v>13</v>
      </c>
      <c r="C13499" t="s">
        <v>1408</v>
      </c>
      <c r="D13499" t="s">
        <v>901</v>
      </c>
      <c r="E13499" t="s">
        <v>767</v>
      </c>
      <c r="F13499" t="s">
        <v>319</v>
      </c>
    </row>
    <row r="13500" spans="1:6" x14ac:dyDescent="0.25">
      <c r="A13500">
        <v>30</v>
      </c>
      <c r="B13500">
        <v>14</v>
      </c>
      <c r="C13500" t="s">
        <v>1401</v>
      </c>
      <c r="D13500" t="s">
        <v>901</v>
      </c>
      <c r="E13500" t="s">
        <v>630</v>
      </c>
      <c r="F13500" t="s">
        <v>319</v>
      </c>
    </row>
    <row r="13501" spans="1:6" x14ac:dyDescent="0.25">
      <c r="A13501">
        <v>30</v>
      </c>
      <c r="B13501">
        <v>15</v>
      </c>
      <c r="C13501" t="s">
        <v>1284</v>
      </c>
      <c r="D13501" t="s">
        <v>899</v>
      </c>
      <c r="E13501" t="s">
        <v>250</v>
      </c>
      <c r="F13501" t="s">
        <v>319</v>
      </c>
    </row>
    <row r="13502" spans="1:6" x14ac:dyDescent="0.25">
      <c r="A13502">
        <v>1</v>
      </c>
      <c r="B13502">
        <v>1</v>
      </c>
      <c r="C13502" t="s">
        <v>898</v>
      </c>
      <c r="D13502" t="s">
        <v>899</v>
      </c>
      <c r="E13502" t="s">
        <v>776</v>
      </c>
      <c r="F13502" t="s">
        <v>307</v>
      </c>
    </row>
    <row r="13503" spans="1:6" x14ac:dyDescent="0.25">
      <c r="A13503">
        <v>1</v>
      </c>
      <c r="B13503">
        <v>2</v>
      </c>
      <c r="C13503" t="s">
        <v>900</v>
      </c>
      <c r="D13503" t="s">
        <v>901</v>
      </c>
      <c r="E13503" t="s">
        <v>871</v>
      </c>
      <c r="F13503" t="s">
        <v>307</v>
      </c>
    </row>
    <row r="13504" spans="1:6" x14ac:dyDescent="0.25">
      <c r="A13504">
        <v>1</v>
      </c>
      <c r="B13504">
        <v>3</v>
      </c>
      <c r="C13504" t="s">
        <v>906</v>
      </c>
      <c r="D13504" t="s">
        <v>899</v>
      </c>
      <c r="E13504" t="s">
        <v>531</v>
      </c>
      <c r="F13504" t="s">
        <v>307</v>
      </c>
    </row>
    <row r="13505" spans="1:6" x14ac:dyDescent="0.25">
      <c r="A13505">
        <v>1</v>
      </c>
      <c r="B13505">
        <v>4</v>
      </c>
      <c r="C13505" t="s">
        <v>902</v>
      </c>
      <c r="D13505" t="s">
        <v>903</v>
      </c>
      <c r="E13505" t="s">
        <v>153</v>
      </c>
      <c r="F13505" t="s">
        <v>307</v>
      </c>
    </row>
    <row r="13506" spans="1:6" x14ac:dyDescent="0.25">
      <c r="A13506">
        <v>1</v>
      </c>
      <c r="B13506">
        <v>5</v>
      </c>
      <c r="C13506" t="s">
        <v>904</v>
      </c>
      <c r="D13506" t="s">
        <v>905</v>
      </c>
      <c r="E13506" t="s">
        <v>145</v>
      </c>
      <c r="F13506" t="s">
        <v>307</v>
      </c>
    </row>
    <row r="13507" spans="1:6" x14ac:dyDescent="0.25">
      <c r="A13507">
        <v>1</v>
      </c>
      <c r="B13507">
        <v>6</v>
      </c>
      <c r="C13507" t="s">
        <v>907</v>
      </c>
      <c r="D13507" t="s">
        <v>908</v>
      </c>
      <c r="E13507" t="s">
        <v>824</v>
      </c>
      <c r="F13507" t="s">
        <v>307</v>
      </c>
    </row>
    <row r="13508" spans="1:6" x14ac:dyDescent="0.25">
      <c r="A13508">
        <v>1</v>
      </c>
      <c r="B13508">
        <v>7</v>
      </c>
      <c r="C13508" t="s">
        <v>911</v>
      </c>
      <c r="D13508" t="s">
        <v>905</v>
      </c>
      <c r="E13508" t="s">
        <v>21</v>
      </c>
      <c r="F13508" t="s">
        <v>307</v>
      </c>
    </row>
    <row r="13509" spans="1:6" x14ac:dyDescent="0.25">
      <c r="A13509">
        <v>1</v>
      </c>
      <c r="B13509">
        <v>8</v>
      </c>
      <c r="C13509" t="s">
        <v>913</v>
      </c>
      <c r="D13509" t="s">
        <v>899</v>
      </c>
      <c r="E13509" t="s">
        <v>431</v>
      </c>
      <c r="F13509" t="s">
        <v>307</v>
      </c>
    </row>
    <row r="13510" spans="1:6" x14ac:dyDescent="0.25">
      <c r="A13510">
        <v>1</v>
      </c>
      <c r="B13510">
        <v>9</v>
      </c>
      <c r="C13510" t="s">
        <v>912</v>
      </c>
      <c r="D13510" t="s">
        <v>905</v>
      </c>
      <c r="E13510" t="s">
        <v>588</v>
      </c>
      <c r="F13510" t="s">
        <v>307</v>
      </c>
    </row>
    <row r="13511" spans="1:6" x14ac:dyDescent="0.25">
      <c r="A13511">
        <v>1</v>
      </c>
      <c r="B13511">
        <v>10</v>
      </c>
      <c r="C13511" t="s">
        <v>924</v>
      </c>
      <c r="D13511" t="s">
        <v>922</v>
      </c>
      <c r="E13511" t="s">
        <v>312</v>
      </c>
      <c r="F13511" t="s">
        <v>307</v>
      </c>
    </row>
    <row r="13512" spans="1:6" x14ac:dyDescent="0.25">
      <c r="A13512">
        <v>1</v>
      </c>
      <c r="B13512">
        <v>11</v>
      </c>
      <c r="C13512" t="s">
        <v>909</v>
      </c>
      <c r="D13512" t="s">
        <v>899</v>
      </c>
      <c r="E13512" t="s">
        <v>833</v>
      </c>
      <c r="F13512" t="s">
        <v>307</v>
      </c>
    </row>
    <row r="13513" spans="1:6" x14ac:dyDescent="0.25">
      <c r="A13513">
        <v>1</v>
      </c>
      <c r="B13513">
        <v>12</v>
      </c>
      <c r="C13513" t="s">
        <v>923</v>
      </c>
      <c r="D13513" t="s">
        <v>905</v>
      </c>
      <c r="E13513" t="s">
        <v>881</v>
      </c>
      <c r="F13513" t="s">
        <v>307</v>
      </c>
    </row>
    <row r="13514" spans="1:6" x14ac:dyDescent="0.25">
      <c r="A13514">
        <v>1</v>
      </c>
      <c r="B13514">
        <v>13</v>
      </c>
      <c r="C13514" t="s">
        <v>918</v>
      </c>
      <c r="D13514" t="s">
        <v>901</v>
      </c>
      <c r="E13514" t="s">
        <v>677</v>
      </c>
      <c r="F13514" t="s">
        <v>307</v>
      </c>
    </row>
    <row r="13515" spans="1:6" x14ac:dyDescent="0.25">
      <c r="A13515">
        <v>1</v>
      </c>
      <c r="B13515">
        <v>14</v>
      </c>
      <c r="C13515" t="s">
        <v>915</v>
      </c>
      <c r="D13515" t="s">
        <v>899</v>
      </c>
      <c r="E13515" t="s">
        <v>335</v>
      </c>
      <c r="F13515" t="s">
        <v>307</v>
      </c>
    </row>
    <row r="13516" spans="1:6" x14ac:dyDescent="0.25">
      <c r="A13516">
        <v>1</v>
      </c>
      <c r="B13516">
        <v>15</v>
      </c>
      <c r="C13516" t="s">
        <v>910</v>
      </c>
      <c r="D13516" t="s">
        <v>901</v>
      </c>
      <c r="E13516" t="s">
        <v>423</v>
      </c>
      <c r="F13516" t="s">
        <v>307</v>
      </c>
    </row>
    <row r="13517" spans="1:6" x14ac:dyDescent="0.25">
      <c r="A13517">
        <v>2</v>
      </c>
      <c r="B13517">
        <v>1</v>
      </c>
      <c r="C13517" t="s">
        <v>914</v>
      </c>
      <c r="D13517" t="s">
        <v>908</v>
      </c>
      <c r="E13517" t="s">
        <v>423</v>
      </c>
      <c r="F13517" t="s">
        <v>307</v>
      </c>
    </row>
    <row r="13518" spans="1:6" x14ac:dyDescent="0.25">
      <c r="A13518">
        <v>2</v>
      </c>
      <c r="B13518">
        <v>2</v>
      </c>
      <c r="C13518" t="s">
        <v>917</v>
      </c>
      <c r="D13518" t="s">
        <v>901</v>
      </c>
      <c r="E13518" t="s">
        <v>335</v>
      </c>
      <c r="F13518" t="s">
        <v>307</v>
      </c>
    </row>
    <row r="13519" spans="1:6" x14ac:dyDescent="0.25">
      <c r="A13519">
        <v>2</v>
      </c>
      <c r="B13519">
        <v>3</v>
      </c>
      <c r="C13519" t="s">
        <v>920</v>
      </c>
      <c r="D13519" t="s">
        <v>901</v>
      </c>
      <c r="E13519" t="s">
        <v>677</v>
      </c>
      <c r="F13519" t="s">
        <v>307</v>
      </c>
    </row>
    <row r="13520" spans="1:6" x14ac:dyDescent="0.25">
      <c r="A13520">
        <v>2</v>
      </c>
      <c r="B13520">
        <v>4</v>
      </c>
      <c r="C13520" t="s">
        <v>921</v>
      </c>
      <c r="D13520" t="s">
        <v>922</v>
      </c>
      <c r="E13520" t="s">
        <v>881</v>
      </c>
      <c r="F13520" t="s">
        <v>307</v>
      </c>
    </row>
    <row r="13521" spans="1:6" x14ac:dyDescent="0.25">
      <c r="A13521">
        <v>2</v>
      </c>
      <c r="B13521">
        <v>5</v>
      </c>
      <c r="C13521" t="s">
        <v>916</v>
      </c>
      <c r="D13521" t="s">
        <v>908</v>
      </c>
      <c r="E13521" t="s">
        <v>833</v>
      </c>
      <c r="F13521" t="s">
        <v>307</v>
      </c>
    </row>
    <row r="13522" spans="1:6" x14ac:dyDescent="0.25">
      <c r="A13522">
        <v>2</v>
      </c>
      <c r="B13522">
        <v>6</v>
      </c>
      <c r="C13522" t="s">
        <v>927</v>
      </c>
      <c r="D13522" t="s">
        <v>901</v>
      </c>
      <c r="E13522" t="s">
        <v>312</v>
      </c>
      <c r="F13522" t="s">
        <v>307</v>
      </c>
    </row>
    <row r="13523" spans="1:6" x14ac:dyDescent="0.25">
      <c r="A13523">
        <v>2</v>
      </c>
      <c r="B13523">
        <v>7</v>
      </c>
      <c r="C13523" t="s">
        <v>928</v>
      </c>
      <c r="D13523" t="s">
        <v>901</v>
      </c>
      <c r="E13523" t="s">
        <v>588</v>
      </c>
      <c r="F13523" t="s">
        <v>307</v>
      </c>
    </row>
    <row r="13524" spans="1:6" x14ac:dyDescent="0.25">
      <c r="A13524">
        <v>2</v>
      </c>
      <c r="B13524">
        <v>8</v>
      </c>
      <c r="C13524" t="s">
        <v>931</v>
      </c>
      <c r="D13524" t="s">
        <v>908</v>
      </c>
      <c r="E13524" t="s">
        <v>431</v>
      </c>
      <c r="F13524" t="s">
        <v>307</v>
      </c>
    </row>
    <row r="13525" spans="1:6" x14ac:dyDescent="0.25">
      <c r="A13525">
        <v>2</v>
      </c>
      <c r="B13525">
        <v>9</v>
      </c>
      <c r="C13525" t="s">
        <v>919</v>
      </c>
      <c r="D13525" t="s">
        <v>908</v>
      </c>
      <c r="E13525" t="s">
        <v>21</v>
      </c>
      <c r="F13525" t="s">
        <v>307</v>
      </c>
    </row>
    <row r="13526" spans="1:6" x14ac:dyDescent="0.25">
      <c r="A13526">
        <v>2</v>
      </c>
      <c r="B13526">
        <v>10</v>
      </c>
      <c r="C13526" t="s">
        <v>929</v>
      </c>
      <c r="D13526" t="s">
        <v>899</v>
      </c>
      <c r="E13526" t="s">
        <v>824</v>
      </c>
      <c r="F13526" t="s">
        <v>307</v>
      </c>
    </row>
    <row r="13527" spans="1:6" x14ac:dyDescent="0.25">
      <c r="A13527">
        <v>2</v>
      </c>
      <c r="B13527">
        <v>11</v>
      </c>
      <c r="C13527" t="s">
        <v>933</v>
      </c>
      <c r="D13527" t="s">
        <v>922</v>
      </c>
      <c r="E13527" t="s">
        <v>145</v>
      </c>
      <c r="F13527" t="s">
        <v>307</v>
      </c>
    </row>
    <row r="13528" spans="1:6" x14ac:dyDescent="0.25">
      <c r="A13528">
        <v>2</v>
      </c>
      <c r="B13528">
        <v>12</v>
      </c>
      <c r="C13528" t="s">
        <v>934</v>
      </c>
      <c r="D13528" t="s">
        <v>922</v>
      </c>
      <c r="E13528" t="s">
        <v>153</v>
      </c>
      <c r="F13528" t="s">
        <v>307</v>
      </c>
    </row>
    <row r="13529" spans="1:6" x14ac:dyDescent="0.25">
      <c r="A13529">
        <v>2</v>
      </c>
      <c r="B13529">
        <v>13</v>
      </c>
      <c r="C13529" t="s">
        <v>925</v>
      </c>
      <c r="D13529" t="s">
        <v>926</v>
      </c>
      <c r="E13529" t="s">
        <v>531</v>
      </c>
      <c r="F13529" t="s">
        <v>307</v>
      </c>
    </row>
    <row r="13530" spans="1:6" x14ac:dyDescent="0.25">
      <c r="A13530">
        <v>2</v>
      </c>
      <c r="B13530">
        <v>14</v>
      </c>
      <c r="C13530" t="s">
        <v>954</v>
      </c>
      <c r="D13530" t="s">
        <v>903</v>
      </c>
      <c r="E13530" t="s">
        <v>871</v>
      </c>
      <c r="F13530" t="s">
        <v>307</v>
      </c>
    </row>
    <row r="13531" spans="1:6" x14ac:dyDescent="0.25">
      <c r="A13531">
        <v>2</v>
      </c>
      <c r="B13531">
        <v>15</v>
      </c>
      <c r="C13531" t="s">
        <v>947</v>
      </c>
      <c r="D13531" t="s">
        <v>922</v>
      </c>
      <c r="E13531" t="s">
        <v>776</v>
      </c>
      <c r="F13531" t="s">
        <v>307</v>
      </c>
    </row>
    <row r="13532" spans="1:6" x14ac:dyDescent="0.25">
      <c r="A13532">
        <v>3</v>
      </c>
      <c r="B13532">
        <v>1</v>
      </c>
      <c r="C13532" t="s">
        <v>946</v>
      </c>
      <c r="D13532" t="s">
        <v>926</v>
      </c>
      <c r="E13532" t="s">
        <v>776</v>
      </c>
      <c r="F13532" t="s">
        <v>307</v>
      </c>
    </row>
    <row r="13533" spans="1:6" x14ac:dyDescent="0.25">
      <c r="A13533">
        <v>3</v>
      </c>
      <c r="B13533">
        <v>2</v>
      </c>
      <c r="C13533" t="s">
        <v>930</v>
      </c>
      <c r="D13533" t="s">
        <v>901</v>
      </c>
      <c r="E13533" t="s">
        <v>871</v>
      </c>
      <c r="F13533" t="s">
        <v>307</v>
      </c>
    </row>
    <row r="13534" spans="1:6" x14ac:dyDescent="0.25">
      <c r="A13534">
        <v>3</v>
      </c>
      <c r="B13534">
        <v>3</v>
      </c>
      <c r="C13534" t="s">
        <v>941</v>
      </c>
      <c r="D13534" t="s">
        <v>922</v>
      </c>
      <c r="E13534" t="s">
        <v>531</v>
      </c>
      <c r="F13534" t="s">
        <v>307</v>
      </c>
    </row>
    <row r="13535" spans="1:6" x14ac:dyDescent="0.25">
      <c r="A13535">
        <v>3</v>
      </c>
      <c r="B13535">
        <v>4</v>
      </c>
      <c r="C13535" t="s">
        <v>940</v>
      </c>
      <c r="D13535" t="s">
        <v>901</v>
      </c>
      <c r="E13535" t="s">
        <v>153</v>
      </c>
      <c r="F13535" t="s">
        <v>307</v>
      </c>
    </row>
    <row r="13536" spans="1:6" x14ac:dyDescent="0.25">
      <c r="A13536">
        <v>3</v>
      </c>
      <c r="B13536">
        <v>5</v>
      </c>
      <c r="C13536" t="s">
        <v>943</v>
      </c>
      <c r="D13536" t="s">
        <v>901</v>
      </c>
      <c r="E13536" t="s">
        <v>145</v>
      </c>
      <c r="F13536" t="s">
        <v>307</v>
      </c>
    </row>
    <row r="13537" spans="1:6" x14ac:dyDescent="0.25">
      <c r="A13537">
        <v>3</v>
      </c>
      <c r="B13537">
        <v>6</v>
      </c>
      <c r="C13537" t="s">
        <v>955</v>
      </c>
      <c r="D13537" t="s">
        <v>908</v>
      </c>
      <c r="E13537" t="s">
        <v>824</v>
      </c>
      <c r="F13537" t="s">
        <v>307</v>
      </c>
    </row>
    <row r="13538" spans="1:6" x14ac:dyDescent="0.25">
      <c r="A13538">
        <v>3</v>
      </c>
      <c r="B13538">
        <v>7</v>
      </c>
      <c r="C13538" t="s">
        <v>932</v>
      </c>
      <c r="D13538" t="s">
        <v>901</v>
      </c>
      <c r="E13538" t="s">
        <v>21</v>
      </c>
      <c r="F13538" t="s">
        <v>307</v>
      </c>
    </row>
    <row r="13539" spans="1:6" x14ac:dyDescent="0.25">
      <c r="A13539">
        <v>3</v>
      </c>
      <c r="B13539">
        <v>8</v>
      </c>
      <c r="C13539" t="s">
        <v>935</v>
      </c>
      <c r="D13539" t="s">
        <v>901</v>
      </c>
      <c r="E13539" t="s">
        <v>431</v>
      </c>
      <c r="F13539" t="s">
        <v>307</v>
      </c>
    </row>
    <row r="13540" spans="1:6" x14ac:dyDescent="0.25">
      <c r="A13540">
        <v>3</v>
      </c>
      <c r="B13540">
        <v>9</v>
      </c>
      <c r="C13540" t="s">
        <v>939</v>
      </c>
      <c r="D13540" t="s">
        <v>901</v>
      </c>
      <c r="E13540" t="s">
        <v>588</v>
      </c>
      <c r="F13540" t="s">
        <v>307</v>
      </c>
    </row>
    <row r="13541" spans="1:6" x14ac:dyDescent="0.25">
      <c r="A13541">
        <v>3</v>
      </c>
      <c r="B13541">
        <v>10</v>
      </c>
      <c r="C13541" t="s">
        <v>952</v>
      </c>
      <c r="D13541" t="s">
        <v>899</v>
      </c>
      <c r="E13541" t="s">
        <v>312</v>
      </c>
      <c r="F13541" t="s">
        <v>307</v>
      </c>
    </row>
    <row r="13542" spans="1:6" x14ac:dyDescent="0.25">
      <c r="A13542">
        <v>3</v>
      </c>
      <c r="B13542">
        <v>11</v>
      </c>
      <c r="C13542" t="s">
        <v>944</v>
      </c>
      <c r="D13542" t="s">
        <v>901</v>
      </c>
      <c r="E13542" t="s">
        <v>833</v>
      </c>
      <c r="F13542" t="s">
        <v>307</v>
      </c>
    </row>
    <row r="13543" spans="1:6" x14ac:dyDescent="0.25">
      <c r="A13543">
        <v>3</v>
      </c>
      <c r="B13543">
        <v>12</v>
      </c>
      <c r="C13543" t="s">
        <v>936</v>
      </c>
      <c r="D13543" t="s">
        <v>903</v>
      </c>
      <c r="E13543" t="s">
        <v>881</v>
      </c>
      <c r="F13543" t="s">
        <v>307</v>
      </c>
    </row>
    <row r="13544" spans="1:6" x14ac:dyDescent="0.25">
      <c r="A13544">
        <v>3</v>
      </c>
      <c r="B13544">
        <v>13</v>
      </c>
      <c r="C13544" t="s">
        <v>963</v>
      </c>
      <c r="D13544" t="s">
        <v>908</v>
      </c>
      <c r="E13544" t="s">
        <v>677</v>
      </c>
      <c r="F13544" t="s">
        <v>307</v>
      </c>
    </row>
    <row r="13545" spans="1:6" x14ac:dyDescent="0.25">
      <c r="A13545">
        <v>3</v>
      </c>
      <c r="B13545">
        <v>14</v>
      </c>
      <c r="C13545" t="s">
        <v>938</v>
      </c>
      <c r="D13545" t="s">
        <v>903</v>
      </c>
      <c r="E13545" t="s">
        <v>335</v>
      </c>
      <c r="F13545" t="s">
        <v>307</v>
      </c>
    </row>
    <row r="13546" spans="1:6" x14ac:dyDescent="0.25">
      <c r="A13546">
        <v>3</v>
      </c>
      <c r="B13546">
        <v>15</v>
      </c>
      <c r="C13546" t="s">
        <v>958</v>
      </c>
      <c r="D13546" t="s">
        <v>899</v>
      </c>
      <c r="E13546" t="s">
        <v>423</v>
      </c>
      <c r="F13546" t="s">
        <v>307</v>
      </c>
    </row>
    <row r="13547" spans="1:6" x14ac:dyDescent="0.25">
      <c r="A13547">
        <v>4</v>
      </c>
      <c r="B13547">
        <v>1</v>
      </c>
      <c r="C13547" t="s">
        <v>960</v>
      </c>
      <c r="D13547" t="s">
        <v>961</v>
      </c>
      <c r="E13547" t="s">
        <v>423</v>
      </c>
      <c r="F13547" t="s">
        <v>307</v>
      </c>
    </row>
    <row r="13548" spans="1:6" x14ac:dyDescent="0.25">
      <c r="A13548">
        <v>4</v>
      </c>
      <c r="B13548">
        <v>2</v>
      </c>
      <c r="C13548" t="s">
        <v>937</v>
      </c>
      <c r="D13548" t="s">
        <v>899</v>
      </c>
      <c r="E13548" t="s">
        <v>335</v>
      </c>
      <c r="F13548" t="s">
        <v>307</v>
      </c>
    </row>
    <row r="13549" spans="1:6" x14ac:dyDescent="0.25">
      <c r="A13549">
        <v>4</v>
      </c>
      <c r="B13549">
        <v>3</v>
      </c>
      <c r="C13549" t="s">
        <v>959</v>
      </c>
      <c r="D13549" t="s">
        <v>899</v>
      </c>
      <c r="E13549" t="s">
        <v>677</v>
      </c>
      <c r="F13549" t="s">
        <v>307</v>
      </c>
    </row>
    <row r="13550" spans="1:6" x14ac:dyDescent="0.25">
      <c r="A13550">
        <v>4</v>
      </c>
      <c r="B13550">
        <v>4</v>
      </c>
      <c r="C13550" t="s">
        <v>953</v>
      </c>
      <c r="D13550" t="s">
        <v>903</v>
      </c>
      <c r="E13550" t="s">
        <v>881</v>
      </c>
      <c r="F13550" t="s">
        <v>307</v>
      </c>
    </row>
    <row r="13551" spans="1:6" x14ac:dyDescent="0.25">
      <c r="A13551">
        <v>4</v>
      </c>
      <c r="B13551">
        <v>5</v>
      </c>
      <c r="C13551" t="s">
        <v>967</v>
      </c>
      <c r="D13551" t="s">
        <v>903</v>
      </c>
      <c r="E13551" t="s">
        <v>833</v>
      </c>
      <c r="F13551" t="s">
        <v>307</v>
      </c>
    </row>
    <row r="13552" spans="1:6" x14ac:dyDescent="0.25">
      <c r="A13552">
        <v>4</v>
      </c>
      <c r="B13552">
        <v>6</v>
      </c>
      <c r="C13552" t="s">
        <v>949</v>
      </c>
      <c r="D13552" t="s">
        <v>901</v>
      </c>
      <c r="E13552" t="s">
        <v>312</v>
      </c>
      <c r="F13552" t="s">
        <v>307</v>
      </c>
    </row>
    <row r="13553" spans="1:6" x14ac:dyDescent="0.25">
      <c r="A13553">
        <v>4</v>
      </c>
      <c r="B13553">
        <v>7</v>
      </c>
      <c r="C13553" t="s">
        <v>957</v>
      </c>
      <c r="D13553" t="s">
        <v>903</v>
      </c>
      <c r="E13553" t="s">
        <v>588</v>
      </c>
      <c r="F13553" t="s">
        <v>307</v>
      </c>
    </row>
    <row r="13554" spans="1:6" x14ac:dyDescent="0.25">
      <c r="A13554">
        <v>4</v>
      </c>
      <c r="B13554">
        <v>8</v>
      </c>
      <c r="C13554" t="s">
        <v>951</v>
      </c>
      <c r="D13554" t="s">
        <v>899</v>
      </c>
      <c r="E13554" t="s">
        <v>431</v>
      </c>
      <c r="F13554" t="s">
        <v>307</v>
      </c>
    </row>
    <row r="13555" spans="1:6" x14ac:dyDescent="0.25">
      <c r="A13555">
        <v>4</v>
      </c>
      <c r="B13555">
        <v>9</v>
      </c>
      <c r="C13555" t="s">
        <v>950</v>
      </c>
      <c r="D13555" t="s">
        <v>901</v>
      </c>
      <c r="E13555" t="s">
        <v>21</v>
      </c>
      <c r="F13555" t="s">
        <v>307</v>
      </c>
    </row>
    <row r="13556" spans="1:6" x14ac:dyDescent="0.25">
      <c r="A13556">
        <v>4</v>
      </c>
      <c r="B13556">
        <v>10</v>
      </c>
      <c r="C13556" t="s">
        <v>975</v>
      </c>
      <c r="D13556" t="s">
        <v>899</v>
      </c>
      <c r="E13556" t="s">
        <v>824</v>
      </c>
      <c r="F13556" t="s">
        <v>307</v>
      </c>
    </row>
    <row r="13557" spans="1:6" x14ac:dyDescent="0.25">
      <c r="A13557">
        <v>4</v>
      </c>
      <c r="B13557">
        <v>11</v>
      </c>
      <c r="C13557" t="s">
        <v>964</v>
      </c>
      <c r="D13557" t="s">
        <v>961</v>
      </c>
      <c r="E13557" t="s">
        <v>145</v>
      </c>
      <c r="F13557" t="s">
        <v>307</v>
      </c>
    </row>
    <row r="13558" spans="1:6" x14ac:dyDescent="0.25">
      <c r="A13558">
        <v>4</v>
      </c>
      <c r="B13558">
        <v>12</v>
      </c>
      <c r="C13558" t="s">
        <v>973</v>
      </c>
      <c r="D13558" t="s">
        <v>901</v>
      </c>
      <c r="E13558" t="s">
        <v>153</v>
      </c>
      <c r="F13558" t="s">
        <v>307</v>
      </c>
    </row>
    <row r="13559" spans="1:6" x14ac:dyDescent="0.25">
      <c r="A13559">
        <v>4</v>
      </c>
      <c r="B13559">
        <v>13</v>
      </c>
      <c r="C13559" t="s">
        <v>945</v>
      </c>
      <c r="D13559" t="s">
        <v>901</v>
      </c>
      <c r="E13559" t="s">
        <v>531</v>
      </c>
      <c r="F13559" t="s">
        <v>307</v>
      </c>
    </row>
    <row r="13560" spans="1:6" x14ac:dyDescent="0.25">
      <c r="A13560">
        <v>4</v>
      </c>
      <c r="B13560">
        <v>14</v>
      </c>
      <c r="C13560" t="s">
        <v>965</v>
      </c>
      <c r="D13560" t="s">
        <v>961</v>
      </c>
      <c r="E13560" t="s">
        <v>871</v>
      </c>
      <c r="F13560" t="s">
        <v>307</v>
      </c>
    </row>
    <row r="13561" spans="1:6" x14ac:dyDescent="0.25">
      <c r="A13561">
        <v>4</v>
      </c>
      <c r="B13561">
        <v>15</v>
      </c>
      <c r="C13561" t="s">
        <v>970</v>
      </c>
      <c r="D13561" t="s">
        <v>903</v>
      </c>
      <c r="E13561" t="s">
        <v>776</v>
      </c>
      <c r="F13561" t="s">
        <v>307</v>
      </c>
    </row>
    <row r="13562" spans="1:6" x14ac:dyDescent="0.25">
      <c r="A13562">
        <v>5</v>
      </c>
      <c r="B13562">
        <v>1</v>
      </c>
      <c r="C13562" t="s">
        <v>980</v>
      </c>
      <c r="D13562" t="s">
        <v>905</v>
      </c>
      <c r="E13562" t="s">
        <v>776</v>
      </c>
      <c r="F13562" t="s">
        <v>307</v>
      </c>
    </row>
    <row r="13563" spans="1:6" x14ac:dyDescent="0.25">
      <c r="A13563">
        <v>5</v>
      </c>
      <c r="B13563">
        <v>2</v>
      </c>
      <c r="C13563" t="s">
        <v>997</v>
      </c>
      <c r="D13563" t="s">
        <v>905</v>
      </c>
      <c r="E13563" t="s">
        <v>871</v>
      </c>
      <c r="F13563" t="s">
        <v>307</v>
      </c>
    </row>
    <row r="13564" spans="1:6" x14ac:dyDescent="0.25">
      <c r="A13564">
        <v>5</v>
      </c>
      <c r="B13564">
        <v>3</v>
      </c>
      <c r="C13564" t="s">
        <v>962</v>
      </c>
      <c r="D13564" t="s">
        <v>899</v>
      </c>
      <c r="E13564" t="s">
        <v>531</v>
      </c>
      <c r="F13564" t="s">
        <v>307</v>
      </c>
    </row>
    <row r="13565" spans="1:6" x14ac:dyDescent="0.25">
      <c r="A13565">
        <v>5</v>
      </c>
      <c r="B13565">
        <v>4</v>
      </c>
      <c r="C13565" t="s">
        <v>977</v>
      </c>
      <c r="D13565" t="s">
        <v>901</v>
      </c>
      <c r="E13565" t="s">
        <v>153</v>
      </c>
      <c r="F13565" t="s">
        <v>307</v>
      </c>
    </row>
    <row r="13566" spans="1:6" x14ac:dyDescent="0.25">
      <c r="A13566">
        <v>5</v>
      </c>
      <c r="B13566">
        <v>5</v>
      </c>
      <c r="C13566" t="s">
        <v>956</v>
      </c>
      <c r="D13566" t="s">
        <v>901</v>
      </c>
      <c r="E13566" t="s">
        <v>145</v>
      </c>
      <c r="F13566" t="s">
        <v>307</v>
      </c>
    </row>
    <row r="13567" spans="1:6" x14ac:dyDescent="0.25">
      <c r="A13567">
        <v>5</v>
      </c>
      <c r="B13567">
        <v>6</v>
      </c>
      <c r="C13567" t="s">
        <v>948</v>
      </c>
      <c r="D13567" t="s">
        <v>905</v>
      </c>
      <c r="E13567" t="s">
        <v>824</v>
      </c>
      <c r="F13567" t="s">
        <v>307</v>
      </c>
    </row>
    <row r="13568" spans="1:6" x14ac:dyDescent="0.25">
      <c r="A13568">
        <v>5</v>
      </c>
      <c r="B13568">
        <v>7</v>
      </c>
      <c r="C13568" t="s">
        <v>986</v>
      </c>
      <c r="D13568" t="s">
        <v>901</v>
      </c>
      <c r="E13568" t="s">
        <v>21</v>
      </c>
      <c r="F13568" t="s">
        <v>307</v>
      </c>
    </row>
    <row r="13569" spans="1:6" x14ac:dyDescent="0.25">
      <c r="A13569">
        <v>5</v>
      </c>
      <c r="B13569">
        <v>8</v>
      </c>
      <c r="C13569" t="s">
        <v>989</v>
      </c>
      <c r="D13569" t="s">
        <v>901</v>
      </c>
      <c r="E13569" t="s">
        <v>431</v>
      </c>
      <c r="F13569" t="s">
        <v>307</v>
      </c>
    </row>
    <row r="13570" spans="1:6" x14ac:dyDescent="0.25">
      <c r="A13570">
        <v>5</v>
      </c>
      <c r="B13570">
        <v>9</v>
      </c>
      <c r="C13570" t="s">
        <v>982</v>
      </c>
      <c r="D13570" t="s">
        <v>901</v>
      </c>
      <c r="E13570" t="s">
        <v>588</v>
      </c>
      <c r="F13570" t="s">
        <v>307</v>
      </c>
    </row>
    <row r="13571" spans="1:6" x14ac:dyDescent="0.25">
      <c r="A13571">
        <v>5</v>
      </c>
      <c r="B13571">
        <v>10</v>
      </c>
      <c r="C13571" t="s">
        <v>971</v>
      </c>
      <c r="D13571" t="s">
        <v>901</v>
      </c>
      <c r="E13571" t="s">
        <v>312</v>
      </c>
      <c r="F13571" t="s">
        <v>307</v>
      </c>
    </row>
    <row r="13572" spans="1:6" x14ac:dyDescent="0.25">
      <c r="A13572">
        <v>5</v>
      </c>
      <c r="B13572">
        <v>11</v>
      </c>
      <c r="C13572" t="s">
        <v>985</v>
      </c>
      <c r="D13572" t="s">
        <v>901</v>
      </c>
      <c r="E13572" t="s">
        <v>833</v>
      </c>
      <c r="F13572" t="s">
        <v>307</v>
      </c>
    </row>
    <row r="13573" spans="1:6" x14ac:dyDescent="0.25">
      <c r="A13573">
        <v>5</v>
      </c>
      <c r="B13573">
        <v>12</v>
      </c>
      <c r="C13573" t="s">
        <v>993</v>
      </c>
      <c r="D13573" t="s">
        <v>901</v>
      </c>
      <c r="E13573" t="s">
        <v>881</v>
      </c>
      <c r="F13573" t="s">
        <v>307</v>
      </c>
    </row>
    <row r="13574" spans="1:6" x14ac:dyDescent="0.25">
      <c r="A13574">
        <v>5</v>
      </c>
      <c r="B13574">
        <v>13</v>
      </c>
      <c r="C13574" t="s">
        <v>999</v>
      </c>
      <c r="D13574" t="s">
        <v>922</v>
      </c>
      <c r="E13574" t="s">
        <v>677</v>
      </c>
      <c r="F13574" t="s">
        <v>307</v>
      </c>
    </row>
    <row r="13575" spans="1:6" x14ac:dyDescent="0.25">
      <c r="A13575">
        <v>5</v>
      </c>
      <c r="B13575">
        <v>14</v>
      </c>
      <c r="C13575" t="s">
        <v>974</v>
      </c>
      <c r="D13575" t="s">
        <v>899</v>
      </c>
      <c r="E13575" t="s">
        <v>335</v>
      </c>
      <c r="F13575" t="s">
        <v>307</v>
      </c>
    </row>
    <row r="13576" spans="1:6" x14ac:dyDescent="0.25">
      <c r="A13576">
        <v>5</v>
      </c>
      <c r="B13576">
        <v>15</v>
      </c>
      <c r="C13576" t="s">
        <v>942</v>
      </c>
      <c r="D13576" t="s">
        <v>899</v>
      </c>
      <c r="E13576" t="s">
        <v>423</v>
      </c>
      <c r="F13576" t="s">
        <v>307</v>
      </c>
    </row>
    <row r="13577" spans="1:6" x14ac:dyDescent="0.25">
      <c r="A13577">
        <v>6</v>
      </c>
      <c r="B13577">
        <v>1</v>
      </c>
      <c r="C13577" t="s">
        <v>983</v>
      </c>
      <c r="D13577" t="s">
        <v>901</v>
      </c>
      <c r="E13577" t="s">
        <v>423</v>
      </c>
      <c r="F13577" t="s">
        <v>307</v>
      </c>
    </row>
    <row r="13578" spans="1:6" x14ac:dyDescent="0.25">
      <c r="A13578">
        <v>6</v>
      </c>
      <c r="B13578">
        <v>2</v>
      </c>
      <c r="C13578" t="s">
        <v>990</v>
      </c>
      <c r="D13578" t="s">
        <v>901</v>
      </c>
      <c r="E13578" t="s">
        <v>335</v>
      </c>
      <c r="F13578" t="s">
        <v>307</v>
      </c>
    </row>
    <row r="13579" spans="1:6" x14ac:dyDescent="0.25">
      <c r="A13579">
        <v>6</v>
      </c>
      <c r="B13579">
        <v>3</v>
      </c>
      <c r="C13579" t="s">
        <v>1006</v>
      </c>
      <c r="D13579" t="s">
        <v>905</v>
      </c>
      <c r="E13579" t="s">
        <v>677</v>
      </c>
      <c r="F13579" t="s">
        <v>307</v>
      </c>
    </row>
    <row r="13580" spans="1:6" x14ac:dyDescent="0.25">
      <c r="A13580">
        <v>6</v>
      </c>
      <c r="B13580">
        <v>4</v>
      </c>
      <c r="C13580" t="s">
        <v>969</v>
      </c>
      <c r="D13580" t="s">
        <v>899</v>
      </c>
      <c r="E13580" t="s">
        <v>881</v>
      </c>
      <c r="F13580" t="s">
        <v>307</v>
      </c>
    </row>
    <row r="13581" spans="1:6" x14ac:dyDescent="0.25">
      <c r="A13581">
        <v>6</v>
      </c>
      <c r="B13581">
        <v>5</v>
      </c>
      <c r="C13581" t="s">
        <v>988</v>
      </c>
      <c r="D13581" t="s">
        <v>901</v>
      </c>
      <c r="E13581" t="s">
        <v>833</v>
      </c>
      <c r="F13581" t="s">
        <v>307</v>
      </c>
    </row>
    <row r="13582" spans="1:6" x14ac:dyDescent="0.25">
      <c r="A13582">
        <v>6</v>
      </c>
      <c r="B13582">
        <v>6</v>
      </c>
      <c r="C13582" t="s">
        <v>998</v>
      </c>
      <c r="D13582" t="s">
        <v>908</v>
      </c>
      <c r="E13582" t="s">
        <v>312</v>
      </c>
      <c r="F13582" t="s">
        <v>307</v>
      </c>
    </row>
    <row r="13583" spans="1:6" x14ac:dyDescent="0.25">
      <c r="A13583">
        <v>6</v>
      </c>
      <c r="B13583">
        <v>7</v>
      </c>
      <c r="C13583" t="s">
        <v>981</v>
      </c>
      <c r="D13583" t="s">
        <v>908</v>
      </c>
      <c r="E13583" t="s">
        <v>588</v>
      </c>
      <c r="F13583" t="s">
        <v>307</v>
      </c>
    </row>
    <row r="13584" spans="1:6" x14ac:dyDescent="0.25">
      <c r="A13584">
        <v>6</v>
      </c>
      <c r="B13584">
        <v>8</v>
      </c>
      <c r="C13584" t="s">
        <v>994</v>
      </c>
      <c r="D13584" t="s">
        <v>901</v>
      </c>
      <c r="E13584" t="s">
        <v>431</v>
      </c>
      <c r="F13584" t="s">
        <v>307</v>
      </c>
    </row>
    <row r="13585" spans="1:6" x14ac:dyDescent="0.25">
      <c r="A13585">
        <v>6</v>
      </c>
      <c r="B13585">
        <v>9</v>
      </c>
      <c r="C13585" t="s">
        <v>979</v>
      </c>
      <c r="D13585" t="s">
        <v>903</v>
      </c>
      <c r="E13585" t="s">
        <v>21</v>
      </c>
      <c r="F13585" t="s">
        <v>307</v>
      </c>
    </row>
    <row r="13586" spans="1:6" x14ac:dyDescent="0.25">
      <c r="A13586">
        <v>6</v>
      </c>
      <c r="B13586">
        <v>10</v>
      </c>
      <c r="C13586" t="s">
        <v>1088</v>
      </c>
      <c r="D13586" t="s">
        <v>901</v>
      </c>
      <c r="E13586" t="s">
        <v>824</v>
      </c>
      <c r="F13586" t="s">
        <v>307</v>
      </c>
    </row>
    <row r="13587" spans="1:6" x14ac:dyDescent="0.25">
      <c r="A13587">
        <v>6</v>
      </c>
      <c r="B13587">
        <v>11</v>
      </c>
      <c r="C13587" t="s">
        <v>968</v>
      </c>
      <c r="D13587" t="s">
        <v>899</v>
      </c>
      <c r="E13587" t="s">
        <v>145</v>
      </c>
      <c r="F13587" t="s">
        <v>307</v>
      </c>
    </row>
    <row r="13588" spans="1:6" x14ac:dyDescent="0.25">
      <c r="A13588">
        <v>6</v>
      </c>
      <c r="B13588">
        <v>12</v>
      </c>
      <c r="C13588" t="s">
        <v>1003</v>
      </c>
      <c r="D13588" t="s">
        <v>901</v>
      </c>
      <c r="E13588" t="s">
        <v>153</v>
      </c>
      <c r="F13588" t="s">
        <v>307</v>
      </c>
    </row>
    <row r="13589" spans="1:6" x14ac:dyDescent="0.25">
      <c r="A13589">
        <v>6</v>
      </c>
      <c r="B13589">
        <v>13</v>
      </c>
      <c r="C13589" t="s">
        <v>987</v>
      </c>
      <c r="D13589" t="s">
        <v>899</v>
      </c>
      <c r="E13589" t="s">
        <v>531</v>
      </c>
      <c r="F13589" t="s">
        <v>307</v>
      </c>
    </row>
    <row r="13590" spans="1:6" x14ac:dyDescent="0.25">
      <c r="A13590">
        <v>6</v>
      </c>
      <c r="B13590">
        <v>14</v>
      </c>
      <c r="C13590" t="s">
        <v>991</v>
      </c>
      <c r="D13590" t="s">
        <v>901</v>
      </c>
      <c r="E13590" t="s">
        <v>871</v>
      </c>
      <c r="F13590" t="s">
        <v>307</v>
      </c>
    </row>
    <row r="13591" spans="1:6" x14ac:dyDescent="0.25">
      <c r="A13591">
        <v>6</v>
      </c>
      <c r="B13591">
        <v>15</v>
      </c>
      <c r="C13591" t="s">
        <v>984</v>
      </c>
      <c r="D13591" t="s">
        <v>901</v>
      </c>
      <c r="E13591" t="s">
        <v>776</v>
      </c>
      <c r="F13591" t="s">
        <v>307</v>
      </c>
    </row>
    <row r="13592" spans="1:6" x14ac:dyDescent="0.25">
      <c r="A13592">
        <v>7</v>
      </c>
      <c r="B13592">
        <v>1</v>
      </c>
      <c r="C13592" t="s">
        <v>995</v>
      </c>
      <c r="D13592" t="s">
        <v>901</v>
      </c>
      <c r="E13592" t="s">
        <v>776</v>
      </c>
      <c r="F13592" t="s">
        <v>307</v>
      </c>
    </row>
    <row r="13593" spans="1:6" x14ac:dyDescent="0.25">
      <c r="A13593">
        <v>7</v>
      </c>
      <c r="B13593">
        <v>2</v>
      </c>
      <c r="C13593" t="s">
        <v>992</v>
      </c>
      <c r="D13593" t="s">
        <v>899</v>
      </c>
      <c r="E13593" t="s">
        <v>871</v>
      </c>
      <c r="F13593" t="s">
        <v>307</v>
      </c>
    </row>
    <row r="13594" spans="1:6" x14ac:dyDescent="0.25">
      <c r="A13594">
        <v>7</v>
      </c>
      <c r="B13594">
        <v>3</v>
      </c>
      <c r="C13594" t="s">
        <v>1002</v>
      </c>
      <c r="D13594" t="s">
        <v>901</v>
      </c>
      <c r="E13594" t="s">
        <v>531</v>
      </c>
      <c r="F13594" t="s">
        <v>307</v>
      </c>
    </row>
    <row r="13595" spans="1:6" x14ac:dyDescent="0.25">
      <c r="A13595">
        <v>7</v>
      </c>
      <c r="B13595">
        <v>4</v>
      </c>
      <c r="C13595" t="s">
        <v>1010</v>
      </c>
      <c r="D13595" t="s">
        <v>899</v>
      </c>
      <c r="E13595" t="s">
        <v>153</v>
      </c>
      <c r="F13595" t="s">
        <v>307</v>
      </c>
    </row>
    <row r="13596" spans="1:6" x14ac:dyDescent="0.25">
      <c r="A13596">
        <v>7</v>
      </c>
      <c r="B13596">
        <v>5</v>
      </c>
      <c r="C13596" t="s">
        <v>978</v>
      </c>
      <c r="D13596" t="s">
        <v>899</v>
      </c>
      <c r="E13596" t="s">
        <v>145</v>
      </c>
      <c r="F13596" t="s">
        <v>307</v>
      </c>
    </row>
    <row r="13597" spans="1:6" x14ac:dyDescent="0.25">
      <c r="A13597">
        <v>7</v>
      </c>
      <c r="B13597">
        <v>6</v>
      </c>
      <c r="C13597" t="s">
        <v>1053</v>
      </c>
      <c r="D13597" t="s">
        <v>901</v>
      </c>
      <c r="E13597" t="s">
        <v>824</v>
      </c>
      <c r="F13597" t="s">
        <v>307</v>
      </c>
    </row>
    <row r="13598" spans="1:6" x14ac:dyDescent="0.25">
      <c r="A13598">
        <v>7</v>
      </c>
      <c r="B13598">
        <v>7</v>
      </c>
      <c r="C13598" t="s">
        <v>966</v>
      </c>
      <c r="D13598" t="s">
        <v>961</v>
      </c>
      <c r="E13598" t="s">
        <v>21</v>
      </c>
      <c r="F13598" t="s">
        <v>307</v>
      </c>
    </row>
    <row r="13599" spans="1:6" x14ac:dyDescent="0.25">
      <c r="A13599">
        <v>7</v>
      </c>
      <c r="B13599">
        <v>8</v>
      </c>
      <c r="C13599" t="s">
        <v>1035</v>
      </c>
      <c r="D13599" t="s">
        <v>905</v>
      </c>
      <c r="E13599" t="s">
        <v>431</v>
      </c>
      <c r="F13599" t="s">
        <v>307</v>
      </c>
    </row>
    <row r="13600" spans="1:6" x14ac:dyDescent="0.25">
      <c r="A13600">
        <v>7</v>
      </c>
      <c r="B13600">
        <v>9</v>
      </c>
      <c r="C13600" t="s">
        <v>1031</v>
      </c>
      <c r="D13600" t="s">
        <v>905</v>
      </c>
      <c r="E13600" t="s">
        <v>588</v>
      </c>
      <c r="F13600" t="s">
        <v>307</v>
      </c>
    </row>
    <row r="13601" spans="1:6" x14ac:dyDescent="0.25">
      <c r="A13601">
        <v>7</v>
      </c>
      <c r="B13601">
        <v>10</v>
      </c>
      <c r="C13601" t="s">
        <v>1043</v>
      </c>
      <c r="D13601" t="s">
        <v>905</v>
      </c>
      <c r="E13601" t="s">
        <v>312</v>
      </c>
      <c r="F13601" t="s">
        <v>307</v>
      </c>
    </row>
    <row r="13602" spans="1:6" x14ac:dyDescent="0.25">
      <c r="A13602">
        <v>7</v>
      </c>
      <c r="B13602">
        <v>11</v>
      </c>
      <c r="C13602" t="s">
        <v>972</v>
      </c>
      <c r="D13602" t="s">
        <v>901</v>
      </c>
      <c r="E13602" t="s">
        <v>833</v>
      </c>
      <c r="F13602" t="s">
        <v>307</v>
      </c>
    </row>
    <row r="13603" spans="1:6" x14ac:dyDescent="0.25">
      <c r="A13603">
        <v>7</v>
      </c>
      <c r="B13603">
        <v>12</v>
      </c>
      <c r="C13603" t="s">
        <v>1033</v>
      </c>
      <c r="D13603" t="s">
        <v>905</v>
      </c>
      <c r="E13603" t="s">
        <v>881</v>
      </c>
      <c r="F13603" t="s">
        <v>307</v>
      </c>
    </row>
    <row r="13604" spans="1:6" x14ac:dyDescent="0.25">
      <c r="A13604">
        <v>7</v>
      </c>
      <c r="B13604">
        <v>13</v>
      </c>
      <c r="C13604" t="s">
        <v>1005</v>
      </c>
      <c r="D13604" t="s">
        <v>901</v>
      </c>
      <c r="E13604" t="s">
        <v>677</v>
      </c>
      <c r="F13604" t="s">
        <v>307</v>
      </c>
    </row>
    <row r="13605" spans="1:6" x14ac:dyDescent="0.25">
      <c r="A13605">
        <v>7</v>
      </c>
      <c r="B13605">
        <v>14</v>
      </c>
      <c r="C13605" t="s">
        <v>1018</v>
      </c>
      <c r="D13605" t="s">
        <v>926</v>
      </c>
      <c r="E13605" t="s">
        <v>335</v>
      </c>
      <c r="F13605" t="s">
        <v>307</v>
      </c>
    </row>
    <row r="13606" spans="1:6" x14ac:dyDescent="0.25">
      <c r="A13606">
        <v>7</v>
      </c>
      <c r="B13606">
        <v>15</v>
      </c>
      <c r="C13606" t="s">
        <v>976</v>
      </c>
      <c r="D13606" t="s">
        <v>901</v>
      </c>
      <c r="E13606" t="s">
        <v>423</v>
      </c>
      <c r="F13606" t="s">
        <v>307</v>
      </c>
    </row>
    <row r="13607" spans="1:6" x14ac:dyDescent="0.25">
      <c r="A13607">
        <v>8</v>
      </c>
      <c r="B13607">
        <v>1</v>
      </c>
      <c r="C13607" t="s">
        <v>1011</v>
      </c>
      <c r="D13607" t="s">
        <v>899</v>
      </c>
      <c r="E13607" t="s">
        <v>423</v>
      </c>
      <c r="F13607" t="s">
        <v>307</v>
      </c>
    </row>
    <row r="13608" spans="1:6" x14ac:dyDescent="0.25">
      <c r="A13608">
        <v>8</v>
      </c>
      <c r="B13608">
        <v>2</v>
      </c>
      <c r="C13608" t="s">
        <v>1012</v>
      </c>
      <c r="D13608" t="s">
        <v>901</v>
      </c>
      <c r="E13608" t="s">
        <v>335</v>
      </c>
      <c r="F13608" t="s">
        <v>307</v>
      </c>
    </row>
    <row r="13609" spans="1:6" x14ac:dyDescent="0.25">
      <c r="A13609">
        <v>8</v>
      </c>
      <c r="B13609">
        <v>3</v>
      </c>
      <c r="C13609" t="s">
        <v>1048</v>
      </c>
      <c r="D13609" t="s">
        <v>901</v>
      </c>
      <c r="E13609" t="s">
        <v>677</v>
      </c>
      <c r="F13609" t="s">
        <v>307</v>
      </c>
    </row>
    <row r="13610" spans="1:6" x14ac:dyDescent="0.25">
      <c r="A13610">
        <v>8</v>
      </c>
      <c r="B13610">
        <v>4</v>
      </c>
      <c r="C13610" t="s">
        <v>1008</v>
      </c>
      <c r="D13610" t="s">
        <v>901</v>
      </c>
      <c r="E13610" t="s">
        <v>881</v>
      </c>
      <c r="F13610" t="s">
        <v>307</v>
      </c>
    </row>
    <row r="13611" spans="1:6" x14ac:dyDescent="0.25">
      <c r="A13611">
        <v>8</v>
      </c>
      <c r="B13611">
        <v>5</v>
      </c>
      <c r="C13611" t="s">
        <v>1028</v>
      </c>
      <c r="D13611" t="s">
        <v>899</v>
      </c>
      <c r="E13611" t="s">
        <v>833</v>
      </c>
      <c r="F13611" t="s">
        <v>307</v>
      </c>
    </row>
    <row r="13612" spans="1:6" x14ac:dyDescent="0.25">
      <c r="A13612">
        <v>8</v>
      </c>
      <c r="B13612">
        <v>6</v>
      </c>
      <c r="C13612" t="s">
        <v>1017</v>
      </c>
      <c r="D13612" t="s">
        <v>899</v>
      </c>
      <c r="E13612" t="s">
        <v>312</v>
      </c>
      <c r="F13612" t="s">
        <v>307</v>
      </c>
    </row>
    <row r="13613" spans="1:6" x14ac:dyDescent="0.25">
      <c r="A13613">
        <v>8</v>
      </c>
      <c r="B13613">
        <v>7</v>
      </c>
      <c r="C13613" t="s">
        <v>1021</v>
      </c>
      <c r="D13613" t="s">
        <v>901</v>
      </c>
      <c r="E13613" t="s">
        <v>588</v>
      </c>
      <c r="F13613" t="s">
        <v>307</v>
      </c>
    </row>
    <row r="13614" spans="1:6" x14ac:dyDescent="0.25">
      <c r="A13614">
        <v>8</v>
      </c>
      <c r="B13614">
        <v>8</v>
      </c>
      <c r="C13614" t="s">
        <v>1004</v>
      </c>
      <c r="D13614" t="s">
        <v>905</v>
      </c>
      <c r="E13614" t="s">
        <v>431</v>
      </c>
      <c r="F13614" t="s">
        <v>307</v>
      </c>
    </row>
    <row r="13615" spans="1:6" x14ac:dyDescent="0.25">
      <c r="A13615">
        <v>8</v>
      </c>
      <c r="B13615">
        <v>9</v>
      </c>
      <c r="C13615" t="s">
        <v>1016</v>
      </c>
      <c r="D13615" t="s">
        <v>961</v>
      </c>
      <c r="E13615" t="s">
        <v>21</v>
      </c>
      <c r="F13615" t="s">
        <v>307</v>
      </c>
    </row>
    <row r="13616" spans="1:6" x14ac:dyDescent="0.25">
      <c r="A13616">
        <v>8</v>
      </c>
      <c r="B13616">
        <v>10</v>
      </c>
      <c r="C13616" t="s">
        <v>1101</v>
      </c>
      <c r="D13616" t="s">
        <v>901</v>
      </c>
      <c r="E13616" t="s">
        <v>824</v>
      </c>
      <c r="F13616" t="s">
        <v>307</v>
      </c>
    </row>
    <row r="13617" spans="1:6" x14ac:dyDescent="0.25">
      <c r="A13617">
        <v>8</v>
      </c>
      <c r="B13617">
        <v>11</v>
      </c>
      <c r="C13617" t="s">
        <v>1001</v>
      </c>
      <c r="D13617" t="s">
        <v>908</v>
      </c>
      <c r="E13617" t="s">
        <v>145</v>
      </c>
      <c r="F13617" t="s">
        <v>307</v>
      </c>
    </row>
    <row r="13618" spans="1:6" x14ac:dyDescent="0.25">
      <c r="A13618">
        <v>8</v>
      </c>
      <c r="B13618">
        <v>12</v>
      </c>
      <c r="C13618" t="s">
        <v>1055</v>
      </c>
      <c r="D13618" t="s">
        <v>901</v>
      </c>
      <c r="E13618" t="s">
        <v>153</v>
      </c>
      <c r="F13618" t="s">
        <v>307</v>
      </c>
    </row>
    <row r="13619" spans="1:6" x14ac:dyDescent="0.25">
      <c r="A13619">
        <v>8</v>
      </c>
      <c r="B13619">
        <v>13</v>
      </c>
      <c r="C13619" t="s">
        <v>1015</v>
      </c>
      <c r="D13619" t="s">
        <v>899</v>
      </c>
      <c r="E13619" t="s">
        <v>531</v>
      </c>
      <c r="F13619" t="s">
        <v>307</v>
      </c>
    </row>
    <row r="13620" spans="1:6" x14ac:dyDescent="0.25">
      <c r="A13620">
        <v>8</v>
      </c>
      <c r="B13620">
        <v>14</v>
      </c>
      <c r="C13620" t="s">
        <v>1000</v>
      </c>
      <c r="D13620" t="s">
        <v>899</v>
      </c>
      <c r="E13620" t="s">
        <v>871</v>
      </c>
      <c r="F13620" t="s">
        <v>307</v>
      </c>
    </row>
    <row r="13621" spans="1:6" x14ac:dyDescent="0.25">
      <c r="A13621">
        <v>8</v>
      </c>
      <c r="B13621">
        <v>15</v>
      </c>
      <c r="C13621" t="s">
        <v>1029</v>
      </c>
      <c r="D13621" t="s">
        <v>901</v>
      </c>
      <c r="E13621" t="s">
        <v>776</v>
      </c>
      <c r="F13621" t="s">
        <v>307</v>
      </c>
    </row>
    <row r="13622" spans="1:6" x14ac:dyDescent="0.25">
      <c r="A13622">
        <v>9</v>
      </c>
      <c r="B13622">
        <v>1</v>
      </c>
      <c r="C13622" t="s">
        <v>1026</v>
      </c>
      <c r="D13622" t="s">
        <v>901</v>
      </c>
      <c r="E13622" t="s">
        <v>776</v>
      </c>
      <c r="F13622" t="s">
        <v>307</v>
      </c>
    </row>
    <row r="13623" spans="1:6" x14ac:dyDescent="0.25">
      <c r="A13623">
        <v>9</v>
      </c>
      <c r="B13623">
        <v>2</v>
      </c>
      <c r="C13623" t="s">
        <v>1007</v>
      </c>
      <c r="D13623" t="s">
        <v>901</v>
      </c>
      <c r="E13623" t="s">
        <v>871</v>
      </c>
      <c r="F13623" t="s">
        <v>307</v>
      </c>
    </row>
    <row r="13624" spans="1:6" x14ac:dyDescent="0.25">
      <c r="A13624">
        <v>9</v>
      </c>
      <c r="B13624">
        <v>3</v>
      </c>
      <c r="C13624" t="s">
        <v>1062</v>
      </c>
      <c r="D13624" t="s">
        <v>899</v>
      </c>
      <c r="E13624" t="s">
        <v>531</v>
      </c>
      <c r="F13624" t="s">
        <v>307</v>
      </c>
    </row>
    <row r="13625" spans="1:6" x14ac:dyDescent="0.25">
      <c r="A13625">
        <v>9</v>
      </c>
      <c r="B13625">
        <v>4</v>
      </c>
      <c r="C13625" t="s">
        <v>1019</v>
      </c>
      <c r="D13625" t="s">
        <v>961</v>
      </c>
      <c r="E13625" t="s">
        <v>153</v>
      </c>
      <c r="F13625" t="s">
        <v>307</v>
      </c>
    </row>
    <row r="13626" spans="1:6" x14ac:dyDescent="0.25">
      <c r="A13626">
        <v>9</v>
      </c>
      <c r="B13626">
        <v>5</v>
      </c>
      <c r="C13626" t="s">
        <v>1036</v>
      </c>
      <c r="D13626" t="s">
        <v>901</v>
      </c>
      <c r="E13626" t="s">
        <v>145</v>
      </c>
      <c r="F13626" t="s">
        <v>307</v>
      </c>
    </row>
    <row r="13627" spans="1:6" x14ac:dyDescent="0.25">
      <c r="A13627">
        <v>9</v>
      </c>
      <c r="B13627">
        <v>6</v>
      </c>
      <c r="C13627" t="s">
        <v>1034</v>
      </c>
      <c r="D13627" t="s">
        <v>901</v>
      </c>
      <c r="E13627" t="s">
        <v>824</v>
      </c>
      <c r="F13627" t="s">
        <v>307</v>
      </c>
    </row>
    <row r="13628" spans="1:6" x14ac:dyDescent="0.25">
      <c r="A13628">
        <v>9</v>
      </c>
      <c r="B13628">
        <v>7</v>
      </c>
      <c r="C13628" t="s">
        <v>996</v>
      </c>
      <c r="D13628" t="s">
        <v>899</v>
      </c>
      <c r="E13628" t="s">
        <v>21</v>
      </c>
      <c r="F13628" t="s">
        <v>307</v>
      </c>
    </row>
    <row r="13629" spans="1:6" x14ac:dyDescent="0.25">
      <c r="A13629">
        <v>9</v>
      </c>
      <c r="B13629">
        <v>8</v>
      </c>
      <c r="C13629" t="s">
        <v>1054</v>
      </c>
      <c r="D13629" t="s">
        <v>899</v>
      </c>
      <c r="E13629" t="s">
        <v>431</v>
      </c>
      <c r="F13629" t="s">
        <v>307</v>
      </c>
    </row>
    <row r="13630" spans="1:6" x14ac:dyDescent="0.25">
      <c r="A13630">
        <v>9</v>
      </c>
      <c r="B13630">
        <v>9</v>
      </c>
      <c r="C13630" t="s">
        <v>1076</v>
      </c>
      <c r="D13630" t="s">
        <v>905</v>
      </c>
      <c r="E13630" t="s">
        <v>588</v>
      </c>
      <c r="F13630" t="s">
        <v>307</v>
      </c>
    </row>
    <row r="13631" spans="1:6" x14ac:dyDescent="0.25">
      <c r="A13631">
        <v>9</v>
      </c>
      <c r="B13631">
        <v>10</v>
      </c>
      <c r="C13631" t="s">
        <v>1066</v>
      </c>
      <c r="D13631" t="s">
        <v>901</v>
      </c>
      <c r="E13631" t="s">
        <v>312</v>
      </c>
      <c r="F13631" t="s">
        <v>307</v>
      </c>
    </row>
    <row r="13632" spans="1:6" x14ac:dyDescent="0.25">
      <c r="A13632">
        <v>9</v>
      </c>
      <c r="B13632">
        <v>11</v>
      </c>
      <c r="C13632" t="s">
        <v>1023</v>
      </c>
      <c r="D13632" t="s">
        <v>905</v>
      </c>
      <c r="E13632" t="s">
        <v>833</v>
      </c>
      <c r="F13632" t="s">
        <v>307</v>
      </c>
    </row>
    <row r="13633" spans="1:6" x14ac:dyDescent="0.25">
      <c r="A13633">
        <v>9</v>
      </c>
      <c r="B13633">
        <v>12</v>
      </c>
      <c r="C13633" t="s">
        <v>1027</v>
      </c>
      <c r="D13633" t="s">
        <v>901</v>
      </c>
      <c r="E13633" t="s">
        <v>881</v>
      </c>
      <c r="F13633" t="s">
        <v>307</v>
      </c>
    </row>
    <row r="13634" spans="1:6" x14ac:dyDescent="0.25">
      <c r="A13634">
        <v>9</v>
      </c>
      <c r="B13634">
        <v>13</v>
      </c>
      <c r="C13634" t="s">
        <v>1039</v>
      </c>
      <c r="D13634" t="s">
        <v>922</v>
      </c>
      <c r="E13634" t="s">
        <v>677</v>
      </c>
      <c r="F13634" t="s">
        <v>307</v>
      </c>
    </row>
    <row r="13635" spans="1:6" x14ac:dyDescent="0.25">
      <c r="A13635">
        <v>9</v>
      </c>
      <c r="B13635">
        <v>14</v>
      </c>
      <c r="C13635" t="s">
        <v>1037</v>
      </c>
      <c r="D13635" t="s">
        <v>899</v>
      </c>
      <c r="E13635" t="s">
        <v>335</v>
      </c>
      <c r="F13635" t="s">
        <v>307</v>
      </c>
    </row>
    <row r="13636" spans="1:6" x14ac:dyDescent="0.25">
      <c r="A13636">
        <v>9</v>
      </c>
      <c r="B13636">
        <v>15</v>
      </c>
      <c r="C13636" t="s">
        <v>1046</v>
      </c>
      <c r="D13636" t="s">
        <v>899</v>
      </c>
      <c r="E13636" t="s">
        <v>423</v>
      </c>
      <c r="F13636" t="s">
        <v>307</v>
      </c>
    </row>
    <row r="13637" spans="1:6" x14ac:dyDescent="0.25">
      <c r="A13637">
        <v>10</v>
      </c>
      <c r="B13637">
        <v>1</v>
      </c>
      <c r="C13637" t="s">
        <v>1013</v>
      </c>
      <c r="D13637" t="s">
        <v>905</v>
      </c>
      <c r="E13637" t="s">
        <v>423</v>
      </c>
      <c r="F13637" t="s">
        <v>307</v>
      </c>
    </row>
    <row r="13638" spans="1:6" x14ac:dyDescent="0.25">
      <c r="A13638">
        <v>10</v>
      </c>
      <c r="B13638">
        <v>2</v>
      </c>
      <c r="C13638" t="s">
        <v>1067</v>
      </c>
      <c r="D13638" t="s">
        <v>899</v>
      </c>
      <c r="E13638" t="s">
        <v>335</v>
      </c>
      <c r="F13638" t="s">
        <v>307</v>
      </c>
    </row>
    <row r="13639" spans="1:6" x14ac:dyDescent="0.25">
      <c r="A13639">
        <v>10</v>
      </c>
      <c r="B13639">
        <v>3</v>
      </c>
      <c r="C13639" t="s">
        <v>1049</v>
      </c>
      <c r="D13639" t="s">
        <v>905</v>
      </c>
      <c r="E13639" t="s">
        <v>677</v>
      </c>
      <c r="F13639" t="s">
        <v>307</v>
      </c>
    </row>
    <row r="13640" spans="1:6" x14ac:dyDescent="0.25">
      <c r="A13640">
        <v>10</v>
      </c>
      <c r="B13640">
        <v>4</v>
      </c>
      <c r="C13640" t="s">
        <v>1022</v>
      </c>
      <c r="D13640" t="s">
        <v>901</v>
      </c>
      <c r="E13640" t="s">
        <v>881</v>
      </c>
      <c r="F13640" t="s">
        <v>307</v>
      </c>
    </row>
    <row r="13641" spans="1:6" x14ac:dyDescent="0.25">
      <c r="A13641">
        <v>10</v>
      </c>
      <c r="B13641">
        <v>5</v>
      </c>
      <c r="C13641" t="s">
        <v>1052</v>
      </c>
      <c r="D13641" t="s">
        <v>901</v>
      </c>
      <c r="E13641" t="s">
        <v>833</v>
      </c>
      <c r="F13641" t="s">
        <v>307</v>
      </c>
    </row>
    <row r="13642" spans="1:6" x14ac:dyDescent="0.25">
      <c r="A13642">
        <v>10</v>
      </c>
      <c r="B13642">
        <v>6</v>
      </c>
      <c r="C13642" t="s">
        <v>1059</v>
      </c>
      <c r="D13642" t="s">
        <v>901</v>
      </c>
      <c r="E13642" t="s">
        <v>312</v>
      </c>
      <c r="F13642" t="s">
        <v>307</v>
      </c>
    </row>
    <row r="13643" spans="1:6" x14ac:dyDescent="0.25">
      <c r="A13643">
        <v>10</v>
      </c>
      <c r="B13643">
        <v>7</v>
      </c>
      <c r="C13643" t="s">
        <v>1061</v>
      </c>
      <c r="D13643" t="s">
        <v>901</v>
      </c>
      <c r="E13643" t="s">
        <v>588</v>
      </c>
      <c r="F13643" t="s">
        <v>307</v>
      </c>
    </row>
    <row r="13644" spans="1:6" x14ac:dyDescent="0.25">
      <c r="A13644">
        <v>10</v>
      </c>
      <c r="B13644">
        <v>8</v>
      </c>
      <c r="C13644" t="s">
        <v>1020</v>
      </c>
      <c r="D13644" t="s">
        <v>901</v>
      </c>
      <c r="E13644" t="s">
        <v>431</v>
      </c>
      <c r="F13644" t="s">
        <v>307</v>
      </c>
    </row>
    <row r="13645" spans="1:6" x14ac:dyDescent="0.25">
      <c r="A13645">
        <v>10</v>
      </c>
      <c r="B13645">
        <v>9</v>
      </c>
      <c r="C13645" t="s">
        <v>1038</v>
      </c>
      <c r="D13645" t="s">
        <v>922</v>
      </c>
      <c r="E13645" t="s">
        <v>21</v>
      </c>
      <c r="F13645" t="s">
        <v>307</v>
      </c>
    </row>
    <row r="13646" spans="1:6" x14ac:dyDescent="0.25">
      <c r="A13646">
        <v>10</v>
      </c>
      <c r="B13646">
        <v>10</v>
      </c>
      <c r="C13646" t="s">
        <v>1074</v>
      </c>
      <c r="D13646" t="s">
        <v>901</v>
      </c>
      <c r="E13646" t="s">
        <v>824</v>
      </c>
      <c r="F13646" t="s">
        <v>307</v>
      </c>
    </row>
    <row r="13647" spans="1:6" x14ac:dyDescent="0.25">
      <c r="A13647">
        <v>10</v>
      </c>
      <c r="B13647">
        <v>11</v>
      </c>
      <c r="C13647" t="s">
        <v>1014</v>
      </c>
      <c r="D13647" t="s">
        <v>899</v>
      </c>
      <c r="E13647" t="s">
        <v>145</v>
      </c>
      <c r="F13647" t="s">
        <v>307</v>
      </c>
    </row>
    <row r="13648" spans="1:6" x14ac:dyDescent="0.25">
      <c r="A13648">
        <v>10</v>
      </c>
      <c r="B13648">
        <v>12</v>
      </c>
      <c r="C13648" t="s">
        <v>1040</v>
      </c>
      <c r="D13648" t="s">
        <v>926</v>
      </c>
      <c r="E13648" t="s">
        <v>153</v>
      </c>
      <c r="F13648" t="s">
        <v>307</v>
      </c>
    </row>
    <row r="13649" spans="1:6" x14ac:dyDescent="0.25">
      <c r="A13649">
        <v>10</v>
      </c>
      <c r="B13649">
        <v>13</v>
      </c>
      <c r="C13649" t="s">
        <v>1009</v>
      </c>
      <c r="D13649" t="s">
        <v>926</v>
      </c>
      <c r="E13649" t="s">
        <v>531</v>
      </c>
      <c r="F13649" t="s">
        <v>307</v>
      </c>
    </row>
    <row r="13650" spans="1:6" x14ac:dyDescent="0.25">
      <c r="A13650">
        <v>10</v>
      </c>
      <c r="B13650">
        <v>14</v>
      </c>
      <c r="C13650" t="s">
        <v>1025</v>
      </c>
      <c r="D13650" t="s">
        <v>926</v>
      </c>
      <c r="E13650" t="s">
        <v>871</v>
      </c>
      <c r="F13650" t="s">
        <v>307</v>
      </c>
    </row>
    <row r="13651" spans="1:6" x14ac:dyDescent="0.25">
      <c r="A13651">
        <v>10</v>
      </c>
      <c r="B13651">
        <v>15</v>
      </c>
      <c r="C13651" t="s">
        <v>1072</v>
      </c>
      <c r="D13651" t="s">
        <v>901</v>
      </c>
      <c r="E13651" t="s">
        <v>776</v>
      </c>
      <c r="F13651" t="s">
        <v>307</v>
      </c>
    </row>
    <row r="13652" spans="1:6" x14ac:dyDescent="0.25">
      <c r="A13652">
        <v>11</v>
      </c>
      <c r="B13652">
        <v>1</v>
      </c>
      <c r="C13652" t="s">
        <v>1032</v>
      </c>
      <c r="D13652" t="s">
        <v>908</v>
      </c>
      <c r="E13652" t="s">
        <v>776</v>
      </c>
      <c r="F13652" t="s">
        <v>307</v>
      </c>
    </row>
    <row r="13653" spans="1:6" x14ac:dyDescent="0.25">
      <c r="A13653">
        <v>11</v>
      </c>
      <c r="B13653">
        <v>2</v>
      </c>
      <c r="C13653" t="s">
        <v>1060</v>
      </c>
      <c r="D13653" t="s">
        <v>903</v>
      </c>
      <c r="E13653" t="s">
        <v>871</v>
      </c>
      <c r="F13653" t="s">
        <v>307</v>
      </c>
    </row>
    <row r="13654" spans="1:6" x14ac:dyDescent="0.25">
      <c r="A13654">
        <v>11</v>
      </c>
      <c r="B13654">
        <v>3</v>
      </c>
      <c r="C13654" t="s">
        <v>1082</v>
      </c>
      <c r="D13654" t="s">
        <v>901</v>
      </c>
      <c r="E13654" t="s">
        <v>531</v>
      </c>
      <c r="F13654" t="s">
        <v>307</v>
      </c>
    </row>
    <row r="13655" spans="1:6" x14ac:dyDescent="0.25">
      <c r="A13655">
        <v>11</v>
      </c>
      <c r="B13655">
        <v>4</v>
      </c>
      <c r="C13655" t="s">
        <v>1030</v>
      </c>
      <c r="D13655" t="s">
        <v>908</v>
      </c>
      <c r="E13655" t="s">
        <v>153</v>
      </c>
      <c r="F13655" t="s">
        <v>307</v>
      </c>
    </row>
    <row r="13656" spans="1:6" x14ac:dyDescent="0.25">
      <c r="A13656">
        <v>11</v>
      </c>
      <c r="B13656">
        <v>5</v>
      </c>
      <c r="C13656" t="s">
        <v>1124</v>
      </c>
      <c r="D13656" t="s">
        <v>901</v>
      </c>
      <c r="E13656" t="s">
        <v>145</v>
      </c>
      <c r="F13656" t="s">
        <v>307</v>
      </c>
    </row>
    <row r="13657" spans="1:6" x14ac:dyDescent="0.25">
      <c r="A13657">
        <v>11</v>
      </c>
      <c r="B13657">
        <v>6</v>
      </c>
      <c r="C13657" t="s">
        <v>1045</v>
      </c>
      <c r="D13657" t="s">
        <v>961</v>
      </c>
      <c r="E13657" t="s">
        <v>824</v>
      </c>
      <c r="F13657" t="s">
        <v>307</v>
      </c>
    </row>
    <row r="13658" spans="1:6" x14ac:dyDescent="0.25">
      <c r="A13658">
        <v>11</v>
      </c>
      <c r="B13658">
        <v>7</v>
      </c>
      <c r="C13658" t="s">
        <v>1073</v>
      </c>
      <c r="D13658" t="s">
        <v>899</v>
      </c>
      <c r="E13658" t="s">
        <v>21</v>
      </c>
      <c r="F13658" t="s">
        <v>307</v>
      </c>
    </row>
    <row r="13659" spans="1:6" x14ac:dyDescent="0.25">
      <c r="A13659">
        <v>11</v>
      </c>
      <c r="B13659">
        <v>8</v>
      </c>
      <c r="C13659" t="s">
        <v>1078</v>
      </c>
      <c r="D13659" t="s">
        <v>922</v>
      </c>
      <c r="E13659" t="s">
        <v>431</v>
      </c>
      <c r="F13659" t="s">
        <v>307</v>
      </c>
    </row>
    <row r="13660" spans="1:6" x14ac:dyDescent="0.25">
      <c r="A13660">
        <v>11</v>
      </c>
      <c r="B13660">
        <v>9</v>
      </c>
      <c r="C13660" t="s">
        <v>1080</v>
      </c>
      <c r="D13660" t="s">
        <v>899</v>
      </c>
      <c r="E13660" t="s">
        <v>588</v>
      </c>
      <c r="F13660" t="s">
        <v>307</v>
      </c>
    </row>
    <row r="13661" spans="1:6" x14ac:dyDescent="0.25">
      <c r="A13661">
        <v>11</v>
      </c>
      <c r="B13661">
        <v>10</v>
      </c>
      <c r="C13661" t="s">
        <v>1069</v>
      </c>
      <c r="D13661" t="s">
        <v>899</v>
      </c>
      <c r="E13661" t="s">
        <v>312</v>
      </c>
      <c r="F13661" t="s">
        <v>307</v>
      </c>
    </row>
    <row r="13662" spans="1:6" x14ac:dyDescent="0.25">
      <c r="A13662">
        <v>11</v>
      </c>
      <c r="B13662">
        <v>11</v>
      </c>
      <c r="C13662" t="s">
        <v>1057</v>
      </c>
      <c r="D13662" t="s">
        <v>899</v>
      </c>
      <c r="E13662" t="s">
        <v>833</v>
      </c>
      <c r="F13662" t="s">
        <v>307</v>
      </c>
    </row>
    <row r="13663" spans="1:6" x14ac:dyDescent="0.25">
      <c r="A13663">
        <v>11</v>
      </c>
      <c r="B13663">
        <v>12</v>
      </c>
      <c r="C13663" t="s">
        <v>1063</v>
      </c>
      <c r="D13663" t="s">
        <v>961</v>
      </c>
      <c r="E13663" t="s">
        <v>881</v>
      </c>
      <c r="F13663" t="s">
        <v>307</v>
      </c>
    </row>
    <row r="13664" spans="1:6" x14ac:dyDescent="0.25">
      <c r="A13664">
        <v>11</v>
      </c>
      <c r="B13664">
        <v>13</v>
      </c>
      <c r="C13664" t="s">
        <v>1079</v>
      </c>
      <c r="D13664" t="s">
        <v>905</v>
      </c>
      <c r="E13664" t="s">
        <v>677</v>
      </c>
      <c r="F13664" t="s">
        <v>307</v>
      </c>
    </row>
    <row r="13665" spans="1:6" x14ac:dyDescent="0.25">
      <c r="A13665">
        <v>11</v>
      </c>
      <c r="B13665">
        <v>14</v>
      </c>
      <c r="C13665" t="s">
        <v>1065</v>
      </c>
      <c r="D13665" t="s">
        <v>901</v>
      </c>
      <c r="E13665" t="s">
        <v>335</v>
      </c>
      <c r="F13665" t="s">
        <v>307</v>
      </c>
    </row>
    <row r="13666" spans="1:6" x14ac:dyDescent="0.25">
      <c r="A13666">
        <v>11</v>
      </c>
      <c r="B13666">
        <v>15</v>
      </c>
      <c r="C13666" t="s">
        <v>1081</v>
      </c>
      <c r="D13666" t="s">
        <v>905</v>
      </c>
      <c r="E13666" t="s">
        <v>423</v>
      </c>
      <c r="F13666" t="s">
        <v>307</v>
      </c>
    </row>
    <row r="13667" spans="1:6" x14ac:dyDescent="0.25">
      <c r="A13667">
        <v>12</v>
      </c>
      <c r="B13667">
        <v>1</v>
      </c>
      <c r="C13667" t="s">
        <v>1051</v>
      </c>
      <c r="D13667" t="s">
        <v>901</v>
      </c>
      <c r="E13667" t="s">
        <v>423</v>
      </c>
      <c r="F13667" t="s">
        <v>307</v>
      </c>
    </row>
    <row r="13668" spans="1:6" x14ac:dyDescent="0.25">
      <c r="A13668">
        <v>12</v>
      </c>
      <c r="B13668">
        <v>2</v>
      </c>
      <c r="C13668" t="s">
        <v>1024</v>
      </c>
      <c r="D13668" t="s">
        <v>901</v>
      </c>
      <c r="E13668" t="s">
        <v>335</v>
      </c>
      <c r="F13668" t="s">
        <v>307</v>
      </c>
    </row>
    <row r="13669" spans="1:6" x14ac:dyDescent="0.25">
      <c r="A13669">
        <v>12</v>
      </c>
      <c r="B13669">
        <v>3</v>
      </c>
      <c r="C13669" t="s">
        <v>1179</v>
      </c>
      <c r="D13669" t="s">
        <v>901</v>
      </c>
      <c r="E13669" t="s">
        <v>677</v>
      </c>
      <c r="F13669" t="s">
        <v>307</v>
      </c>
    </row>
    <row r="13670" spans="1:6" x14ac:dyDescent="0.25">
      <c r="A13670">
        <v>12</v>
      </c>
      <c r="B13670">
        <v>4</v>
      </c>
      <c r="C13670" t="s">
        <v>1106</v>
      </c>
      <c r="D13670" t="s">
        <v>901</v>
      </c>
      <c r="E13670" t="s">
        <v>881</v>
      </c>
      <c r="F13670" t="s">
        <v>307</v>
      </c>
    </row>
    <row r="13671" spans="1:6" x14ac:dyDescent="0.25">
      <c r="A13671">
        <v>12</v>
      </c>
      <c r="B13671">
        <v>5</v>
      </c>
      <c r="C13671" t="s">
        <v>1093</v>
      </c>
      <c r="D13671" t="s">
        <v>922</v>
      </c>
      <c r="E13671" t="s">
        <v>833</v>
      </c>
      <c r="F13671" t="s">
        <v>307</v>
      </c>
    </row>
    <row r="13672" spans="1:6" x14ac:dyDescent="0.25">
      <c r="A13672">
        <v>12</v>
      </c>
      <c r="B13672">
        <v>6</v>
      </c>
      <c r="C13672" t="s">
        <v>1100</v>
      </c>
      <c r="D13672" t="s">
        <v>961</v>
      </c>
      <c r="E13672" t="s">
        <v>312</v>
      </c>
      <c r="F13672" t="s">
        <v>307</v>
      </c>
    </row>
    <row r="13673" spans="1:6" x14ac:dyDescent="0.25">
      <c r="A13673">
        <v>12</v>
      </c>
      <c r="B13673">
        <v>7</v>
      </c>
      <c r="C13673" t="s">
        <v>1068</v>
      </c>
      <c r="D13673" t="s">
        <v>901</v>
      </c>
      <c r="E13673" t="s">
        <v>588</v>
      </c>
      <c r="F13673" t="s">
        <v>307</v>
      </c>
    </row>
    <row r="13674" spans="1:6" x14ac:dyDescent="0.25">
      <c r="A13674">
        <v>12</v>
      </c>
      <c r="B13674">
        <v>8</v>
      </c>
      <c r="C13674" t="s">
        <v>1107</v>
      </c>
      <c r="D13674" t="s">
        <v>905</v>
      </c>
      <c r="E13674" t="s">
        <v>431</v>
      </c>
      <c r="F13674" t="s">
        <v>307</v>
      </c>
    </row>
    <row r="13675" spans="1:6" x14ac:dyDescent="0.25">
      <c r="A13675">
        <v>12</v>
      </c>
      <c r="B13675">
        <v>9</v>
      </c>
      <c r="C13675" t="s">
        <v>1056</v>
      </c>
      <c r="D13675" t="s">
        <v>905</v>
      </c>
      <c r="E13675" t="s">
        <v>21</v>
      </c>
      <c r="F13675" t="s">
        <v>307</v>
      </c>
    </row>
    <row r="13676" spans="1:6" x14ac:dyDescent="0.25">
      <c r="A13676">
        <v>12</v>
      </c>
      <c r="B13676">
        <v>10</v>
      </c>
      <c r="C13676" t="s">
        <v>1090</v>
      </c>
      <c r="D13676" t="s">
        <v>899</v>
      </c>
      <c r="E13676" t="s">
        <v>824</v>
      </c>
      <c r="F13676" t="s">
        <v>307</v>
      </c>
    </row>
    <row r="13677" spans="1:6" x14ac:dyDescent="0.25">
      <c r="A13677">
        <v>12</v>
      </c>
      <c r="B13677">
        <v>11</v>
      </c>
      <c r="C13677" t="s">
        <v>1041</v>
      </c>
      <c r="D13677" t="s">
        <v>922</v>
      </c>
      <c r="E13677" t="s">
        <v>145</v>
      </c>
      <c r="F13677" t="s">
        <v>307</v>
      </c>
    </row>
    <row r="13678" spans="1:6" x14ac:dyDescent="0.25">
      <c r="A13678">
        <v>12</v>
      </c>
      <c r="B13678">
        <v>12</v>
      </c>
      <c r="C13678" t="s">
        <v>1095</v>
      </c>
      <c r="D13678" t="s">
        <v>901</v>
      </c>
      <c r="E13678" t="s">
        <v>153</v>
      </c>
      <c r="F13678" t="s">
        <v>307</v>
      </c>
    </row>
    <row r="13679" spans="1:6" x14ac:dyDescent="0.25">
      <c r="A13679">
        <v>12</v>
      </c>
      <c r="B13679">
        <v>13</v>
      </c>
      <c r="C13679" t="s">
        <v>1083</v>
      </c>
      <c r="D13679" t="s">
        <v>901</v>
      </c>
      <c r="E13679" t="s">
        <v>531</v>
      </c>
      <c r="F13679" t="s">
        <v>307</v>
      </c>
    </row>
    <row r="13680" spans="1:6" x14ac:dyDescent="0.25">
      <c r="A13680">
        <v>12</v>
      </c>
      <c r="B13680">
        <v>14</v>
      </c>
      <c r="C13680" t="s">
        <v>1086</v>
      </c>
      <c r="D13680" t="s">
        <v>901</v>
      </c>
      <c r="E13680" t="s">
        <v>871</v>
      </c>
      <c r="F13680" t="s">
        <v>307</v>
      </c>
    </row>
    <row r="13681" spans="1:6" x14ac:dyDescent="0.25">
      <c r="A13681">
        <v>12</v>
      </c>
      <c r="B13681">
        <v>15</v>
      </c>
      <c r="C13681" t="s">
        <v>1125</v>
      </c>
      <c r="D13681" t="s">
        <v>903</v>
      </c>
      <c r="E13681" t="s">
        <v>776</v>
      </c>
      <c r="F13681" t="s">
        <v>307</v>
      </c>
    </row>
    <row r="13682" spans="1:6" x14ac:dyDescent="0.25">
      <c r="A13682">
        <v>13</v>
      </c>
      <c r="B13682">
        <v>1</v>
      </c>
      <c r="C13682" t="s">
        <v>1133</v>
      </c>
      <c r="D13682" t="s">
        <v>901</v>
      </c>
      <c r="E13682" t="s">
        <v>776</v>
      </c>
      <c r="F13682" t="s">
        <v>307</v>
      </c>
    </row>
    <row r="13683" spans="1:6" x14ac:dyDescent="0.25">
      <c r="A13683">
        <v>13</v>
      </c>
      <c r="B13683">
        <v>2</v>
      </c>
      <c r="C13683" t="s">
        <v>1058</v>
      </c>
      <c r="D13683" t="s">
        <v>961</v>
      </c>
      <c r="E13683" t="s">
        <v>871</v>
      </c>
      <c r="F13683" t="s">
        <v>307</v>
      </c>
    </row>
    <row r="13684" spans="1:6" x14ac:dyDescent="0.25">
      <c r="A13684">
        <v>13</v>
      </c>
      <c r="B13684">
        <v>3</v>
      </c>
      <c r="C13684" t="s">
        <v>1122</v>
      </c>
      <c r="D13684" t="s">
        <v>901</v>
      </c>
      <c r="E13684" t="s">
        <v>531</v>
      </c>
      <c r="F13684" t="s">
        <v>307</v>
      </c>
    </row>
    <row r="13685" spans="1:6" x14ac:dyDescent="0.25">
      <c r="A13685">
        <v>13</v>
      </c>
      <c r="B13685">
        <v>4</v>
      </c>
      <c r="C13685" t="s">
        <v>1121</v>
      </c>
      <c r="D13685" t="s">
        <v>901</v>
      </c>
      <c r="E13685" t="s">
        <v>153</v>
      </c>
      <c r="F13685" t="s">
        <v>307</v>
      </c>
    </row>
    <row r="13686" spans="1:6" x14ac:dyDescent="0.25">
      <c r="A13686">
        <v>13</v>
      </c>
      <c r="B13686">
        <v>5</v>
      </c>
      <c r="C13686" t="s">
        <v>1047</v>
      </c>
      <c r="D13686" t="s">
        <v>899</v>
      </c>
      <c r="E13686" t="s">
        <v>145</v>
      </c>
      <c r="F13686" t="s">
        <v>307</v>
      </c>
    </row>
    <row r="13687" spans="1:6" x14ac:dyDescent="0.25">
      <c r="A13687">
        <v>13</v>
      </c>
      <c r="B13687">
        <v>6</v>
      </c>
      <c r="C13687" t="s">
        <v>1094</v>
      </c>
      <c r="D13687" t="s">
        <v>903</v>
      </c>
      <c r="E13687" t="s">
        <v>824</v>
      </c>
      <c r="F13687" t="s">
        <v>307</v>
      </c>
    </row>
    <row r="13688" spans="1:6" x14ac:dyDescent="0.25">
      <c r="A13688">
        <v>13</v>
      </c>
      <c r="B13688">
        <v>7</v>
      </c>
      <c r="C13688" t="s">
        <v>1130</v>
      </c>
      <c r="D13688" t="s">
        <v>899</v>
      </c>
      <c r="E13688" t="s">
        <v>21</v>
      </c>
      <c r="F13688" t="s">
        <v>307</v>
      </c>
    </row>
    <row r="13689" spans="1:6" x14ac:dyDescent="0.25">
      <c r="A13689">
        <v>13</v>
      </c>
      <c r="B13689">
        <v>8</v>
      </c>
      <c r="C13689" t="s">
        <v>1278</v>
      </c>
      <c r="D13689" t="s">
        <v>901</v>
      </c>
      <c r="E13689" t="s">
        <v>431</v>
      </c>
      <c r="F13689" t="s">
        <v>307</v>
      </c>
    </row>
    <row r="13690" spans="1:6" x14ac:dyDescent="0.25">
      <c r="A13690">
        <v>13</v>
      </c>
      <c r="B13690">
        <v>9</v>
      </c>
      <c r="C13690" t="s">
        <v>1044</v>
      </c>
      <c r="D13690" t="s">
        <v>922</v>
      </c>
      <c r="E13690" t="s">
        <v>588</v>
      </c>
      <c r="F13690" t="s">
        <v>307</v>
      </c>
    </row>
    <row r="13691" spans="1:6" x14ac:dyDescent="0.25">
      <c r="A13691">
        <v>13</v>
      </c>
      <c r="B13691">
        <v>10</v>
      </c>
      <c r="C13691" t="s">
        <v>1089</v>
      </c>
      <c r="D13691" t="s">
        <v>905</v>
      </c>
      <c r="E13691" t="s">
        <v>312</v>
      </c>
      <c r="F13691" t="s">
        <v>307</v>
      </c>
    </row>
    <row r="13692" spans="1:6" x14ac:dyDescent="0.25">
      <c r="A13692">
        <v>13</v>
      </c>
      <c r="B13692">
        <v>11</v>
      </c>
      <c r="C13692" t="s">
        <v>1128</v>
      </c>
      <c r="D13692" t="s">
        <v>901</v>
      </c>
      <c r="E13692" t="s">
        <v>833</v>
      </c>
      <c r="F13692" t="s">
        <v>307</v>
      </c>
    </row>
    <row r="13693" spans="1:6" x14ac:dyDescent="0.25">
      <c r="A13693">
        <v>13</v>
      </c>
      <c r="B13693">
        <v>12</v>
      </c>
      <c r="C13693" t="s">
        <v>1098</v>
      </c>
      <c r="D13693" t="s">
        <v>899</v>
      </c>
      <c r="E13693" t="s">
        <v>881</v>
      </c>
      <c r="F13693" t="s">
        <v>307</v>
      </c>
    </row>
    <row r="13694" spans="1:6" x14ac:dyDescent="0.25">
      <c r="A13694">
        <v>13</v>
      </c>
      <c r="B13694">
        <v>13</v>
      </c>
      <c r="C13694" t="s">
        <v>1177</v>
      </c>
      <c r="D13694" t="s">
        <v>901</v>
      </c>
      <c r="E13694" t="s">
        <v>677</v>
      </c>
      <c r="F13694" t="s">
        <v>307</v>
      </c>
    </row>
    <row r="13695" spans="1:6" x14ac:dyDescent="0.25">
      <c r="A13695">
        <v>13</v>
      </c>
      <c r="B13695">
        <v>14</v>
      </c>
      <c r="C13695" t="s">
        <v>1097</v>
      </c>
      <c r="D13695" t="s">
        <v>899</v>
      </c>
      <c r="E13695" t="s">
        <v>335</v>
      </c>
      <c r="F13695" t="s">
        <v>307</v>
      </c>
    </row>
    <row r="13696" spans="1:6" x14ac:dyDescent="0.25">
      <c r="A13696">
        <v>13</v>
      </c>
      <c r="B13696">
        <v>15</v>
      </c>
      <c r="C13696" t="s">
        <v>1077</v>
      </c>
      <c r="D13696" t="s">
        <v>901</v>
      </c>
      <c r="E13696" t="s">
        <v>423</v>
      </c>
      <c r="F13696" t="s">
        <v>307</v>
      </c>
    </row>
    <row r="13697" spans="1:6" x14ac:dyDescent="0.25">
      <c r="A13697">
        <v>14</v>
      </c>
      <c r="B13697">
        <v>1</v>
      </c>
      <c r="C13697" t="s">
        <v>1131</v>
      </c>
      <c r="D13697" t="s">
        <v>901</v>
      </c>
      <c r="E13697" t="s">
        <v>423</v>
      </c>
      <c r="F13697" t="s">
        <v>307</v>
      </c>
    </row>
    <row r="13698" spans="1:6" x14ac:dyDescent="0.25">
      <c r="A13698">
        <v>14</v>
      </c>
      <c r="B13698">
        <v>2</v>
      </c>
      <c r="C13698" t="s">
        <v>1070</v>
      </c>
      <c r="D13698" t="s">
        <v>961</v>
      </c>
      <c r="E13698" t="s">
        <v>335</v>
      </c>
      <c r="F13698" t="s">
        <v>307</v>
      </c>
    </row>
    <row r="13699" spans="1:6" x14ac:dyDescent="0.25">
      <c r="A13699">
        <v>14</v>
      </c>
      <c r="B13699">
        <v>3</v>
      </c>
      <c r="C13699" t="s">
        <v>1112</v>
      </c>
      <c r="D13699" t="s">
        <v>899</v>
      </c>
      <c r="E13699" t="s">
        <v>677</v>
      </c>
      <c r="F13699" t="s">
        <v>307</v>
      </c>
    </row>
    <row r="13700" spans="1:6" x14ac:dyDescent="0.25">
      <c r="A13700">
        <v>14</v>
      </c>
      <c r="B13700">
        <v>4</v>
      </c>
      <c r="C13700" t="s">
        <v>1141</v>
      </c>
      <c r="D13700" t="s">
        <v>899</v>
      </c>
      <c r="E13700" t="s">
        <v>881</v>
      </c>
      <c r="F13700" t="s">
        <v>307</v>
      </c>
    </row>
    <row r="13701" spans="1:6" x14ac:dyDescent="0.25">
      <c r="A13701">
        <v>14</v>
      </c>
      <c r="B13701">
        <v>5</v>
      </c>
      <c r="C13701" t="s">
        <v>1087</v>
      </c>
      <c r="D13701" t="s">
        <v>901</v>
      </c>
      <c r="E13701" t="s">
        <v>833</v>
      </c>
      <c r="F13701" t="s">
        <v>307</v>
      </c>
    </row>
    <row r="13702" spans="1:6" x14ac:dyDescent="0.25">
      <c r="A13702">
        <v>14</v>
      </c>
      <c r="B13702">
        <v>6</v>
      </c>
      <c r="C13702" t="s">
        <v>1105</v>
      </c>
      <c r="D13702" t="s">
        <v>901</v>
      </c>
      <c r="E13702" t="s">
        <v>312</v>
      </c>
      <c r="F13702" t="s">
        <v>307</v>
      </c>
    </row>
    <row r="13703" spans="1:6" x14ac:dyDescent="0.25">
      <c r="A13703">
        <v>14</v>
      </c>
      <c r="B13703">
        <v>7</v>
      </c>
      <c r="C13703" t="s">
        <v>1042</v>
      </c>
      <c r="D13703" t="s">
        <v>899</v>
      </c>
      <c r="E13703" t="s">
        <v>588</v>
      </c>
      <c r="F13703" t="s">
        <v>307</v>
      </c>
    </row>
    <row r="13704" spans="1:6" x14ac:dyDescent="0.25">
      <c r="A13704">
        <v>14</v>
      </c>
      <c r="B13704">
        <v>8</v>
      </c>
      <c r="C13704" t="s">
        <v>1118</v>
      </c>
      <c r="D13704" t="s">
        <v>901</v>
      </c>
      <c r="E13704" t="s">
        <v>431</v>
      </c>
      <c r="F13704" t="s">
        <v>307</v>
      </c>
    </row>
    <row r="13705" spans="1:6" x14ac:dyDescent="0.25">
      <c r="A13705">
        <v>14</v>
      </c>
      <c r="B13705">
        <v>9</v>
      </c>
      <c r="C13705" t="s">
        <v>1116</v>
      </c>
      <c r="D13705" t="s">
        <v>901</v>
      </c>
      <c r="E13705" t="s">
        <v>21</v>
      </c>
      <c r="F13705" t="s">
        <v>307</v>
      </c>
    </row>
    <row r="13706" spans="1:6" x14ac:dyDescent="0.25">
      <c r="A13706">
        <v>14</v>
      </c>
      <c r="B13706">
        <v>10</v>
      </c>
      <c r="C13706" t="s">
        <v>1064</v>
      </c>
      <c r="D13706" t="s">
        <v>901</v>
      </c>
      <c r="E13706" t="s">
        <v>824</v>
      </c>
      <c r="F13706" t="s">
        <v>307</v>
      </c>
    </row>
    <row r="13707" spans="1:6" x14ac:dyDescent="0.25">
      <c r="A13707">
        <v>14</v>
      </c>
      <c r="B13707">
        <v>11</v>
      </c>
      <c r="C13707" t="s">
        <v>1096</v>
      </c>
      <c r="D13707" t="s">
        <v>901</v>
      </c>
      <c r="E13707" t="s">
        <v>145</v>
      </c>
      <c r="F13707" t="s">
        <v>307</v>
      </c>
    </row>
    <row r="13708" spans="1:6" x14ac:dyDescent="0.25">
      <c r="A13708">
        <v>14</v>
      </c>
      <c r="B13708">
        <v>12</v>
      </c>
      <c r="C13708" t="s">
        <v>1111</v>
      </c>
      <c r="D13708" t="s">
        <v>926</v>
      </c>
      <c r="E13708" t="s">
        <v>153</v>
      </c>
      <c r="F13708" t="s">
        <v>307</v>
      </c>
    </row>
    <row r="13709" spans="1:6" x14ac:dyDescent="0.25">
      <c r="A13709">
        <v>14</v>
      </c>
      <c r="B13709">
        <v>13</v>
      </c>
      <c r="C13709" t="s">
        <v>1225</v>
      </c>
      <c r="D13709" t="s">
        <v>901</v>
      </c>
      <c r="E13709" t="s">
        <v>531</v>
      </c>
      <c r="F13709" t="s">
        <v>307</v>
      </c>
    </row>
    <row r="13710" spans="1:6" x14ac:dyDescent="0.25">
      <c r="A13710">
        <v>14</v>
      </c>
      <c r="B13710">
        <v>14</v>
      </c>
      <c r="C13710" t="s">
        <v>1050</v>
      </c>
      <c r="D13710" t="s">
        <v>922</v>
      </c>
      <c r="E13710" t="s">
        <v>871</v>
      </c>
      <c r="F13710" t="s">
        <v>307</v>
      </c>
    </row>
    <row r="13711" spans="1:6" x14ac:dyDescent="0.25">
      <c r="A13711">
        <v>14</v>
      </c>
      <c r="B13711">
        <v>15</v>
      </c>
      <c r="C13711" t="s">
        <v>1091</v>
      </c>
      <c r="D13711" t="s">
        <v>901</v>
      </c>
      <c r="E13711" t="s">
        <v>776</v>
      </c>
      <c r="F13711" t="s">
        <v>307</v>
      </c>
    </row>
    <row r="13712" spans="1:6" x14ac:dyDescent="0.25">
      <c r="A13712">
        <v>15</v>
      </c>
      <c r="B13712">
        <v>1</v>
      </c>
      <c r="C13712" t="s">
        <v>1213</v>
      </c>
      <c r="D13712" t="s">
        <v>901</v>
      </c>
      <c r="E13712" t="s">
        <v>776</v>
      </c>
      <c r="F13712" t="s">
        <v>307</v>
      </c>
    </row>
    <row r="13713" spans="1:6" x14ac:dyDescent="0.25">
      <c r="A13713">
        <v>15</v>
      </c>
      <c r="B13713">
        <v>2</v>
      </c>
      <c r="C13713" t="s">
        <v>1084</v>
      </c>
      <c r="D13713" t="s">
        <v>908</v>
      </c>
      <c r="E13713" t="s">
        <v>871</v>
      </c>
      <c r="F13713" t="s">
        <v>307</v>
      </c>
    </row>
    <row r="13714" spans="1:6" x14ac:dyDescent="0.25">
      <c r="A13714">
        <v>15</v>
      </c>
      <c r="B13714">
        <v>3</v>
      </c>
      <c r="C13714" t="s">
        <v>1103</v>
      </c>
      <c r="D13714" t="s">
        <v>901</v>
      </c>
      <c r="E13714" t="s">
        <v>531</v>
      </c>
      <c r="F13714" t="s">
        <v>307</v>
      </c>
    </row>
    <row r="13715" spans="1:6" x14ac:dyDescent="0.25">
      <c r="A13715">
        <v>15</v>
      </c>
      <c r="B13715">
        <v>4</v>
      </c>
      <c r="C13715" t="s">
        <v>1099</v>
      </c>
      <c r="D13715" t="s">
        <v>899</v>
      </c>
      <c r="E13715" t="s">
        <v>153</v>
      </c>
      <c r="F13715" t="s">
        <v>307</v>
      </c>
    </row>
    <row r="13716" spans="1:6" x14ac:dyDescent="0.25">
      <c r="A13716">
        <v>15</v>
      </c>
      <c r="B13716">
        <v>5</v>
      </c>
      <c r="C13716" t="s">
        <v>1113</v>
      </c>
      <c r="D13716" t="s">
        <v>899</v>
      </c>
      <c r="E13716" t="s">
        <v>145</v>
      </c>
      <c r="F13716" t="s">
        <v>307</v>
      </c>
    </row>
    <row r="13717" spans="1:6" x14ac:dyDescent="0.25">
      <c r="A13717">
        <v>15</v>
      </c>
      <c r="B13717">
        <v>6</v>
      </c>
      <c r="C13717" t="s">
        <v>1227</v>
      </c>
      <c r="D13717" t="s">
        <v>901</v>
      </c>
      <c r="E13717" t="s">
        <v>824</v>
      </c>
      <c r="F13717" t="s">
        <v>307</v>
      </c>
    </row>
    <row r="13718" spans="1:6" x14ac:dyDescent="0.25">
      <c r="A13718">
        <v>15</v>
      </c>
      <c r="B13718">
        <v>7</v>
      </c>
      <c r="C13718" t="s">
        <v>1148</v>
      </c>
      <c r="D13718" t="s">
        <v>901</v>
      </c>
      <c r="E13718" t="s">
        <v>21</v>
      </c>
      <c r="F13718" t="s">
        <v>307</v>
      </c>
    </row>
    <row r="13719" spans="1:6" x14ac:dyDescent="0.25">
      <c r="A13719">
        <v>15</v>
      </c>
      <c r="B13719">
        <v>8</v>
      </c>
      <c r="C13719" t="s">
        <v>1085</v>
      </c>
      <c r="D13719" t="s">
        <v>899</v>
      </c>
      <c r="E13719" t="s">
        <v>431</v>
      </c>
      <c r="F13719" t="s">
        <v>307</v>
      </c>
    </row>
    <row r="13720" spans="1:6" x14ac:dyDescent="0.25">
      <c r="A13720">
        <v>15</v>
      </c>
      <c r="B13720">
        <v>9</v>
      </c>
      <c r="C13720" t="s">
        <v>1075</v>
      </c>
      <c r="D13720" t="s">
        <v>899</v>
      </c>
      <c r="E13720" t="s">
        <v>588</v>
      </c>
      <c r="F13720" t="s">
        <v>307</v>
      </c>
    </row>
    <row r="13721" spans="1:6" x14ac:dyDescent="0.25">
      <c r="A13721">
        <v>15</v>
      </c>
      <c r="B13721">
        <v>10</v>
      </c>
      <c r="C13721" t="s">
        <v>1126</v>
      </c>
      <c r="D13721" t="s">
        <v>961</v>
      </c>
      <c r="E13721" t="s">
        <v>312</v>
      </c>
      <c r="F13721" t="s">
        <v>307</v>
      </c>
    </row>
    <row r="13722" spans="1:6" x14ac:dyDescent="0.25">
      <c r="A13722">
        <v>15</v>
      </c>
      <c r="B13722">
        <v>11</v>
      </c>
      <c r="C13722" t="s">
        <v>1134</v>
      </c>
      <c r="D13722" t="s">
        <v>901</v>
      </c>
      <c r="E13722" t="s">
        <v>833</v>
      </c>
      <c r="F13722" t="s">
        <v>307</v>
      </c>
    </row>
    <row r="13723" spans="1:6" x14ac:dyDescent="0.25">
      <c r="A13723">
        <v>15</v>
      </c>
      <c r="B13723">
        <v>12</v>
      </c>
      <c r="C13723" t="s">
        <v>1236</v>
      </c>
      <c r="D13723" t="s">
        <v>901</v>
      </c>
      <c r="E13723" t="s">
        <v>881</v>
      </c>
      <c r="F13723" t="s">
        <v>307</v>
      </c>
    </row>
    <row r="13724" spans="1:6" x14ac:dyDescent="0.25">
      <c r="A13724">
        <v>15</v>
      </c>
      <c r="B13724">
        <v>13</v>
      </c>
      <c r="C13724" t="s">
        <v>1115</v>
      </c>
      <c r="D13724" t="s">
        <v>901</v>
      </c>
      <c r="E13724" t="s">
        <v>677</v>
      </c>
      <c r="F13724" t="s">
        <v>307</v>
      </c>
    </row>
    <row r="13725" spans="1:6" x14ac:dyDescent="0.25">
      <c r="A13725">
        <v>15</v>
      </c>
      <c r="B13725">
        <v>14</v>
      </c>
      <c r="C13725" t="s">
        <v>1102</v>
      </c>
      <c r="D13725" t="s">
        <v>901</v>
      </c>
      <c r="E13725" t="s">
        <v>335</v>
      </c>
      <c r="F13725" t="s">
        <v>307</v>
      </c>
    </row>
    <row r="13726" spans="1:6" x14ac:dyDescent="0.25">
      <c r="A13726">
        <v>15</v>
      </c>
      <c r="B13726">
        <v>15</v>
      </c>
      <c r="C13726" t="s">
        <v>1119</v>
      </c>
      <c r="D13726" t="s">
        <v>901</v>
      </c>
      <c r="E13726" t="s">
        <v>423</v>
      </c>
      <c r="F13726" t="s">
        <v>307</v>
      </c>
    </row>
    <row r="13727" spans="1:6" x14ac:dyDescent="0.25">
      <c r="A13727">
        <v>16</v>
      </c>
      <c r="B13727">
        <v>1</v>
      </c>
      <c r="C13727" t="s">
        <v>1114</v>
      </c>
      <c r="D13727" t="s">
        <v>961</v>
      </c>
      <c r="E13727" t="s">
        <v>423</v>
      </c>
      <c r="F13727" t="s">
        <v>307</v>
      </c>
    </row>
    <row r="13728" spans="1:6" x14ac:dyDescent="0.25">
      <c r="A13728">
        <v>16</v>
      </c>
      <c r="B13728">
        <v>2</v>
      </c>
      <c r="C13728" t="s">
        <v>1108</v>
      </c>
      <c r="D13728" t="s">
        <v>908</v>
      </c>
      <c r="E13728" t="s">
        <v>335</v>
      </c>
      <c r="F13728" t="s">
        <v>307</v>
      </c>
    </row>
    <row r="13729" spans="1:6" x14ac:dyDescent="0.25">
      <c r="A13729">
        <v>16</v>
      </c>
      <c r="B13729">
        <v>3</v>
      </c>
      <c r="C13729" t="s">
        <v>1092</v>
      </c>
      <c r="D13729" t="s">
        <v>901</v>
      </c>
      <c r="E13729" t="s">
        <v>677</v>
      </c>
      <c r="F13729" t="s">
        <v>307</v>
      </c>
    </row>
    <row r="13730" spans="1:6" x14ac:dyDescent="0.25">
      <c r="A13730">
        <v>16</v>
      </c>
      <c r="B13730">
        <v>4</v>
      </c>
      <c r="C13730" t="s">
        <v>1135</v>
      </c>
      <c r="D13730" t="s">
        <v>908</v>
      </c>
      <c r="E13730" t="s">
        <v>881</v>
      </c>
      <c r="F13730" t="s">
        <v>307</v>
      </c>
    </row>
    <row r="13731" spans="1:6" x14ac:dyDescent="0.25">
      <c r="A13731">
        <v>16</v>
      </c>
      <c r="B13731">
        <v>5</v>
      </c>
      <c r="C13731" t="s">
        <v>1117</v>
      </c>
      <c r="D13731" t="s">
        <v>899</v>
      </c>
      <c r="E13731" t="s">
        <v>833</v>
      </c>
      <c r="F13731" t="s">
        <v>307</v>
      </c>
    </row>
    <row r="13732" spans="1:6" x14ac:dyDescent="0.25">
      <c r="A13732">
        <v>16</v>
      </c>
      <c r="B13732">
        <v>6</v>
      </c>
      <c r="C13732" t="s">
        <v>1104</v>
      </c>
      <c r="D13732" t="s">
        <v>901</v>
      </c>
      <c r="E13732" t="s">
        <v>312</v>
      </c>
      <c r="F13732" t="s">
        <v>307</v>
      </c>
    </row>
    <row r="13733" spans="1:6" x14ac:dyDescent="0.25">
      <c r="A13733">
        <v>16</v>
      </c>
      <c r="B13733">
        <v>7</v>
      </c>
      <c r="C13733" t="s">
        <v>1147</v>
      </c>
      <c r="D13733" t="s">
        <v>901</v>
      </c>
      <c r="E13733" t="s">
        <v>588</v>
      </c>
      <c r="F13733" t="s">
        <v>307</v>
      </c>
    </row>
    <row r="13734" spans="1:6" x14ac:dyDescent="0.25">
      <c r="A13734">
        <v>16</v>
      </c>
      <c r="B13734">
        <v>8</v>
      </c>
      <c r="C13734" t="s">
        <v>1140</v>
      </c>
      <c r="D13734" t="s">
        <v>901</v>
      </c>
      <c r="E13734" t="s">
        <v>431</v>
      </c>
      <c r="F13734" t="s">
        <v>307</v>
      </c>
    </row>
    <row r="13735" spans="1:6" x14ac:dyDescent="0.25">
      <c r="A13735">
        <v>16</v>
      </c>
      <c r="B13735">
        <v>9</v>
      </c>
      <c r="C13735" t="s">
        <v>1145</v>
      </c>
      <c r="D13735" t="s">
        <v>899</v>
      </c>
      <c r="E13735" t="s">
        <v>21</v>
      </c>
      <c r="F13735" t="s">
        <v>307</v>
      </c>
    </row>
    <row r="13736" spans="1:6" x14ac:dyDescent="0.25">
      <c r="A13736">
        <v>16</v>
      </c>
      <c r="B13736">
        <v>10</v>
      </c>
      <c r="C13736" t="s">
        <v>1144</v>
      </c>
      <c r="D13736" t="s">
        <v>899</v>
      </c>
      <c r="E13736" t="s">
        <v>824</v>
      </c>
      <c r="F13736" t="s">
        <v>307</v>
      </c>
    </row>
    <row r="13737" spans="1:6" x14ac:dyDescent="0.25">
      <c r="A13737">
        <v>16</v>
      </c>
      <c r="B13737">
        <v>11</v>
      </c>
      <c r="C13737" t="s">
        <v>1071</v>
      </c>
      <c r="D13737" t="s">
        <v>903</v>
      </c>
      <c r="E13737" t="s">
        <v>145</v>
      </c>
      <c r="F13737" t="s">
        <v>307</v>
      </c>
    </row>
    <row r="13738" spans="1:6" x14ac:dyDescent="0.25">
      <c r="A13738">
        <v>16</v>
      </c>
      <c r="B13738">
        <v>12</v>
      </c>
      <c r="C13738" t="s">
        <v>1164</v>
      </c>
      <c r="D13738" t="s">
        <v>903</v>
      </c>
      <c r="E13738" t="s">
        <v>153</v>
      </c>
      <c r="F13738" t="s">
        <v>307</v>
      </c>
    </row>
    <row r="13739" spans="1:6" x14ac:dyDescent="0.25">
      <c r="A13739">
        <v>16</v>
      </c>
      <c r="B13739">
        <v>13</v>
      </c>
      <c r="C13739" t="s">
        <v>1109</v>
      </c>
      <c r="D13739" t="s">
        <v>908</v>
      </c>
      <c r="E13739" t="s">
        <v>531</v>
      </c>
      <c r="F13739" t="s">
        <v>307</v>
      </c>
    </row>
    <row r="13740" spans="1:6" x14ac:dyDescent="0.25">
      <c r="A13740">
        <v>16</v>
      </c>
      <c r="B13740">
        <v>14</v>
      </c>
      <c r="C13740" t="s">
        <v>1120</v>
      </c>
      <c r="D13740" t="s">
        <v>922</v>
      </c>
      <c r="E13740" t="s">
        <v>871</v>
      </c>
      <c r="F13740" t="s">
        <v>307</v>
      </c>
    </row>
    <row r="13741" spans="1:6" x14ac:dyDescent="0.25">
      <c r="A13741">
        <v>16</v>
      </c>
      <c r="B13741">
        <v>15</v>
      </c>
      <c r="C13741" t="s">
        <v>1211</v>
      </c>
      <c r="D13741" t="s">
        <v>899</v>
      </c>
      <c r="E13741" t="s">
        <v>776</v>
      </c>
      <c r="F13741" t="s">
        <v>307</v>
      </c>
    </row>
    <row r="13742" spans="1:6" x14ac:dyDescent="0.25">
      <c r="A13742">
        <v>17</v>
      </c>
      <c r="B13742">
        <v>1</v>
      </c>
      <c r="C13742" t="s">
        <v>1160</v>
      </c>
      <c r="D13742" t="s">
        <v>899</v>
      </c>
      <c r="E13742" t="s">
        <v>776</v>
      </c>
      <c r="F13742" t="s">
        <v>307</v>
      </c>
    </row>
    <row r="13743" spans="1:6" x14ac:dyDescent="0.25">
      <c r="A13743">
        <v>17</v>
      </c>
      <c r="B13743">
        <v>2</v>
      </c>
      <c r="C13743" t="s">
        <v>1159</v>
      </c>
      <c r="D13743" t="s">
        <v>901</v>
      </c>
      <c r="E13743" t="s">
        <v>871</v>
      </c>
      <c r="F13743" t="s">
        <v>307</v>
      </c>
    </row>
    <row r="13744" spans="1:6" x14ac:dyDescent="0.25">
      <c r="A13744">
        <v>17</v>
      </c>
      <c r="B13744">
        <v>3</v>
      </c>
      <c r="C13744" t="s">
        <v>1152</v>
      </c>
      <c r="D13744" t="s">
        <v>903</v>
      </c>
      <c r="E13744" t="s">
        <v>531</v>
      </c>
      <c r="F13744" t="s">
        <v>307</v>
      </c>
    </row>
    <row r="13745" spans="1:6" x14ac:dyDescent="0.25">
      <c r="A13745">
        <v>17</v>
      </c>
      <c r="B13745">
        <v>4</v>
      </c>
      <c r="C13745" t="s">
        <v>1110</v>
      </c>
      <c r="D13745" t="s">
        <v>899</v>
      </c>
      <c r="E13745" t="s">
        <v>153</v>
      </c>
      <c r="F13745" t="s">
        <v>307</v>
      </c>
    </row>
    <row r="13746" spans="1:6" x14ac:dyDescent="0.25">
      <c r="A13746">
        <v>17</v>
      </c>
      <c r="B13746">
        <v>5</v>
      </c>
      <c r="C13746" t="s">
        <v>1198</v>
      </c>
      <c r="D13746" t="s">
        <v>901</v>
      </c>
      <c r="E13746" t="s">
        <v>145</v>
      </c>
      <c r="F13746" t="s">
        <v>307</v>
      </c>
    </row>
    <row r="13747" spans="1:6" x14ac:dyDescent="0.25">
      <c r="A13747">
        <v>17</v>
      </c>
      <c r="B13747">
        <v>6</v>
      </c>
      <c r="C13747" t="s">
        <v>1156</v>
      </c>
      <c r="D13747" t="s">
        <v>899</v>
      </c>
      <c r="E13747" t="s">
        <v>824</v>
      </c>
      <c r="F13747" t="s">
        <v>307</v>
      </c>
    </row>
    <row r="13748" spans="1:6" x14ac:dyDescent="0.25">
      <c r="A13748">
        <v>17</v>
      </c>
      <c r="B13748">
        <v>7</v>
      </c>
      <c r="C13748" t="s">
        <v>1176</v>
      </c>
      <c r="D13748" t="s">
        <v>922</v>
      </c>
      <c r="E13748" t="s">
        <v>21</v>
      </c>
      <c r="F13748" t="s">
        <v>307</v>
      </c>
    </row>
    <row r="13749" spans="1:6" x14ac:dyDescent="0.25">
      <c r="A13749">
        <v>17</v>
      </c>
      <c r="B13749">
        <v>8</v>
      </c>
      <c r="C13749" t="s">
        <v>1168</v>
      </c>
      <c r="D13749" t="s">
        <v>899</v>
      </c>
      <c r="E13749" t="s">
        <v>431</v>
      </c>
      <c r="F13749" t="s">
        <v>307</v>
      </c>
    </row>
    <row r="13750" spans="1:6" x14ac:dyDescent="0.25">
      <c r="A13750">
        <v>17</v>
      </c>
      <c r="B13750">
        <v>9</v>
      </c>
      <c r="C13750" t="s">
        <v>1136</v>
      </c>
      <c r="D13750" t="s">
        <v>899</v>
      </c>
      <c r="E13750" t="s">
        <v>588</v>
      </c>
      <c r="F13750" t="s">
        <v>307</v>
      </c>
    </row>
    <row r="13751" spans="1:6" x14ac:dyDescent="0.25">
      <c r="A13751">
        <v>17</v>
      </c>
      <c r="B13751">
        <v>10</v>
      </c>
      <c r="C13751" t="s">
        <v>1137</v>
      </c>
      <c r="D13751" t="s">
        <v>922</v>
      </c>
      <c r="E13751" t="s">
        <v>312</v>
      </c>
      <c r="F13751" t="s">
        <v>307</v>
      </c>
    </row>
    <row r="13752" spans="1:6" x14ac:dyDescent="0.25">
      <c r="A13752">
        <v>17</v>
      </c>
      <c r="B13752">
        <v>11</v>
      </c>
      <c r="C13752" t="s">
        <v>1163</v>
      </c>
      <c r="D13752" t="s">
        <v>903</v>
      </c>
      <c r="E13752" t="s">
        <v>833</v>
      </c>
      <c r="F13752" t="s">
        <v>307</v>
      </c>
    </row>
    <row r="13753" spans="1:6" x14ac:dyDescent="0.25">
      <c r="A13753">
        <v>17</v>
      </c>
      <c r="B13753">
        <v>12</v>
      </c>
      <c r="C13753" t="s">
        <v>1157</v>
      </c>
      <c r="D13753" t="s">
        <v>899</v>
      </c>
      <c r="E13753" t="s">
        <v>881</v>
      </c>
      <c r="F13753" t="s">
        <v>307</v>
      </c>
    </row>
    <row r="13754" spans="1:6" x14ac:dyDescent="0.25">
      <c r="A13754">
        <v>17</v>
      </c>
      <c r="B13754">
        <v>13</v>
      </c>
      <c r="C13754" t="s">
        <v>1180</v>
      </c>
      <c r="D13754" t="s">
        <v>899</v>
      </c>
      <c r="E13754" t="s">
        <v>677</v>
      </c>
      <c r="F13754" t="s">
        <v>307</v>
      </c>
    </row>
    <row r="13755" spans="1:6" x14ac:dyDescent="0.25">
      <c r="A13755">
        <v>17</v>
      </c>
      <c r="B13755">
        <v>14</v>
      </c>
      <c r="C13755" t="s">
        <v>1150</v>
      </c>
      <c r="D13755" t="s">
        <v>905</v>
      </c>
      <c r="E13755" t="s">
        <v>335</v>
      </c>
      <c r="F13755" t="s">
        <v>307</v>
      </c>
    </row>
    <row r="13756" spans="1:6" x14ac:dyDescent="0.25">
      <c r="A13756">
        <v>17</v>
      </c>
      <c r="B13756">
        <v>15</v>
      </c>
      <c r="C13756" t="s">
        <v>1151</v>
      </c>
      <c r="D13756" t="s">
        <v>903</v>
      </c>
      <c r="E13756" t="s">
        <v>423</v>
      </c>
      <c r="F13756" t="s">
        <v>307</v>
      </c>
    </row>
    <row r="13757" spans="1:6" x14ac:dyDescent="0.25">
      <c r="A13757">
        <v>18</v>
      </c>
      <c r="B13757">
        <v>1</v>
      </c>
      <c r="C13757" t="s">
        <v>1154</v>
      </c>
      <c r="D13757" t="s">
        <v>922</v>
      </c>
      <c r="E13757" t="s">
        <v>423</v>
      </c>
      <c r="F13757" t="s">
        <v>307</v>
      </c>
    </row>
    <row r="13758" spans="1:6" x14ac:dyDescent="0.25">
      <c r="A13758">
        <v>18</v>
      </c>
      <c r="B13758">
        <v>2</v>
      </c>
      <c r="C13758" t="s">
        <v>1139</v>
      </c>
      <c r="D13758" t="s">
        <v>903</v>
      </c>
      <c r="E13758" t="s">
        <v>335</v>
      </c>
      <c r="F13758" t="s">
        <v>307</v>
      </c>
    </row>
    <row r="13759" spans="1:6" x14ac:dyDescent="0.25">
      <c r="A13759">
        <v>18</v>
      </c>
      <c r="B13759">
        <v>3</v>
      </c>
      <c r="C13759" t="s">
        <v>1149</v>
      </c>
      <c r="D13759" t="s">
        <v>903</v>
      </c>
      <c r="E13759" t="s">
        <v>677</v>
      </c>
      <c r="F13759" t="s">
        <v>307</v>
      </c>
    </row>
    <row r="13760" spans="1:6" x14ac:dyDescent="0.25">
      <c r="A13760">
        <v>18</v>
      </c>
      <c r="B13760">
        <v>4</v>
      </c>
      <c r="C13760" t="s">
        <v>1165</v>
      </c>
      <c r="D13760" t="s">
        <v>901</v>
      </c>
      <c r="E13760" t="s">
        <v>881</v>
      </c>
      <c r="F13760" t="s">
        <v>307</v>
      </c>
    </row>
    <row r="13761" spans="1:6" x14ac:dyDescent="0.25">
      <c r="A13761">
        <v>18</v>
      </c>
      <c r="B13761">
        <v>5</v>
      </c>
      <c r="C13761" t="s">
        <v>1123</v>
      </c>
      <c r="D13761" t="s">
        <v>926</v>
      </c>
      <c r="E13761" t="s">
        <v>833</v>
      </c>
      <c r="F13761" t="s">
        <v>307</v>
      </c>
    </row>
    <row r="13762" spans="1:6" x14ac:dyDescent="0.25">
      <c r="A13762">
        <v>18</v>
      </c>
      <c r="B13762">
        <v>6</v>
      </c>
      <c r="C13762" t="s">
        <v>1129</v>
      </c>
      <c r="D13762" t="s">
        <v>899</v>
      </c>
      <c r="E13762" t="s">
        <v>312</v>
      </c>
      <c r="F13762" t="s">
        <v>307</v>
      </c>
    </row>
    <row r="13763" spans="1:6" x14ac:dyDescent="0.25">
      <c r="A13763">
        <v>18</v>
      </c>
      <c r="B13763">
        <v>7</v>
      </c>
      <c r="C13763" t="s">
        <v>1183</v>
      </c>
      <c r="D13763" t="s">
        <v>899</v>
      </c>
      <c r="E13763" t="s">
        <v>588</v>
      </c>
      <c r="F13763" t="s">
        <v>307</v>
      </c>
    </row>
    <row r="13764" spans="1:6" x14ac:dyDescent="0.25">
      <c r="A13764">
        <v>18</v>
      </c>
      <c r="B13764">
        <v>8</v>
      </c>
      <c r="C13764" t="s">
        <v>1155</v>
      </c>
      <c r="D13764" t="s">
        <v>961</v>
      </c>
      <c r="E13764" t="s">
        <v>431</v>
      </c>
      <c r="F13764" t="s">
        <v>307</v>
      </c>
    </row>
    <row r="13765" spans="1:6" x14ac:dyDescent="0.25">
      <c r="A13765">
        <v>18</v>
      </c>
      <c r="B13765">
        <v>9</v>
      </c>
      <c r="C13765" t="s">
        <v>1142</v>
      </c>
      <c r="D13765" t="s">
        <v>899</v>
      </c>
      <c r="E13765" t="s">
        <v>21</v>
      </c>
      <c r="F13765" t="s">
        <v>307</v>
      </c>
    </row>
    <row r="13766" spans="1:6" x14ac:dyDescent="0.25">
      <c r="A13766">
        <v>18</v>
      </c>
      <c r="B13766">
        <v>10</v>
      </c>
      <c r="C13766" t="s">
        <v>1153</v>
      </c>
      <c r="D13766" t="s">
        <v>899</v>
      </c>
      <c r="E13766" t="s">
        <v>824</v>
      </c>
      <c r="F13766" t="s">
        <v>307</v>
      </c>
    </row>
    <row r="13767" spans="1:6" x14ac:dyDescent="0.25">
      <c r="A13767">
        <v>18</v>
      </c>
      <c r="B13767">
        <v>11</v>
      </c>
      <c r="C13767" t="s">
        <v>1185</v>
      </c>
      <c r="D13767" t="s">
        <v>901</v>
      </c>
      <c r="E13767" t="s">
        <v>145</v>
      </c>
      <c r="F13767" t="s">
        <v>307</v>
      </c>
    </row>
    <row r="13768" spans="1:6" x14ac:dyDescent="0.25">
      <c r="A13768">
        <v>18</v>
      </c>
      <c r="B13768">
        <v>12</v>
      </c>
      <c r="C13768" t="s">
        <v>1201</v>
      </c>
      <c r="D13768" t="s">
        <v>903</v>
      </c>
      <c r="E13768" t="s">
        <v>153</v>
      </c>
      <c r="F13768" t="s">
        <v>307</v>
      </c>
    </row>
    <row r="13769" spans="1:6" x14ac:dyDescent="0.25">
      <c r="A13769">
        <v>18</v>
      </c>
      <c r="B13769">
        <v>13</v>
      </c>
      <c r="C13769" t="s">
        <v>1166</v>
      </c>
      <c r="D13769" t="s">
        <v>901</v>
      </c>
      <c r="E13769" t="s">
        <v>531</v>
      </c>
      <c r="F13769" t="s">
        <v>307</v>
      </c>
    </row>
    <row r="13770" spans="1:6" x14ac:dyDescent="0.25">
      <c r="A13770">
        <v>18</v>
      </c>
      <c r="B13770">
        <v>14</v>
      </c>
      <c r="C13770" t="s">
        <v>1174</v>
      </c>
      <c r="D13770" t="s">
        <v>899</v>
      </c>
      <c r="E13770" t="s">
        <v>871</v>
      </c>
      <c r="F13770" t="s">
        <v>307</v>
      </c>
    </row>
    <row r="13771" spans="1:6" x14ac:dyDescent="0.25">
      <c r="A13771">
        <v>18</v>
      </c>
      <c r="B13771">
        <v>15</v>
      </c>
      <c r="C13771" t="s">
        <v>1229</v>
      </c>
      <c r="D13771" t="s">
        <v>905</v>
      </c>
      <c r="E13771" t="s">
        <v>776</v>
      </c>
      <c r="F13771" t="s">
        <v>307</v>
      </c>
    </row>
    <row r="13772" spans="1:6" x14ac:dyDescent="0.25">
      <c r="A13772">
        <v>19</v>
      </c>
      <c r="B13772">
        <v>1</v>
      </c>
      <c r="C13772" t="s">
        <v>1189</v>
      </c>
      <c r="D13772" t="s">
        <v>901</v>
      </c>
      <c r="E13772" t="s">
        <v>776</v>
      </c>
      <c r="F13772" t="s">
        <v>307</v>
      </c>
    </row>
    <row r="13773" spans="1:6" x14ac:dyDescent="0.25">
      <c r="A13773">
        <v>19</v>
      </c>
      <c r="B13773">
        <v>2</v>
      </c>
      <c r="C13773" t="s">
        <v>1190</v>
      </c>
      <c r="D13773" t="s">
        <v>901</v>
      </c>
      <c r="E13773" t="s">
        <v>871</v>
      </c>
      <c r="F13773" t="s">
        <v>307</v>
      </c>
    </row>
    <row r="13774" spans="1:6" x14ac:dyDescent="0.25">
      <c r="A13774">
        <v>19</v>
      </c>
      <c r="B13774">
        <v>3</v>
      </c>
      <c r="C13774" t="s">
        <v>1205</v>
      </c>
      <c r="D13774" t="s">
        <v>905</v>
      </c>
      <c r="E13774" t="s">
        <v>531</v>
      </c>
      <c r="F13774" t="s">
        <v>307</v>
      </c>
    </row>
    <row r="13775" spans="1:6" x14ac:dyDescent="0.25">
      <c r="A13775">
        <v>19</v>
      </c>
      <c r="B13775">
        <v>4</v>
      </c>
      <c r="C13775" t="s">
        <v>1200</v>
      </c>
      <c r="D13775" t="s">
        <v>901</v>
      </c>
      <c r="E13775" t="s">
        <v>153</v>
      </c>
      <c r="F13775" t="s">
        <v>307</v>
      </c>
    </row>
    <row r="13776" spans="1:6" x14ac:dyDescent="0.25">
      <c r="A13776">
        <v>19</v>
      </c>
      <c r="B13776">
        <v>5</v>
      </c>
      <c r="C13776" t="s">
        <v>1237</v>
      </c>
      <c r="D13776" t="s">
        <v>901</v>
      </c>
      <c r="E13776" t="s">
        <v>145</v>
      </c>
      <c r="F13776" t="s">
        <v>307</v>
      </c>
    </row>
    <row r="13777" spans="1:6" x14ac:dyDescent="0.25">
      <c r="A13777">
        <v>19</v>
      </c>
      <c r="B13777">
        <v>6</v>
      </c>
      <c r="C13777" t="s">
        <v>1230</v>
      </c>
      <c r="D13777" t="s">
        <v>922</v>
      </c>
      <c r="E13777" t="s">
        <v>824</v>
      </c>
      <c r="F13777" t="s">
        <v>307</v>
      </c>
    </row>
    <row r="13778" spans="1:6" x14ac:dyDescent="0.25">
      <c r="A13778">
        <v>19</v>
      </c>
      <c r="B13778">
        <v>7</v>
      </c>
      <c r="C13778" t="s">
        <v>1132</v>
      </c>
      <c r="D13778" t="s">
        <v>903</v>
      </c>
      <c r="E13778" t="s">
        <v>21</v>
      </c>
      <c r="F13778" t="s">
        <v>307</v>
      </c>
    </row>
    <row r="13779" spans="1:6" x14ac:dyDescent="0.25">
      <c r="A13779">
        <v>19</v>
      </c>
      <c r="B13779">
        <v>8</v>
      </c>
      <c r="C13779" t="s">
        <v>1206</v>
      </c>
      <c r="D13779" t="s">
        <v>901</v>
      </c>
      <c r="E13779" t="s">
        <v>431</v>
      </c>
      <c r="F13779" t="s">
        <v>307</v>
      </c>
    </row>
    <row r="13780" spans="1:6" x14ac:dyDescent="0.25">
      <c r="A13780">
        <v>19</v>
      </c>
      <c r="B13780">
        <v>9</v>
      </c>
      <c r="C13780" t="s">
        <v>1143</v>
      </c>
      <c r="D13780" t="s">
        <v>961</v>
      </c>
      <c r="E13780" t="s">
        <v>588</v>
      </c>
      <c r="F13780" t="s">
        <v>307</v>
      </c>
    </row>
    <row r="13781" spans="1:6" x14ac:dyDescent="0.25">
      <c r="A13781">
        <v>19</v>
      </c>
      <c r="B13781">
        <v>10</v>
      </c>
      <c r="C13781" t="s">
        <v>1161</v>
      </c>
      <c r="D13781" t="s">
        <v>899</v>
      </c>
      <c r="E13781" t="s">
        <v>312</v>
      </c>
      <c r="F13781" t="s">
        <v>307</v>
      </c>
    </row>
    <row r="13782" spans="1:6" x14ac:dyDescent="0.25">
      <c r="A13782">
        <v>19</v>
      </c>
      <c r="B13782">
        <v>11</v>
      </c>
      <c r="C13782" t="s">
        <v>1173</v>
      </c>
      <c r="D13782" t="s">
        <v>899</v>
      </c>
      <c r="E13782" t="s">
        <v>833</v>
      </c>
      <c r="F13782" t="s">
        <v>307</v>
      </c>
    </row>
    <row r="13783" spans="1:6" x14ac:dyDescent="0.25">
      <c r="A13783">
        <v>19</v>
      </c>
      <c r="B13783">
        <v>12</v>
      </c>
      <c r="C13783" t="s">
        <v>1127</v>
      </c>
      <c r="D13783" t="s">
        <v>901</v>
      </c>
      <c r="E13783" t="s">
        <v>881</v>
      </c>
      <c r="F13783" t="s">
        <v>307</v>
      </c>
    </row>
    <row r="13784" spans="1:6" x14ac:dyDescent="0.25">
      <c r="A13784">
        <v>19</v>
      </c>
      <c r="B13784">
        <v>13</v>
      </c>
      <c r="C13784" t="s">
        <v>1167</v>
      </c>
      <c r="D13784" t="s">
        <v>901</v>
      </c>
      <c r="E13784" t="s">
        <v>677</v>
      </c>
      <c r="F13784" t="s">
        <v>307</v>
      </c>
    </row>
    <row r="13785" spans="1:6" x14ac:dyDescent="0.25">
      <c r="A13785">
        <v>19</v>
      </c>
      <c r="B13785">
        <v>14</v>
      </c>
      <c r="C13785" t="s">
        <v>1218</v>
      </c>
      <c r="D13785" t="s">
        <v>901</v>
      </c>
      <c r="E13785" t="s">
        <v>335</v>
      </c>
      <c r="F13785" t="s">
        <v>307</v>
      </c>
    </row>
    <row r="13786" spans="1:6" x14ac:dyDescent="0.25">
      <c r="A13786">
        <v>19</v>
      </c>
      <c r="B13786">
        <v>15</v>
      </c>
      <c r="C13786" t="s">
        <v>1169</v>
      </c>
      <c r="D13786" t="s">
        <v>901</v>
      </c>
      <c r="E13786" t="s">
        <v>423</v>
      </c>
      <c r="F13786" t="s">
        <v>307</v>
      </c>
    </row>
    <row r="13787" spans="1:6" x14ac:dyDescent="0.25">
      <c r="A13787">
        <v>20</v>
      </c>
      <c r="B13787">
        <v>1</v>
      </c>
      <c r="C13787" t="s">
        <v>1216</v>
      </c>
      <c r="D13787" t="s">
        <v>899</v>
      </c>
      <c r="E13787" t="s">
        <v>423</v>
      </c>
      <c r="F13787" t="s">
        <v>307</v>
      </c>
    </row>
    <row r="13788" spans="1:6" x14ac:dyDescent="0.25">
      <c r="A13788">
        <v>20</v>
      </c>
      <c r="B13788">
        <v>2</v>
      </c>
      <c r="C13788" t="s">
        <v>1138</v>
      </c>
      <c r="D13788" t="s">
        <v>961</v>
      </c>
      <c r="E13788" t="s">
        <v>335</v>
      </c>
      <c r="F13788" t="s">
        <v>307</v>
      </c>
    </row>
    <row r="13789" spans="1:6" x14ac:dyDescent="0.25">
      <c r="A13789">
        <v>20</v>
      </c>
      <c r="B13789">
        <v>3</v>
      </c>
      <c r="C13789" t="s">
        <v>1146</v>
      </c>
      <c r="D13789" t="s">
        <v>905</v>
      </c>
      <c r="E13789" t="s">
        <v>677</v>
      </c>
      <c r="F13789" t="s">
        <v>307</v>
      </c>
    </row>
    <row r="13790" spans="1:6" x14ac:dyDescent="0.25">
      <c r="A13790">
        <v>20</v>
      </c>
      <c r="B13790">
        <v>4</v>
      </c>
      <c r="C13790" t="s">
        <v>1231</v>
      </c>
      <c r="D13790" t="s">
        <v>901</v>
      </c>
      <c r="E13790" t="s">
        <v>881</v>
      </c>
      <c r="F13790" t="s">
        <v>307</v>
      </c>
    </row>
    <row r="13791" spans="1:6" x14ac:dyDescent="0.25">
      <c r="A13791">
        <v>20</v>
      </c>
      <c r="B13791">
        <v>5</v>
      </c>
      <c r="C13791" t="s">
        <v>1261</v>
      </c>
      <c r="D13791" t="s">
        <v>899</v>
      </c>
      <c r="E13791" t="s">
        <v>833</v>
      </c>
      <c r="F13791" t="s">
        <v>307</v>
      </c>
    </row>
    <row r="13792" spans="1:6" x14ac:dyDescent="0.25">
      <c r="A13792">
        <v>20</v>
      </c>
      <c r="B13792">
        <v>6</v>
      </c>
      <c r="C13792" t="s">
        <v>1220</v>
      </c>
      <c r="D13792" t="s">
        <v>903</v>
      </c>
      <c r="E13792" t="s">
        <v>312</v>
      </c>
      <c r="F13792" t="s">
        <v>307</v>
      </c>
    </row>
    <row r="13793" spans="1:6" x14ac:dyDescent="0.25">
      <c r="A13793">
        <v>20</v>
      </c>
      <c r="B13793">
        <v>7</v>
      </c>
      <c r="C13793" t="s">
        <v>1188</v>
      </c>
      <c r="D13793" t="s">
        <v>961</v>
      </c>
      <c r="E13793" t="s">
        <v>588</v>
      </c>
      <c r="F13793" t="s">
        <v>307</v>
      </c>
    </row>
    <row r="13794" spans="1:6" x14ac:dyDescent="0.25">
      <c r="A13794">
        <v>20</v>
      </c>
      <c r="B13794">
        <v>8</v>
      </c>
      <c r="C13794" t="s">
        <v>1195</v>
      </c>
      <c r="D13794" t="s">
        <v>899</v>
      </c>
      <c r="E13794" t="s">
        <v>431</v>
      </c>
      <c r="F13794" t="s">
        <v>307</v>
      </c>
    </row>
    <row r="13795" spans="1:6" x14ac:dyDescent="0.25">
      <c r="A13795">
        <v>20</v>
      </c>
      <c r="B13795">
        <v>9</v>
      </c>
      <c r="C13795" t="s">
        <v>1178</v>
      </c>
      <c r="D13795" t="s">
        <v>901</v>
      </c>
      <c r="E13795" t="s">
        <v>21</v>
      </c>
      <c r="F13795" t="s">
        <v>307</v>
      </c>
    </row>
    <row r="13796" spans="1:6" x14ac:dyDescent="0.25">
      <c r="A13796">
        <v>20</v>
      </c>
      <c r="B13796">
        <v>10</v>
      </c>
      <c r="C13796" t="s">
        <v>1203</v>
      </c>
      <c r="D13796" t="s">
        <v>903</v>
      </c>
      <c r="E13796" t="s">
        <v>824</v>
      </c>
      <c r="F13796" t="s">
        <v>307</v>
      </c>
    </row>
    <row r="13797" spans="1:6" x14ac:dyDescent="0.25">
      <c r="A13797">
        <v>20</v>
      </c>
      <c r="B13797">
        <v>11</v>
      </c>
      <c r="C13797" t="s">
        <v>1162</v>
      </c>
      <c r="D13797" t="s">
        <v>961</v>
      </c>
      <c r="E13797" t="s">
        <v>145</v>
      </c>
      <c r="F13797" t="s">
        <v>307</v>
      </c>
    </row>
    <row r="13798" spans="1:6" x14ac:dyDescent="0.25">
      <c r="A13798">
        <v>20</v>
      </c>
      <c r="B13798">
        <v>12</v>
      </c>
      <c r="C13798" t="s">
        <v>1187</v>
      </c>
      <c r="D13798" t="s">
        <v>905</v>
      </c>
      <c r="E13798" t="s">
        <v>153</v>
      </c>
      <c r="F13798" t="s">
        <v>307</v>
      </c>
    </row>
    <row r="13799" spans="1:6" x14ac:dyDescent="0.25">
      <c r="A13799">
        <v>20</v>
      </c>
      <c r="B13799">
        <v>13</v>
      </c>
      <c r="C13799" t="s">
        <v>1279</v>
      </c>
      <c r="D13799" t="s">
        <v>901</v>
      </c>
      <c r="E13799" t="s">
        <v>531</v>
      </c>
      <c r="F13799" t="s">
        <v>307</v>
      </c>
    </row>
    <row r="13800" spans="1:6" x14ac:dyDescent="0.25">
      <c r="A13800">
        <v>20</v>
      </c>
      <c r="B13800">
        <v>14</v>
      </c>
      <c r="C13800" t="s">
        <v>1256</v>
      </c>
      <c r="D13800" t="s">
        <v>899</v>
      </c>
      <c r="E13800" t="s">
        <v>871</v>
      </c>
      <c r="F13800" t="s">
        <v>307</v>
      </c>
    </row>
    <row r="13801" spans="1:6" x14ac:dyDescent="0.25">
      <c r="A13801">
        <v>20</v>
      </c>
      <c r="B13801">
        <v>15</v>
      </c>
      <c r="C13801" t="s">
        <v>1250</v>
      </c>
      <c r="D13801" t="s">
        <v>899</v>
      </c>
      <c r="E13801" t="s">
        <v>776</v>
      </c>
      <c r="F13801" t="s">
        <v>307</v>
      </c>
    </row>
    <row r="13802" spans="1:6" x14ac:dyDescent="0.25">
      <c r="A13802">
        <v>21</v>
      </c>
      <c r="B13802">
        <v>1</v>
      </c>
      <c r="C13802" t="s">
        <v>1192</v>
      </c>
      <c r="D13802" t="s">
        <v>901</v>
      </c>
      <c r="E13802" t="s">
        <v>776</v>
      </c>
      <c r="F13802" t="s">
        <v>307</v>
      </c>
    </row>
    <row r="13803" spans="1:6" x14ac:dyDescent="0.25">
      <c r="A13803">
        <v>21</v>
      </c>
      <c r="B13803">
        <v>2</v>
      </c>
      <c r="C13803" t="s">
        <v>1245</v>
      </c>
      <c r="D13803" t="s">
        <v>901</v>
      </c>
      <c r="E13803" t="s">
        <v>871</v>
      </c>
      <c r="F13803" t="s">
        <v>307</v>
      </c>
    </row>
    <row r="13804" spans="1:6" x14ac:dyDescent="0.25">
      <c r="A13804">
        <v>21</v>
      </c>
      <c r="B13804">
        <v>3</v>
      </c>
      <c r="C13804" t="s">
        <v>1175</v>
      </c>
      <c r="D13804" t="s">
        <v>905</v>
      </c>
      <c r="E13804" t="s">
        <v>531</v>
      </c>
      <c r="F13804" t="s">
        <v>307</v>
      </c>
    </row>
    <row r="13805" spans="1:6" x14ac:dyDescent="0.25">
      <c r="A13805">
        <v>21</v>
      </c>
      <c r="B13805">
        <v>4</v>
      </c>
      <c r="C13805" t="s">
        <v>1207</v>
      </c>
      <c r="D13805" t="s">
        <v>899</v>
      </c>
      <c r="E13805" t="s">
        <v>153</v>
      </c>
      <c r="F13805" t="s">
        <v>307</v>
      </c>
    </row>
    <row r="13806" spans="1:6" x14ac:dyDescent="0.25">
      <c r="A13806">
        <v>21</v>
      </c>
      <c r="B13806">
        <v>5</v>
      </c>
      <c r="C13806" t="s">
        <v>1184</v>
      </c>
      <c r="D13806" t="s">
        <v>901</v>
      </c>
      <c r="E13806" t="s">
        <v>145</v>
      </c>
      <c r="F13806" t="s">
        <v>307</v>
      </c>
    </row>
    <row r="13807" spans="1:6" x14ac:dyDescent="0.25">
      <c r="A13807">
        <v>21</v>
      </c>
      <c r="B13807">
        <v>6</v>
      </c>
      <c r="C13807" t="s">
        <v>1244</v>
      </c>
      <c r="D13807" t="s">
        <v>961</v>
      </c>
      <c r="E13807" t="s">
        <v>824</v>
      </c>
      <c r="F13807" t="s">
        <v>307</v>
      </c>
    </row>
    <row r="13808" spans="1:6" x14ac:dyDescent="0.25">
      <c r="A13808">
        <v>21</v>
      </c>
      <c r="B13808">
        <v>7</v>
      </c>
      <c r="C13808" t="s">
        <v>1247</v>
      </c>
      <c r="D13808" t="s">
        <v>901</v>
      </c>
      <c r="E13808" t="s">
        <v>21</v>
      </c>
      <c r="F13808" t="s">
        <v>307</v>
      </c>
    </row>
    <row r="13809" spans="1:6" x14ac:dyDescent="0.25">
      <c r="A13809">
        <v>21</v>
      </c>
      <c r="B13809">
        <v>8</v>
      </c>
      <c r="C13809" t="s">
        <v>1186</v>
      </c>
      <c r="D13809" t="s">
        <v>922</v>
      </c>
      <c r="E13809" t="s">
        <v>431</v>
      </c>
      <c r="F13809" t="s">
        <v>307</v>
      </c>
    </row>
    <row r="13810" spans="1:6" x14ac:dyDescent="0.25">
      <c r="A13810">
        <v>21</v>
      </c>
      <c r="B13810">
        <v>9</v>
      </c>
      <c r="C13810" t="s">
        <v>1204</v>
      </c>
      <c r="D13810" t="s">
        <v>901</v>
      </c>
      <c r="E13810" t="s">
        <v>588</v>
      </c>
      <c r="F13810" t="s">
        <v>307</v>
      </c>
    </row>
    <row r="13811" spans="1:6" x14ac:dyDescent="0.25">
      <c r="A13811">
        <v>21</v>
      </c>
      <c r="B13811">
        <v>10</v>
      </c>
      <c r="C13811" t="s">
        <v>1196</v>
      </c>
      <c r="D13811" t="s">
        <v>903</v>
      </c>
      <c r="E13811" t="s">
        <v>312</v>
      </c>
      <c r="F13811" t="s">
        <v>307</v>
      </c>
    </row>
    <row r="13812" spans="1:6" x14ac:dyDescent="0.25">
      <c r="A13812">
        <v>21</v>
      </c>
      <c r="B13812">
        <v>11</v>
      </c>
      <c r="C13812" t="s">
        <v>1158</v>
      </c>
      <c r="D13812" t="s">
        <v>961</v>
      </c>
      <c r="E13812" t="s">
        <v>833</v>
      </c>
      <c r="F13812" t="s">
        <v>307</v>
      </c>
    </row>
    <row r="13813" spans="1:6" x14ac:dyDescent="0.25">
      <c r="A13813">
        <v>21</v>
      </c>
      <c r="B13813">
        <v>12</v>
      </c>
      <c r="C13813" t="s">
        <v>1191</v>
      </c>
      <c r="D13813" t="s">
        <v>901</v>
      </c>
      <c r="E13813" t="s">
        <v>881</v>
      </c>
      <c r="F13813" t="s">
        <v>307</v>
      </c>
    </row>
    <row r="13814" spans="1:6" x14ac:dyDescent="0.25">
      <c r="A13814">
        <v>21</v>
      </c>
      <c r="B13814">
        <v>13</v>
      </c>
      <c r="C13814" t="s">
        <v>1209</v>
      </c>
      <c r="D13814" t="s">
        <v>961</v>
      </c>
      <c r="E13814" t="s">
        <v>677</v>
      </c>
      <c r="F13814" t="s">
        <v>307</v>
      </c>
    </row>
    <row r="13815" spans="1:6" x14ac:dyDescent="0.25">
      <c r="A13815">
        <v>21</v>
      </c>
      <c r="B13815">
        <v>14</v>
      </c>
      <c r="C13815" t="s">
        <v>1172</v>
      </c>
      <c r="D13815" t="s">
        <v>901</v>
      </c>
      <c r="E13815" t="s">
        <v>335</v>
      </c>
      <c r="F13815" t="s">
        <v>307</v>
      </c>
    </row>
    <row r="13816" spans="1:6" x14ac:dyDescent="0.25">
      <c r="A13816">
        <v>21</v>
      </c>
      <c r="B13816">
        <v>15</v>
      </c>
      <c r="C13816" t="s">
        <v>1226</v>
      </c>
      <c r="D13816" t="s">
        <v>901</v>
      </c>
      <c r="E13816" t="s">
        <v>423</v>
      </c>
      <c r="F13816" t="s">
        <v>307</v>
      </c>
    </row>
    <row r="13817" spans="1:6" x14ac:dyDescent="0.25">
      <c r="A13817">
        <v>22</v>
      </c>
      <c r="B13817">
        <v>1</v>
      </c>
      <c r="C13817" t="s">
        <v>1254</v>
      </c>
      <c r="D13817" t="s">
        <v>905</v>
      </c>
      <c r="E13817" t="s">
        <v>423</v>
      </c>
      <c r="F13817" t="s">
        <v>307</v>
      </c>
    </row>
    <row r="13818" spans="1:6" x14ac:dyDescent="0.25">
      <c r="A13818">
        <v>22</v>
      </c>
      <c r="B13818">
        <v>2</v>
      </c>
      <c r="C13818" t="s">
        <v>1199</v>
      </c>
      <c r="D13818" t="s">
        <v>903</v>
      </c>
      <c r="E13818" t="s">
        <v>335</v>
      </c>
      <c r="F13818" t="s">
        <v>307</v>
      </c>
    </row>
    <row r="13819" spans="1:6" x14ac:dyDescent="0.25">
      <c r="A13819">
        <v>22</v>
      </c>
      <c r="B13819">
        <v>3</v>
      </c>
      <c r="C13819" t="s">
        <v>1182</v>
      </c>
      <c r="D13819" t="s">
        <v>901</v>
      </c>
      <c r="E13819" t="s">
        <v>677</v>
      </c>
      <c r="F13819" t="s">
        <v>307</v>
      </c>
    </row>
    <row r="13820" spans="1:6" x14ac:dyDescent="0.25">
      <c r="A13820">
        <v>22</v>
      </c>
      <c r="B13820">
        <v>4</v>
      </c>
      <c r="C13820" t="s">
        <v>1290</v>
      </c>
      <c r="D13820" t="s">
        <v>922</v>
      </c>
      <c r="E13820" t="s">
        <v>881</v>
      </c>
      <c r="F13820" t="s">
        <v>307</v>
      </c>
    </row>
    <row r="13821" spans="1:6" x14ac:dyDescent="0.25">
      <c r="A13821">
        <v>22</v>
      </c>
      <c r="B13821">
        <v>5</v>
      </c>
      <c r="C13821" t="s">
        <v>1210</v>
      </c>
      <c r="D13821" t="s">
        <v>901</v>
      </c>
      <c r="E13821" t="s">
        <v>833</v>
      </c>
      <c r="F13821" t="s">
        <v>307</v>
      </c>
    </row>
    <row r="13822" spans="1:6" x14ac:dyDescent="0.25">
      <c r="A13822">
        <v>22</v>
      </c>
      <c r="B13822">
        <v>6</v>
      </c>
      <c r="C13822" t="s">
        <v>1238</v>
      </c>
      <c r="D13822" t="s">
        <v>901</v>
      </c>
      <c r="E13822" t="s">
        <v>312</v>
      </c>
      <c r="F13822" t="s">
        <v>307</v>
      </c>
    </row>
    <row r="13823" spans="1:6" x14ac:dyDescent="0.25">
      <c r="A13823">
        <v>22</v>
      </c>
      <c r="B13823">
        <v>7</v>
      </c>
      <c r="C13823" t="s">
        <v>1212</v>
      </c>
      <c r="D13823" t="s">
        <v>901</v>
      </c>
      <c r="E13823" t="s">
        <v>588</v>
      </c>
      <c r="F13823" t="s">
        <v>307</v>
      </c>
    </row>
    <row r="13824" spans="1:6" x14ac:dyDescent="0.25">
      <c r="A13824">
        <v>22</v>
      </c>
      <c r="B13824">
        <v>8</v>
      </c>
      <c r="C13824" t="s">
        <v>1222</v>
      </c>
      <c r="D13824" t="s">
        <v>901</v>
      </c>
      <c r="E13824" t="s">
        <v>431</v>
      </c>
      <c r="F13824" t="s">
        <v>307</v>
      </c>
    </row>
    <row r="13825" spans="1:6" x14ac:dyDescent="0.25">
      <c r="A13825">
        <v>22</v>
      </c>
      <c r="B13825">
        <v>9</v>
      </c>
      <c r="C13825" t="s">
        <v>1214</v>
      </c>
      <c r="D13825" t="s">
        <v>901</v>
      </c>
      <c r="E13825" t="s">
        <v>21</v>
      </c>
      <c r="F13825" t="s">
        <v>307</v>
      </c>
    </row>
    <row r="13826" spans="1:6" x14ac:dyDescent="0.25">
      <c r="A13826">
        <v>22</v>
      </c>
      <c r="B13826">
        <v>10</v>
      </c>
      <c r="C13826" t="s">
        <v>1267</v>
      </c>
      <c r="D13826" t="s">
        <v>901</v>
      </c>
      <c r="E13826" t="s">
        <v>824</v>
      </c>
      <c r="F13826" t="s">
        <v>307</v>
      </c>
    </row>
    <row r="13827" spans="1:6" x14ac:dyDescent="0.25">
      <c r="A13827">
        <v>22</v>
      </c>
      <c r="B13827">
        <v>11</v>
      </c>
      <c r="C13827" t="s">
        <v>1208</v>
      </c>
      <c r="D13827" t="s">
        <v>899</v>
      </c>
      <c r="E13827" t="s">
        <v>145</v>
      </c>
      <c r="F13827" t="s">
        <v>307</v>
      </c>
    </row>
    <row r="13828" spans="1:6" x14ac:dyDescent="0.25">
      <c r="A13828">
        <v>22</v>
      </c>
      <c r="B13828">
        <v>12</v>
      </c>
      <c r="C13828" t="s">
        <v>1251</v>
      </c>
      <c r="D13828" t="s">
        <v>901</v>
      </c>
      <c r="E13828" t="s">
        <v>153</v>
      </c>
      <c r="F13828" t="s">
        <v>307</v>
      </c>
    </row>
    <row r="13829" spans="1:6" x14ac:dyDescent="0.25">
      <c r="A13829">
        <v>22</v>
      </c>
      <c r="B13829">
        <v>13</v>
      </c>
      <c r="C13829" t="s">
        <v>1241</v>
      </c>
      <c r="D13829" t="s">
        <v>961</v>
      </c>
      <c r="E13829" t="s">
        <v>531</v>
      </c>
      <c r="F13829" t="s">
        <v>307</v>
      </c>
    </row>
    <row r="13830" spans="1:6" x14ac:dyDescent="0.25">
      <c r="A13830">
        <v>22</v>
      </c>
      <c r="B13830">
        <v>14</v>
      </c>
      <c r="C13830" t="s">
        <v>1309</v>
      </c>
      <c r="D13830" t="s">
        <v>899</v>
      </c>
      <c r="E13830" t="s">
        <v>871</v>
      </c>
      <c r="F13830" t="s">
        <v>307</v>
      </c>
    </row>
    <row r="13831" spans="1:6" x14ac:dyDescent="0.25">
      <c r="A13831">
        <v>22</v>
      </c>
      <c r="B13831">
        <v>15</v>
      </c>
      <c r="C13831" t="s">
        <v>1264</v>
      </c>
      <c r="D13831" t="s">
        <v>899</v>
      </c>
      <c r="E13831" t="s">
        <v>776</v>
      </c>
      <c r="F13831" t="s">
        <v>307</v>
      </c>
    </row>
    <row r="13832" spans="1:6" x14ac:dyDescent="0.25">
      <c r="A13832">
        <v>23</v>
      </c>
      <c r="B13832">
        <v>1</v>
      </c>
      <c r="C13832" t="s">
        <v>1194</v>
      </c>
      <c r="D13832" t="s">
        <v>961</v>
      </c>
      <c r="E13832" t="s">
        <v>776</v>
      </c>
      <c r="F13832" t="s">
        <v>307</v>
      </c>
    </row>
    <row r="13833" spans="1:6" x14ac:dyDescent="0.25">
      <c r="A13833">
        <v>23</v>
      </c>
      <c r="B13833">
        <v>2</v>
      </c>
      <c r="C13833" t="s">
        <v>1242</v>
      </c>
      <c r="D13833" t="s">
        <v>901</v>
      </c>
      <c r="E13833" t="s">
        <v>871</v>
      </c>
      <c r="F13833" t="s">
        <v>307</v>
      </c>
    </row>
    <row r="13834" spans="1:6" x14ac:dyDescent="0.25">
      <c r="A13834">
        <v>23</v>
      </c>
      <c r="B13834">
        <v>3</v>
      </c>
      <c r="C13834" t="s">
        <v>1171</v>
      </c>
      <c r="D13834" t="s">
        <v>961</v>
      </c>
      <c r="E13834" t="s">
        <v>531</v>
      </c>
      <c r="F13834" t="s">
        <v>307</v>
      </c>
    </row>
    <row r="13835" spans="1:6" x14ac:dyDescent="0.25">
      <c r="A13835">
        <v>23</v>
      </c>
      <c r="B13835">
        <v>4</v>
      </c>
      <c r="C13835" t="s">
        <v>1299</v>
      </c>
      <c r="D13835" t="s">
        <v>961</v>
      </c>
      <c r="E13835" t="s">
        <v>153</v>
      </c>
      <c r="F13835" t="s">
        <v>307</v>
      </c>
    </row>
    <row r="13836" spans="1:6" x14ac:dyDescent="0.25">
      <c r="A13836">
        <v>23</v>
      </c>
      <c r="B13836">
        <v>5</v>
      </c>
      <c r="C13836" t="s">
        <v>1271</v>
      </c>
      <c r="D13836" t="s">
        <v>899</v>
      </c>
      <c r="E13836" t="s">
        <v>145</v>
      </c>
      <c r="F13836" t="s">
        <v>307</v>
      </c>
    </row>
    <row r="13837" spans="1:6" x14ac:dyDescent="0.25">
      <c r="A13837">
        <v>23</v>
      </c>
      <c r="B13837">
        <v>6</v>
      </c>
      <c r="C13837" t="s">
        <v>1258</v>
      </c>
      <c r="D13837" t="s">
        <v>901</v>
      </c>
      <c r="E13837" t="s">
        <v>824</v>
      </c>
      <c r="F13837" t="s">
        <v>307</v>
      </c>
    </row>
    <row r="13838" spans="1:6" x14ac:dyDescent="0.25">
      <c r="A13838">
        <v>23</v>
      </c>
      <c r="B13838">
        <v>7</v>
      </c>
      <c r="C13838" t="s">
        <v>1233</v>
      </c>
      <c r="D13838" t="s">
        <v>901</v>
      </c>
      <c r="E13838" t="s">
        <v>21</v>
      </c>
      <c r="F13838" t="s">
        <v>307</v>
      </c>
    </row>
    <row r="13839" spans="1:6" x14ac:dyDescent="0.25">
      <c r="A13839">
        <v>23</v>
      </c>
      <c r="B13839">
        <v>8</v>
      </c>
      <c r="C13839" t="s">
        <v>1228</v>
      </c>
      <c r="D13839" t="s">
        <v>899</v>
      </c>
      <c r="E13839" t="s">
        <v>431</v>
      </c>
      <c r="F13839" t="s">
        <v>307</v>
      </c>
    </row>
    <row r="13840" spans="1:6" x14ac:dyDescent="0.25">
      <c r="A13840">
        <v>23</v>
      </c>
      <c r="B13840">
        <v>9</v>
      </c>
      <c r="C13840" t="s">
        <v>1282</v>
      </c>
      <c r="D13840" t="s">
        <v>901</v>
      </c>
      <c r="E13840" t="s">
        <v>588</v>
      </c>
      <c r="F13840" t="s">
        <v>307</v>
      </c>
    </row>
    <row r="13841" spans="1:6" x14ac:dyDescent="0.25">
      <c r="A13841">
        <v>23</v>
      </c>
      <c r="B13841">
        <v>10</v>
      </c>
      <c r="C13841" t="s">
        <v>1181</v>
      </c>
      <c r="D13841" t="s">
        <v>899</v>
      </c>
      <c r="E13841" t="s">
        <v>312</v>
      </c>
      <c r="F13841" t="s">
        <v>307</v>
      </c>
    </row>
    <row r="13842" spans="1:6" x14ac:dyDescent="0.25">
      <c r="A13842">
        <v>23</v>
      </c>
      <c r="B13842">
        <v>11</v>
      </c>
      <c r="C13842" t="s">
        <v>1361</v>
      </c>
      <c r="D13842" t="s">
        <v>901</v>
      </c>
      <c r="E13842" t="s">
        <v>833</v>
      </c>
      <c r="F13842" t="s">
        <v>307</v>
      </c>
    </row>
    <row r="13843" spans="1:6" x14ac:dyDescent="0.25">
      <c r="A13843">
        <v>23</v>
      </c>
      <c r="B13843">
        <v>12</v>
      </c>
      <c r="C13843" t="s">
        <v>1342</v>
      </c>
      <c r="D13843" t="s">
        <v>961</v>
      </c>
      <c r="E13843" t="s">
        <v>881</v>
      </c>
      <c r="F13843" t="s">
        <v>307</v>
      </c>
    </row>
    <row r="13844" spans="1:6" x14ac:dyDescent="0.25">
      <c r="A13844">
        <v>23</v>
      </c>
      <c r="B13844">
        <v>13</v>
      </c>
      <c r="C13844" t="s">
        <v>1240</v>
      </c>
      <c r="D13844" t="s">
        <v>901</v>
      </c>
      <c r="E13844" t="s">
        <v>677</v>
      </c>
      <c r="F13844" t="s">
        <v>307</v>
      </c>
    </row>
    <row r="13845" spans="1:6" x14ac:dyDescent="0.25">
      <c r="A13845">
        <v>23</v>
      </c>
      <c r="B13845">
        <v>14</v>
      </c>
      <c r="C13845" t="s">
        <v>1249</v>
      </c>
      <c r="D13845" t="s">
        <v>899</v>
      </c>
      <c r="E13845" t="s">
        <v>335</v>
      </c>
      <c r="F13845" t="s">
        <v>307</v>
      </c>
    </row>
    <row r="13846" spans="1:6" x14ac:dyDescent="0.25">
      <c r="A13846">
        <v>23</v>
      </c>
      <c r="B13846">
        <v>15</v>
      </c>
      <c r="C13846" t="s">
        <v>1276</v>
      </c>
      <c r="D13846" t="s">
        <v>922</v>
      </c>
      <c r="E13846" t="s">
        <v>423</v>
      </c>
      <c r="F13846" t="s">
        <v>307</v>
      </c>
    </row>
    <row r="13847" spans="1:6" x14ac:dyDescent="0.25">
      <c r="A13847">
        <v>24</v>
      </c>
      <c r="B13847">
        <v>1</v>
      </c>
      <c r="C13847" t="s">
        <v>1311</v>
      </c>
      <c r="D13847" t="s">
        <v>899</v>
      </c>
      <c r="E13847" t="s">
        <v>423</v>
      </c>
      <c r="F13847" t="s">
        <v>307</v>
      </c>
    </row>
    <row r="13848" spans="1:6" x14ac:dyDescent="0.25">
      <c r="A13848">
        <v>24</v>
      </c>
      <c r="B13848">
        <v>2</v>
      </c>
      <c r="C13848" t="s">
        <v>1349</v>
      </c>
      <c r="D13848" t="s">
        <v>901</v>
      </c>
      <c r="E13848" t="s">
        <v>335</v>
      </c>
      <c r="F13848" t="s">
        <v>307</v>
      </c>
    </row>
    <row r="13849" spans="1:6" x14ac:dyDescent="0.25">
      <c r="A13849">
        <v>24</v>
      </c>
      <c r="B13849">
        <v>3</v>
      </c>
      <c r="C13849" t="s">
        <v>1224</v>
      </c>
      <c r="D13849" t="s">
        <v>961</v>
      </c>
      <c r="E13849" t="s">
        <v>677</v>
      </c>
      <c r="F13849" t="s">
        <v>307</v>
      </c>
    </row>
    <row r="13850" spans="1:6" x14ac:dyDescent="0.25">
      <c r="A13850">
        <v>24</v>
      </c>
      <c r="B13850">
        <v>4</v>
      </c>
      <c r="C13850" t="s">
        <v>1221</v>
      </c>
      <c r="D13850" t="s">
        <v>908</v>
      </c>
      <c r="E13850" t="s">
        <v>881</v>
      </c>
      <c r="F13850" t="s">
        <v>307</v>
      </c>
    </row>
    <row r="13851" spans="1:6" x14ac:dyDescent="0.25">
      <c r="A13851">
        <v>24</v>
      </c>
      <c r="B13851">
        <v>5</v>
      </c>
      <c r="C13851" t="s">
        <v>1335</v>
      </c>
      <c r="D13851" t="s">
        <v>901</v>
      </c>
      <c r="E13851" t="s">
        <v>833</v>
      </c>
      <c r="F13851" t="s">
        <v>307</v>
      </c>
    </row>
    <row r="13852" spans="1:6" x14ac:dyDescent="0.25">
      <c r="A13852">
        <v>24</v>
      </c>
      <c r="B13852">
        <v>6</v>
      </c>
      <c r="C13852" t="s">
        <v>1296</v>
      </c>
      <c r="D13852" t="s">
        <v>901</v>
      </c>
      <c r="E13852" t="s">
        <v>312</v>
      </c>
      <c r="F13852" t="s">
        <v>307</v>
      </c>
    </row>
    <row r="13853" spans="1:6" x14ac:dyDescent="0.25">
      <c r="A13853">
        <v>24</v>
      </c>
      <c r="B13853">
        <v>7</v>
      </c>
      <c r="C13853" t="s">
        <v>1235</v>
      </c>
      <c r="D13853" t="s">
        <v>899</v>
      </c>
      <c r="E13853" t="s">
        <v>588</v>
      </c>
      <c r="F13853" t="s">
        <v>307</v>
      </c>
    </row>
    <row r="13854" spans="1:6" x14ac:dyDescent="0.25">
      <c r="A13854">
        <v>24</v>
      </c>
      <c r="B13854">
        <v>8</v>
      </c>
      <c r="C13854" t="s">
        <v>1281</v>
      </c>
      <c r="D13854" t="s">
        <v>901</v>
      </c>
      <c r="E13854" t="s">
        <v>431</v>
      </c>
      <c r="F13854" t="s">
        <v>307</v>
      </c>
    </row>
    <row r="13855" spans="1:6" x14ac:dyDescent="0.25">
      <c r="A13855">
        <v>24</v>
      </c>
      <c r="B13855">
        <v>9</v>
      </c>
      <c r="C13855" t="s">
        <v>1255</v>
      </c>
      <c r="D13855" t="s">
        <v>901</v>
      </c>
      <c r="E13855" t="s">
        <v>21</v>
      </c>
      <c r="F13855" t="s">
        <v>307</v>
      </c>
    </row>
    <row r="13856" spans="1:6" x14ac:dyDescent="0.25">
      <c r="A13856">
        <v>24</v>
      </c>
      <c r="B13856">
        <v>10</v>
      </c>
      <c r="C13856" t="s">
        <v>1219</v>
      </c>
      <c r="D13856" t="s">
        <v>899</v>
      </c>
      <c r="E13856" t="s">
        <v>824</v>
      </c>
      <c r="F13856" t="s">
        <v>307</v>
      </c>
    </row>
    <row r="13857" spans="1:6" x14ac:dyDescent="0.25">
      <c r="A13857">
        <v>24</v>
      </c>
      <c r="B13857">
        <v>11</v>
      </c>
      <c r="C13857" t="s">
        <v>1246</v>
      </c>
      <c r="D13857" t="s">
        <v>899</v>
      </c>
      <c r="E13857" t="s">
        <v>145</v>
      </c>
      <c r="F13857" t="s">
        <v>307</v>
      </c>
    </row>
    <row r="13858" spans="1:6" x14ac:dyDescent="0.25">
      <c r="A13858">
        <v>24</v>
      </c>
      <c r="B13858">
        <v>12</v>
      </c>
      <c r="C13858" t="s">
        <v>1215</v>
      </c>
      <c r="D13858" t="s">
        <v>899</v>
      </c>
      <c r="E13858" t="s">
        <v>153</v>
      </c>
      <c r="F13858" t="s">
        <v>307</v>
      </c>
    </row>
    <row r="13859" spans="1:6" x14ac:dyDescent="0.25">
      <c r="A13859">
        <v>24</v>
      </c>
      <c r="B13859">
        <v>13</v>
      </c>
      <c r="C13859" t="s">
        <v>1243</v>
      </c>
      <c r="D13859" t="s">
        <v>901</v>
      </c>
      <c r="E13859" t="s">
        <v>531</v>
      </c>
      <c r="F13859" t="s">
        <v>307</v>
      </c>
    </row>
    <row r="13860" spans="1:6" x14ac:dyDescent="0.25">
      <c r="A13860">
        <v>24</v>
      </c>
      <c r="B13860">
        <v>14</v>
      </c>
      <c r="C13860" t="s">
        <v>1336</v>
      </c>
      <c r="D13860" t="s">
        <v>901</v>
      </c>
      <c r="E13860" t="s">
        <v>871</v>
      </c>
      <c r="F13860" t="s">
        <v>307</v>
      </c>
    </row>
    <row r="13861" spans="1:6" x14ac:dyDescent="0.25">
      <c r="A13861">
        <v>24</v>
      </c>
      <c r="B13861">
        <v>15</v>
      </c>
      <c r="C13861" t="s">
        <v>1197</v>
      </c>
      <c r="D13861" t="s">
        <v>961</v>
      </c>
      <c r="E13861" t="s">
        <v>776</v>
      </c>
      <c r="F13861" t="s">
        <v>307</v>
      </c>
    </row>
    <row r="13862" spans="1:6" x14ac:dyDescent="0.25">
      <c r="A13862">
        <v>25</v>
      </c>
      <c r="B13862">
        <v>1</v>
      </c>
      <c r="C13862" t="s">
        <v>1305</v>
      </c>
      <c r="D13862" t="s">
        <v>901</v>
      </c>
      <c r="E13862" t="s">
        <v>776</v>
      </c>
      <c r="F13862" t="s">
        <v>307</v>
      </c>
    </row>
    <row r="13863" spans="1:6" x14ac:dyDescent="0.25">
      <c r="A13863">
        <v>25</v>
      </c>
      <c r="B13863">
        <v>2</v>
      </c>
      <c r="C13863" t="s">
        <v>1202</v>
      </c>
      <c r="D13863" t="s">
        <v>899</v>
      </c>
      <c r="E13863" t="s">
        <v>871</v>
      </c>
      <c r="F13863" t="s">
        <v>307</v>
      </c>
    </row>
    <row r="13864" spans="1:6" x14ac:dyDescent="0.25">
      <c r="A13864">
        <v>25</v>
      </c>
      <c r="B13864">
        <v>3</v>
      </c>
      <c r="C13864" t="s">
        <v>1292</v>
      </c>
      <c r="D13864" t="s">
        <v>901</v>
      </c>
      <c r="E13864" t="s">
        <v>531</v>
      </c>
      <c r="F13864" t="s">
        <v>307</v>
      </c>
    </row>
    <row r="13865" spans="1:6" x14ac:dyDescent="0.25">
      <c r="A13865">
        <v>25</v>
      </c>
      <c r="B13865">
        <v>4</v>
      </c>
      <c r="C13865" t="s">
        <v>1217</v>
      </c>
      <c r="D13865" t="s">
        <v>901</v>
      </c>
      <c r="E13865" t="s">
        <v>153</v>
      </c>
      <c r="F13865" t="s">
        <v>307</v>
      </c>
    </row>
    <row r="13866" spans="1:6" x14ac:dyDescent="0.25">
      <c r="A13866">
        <v>25</v>
      </c>
      <c r="B13866">
        <v>5</v>
      </c>
      <c r="C13866" t="s">
        <v>1252</v>
      </c>
      <c r="D13866" t="s">
        <v>901</v>
      </c>
      <c r="E13866" t="s">
        <v>145</v>
      </c>
      <c r="F13866" t="s">
        <v>307</v>
      </c>
    </row>
    <row r="13867" spans="1:6" x14ac:dyDescent="0.25">
      <c r="A13867">
        <v>25</v>
      </c>
      <c r="B13867">
        <v>6</v>
      </c>
      <c r="C13867" t="s">
        <v>1248</v>
      </c>
      <c r="D13867" t="s">
        <v>901</v>
      </c>
      <c r="E13867" t="s">
        <v>824</v>
      </c>
      <c r="F13867" t="s">
        <v>307</v>
      </c>
    </row>
    <row r="13868" spans="1:6" x14ac:dyDescent="0.25">
      <c r="A13868">
        <v>25</v>
      </c>
      <c r="B13868">
        <v>7</v>
      </c>
      <c r="C13868" t="s">
        <v>1308</v>
      </c>
      <c r="D13868" t="s">
        <v>901</v>
      </c>
      <c r="E13868" t="s">
        <v>21</v>
      </c>
      <c r="F13868" t="s">
        <v>307</v>
      </c>
    </row>
    <row r="13869" spans="1:6" x14ac:dyDescent="0.25">
      <c r="A13869">
        <v>25</v>
      </c>
      <c r="B13869">
        <v>8</v>
      </c>
      <c r="C13869" t="s">
        <v>1268</v>
      </c>
      <c r="D13869" t="s">
        <v>901</v>
      </c>
      <c r="E13869" t="s">
        <v>431</v>
      </c>
      <c r="F13869" t="s">
        <v>307</v>
      </c>
    </row>
    <row r="13870" spans="1:6" x14ac:dyDescent="0.25">
      <c r="A13870">
        <v>25</v>
      </c>
      <c r="B13870">
        <v>9</v>
      </c>
      <c r="C13870" t="s">
        <v>1275</v>
      </c>
      <c r="D13870" t="s">
        <v>899</v>
      </c>
      <c r="E13870" t="s">
        <v>588</v>
      </c>
      <c r="F13870" t="s">
        <v>307</v>
      </c>
    </row>
    <row r="13871" spans="1:6" x14ac:dyDescent="0.25">
      <c r="A13871">
        <v>25</v>
      </c>
      <c r="B13871">
        <v>10</v>
      </c>
      <c r="C13871" t="s">
        <v>1193</v>
      </c>
      <c r="D13871" t="s">
        <v>908</v>
      </c>
      <c r="E13871" t="s">
        <v>312</v>
      </c>
      <c r="F13871" t="s">
        <v>307</v>
      </c>
    </row>
    <row r="13872" spans="1:6" x14ac:dyDescent="0.25">
      <c r="A13872">
        <v>25</v>
      </c>
      <c r="B13872">
        <v>11</v>
      </c>
      <c r="C13872" t="s">
        <v>1300</v>
      </c>
      <c r="D13872" t="s">
        <v>901</v>
      </c>
      <c r="E13872" t="s">
        <v>833</v>
      </c>
      <c r="F13872" t="s">
        <v>307</v>
      </c>
    </row>
    <row r="13873" spans="1:6" x14ac:dyDescent="0.25">
      <c r="A13873">
        <v>25</v>
      </c>
      <c r="B13873">
        <v>12</v>
      </c>
      <c r="C13873" t="s">
        <v>1259</v>
      </c>
      <c r="D13873" t="s">
        <v>901</v>
      </c>
      <c r="E13873" t="s">
        <v>881</v>
      </c>
      <c r="F13873" t="s">
        <v>307</v>
      </c>
    </row>
    <row r="13874" spans="1:6" x14ac:dyDescent="0.25">
      <c r="A13874">
        <v>25</v>
      </c>
      <c r="B13874">
        <v>13</v>
      </c>
      <c r="C13874" t="s">
        <v>1265</v>
      </c>
      <c r="D13874" t="s">
        <v>899</v>
      </c>
      <c r="E13874" t="s">
        <v>677</v>
      </c>
      <c r="F13874" t="s">
        <v>307</v>
      </c>
    </row>
    <row r="13875" spans="1:6" x14ac:dyDescent="0.25">
      <c r="A13875">
        <v>25</v>
      </c>
      <c r="B13875">
        <v>14</v>
      </c>
      <c r="C13875" t="s">
        <v>1369</v>
      </c>
      <c r="D13875" t="s">
        <v>901</v>
      </c>
      <c r="E13875" t="s">
        <v>335</v>
      </c>
      <c r="F13875" t="s">
        <v>307</v>
      </c>
    </row>
    <row r="13876" spans="1:6" x14ac:dyDescent="0.25">
      <c r="A13876">
        <v>25</v>
      </c>
      <c r="B13876">
        <v>15</v>
      </c>
      <c r="C13876" t="s">
        <v>1257</v>
      </c>
      <c r="D13876" t="s">
        <v>901</v>
      </c>
      <c r="E13876" t="s">
        <v>423</v>
      </c>
      <c r="F13876" t="s">
        <v>307</v>
      </c>
    </row>
    <row r="13877" spans="1:6" x14ac:dyDescent="0.25">
      <c r="A13877">
        <v>26</v>
      </c>
      <c r="B13877">
        <v>1</v>
      </c>
      <c r="C13877" t="s">
        <v>1263</v>
      </c>
      <c r="D13877" t="s">
        <v>922</v>
      </c>
      <c r="E13877" t="s">
        <v>423</v>
      </c>
      <c r="F13877" t="s">
        <v>307</v>
      </c>
    </row>
    <row r="13878" spans="1:6" x14ac:dyDescent="0.25">
      <c r="A13878">
        <v>26</v>
      </c>
      <c r="B13878">
        <v>2</v>
      </c>
      <c r="C13878" t="s">
        <v>1297</v>
      </c>
      <c r="D13878" t="s">
        <v>922</v>
      </c>
      <c r="E13878" t="s">
        <v>335</v>
      </c>
      <c r="F13878" t="s">
        <v>307</v>
      </c>
    </row>
    <row r="13879" spans="1:6" x14ac:dyDescent="0.25">
      <c r="A13879">
        <v>26</v>
      </c>
      <c r="B13879">
        <v>3</v>
      </c>
      <c r="C13879" t="s">
        <v>1306</v>
      </c>
      <c r="D13879" t="s">
        <v>901</v>
      </c>
      <c r="E13879" t="s">
        <v>677</v>
      </c>
      <c r="F13879" t="s">
        <v>307</v>
      </c>
    </row>
    <row r="13880" spans="1:6" x14ac:dyDescent="0.25">
      <c r="A13880">
        <v>26</v>
      </c>
      <c r="B13880">
        <v>4</v>
      </c>
      <c r="C13880" t="s">
        <v>1530</v>
      </c>
      <c r="D13880" t="s">
        <v>903</v>
      </c>
      <c r="E13880" t="s">
        <v>881</v>
      </c>
      <c r="F13880" t="s">
        <v>307</v>
      </c>
    </row>
    <row r="13881" spans="1:6" x14ac:dyDescent="0.25">
      <c r="A13881">
        <v>26</v>
      </c>
      <c r="B13881">
        <v>5</v>
      </c>
      <c r="C13881" t="s">
        <v>1316</v>
      </c>
      <c r="D13881" t="s">
        <v>901</v>
      </c>
      <c r="E13881" t="s">
        <v>833</v>
      </c>
      <c r="F13881" t="s">
        <v>307</v>
      </c>
    </row>
    <row r="13882" spans="1:6" x14ac:dyDescent="0.25">
      <c r="A13882">
        <v>26</v>
      </c>
      <c r="B13882">
        <v>6</v>
      </c>
      <c r="C13882" t="s">
        <v>1326</v>
      </c>
      <c r="D13882" t="s">
        <v>908</v>
      </c>
      <c r="E13882" t="s">
        <v>312</v>
      </c>
      <c r="F13882" t="s">
        <v>307</v>
      </c>
    </row>
    <row r="13883" spans="1:6" x14ac:dyDescent="0.25">
      <c r="A13883">
        <v>26</v>
      </c>
      <c r="B13883">
        <v>7</v>
      </c>
      <c r="C13883" t="s">
        <v>1234</v>
      </c>
      <c r="D13883" t="s">
        <v>908</v>
      </c>
      <c r="E13883" t="s">
        <v>588</v>
      </c>
      <c r="F13883" t="s">
        <v>307</v>
      </c>
    </row>
    <row r="13884" spans="1:6" x14ac:dyDescent="0.25">
      <c r="A13884">
        <v>26</v>
      </c>
      <c r="B13884">
        <v>8</v>
      </c>
      <c r="C13884" t="s">
        <v>1317</v>
      </c>
      <c r="D13884" t="s">
        <v>961</v>
      </c>
      <c r="E13884" t="s">
        <v>431</v>
      </c>
      <c r="F13884" t="s">
        <v>307</v>
      </c>
    </row>
    <row r="13885" spans="1:6" x14ac:dyDescent="0.25">
      <c r="A13885">
        <v>26</v>
      </c>
      <c r="B13885">
        <v>9</v>
      </c>
      <c r="C13885" t="s">
        <v>1289</v>
      </c>
      <c r="D13885" t="s">
        <v>901</v>
      </c>
      <c r="E13885" t="s">
        <v>21</v>
      </c>
      <c r="F13885" t="s">
        <v>307</v>
      </c>
    </row>
    <row r="13886" spans="1:6" x14ac:dyDescent="0.25">
      <c r="A13886">
        <v>26</v>
      </c>
      <c r="B13886">
        <v>10</v>
      </c>
      <c r="C13886" t="s">
        <v>1475</v>
      </c>
      <c r="D13886" t="s">
        <v>901</v>
      </c>
      <c r="E13886" t="s">
        <v>824</v>
      </c>
      <c r="F13886" t="s">
        <v>307</v>
      </c>
    </row>
    <row r="13887" spans="1:6" x14ac:dyDescent="0.25">
      <c r="A13887">
        <v>26</v>
      </c>
      <c r="B13887">
        <v>11</v>
      </c>
      <c r="C13887" t="s">
        <v>1294</v>
      </c>
      <c r="D13887" t="s">
        <v>901</v>
      </c>
      <c r="E13887" t="s">
        <v>145</v>
      </c>
      <c r="F13887" t="s">
        <v>307</v>
      </c>
    </row>
    <row r="13888" spans="1:6" x14ac:dyDescent="0.25">
      <c r="A13888">
        <v>26</v>
      </c>
      <c r="B13888">
        <v>12</v>
      </c>
      <c r="C13888" t="s">
        <v>1376</v>
      </c>
      <c r="D13888" t="s">
        <v>901</v>
      </c>
      <c r="E13888" t="s">
        <v>153</v>
      </c>
      <c r="F13888" t="s">
        <v>307</v>
      </c>
    </row>
    <row r="13889" spans="1:6" x14ac:dyDescent="0.25">
      <c r="A13889">
        <v>26</v>
      </c>
      <c r="B13889">
        <v>13</v>
      </c>
      <c r="C13889" t="s">
        <v>1286</v>
      </c>
      <c r="D13889" t="s">
        <v>899</v>
      </c>
      <c r="E13889" t="s">
        <v>531</v>
      </c>
      <c r="F13889" t="s">
        <v>307</v>
      </c>
    </row>
    <row r="13890" spans="1:6" x14ac:dyDescent="0.25">
      <c r="A13890">
        <v>26</v>
      </c>
      <c r="B13890">
        <v>14</v>
      </c>
      <c r="C13890" t="s">
        <v>1365</v>
      </c>
      <c r="D13890" t="s">
        <v>901</v>
      </c>
      <c r="E13890" t="s">
        <v>871</v>
      </c>
      <c r="F13890" t="s">
        <v>307</v>
      </c>
    </row>
    <row r="13891" spans="1:6" x14ac:dyDescent="0.25">
      <c r="A13891">
        <v>26</v>
      </c>
      <c r="B13891">
        <v>15</v>
      </c>
      <c r="C13891" t="s">
        <v>1274</v>
      </c>
      <c r="D13891" t="s">
        <v>901</v>
      </c>
      <c r="E13891" t="s">
        <v>776</v>
      </c>
      <c r="F13891" t="s">
        <v>307</v>
      </c>
    </row>
    <row r="13892" spans="1:6" x14ac:dyDescent="0.25">
      <c r="A13892">
        <v>27</v>
      </c>
      <c r="B13892">
        <v>1</v>
      </c>
      <c r="C13892" t="s">
        <v>1334</v>
      </c>
      <c r="D13892" t="s">
        <v>908</v>
      </c>
      <c r="E13892" t="s">
        <v>776</v>
      </c>
      <c r="F13892" t="s">
        <v>307</v>
      </c>
    </row>
    <row r="13893" spans="1:6" x14ac:dyDescent="0.25">
      <c r="A13893">
        <v>27</v>
      </c>
      <c r="B13893">
        <v>2</v>
      </c>
      <c r="C13893" t="s">
        <v>1223</v>
      </c>
      <c r="D13893" t="s">
        <v>908</v>
      </c>
      <c r="E13893" t="s">
        <v>871</v>
      </c>
      <c r="F13893" t="s">
        <v>307</v>
      </c>
    </row>
    <row r="13894" spans="1:6" x14ac:dyDescent="0.25">
      <c r="A13894">
        <v>27</v>
      </c>
      <c r="B13894">
        <v>3</v>
      </c>
      <c r="C13894" t="s">
        <v>1253</v>
      </c>
      <c r="D13894" t="s">
        <v>899</v>
      </c>
      <c r="E13894" t="s">
        <v>531</v>
      </c>
      <c r="F13894" t="s">
        <v>307</v>
      </c>
    </row>
    <row r="13895" spans="1:6" x14ac:dyDescent="0.25">
      <c r="A13895">
        <v>27</v>
      </c>
      <c r="B13895">
        <v>4</v>
      </c>
      <c r="C13895" t="s">
        <v>1273</v>
      </c>
      <c r="D13895" t="s">
        <v>901</v>
      </c>
      <c r="E13895" t="s">
        <v>153</v>
      </c>
      <c r="F13895" t="s">
        <v>307</v>
      </c>
    </row>
    <row r="13896" spans="1:6" x14ac:dyDescent="0.25">
      <c r="A13896">
        <v>27</v>
      </c>
      <c r="B13896">
        <v>5</v>
      </c>
      <c r="C13896" t="s">
        <v>1170</v>
      </c>
      <c r="D13896" t="s">
        <v>961</v>
      </c>
      <c r="E13896" t="s">
        <v>145</v>
      </c>
      <c r="F13896" t="s">
        <v>307</v>
      </c>
    </row>
    <row r="13897" spans="1:6" x14ac:dyDescent="0.25">
      <c r="A13897">
        <v>27</v>
      </c>
      <c r="B13897">
        <v>6</v>
      </c>
      <c r="C13897" t="s">
        <v>1531</v>
      </c>
      <c r="D13897" t="s">
        <v>901</v>
      </c>
      <c r="E13897" t="s">
        <v>824</v>
      </c>
      <c r="F13897" t="s">
        <v>307</v>
      </c>
    </row>
    <row r="13898" spans="1:6" x14ac:dyDescent="0.25">
      <c r="A13898">
        <v>27</v>
      </c>
      <c r="B13898">
        <v>7</v>
      </c>
      <c r="C13898" t="s">
        <v>1295</v>
      </c>
      <c r="D13898" t="s">
        <v>908</v>
      </c>
      <c r="E13898" t="s">
        <v>21</v>
      </c>
      <c r="F13898" t="s">
        <v>307</v>
      </c>
    </row>
    <row r="13899" spans="1:6" x14ac:dyDescent="0.25">
      <c r="A13899">
        <v>27</v>
      </c>
      <c r="B13899">
        <v>8</v>
      </c>
      <c r="C13899" t="s">
        <v>1304</v>
      </c>
      <c r="D13899" t="s">
        <v>908</v>
      </c>
      <c r="E13899" t="s">
        <v>431</v>
      </c>
      <c r="F13899" t="s">
        <v>307</v>
      </c>
    </row>
    <row r="13900" spans="1:6" x14ac:dyDescent="0.25">
      <c r="A13900">
        <v>27</v>
      </c>
      <c r="B13900">
        <v>9</v>
      </c>
      <c r="C13900" t="s">
        <v>1375</v>
      </c>
      <c r="D13900" t="s">
        <v>901</v>
      </c>
      <c r="E13900" t="s">
        <v>588</v>
      </c>
      <c r="F13900" t="s">
        <v>307</v>
      </c>
    </row>
    <row r="13901" spans="1:6" x14ac:dyDescent="0.25">
      <c r="A13901">
        <v>27</v>
      </c>
      <c r="B13901">
        <v>10</v>
      </c>
      <c r="C13901" t="s">
        <v>1260</v>
      </c>
      <c r="D13901" t="s">
        <v>901</v>
      </c>
      <c r="E13901" t="s">
        <v>312</v>
      </c>
      <c r="F13901" t="s">
        <v>307</v>
      </c>
    </row>
    <row r="13902" spans="1:6" x14ac:dyDescent="0.25">
      <c r="A13902">
        <v>27</v>
      </c>
      <c r="B13902">
        <v>11</v>
      </c>
      <c r="C13902" t="s">
        <v>1313</v>
      </c>
      <c r="D13902" t="s">
        <v>905</v>
      </c>
      <c r="E13902" t="s">
        <v>833</v>
      </c>
      <c r="F13902" t="s">
        <v>307</v>
      </c>
    </row>
    <row r="13903" spans="1:6" x14ac:dyDescent="0.25">
      <c r="A13903">
        <v>27</v>
      </c>
      <c r="B13903">
        <v>12</v>
      </c>
      <c r="C13903" t="s">
        <v>1360</v>
      </c>
      <c r="D13903" t="s">
        <v>899</v>
      </c>
      <c r="E13903" t="s">
        <v>881</v>
      </c>
      <c r="F13903" t="s">
        <v>307</v>
      </c>
    </row>
    <row r="13904" spans="1:6" x14ac:dyDescent="0.25">
      <c r="A13904">
        <v>27</v>
      </c>
      <c r="B13904">
        <v>13</v>
      </c>
      <c r="C13904" t="s">
        <v>1455</v>
      </c>
      <c r="D13904" t="s">
        <v>908</v>
      </c>
      <c r="E13904" t="s">
        <v>677</v>
      </c>
      <c r="F13904" t="s">
        <v>307</v>
      </c>
    </row>
    <row r="13905" spans="1:6" x14ac:dyDescent="0.25">
      <c r="A13905">
        <v>27</v>
      </c>
      <c r="B13905">
        <v>14</v>
      </c>
      <c r="C13905" t="s">
        <v>1363</v>
      </c>
      <c r="D13905" t="s">
        <v>908</v>
      </c>
      <c r="E13905" t="s">
        <v>335</v>
      </c>
      <c r="F13905" t="s">
        <v>307</v>
      </c>
    </row>
    <row r="13906" spans="1:6" x14ac:dyDescent="0.25">
      <c r="A13906">
        <v>27</v>
      </c>
      <c r="B13906">
        <v>15</v>
      </c>
      <c r="C13906" t="s">
        <v>1324</v>
      </c>
      <c r="D13906" t="s">
        <v>905</v>
      </c>
      <c r="E13906" t="s">
        <v>423</v>
      </c>
      <c r="F13906" t="s">
        <v>307</v>
      </c>
    </row>
    <row r="13907" spans="1:6" x14ac:dyDescent="0.25">
      <c r="A13907">
        <v>28</v>
      </c>
      <c r="B13907">
        <v>1</v>
      </c>
      <c r="C13907" t="s">
        <v>1314</v>
      </c>
      <c r="D13907" t="s">
        <v>926</v>
      </c>
      <c r="E13907" t="s">
        <v>423</v>
      </c>
      <c r="F13907" t="s">
        <v>307</v>
      </c>
    </row>
    <row r="13908" spans="1:6" x14ac:dyDescent="0.25">
      <c r="A13908">
        <v>28</v>
      </c>
      <c r="B13908">
        <v>2</v>
      </c>
      <c r="C13908" t="s">
        <v>1416</v>
      </c>
      <c r="D13908" t="s">
        <v>908</v>
      </c>
      <c r="E13908" t="s">
        <v>335</v>
      </c>
      <c r="F13908" t="s">
        <v>307</v>
      </c>
    </row>
    <row r="13909" spans="1:6" x14ac:dyDescent="0.25">
      <c r="A13909">
        <v>28</v>
      </c>
      <c r="B13909">
        <v>3</v>
      </c>
      <c r="C13909" t="s">
        <v>1351</v>
      </c>
      <c r="D13909" t="s">
        <v>901</v>
      </c>
      <c r="E13909" t="s">
        <v>677</v>
      </c>
      <c r="F13909" t="s">
        <v>307</v>
      </c>
    </row>
    <row r="13910" spans="1:6" x14ac:dyDescent="0.25">
      <c r="A13910">
        <v>28</v>
      </c>
      <c r="B13910">
        <v>4</v>
      </c>
      <c r="C13910" t="s">
        <v>1355</v>
      </c>
      <c r="D13910" t="s">
        <v>899</v>
      </c>
      <c r="E13910" t="s">
        <v>881</v>
      </c>
      <c r="F13910" t="s">
        <v>307</v>
      </c>
    </row>
    <row r="13911" spans="1:6" x14ac:dyDescent="0.25">
      <c r="A13911">
        <v>28</v>
      </c>
      <c r="B13911">
        <v>5</v>
      </c>
      <c r="C13911" t="s">
        <v>1232</v>
      </c>
      <c r="D13911" t="s">
        <v>901</v>
      </c>
      <c r="E13911" t="s">
        <v>833</v>
      </c>
      <c r="F13911" t="s">
        <v>307</v>
      </c>
    </row>
    <row r="13912" spans="1:6" x14ac:dyDescent="0.25">
      <c r="A13912">
        <v>28</v>
      </c>
      <c r="B13912">
        <v>6</v>
      </c>
      <c r="C13912" t="s">
        <v>1293</v>
      </c>
      <c r="D13912" t="s">
        <v>901</v>
      </c>
      <c r="E13912" t="s">
        <v>312</v>
      </c>
      <c r="F13912" t="s">
        <v>307</v>
      </c>
    </row>
    <row r="13913" spans="1:6" x14ac:dyDescent="0.25">
      <c r="A13913">
        <v>28</v>
      </c>
      <c r="B13913">
        <v>7</v>
      </c>
      <c r="C13913" t="s">
        <v>1322</v>
      </c>
      <c r="D13913" t="s">
        <v>901</v>
      </c>
      <c r="E13913" t="s">
        <v>588</v>
      </c>
      <c r="F13913" t="s">
        <v>307</v>
      </c>
    </row>
    <row r="13914" spans="1:6" x14ac:dyDescent="0.25">
      <c r="A13914">
        <v>28</v>
      </c>
      <c r="B13914">
        <v>8</v>
      </c>
      <c r="C13914" t="s">
        <v>1328</v>
      </c>
      <c r="D13914" t="s">
        <v>901</v>
      </c>
      <c r="E13914" t="s">
        <v>431</v>
      </c>
      <c r="F13914" t="s">
        <v>307</v>
      </c>
    </row>
    <row r="13915" spans="1:6" x14ac:dyDescent="0.25">
      <c r="A13915">
        <v>28</v>
      </c>
      <c r="B13915">
        <v>9</v>
      </c>
      <c r="C13915" t="s">
        <v>1302</v>
      </c>
      <c r="D13915" t="s">
        <v>901</v>
      </c>
      <c r="E13915" t="s">
        <v>21</v>
      </c>
      <c r="F13915" t="s">
        <v>307</v>
      </c>
    </row>
    <row r="13916" spans="1:6" x14ac:dyDescent="0.25">
      <c r="A13916">
        <v>28</v>
      </c>
      <c r="B13916">
        <v>10</v>
      </c>
      <c r="C13916" t="s">
        <v>1269</v>
      </c>
      <c r="D13916" t="s">
        <v>905</v>
      </c>
      <c r="E13916" t="s">
        <v>824</v>
      </c>
      <c r="F13916" t="s">
        <v>307</v>
      </c>
    </row>
    <row r="13917" spans="1:6" x14ac:dyDescent="0.25">
      <c r="A13917">
        <v>28</v>
      </c>
      <c r="B13917">
        <v>11</v>
      </c>
      <c r="C13917" t="s">
        <v>1315</v>
      </c>
      <c r="D13917" t="s">
        <v>901</v>
      </c>
      <c r="E13917" t="s">
        <v>145</v>
      </c>
      <c r="F13917" t="s">
        <v>307</v>
      </c>
    </row>
    <row r="13918" spans="1:6" x14ac:dyDescent="0.25">
      <c r="A13918">
        <v>28</v>
      </c>
      <c r="B13918">
        <v>12</v>
      </c>
      <c r="C13918" t="s">
        <v>1425</v>
      </c>
      <c r="D13918" t="s">
        <v>901</v>
      </c>
      <c r="E13918" t="s">
        <v>153</v>
      </c>
      <c r="F13918" t="s">
        <v>307</v>
      </c>
    </row>
    <row r="13919" spans="1:6" x14ac:dyDescent="0.25">
      <c r="A13919">
        <v>28</v>
      </c>
      <c r="B13919">
        <v>13</v>
      </c>
      <c r="C13919" t="s">
        <v>1420</v>
      </c>
      <c r="D13919" t="s">
        <v>899</v>
      </c>
      <c r="E13919" t="s">
        <v>531</v>
      </c>
      <c r="F13919" t="s">
        <v>307</v>
      </c>
    </row>
    <row r="13920" spans="1:6" x14ac:dyDescent="0.25">
      <c r="A13920">
        <v>28</v>
      </c>
      <c r="B13920">
        <v>14</v>
      </c>
      <c r="C13920" t="s">
        <v>1277</v>
      </c>
      <c r="D13920" t="s">
        <v>901</v>
      </c>
      <c r="E13920" t="s">
        <v>871</v>
      </c>
      <c r="F13920" t="s">
        <v>307</v>
      </c>
    </row>
    <row r="13921" spans="1:6" x14ac:dyDescent="0.25">
      <c r="A13921">
        <v>28</v>
      </c>
      <c r="B13921">
        <v>15</v>
      </c>
      <c r="C13921" t="s">
        <v>1280</v>
      </c>
      <c r="D13921" t="s">
        <v>905</v>
      </c>
      <c r="E13921" t="s">
        <v>776</v>
      </c>
      <c r="F13921" t="s">
        <v>307</v>
      </c>
    </row>
    <row r="13922" spans="1:6" x14ac:dyDescent="0.25">
      <c r="A13922">
        <v>29</v>
      </c>
      <c r="B13922">
        <v>1</v>
      </c>
      <c r="C13922" t="s">
        <v>1532</v>
      </c>
      <c r="D13922" t="s">
        <v>901</v>
      </c>
      <c r="E13922" t="s">
        <v>776</v>
      </c>
      <c r="F13922" t="s">
        <v>307</v>
      </c>
    </row>
    <row r="13923" spans="1:6" x14ac:dyDescent="0.25">
      <c r="A13923">
        <v>29</v>
      </c>
      <c r="B13923">
        <v>2</v>
      </c>
      <c r="C13923" t="s">
        <v>1370</v>
      </c>
      <c r="D13923" t="s">
        <v>901</v>
      </c>
      <c r="E13923" t="s">
        <v>871</v>
      </c>
      <c r="F13923" t="s">
        <v>307</v>
      </c>
    </row>
    <row r="13924" spans="1:6" x14ac:dyDescent="0.25">
      <c r="A13924">
        <v>29</v>
      </c>
      <c r="B13924">
        <v>3</v>
      </c>
      <c r="C13924" t="s">
        <v>1298</v>
      </c>
      <c r="D13924" t="s">
        <v>922</v>
      </c>
      <c r="E13924" t="s">
        <v>531</v>
      </c>
      <c r="F13924" t="s">
        <v>307</v>
      </c>
    </row>
    <row r="13925" spans="1:6" x14ac:dyDescent="0.25">
      <c r="A13925">
        <v>29</v>
      </c>
      <c r="B13925">
        <v>4</v>
      </c>
      <c r="C13925" t="s">
        <v>1339</v>
      </c>
      <c r="D13925" t="s">
        <v>908</v>
      </c>
      <c r="E13925" t="s">
        <v>153</v>
      </c>
      <c r="F13925" t="s">
        <v>307</v>
      </c>
    </row>
    <row r="13926" spans="1:6" x14ac:dyDescent="0.25">
      <c r="A13926">
        <v>29</v>
      </c>
      <c r="B13926">
        <v>5</v>
      </c>
      <c r="C13926" t="s">
        <v>1262</v>
      </c>
      <c r="D13926" t="s">
        <v>903</v>
      </c>
      <c r="E13926" t="s">
        <v>145</v>
      </c>
      <c r="F13926" t="s">
        <v>307</v>
      </c>
    </row>
    <row r="13927" spans="1:6" x14ac:dyDescent="0.25">
      <c r="A13927">
        <v>29</v>
      </c>
      <c r="B13927">
        <v>6</v>
      </c>
      <c r="C13927" t="s">
        <v>1344</v>
      </c>
      <c r="D13927" t="s">
        <v>899</v>
      </c>
      <c r="E13927" t="s">
        <v>824</v>
      </c>
      <c r="F13927" t="s">
        <v>307</v>
      </c>
    </row>
    <row r="13928" spans="1:6" x14ac:dyDescent="0.25">
      <c r="A13928">
        <v>29</v>
      </c>
      <c r="B13928">
        <v>7</v>
      </c>
      <c r="C13928" t="s">
        <v>1283</v>
      </c>
      <c r="D13928" t="s">
        <v>901</v>
      </c>
      <c r="E13928" t="s">
        <v>21</v>
      </c>
      <c r="F13928" t="s">
        <v>307</v>
      </c>
    </row>
    <row r="13929" spans="1:6" x14ac:dyDescent="0.25">
      <c r="A13929">
        <v>29</v>
      </c>
      <c r="B13929">
        <v>8</v>
      </c>
      <c r="C13929" t="s">
        <v>1291</v>
      </c>
      <c r="D13929" t="s">
        <v>901</v>
      </c>
      <c r="E13929" t="s">
        <v>431</v>
      </c>
      <c r="F13929" t="s">
        <v>307</v>
      </c>
    </row>
    <row r="13930" spans="1:6" x14ac:dyDescent="0.25">
      <c r="A13930">
        <v>29</v>
      </c>
      <c r="B13930">
        <v>9</v>
      </c>
      <c r="C13930" t="s">
        <v>1381</v>
      </c>
      <c r="D13930" t="s">
        <v>901</v>
      </c>
      <c r="E13930" t="s">
        <v>588</v>
      </c>
      <c r="F13930" t="s">
        <v>307</v>
      </c>
    </row>
    <row r="13931" spans="1:6" x14ac:dyDescent="0.25">
      <c r="A13931">
        <v>29</v>
      </c>
      <c r="B13931">
        <v>10</v>
      </c>
      <c r="C13931" t="s">
        <v>1409</v>
      </c>
      <c r="D13931" t="s">
        <v>901</v>
      </c>
      <c r="E13931" t="s">
        <v>312</v>
      </c>
      <c r="F13931" t="s">
        <v>307</v>
      </c>
    </row>
    <row r="13932" spans="1:6" x14ac:dyDescent="0.25">
      <c r="A13932">
        <v>29</v>
      </c>
      <c r="B13932">
        <v>11</v>
      </c>
      <c r="C13932" t="s">
        <v>1458</v>
      </c>
      <c r="D13932" t="s">
        <v>899</v>
      </c>
      <c r="E13932" t="s">
        <v>833</v>
      </c>
      <c r="F13932" t="s">
        <v>307</v>
      </c>
    </row>
    <row r="13933" spans="1:6" x14ac:dyDescent="0.25">
      <c r="A13933">
        <v>29</v>
      </c>
      <c r="B13933">
        <v>12</v>
      </c>
      <c r="C13933" t="s">
        <v>1533</v>
      </c>
      <c r="D13933" t="s">
        <v>901</v>
      </c>
      <c r="E13933" t="s">
        <v>881</v>
      </c>
      <c r="F13933" t="s">
        <v>307</v>
      </c>
    </row>
    <row r="13934" spans="1:6" x14ac:dyDescent="0.25">
      <c r="A13934">
        <v>29</v>
      </c>
      <c r="B13934">
        <v>13</v>
      </c>
      <c r="C13934" t="s">
        <v>1476</v>
      </c>
      <c r="D13934" t="s">
        <v>899</v>
      </c>
      <c r="E13934" t="s">
        <v>677</v>
      </c>
      <c r="F13934" t="s">
        <v>307</v>
      </c>
    </row>
    <row r="13935" spans="1:6" x14ac:dyDescent="0.25">
      <c r="A13935">
        <v>29</v>
      </c>
      <c r="B13935">
        <v>14</v>
      </c>
      <c r="C13935" t="s">
        <v>1387</v>
      </c>
      <c r="D13935" t="s">
        <v>905</v>
      </c>
      <c r="E13935" t="s">
        <v>335</v>
      </c>
      <c r="F13935" t="s">
        <v>307</v>
      </c>
    </row>
    <row r="13936" spans="1:6" x14ac:dyDescent="0.25">
      <c r="A13936">
        <v>29</v>
      </c>
      <c r="B13936">
        <v>15</v>
      </c>
      <c r="C13936" t="s">
        <v>1345</v>
      </c>
      <c r="D13936" t="s">
        <v>908</v>
      </c>
      <c r="E13936" t="s">
        <v>423</v>
      </c>
      <c r="F13936" t="s">
        <v>307</v>
      </c>
    </row>
    <row r="13937" spans="1:6" x14ac:dyDescent="0.25">
      <c r="A13937">
        <v>30</v>
      </c>
      <c r="B13937">
        <v>1</v>
      </c>
      <c r="C13937" t="s">
        <v>1287</v>
      </c>
      <c r="D13937" t="s">
        <v>903</v>
      </c>
      <c r="E13937" t="s">
        <v>423</v>
      </c>
      <c r="F13937" t="s">
        <v>307</v>
      </c>
    </row>
    <row r="13938" spans="1:6" x14ac:dyDescent="0.25">
      <c r="A13938">
        <v>30</v>
      </c>
      <c r="B13938">
        <v>2</v>
      </c>
      <c r="C13938" t="s">
        <v>1373</v>
      </c>
      <c r="D13938" t="s">
        <v>901</v>
      </c>
      <c r="E13938" t="s">
        <v>335</v>
      </c>
      <c r="F13938" t="s">
        <v>307</v>
      </c>
    </row>
    <row r="13939" spans="1:6" x14ac:dyDescent="0.25">
      <c r="A13939">
        <v>30</v>
      </c>
      <c r="B13939">
        <v>3</v>
      </c>
      <c r="C13939" t="s">
        <v>1389</v>
      </c>
      <c r="D13939" t="s">
        <v>899</v>
      </c>
      <c r="E13939" t="s">
        <v>677</v>
      </c>
      <c r="F13939" t="s">
        <v>307</v>
      </c>
    </row>
    <row r="13940" spans="1:6" x14ac:dyDescent="0.25">
      <c r="A13940">
        <v>30</v>
      </c>
      <c r="B13940">
        <v>4</v>
      </c>
      <c r="C13940" t="s">
        <v>1352</v>
      </c>
      <c r="D13940" t="s">
        <v>908</v>
      </c>
      <c r="E13940" t="s">
        <v>881</v>
      </c>
      <c r="F13940" t="s">
        <v>307</v>
      </c>
    </row>
    <row r="13941" spans="1:6" x14ac:dyDescent="0.25">
      <c r="A13941">
        <v>30</v>
      </c>
      <c r="B13941">
        <v>5</v>
      </c>
      <c r="C13941" t="s">
        <v>1301</v>
      </c>
      <c r="D13941" t="s">
        <v>961</v>
      </c>
      <c r="E13941" t="s">
        <v>833</v>
      </c>
      <c r="F13941" t="s">
        <v>307</v>
      </c>
    </row>
    <row r="13942" spans="1:6" x14ac:dyDescent="0.25">
      <c r="A13942">
        <v>30</v>
      </c>
      <c r="B13942">
        <v>6</v>
      </c>
      <c r="C13942" t="s">
        <v>1307</v>
      </c>
      <c r="D13942" t="s">
        <v>901</v>
      </c>
      <c r="E13942" t="s">
        <v>312</v>
      </c>
      <c r="F13942" t="s">
        <v>307</v>
      </c>
    </row>
    <row r="13943" spans="1:6" x14ac:dyDescent="0.25">
      <c r="A13943">
        <v>30</v>
      </c>
      <c r="B13943">
        <v>7</v>
      </c>
      <c r="C13943" t="s">
        <v>1310</v>
      </c>
      <c r="D13943" t="s">
        <v>899</v>
      </c>
      <c r="E13943" t="s">
        <v>588</v>
      </c>
      <c r="F13943" t="s">
        <v>307</v>
      </c>
    </row>
    <row r="13944" spans="1:6" x14ac:dyDescent="0.25">
      <c r="A13944">
        <v>30</v>
      </c>
      <c r="B13944">
        <v>8</v>
      </c>
      <c r="C13944" t="s">
        <v>1380</v>
      </c>
      <c r="D13944" t="s">
        <v>899</v>
      </c>
      <c r="E13944" t="s">
        <v>431</v>
      </c>
      <c r="F13944" t="s">
        <v>307</v>
      </c>
    </row>
    <row r="13945" spans="1:6" x14ac:dyDescent="0.25">
      <c r="A13945">
        <v>30</v>
      </c>
      <c r="B13945">
        <v>9</v>
      </c>
      <c r="C13945" t="s">
        <v>1385</v>
      </c>
      <c r="D13945" t="s">
        <v>901</v>
      </c>
      <c r="E13945" t="s">
        <v>21</v>
      </c>
      <c r="F13945" t="s">
        <v>307</v>
      </c>
    </row>
    <row r="13946" spans="1:6" x14ac:dyDescent="0.25">
      <c r="A13946">
        <v>30</v>
      </c>
      <c r="B13946">
        <v>10</v>
      </c>
      <c r="C13946" t="s">
        <v>1303</v>
      </c>
      <c r="D13946" t="s">
        <v>899</v>
      </c>
      <c r="E13946" t="s">
        <v>824</v>
      </c>
      <c r="F13946" t="s">
        <v>307</v>
      </c>
    </row>
    <row r="13947" spans="1:6" x14ac:dyDescent="0.25">
      <c r="A13947">
        <v>30</v>
      </c>
      <c r="B13947">
        <v>11</v>
      </c>
      <c r="C13947" t="s">
        <v>1266</v>
      </c>
      <c r="D13947" t="s">
        <v>901</v>
      </c>
      <c r="E13947" t="s">
        <v>145</v>
      </c>
      <c r="F13947" t="s">
        <v>307</v>
      </c>
    </row>
    <row r="13948" spans="1:6" x14ac:dyDescent="0.25">
      <c r="A13948">
        <v>30</v>
      </c>
      <c r="B13948">
        <v>12</v>
      </c>
      <c r="C13948" t="s">
        <v>1270</v>
      </c>
      <c r="D13948" t="s">
        <v>901</v>
      </c>
      <c r="E13948" t="s">
        <v>153</v>
      </c>
      <c r="F13948" t="s">
        <v>307</v>
      </c>
    </row>
    <row r="13949" spans="1:6" x14ac:dyDescent="0.25">
      <c r="A13949">
        <v>30</v>
      </c>
      <c r="B13949">
        <v>13</v>
      </c>
      <c r="C13949" t="s">
        <v>1347</v>
      </c>
      <c r="D13949" t="s">
        <v>908</v>
      </c>
      <c r="E13949" t="s">
        <v>531</v>
      </c>
      <c r="F13949" t="s">
        <v>307</v>
      </c>
    </row>
    <row r="13950" spans="1:6" x14ac:dyDescent="0.25">
      <c r="A13950">
        <v>30</v>
      </c>
      <c r="B13950">
        <v>14</v>
      </c>
      <c r="C13950" t="s">
        <v>1354</v>
      </c>
      <c r="D13950" t="s">
        <v>901</v>
      </c>
      <c r="E13950" t="s">
        <v>871</v>
      </c>
      <c r="F13950" t="s">
        <v>307</v>
      </c>
    </row>
    <row r="13951" spans="1:6" x14ac:dyDescent="0.25">
      <c r="A13951">
        <v>30</v>
      </c>
      <c r="B13951">
        <v>15</v>
      </c>
      <c r="C13951" t="s">
        <v>1362</v>
      </c>
      <c r="D13951" t="s">
        <v>922</v>
      </c>
      <c r="E13951" t="s">
        <v>776</v>
      </c>
      <c r="F13951" t="s">
        <v>307</v>
      </c>
    </row>
    <row r="13952" spans="1:6" x14ac:dyDescent="0.25">
      <c r="A13952">
        <v>1</v>
      </c>
      <c r="B13952">
        <v>1</v>
      </c>
      <c r="C13952" t="s">
        <v>898</v>
      </c>
      <c r="D13952" t="s">
        <v>899</v>
      </c>
      <c r="E13952" t="s">
        <v>26</v>
      </c>
      <c r="F13952" t="s">
        <v>422</v>
      </c>
    </row>
    <row r="13953" spans="1:6" x14ac:dyDescent="0.25">
      <c r="A13953">
        <v>1</v>
      </c>
      <c r="B13953">
        <v>2</v>
      </c>
      <c r="C13953" t="s">
        <v>900</v>
      </c>
      <c r="D13953" t="s">
        <v>901</v>
      </c>
      <c r="E13953" t="s">
        <v>311</v>
      </c>
      <c r="F13953" t="s">
        <v>422</v>
      </c>
    </row>
    <row r="13954" spans="1:6" x14ac:dyDescent="0.25">
      <c r="A13954">
        <v>1</v>
      </c>
      <c r="B13954">
        <v>3</v>
      </c>
      <c r="C13954" t="s">
        <v>902</v>
      </c>
      <c r="D13954" t="s">
        <v>903</v>
      </c>
      <c r="E13954" t="s">
        <v>203</v>
      </c>
      <c r="F13954" t="s">
        <v>422</v>
      </c>
    </row>
    <row r="13955" spans="1:6" x14ac:dyDescent="0.25">
      <c r="A13955">
        <v>1</v>
      </c>
      <c r="B13955">
        <v>4</v>
      </c>
      <c r="C13955" t="s">
        <v>909</v>
      </c>
      <c r="D13955" t="s">
        <v>899</v>
      </c>
      <c r="E13955" t="s">
        <v>765</v>
      </c>
      <c r="F13955" t="s">
        <v>422</v>
      </c>
    </row>
    <row r="13956" spans="1:6" x14ac:dyDescent="0.25">
      <c r="A13956">
        <v>1</v>
      </c>
      <c r="B13956">
        <v>5</v>
      </c>
      <c r="C13956" t="s">
        <v>904</v>
      </c>
      <c r="D13956" t="s">
        <v>905</v>
      </c>
      <c r="E13956" t="s">
        <v>594</v>
      </c>
      <c r="F13956" t="s">
        <v>422</v>
      </c>
    </row>
    <row r="13957" spans="1:6" x14ac:dyDescent="0.25">
      <c r="A13957">
        <v>1</v>
      </c>
      <c r="B13957">
        <v>6</v>
      </c>
      <c r="C13957" t="s">
        <v>906</v>
      </c>
      <c r="D13957" t="s">
        <v>899</v>
      </c>
      <c r="E13957" t="s">
        <v>840</v>
      </c>
      <c r="F13957" t="s">
        <v>422</v>
      </c>
    </row>
    <row r="13958" spans="1:6" x14ac:dyDescent="0.25">
      <c r="A13958">
        <v>1</v>
      </c>
      <c r="B13958">
        <v>7</v>
      </c>
      <c r="C13958" t="s">
        <v>911</v>
      </c>
      <c r="D13958" t="s">
        <v>905</v>
      </c>
      <c r="E13958" t="s">
        <v>420</v>
      </c>
      <c r="F13958" t="s">
        <v>422</v>
      </c>
    </row>
    <row r="13959" spans="1:6" x14ac:dyDescent="0.25">
      <c r="A13959">
        <v>1</v>
      </c>
      <c r="B13959">
        <v>8</v>
      </c>
      <c r="C13959" t="s">
        <v>912</v>
      </c>
      <c r="D13959" t="s">
        <v>905</v>
      </c>
      <c r="E13959" t="s">
        <v>497</v>
      </c>
      <c r="F13959" t="s">
        <v>422</v>
      </c>
    </row>
    <row r="13960" spans="1:6" x14ac:dyDescent="0.25">
      <c r="A13960">
        <v>1</v>
      </c>
      <c r="B13960">
        <v>9</v>
      </c>
      <c r="C13960" t="s">
        <v>910</v>
      </c>
      <c r="D13960" t="s">
        <v>901</v>
      </c>
      <c r="E13960" t="s">
        <v>503</v>
      </c>
      <c r="F13960" t="s">
        <v>422</v>
      </c>
    </row>
    <row r="13961" spans="1:6" x14ac:dyDescent="0.25">
      <c r="A13961">
        <v>1</v>
      </c>
      <c r="B13961">
        <v>10</v>
      </c>
      <c r="C13961" t="s">
        <v>907</v>
      </c>
      <c r="D13961" t="s">
        <v>908</v>
      </c>
      <c r="E13961" t="s">
        <v>608</v>
      </c>
      <c r="F13961" t="s">
        <v>422</v>
      </c>
    </row>
    <row r="13962" spans="1:6" x14ac:dyDescent="0.25">
      <c r="A13962">
        <v>1</v>
      </c>
      <c r="B13962">
        <v>11</v>
      </c>
      <c r="C13962" t="s">
        <v>913</v>
      </c>
      <c r="D13962" t="s">
        <v>899</v>
      </c>
      <c r="E13962" t="s">
        <v>338</v>
      </c>
      <c r="F13962" t="s">
        <v>422</v>
      </c>
    </row>
    <row r="13963" spans="1:6" x14ac:dyDescent="0.25">
      <c r="A13963">
        <v>1</v>
      </c>
      <c r="B13963">
        <v>12</v>
      </c>
      <c r="C13963" t="s">
        <v>915</v>
      </c>
      <c r="D13963" t="s">
        <v>899</v>
      </c>
      <c r="E13963" t="s">
        <v>566</v>
      </c>
      <c r="F13963" t="s">
        <v>422</v>
      </c>
    </row>
    <row r="13964" spans="1:6" x14ac:dyDescent="0.25">
      <c r="A13964">
        <v>1</v>
      </c>
      <c r="B13964">
        <v>13</v>
      </c>
      <c r="C13964" t="s">
        <v>917</v>
      </c>
      <c r="D13964" t="s">
        <v>901</v>
      </c>
      <c r="E13964" t="s">
        <v>290</v>
      </c>
      <c r="F13964" t="s">
        <v>422</v>
      </c>
    </row>
    <row r="13965" spans="1:6" x14ac:dyDescent="0.25">
      <c r="A13965">
        <v>1</v>
      </c>
      <c r="B13965">
        <v>14</v>
      </c>
      <c r="C13965" t="s">
        <v>924</v>
      </c>
      <c r="D13965" t="s">
        <v>922</v>
      </c>
      <c r="E13965" t="s">
        <v>448</v>
      </c>
      <c r="F13965" t="s">
        <v>422</v>
      </c>
    </row>
    <row r="13966" spans="1:6" x14ac:dyDescent="0.25">
      <c r="A13966">
        <v>1</v>
      </c>
      <c r="B13966">
        <v>15</v>
      </c>
      <c r="C13966" t="s">
        <v>916</v>
      </c>
      <c r="D13966" t="s">
        <v>908</v>
      </c>
      <c r="E13966" t="s">
        <v>770</v>
      </c>
      <c r="F13966" t="s">
        <v>422</v>
      </c>
    </row>
    <row r="13967" spans="1:6" x14ac:dyDescent="0.25">
      <c r="A13967">
        <v>2</v>
      </c>
      <c r="B13967">
        <v>1</v>
      </c>
      <c r="C13967" t="s">
        <v>918</v>
      </c>
      <c r="D13967" t="s">
        <v>901</v>
      </c>
      <c r="E13967" t="s">
        <v>770</v>
      </c>
      <c r="F13967" t="s">
        <v>422</v>
      </c>
    </row>
    <row r="13968" spans="1:6" x14ac:dyDescent="0.25">
      <c r="A13968">
        <v>2</v>
      </c>
      <c r="B13968">
        <v>2</v>
      </c>
      <c r="C13968" t="s">
        <v>929</v>
      </c>
      <c r="D13968" t="s">
        <v>899</v>
      </c>
      <c r="E13968" t="s">
        <v>448</v>
      </c>
      <c r="F13968" t="s">
        <v>422</v>
      </c>
    </row>
    <row r="13969" spans="1:6" x14ac:dyDescent="0.25">
      <c r="A13969">
        <v>2</v>
      </c>
      <c r="B13969">
        <v>3</v>
      </c>
      <c r="C13969" t="s">
        <v>927</v>
      </c>
      <c r="D13969" t="s">
        <v>901</v>
      </c>
      <c r="E13969" t="s">
        <v>290</v>
      </c>
      <c r="F13969" t="s">
        <v>422</v>
      </c>
    </row>
    <row r="13970" spans="1:6" x14ac:dyDescent="0.25">
      <c r="A13970">
        <v>2</v>
      </c>
      <c r="B13970">
        <v>4</v>
      </c>
      <c r="C13970" t="s">
        <v>921</v>
      </c>
      <c r="D13970" t="s">
        <v>922</v>
      </c>
      <c r="E13970" t="s">
        <v>566</v>
      </c>
      <c r="F13970" t="s">
        <v>422</v>
      </c>
    </row>
    <row r="13971" spans="1:6" x14ac:dyDescent="0.25">
      <c r="A13971">
        <v>2</v>
      </c>
      <c r="B13971">
        <v>5</v>
      </c>
      <c r="C13971" t="s">
        <v>920</v>
      </c>
      <c r="D13971" t="s">
        <v>901</v>
      </c>
      <c r="E13971" t="s">
        <v>338</v>
      </c>
      <c r="F13971" t="s">
        <v>422</v>
      </c>
    </row>
    <row r="13972" spans="1:6" x14ac:dyDescent="0.25">
      <c r="A13972">
        <v>2</v>
      </c>
      <c r="B13972">
        <v>6</v>
      </c>
      <c r="C13972" t="s">
        <v>923</v>
      </c>
      <c r="D13972" t="s">
        <v>905</v>
      </c>
      <c r="E13972" t="s">
        <v>608</v>
      </c>
      <c r="F13972" t="s">
        <v>422</v>
      </c>
    </row>
    <row r="13973" spans="1:6" x14ac:dyDescent="0.25">
      <c r="A13973">
        <v>2</v>
      </c>
      <c r="B13973">
        <v>7</v>
      </c>
      <c r="C13973" t="s">
        <v>914</v>
      </c>
      <c r="D13973" t="s">
        <v>908</v>
      </c>
      <c r="E13973" t="s">
        <v>503</v>
      </c>
      <c r="F13973" t="s">
        <v>422</v>
      </c>
    </row>
    <row r="13974" spans="1:6" x14ac:dyDescent="0.25">
      <c r="A13974">
        <v>2</v>
      </c>
      <c r="B13974">
        <v>8</v>
      </c>
      <c r="C13974" t="s">
        <v>928</v>
      </c>
      <c r="D13974" t="s">
        <v>901</v>
      </c>
      <c r="E13974" t="s">
        <v>497</v>
      </c>
      <c r="F13974" t="s">
        <v>422</v>
      </c>
    </row>
    <row r="13975" spans="1:6" x14ac:dyDescent="0.25">
      <c r="A13975">
        <v>2</v>
      </c>
      <c r="B13975">
        <v>9</v>
      </c>
      <c r="C13975" t="s">
        <v>919</v>
      </c>
      <c r="D13975" t="s">
        <v>908</v>
      </c>
      <c r="E13975" t="s">
        <v>420</v>
      </c>
      <c r="F13975" t="s">
        <v>422</v>
      </c>
    </row>
    <row r="13976" spans="1:6" x14ac:dyDescent="0.25">
      <c r="A13976">
        <v>2</v>
      </c>
      <c r="B13976">
        <v>10</v>
      </c>
      <c r="C13976" t="s">
        <v>933</v>
      </c>
      <c r="D13976" t="s">
        <v>922</v>
      </c>
      <c r="E13976" t="s">
        <v>840</v>
      </c>
      <c r="F13976" t="s">
        <v>422</v>
      </c>
    </row>
    <row r="13977" spans="1:6" x14ac:dyDescent="0.25">
      <c r="A13977">
        <v>2</v>
      </c>
      <c r="B13977">
        <v>11</v>
      </c>
      <c r="C13977" t="s">
        <v>934</v>
      </c>
      <c r="D13977" t="s">
        <v>922</v>
      </c>
      <c r="E13977" t="s">
        <v>594</v>
      </c>
      <c r="F13977" t="s">
        <v>422</v>
      </c>
    </row>
    <row r="13978" spans="1:6" x14ac:dyDescent="0.25">
      <c r="A13978">
        <v>2</v>
      </c>
      <c r="B13978">
        <v>12</v>
      </c>
      <c r="C13978" t="s">
        <v>931</v>
      </c>
      <c r="D13978" t="s">
        <v>908</v>
      </c>
      <c r="E13978" t="s">
        <v>765</v>
      </c>
      <c r="F13978" t="s">
        <v>422</v>
      </c>
    </row>
    <row r="13979" spans="1:6" x14ac:dyDescent="0.25">
      <c r="A13979">
        <v>2</v>
      </c>
      <c r="B13979">
        <v>13</v>
      </c>
      <c r="C13979" t="s">
        <v>943</v>
      </c>
      <c r="D13979" t="s">
        <v>901</v>
      </c>
      <c r="E13979" t="s">
        <v>203</v>
      </c>
      <c r="F13979" t="s">
        <v>422</v>
      </c>
    </row>
    <row r="13980" spans="1:6" x14ac:dyDescent="0.25">
      <c r="A13980">
        <v>2</v>
      </c>
      <c r="B13980">
        <v>14</v>
      </c>
      <c r="C13980" t="s">
        <v>964</v>
      </c>
      <c r="D13980" t="s">
        <v>961</v>
      </c>
      <c r="E13980" t="s">
        <v>311</v>
      </c>
      <c r="F13980" t="s">
        <v>422</v>
      </c>
    </row>
    <row r="13981" spans="1:6" x14ac:dyDescent="0.25">
      <c r="A13981">
        <v>2</v>
      </c>
      <c r="B13981">
        <v>15</v>
      </c>
      <c r="C13981" t="s">
        <v>941</v>
      </c>
      <c r="D13981" t="s">
        <v>922</v>
      </c>
      <c r="E13981" t="s">
        <v>26</v>
      </c>
      <c r="F13981" t="s">
        <v>422</v>
      </c>
    </row>
    <row r="13982" spans="1:6" x14ac:dyDescent="0.25">
      <c r="A13982">
        <v>3</v>
      </c>
      <c r="B13982">
        <v>1</v>
      </c>
      <c r="C13982" t="s">
        <v>935</v>
      </c>
      <c r="D13982" t="s">
        <v>901</v>
      </c>
      <c r="E13982" t="s">
        <v>26</v>
      </c>
      <c r="F13982" t="s">
        <v>422</v>
      </c>
    </row>
    <row r="13983" spans="1:6" x14ac:dyDescent="0.25">
      <c r="A13983">
        <v>3</v>
      </c>
      <c r="B13983">
        <v>2</v>
      </c>
      <c r="C13983" t="s">
        <v>949</v>
      </c>
      <c r="D13983" t="s">
        <v>901</v>
      </c>
      <c r="E13983" t="s">
        <v>311</v>
      </c>
      <c r="F13983" t="s">
        <v>422</v>
      </c>
    </row>
    <row r="13984" spans="1:6" x14ac:dyDescent="0.25">
      <c r="A13984">
        <v>3</v>
      </c>
      <c r="B13984">
        <v>3</v>
      </c>
      <c r="C13984" t="s">
        <v>967</v>
      </c>
      <c r="D13984" t="s">
        <v>903</v>
      </c>
      <c r="E13984" t="s">
        <v>203</v>
      </c>
      <c r="F13984" t="s">
        <v>422</v>
      </c>
    </row>
    <row r="13985" spans="1:6" x14ac:dyDescent="0.25">
      <c r="A13985">
        <v>3</v>
      </c>
      <c r="B13985">
        <v>4</v>
      </c>
      <c r="C13985" t="s">
        <v>939</v>
      </c>
      <c r="D13985" t="s">
        <v>901</v>
      </c>
      <c r="E13985" t="s">
        <v>765</v>
      </c>
      <c r="F13985" t="s">
        <v>422</v>
      </c>
    </row>
    <row r="13986" spans="1:6" x14ac:dyDescent="0.25">
      <c r="A13986">
        <v>3</v>
      </c>
      <c r="B13986">
        <v>5</v>
      </c>
      <c r="C13986" t="s">
        <v>950</v>
      </c>
      <c r="D13986" t="s">
        <v>901</v>
      </c>
      <c r="E13986" t="s">
        <v>594</v>
      </c>
      <c r="F13986" t="s">
        <v>422</v>
      </c>
    </row>
    <row r="13987" spans="1:6" x14ac:dyDescent="0.25">
      <c r="A13987">
        <v>3</v>
      </c>
      <c r="B13987">
        <v>6</v>
      </c>
      <c r="C13987" t="s">
        <v>940</v>
      </c>
      <c r="D13987" t="s">
        <v>901</v>
      </c>
      <c r="E13987" t="s">
        <v>840</v>
      </c>
      <c r="F13987" t="s">
        <v>422</v>
      </c>
    </row>
    <row r="13988" spans="1:6" x14ac:dyDescent="0.25">
      <c r="A13988">
        <v>3</v>
      </c>
      <c r="B13988">
        <v>7</v>
      </c>
      <c r="C13988" t="s">
        <v>930</v>
      </c>
      <c r="D13988" t="s">
        <v>901</v>
      </c>
      <c r="E13988" t="s">
        <v>420</v>
      </c>
      <c r="F13988" t="s">
        <v>422</v>
      </c>
    </row>
    <row r="13989" spans="1:6" x14ac:dyDescent="0.25">
      <c r="A13989">
        <v>3</v>
      </c>
      <c r="B13989">
        <v>8</v>
      </c>
      <c r="C13989" t="s">
        <v>954</v>
      </c>
      <c r="D13989" t="s">
        <v>903</v>
      </c>
      <c r="E13989" t="s">
        <v>497</v>
      </c>
      <c r="F13989" t="s">
        <v>422</v>
      </c>
    </row>
    <row r="13990" spans="1:6" x14ac:dyDescent="0.25">
      <c r="A13990">
        <v>3</v>
      </c>
      <c r="B13990">
        <v>9</v>
      </c>
      <c r="C13990" t="s">
        <v>936</v>
      </c>
      <c r="D13990" t="s">
        <v>903</v>
      </c>
      <c r="E13990" t="s">
        <v>503</v>
      </c>
      <c r="F13990" t="s">
        <v>422</v>
      </c>
    </row>
    <row r="13991" spans="1:6" x14ac:dyDescent="0.25">
      <c r="A13991">
        <v>3</v>
      </c>
      <c r="B13991">
        <v>10</v>
      </c>
      <c r="C13991" t="s">
        <v>925</v>
      </c>
      <c r="D13991" t="s">
        <v>926</v>
      </c>
      <c r="E13991" t="s">
        <v>608</v>
      </c>
      <c r="F13991" t="s">
        <v>422</v>
      </c>
    </row>
    <row r="13992" spans="1:6" x14ac:dyDescent="0.25">
      <c r="A13992">
        <v>3</v>
      </c>
      <c r="B13992">
        <v>11</v>
      </c>
      <c r="C13992" t="s">
        <v>946</v>
      </c>
      <c r="D13992" t="s">
        <v>926</v>
      </c>
      <c r="E13992" t="s">
        <v>338</v>
      </c>
      <c r="F13992" t="s">
        <v>422</v>
      </c>
    </row>
    <row r="13993" spans="1:6" x14ac:dyDescent="0.25">
      <c r="A13993">
        <v>3</v>
      </c>
      <c r="B13993">
        <v>12</v>
      </c>
      <c r="C13993" t="s">
        <v>956</v>
      </c>
      <c r="D13993" t="s">
        <v>901</v>
      </c>
      <c r="E13993" t="s">
        <v>566</v>
      </c>
      <c r="F13993" t="s">
        <v>422</v>
      </c>
    </row>
    <row r="13994" spans="1:6" x14ac:dyDescent="0.25">
      <c r="A13994">
        <v>3</v>
      </c>
      <c r="B13994">
        <v>13</v>
      </c>
      <c r="C13994" t="s">
        <v>945</v>
      </c>
      <c r="D13994" t="s">
        <v>901</v>
      </c>
      <c r="E13994" t="s">
        <v>290</v>
      </c>
      <c r="F13994" t="s">
        <v>422</v>
      </c>
    </row>
    <row r="13995" spans="1:6" x14ac:dyDescent="0.25">
      <c r="A13995">
        <v>3</v>
      </c>
      <c r="B13995">
        <v>14</v>
      </c>
      <c r="C13995" t="s">
        <v>932</v>
      </c>
      <c r="D13995" t="s">
        <v>901</v>
      </c>
      <c r="E13995" t="s">
        <v>448</v>
      </c>
      <c r="F13995" t="s">
        <v>422</v>
      </c>
    </row>
    <row r="13996" spans="1:6" x14ac:dyDescent="0.25">
      <c r="A13996">
        <v>3</v>
      </c>
      <c r="B13996">
        <v>15</v>
      </c>
      <c r="C13996" t="s">
        <v>958</v>
      </c>
      <c r="D13996" t="s">
        <v>899</v>
      </c>
      <c r="E13996" t="s">
        <v>770</v>
      </c>
      <c r="F13996" t="s">
        <v>422</v>
      </c>
    </row>
    <row r="13997" spans="1:6" x14ac:dyDescent="0.25">
      <c r="A13997">
        <v>4</v>
      </c>
      <c r="B13997">
        <v>1</v>
      </c>
      <c r="C13997" t="s">
        <v>944</v>
      </c>
      <c r="D13997" t="s">
        <v>901</v>
      </c>
      <c r="E13997" t="s">
        <v>770</v>
      </c>
      <c r="F13997" t="s">
        <v>422</v>
      </c>
    </row>
    <row r="13998" spans="1:6" x14ac:dyDescent="0.25">
      <c r="A13998">
        <v>4</v>
      </c>
      <c r="B13998">
        <v>2</v>
      </c>
      <c r="C13998" t="s">
        <v>952</v>
      </c>
      <c r="D13998" t="s">
        <v>899</v>
      </c>
      <c r="E13998" t="s">
        <v>448</v>
      </c>
      <c r="F13998" t="s">
        <v>422</v>
      </c>
    </row>
    <row r="13999" spans="1:6" x14ac:dyDescent="0.25">
      <c r="A13999">
        <v>4</v>
      </c>
      <c r="B13999">
        <v>3</v>
      </c>
      <c r="C13999" t="s">
        <v>947</v>
      </c>
      <c r="D13999" t="s">
        <v>922</v>
      </c>
      <c r="E13999" t="s">
        <v>290</v>
      </c>
      <c r="F13999" t="s">
        <v>422</v>
      </c>
    </row>
    <row r="14000" spans="1:6" x14ac:dyDescent="0.25">
      <c r="A14000">
        <v>4</v>
      </c>
      <c r="B14000">
        <v>4</v>
      </c>
      <c r="C14000" t="s">
        <v>953</v>
      </c>
      <c r="D14000" t="s">
        <v>903</v>
      </c>
      <c r="E14000" t="s">
        <v>566</v>
      </c>
      <c r="F14000" t="s">
        <v>422</v>
      </c>
    </row>
    <row r="14001" spans="1:6" x14ac:dyDescent="0.25">
      <c r="A14001">
        <v>4</v>
      </c>
      <c r="B14001">
        <v>5</v>
      </c>
      <c r="C14001" t="s">
        <v>938</v>
      </c>
      <c r="D14001" t="s">
        <v>903</v>
      </c>
      <c r="E14001" t="s">
        <v>338</v>
      </c>
      <c r="F14001" t="s">
        <v>422</v>
      </c>
    </row>
    <row r="14002" spans="1:6" x14ac:dyDescent="0.25">
      <c r="A14002">
        <v>4</v>
      </c>
      <c r="B14002">
        <v>6</v>
      </c>
      <c r="C14002" t="s">
        <v>957</v>
      </c>
      <c r="D14002" t="s">
        <v>903</v>
      </c>
      <c r="E14002" t="s">
        <v>608</v>
      </c>
      <c r="F14002" t="s">
        <v>422</v>
      </c>
    </row>
    <row r="14003" spans="1:6" x14ac:dyDescent="0.25">
      <c r="A14003">
        <v>4</v>
      </c>
      <c r="B14003">
        <v>7</v>
      </c>
      <c r="C14003" t="s">
        <v>977</v>
      </c>
      <c r="D14003" t="s">
        <v>901</v>
      </c>
      <c r="E14003" t="s">
        <v>503</v>
      </c>
      <c r="F14003" t="s">
        <v>422</v>
      </c>
    </row>
    <row r="14004" spans="1:6" x14ac:dyDescent="0.25">
      <c r="A14004">
        <v>4</v>
      </c>
      <c r="B14004">
        <v>8</v>
      </c>
      <c r="C14004" t="s">
        <v>960</v>
      </c>
      <c r="D14004" t="s">
        <v>961</v>
      </c>
      <c r="E14004" t="s">
        <v>497</v>
      </c>
      <c r="F14004" t="s">
        <v>422</v>
      </c>
    </row>
    <row r="14005" spans="1:6" x14ac:dyDescent="0.25">
      <c r="A14005">
        <v>4</v>
      </c>
      <c r="B14005">
        <v>9</v>
      </c>
      <c r="C14005" t="s">
        <v>937</v>
      </c>
      <c r="D14005" t="s">
        <v>899</v>
      </c>
      <c r="E14005" t="s">
        <v>420</v>
      </c>
      <c r="F14005" t="s">
        <v>422</v>
      </c>
    </row>
    <row r="14006" spans="1:6" x14ac:dyDescent="0.25">
      <c r="A14006">
        <v>4</v>
      </c>
      <c r="B14006">
        <v>10</v>
      </c>
      <c r="C14006" t="s">
        <v>951</v>
      </c>
      <c r="D14006" t="s">
        <v>899</v>
      </c>
      <c r="E14006" t="s">
        <v>840</v>
      </c>
      <c r="F14006" t="s">
        <v>422</v>
      </c>
    </row>
    <row r="14007" spans="1:6" x14ac:dyDescent="0.25">
      <c r="A14007">
        <v>4</v>
      </c>
      <c r="B14007">
        <v>11</v>
      </c>
      <c r="C14007" t="s">
        <v>985</v>
      </c>
      <c r="D14007" t="s">
        <v>901</v>
      </c>
      <c r="E14007" t="s">
        <v>594</v>
      </c>
      <c r="F14007" t="s">
        <v>422</v>
      </c>
    </row>
    <row r="14008" spans="1:6" x14ac:dyDescent="0.25">
      <c r="A14008">
        <v>4</v>
      </c>
      <c r="B14008">
        <v>12</v>
      </c>
      <c r="C14008" t="s">
        <v>965</v>
      </c>
      <c r="D14008" t="s">
        <v>961</v>
      </c>
      <c r="E14008" t="s">
        <v>765</v>
      </c>
      <c r="F14008" t="s">
        <v>422</v>
      </c>
    </row>
    <row r="14009" spans="1:6" x14ac:dyDescent="0.25">
      <c r="A14009">
        <v>4</v>
      </c>
      <c r="B14009">
        <v>13</v>
      </c>
      <c r="C14009" t="s">
        <v>959</v>
      </c>
      <c r="D14009" t="s">
        <v>899</v>
      </c>
      <c r="E14009" t="s">
        <v>203</v>
      </c>
      <c r="F14009" t="s">
        <v>422</v>
      </c>
    </row>
    <row r="14010" spans="1:6" x14ac:dyDescent="0.25">
      <c r="A14010">
        <v>4</v>
      </c>
      <c r="B14010">
        <v>14</v>
      </c>
      <c r="C14010" t="s">
        <v>983</v>
      </c>
      <c r="D14010" t="s">
        <v>901</v>
      </c>
      <c r="E14010" t="s">
        <v>311</v>
      </c>
      <c r="F14010" t="s">
        <v>422</v>
      </c>
    </row>
    <row r="14011" spans="1:6" x14ac:dyDescent="0.25">
      <c r="A14011">
        <v>4</v>
      </c>
      <c r="B14011">
        <v>15</v>
      </c>
      <c r="C14011" t="s">
        <v>980</v>
      </c>
      <c r="D14011" t="s">
        <v>905</v>
      </c>
      <c r="E14011" t="s">
        <v>26</v>
      </c>
      <c r="F14011" t="s">
        <v>422</v>
      </c>
    </row>
    <row r="14012" spans="1:6" x14ac:dyDescent="0.25">
      <c r="A14012">
        <v>5</v>
      </c>
      <c r="B14012">
        <v>1</v>
      </c>
      <c r="C14012" t="s">
        <v>974</v>
      </c>
      <c r="D14012" t="s">
        <v>899</v>
      </c>
      <c r="E14012" t="s">
        <v>26</v>
      </c>
      <c r="F14012" t="s">
        <v>422</v>
      </c>
    </row>
    <row r="14013" spans="1:6" x14ac:dyDescent="0.25">
      <c r="A14013">
        <v>5</v>
      </c>
      <c r="B14013">
        <v>2</v>
      </c>
      <c r="C14013" t="s">
        <v>997</v>
      </c>
      <c r="D14013" t="s">
        <v>905</v>
      </c>
      <c r="E14013" t="s">
        <v>311</v>
      </c>
      <c r="F14013" t="s">
        <v>422</v>
      </c>
    </row>
    <row r="14014" spans="1:6" x14ac:dyDescent="0.25">
      <c r="A14014">
        <v>5</v>
      </c>
      <c r="B14014">
        <v>3</v>
      </c>
      <c r="C14014" t="s">
        <v>942</v>
      </c>
      <c r="D14014" t="s">
        <v>899</v>
      </c>
      <c r="E14014" t="s">
        <v>203</v>
      </c>
      <c r="F14014" t="s">
        <v>422</v>
      </c>
    </row>
    <row r="14015" spans="1:6" x14ac:dyDescent="0.25">
      <c r="A14015">
        <v>5</v>
      </c>
      <c r="B14015">
        <v>4</v>
      </c>
      <c r="C14015" t="s">
        <v>986</v>
      </c>
      <c r="D14015" t="s">
        <v>901</v>
      </c>
      <c r="E14015" t="s">
        <v>765</v>
      </c>
      <c r="F14015" t="s">
        <v>422</v>
      </c>
    </row>
    <row r="14016" spans="1:6" x14ac:dyDescent="0.25">
      <c r="A14016">
        <v>5</v>
      </c>
      <c r="B14016">
        <v>5</v>
      </c>
      <c r="C14016" t="s">
        <v>1002</v>
      </c>
      <c r="D14016" t="s">
        <v>901</v>
      </c>
      <c r="E14016" t="s">
        <v>594</v>
      </c>
      <c r="F14016" t="s">
        <v>422</v>
      </c>
    </row>
    <row r="14017" spans="1:6" x14ac:dyDescent="0.25">
      <c r="A14017">
        <v>5</v>
      </c>
      <c r="B14017">
        <v>6</v>
      </c>
      <c r="C14017" t="s">
        <v>988</v>
      </c>
      <c r="D14017" t="s">
        <v>901</v>
      </c>
      <c r="E14017" t="s">
        <v>840</v>
      </c>
      <c r="F14017" t="s">
        <v>422</v>
      </c>
    </row>
    <row r="14018" spans="1:6" x14ac:dyDescent="0.25">
      <c r="A14018">
        <v>5</v>
      </c>
      <c r="B14018">
        <v>7</v>
      </c>
      <c r="C14018" t="s">
        <v>989</v>
      </c>
      <c r="D14018" t="s">
        <v>901</v>
      </c>
      <c r="E14018" t="s">
        <v>420</v>
      </c>
      <c r="F14018" t="s">
        <v>422</v>
      </c>
    </row>
    <row r="14019" spans="1:6" x14ac:dyDescent="0.25">
      <c r="A14019">
        <v>5</v>
      </c>
      <c r="B14019">
        <v>8</v>
      </c>
      <c r="C14019" t="s">
        <v>982</v>
      </c>
      <c r="D14019" t="s">
        <v>901</v>
      </c>
      <c r="E14019" t="s">
        <v>497</v>
      </c>
      <c r="F14019" t="s">
        <v>422</v>
      </c>
    </row>
    <row r="14020" spans="1:6" x14ac:dyDescent="0.25">
      <c r="A14020">
        <v>5</v>
      </c>
      <c r="B14020">
        <v>9</v>
      </c>
      <c r="C14020" t="s">
        <v>973</v>
      </c>
      <c r="D14020" t="s">
        <v>901</v>
      </c>
      <c r="E14020" t="s">
        <v>503</v>
      </c>
      <c r="F14020" t="s">
        <v>422</v>
      </c>
    </row>
    <row r="14021" spans="1:6" x14ac:dyDescent="0.25">
      <c r="A14021">
        <v>5</v>
      </c>
      <c r="B14021">
        <v>10</v>
      </c>
      <c r="C14021" t="s">
        <v>955</v>
      </c>
      <c r="D14021" t="s">
        <v>908</v>
      </c>
      <c r="E14021" t="s">
        <v>608</v>
      </c>
      <c r="F14021" t="s">
        <v>422</v>
      </c>
    </row>
    <row r="14022" spans="1:6" x14ac:dyDescent="0.25">
      <c r="A14022">
        <v>5</v>
      </c>
      <c r="B14022">
        <v>11</v>
      </c>
      <c r="C14022" t="s">
        <v>971</v>
      </c>
      <c r="D14022" t="s">
        <v>901</v>
      </c>
      <c r="E14022" t="s">
        <v>338</v>
      </c>
      <c r="F14022" t="s">
        <v>422</v>
      </c>
    </row>
    <row r="14023" spans="1:6" x14ac:dyDescent="0.25">
      <c r="A14023">
        <v>5</v>
      </c>
      <c r="B14023">
        <v>12</v>
      </c>
      <c r="C14023" t="s">
        <v>979</v>
      </c>
      <c r="D14023" t="s">
        <v>903</v>
      </c>
      <c r="E14023" t="s">
        <v>566</v>
      </c>
      <c r="F14023" t="s">
        <v>422</v>
      </c>
    </row>
    <row r="14024" spans="1:6" x14ac:dyDescent="0.25">
      <c r="A14024">
        <v>5</v>
      </c>
      <c r="B14024">
        <v>13</v>
      </c>
      <c r="C14024" t="s">
        <v>969</v>
      </c>
      <c r="D14024" t="s">
        <v>899</v>
      </c>
      <c r="E14024" t="s">
        <v>290</v>
      </c>
      <c r="F14024" t="s">
        <v>422</v>
      </c>
    </row>
    <row r="14025" spans="1:6" x14ac:dyDescent="0.25">
      <c r="A14025">
        <v>5</v>
      </c>
      <c r="B14025">
        <v>14</v>
      </c>
      <c r="C14025" t="s">
        <v>963</v>
      </c>
      <c r="D14025" t="s">
        <v>908</v>
      </c>
      <c r="E14025" t="s">
        <v>448</v>
      </c>
      <c r="F14025" t="s">
        <v>422</v>
      </c>
    </row>
    <row r="14026" spans="1:6" x14ac:dyDescent="0.25">
      <c r="A14026">
        <v>5</v>
      </c>
      <c r="B14026">
        <v>15</v>
      </c>
      <c r="C14026" t="s">
        <v>975</v>
      </c>
      <c r="D14026" t="s">
        <v>899</v>
      </c>
      <c r="E14026" t="s">
        <v>770</v>
      </c>
      <c r="F14026" t="s">
        <v>422</v>
      </c>
    </row>
    <row r="14027" spans="1:6" x14ac:dyDescent="0.25">
      <c r="A14027">
        <v>6</v>
      </c>
      <c r="B14027">
        <v>1</v>
      </c>
      <c r="C14027" t="s">
        <v>1003</v>
      </c>
      <c r="D14027" t="s">
        <v>901</v>
      </c>
      <c r="E14027" t="s">
        <v>770</v>
      </c>
      <c r="F14027" t="s">
        <v>422</v>
      </c>
    </row>
    <row r="14028" spans="1:6" x14ac:dyDescent="0.25">
      <c r="A14028">
        <v>6</v>
      </c>
      <c r="B14028">
        <v>2</v>
      </c>
      <c r="C14028" t="s">
        <v>993</v>
      </c>
      <c r="D14028" t="s">
        <v>901</v>
      </c>
      <c r="E14028" t="s">
        <v>448</v>
      </c>
      <c r="F14028" t="s">
        <v>422</v>
      </c>
    </row>
    <row r="14029" spans="1:6" x14ac:dyDescent="0.25">
      <c r="A14029">
        <v>6</v>
      </c>
      <c r="B14029">
        <v>3</v>
      </c>
      <c r="C14029" t="s">
        <v>990</v>
      </c>
      <c r="D14029" t="s">
        <v>901</v>
      </c>
      <c r="E14029" t="s">
        <v>290</v>
      </c>
      <c r="F14029" t="s">
        <v>422</v>
      </c>
    </row>
    <row r="14030" spans="1:6" x14ac:dyDescent="0.25">
      <c r="A14030">
        <v>6</v>
      </c>
      <c r="B14030">
        <v>4</v>
      </c>
      <c r="C14030" t="s">
        <v>991</v>
      </c>
      <c r="D14030" t="s">
        <v>901</v>
      </c>
      <c r="E14030" t="s">
        <v>566</v>
      </c>
      <c r="F14030" t="s">
        <v>422</v>
      </c>
    </row>
    <row r="14031" spans="1:6" x14ac:dyDescent="0.25">
      <c r="A14031">
        <v>6</v>
      </c>
      <c r="B14031">
        <v>5</v>
      </c>
      <c r="C14031" t="s">
        <v>948</v>
      </c>
      <c r="D14031" t="s">
        <v>905</v>
      </c>
      <c r="E14031" t="s">
        <v>338</v>
      </c>
      <c r="F14031" t="s">
        <v>422</v>
      </c>
    </row>
    <row r="14032" spans="1:6" x14ac:dyDescent="0.25">
      <c r="A14032">
        <v>6</v>
      </c>
      <c r="B14032">
        <v>6</v>
      </c>
      <c r="C14032" t="s">
        <v>970</v>
      </c>
      <c r="D14032" t="s">
        <v>903</v>
      </c>
      <c r="E14032" t="s">
        <v>608</v>
      </c>
      <c r="F14032" t="s">
        <v>422</v>
      </c>
    </row>
    <row r="14033" spans="1:6" x14ac:dyDescent="0.25">
      <c r="A14033">
        <v>6</v>
      </c>
      <c r="B14033">
        <v>7</v>
      </c>
      <c r="C14033" t="s">
        <v>968</v>
      </c>
      <c r="D14033" t="s">
        <v>899</v>
      </c>
      <c r="E14033" t="s">
        <v>503</v>
      </c>
      <c r="F14033" t="s">
        <v>422</v>
      </c>
    </row>
    <row r="14034" spans="1:6" x14ac:dyDescent="0.25">
      <c r="A14034">
        <v>6</v>
      </c>
      <c r="B14034">
        <v>8</v>
      </c>
      <c r="C14034" t="s">
        <v>962</v>
      </c>
      <c r="D14034" t="s">
        <v>899</v>
      </c>
      <c r="E14034" t="s">
        <v>497</v>
      </c>
      <c r="F14034" t="s">
        <v>422</v>
      </c>
    </row>
    <row r="14035" spans="1:6" x14ac:dyDescent="0.25">
      <c r="A14035">
        <v>6</v>
      </c>
      <c r="B14035">
        <v>9</v>
      </c>
      <c r="C14035" t="s">
        <v>994</v>
      </c>
      <c r="D14035" t="s">
        <v>901</v>
      </c>
      <c r="E14035" t="s">
        <v>420</v>
      </c>
      <c r="F14035" t="s">
        <v>422</v>
      </c>
    </row>
    <row r="14036" spans="1:6" x14ac:dyDescent="0.25">
      <c r="A14036">
        <v>6</v>
      </c>
      <c r="B14036">
        <v>10</v>
      </c>
      <c r="C14036" t="s">
        <v>981</v>
      </c>
      <c r="D14036" t="s">
        <v>908</v>
      </c>
      <c r="E14036" t="s">
        <v>840</v>
      </c>
      <c r="F14036" t="s">
        <v>422</v>
      </c>
    </row>
    <row r="14037" spans="1:6" x14ac:dyDescent="0.25">
      <c r="A14037">
        <v>6</v>
      </c>
      <c r="B14037">
        <v>11</v>
      </c>
      <c r="C14037" t="s">
        <v>998</v>
      </c>
      <c r="D14037" t="s">
        <v>908</v>
      </c>
      <c r="E14037" t="s">
        <v>594</v>
      </c>
      <c r="F14037" t="s">
        <v>422</v>
      </c>
    </row>
    <row r="14038" spans="1:6" x14ac:dyDescent="0.25">
      <c r="A14038">
        <v>6</v>
      </c>
      <c r="B14038">
        <v>12</v>
      </c>
      <c r="C14038" t="s">
        <v>966</v>
      </c>
      <c r="D14038" t="s">
        <v>961</v>
      </c>
      <c r="E14038" t="s">
        <v>765</v>
      </c>
      <c r="F14038" t="s">
        <v>422</v>
      </c>
    </row>
    <row r="14039" spans="1:6" x14ac:dyDescent="0.25">
      <c r="A14039">
        <v>6</v>
      </c>
      <c r="B14039">
        <v>13</v>
      </c>
      <c r="C14039" t="s">
        <v>1006</v>
      </c>
      <c r="D14039" t="s">
        <v>905</v>
      </c>
      <c r="E14039" t="s">
        <v>203</v>
      </c>
      <c r="F14039" t="s">
        <v>422</v>
      </c>
    </row>
    <row r="14040" spans="1:6" x14ac:dyDescent="0.25">
      <c r="A14040">
        <v>6</v>
      </c>
      <c r="B14040">
        <v>14</v>
      </c>
      <c r="C14040" t="s">
        <v>1004</v>
      </c>
      <c r="D14040" t="s">
        <v>905</v>
      </c>
      <c r="E14040" t="s">
        <v>311</v>
      </c>
      <c r="F14040" t="s">
        <v>422</v>
      </c>
    </row>
    <row r="14041" spans="1:6" x14ac:dyDescent="0.25">
      <c r="A14041">
        <v>6</v>
      </c>
      <c r="B14041">
        <v>15</v>
      </c>
      <c r="C14041" t="s">
        <v>976</v>
      </c>
      <c r="D14041" t="s">
        <v>901</v>
      </c>
      <c r="E14041" t="s">
        <v>26</v>
      </c>
      <c r="F14041" t="s">
        <v>422</v>
      </c>
    </row>
    <row r="14042" spans="1:6" x14ac:dyDescent="0.25">
      <c r="A14042">
        <v>7</v>
      </c>
      <c r="B14042">
        <v>1</v>
      </c>
      <c r="C14042" t="s">
        <v>987</v>
      </c>
      <c r="D14042" t="s">
        <v>899</v>
      </c>
      <c r="E14042" t="s">
        <v>26</v>
      </c>
      <c r="F14042" t="s">
        <v>422</v>
      </c>
    </row>
    <row r="14043" spans="1:6" x14ac:dyDescent="0.25">
      <c r="A14043">
        <v>7</v>
      </c>
      <c r="B14043">
        <v>2</v>
      </c>
      <c r="C14043" t="s">
        <v>978</v>
      </c>
      <c r="D14043" t="s">
        <v>899</v>
      </c>
      <c r="E14043" t="s">
        <v>311</v>
      </c>
      <c r="F14043" t="s">
        <v>422</v>
      </c>
    </row>
    <row r="14044" spans="1:6" x14ac:dyDescent="0.25">
      <c r="A14044">
        <v>7</v>
      </c>
      <c r="B14044">
        <v>3</v>
      </c>
      <c r="C14044" t="s">
        <v>1033</v>
      </c>
      <c r="D14044" t="s">
        <v>905</v>
      </c>
      <c r="E14044" t="s">
        <v>203</v>
      </c>
      <c r="F14044" t="s">
        <v>422</v>
      </c>
    </row>
    <row r="14045" spans="1:6" x14ac:dyDescent="0.25">
      <c r="A14045">
        <v>7</v>
      </c>
      <c r="B14045">
        <v>4</v>
      </c>
      <c r="C14045" t="s">
        <v>999</v>
      </c>
      <c r="D14045" t="s">
        <v>922</v>
      </c>
      <c r="E14045" t="s">
        <v>765</v>
      </c>
      <c r="F14045" t="s">
        <v>422</v>
      </c>
    </row>
    <row r="14046" spans="1:6" x14ac:dyDescent="0.25">
      <c r="A14046">
        <v>7</v>
      </c>
      <c r="B14046">
        <v>5</v>
      </c>
      <c r="C14046" t="s">
        <v>1005</v>
      </c>
      <c r="D14046" t="s">
        <v>901</v>
      </c>
      <c r="E14046" t="s">
        <v>594</v>
      </c>
      <c r="F14046" t="s">
        <v>422</v>
      </c>
    </row>
    <row r="14047" spans="1:6" x14ac:dyDescent="0.25">
      <c r="A14047">
        <v>7</v>
      </c>
      <c r="B14047">
        <v>6</v>
      </c>
      <c r="C14047" t="s">
        <v>984</v>
      </c>
      <c r="D14047" t="s">
        <v>901</v>
      </c>
      <c r="E14047" t="s">
        <v>840</v>
      </c>
      <c r="F14047" t="s">
        <v>422</v>
      </c>
    </row>
    <row r="14048" spans="1:6" x14ac:dyDescent="0.25">
      <c r="A14048">
        <v>7</v>
      </c>
      <c r="B14048">
        <v>7</v>
      </c>
      <c r="C14048" t="s">
        <v>992</v>
      </c>
      <c r="D14048" t="s">
        <v>899</v>
      </c>
      <c r="E14048" t="s">
        <v>420</v>
      </c>
      <c r="F14048" t="s">
        <v>422</v>
      </c>
    </row>
    <row r="14049" spans="1:6" x14ac:dyDescent="0.25">
      <c r="A14049">
        <v>7</v>
      </c>
      <c r="B14049">
        <v>8</v>
      </c>
      <c r="C14049" t="s">
        <v>972</v>
      </c>
      <c r="D14049" t="s">
        <v>901</v>
      </c>
      <c r="E14049" t="s">
        <v>497</v>
      </c>
      <c r="F14049" t="s">
        <v>422</v>
      </c>
    </row>
    <row r="14050" spans="1:6" x14ac:dyDescent="0.25">
      <c r="A14050">
        <v>7</v>
      </c>
      <c r="B14050">
        <v>9</v>
      </c>
      <c r="C14050" t="s">
        <v>1010</v>
      </c>
      <c r="D14050" t="s">
        <v>899</v>
      </c>
      <c r="E14050" t="s">
        <v>503</v>
      </c>
      <c r="F14050" t="s">
        <v>422</v>
      </c>
    </row>
    <row r="14051" spans="1:6" x14ac:dyDescent="0.25">
      <c r="A14051">
        <v>7</v>
      </c>
      <c r="B14051">
        <v>10</v>
      </c>
      <c r="C14051" t="s">
        <v>995</v>
      </c>
      <c r="D14051" t="s">
        <v>901</v>
      </c>
      <c r="E14051" t="s">
        <v>608</v>
      </c>
      <c r="F14051" t="s">
        <v>422</v>
      </c>
    </row>
    <row r="14052" spans="1:6" x14ac:dyDescent="0.25">
      <c r="A14052">
        <v>7</v>
      </c>
      <c r="B14052">
        <v>11</v>
      </c>
      <c r="C14052" t="s">
        <v>1021</v>
      </c>
      <c r="D14052" t="s">
        <v>901</v>
      </c>
      <c r="E14052" t="s">
        <v>338</v>
      </c>
      <c r="F14052" t="s">
        <v>422</v>
      </c>
    </row>
    <row r="14053" spans="1:6" x14ac:dyDescent="0.25">
      <c r="A14053">
        <v>7</v>
      </c>
      <c r="B14053">
        <v>12</v>
      </c>
      <c r="C14053" t="s">
        <v>1007</v>
      </c>
      <c r="D14053" t="s">
        <v>901</v>
      </c>
      <c r="E14053" t="s">
        <v>566</v>
      </c>
      <c r="F14053" t="s">
        <v>422</v>
      </c>
    </row>
    <row r="14054" spans="1:6" x14ac:dyDescent="0.25">
      <c r="A14054">
        <v>7</v>
      </c>
      <c r="B14054">
        <v>13</v>
      </c>
      <c r="C14054" t="s">
        <v>1009</v>
      </c>
      <c r="D14054" t="s">
        <v>926</v>
      </c>
      <c r="E14054" t="s">
        <v>290</v>
      </c>
      <c r="F14054" t="s">
        <v>422</v>
      </c>
    </row>
    <row r="14055" spans="1:6" x14ac:dyDescent="0.25">
      <c r="A14055">
        <v>7</v>
      </c>
      <c r="B14055">
        <v>14</v>
      </c>
      <c r="C14055" t="s">
        <v>996</v>
      </c>
      <c r="D14055" t="s">
        <v>899</v>
      </c>
      <c r="E14055" t="s">
        <v>448</v>
      </c>
      <c r="F14055" t="s">
        <v>422</v>
      </c>
    </row>
    <row r="14056" spans="1:6" x14ac:dyDescent="0.25">
      <c r="A14056">
        <v>7</v>
      </c>
      <c r="B14056">
        <v>15</v>
      </c>
      <c r="C14056" t="s">
        <v>1043</v>
      </c>
      <c r="D14056" t="s">
        <v>905</v>
      </c>
      <c r="E14056" t="s">
        <v>770</v>
      </c>
      <c r="F14056" t="s">
        <v>422</v>
      </c>
    </row>
    <row r="14057" spans="1:6" x14ac:dyDescent="0.25">
      <c r="A14057">
        <v>8</v>
      </c>
      <c r="B14057">
        <v>1</v>
      </c>
      <c r="C14057" t="s">
        <v>1000</v>
      </c>
      <c r="D14057" t="s">
        <v>899</v>
      </c>
      <c r="E14057" t="s">
        <v>770</v>
      </c>
      <c r="F14057" t="s">
        <v>422</v>
      </c>
    </row>
    <row r="14058" spans="1:6" x14ac:dyDescent="0.25">
      <c r="A14058">
        <v>8</v>
      </c>
      <c r="B14058">
        <v>2</v>
      </c>
      <c r="C14058" t="s">
        <v>1013</v>
      </c>
      <c r="D14058" t="s">
        <v>905</v>
      </c>
      <c r="E14058" t="s">
        <v>448</v>
      </c>
      <c r="F14058" t="s">
        <v>422</v>
      </c>
    </row>
    <row r="14059" spans="1:6" x14ac:dyDescent="0.25">
      <c r="A14059">
        <v>8</v>
      </c>
      <c r="B14059">
        <v>3</v>
      </c>
      <c r="C14059" t="s">
        <v>1067</v>
      </c>
      <c r="D14059" t="s">
        <v>899</v>
      </c>
      <c r="E14059" t="s">
        <v>290</v>
      </c>
      <c r="F14059" t="s">
        <v>422</v>
      </c>
    </row>
    <row r="14060" spans="1:6" x14ac:dyDescent="0.25">
      <c r="A14060">
        <v>8</v>
      </c>
      <c r="B14060">
        <v>4</v>
      </c>
      <c r="C14060" t="s">
        <v>1008</v>
      </c>
      <c r="D14060" t="s">
        <v>901</v>
      </c>
      <c r="E14060" t="s">
        <v>566</v>
      </c>
      <c r="F14060" t="s">
        <v>422</v>
      </c>
    </row>
    <row r="14061" spans="1:6" x14ac:dyDescent="0.25">
      <c r="A14061">
        <v>8</v>
      </c>
      <c r="B14061">
        <v>5</v>
      </c>
      <c r="C14061" t="s">
        <v>1035</v>
      </c>
      <c r="D14061" t="s">
        <v>905</v>
      </c>
      <c r="E14061" t="s">
        <v>338</v>
      </c>
      <c r="F14061" t="s">
        <v>422</v>
      </c>
    </row>
    <row r="14062" spans="1:6" x14ac:dyDescent="0.25">
      <c r="A14062">
        <v>8</v>
      </c>
      <c r="B14062">
        <v>6</v>
      </c>
      <c r="C14062" t="s">
        <v>1012</v>
      </c>
      <c r="D14062" t="s">
        <v>901</v>
      </c>
      <c r="E14062" t="s">
        <v>608</v>
      </c>
      <c r="F14062" t="s">
        <v>422</v>
      </c>
    </row>
    <row r="14063" spans="1:6" x14ac:dyDescent="0.25">
      <c r="A14063">
        <v>8</v>
      </c>
      <c r="B14063">
        <v>7</v>
      </c>
      <c r="C14063" t="s">
        <v>1062</v>
      </c>
      <c r="D14063" t="s">
        <v>899</v>
      </c>
      <c r="E14063" t="s">
        <v>503</v>
      </c>
      <c r="F14063" t="s">
        <v>422</v>
      </c>
    </row>
    <row r="14064" spans="1:6" x14ac:dyDescent="0.25">
      <c r="A14064">
        <v>8</v>
      </c>
      <c r="B14064">
        <v>8</v>
      </c>
      <c r="C14064" t="s">
        <v>1031</v>
      </c>
      <c r="D14064" t="s">
        <v>905</v>
      </c>
      <c r="E14064" t="s">
        <v>497</v>
      </c>
      <c r="F14064" t="s">
        <v>422</v>
      </c>
    </row>
    <row r="14065" spans="1:6" x14ac:dyDescent="0.25">
      <c r="A14065">
        <v>8</v>
      </c>
      <c r="B14065">
        <v>9</v>
      </c>
      <c r="C14065" t="s">
        <v>1016</v>
      </c>
      <c r="D14065" t="s">
        <v>961</v>
      </c>
      <c r="E14065" t="s">
        <v>420</v>
      </c>
      <c r="F14065" t="s">
        <v>422</v>
      </c>
    </row>
    <row r="14066" spans="1:6" x14ac:dyDescent="0.25">
      <c r="A14066">
        <v>8</v>
      </c>
      <c r="B14066">
        <v>10</v>
      </c>
      <c r="C14066" t="s">
        <v>1048</v>
      </c>
      <c r="D14066" t="s">
        <v>901</v>
      </c>
      <c r="E14066" t="s">
        <v>840</v>
      </c>
      <c r="F14066" t="s">
        <v>422</v>
      </c>
    </row>
    <row r="14067" spans="1:6" x14ac:dyDescent="0.25">
      <c r="A14067">
        <v>8</v>
      </c>
      <c r="B14067">
        <v>11</v>
      </c>
      <c r="C14067" t="s">
        <v>1001</v>
      </c>
      <c r="D14067" t="s">
        <v>908</v>
      </c>
      <c r="E14067" t="s">
        <v>594</v>
      </c>
      <c r="F14067" t="s">
        <v>422</v>
      </c>
    </row>
    <row r="14068" spans="1:6" x14ac:dyDescent="0.25">
      <c r="A14068">
        <v>8</v>
      </c>
      <c r="B14068">
        <v>12</v>
      </c>
      <c r="C14068" t="s">
        <v>1059</v>
      </c>
      <c r="D14068" t="s">
        <v>901</v>
      </c>
      <c r="E14068" t="s">
        <v>765</v>
      </c>
      <c r="F14068" t="s">
        <v>422</v>
      </c>
    </row>
    <row r="14069" spans="1:6" x14ac:dyDescent="0.25">
      <c r="A14069">
        <v>8</v>
      </c>
      <c r="B14069">
        <v>13</v>
      </c>
      <c r="C14069" t="s">
        <v>1025</v>
      </c>
      <c r="D14069" t="s">
        <v>926</v>
      </c>
      <c r="E14069" t="s">
        <v>203</v>
      </c>
      <c r="F14069" t="s">
        <v>422</v>
      </c>
    </row>
    <row r="14070" spans="1:6" x14ac:dyDescent="0.25">
      <c r="A14070">
        <v>8</v>
      </c>
      <c r="B14070">
        <v>14</v>
      </c>
      <c r="C14070" t="s">
        <v>1018</v>
      </c>
      <c r="D14070" t="s">
        <v>926</v>
      </c>
      <c r="E14070" t="s">
        <v>311</v>
      </c>
      <c r="F14070" t="s">
        <v>422</v>
      </c>
    </row>
    <row r="14071" spans="1:6" x14ac:dyDescent="0.25">
      <c r="A14071">
        <v>8</v>
      </c>
      <c r="B14071">
        <v>15</v>
      </c>
      <c r="C14071" t="s">
        <v>1074</v>
      </c>
      <c r="D14071" t="s">
        <v>901</v>
      </c>
      <c r="E14071" t="s">
        <v>26</v>
      </c>
      <c r="F14071" t="s">
        <v>422</v>
      </c>
    </row>
    <row r="14072" spans="1:6" x14ac:dyDescent="0.25">
      <c r="A14072">
        <v>9</v>
      </c>
      <c r="B14072">
        <v>1</v>
      </c>
      <c r="C14072" t="s">
        <v>1060</v>
      </c>
      <c r="D14072" t="s">
        <v>903</v>
      </c>
      <c r="E14072" t="s">
        <v>26</v>
      </c>
      <c r="F14072" t="s">
        <v>422</v>
      </c>
    </row>
    <row r="14073" spans="1:6" x14ac:dyDescent="0.25">
      <c r="A14073">
        <v>9</v>
      </c>
      <c r="B14073">
        <v>2</v>
      </c>
      <c r="C14073" t="s">
        <v>1054</v>
      </c>
      <c r="D14073" t="s">
        <v>899</v>
      </c>
      <c r="E14073" t="s">
        <v>311</v>
      </c>
      <c r="F14073" t="s">
        <v>422</v>
      </c>
    </row>
    <row r="14074" spans="1:6" x14ac:dyDescent="0.25">
      <c r="A14074">
        <v>9</v>
      </c>
      <c r="B14074">
        <v>3</v>
      </c>
      <c r="C14074" t="s">
        <v>1028</v>
      </c>
      <c r="D14074" t="s">
        <v>899</v>
      </c>
      <c r="E14074" t="s">
        <v>203</v>
      </c>
      <c r="F14074" t="s">
        <v>422</v>
      </c>
    </row>
    <row r="14075" spans="1:6" x14ac:dyDescent="0.25">
      <c r="A14075">
        <v>9</v>
      </c>
      <c r="B14075">
        <v>4</v>
      </c>
      <c r="C14075" t="s">
        <v>1022</v>
      </c>
      <c r="D14075" t="s">
        <v>901</v>
      </c>
      <c r="E14075" t="s">
        <v>765</v>
      </c>
      <c r="F14075" t="s">
        <v>422</v>
      </c>
    </row>
    <row r="14076" spans="1:6" x14ac:dyDescent="0.25">
      <c r="A14076">
        <v>9</v>
      </c>
      <c r="B14076">
        <v>5</v>
      </c>
      <c r="C14076" t="s">
        <v>1034</v>
      </c>
      <c r="D14076" t="s">
        <v>901</v>
      </c>
      <c r="E14076" t="s">
        <v>594</v>
      </c>
      <c r="F14076" t="s">
        <v>422</v>
      </c>
    </row>
    <row r="14077" spans="1:6" x14ac:dyDescent="0.25">
      <c r="A14077">
        <v>9</v>
      </c>
      <c r="B14077">
        <v>6</v>
      </c>
      <c r="C14077" t="s">
        <v>1027</v>
      </c>
      <c r="D14077" t="s">
        <v>901</v>
      </c>
      <c r="E14077" t="s">
        <v>840</v>
      </c>
      <c r="F14077" t="s">
        <v>422</v>
      </c>
    </row>
    <row r="14078" spans="1:6" x14ac:dyDescent="0.25">
      <c r="A14078">
        <v>9</v>
      </c>
      <c r="B14078">
        <v>7</v>
      </c>
      <c r="C14078" t="s">
        <v>1055</v>
      </c>
      <c r="D14078" t="s">
        <v>901</v>
      </c>
      <c r="E14078" t="s">
        <v>420</v>
      </c>
      <c r="F14078" t="s">
        <v>422</v>
      </c>
    </row>
    <row r="14079" spans="1:6" x14ac:dyDescent="0.25">
      <c r="A14079">
        <v>9</v>
      </c>
      <c r="B14079">
        <v>8</v>
      </c>
      <c r="C14079" t="s">
        <v>1066</v>
      </c>
      <c r="D14079" t="s">
        <v>901</v>
      </c>
      <c r="E14079" t="s">
        <v>497</v>
      </c>
      <c r="F14079" t="s">
        <v>422</v>
      </c>
    </row>
    <row r="14080" spans="1:6" x14ac:dyDescent="0.25">
      <c r="A14080">
        <v>9</v>
      </c>
      <c r="B14080">
        <v>9</v>
      </c>
      <c r="C14080" t="s">
        <v>1037</v>
      </c>
      <c r="D14080" t="s">
        <v>899</v>
      </c>
      <c r="E14080" t="s">
        <v>503</v>
      </c>
      <c r="F14080" t="s">
        <v>422</v>
      </c>
    </row>
    <row r="14081" spans="1:6" x14ac:dyDescent="0.25">
      <c r="A14081">
        <v>9</v>
      </c>
      <c r="B14081">
        <v>10</v>
      </c>
      <c r="C14081" t="s">
        <v>1011</v>
      </c>
      <c r="D14081" t="s">
        <v>899</v>
      </c>
      <c r="E14081" t="s">
        <v>608</v>
      </c>
      <c r="F14081" t="s">
        <v>422</v>
      </c>
    </row>
    <row r="14082" spans="1:6" x14ac:dyDescent="0.25">
      <c r="A14082">
        <v>9</v>
      </c>
      <c r="B14082">
        <v>11</v>
      </c>
      <c r="C14082" t="s">
        <v>1076</v>
      </c>
      <c r="D14082" t="s">
        <v>905</v>
      </c>
      <c r="E14082" t="s">
        <v>338</v>
      </c>
      <c r="F14082" t="s">
        <v>422</v>
      </c>
    </row>
    <row r="14083" spans="1:6" x14ac:dyDescent="0.25">
      <c r="A14083">
        <v>9</v>
      </c>
      <c r="B14083">
        <v>12</v>
      </c>
      <c r="C14083" t="s">
        <v>1045</v>
      </c>
      <c r="D14083" t="s">
        <v>961</v>
      </c>
      <c r="E14083" t="s">
        <v>566</v>
      </c>
      <c r="F14083" t="s">
        <v>422</v>
      </c>
    </row>
    <row r="14084" spans="1:6" x14ac:dyDescent="0.25">
      <c r="A14084">
        <v>9</v>
      </c>
      <c r="B14084">
        <v>13</v>
      </c>
      <c r="C14084" t="s">
        <v>1019</v>
      </c>
      <c r="D14084" t="s">
        <v>961</v>
      </c>
      <c r="E14084" t="s">
        <v>290</v>
      </c>
      <c r="F14084" t="s">
        <v>422</v>
      </c>
    </row>
    <row r="14085" spans="1:6" x14ac:dyDescent="0.25">
      <c r="A14085">
        <v>9</v>
      </c>
      <c r="B14085">
        <v>14</v>
      </c>
      <c r="C14085" t="s">
        <v>1036</v>
      </c>
      <c r="D14085" t="s">
        <v>901</v>
      </c>
      <c r="E14085" t="s">
        <v>448</v>
      </c>
      <c r="F14085" t="s">
        <v>422</v>
      </c>
    </row>
    <row r="14086" spans="1:6" x14ac:dyDescent="0.25">
      <c r="A14086">
        <v>9</v>
      </c>
      <c r="B14086">
        <v>15</v>
      </c>
      <c r="C14086" t="s">
        <v>1061</v>
      </c>
      <c r="D14086" t="s">
        <v>901</v>
      </c>
      <c r="E14086" t="s">
        <v>770</v>
      </c>
      <c r="F14086" t="s">
        <v>422</v>
      </c>
    </row>
    <row r="14087" spans="1:6" x14ac:dyDescent="0.25">
      <c r="A14087">
        <v>10</v>
      </c>
      <c r="B14087">
        <v>1</v>
      </c>
      <c r="C14087" t="s">
        <v>1072</v>
      </c>
      <c r="D14087" t="s">
        <v>901</v>
      </c>
      <c r="E14087" t="s">
        <v>770</v>
      </c>
      <c r="F14087" t="s">
        <v>422</v>
      </c>
    </row>
    <row r="14088" spans="1:6" x14ac:dyDescent="0.25">
      <c r="A14088">
        <v>10</v>
      </c>
      <c r="B14088">
        <v>2</v>
      </c>
      <c r="C14088" t="s">
        <v>1015</v>
      </c>
      <c r="D14088" t="s">
        <v>899</v>
      </c>
      <c r="E14088" t="s">
        <v>448</v>
      </c>
      <c r="F14088" t="s">
        <v>422</v>
      </c>
    </row>
    <row r="14089" spans="1:6" x14ac:dyDescent="0.25">
      <c r="A14089">
        <v>10</v>
      </c>
      <c r="B14089">
        <v>3</v>
      </c>
      <c r="C14089" t="s">
        <v>1080</v>
      </c>
      <c r="D14089" t="s">
        <v>899</v>
      </c>
      <c r="E14089" t="s">
        <v>290</v>
      </c>
      <c r="F14089" t="s">
        <v>422</v>
      </c>
    </row>
    <row r="14090" spans="1:6" x14ac:dyDescent="0.25">
      <c r="A14090">
        <v>10</v>
      </c>
      <c r="B14090">
        <v>4</v>
      </c>
      <c r="C14090" t="s">
        <v>1049</v>
      </c>
      <c r="D14090" t="s">
        <v>905</v>
      </c>
      <c r="E14090" t="s">
        <v>566</v>
      </c>
      <c r="F14090" t="s">
        <v>422</v>
      </c>
    </row>
    <row r="14091" spans="1:6" x14ac:dyDescent="0.25">
      <c r="A14091">
        <v>10</v>
      </c>
      <c r="B14091">
        <v>5</v>
      </c>
      <c r="C14091" t="s">
        <v>1065</v>
      </c>
      <c r="D14091" t="s">
        <v>901</v>
      </c>
      <c r="E14091" t="s">
        <v>338</v>
      </c>
      <c r="F14091" t="s">
        <v>422</v>
      </c>
    </row>
    <row r="14092" spans="1:6" x14ac:dyDescent="0.25">
      <c r="A14092">
        <v>10</v>
      </c>
      <c r="B14092">
        <v>6</v>
      </c>
      <c r="C14092" t="s">
        <v>1051</v>
      </c>
      <c r="D14092" t="s">
        <v>901</v>
      </c>
      <c r="E14092" t="s">
        <v>608</v>
      </c>
      <c r="F14092" t="s">
        <v>422</v>
      </c>
    </row>
    <row r="14093" spans="1:6" x14ac:dyDescent="0.25">
      <c r="A14093">
        <v>10</v>
      </c>
      <c r="B14093">
        <v>7</v>
      </c>
      <c r="C14093" t="s">
        <v>1124</v>
      </c>
      <c r="D14093" t="s">
        <v>901</v>
      </c>
      <c r="E14093" t="s">
        <v>503</v>
      </c>
      <c r="F14093" t="s">
        <v>422</v>
      </c>
    </row>
    <row r="14094" spans="1:6" x14ac:dyDescent="0.25">
      <c r="A14094">
        <v>10</v>
      </c>
      <c r="B14094">
        <v>8</v>
      </c>
      <c r="C14094" t="s">
        <v>1086</v>
      </c>
      <c r="D14094" t="s">
        <v>901</v>
      </c>
      <c r="E14094" t="s">
        <v>497</v>
      </c>
      <c r="F14094" t="s">
        <v>422</v>
      </c>
    </row>
    <row r="14095" spans="1:6" x14ac:dyDescent="0.25">
      <c r="A14095">
        <v>10</v>
      </c>
      <c r="B14095">
        <v>9</v>
      </c>
      <c r="C14095" t="s">
        <v>1046</v>
      </c>
      <c r="D14095" t="s">
        <v>899</v>
      </c>
      <c r="E14095" t="s">
        <v>420</v>
      </c>
      <c r="F14095" t="s">
        <v>422</v>
      </c>
    </row>
    <row r="14096" spans="1:6" x14ac:dyDescent="0.25">
      <c r="A14096">
        <v>10</v>
      </c>
      <c r="B14096">
        <v>10</v>
      </c>
      <c r="C14096" t="s">
        <v>1029</v>
      </c>
      <c r="D14096" t="s">
        <v>901</v>
      </c>
      <c r="E14096" t="s">
        <v>840</v>
      </c>
      <c r="F14096" t="s">
        <v>422</v>
      </c>
    </row>
    <row r="14097" spans="1:6" x14ac:dyDescent="0.25">
      <c r="A14097">
        <v>10</v>
      </c>
      <c r="B14097">
        <v>11</v>
      </c>
      <c r="C14097" t="s">
        <v>1090</v>
      </c>
      <c r="D14097" t="s">
        <v>899</v>
      </c>
      <c r="E14097" t="s">
        <v>594</v>
      </c>
      <c r="F14097" t="s">
        <v>422</v>
      </c>
    </row>
    <row r="14098" spans="1:6" x14ac:dyDescent="0.25">
      <c r="A14098">
        <v>10</v>
      </c>
      <c r="B14098">
        <v>12</v>
      </c>
      <c r="C14098" t="s">
        <v>1081</v>
      </c>
      <c r="D14098" t="s">
        <v>905</v>
      </c>
      <c r="E14098" t="s">
        <v>765</v>
      </c>
      <c r="F14098" t="s">
        <v>422</v>
      </c>
    </row>
    <row r="14099" spans="1:6" x14ac:dyDescent="0.25">
      <c r="A14099">
        <v>10</v>
      </c>
      <c r="B14099">
        <v>13</v>
      </c>
      <c r="C14099" t="s">
        <v>1101</v>
      </c>
      <c r="D14099" t="s">
        <v>901</v>
      </c>
      <c r="E14099" t="s">
        <v>203</v>
      </c>
      <c r="F14099" t="s">
        <v>422</v>
      </c>
    </row>
    <row r="14100" spans="1:6" x14ac:dyDescent="0.25">
      <c r="A14100">
        <v>10</v>
      </c>
      <c r="B14100">
        <v>14</v>
      </c>
      <c r="C14100" t="s">
        <v>1017</v>
      </c>
      <c r="D14100" t="s">
        <v>899</v>
      </c>
      <c r="E14100" t="s">
        <v>311</v>
      </c>
      <c r="F14100" t="s">
        <v>422</v>
      </c>
    </row>
    <row r="14101" spans="1:6" x14ac:dyDescent="0.25">
      <c r="A14101">
        <v>10</v>
      </c>
      <c r="B14101">
        <v>15</v>
      </c>
      <c r="C14101" t="s">
        <v>1023</v>
      </c>
      <c r="D14101" t="s">
        <v>905</v>
      </c>
      <c r="E14101" t="s">
        <v>26</v>
      </c>
      <c r="F14101" t="s">
        <v>422</v>
      </c>
    </row>
    <row r="14102" spans="1:6" x14ac:dyDescent="0.25">
      <c r="A14102">
        <v>11</v>
      </c>
      <c r="B14102">
        <v>1</v>
      </c>
      <c r="C14102" t="s">
        <v>1088</v>
      </c>
      <c r="D14102" t="s">
        <v>901</v>
      </c>
      <c r="E14102" t="s">
        <v>26</v>
      </c>
      <c r="F14102" t="s">
        <v>422</v>
      </c>
    </row>
    <row r="14103" spans="1:6" x14ac:dyDescent="0.25">
      <c r="A14103">
        <v>11</v>
      </c>
      <c r="B14103">
        <v>2</v>
      </c>
      <c r="C14103" t="s">
        <v>1070</v>
      </c>
      <c r="D14103" t="s">
        <v>961</v>
      </c>
      <c r="E14103" t="s">
        <v>311</v>
      </c>
      <c r="F14103" t="s">
        <v>422</v>
      </c>
    </row>
    <row r="14104" spans="1:6" x14ac:dyDescent="0.25">
      <c r="A14104">
        <v>11</v>
      </c>
      <c r="B14104">
        <v>3</v>
      </c>
      <c r="C14104" t="s">
        <v>1078</v>
      </c>
      <c r="D14104" t="s">
        <v>922</v>
      </c>
      <c r="E14104" t="s">
        <v>203</v>
      </c>
      <c r="F14104" t="s">
        <v>422</v>
      </c>
    </row>
    <row r="14105" spans="1:6" x14ac:dyDescent="0.25">
      <c r="A14105">
        <v>11</v>
      </c>
      <c r="B14105">
        <v>4</v>
      </c>
      <c r="C14105" t="s">
        <v>1106</v>
      </c>
      <c r="D14105" t="s">
        <v>901</v>
      </c>
      <c r="E14105" t="s">
        <v>765</v>
      </c>
      <c r="F14105" t="s">
        <v>422</v>
      </c>
    </row>
    <row r="14106" spans="1:6" x14ac:dyDescent="0.25">
      <c r="A14106">
        <v>11</v>
      </c>
      <c r="B14106">
        <v>5</v>
      </c>
      <c r="C14106" t="s">
        <v>1026</v>
      </c>
      <c r="D14106" t="s">
        <v>901</v>
      </c>
      <c r="E14106" t="s">
        <v>594</v>
      </c>
      <c r="F14106" t="s">
        <v>422</v>
      </c>
    </row>
    <row r="14107" spans="1:6" x14ac:dyDescent="0.25">
      <c r="A14107">
        <v>11</v>
      </c>
      <c r="B14107">
        <v>6</v>
      </c>
      <c r="C14107" t="s">
        <v>1068</v>
      </c>
      <c r="D14107" t="s">
        <v>901</v>
      </c>
      <c r="E14107" t="s">
        <v>840</v>
      </c>
      <c r="F14107" t="s">
        <v>422</v>
      </c>
    </row>
    <row r="14108" spans="1:6" x14ac:dyDescent="0.25">
      <c r="A14108">
        <v>11</v>
      </c>
      <c r="B14108">
        <v>7</v>
      </c>
      <c r="C14108" t="s">
        <v>1041</v>
      </c>
      <c r="D14108" t="s">
        <v>922</v>
      </c>
      <c r="E14108" t="s">
        <v>420</v>
      </c>
      <c r="F14108" t="s">
        <v>422</v>
      </c>
    </row>
    <row r="14109" spans="1:6" x14ac:dyDescent="0.25">
      <c r="A14109">
        <v>11</v>
      </c>
      <c r="B14109">
        <v>8</v>
      </c>
      <c r="C14109" t="s">
        <v>1112</v>
      </c>
      <c r="D14109" t="s">
        <v>899</v>
      </c>
      <c r="E14109" t="s">
        <v>497</v>
      </c>
      <c r="F14109" t="s">
        <v>422</v>
      </c>
    </row>
    <row r="14110" spans="1:6" x14ac:dyDescent="0.25">
      <c r="A14110">
        <v>11</v>
      </c>
      <c r="B14110">
        <v>9</v>
      </c>
      <c r="C14110" t="s">
        <v>1093</v>
      </c>
      <c r="D14110" t="s">
        <v>922</v>
      </c>
      <c r="E14110" t="s">
        <v>503</v>
      </c>
      <c r="F14110" t="s">
        <v>422</v>
      </c>
    </row>
    <row r="14111" spans="1:6" x14ac:dyDescent="0.25">
      <c r="A14111">
        <v>11</v>
      </c>
      <c r="B14111">
        <v>10</v>
      </c>
      <c r="C14111" t="s">
        <v>1038</v>
      </c>
      <c r="D14111" t="s">
        <v>922</v>
      </c>
      <c r="E14111" t="s">
        <v>608</v>
      </c>
      <c r="F14111" t="s">
        <v>422</v>
      </c>
    </row>
    <row r="14112" spans="1:6" x14ac:dyDescent="0.25">
      <c r="A14112">
        <v>11</v>
      </c>
      <c r="B14112">
        <v>11</v>
      </c>
      <c r="C14112" t="s">
        <v>1040</v>
      </c>
      <c r="D14112" t="s">
        <v>926</v>
      </c>
      <c r="E14112" t="s">
        <v>338</v>
      </c>
      <c r="F14112" t="s">
        <v>422</v>
      </c>
    </row>
    <row r="14113" spans="1:6" x14ac:dyDescent="0.25">
      <c r="A14113">
        <v>11</v>
      </c>
      <c r="B14113">
        <v>12</v>
      </c>
      <c r="C14113" t="s">
        <v>1125</v>
      </c>
      <c r="D14113" t="s">
        <v>903</v>
      </c>
      <c r="E14113" t="s">
        <v>566</v>
      </c>
      <c r="F14113" t="s">
        <v>422</v>
      </c>
    </row>
    <row r="14114" spans="1:6" x14ac:dyDescent="0.25">
      <c r="A14114">
        <v>11</v>
      </c>
      <c r="B14114">
        <v>13</v>
      </c>
      <c r="C14114" t="s">
        <v>1020</v>
      </c>
      <c r="D14114" t="s">
        <v>901</v>
      </c>
      <c r="E14114" t="s">
        <v>290</v>
      </c>
      <c r="F14114" t="s">
        <v>422</v>
      </c>
    </row>
    <row r="14115" spans="1:6" x14ac:dyDescent="0.25">
      <c r="A14115">
        <v>11</v>
      </c>
      <c r="B14115">
        <v>14</v>
      </c>
      <c r="C14115" t="s">
        <v>1039</v>
      </c>
      <c r="D14115" t="s">
        <v>922</v>
      </c>
      <c r="E14115" t="s">
        <v>448</v>
      </c>
      <c r="F14115" t="s">
        <v>422</v>
      </c>
    </row>
    <row r="14116" spans="1:6" x14ac:dyDescent="0.25">
      <c r="A14116">
        <v>11</v>
      </c>
      <c r="B14116">
        <v>15</v>
      </c>
      <c r="C14116" t="s">
        <v>1098</v>
      </c>
      <c r="D14116" t="s">
        <v>899</v>
      </c>
      <c r="E14116" t="s">
        <v>770</v>
      </c>
      <c r="F14116" t="s">
        <v>422</v>
      </c>
    </row>
    <row r="14117" spans="1:6" x14ac:dyDescent="0.25">
      <c r="A14117">
        <v>12</v>
      </c>
      <c r="B14117">
        <v>1</v>
      </c>
      <c r="C14117" t="s">
        <v>1047</v>
      </c>
      <c r="D14117" t="s">
        <v>899</v>
      </c>
      <c r="E14117" t="s">
        <v>770</v>
      </c>
      <c r="F14117" t="s">
        <v>422</v>
      </c>
    </row>
    <row r="14118" spans="1:6" x14ac:dyDescent="0.25">
      <c r="A14118">
        <v>12</v>
      </c>
      <c r="B14118">
        <v>2</v>
      </c>
      <c r="C14118" t="s">
        <v>1095</v>
      </c>
      <c r="D14118" t="s">
        <v>901</v>
      </c>
      <c r="E14118" t="s">
        <v>448</v>
      </c>
      <c r="F14118" t="s">
        <v>422</v>
      </c>
    </row>
    <row r="14119" spans="1:6" x14ac:dyDescent="0.25">
      <c r="A14119">
        <v>12</v>
      </c>
      <c r="B14119">
        <v>3</v>
      </c>
      <c r="C14119" t="s">
        <v>1108</v>
      </c>
      <c r="D14119" t="s">
        <v>908</v>
      </c>
      <c r="E14119" t="s">
        <v>290</v>
      </c>
      <c r="F14119" t="s">
        <v>422</v>
      </c>
    </row>
    <row r="14120" spans="1:6" x14ac:dyDescent="0.25">
      <c r="A14120">
        <v>12</v>
      </c>
      <c r="B14120">
        <v>4</v>
      </c>
      <c r="C14120" t="s">
        <v>1134</v>
      </c>
      <c r="D14120" t="s">
        <v>901</v>
      </c>
      <c r="E14120" t="s">
        <v>566</v>
      </c>
      <c r="F14120" t="s">
        <v>422</v>
      </c>
    </row>
    <row r="14121" spans="1:6" x14ac:dyDescent="0.25">
      <c r="A14121">
        <v>12</v>
      </c>
      <c r="B14121">
        <v>5</v>
      </c>
      <c r="C14121" t="s">
        <v>1030</v>
      </c>
      <c r="D14121" t="s">
        <v>908</v>
      </c>
      <c r="E14121" t="s">
        <v>338</v>
      </c>
      <c r="F14121" t="s">
        <v>422</v>
      </c>
    </row>
    <row r="14122" spans="1:6" x14ac:dyDescent="0.25">
      <c r="A14122">
        <v>12</v>
      </c>
      <c r="B14122">
        <v>6</v>
      </c>
      <c r="C14122" t="s">
        <v>1024</v>
      </c>
      <c r="D14122" t="s">
        <v>901</v>
      </c>
      <c r="E14122" t="s">
        <v>608</v>
      </c>
      <c r="F14122" t="s">
        <v>422</v>
      </c>
    </row>
    <row r="14123" spans="1:6" x14ac:dyDescent="0.25">
      <c r="A14123">
        <v>12</v>
      </c>
      <c r="B14123">
        <v>7</v>
      </c>
      <c r="C14123" t="s">
        <v>1052</v>
      </c>
      <c r="D14123" t="s">
        <v>901</v>
      </c>
      <c r="E14123" t="s">
        <v>503</v>
      </c>
      <c r="F14123" t="s">
        <v>422</v>
      </c>
    </row>
    <row r="14124" spans="1:6" x14ac:dyDescent="0.25">
      <c r="A14124">
        <v>12</v>
      </c>
      <c r="B14124">
        <v>8</v>
      </c>
      <c r="C14124" t="s">
        <v>1042</v>
      </c>
      <c r="D14124" t="s">
        <v>899</v>
      </c>
      <c r="E14124" t="s">
        <v>497</v>
      </c>
      <c r="F14124" t="s">
        <v>422</v>
      </c>
    </row>
    <row r="14125" spans="1:6" x14ac:dyDescent="0.25">
      <c r="A14125">
        <v>12</v>
      </c>
      <c r="B14125">
        <v>9</v>
      </c>
      <c r="C14125" t="s">
        <v>1126</v>
      </c>
      <c r="D14125" t="s">
        <v>961</v>
      </c>
      <c r="E14125" t="s">
        <v>420</v>
      </c>
      <c r="F14125" t="s">
        <v>422</v>
      </c>
    </row>
    <row r="14126" spans="1:6" x14ac:dyDescent="0.25">
      <c r="A14126">
        <v>12</v>
      </c>
      <c r="B14126">
        <v>10</v>
      </c>
      <c r="C14126" t="s">
        <v>1044</v>
      </c>
      <c r="D14126" t="s">
        <v>922</v>
      </c>
      <c r="E14126" t="s">
        <v>840</v>
      </c>
      <c r="F14126" t="s">
        <v>422</v>
      </c>
    </row>
    <row r="14127" spans="1:6" x14ac:dyDescent="0.25">
      <c r="A14127">
        <v>12</v>
      </c>
      <c r="B14127">
        <v>11</v>
      </c>
      <c r="C14127" t="s">
        <v>1058</v>
      </c>
      <c r="D14127" t="s">
        <v>961</v>
      </c>
      <c r="E14127" t="s">
        <v>594</v>
      </c>
      <c r="F14127" t="s">
        <v>422</v>
      </c>
    </row>
    <row r="14128" spans="1:6" x14ac:dyDescent="0.25">
      <c r="A14128">
        <v>12</v>
      </c>
      <c r="B14128">
        <v>12</v>
      </c>
      <c r="C14128" t="s">
        <v>1014</v>
      </c>
      <c r="D14128" t="s">
        <v>899</v>
      </c>
      <c r="E14128" t="s">
        <v>765</v>
      </c>
      <c r="F14128" t="s">
        <v>422</v>
      </c>
    </row>
    <row r="14129" spans="1:6" x14ac:dyDescent="0.25">
      <c r="A14129">
        <v>12</v>
      </c>
      <c r="B14129">
        <v>13</v>
      </c>
      <c r="C14129" t="s">
        <v>1121</v>
      </c>
      <c r="D14129" t="s">
        <v>901</v>
      </c>
      <c r="E14129" t="s">
        <v>203</v>
      </c>
      <c r="F14129" t="s">
        <v>422</v>
      </c>
    </row>
    <row r="14130" spans="1:6" x14ac:dyDescent="0.25">
      <c r="A14130">
        <v>12</v>
      </c>
      <c r="B14130">
        <v>14</v>
      </c>
      <c r="C14130" t="s">
        <v>1075</v>
      </c>
      <c r="D14130" t="s">
        <v>899</v>
      </c>
      <c r="E14130" t="s">
        <v>311</v>
      </c>
      <c r="F14130" t="s">
        <v>422</v>
      </c>
    </row>
    <row r="14131" spans="1:6" x14ac:dyDescent="0.25">
      <c r="A14131">
        <v>12</v>
      </c>
      <c r="B14131">
        <v>15</v>
      </c>
      <c r="C14131" t="s">
        <v>1114</v>
      </c>
      <c r="D14131" t="s">
        <v>961</v>
      </c>
      <c r="E14131" t="s">
        <v>26</v>
      </c>
      <c r="F14131" t="s">
        <v>422</v>
      </c>
    </row>
    <row r="14132" spans="1:6" x14ac:dyDescent="0.25">
      <c r="A14132">
        <v>13</v>
      </c>
      <c r="B14132">
        <v>1</v>
      </c>
      <c r="C14132" t="s">
        <v>1082</v>
      </c>
      <c r="D14132" t="s">
        <v>901</v>
      </c>
      <c r="E14132" t="s">
        <v>26</v>
      </c>
      <c r="F14132" t="s">
        <v>422</v>
      </c>
    </row>
    <row r="14133" spans="1:6" x14ac:dyDescent="0.25">
      <c r="A14133">
        <v>13</v>
      </c>
      <c r="B14133">
        <v>2</v>
      </c>
      <c r="C14133" t="s">
        <v>1050</v>
      </c>
      <c r="D14133" t="s">
        <v>922</v>
      </c>
      <c r="E14133" t="s">
        <v>311</v>
      </c>
      <c r="F14133" t="s">
        <v>422</v>
      </c>
    </row>
    <row r="14134" spans="1:6" x14ac:dyDescent="0.25">
      <c r="A14134">
        <v>13</v>
      </c>
      <c r="B14134">
        <v>3</v>
      </c>
      <c r="C14134" t="s">
        <v>1056</v>
      </c>
      <c r="D14134" t="s">
        <v>905</v>
      </c>
      <c r="E14134" t="s">
        <v>203</v>
      </c>
      <c r="F14134" t="s">
        <v>422</v>
      </c>
    </row>
    <row r="14135" spans="1:6" x14ac:dyDescent="0.25">
      <c r="A14135">
        <v>13</v>
      </c>
      <c r="B14135">
        <v>4</v>
      </c>
      <c r="C14135" t="s">
        <v>1079</v>
      </c>
      <c r="D14135" t="s">
        <v>905</v>
      </c>
      <c r="E14135" t="s">
        <v>765</v>
      </c>
      <c r="F14135" t="s">
        <v>422</v>
      </c>
    </row>
    <row r="14136" spans="1:6" x14ac:dyDescent="0.25">
      <c r="A14136">
        <v>13</v>
      </c>
      <c r="B14136">
        <v>5</v>
      </c>
      <c r="C14136" t="s">
        <v>1063</v>
      </c>
      <c r="D14136" t="s">
        <v>961</v>
      </c>
      <c r="E14136" t="s">
        <v>594</v>
      </c>
      <c r="F14136" t="s">
        <v>422</v>
      </c>
    </row>
    <row r="14137" spans="1:6" x14ac:dyDescent="0.25">
      <c r="A14137">
        <v>13</v>
      </c>
      <c r="B14137">
        <v>6</v>
      </c>
      <c r="C14137" t="s">
        <v>1073</v>
      </c>
      <c r="D14137" t="s">
        <v>899</v>
      </c>
      <c r="E14137" t="s">
        <v>840</v>
      </c>
      <c r="F14137" t="s">
        <v>422</v>
      </c>
    </row>
    <row r="14138" spans="1:6" x14ac:dyDescent="0.25">
      <c r="A14138">
        <v>13</v>
      </c>
      <c r="B14138">
        <v>7</v>
      </c>
      <c r="C14138" t="s">
        <v>1053</v>
      </c>
      <c r="D14138" t="s">
        <v>901</v>
      </c>
      <c r="E14138" t="s">
        <v>420</v>
      </c>
      <c r="F14138" t="s">
        <v>422</v>
      </c>
    </row>
    <row r="14139" spans="1:6" x14ac:dyDescent="0.25">
      <c r="A14139">
        <v>13</v>
      </c>
      <c r="B14139">
        <v>8</v>
      </c>
      <c r="C14139" t="s">
        <v>1032</v>
      </c>
      <c r="D14139" t="s">
        <v>908</v>
      </c>
      <c r="E14139" t="s">
        <v>497</v>
      </c>
      <c r="F14139" t="s">
        <v>422</v>
      </c>
    </row>
    <row r="14140" spans="1:6" x14ac:dyDescent="0.25">
      <c r="A14140">
        <v>13</v>
      </c>
      <c r="B14140">
        <v>9</v>
      </c>
      <c r="C14140" t="s">
        <v>1105</v>
      </c>
      <c r="D14140" t="s">
        <v>901</v>
      </c>
      <c r="E14140" t="s">
        <v>503</v>
      </c>
      <c r="F14140" t="s">
        <v>422</v>
      </c>
    </row>
    <row r="14141" spans="1:6" x14ac:dyDescent="0.25">
      <c r="A14141">
        <v>13</v>
      </c>
      <c r="B14141">
        <v>10</v>
      </c>
      <c r="C14141" t="s">
        <v>1100</v>
      </c>
      <c r="D14141" t="s">
        <v>961</v>
      </c>
      <c r="E14141" t="s">
        <v>608</v>
      </c>
      <c r="F14141" t="s">
        <v>422</v>
      </c>
    </row>
    <row r="14142" spans="1:6" x14ac:dyDescent="0.25">
      <c r="A14142">
        <v>13</v>
      </c>
      <c r="B14142">
        <v>11</v>
      </c>
      <c r="C14142" t="s">
        <v>1069</v>
      </c>
      <c r="D14142" t="s">
        <v>899</v>
      </c>
      <c r="E14142" t="s">
        <v>338</v>
      </c>
      <c r="F14142" t="s">
        <v>422</v>
      </c>
    </row>
    <row r="14143" spans="1:6" x14ac:dyDescent="0.25">
      <c r="A14143">
        <v>13</v>
      </c>
      <c r="B14143">
        <v>12</v>
      </c>
      <c r="C14143" t="s">
        <v>1099</v>
      </c>
      <c r="D14143" t="s">
        <v>899</v>
      </c>
      <c r="E14143" t="s">
        <v>566</v>
      </c>
      <c r="F14143" t="s">
        <v>422</v>
      </c>
    </row>
    <row r="14144" spans="1:6" x14ac:dyDescent="0.25">
      <c r="A14144">
        <v>13</v>
      </c>
      <c r="B14144">
        <v>13</v>
      </c>
      <c r="C14144" t="s">
        <v>1071</v>
      </c>
      <c r="D14144" t="s">
        <v>903</v>
      </c>
      <c r="E14144" t="s">
        <v>290</v>
      </c>
      <c r="F14144" t="s">
        <v>422</v>
      </c>
    </row>
    <row r="14145" spans="1:6" x14ac:dyDescent="0.25">
      <c r="A14145">
        <v>13</v>
      </c>
      <c r="B14145">
        <v>14</v>
      </c>
      <c r="C14145" t="s">
        <v>1148</v>
      </c>
      <c r="D14145" t="s">
        <v>901</v>
      </c>
      <c r="E14145" t="s">
        <v>448</v>
      </c>
      <c r="F14145" t="s">
        <v>422</v>
      </c>
    </row>
    <row r="14146" spans="1:6" x14ac:dyDescent="0.25">
      <c r="A14146">
        <v>13</v>
      </c>
      <c r="B14146">
        <v>15</v>
      </c>
      <c r="C14146" t="s">
        <v>1057</v>
      </c>
      <c r="D14146" t="s">
        <v>899</v>
      </c>
      <c r="E14146" t="s">
        <v>770</v>
      </c>
      <c r="F14146" t="s">
        <v>422</v>
      </c>
    </row>
    <row r="14147" spans="1:6" x14ac:dyDescent="0.25">
      <c r="A14147">
        <v>14</v>
      </c>
      <c r="B14147">
        <v>1</v>
      </c>
      <c r="C14147" t="s">
        <v>1122</v>
      </c>
      <c r="D14147" t="s">
        <v>901</v>
      </c>
      <c r="E14147" t="s">
        <v>770</v>
      </c>
      <c r="F14147" t="s">
        <v>422</v>
      </c>
    </row>
    <row r="14148" spans="1:6" x14ac:dyDescent="0.25">
      <c r="A14148">
        <v>14</v>
      </c>
      <c r="B14148">
        <v>2</v>
      </c>
      <c r="C14148" t="s">
        <v>1089</v>
      </c>
      <c r="D14148" t="s">
        <v>905</v>
      </c>
      <c r="E14148" t="s">
        <v>448</v>
      </c>
      <c r="F14148" t="s">
        <v>422</v>
      </c>
    </row>
    <row r="14149" spans="1:6" x14ac:dyDescent="0.25">
      <c r="A14149">
        <v>14</v>
      </c>
      <c r="B14149">
        <v>3</v>
      </c>
      <c r="C14149" t="s">
        <v>1117</v>
      </c>
      <c r="D14149" t="s">
        <v>899</v>
      </c>
      <c r="E14149" t="s">
        <v>290</v>
      </c>
      <c r="F14149" t="s">
        <v>422</v>
      </c>
    </row>
    <row r="14150" spans="1:6" x14ac:dyDescent="0.25">
      <c r="A14150">
        <v>14</v>
      </c>
      <c r="B14150">
        <v>4</v>
      </c>
      <c r="C14150" t="s">
        <v>1085</v>
      </c>
      <c r="D14150" t="s">
        <v>899</v>
      </c>
      <c r="E14150" t="s">
        <v>566</v>
      </c>
      <c r="F14150" t="s">
        <v>422</v>
      </c>
    </row>
    <row r="14151" spans="1:6" x14ac:dyDescent="0.25">
      <c r="A14151">
        <v>14</v>
      </c>
      <c r="B14151">
        <v>5</v>
      </c>
      <c r="C14151" t="s">
        <v>1107</v>
      </c>
      <c r="D14151" t="s">
        <v>905</v>
      </c>
      <c r="E14151" t="s">
        <v>338</v>
      </c>
      <c r="F14151" t="s">
        <v>422</v>
      </c>
    </row>
    <row r="14152" spans="1:6" x14ac:dyDescent="0.25">
      <c r="A14152">
        <v>14</v>
      </c>
      <c r="B14152">
        <v>6</v>
      </c>
      <c r="C14152" t="s">
        <v>1102</v>
      </c>
      <c r="D14152" t="s">
        <v>901</v>
      </c>
      <c r="E14152" t="s">
        <v>608</v>
      </c>
      <c r="F14152" t="s">
        <v>422</v>
      </c>
    </row>
    <row r="14153" spans="1:6" x14ac:dyDescent="0.25">
      <c r="A14153">
        <v>14</v>
      </c>
      <c r="B14153">
        <v>7</v>
      </c>
      <c r="C14153" t="s">
        <v>1096</v>
      </c>
      <c r="D14153" t="s">
        <v>901</v>
      </c>
      <c r="E14153" t="s">
        <v>503</v>
      </c>
      <c r="F14153" t="s">
        <v>422</v>
      </c>
    </row>
    <row r="14154" spans="1:6" x14ac:dyDescent="0.25">
      <c r="A14154">
        <v>14</v>
      </c>
      <c r="B14154">
        <v>8</v>
      </c>
      <c r="C14154" t="s">
        <v>1077</v>
      </c>
      <c r="D14154" t="s">
        <v>901</v>
      </c>
      <c r="E14154" t="s">
        <v>497</v>
      </c>
      <c r="F14154" t="s">
        <v>422</v>
      </c>
    </row>
    <row r="14155" spans="1:6" x14ac:dyDescent="0.25">
      <c r="A14155">
        <v>14</v>
      </c>
      <c r="B14155">
        <v>9</v>
      </c>
      <c r="C14155" t="s">
        <v>1131</v>
      </c>
      <c r="D14155" t="s">
        <v>901</v>
      </c>
      <c r="E14155" t="s">
        <v>420</v>
      </c>
      <c r="F14155" t="s">
        <v>422</v>
      </c>
    </row>
    <row r="14156" spans="1:6" x14ac:dyDescent="0.25">
      <c r="A14156">
        <v>14</v>
      </c>
      <c r="B14156">
        <v>10</v>
      </c>
      <c r="C14156" t="s">
        <v>1194</v>
      </c>
      <c r="D14156" t="s">
        <v>961</v>
      </c>
      <c r="E14156" t="s">
        <v>840</v>
      </c>
      <c r="F14156" t="s">
        <v>422</v>
      </c>
    </row>
    <row r="14157" spans="1:6" x14ac:dyDescent="0.25">
      <c r="A14157">
        <v>14</v>
      </c>
      <c r="B14157">
        <v>11</v>
      </c>
      <c r="C14157" t="s">
        <v>1152</v>
      </c>
      <c r="D14157" t="s">
        <v>903</v>
      </c>
      <c r="E14157" t="s">
        <v>594</v>
      </c>
      <c r="F14157" t="s">
        <v>422</v>
      </c>
    </row>
    <row r="14158" spans="1:6" x14ac:dyDescent="0.25">
      <c r="A14158">
        <v>14</v>
      </c>
      <c r="B14158">
        <v>12</v>
      </c>
      <c r="C14158" t="s">
        <v>1087</v>
      </c>
      <c r="D14158" t="s">
        <v>901</v>
      </c>
      <c r="E14158" t="s">
        <v>765</v>
      </c>
      <c r="F14158" t="s">
        <v>422</v>
      </c>
    </row>
    <row r="14159" spans="1:6" x14ac:dyDescent="0.25">
      <c r="A14159">
        <v>14</v>
      </c>
      <c r="B14159">
        <v>13</v>
      </c>
      <c r="C14159" t="s">
        <v>1115</v>
      </c>
      <c r="D14159" t="s">
        <v>901</v>
      </c>
      <c r="E14159" t="s">
        <v>203</v>
      </c>
      <c r="F14159" t="s">
        <v>422</v>
      </c>
    </row>
    <row r="14160" spans="1:6" x14ac:dyDescent="0.25">
      <c r="A14160">
        <v>14</v>
      </c>
      <c r="B14160">
        <v>14</v>
      </c>
      <c r="C14160" t="s">
        <v>1144</v>
      </c>
      <c r="D14160" t="s">
        <v>899</v>
      </c>
      <c r="E14160" t="s">
        <v>311</v>
      </c>
      <c r="F14160" t="s">
        <v>422</v>
      </c>
    </row>
    <row r="14161" spans="1:6" x14ac:dyDescent="0.25">
      <c r="A14161">
        <v>14</v>
      </c>
      <c r="B14161">
        <v>15</v>
      </c>
      <c r="C14161" t="s">
        <v>1109</v>
      </c>
      <c r="D14161" t="s">
        <v>908</v>
      </c>
      <c r="E14161" t="s">
        <v>26</v>
      </c>
      <c r="F14161" t="s">
        <v>422</v>
      </c>
    </row>
    <row r="14162" spans="1:6" x14ac:dyDescent="0.25">
      <c r="A14162">
        <v>15</v>
      </c>
      <c r="B14162">
        <v>1</v>
      </c>
      <c r="C14162" t="s">
        <v>1113</v>
      </c>
      <c r="D14162" t="s">
        <v>899</v>
      </c>
      <c r="E14162" t="s">
        <v>26</v>
      </c>
      <c r="F14162" t="s">
        <v>422</v>
      </c>
    </row>
    <row r="14163" spans="1:6" x14ac:dyDescent="0.25">
      <c r="A14163">
        <v>15</v>
      </c>
      <c r="B14163">
        <v>2</v>
      </c>
      <c r="C14163" t="s">
        <v>1083</v>
      </c>
      <c r="D14163" t="s">
        <v>901</v>
      </c>
      <c r="E14163" t="s">
        <v>311</v>
      </c>
      <c r="F14163" t="s">
        <v>422</v>
      </c>
    </row>
    <row r="14164" spans="1:6" x14ac:dyDescent="0.25">
      <c r="A14164">
        <v>15</v>
      </c>
      <c r="B14164">
        <v>3</v>
      </c>
      <c r="C14164" t="s">
        <v>1116</v>
      </c>
      <c r="D14164" t="s">
        <v>901</v>
      </c>
      <c r="E14164" t="s">
        <v>203</v>
      </c>
      <c r="F14164" t="s">
        <v>422</v>
      </c>
    </row>
    <row r="14165" spans="1:6" x14ac:dyDescent="0.25">
      <c r="A14165">
        <v>15</v>
      </c>
      <c r="B14165">
        <v>4</v>
      </c>
      <c r="C14165" t="s">
        <v>1149</v>
      </c>
      <c r="D14165" t="s">
        <v>903</v>
      </c>
      <c r="E14165" t="s">
        <v>765</v>
      </c>
      <c r="F14165" t="s">
        <v>422</v>
      </c>
    </row>
    <row r="14166" spans="1:6" x14ac:dyDescent="0.25">
      <c r="A14166">
        <v>15</v>
      </c>
      <c r="B14166">
        <v>5</v>
      </c>
      <c r="C14166" t="s">
        <v>1119</v>
      </c>
      <c r="D14166" t="s">
        <v>901</v>
      </c>
      <c r="E14166" t="s">
        <v>594</v>
      </c>
      <c r="F14166" t="s">
        <v>422</v>
      </c>
    </row>
    <row r="14167" spans="1:6" x14ac:dyDescent="0.25">
      <c r="A14167">
        <v>15</v>
      </c>
      <c r="B14167">
        <v>6</v>
      </c>
      <c r="C14167" t="s">
        <v>1165</v>
      </c>
      <c r="D14167" t="s">
        <v>901</v>
      </c>
      <c r="E14167" t="s">
        <v>840</v>
      </c>
      <c r="F14167" t="s">
        <v>422</v>
      </c>
    </row>
    <row r="14168" spans="1:6" x14ac:dyDescent="0.25">
      <c r="A14168">
        <v>15</v>
      </c>
      <c r="B14168">
        <v>7</v>
      </c>
      <c r="C14168" t="s">
        <v>1097</v>
      </c>
      <c r="D14168" t="s">
        <v>899</v>
      </c>
      <c r="E14168" t="s">
        <v>420</v>
      </c>
      <c r="F14168" t="s">
        <v>422</v>
      </c>
    </row>
    <row r="14169" spans="1:6" x14ac:dyDescent="0.25">
      <c r="A14169">
        <v>15</v>
      </c>
      <c r="B14169">
        <v>8</v>
      </c>
      <c r="C14169" t="s">
        <v>1130</v>
      </c>
      <c r="D14169" t="s">
        <v>899</v>
      </c>
      <c r="E14169" t="s">
        <v>497</v>
      </c>
      <c r="F14169" t="s">
        <v>422</v>
      </c>
    </row>
    <row r="14170" spans="1:6" x14ac:dyDescent="0.25">
      <c r="A14170">
        <v>15</v>
      </c>
      <c r="B14170">
        <v>9</v>
      </c>
      <c r="C14170" t="s">
        <v>1084</v>
      </c>
      <c r="D14170" t="s">
        <v>908</v>
      </c>
      <c r="E14170" t="s">
        <v>503</v>
      </c>
      <c r="F14170" t="s">
        <v>422</v>
      </c>
    </row>
    <row r="14171" spans="1:6" x14ac:dyDescent="0.25">
      <c r="A14171">
        <v>15</v>
      </c>
      <c r="B14171">
        <v>10</v>
      </c>
      <c r="C14171" t="s">
        <v>1103</v>
      </c>
      <c r="D14171" t="s">
        <v>901</v>
      </c>
      <c r="E14171" t="s">
        <v>608</v>
      </c>
      <c r="F14171" t="s">
        <v>422</v>
      </c>
    </row>
    <row r="14172" spans="1:6" x14ac:dyDescent="0.25">
      <c r="A14172">
        <v>15</v>
      </c>
      <c r="B14172">
        <v>11</v>
      </c>
      <c r="C14172" t="s">
        <v>1147</v>
      </c>
      <c r="D14172" t="s">
        <v>901</v>
      </c>
      <c r="E14172" t="s">
        <v>338</v>
      </c>
      <c r="F14172" t="s">
        <v>422</v>
      </c>
    </row>
    <row r="14173" spans="1:6" x14ac:dyDescent="0.25">
      <c r="A14173">
        <v>15</v>
      </c>
      <c r="B14173">
        <v>12</v>
      </c>
      <c r="C14173" t="s">
        <v>1146</v>
      </c>
      <c r="D14173" t="s">
        <v>905</v>
      </c>
      <c r="E14173" t="s">
        <v>566</v>
      </c>
      <c r="F14173" t="s">
        <v>422</v>
      </c>
    </row>
    <row r="14174" spans="1:6" x14ac:dyDescent="0.25">
      <c r="A14174">
        <v>15</v>
      </c>
      <c r="B14174">
        <v>13</v>
      </c>
      <c r="C14174" t="s">
        <v>1111</v>
      </c>
      <c r="D14174" t="s">
        <v>926</v>
      </c>
      <c r="E14174" t="s">
        <v>290</v>
      </c>
      <c r="F14174" t="s">
        <v>422</v>
      </c>
    </row>
    <row r="14175" spans="1:6" x14ac:dyDescent="0.25">
      <c r="A14175">
        <v>15</v>
      </c>
      <c r="B14175">
        <v>14</v>
      </c>
      <c r="C14175" t="s">
        <v>1064</v>
      </c>
      <c r="D14175" t="s">
        <v>901</v>
      </c>
      <c r="E14175" t="s">
        <v>448</v>
      </c>
      <c r="F14175" t="s">
        <v>422</v>
      </c>
    </row>
    <row r="14176" spans="1:6" x14ac:dyDescent="0.25">
      <c r="A14176">
        <v>15</v>
      </c>
      <c r="B14176">
        <v>15</v>
      </c>
      <c r="C14176" t="s">
        <v>1094</v>
      </c>
      <c r="D14176" t="s">
        <v>903</v>
      </c>
      <c r="E14176" t="s">
        <v>770</v>
      </c>
      <c r="F14176" t="s">
        <v>422</v>
      </c>
    </row>
    <row r="14177" spans="1:6" x14ac:dyDescent="0.25">
      <c r="A14177">
        <v>16</v>
      </c>
      <c r="B14177">
        <v>1</v>
      </c>
      <c r="C14177" t="s">
        <v>1092</v>
      </c>
      <c r="D14177" t="s">
        <v>901</v>
      </c>
      <c r="E14177" t="s">
        <v>770</v>
      </c>
      <c r="F14177" t="s">
        <v>422</v>
      </c>
    </row>
    <row r="14178" spans="1:6" x14ac:dyDescent="0.25">
      <c r="A14178">
        <v>16</v>
      </c>
      <c r="B14178">
        <v>2</v>
      </c>
      <c r="C14178" t="s">
        <v>1177</v>
      </c>
      <c r="D14178" t="s">
        <v>901</v>
      </c>
      <c r="E14178" t="s">
        <v>448</v>
      </c>
      <c r="F14178" t="s">
        <v>422</v>
      </c>
    </row>
    <row r="14179" spans="1:6" x14ac:dyDescent="0.25">
      <c r="A14179">
        <v>16</v>
      </c>
      <c r="B14179">
        <v>3</v>
      </c>
      <c r="C14179" t="s">
        <v>1201</v>
      </c>
      <c r="D14179" t="s">
        <v>903</v>
      </c>
      <c r="E14179" t="s">
        <v>290</v>
      </c>
      <c r="F14179" t="s">
        <v>422</v>
      </c>
    </row>
    <row r="14180" spans="1:6" x14ac:dyDescent="0.25">
      <c r="A14180">
        <v>16</v>
      </c>
      <c r="B14180">
        <v>4</v>
      </c>
      <c r="C14180" t="s">
        <v>1158</v>
      </c>
      <c r="D14180" t="s">
        <v>961</v>
      </c>
      <c r="E14180" t="s">
        <v>566</v>
      </c>
      <c r="F14180" t="s">
        <v>422</v>
      </c>
    </row>
    <row r="14181" spans="1:6" x14ac:dyDescent="0.25">
      <c r="A14181">
        <v>16</v>
      </c>
      <c r="B14181">
        <v>5</v>
      </c>
      <c r="C14181" t="s">
        <v>1104</v>
      </c>
      <c r="D14181" t="s">
        <v>901</v>
      </c>
      <c r="E14181" t="s">
        <v>338</v>
      </c>
      <c r="F14181" t="s">
        <v>422</v>
      </c>
    </row>
    <row r="14182" spans="1:6" x14ac:dyDescent="0.25">
      <c r="A14182">
        <v>16</v>
      </c>
      <c r="B14182">
        <v>6</v>
      </c>
      <c r="C14182" t="s">
        <v>1133</v>
      </c>
      <c r="D14182" t="s">
        <v>901</v>
      </c>
      <c r="E14182" t="s">
        <v>608</v>
      </c>
      <c r="F14182" t="s">
        <v>422</v>
      </c>
    </row>
    <row r="14183" spans="1:6" x14ac:dyDescent="0.25">
      <c r="A14183">
        <v>16</v>
      </c>
      <c r="B14183">
        <v>7</v>
      </c>
      <c r="C14183" t="s">
        <v>1140</v>
      </c>
      <c r="D14183" t="s">
        <v>901</v>
      </c>
      <c r="E14183" t="s">
        <v>503</v>
      </c>
      <c r="F14183" t="s">
        <v>422</v>
      </c>
    </row>
    <row r="14184" spans="1:6" x14ac:dyDescent="0.25">
      <c r="A14184">
        <v>16</v>
      </c>
      <c r="B14184">
        <v>8</v>
      </c>
      <c r="C14184" t="s">
        <v>1136</v>
      </c>
      <c r="D14184" t="s">
        <v>899</v>
      </c>
      <c r="E14184" t="s">
        <v>497</v>
      </c>
      <c r="F14184" t="s">
        <v>422</v>
      </c>
    </row>
    <row r="14185" spans="1:6" x14ac:dyDescent="0.25">
      <c r="A14185">
        <v>16</v>
      </c>
      <c r="B14185">
        <v>9</v>
      </c>
      <c r="C14185" t="s">
        <v>1091</v>
      </c>
      <c r="D14185" t="s">
        <v>901</v>
      </c>
      <c r="E14185" t="s">
        <v>420</v>
      </c>
      <c r="F14185" t="s">
        <v>422</v>
      </c>
    </row>
    <row r="14186" spans="1:6" x14ac:dyDescent="0.25">
      <c r="A14186">
        <v>16</v>
      </c>
      <c r="B14186">
        <v>10</v>
      </c>
      <c r="C14186" t="s">
        <v>1155</v>
      </c>
      <c r="D14186" t="s">
        <v>961</v>
      </c>
      <c r="E14186" t="s">
        <v>840</v>
      </c>
      <c r="F14186" t="s">
        <v>422</v>
      </c>
    </row>
    <row r="14187" spans="1:6" x14ac:dyDescent="0.25">
      <c r="A14187">
        <v>16</v>
      </c>
      <c r="B14187">
        <v>11</v>
      </c>
      <c r="C14187" t="s">
        <v>1129</v>
      </c>
      <c r="D14187" t="s">
        <v>899</v>
      </c>
      <c r="E14187" t="s">
        <v>594</v>
      </c>
      <c r="F14187" t="s">
        <v>422</v>
      </c>
    </row>
    <row r="14188" spans="1:6" x14ac:dyDescent="0.25">
      <c r="A14188">
        <v>16</v>
      </c>
      <c r="B14188">
        <v>12</v>
      </c>
      <c r="C14188" t="s">
        <v>1145</v>
      </c>
      <c r="D14188" t="s">
        <v>899</v>
      </c>
      <c r="E14188" t="s">
        <v>765</v>
      </c>
      <c r="F14188" t="s">
        <v>422</v>
      </c>
    </row>
    <row r="14189" spans="1:6" x14ac:dyDescent="0.25">
      <c r="A14189">
        <v>16</v>
      </c>
      <c r="B14189">
        <v>13</v>
      </c>
      <c r="C14189" t="s">
        <v>1128</v>
      </c>
      <c r="D14189" t="s">
        <v>901</v>
      </c>
      <c r="E14189" t="s">
        <v>203</v>
      </c>
      <c r="F14189" t="s">
        <v>422</v>
      </c>
    </row>
    <row r="14190" spans="1:6" x14ac:dyDescent="0.25">
      <c r="A14190">
        <v>16</v>
      </c>
      <c r="B14190">
        <v>14</v>
      </c>
      <c r="C14190" t="s">
        <v>1118</v>
      </c>
      <c r="D14190" t="s">
        <v>901</v>
      </c>
      <c r="E14190" t="s">
        <v>311</v>
      </c>
      <c r="F14190" t="s">
        <v>422</v>
      </c>
    </row>
    <row r="14191" spans="1:6" x14ac:dyDescent="0.25">
      <c r="A14191">
        <v>16</v>
      </c>
      <c r="B14191">
        <v>15</v>
      </c>
      <c r="C14191" t="s">
        <v>1200</v>
      </c>
      <c r="D14191" t="s">
        <v>901</v>
      </c>
      <c r="E14191" t="s">
        <v>26</v>
      </c>
      <c r="F14191" t="s">
        <v>422</v>
      </c>
    </row>
    <row r="14192" spans="1:6" x14ac:dyDescent="0.25">
      <c r="A14192">
        <v>17</v>
      </c>
      <c r="B14192">
        <v>1</v>
      </c>
      <c r="C14192" t="s">
        <v>1174</v>
      </c>
      <c r="D14192" t="s">
        <v>899</v>
      </c>
      <c r="E14192" t="s">
        <v>26</v>
      </c>
      <c r="F14192" t="s">
        <v>422</v>
      </c>
    </row>
    <row r="14193" spans="1:6" x14ac:dyDescent="0.25">
      <c r="A14193">
        <v>17</v>
      </c>
      <c r="B14193">
        <v>2</v>
      </c>
      <c r="C14193" t="s">
        <v>1164</v>
      </c>
      <c r="D14193" t="s">
        <v>903</v>
      </c>
      <c r="E14193" t="s">
        <v>311</v>
      </c>
      <c r="F14193" t="s">
        <v>422</v>
      </c>
    </row>
    <row r="14194" spans="1:6" x14ac:dyDescent="0.25">
      <c r="A14194">
        <v>17</v>
      </c>
      <c r="B14194">
        <v>3</v>
      </c>
      <c r="C14194" t="s">
        <v>1213</v>
      </c>
      <c r="D14194" t="s">
        <v>901</v>
      </c>
      <c r="E14194" t="s">
        <v>203</v>
      </c>
      <c r="F14194" t="s">
        <v>422</v>
      </c>
    </row>
    <row r="14195" spans="1:6" x14ac:dyDescent="0.25">
      <c r="A14195">
        <v>17</v>
      </c>
      <c r="B14195">
        <v>4</v>
      </c>
      <c r="C14195" t="s">
        <v>1227</v>
      </c>
      <c r="D14195" t="s">
        <v>901</v>
      </c>
      <c r="E14195" t="s">
        <v>765</v>
      </c>
      <c r="F14195" t="s">
        <v>422</v>
      </c>
    </row>
    <row r="14196" spans="1:6" x14ac:dyDescent="0.25">
      <c r="A14196">
        <v>17</v>
      </c>
      <c r="B14196">
        <v>5</v>
      </c>
      <c r="C14196" t="s">
        <v>1237</v>
      </c>
      <c r="D14196" t="s">
        <v>901</v>
      </c>
      <c r="E14196" t="s">
        <v>594</v>
      </c>
      <c r="F14196" t="s">
        <v>422</v>
      </c>
    </row>
    <row r="14197" spans="1:6" x14ac:dyDescent="0.25">
      <c r="A14197">
        <v>17</v>
      </c>
      <c r="B14197">
        <v>6</v>
      </c>
      <c r="C14197" t="s">
        <v>1157</v>
      </c>
      <c r="D14197" t="s">
        <v>899</v>
      </c>
      <c r="E14197" t="s">
        <v>840</v>
      </c>
      <c r="F14197" t="s">
        <v>422</v>
      </c>
    </row>
    <row r="14198" spans="1:6" x14ac:dyDescent="0.25">
      <c r="A14198">
        <v>17</v>
      </c>
      <c r="B14198">
        <v>7</v>
      </c>
      <c r="C14198" t="s">
        <v>1139</v>
      </c>
      <c r="D14198" t="s">
        <v>903</v>
      </c>
      <c r="E14198" t="s">
        <v>420</v>
      </c>
      <c r="F14198" t="s">
        <v>422</v>
      </c>
    </row>
    <row r="14199" spans="1:6" x14ac:dyDescent="0.25">
      <c r="A14199">
        <v>17</v>
      </c>
      <c r="B14199">
        <v>8</v>
      </c>
      <c r="C14199" t="s">
        <v>1127</v>
      </c>
      <c r="D14199" t="s">
        <v>901</v>
      </c>
      <c r="E14199" t="s">
        <v>497</v>
      </c>
      <c r="F14199" t="s">
        <v>422</v>
      </c>
    </row>
    <row r="14200" spans="1:6" x14ac:dyDescent="0.25">
      <c r="A14200">
        <v>17</v>
      </c>
      <c r="B14200">
        <v>9</v>
      </c>
      <c r="C14200" t="s">
        <v>1141</v>
      </c>
      <c r="D14200" t="s">
        <v>899</v>
      </c>
      <c r="E14200" t="s">
        <v>503</v>
      </c>
      <c r="F14200" t="s">
        <v>422</v>
      </c>
    </row>
    <row r="14201" spans="1:6" x14ac:dyDescent="0.25">
      <c r="A14201">
        <v>17</v>
      </c>
      <c r="B14201">
        <v>10</v>
      </c>
      <c r="C14201" t="s">
        <v>1211</v>
      </c>
      <c r="D14201" t="s">
        <v>899</v>
      </c>
      <c r="E14201" t="s">
        <v>608</v>
      </c>
      <c r="F14201" t="s">
        <v>422</v>
      </c>
    </row>
    <row r="14202" spans="1:6" x14ac:dyDescent="0.25">
      <c r="A14202">
        <v>17</v>
      </c>
      <c r="B14202">
        <v>11</v>
      </c>
      <c r="C14202" t="s">
        <v>1225</v>
      </c>
      <c r="D14202" t="s">
        <v>901</v>
      </c>
      <c r="E14202" t="s">
        <v>338</v>
      </c>
      <c r="F14202" t="s">
        <v>422</v>
      </c>
    </row>
    <row r="14203" spans="1:6" x14ac:dyDescent="0.25">
      <c r="A14203">
        <v>17</v>
      </c>
      <c r="B14203">
        <v>12</v>
      </c>
      <c r="C14203" t="s">
        <v>1183</v>
      </c>
      <c r="D14203" t="s">
        <v>899</v>
      </c>
      <c r="E14203" t="s">
        <v>566</v>
      </c>
      <c r="F14203" t="s">
        <v>422</v>
      </c>
    </row>
    <row r="14204" spans="1:6" x14ac:dyDescent="0.25">
      <c r="A14204">
        <v>17</v>
      </c>
      <c r="B14204">
        <v>13</v>
      </c>
      <c r="C14204" t="s">
        <v>1210</v>
      </c>
      <c r="D14204" t="s">
        <v>901</v>
      </c>
      <c r="E14204" t="s">
        <v>290</v>
      </c>
      <c r="F14204" t="s">
        <v>422</v>
      </c>
    </row>
    <row r="14205" spans="1:6" x14ac:dyDescent="0.25">
      <c r="A14205">
        <v>17</v>
      </c>
      <c r="B14205">
        <v>14</v>
      </c>
      <c r="C14205" t="s">
        <v>1168</v>
      </c>
      <c r="D14205" t="s">
        <v>899</v>
      </c>
      <c r="E14205" t="s">
        <v>448</v>
      </c>
      <c r="F14205" t="s">
        <v>422</v>
      </c>
    </row>
    <row r="14206" spans="1:6" x14ac:dyDescent="0.25">
      <c r="A14206">
        <v>17</v>
      </c>
      <c r="B14206">
        <v>15</v>
      </c>
      <c r="C14206" t="s">
        <v>1188</v>
      </c>
      <c r="D14206" t="s">
        <v>961</v>
      </c>
      <c r="E14206" t="s">
        <v>770</v>
      </c>
      <c r="F14206" t="s">
        <v>422</v>
      </c>
    </row>
    <row r="14207" spans="1:6" x14ac:dyDescent="0.25">
      <c r="A14207">
        <v>18</v>
      </c>
      <c r="B14207">
        <v>1</v>
      </c>
      <c r="C14207" t="s">
        <v>1163</v>
      </c>
      <c r="D14207" t="s">
        <v>903</v>
      </c>
      <c r="E14207" t="s">
        <v>770</v>
      </c>
      <c r="F14207" t="s">
        <v>422</v>
      </c>
    </row>
    <row r="14208" spans="1:6" x14ac:dyDescent="0.25">
      <c r="A14208">
        <v>18</v>
      </c>
      <c r="B14208">
        <v>2</v>
      </c>
      <c r="C14208" t="s">
        <v>1185</v>
      </c>
      <c r="D14208" t="s">
        <v>901</v>
      </c>
      <c r="E14208" t="s">
        <v>448</v>
      </c>
      <c r="F14208" t="s">
        <v>422</v>
      </c>
    </row>
    <row r="14209" spans="1:6" x14ac:dyDescent="0.25">
      <c r="A14209">
        <v>18</v>
      </c>
      <c r="B14209">
        <v>3</v>
      </c>
      <c r="C14209" t="s">
        <v>1215</v>
      </c>
      <c r="D14209" t="s">
        <v>899</v>
      </c>
      <c r="E14209" t="s">
        <v>290</v>
      </c>
      <c r="F14209" t="s">
        <v>422</v>
      </c>
    </row>
    <row r="14210" spans="1:6" x14ac:dyDescent="0.25">
      <c r="A14210">
        <v>18</v>
      </c>
      <c r="B14210">
        <v>4</v>
      </c>
      <c r="C14210" t="s">
        <v>1212</v>
      </c>
      <c r="D14210" t="s">
        <v>901</v>
      </c>
      <c r="E14210" t="s">
        <v>566</v>
      </c>
      <c r="F14210" t="s">
        <v>422</v>
      </c>
    </row>
    <row r="14211" spans="1:6" x14ac:dyDescent="0.25">
      <c r="A14211">
        <v>18</v>
      </c>
      <c r="B14211">
        <v>5</v>
      </c>
      <c r="C14211" t="s">
        <v>1167</v>
      </c>
      <c r="D14211" t="s">
        <v>901</v>
      </c>
      <c r="E14211" t="s">
        <v>338</v>
      </c>
      <c r="F14211" t="s">
        <v>422</v>
      </c>
    </row>
    <row r="14212" spans="1:6" x14ac:dyDescent="0.25">
      <c r="A14212">
        <v>18</v>
      </c>
      <c r="B14212">
        <v>6</v>
      </c>
      <c r="C14212" t="s">
        <v>1120</v>
      </c>
      <c r="D14212" t="s">
        <v>922</v>
      </c>
      <c r="E14212" t="s">
        <v>608</v>
      </c>
      <c r="F14212" t="s">
        <v>422</v>
      </c>
    </row>
    <row r="14213" spans="1:6" x14ac:dyDescent="0.25">
      <c r="A14213">
        <v>18</v>
      </c>
      <c r="B14213">
        <v>7</v>
      </c>
      <c r="C14213" t="s">
        <v>1254</v>
      </c>
      <c r="D14213" t="s">
        <v>905</v>
      </c>
      <c r="E14213" t="s">
        <v>503</v>
      </c>
      <c r="F14213" t="s">
        <v>422</v>
      </c>
    </row>
    <row r="14214" spans="1:6" x14ac:dyDescent="0.25">
      <c r="A14214">
        <v>18</v>
      </c>
      <c r="B14214">
        <v>8</v>
      </c>
      <c r="C14214" t="s">
        <v>1186</v>
      </c>
      <c r="D14214" t="s">
        <v>922</v>
      </c>
      <c r="E14214" t="s">
        <v>497</v>
      </c>
      <c r="F14214" t="s">
        <v>422</v>
      </c>
    </row>
    <row r="14215" spans="1:6" x14ac:dyDescent="0.25">
      <c r="A14215">
        <v>18</v>
      </c>
      <c r="B14215">
        <v>9</v>
      </c>
      <c r="C14215" t="s">
        <v>1151</v>
      </c>
      <c r="D14215" t="s">
        <v>903</v>
      </c>
      <c r="E14215" t="s">
        <v>420</v>
      </c>
      <c r="F14215" t="s">
        <v>422</v>
      </c>
    </row>
    <row r="14216" spans="1:6" x14ac:dyDescent="0.25">
      <c r="A14216">
        <v>18</v>
      </c>
      <c r="B14216">
        <v>10</v>
      </c>
      <c r="C14216" t="s">
        <v>1110</v>
      </c>
      <c r="D14216" t="s">
        <v>899</v>
      </c>
      <c r="E14216" t="s">
        <v>840</v>
      </c>
      <c r="F14216" t="s">
        <v>422</v>
      </c>
    </row>
    <row r="14217" spans="1:6" x14ac:dyDescent="0.25">
      <c r="A14217">
        <v>18</v>
      </c>
      <c r="B14217">
        <v>11</v>
      </c>
      <c r="C14217" t="s">
        <v>1137</v>
      </c>
      <c r="D14217" t="s">
        <v>922</v>
      </c>
      <c r="E14217" t="s">
        <v>594</v>
      </c>
      <c r="F14217" t="s">
        <v>422</v>
      </c>
    </row>
    <row r="14218" spans="1:6" x14ac:dyDescent="0.25">
      <c r="A14218">
        <v>18</v>
      </c>
      <c r="B14218">
        <v>12</v>
      </c>
      <c r="C14218" t="s">
        <v>1132</v>
      </c>
      <c r="D14218" t="s">
        <v>903</v>
      </c>
      <c r="E14218" t="s">
        <v>765</v>
      </c>
      <c r="F14218" t="s">
        <v>422</v>
      </c>
    </row>
    <row r="14219" spans="1:6" x14ac:dyDescent="0.25">
      <c r="A14219">
        <v>18</v>
      </c>
      <c r="B14219">
        <v>13</v>
      </c>
      <c r="C14219" t="s">
        <v>1226</v>
      </c>
      <c r="D14219" t="s">
        <v>901</v>
      </c>
      <c r="E14219" t="s">
        <v>203</v>
      </c>
      <c r="F14219" t="s">
        <v>422</v>
      </c>
    </row>
    <row r="14220" spans="1:6" x14ac:dyDescent="0.25">
      <c r="A14220">
        <v>18</v>
      </c>
      <c r="B14220">
        <v>14</v>
      </c>
      <c r="C14220" t="s">
        <v>1153</v>
      </c>
      <c r="D14220" t="s">
        <v>899</v>
      </c>
      <c r="E14220" t="s">
        <v>311</v>
      </c>
      <c r="F14220" t="s">
        <v>422</v>
      </c>
    </row>
    <row r="14221" spans="1:6" x14ac:dyDescent="0.25">
      <c r="A14221">
        <v>18</v>
      </c>
      <c r="B14221">
        <v>15</v>
      </c>
      <c r="C14221" t="s">
        <v>1231</v>
      </c>
      <c r="D14221" t="s">
        <v>901</v>
      </c>
      <c r="E14221" t="s">
        <v>26</v>
      </c>
      <c r="F14221" t="s">
        <v>422</v>
      </c>
    </row>
    <row r="14222" spans="1:6" x14ac:dyDescent="0.25">
      <c r="A14222">
        <v>19</v>
      </c>
      <c r="B14222">
        <v>1</v>
      </c>
      <c r="C14222" t="s">
        <v>1162</v>
      </c>
      <c r="D14222" t="s">
        <v>961</v>
      </c>
      <c r="E14222" t="s">
        <v>26</v>
      </c>
      <c r="F14222" t="s">
        <v>422</v>
      </c>
    </row>
    <row r="14223" spans="1:6" x14ac:dyDescent="0.25">
      <c r="A14223">
        <v>19</v>
      </c>
      <c r="B14223">
        <v>2</v>
      </c>
      <c r="C14223" t="s">
        <v>1159</v>
      </c>
      <c r="D14223" t="s">
        <v>901</v>
      </c>
      <c r="E14223" t="s">
        <v>311</v>
      </c>
      <c r="F14223" t="s">
        <v>422</v>
      </c>
    </row>
    <row r="14224" spans="1:6" x14ac:dyDescent="0.25">
      <c r="A14224">
        <v>19</v>
      </c>
      <c r="B14224">
        <v>3</v>
      </c>
      <c r="C14224" t="s">
        <v>1142</v>
      </c>
      <c r="D14224" t="s">
        <v>899</v>
      </c>
      <c r="E14224" t="s">
        <v>203</v>
      </c>
      <c r="F14224" t="s">
        <v>422</v>
      </c>
    </row>
    <row r="14225" spans="1:6" x14ac:dyDescent="0.25">
      <c r="A14225">
        <v>19</v>
      </c>
      <c r="B14225">
        <v>4</v>
      </c>
      <c r="C14225" t="s">
        <v>1169</v>
      </c>
      <c r="D14225" t="s">
        <v>901</v>
      </c>
      <c r="E14225" t="s">
        <v>765</v>
      </c>
      <c r="F14225" t="s">
        <v>422</v>
      </c>
    </row>
    <row r="14226" spans="1:6" x14ac:dyDescent="0.25">
      <c r="A14226">
        <v>19</v>
      </c>
      <c r="B14226">
        <v>5</v>
      </c>
      <c r="C14226" t="s">
        <v>1166</v>
      </c>
      <c r="D14226" t="s">
        <v>901</v>
      </c>
      <c r="E14226" t="s">
        <v>594</v>
      </c>
      <c r="F14226" t="s">
        <v>422</v>
      </c>
    </row>
    <row r="14227" spans="1:6" x14ac:dyDescent="0.25">
      <c r="A14227">
        <v>19</v>
      </c>
      <c r="B14227">
        <v>6</v>
      </c>
      <c r="C14227" t="s">
        <v>1173</v>
      </c>
      <c r="D14227" t="s">
        <v>899</v>
      </c>
      <c r="E14227" t="s">
        <v>840</v>
      </c>
      <c r="F14227" t="s">
        <v>422</v>
      </c>
    </row>
    <row r="14228" spans="1:6" x14ac:dyDescent="0.25">
      <c r="A14228">
        <v>19</v>
      </c>
      <c r="B14228">
        <v>7</v>
      </c>
      <c r="C14228" t="s">
        <v>1279</v>
      </c>
      <c r="D14228" t="s">
        <v>901</v>
      </c>
      <c r="E14228" t="s">
        <v>420</v>
      </c>
      <c r="F14228" t="s">
        <v>422</v>
      </c>
    </row>
    <row r="14229" spans="1:6" x14ac:dyDescent="0.25">
      <c r="A14229">
        <v>19</v>
      </c>
      <c r="B14229">
        <v>8</v>
      </c>
      <c r="C14229" t="s">
        <v>1187</v>
      </c>
      <c r="D14229" t="s">
        <v>905</v>
      </c>
      <c r="E14229" t="s">
        <v>497</v>
      </c>
      <c r="F14229" t="s">
        <v>422</v>
      </c>
    </row>
    <row r="14230" spans="1:6" x14ac:dyDescent="0.25">
      <c r="A14230">
        <v>19</v>
      </c>
      <c r="B14230">
        <v>9</v>
      </c>
      <c r="C14230" t="s">
        <v>1278</v>
      </c>
      <c r="D14230" t="s">
        <v>901</v>
      </c>
      <c r="E14230" t="s">
        <v>503</v>
      </c>
      <c r="F14230" t="s">
        <v>422</v>
      </c>
    </row>
    <row r="14231" spans="1:6" x14ac:dyDescent="0.25">
      <c r="A14231">
        <v>19</v>
      </c>
      <c r="B14231">
        <v>10</v>
      </c>
      <c r="C14231" t="s">
        <v>1180</v>
      </c>
      <c r="D14231" t="s">
        <v>899</v>
      </c>
      <c r="E14231" t="s">
        <v>608</v>
      </c>
      <c r="F14231" t="s">
        <v>422</v>
      </c>
    </row>
    <row r="14232" spans="1:6" x14ac:dyDescent="0.25">
      <c r="A14232">
        <v>19</v>
      </c>
      <c r="B14232">
        <v>11</v>
      </c>
      <c r="C14232" t="s">
        <v>1204</v>
      </c>
      <c r="D14232" t="s">
        <v>901</v>
      </c>
      <c r="E14232" t="s">
        <v>338</v>
      </c>
      <c r="F14232" t="s">
        <v>422</v>
      </c>
    </row>
    <row r="14233" spans="1:6" x14ac:dyDescent="0.25">
      <c r="A14233">
        <v>19</v>
      </c>
      <c r="B14233">
        <v>12</v>
      </c>
      <c r="C14233" t="s">
        <v>1135</v>
      </c>
      <c r="D14233" t="s">
        <v>908</v>
      </c>
      <c r="E14233" t="s">
        <v>566</v>
      </c>
      <c r="F14233" t="s">
        <v>422</v>
      </c>
    </row>
    <row r="14234" spans="1:6" x14ac:dyDescent="0.25">
      <c r="A14234">
        <v>19</v>
      </c>
      <c r="B14234">
        <v>13</v>
      </c>
      <c r="C14234" t="s">
        <v>1236</v>
      </c>
      <c r="D14234" t="s">
        <v>901</v>
      </c>
      <c r="E14234" t="s">
        <v>290</v>
      </c>
      <c r="F14234" t="s">
        <v>422</v>
      </c>
    </row>
    <row r="14235" spans="1:6" x14ac:dyDescent="0.25">
      <c r="A14235">
        <v>19</v>
      </c>
      <c r="B14235">
        <v>14</v>
      </c>
      <c r="C14235" t="s">
        <v>1249</v>
      </c>
      <c r="D14235" t="s">
        <v>899</v>
      </c>
      <c r="E14235" t="s">
        <v>448</v>
      </c>
      <c r="F14235" t="s">
        <v>422</v>
      </c>
    </row>
    <row r="14236" spans="1:6" x14ac:dyDescent="0.25">
      <c r="A14236">
        <v>19</v>
      </c>
      <c r="B14236">
        <v>15</v>
      </c>
      <c r="C14236" t="s">
        <v>1189</v>
      </c>
      <c r="D14236" t="s">
        <v>901</v>
      </c>
      <c r="E14236" t="s">
        <v>770</v>
      </c>
      <c r="F14236" t="s">
        <v>422</v>
      </c>
    </row>
    <row r="14237" spans="1:6" x14ac:dyDescent="0.25">
      <c r="A14237">
        <v>20</v>
      </c>
      <c r="B14237">
        <v>1</v>
      </c>
      <c r="C14237" t="s">
        <v>1176</v>
      </c>
      <c r="D14237" t="s">
        <v>922</v>
      </c>
      <c r="E14237" t="s">
        <v>770</v>
      </c>
      <c r="F14237" t="s">
        <v>422</v>
      </c>
    </row>
    <row r="14238" spans="1:6" x14ac:dyDescent="0.25">
      <c r="A14238">
        <v>20</v>
      </c>
      <c r="B14238">
        <v>2</v>
      </c>
      <c r="C14238" t="s">
        <v>1190</v>
      </c>
      <c r="D14238" t="s">
        <v>901</v>
      </c>
      <c r="E14238" t="s">
        <v>448</v>
      </c>
      <c r="F14238" t="s">
        <v>422</v>
      </c>
    </row>
    <row r="14239" spans="1:6" x14ac:dyDescent="0.25">
      <c r="A14239">
        <v>20</v>
      </c>
      <c r="B14239">
        <v>3</v>
      </c>
      <c r="C14239" t="s">
        <v>1175</v>
      </c>
      <c r="D14239" t="s">
        <v>905</v>
      </c>
      <c r="E14239" t="s">
        <v>290</v>
      </c>
      <c r="F14239" t="s">
        <v>422</v>
      </c>
    </row>
    <row r="14240" spans="1:6" x14ac:dyDescent="0.25">
      <c r="A14240">
        <v>20</v>
      </c>
      <c r="B14240">
        <v>4</v>
      </c>
      <c r="C14240" t="s">
        <v>1233</v>
      </c>
      <c r="D14240" t="s">
        <v>901</v>
      </c>
      <c r="E14240" t="s">
        <v>566</v>
      </c>
      <c r="F14240" t="s">
        <v>422</v>
      </c>
    </row>
    <row r="14241" spans="1:6" x14ac:dyDescent="0.25">
      <c r="A14241">
        <v>20</v>
      </c>
      <c r="B14241">
        <v>5</v>
      </c>
      <c r="C14241" t="s">
        <v>1206</v>
      </c>
      <c r="D14241" t="s">
        <v>901</v>
      </c>
      <c r="E14241" t="s">
        <v>338</v>
      </c>
      <c r="F14241" t="s">
        <v>422</v>
      </c>
    </row>
    <row r="14242" spans="1:6" x14ac:dyDescent="0.25">
      <c r="A14242">
        <v>20</v>
      </c>
      <c r="B14242">
        <v>6</v>
      </c>
      <c r="C14242" t="s">
        <v>1150</v>
      </c>
      <c r="D14242" t="s">
        <v>905</v>
      </c>
      <c r="E14242" t="s">
        <v>608</v>
      </c>
      <c r="F14242" t="s">
        <v>422</v>
      </c>
    </row>
    <row r="14243" spans="1:6" x14ac:dyDescent="0.25">
      <c r="A14243">
        <v>20</v>
      </c>
      <c r="B14243">
        <v>7</v>
      </c>
      <c r="C14243" t="s">
        <v>1160</v>
      </c>
      <c r="D14243" t="s">
        <v>899</v>
      </c>
      <c r="E14243" t="s">
        <v>503</v>
      </c>
      <c r="F14243" t="s">
        <v>422</v>
      </c>
    </row>
    <row r="14244" spans="1:6" x14ac:dyDescent="0.25">
      <c r="A14244">
        <v>20</v>
      </c>
      <c r="B14244">
        <v>8</v>
      </c>
      <c r="C14244" t="s">
        <v>1222</v>
      </c>
      <c r="D14244" t="s">
        <v>901</v>
      </c>
      <c r="E14244" t="s">
        <v>497</v>
      </c>
      <c r="F14244" t="s">
        <v>422</v>
      </c>
    </row>
    <row r="14245" spans="1:6" x14ac:dyDescent="0.25">
      <c r="A14245">
        <v>20</v>
      </c>
      <c r="B14245">
        <v>9</v>
      </c>
      <c r="C14245" t="s">
        <v>1123</v>
      </c>
      <c r="D14245" t="s">
        <v>926</v>
      </c>
      <c r="E14245" t="s">
        <v>420</v>
      </c>
      <c r="F14245" t="s">
        <v>422</v>
      </c>
    </row>
    <row r="14246" spans="1:6" x14ac:dyDescent="0.25">
      <c r="A14246">
        <v>20</v>
      </c>
      <c r="B14246">
        <v>10</v>
      </c>
      <c r="C14246" t="s">
        <v>1246</v>
      </c>
      <c r="D14246" t="s">
        <v>899</v>
      </c>
      <c r="E14246" t="s">
        <v>840</v>
      </c>
      <c r="F14246" t="s">
        <v>422</v>
      </c>
    </row>
    <row r="14247" spans="1:6" x14ac:dyDescent="0.25">
      <c r="A14247">
        <v>20</v>
      </c>
      <c r="B14247">
        <v>11</v>
      </c>
      <c r="C14247" t="s">
        <v>1161</v>
      </c>
      <c r="D14247" t="s">
        <v>899</v>
      </c>
      <c r="E14247" t="s">
        <v>594</v>
      </c>
      <c r="F14247" t="s">
        <v>422</v>
      </c>
    </row>
    <row r="14248" spans="1:6" x14ac:dyDescent="0.25">
      <c r="A14248">
        <v>20</v>
      </c>
      <c r="B14248">
        <v>12</v>
      </c>
      <c r="C14248" t="s">
        <v>1156</v>
      </c>
      <c r="D14248" t="s">
        <v>899</v>
      </c>
      <c r="E14248" t="s">
        <v>765</v>
      </c>
      <c r="F14248" t="s">
        <v>422</v>
      </c>
    </row>
    <row r="14249" spans="1:6" x14ac:dyDescent="0.25">
      <c r="A14249">
        <v>20</v>
      </c>
      <c r="B14249">
        <v>13</v>
      </c>
      <c r="C14249" t="s">
        <v>1179</v>
      </c>
      <c r="D14249" t="s">
        <v>901</v>
      </c>
      <c r="E14249" t="s">
        <v>203</v>
      </c>
      <c r="F14249" t="s">
        <v>422</v>
      </c>
    </row>
    <row r="14250" spans="1:6" x14ac:dyDescent="0.25">
      <c r="A14250">
        <v>20</v>
      </c>
      <c r="B14250">
        <v>14</v>
      </c>
      <c r="C14250" t="s">
        <v>1198</v>
      </c>
      <c r="D14250" t="s">
        <v>901</v>
      </c>
      <c r="E14250" t="s">
        <v>311</v>
      </c>
      <c r="F14250" t="s">
        <v>422</v>
      </c>
    </row>
    <row r="14251" spans="1:6" x14ac:dyDescent="0.25">
      <c r="A14251">
        <v>20</v>
      </c>
      <c r="B14251">
        <v>15</v>
      </c>
      <c r="C14251" t="s">
        <v>1220</v>
      </c>
      <c r="D14251" t="s">
        <v>903</v>
      </c>
      <c r="E14251" t="s">
        <v>26</v>
      </c>
      <c r="F14251" t="s">
        <v>422</v>
      </c>
    </row>
    <row r="14252" spans="1:6" x14ac:dyDescent="0.25">
      <c r="A14252">
        <v>21</v>
      </c>
      <c r="B14252">
        <v>1</v>
      </c>
      <c r="C14252" t="s">
        <v>1251</v>
      </c>
      <c r="D14252" t="s">
        <v>901</v>
      </c>
      <c r="E14252" t="s">
        <v>26</v>
      </c>
      <c r="F14252" t="s">
        <v>422</v>
      </c>
    </row>
    <row r="14253" spans="1:6" x14ac:dyDescent="0.25">
      <c r="A14253">
        <v>21</v>
      </c>
      <c r="B14253">
        <v>2</v>
      </c>
      <c r="C14253" t="s">
        <v>1154</v>
      </c>
      <c r="D14253" t="s">
        <v>922</v>
      </c>
      <c r="E14253" t="s">
        <v>311</v>
      </c>
      <c r="F14253" t="s">
        <v>422</v>
      </c>
    </row>
    <row r="14254" spans="1:6" x14ac:dyDescent="0.25">
      <c r="A14254">
        <v>21</v>
      </c>
      <c r="B14254">
        <v>3</v>
      </c>
      <c r="C14254" t="s">
        <v>1172</v>
      </c>
      <c r="D14254" t="s">
        <v>901</v>
      </c>
      <c r="E14254" t="s">
        <v>203</v>
      </c>
      <c r="F14254" t="s">
        <v>422</v>
      </c>
    </row>
    <row r="14255" spans="1:6" x14ac:dyDescent="0.25">
      <c r="A14255">
        <v>21</v>
      </c>
      <c r="B14255">
        <v>4</v>
      </c>
      <c r="C14255" t="s">
        <v>1430</v>
      </c>
      <c r="D14255" t="s">
        <v>899</v>
      </c>
      <c r="E14255" t="s">
        <v>765</v>
      </c>
      <c r="F14255" t="s">
        <v>422</v>
      </c>
    </row>
    <row r="14256" spans="1:6" x14ac:dyDescent="0.25">
      <c r="A14256">
        <v>21</v>
      </c>
      <c r="B14256">
        <v>5</v>
      </c>
      <c r="C14256" t="s">
        <v>1178</v>
      </c>
      <c r="D14256" t="s">
        <v>901</v>
      </c>
      <c r="E14256" t="s">
        <v>594</v>
      </c>
      <c r="F14256" t="s">
        <v>422</v>
      </c>
    </row>
    <row r="14257" spans="1:6" x14ac:dyDescent="0.25">
      <c r="A14257">
        <v>21</v>
      </c>
      <c r="B14257">
        <v>6</v>
      </c>
      <c r="C14257" t="s">
        <v>1203</v>
      </c>
      <c r="D14257" t="s">
        <v>903</v>
      </c>
      <c r="E14257" t="s">
        <v>840</v>
      </c>
      <c r="F14257" t="s">
        <v>422</v>
      </c>
    </row>
    <row r="14258" spans="1:6" x14ac:dyDescent="0.25">
      <c r="A14258">
        <v>21</v>
      </c>
      <c r="B14258">
        <v>7</v>
      </c>
      <c r="C14258" t="s">
        <v>1195</v>
      </c>
      <c r="D14258" t="s">
        <v>899</v>
      </c>
      <c r="E14258" t="s">
        <v>420</v>
      </c>
      <c r="F14258" t="s">
        <v>422</v>
      </c>
    </row>
    <row r="14259" spans="1:6" x14ac:dyDescent="0.25">
      <c r="A14259">
        <v>21</v>
      </c>
      <c r="B14259">
        <v>8</v>
      </c>
      <c r="C14259" t="s">
        <v>1268</v>
      </c>
      <c r="D14259" t="s">
        <v>901</v>
      </c>
      <c r="E14259" t="s">
        <v>497</v>
      </c>
      <c r="F14259" t="s">
        <v>422</v>
      </c>
    </row>
    <row r="14260" spans="1:6" x14ac:dyDescent="0.25">
      <c r="A14260">
        <v>21</v>
      </c>
      <c r="B14260">
        <v>9</v>
      </c>
      <c r="C14260" t="s">
        <v>1242</v>
      </c>
      <c r="D14260" t="s">
        <v>901</v>
      </c>
      <c r="E14260" t="s">
        <v>503</v>
      </c>
      <c r="F14260" t="s">
        <v>422</v>
      </c>
    </row>
    <row r="14261" spans="1:6" x14ac:dyDescent="0.25">
      <c r="A14261">
        <v>21</v>
      </c>
      <c r="B14261">
        <v>10</v>
      </c>
      <c r="C14261" t="s">
        <v>1171</v>
      </c>
      <c r="D14261" t="s">
        <v>961</v>
      </c>
      <c r="E14261" t="s">
        <v>608</v>
      </c>
      <c r="F14261" t="s">
        <v>422</v>
      </c>
    </row>
    <row r="14262" spans="1:6" x14ac:dyDescent="0.25">
      <c r="A14262">
        <v>21</v>
      </c>
      <c r="B14262">
        <v>11</v>
      </c>
      <c r="C14262" t="s">
        <v>1219</v>
      </c>
      <c r="D14262" t="s">
        <v>899</v>
      </c>
      <c r="E14262" t="s">
        <v>338</v>
      </c>
      <c r="F14262" t="s">
        <v>422</v>
      </c>
    </row>
    <row r="14263" spans="1:6" x14ac:dyDescent="0.25">
      <c r="A14263">
        <v>21</v>
      </c>
      <c r="B14263">
        <v>12</v>
      </c>
      <c r="C14263" t="s">
        <v>1245</v>
      </c>
      <c r="D14263" t="s">
        <v>901</v>
      </c>
      <c r="E14263" t="s">
        <v>566</v>
      </c>
      <c r="F14263" t="s">
        <v>422</v>
      </c>
    </row>
    <row r="14264" spans="1:6" x14ac:dyDescent="0.25">
      <c r="A14264">
        <v>21</v>
      </c>
      <c r="B14264">
        <v>13</v>
      </c>
      <c r="C14264" t="s">
        <v>1196</v>
      </c>
      <c r="D14264" t="s">
        <v>903</v>
      </c>
      <c r="E14264" t="s">
        <v>290</v>
      </c>
      <c r="F14264" t="s">
        <v>422</v>
      </c>
    </row>
    <row r="14265" spans="1:6" x14ac:dyDescent="0.25">
      <c r="A14265">
        <v>21</v>
      </c>
      <c r="B14265">
        <v>14</v>
      </c>
      <c r="C14265" t="s">
        <v>1250</v>
      </c>
      <c r="D14265" t="s">
        <v>899</v>
      </c>
      <c r="E14265" t="s">
        <v>448</v>
      </c>
      <c r="F14265" t="s">
        <v>422</v>
      </c>
    </row>
    <row r="14266" spans="1:6" x14ac:dyDescent="0.25">
      <c r="A14266">
        <v>21</v>
      </c>
      <c r="B14266">
        <v>15</v>
      </c>
      <c r="C14266" t="s">
        <v>1224</v>
      </c>
      <c r="D14266" t="s">
        <v>961</v>
      </c>
      <c r="E14266" t="s">
        <v>770</v>
      </c>
      <c r="F14266" t="s">
        <v>422</v>
      </c>
    </row>
    <row r="14267" spans="1:6" x14ac:dyDescent="0.25">
      <c r="A14267">
        <v>22</v>
      </c>
      <c r="B14267">
        <v>1</v>
      </c>
      <c r="C14267" t="s">
        <v>1238</v>
      </c>
      <c r="D14267" t="s">
        <v>901</v>
      </c>
      <c r="E14267" t="s">
        <v>770</v>
      </c>
      <c r="F14267" t="s">
        <v>422</v>
      </c>
    </row>
    <row r="14268" spans="1:6" x14ac:dyDescent="0.25">
      <c r="A14268">
        <v>22</v>
      </c>
      <c r="B14268">
        <v>2</v>
      </c>
      <c r="C14268" t="s">
        <v>1287</v>
      </c>
      <c r="D14268" t="s">
        <v>903</v>
      </c>
      <c r="E14268" t="s">
        <v>448</v>
      </c>
      <c r="F14268" t="s">
        <v>422</v>
      </c>
    </row>
    <row r="14269" spans="1:6" x14ac:dyDescent="0.25">
      <c r="A14269">
        <v>22</v>
      </c>
      <c r="B14269">
        <v>3</v>
      </c>
      <c r="C14269" t="s">
        <v>1274</v>
      </c>
      <c r="D14269" t="s">
        <v>901</v>
      </c>
      <c r="E14269" t="s">
        <v>290</v>
      </c>
      <c r="F14269" t="s">
        <v>422</v>
      </c>
    </row>
    <row r="14270" spans="1:6" x14ac:dyDescent="0.25">
      <c r="A14270">
        <v>22</v>
      </c>
      <c r="B14270">
        <v>4</v>
      </c>
      <c r="C14270" t="s">
        <v>1229</v>
      </c>
      <c r="D14270" t="s">
        <v>905</v>
      </c>
      <c r="E14270" t="s">
        <v>566</v>
      </c>
      <c r="F14270" t="s">
        <v>422</v>
      </c>
    </row>
    <row r="14271" spans="1:6" x14ac:dyDescent="0.25">
      <c r="A14271">
        <v>22</v>
      </c>
      <c r="B14271">
        <v>5</v>
      </c>
      <c r="C14271" t="s">
        <v>1218</v>
      </c>
      <c r="D14271" t="s">
        <v>901</v>
      </c>
      <c r="E14271" t="s">
        <v>338</v>
      </c>
      <c r="F14271" t="s">
        <v>422</v>
      </c>
    </row>
    <row r="14272" spans="1:6" x14ac:dyDescent="0.25">
      <c r="A14272">
        <v>22</v>
      </c>
      <c r="B14272">
        <v>6</v>
      </c>
      <c r="C14272" t="s">
        <v>1191</v>
      </c>
      <c r="D14272" t="s">
        <v>901</v>
      </c>
      <c r="E14272" t="s">
        <v>608</v>
      </c>
      <c r="F14272" t="s">
        <v>422</v>
      </c>
    </row>
    <row r="14273" spans="1:6" x14ac:dyDescent="0.25">
      <c r="A14273">
        <v>22</v>
      </c>
      <c r="B14273">
        <v>7</v>
      </c>
      <c r="C14273" t="s">
        <v>1207</v>
      </c>
      <c r="D14273" t="s">
        <v>899</v>
      </c>
      <c r="E14273" t="s">
        <v>503</v>
      </c>
      <c r="F14273" t="s">
        <v>422</v>
      </c>
    </row>
    <row r="14274" spans="1:6" x14ac:dyDescent="0.25">
      <c r="A14274">
        <v>22</v>
      </c>
      <c r="B14274">
        <v>8</v>
      </c>
      <c r="C14274" t="s">
        <v>1205</v>
      </c>
      <c r="D14274" t="s">
        <v>905</v>
      </c>
      <c r="E14274" t="s">
        <v>497</v>
      </c>
      <c r="F14274" t="s">
        <v>422</v>
      </c>
    </row>
    <row r="14275" spans="1:6" x14ac:dyDescent="0.25">
      <c r="A14275">
        <v>22</v>
      </c>
      <c r="B14275">
        <v>9</v>
      </c>
      <c r="C14275" t="s">
        <v>1247</v>
      </c>
      <c r="D14275" t="s">
        <v>901</v>
      </c>
      <c r="E14275" t="s">
        <v>420</v>
      </c>
      <c r="F14275" t="s">
        <v>422</v>
      </c>
    </row>
    <row r="14276" spans="1:6" x14ac:dyDescent="0.25">
      <c r="A14276">
        <v>22</v>
      </c>
      <c r="B14276">
        <v>10</v>
      </c>
      <c r="C14276" t="s">
        <v>1262</v>
      </c>
      <c r="D14276" t="s">
        <v>903</v>
      </c>
      <c r="E14276" t="s">
        <v>840</v>
      </c>
      <c r="F14276" t="s">
        <v>422</v>
      </c>
    </row>
    <row r="14277" spans="1:6" x14ac:dyDescent="0.25">
      <c r="A14277">
        <v>22</v>
      </c>
      <c r="B14277">
        <v>11</v>
      </c>
      <c r="C14277" t="s">
        <v>1275</v>
      </c>
      <c r="D14277" t="s">
        <v>899</v>
      </c>
      <c r="E14277" t="s">
        <v>594</v>
      </c>
      <c r="F14277" t="s">
        <v>422</v>
      </c>
    </row>
    <row r="14278" spans="1:6" x14ac:dyDescent="0.25">
      <c r="A14278">
        <v>22</v>
      </c>
      <c r="B14278">
        <v>12</v>
      </c>
      <c r="C14278" t="s">
        <v>1310</v>
      </c>
      <c r="D14278" t="s">
        <v>899</v>
      </c>
      <c r="E14278" t="s">
        <v>765</v>
      </c>
      <c r="F14278" t="s">
        <v>422</v>
      </c>
    </row>
    <row r="14279" spans="1:6" x14ac:dyDescent="0.25">
      <c r="A14279">
        <v>22</v>
      </c>
      <c r="B14279">
        <v>13</v>
      </c>
      <c r="C14279" t="s">
        <v>1138</v>
      </c>
      <c r="D14279" t="s">
        <v>961</v>
      </c>
      <c r="E14279" t="s">
        <v>203</v>
      </c>
      <c r="F14279" t="s">
        <v>422</v>
      </c>
    </row>
    <row r="14280" spans="1:6" x14ac:dyDescent="0.25">
      <c r="A14280">
        <v>22</v>
      </c>
      <c r="B14280">
        <v>14</v>
      </c>
      <c r="C14280" t="s">
        <v>1252</v>
      </c>
      <c r="D14280" t="s">
        <v>901</v>
      </c>
      <c r="E14280" t="s">
        <v>311</v>
      </c>
      <c r="F14280" t="s">
        <v>422</v>
      </c>
    </row>
    <row r="14281" spans="1:6" x14ac:dyDescent="0.25">
      <c r="A14281">
        <v>22</v>
      </c>
      <c r="B14281">
        <v>15</v>
      </c>
      <c r="C14281" t="s">
        <v>1257</v>
      </c>
      <c r="D14281" t="s">
        <v>901</v>
      </c>
      <c r="E14281" t="s">
        <v>26</v>
      </c>
      <c r="F14281" t="s">
        <v>422</v>
      </c>
    </row>
    <row r="14282" spans="1:6" x14ac:dyDescent="0.25">
      <c r="A14282">
        <v>23</v>
      </c>
      <c r="B14282">
        <v>1</v>
      </c>
      <c r="C14282" t="s">
        <v>1240</v>
      </c>
      <c r="D14282" t="s">
        <v>901</v>
      </c>
      <c r="E14282" t="s">
        <v>26</v>
      </c>
      <c r="F14282" t="s">
        <v>422</v>
      </c>
    </row>
    <row r="14283" spans="1:6" x14ac:dyDescent="0.25">
      <c r="A14283">
        <v>23</v>
      </c>
      <c r="B14283">
        <v>2</v>
      </c>
      <c r="C14283" t="s">
        <v>1294</v>
      </c>
      <c r="D14283" t="s">
        <v>901</v>
      </c>
      <c r="E14283" t="s">
        <v>311</v>
      </c>
      <c r="F14283" t="s">
        <v>422</v>
      </c>
    </row>
    <row r="14284" spans="1:6" x14ac:dyDescent="0.25">
      <c r="A14284">
        <v>23</v>
      </c>
      <c r="B14284">
        <v>3</v>
      </c>
      <c r="C14284" t="s">
        <v>1234</v>
      </c>
      <c r="D14284" t="s">
        <v>908</v>
      </c>
      <c r="E14284" t="s">
        <v>203</v>
      </c>
      <c r="F14284" t="s">
        <v>422</v>
      </c>
    </row>
    <row r="14285" spans="1:6" x14ac:dyDescent="0.25">
      <c r="A14285">
        <v>23</v>
      </c>
      <c r="B14285">
        <v>4</v>
      </c>
      <c r="C14285" t="s">
        <v>1292</v>
      </c>
      <c r="D14285" t="s">
        <v>901</v>
      </c>
      <c r="E14285" t="s">
        <v>765</v>
      </c>
      <c r="F14285" t="s">
        <v>422</v>
      </c>
    </row>
    <row r="14286" spans="1:6" x14ac:dyDescent="0.25">
      <c r="A14286">
        <v>23</v>
      </c>
      <c r="B14286">
        <v>5</v>
      </c>
      <c r="C14286" t="s">
        <v>1192</v>
      </c>
      <c r="D14286" t="s">
        <v>901</v>
      </c>
      <c r="E14286" t="s">
        <v>594</v>
      </c>
      <c r="F14286" t="s">
        <v>422</v>
      </c>
    </row>
    <row r="14287" spans="1:6" x14ac:dyDescent="0.25">
      <c r="A14287">
        <v>23</v>
      </c>
      <c r="B14287">
        <v>6</v>
      </c>
      <c r="C14287" t="s">
        <v>1330</v>
      </c>
      <c r="D14287" t="s">
        <v>922</v>
      </c>
      <c r="E14287" t="s">
        <v>840</v>
      </c>
      <c r="F14287" t="s">
        <v>422</v>
      </c>
    </row>
    <row r="14288" spans="1:6" x14ac:dyDescent="0.25">
      <c r="A14288">
        <v>23</v>
      </c>
      <c r="B14288">
        <v>7</v>
      </c>
      <c r="C14288" t="s">
        <v>1221</v>
      </c>
      <c r="D14288" t="s">
        <v>908</v>
      </c>
      <c r="E14288" t="s">
        <v>420</v>
      </c>
      <c r="F14288" t="s">
        <v>422</v>
      </c>
    </row>
    <row r="14289" spans="1:6" x14ac:dyDescent="0.25">
      <c r="A14289">
        <v>23</v>
      </c>
      <c r="B14289">
        <v>8</v>
      </c>
      <c r="C14289" t="s">
        <v>1216</v>
      </c>
      <c r="D14289" t="s">
        <v>899</v>
      </c>
      <c r="E14289" t="s">
        <v>497</v>
      </c>
      <c r="F14289" t="s">
        <v>422</v>
      </c>
    </row>
    <row r="14290" spans="1:6" x14ac:dyDescent="0.25">
      <c r="A14290">
        <v>23</v>
      </c>
      <c r="B14290">
        <v>9</v>
      </c>
      <c r="C14290" t="s">
        <v>1342</v>
      </c>
      <c r="D14290" t="s">
        <v>961</v>
      </c>
      <c r="E14290" t="s">
        <v>503</v>
      </c>
      <c r="F14290" t="s">
        <v>422</v>
      </c>
    </row>
    <row r="14291" spans="1:6" x14ac:dyDescent="0.25">
      <c r="A14291">
        <v>23</v>
      </c>
      <c r="B14291">
        <v>10</v>
      </c>
      <c r="C14291" t="s">
        <v>1303</v>
      </c>
      <c r="D14291" t="s">
        <v>899</v>
      </c>
      <c r="E14291" t="s">
        <v>608</v>
      </c>
      <c r="F14291" t="s">
        <v>422</v>
      </c>
    </row>
    <row r="14292" spans="1:6" x14ac:dyDescent="0.25">
      <c r="A14292">
        <v>23</v>
      </c>
      <c r="B14292">
        <v>11</v>
      </c>
      <c r="C14292" t="s">
        <v>1241</v>
      </c>
      <c r="D14292" t="s">
        <v>961</v>
      </c>
      <c r="E14292" t="s">
        <v>338</v>
      </c>
      <c r="F14292" t="s">
        <v>422</v>
      </c>
    </row>
    <row r="14293" spans="1:6" x14ac:dyDescent="0.25">
      <c r="A14293">
        <v>23</v>
      </c>
      <c r="B14293">
        <v>12</v>
      </c>
      <c r="C14293" t="s">
        <v>1181</v>
      </c>
      <c r="D14293" t="s">
        <v>899</v>
      </c>
      <c r="E14293" t="s">
        <v>566</v>
      </c>
      <c r="F14293" t="s">
        <v>422</v>
      </c>
    </row>
    <row r="14294" spans="1:6" x14ac:dyDescent="0.25">
      <c r="A14294">
        <v>23</v>
      </c>
      <c r="B14294">
        <v>13</v>
      </c>
      <c r="C14294" t="s">
        <v>1184</v>
      </c>
      <c r="D14294" t="s">
        <v>901</v>
      </c>
      <c r="E14294" t="s">
        <v>290</v>
      </c>
      <c r="F14294" t="s">
        <v>422</v>
      </c>
    </row>
    <row r="14295" spans="1:6" x14ac:dyDescent="0.25">
      <c r="A14295">
        <v>23</v>
      </c>
      <c r="B14295">
        <v>14</v>
      </c>
      <c r="C14295" t="s">
        <v>1253</v>
      </c>
      <c r="D14295" t="s">
        <v>899</v>
      </c>
      <c r="E14295" t="s">
        <v>448</v>
      </c>
      <c r="F14295" t="s">
        <v>422</v>
      </c>
    </row>
    <row r="14296" spans="1:6" x14ac:dyDescent="0.25">
      <c r="A14296">
        <v>23</v>
      </c>
      <c r="B14296">
        <v>15</v>
      </c>
      <c r="C14296" t="s">
        <v>1223</v>
      </c>
      <c r="D14296" t="s">
        <v>908</v>
      </c>
      <c r="E14296" t="s">
        <v>770</v>
      </c>
      <c r="F14296" t="s">
        <v>422</v>
      </c>
    </row>
    <row r="14297" spans="1:6" x14ac:dyDescent="0.25">
      <c r="A14297">
        <v>24</v>
      </c>
      <c r="B14297">
        <v>1</v>
      </c>
      <c r="C14297" t="s">
        <v>1214</v>
      </c>
      <c r="D14297" t="s">
        <v>901</v>
      </c>
      <c r="E14297" t="s">
        <v>770</v>
      </c>
      <c r="F14297" t="s">
        <v>422</v>
      </c>
    </row>
    <row r="14298" spans="1:6" x14ac:dyDescent="0.25">
      <c r="A14298">
        <v>24</v>
      </c>
      <c r="B14298">
        <v>2</v>
      </c>
      <c r="C14298" t="s">
        <v>1289</v>
      </c>
      <c r="D14298" t="s">
        <v>901</v>
      </c>
      <c r="E14298" t="s">
        <v>448</v>
      </c>
      <c r="F14298" t="s">
        <v>422</v>
      </c>
    </row>
    <row r="14299" spans="1:6" x14ac:dyDescent="0.25">
      <c r="A14299">
        <v>24</v>
      </c>
      <c r="B14299">
        <v>3</v>
      </c>
      <c r="C14299" t="s">
        <v>1399</v>
      </c>
      <c r="D14299" t="s">
        <v>901</v>
      </c>
      <c r="E14299" t="s">
        <v>290</v>
      </c>
      <c r="F14299" t="s">
        <v>422</v>
      </c>
    </row>
    <row r="14300" spans="1:6" x14ac:dyDescent="0.25">
      <c r="A14300">
        <v>24</v>
      </c>
      <c r="B14300">
        <v>4</v>
      </c>
      <c r="C14300" t="s">
        <v>1480</v>
      </c>
      <c r="D14300" t="s">
        <v>901</v>
      </c>
      <c r="E14300" t="s">
        <v>566</v>
      </c>
      <c r="F14300" t="s">
        <v>422</v>
      </c>
    </row>
    <row r="14301" spans="1:6" x14ac:dyDescent="0.25">
      <c r="A14301">
        <v>24</v>
      </c>
      <c r="B14301">
        <v>5</v>
      </c>
      <c r="C14301" t="s">
        <v>1267</v>
      </c>
      <c r="D14301" t="s">
        <v>901</v>
      </c>
      <c r="E14301" t="s">
        <v>338</v>
      </c>
      <c r="F14301" t="s">
        <v>422</v>
      </c>
    </row>
    <row r="14302" spans="1:6" x14ac:dyDescent="0.25">
      <c r="A14302">
        <v>24</v>
      </c>
      <c r="B14302">
        <v>6</v>
      </c>
      <c r="C14302" t="s">
        <v>1208</v>
      </c>
      <c r="D14302" t="s">
        <v>899</v>
      </c>
      <c r="E14302" t="s">
        <v>608</v>
      </c>
      <c r="F14302" t="s">
        <v>422</v>
      </c>
    </row>
    <row r="14303" spans="1:6" x14ac:dyDescent="0.25">
      <c r="A14303">
        <v>24</v>
      </c>
      <c r="B14303">
        <v>7</v>
      </c>
      <c r="C14303" t="s">
        <v>1230</v>
      </c>
      <c r="D14303" t="s">
        <v>922</v>
      </c>
      <c r="E14303" t="s">
        <v>503</v>
      </c>
      <c r="F14303" t="s">
        <v>422</v>
      </c>
    </row>
    <row r="14304" spans="1:6" x14ac:dyDescent="0.25">
      <c r="A14304">
        <v>24</v>
      </c>
      <c r="B14304">
        <v>8</v>
      </c>
      <c r="C14304" t="s">
        <v>1299</v>
      </c>
      <c r="D14304" t="s">
        <v>961</v>
      </c>
      <c r="E14304" t="s">
        <v>497</v>
      </c>
      <c r="F14304" t="s">
        <v>422</v>
      </c>
    </row>
    <row r="14305" spans="1:6" x14ac:dyDescent="0.25">
      <c r="A14305">
        <v>24</v>
      </c>
      <c r="B14305">
        <v>9</v>
      </c>
      <c r="C14305" t="s">
        <v>1255</v>
      </c>
      <c r="D14305" t="s">
        <v>901</v>
      </c>
      <c r="E14305" t="s">
        <v>420</v>
      </c>
      <c r="F14305" t="s">
        <v>422</v>
      </c>
    </row>
    <row r="14306" spans="1:6" x14ac:dyDescent="0.25">
      <c r="A14306">
        <v>24</v>
      </c>
      <c r="B14306">
        <v>10</v>
      </c>
      <c r="C14306" t="s">
        <v>1266</v>
      </c>
      <c r="D14306" t="s">
        <v>901</v>
      </c>
      <c r="E14306" t="s">
        <v>840</v>
      </c>
      <c r="F14306" t="s">
        <v>422</v>
      </c>
    </row>
    <row r="14307" spans="1:6" x14ac:dyDescent="0.25">
      <c r="A14307">
        <v>24</v>
      </c>
      <c r="B14307">
        <v>11</v>
      </c>
      <c r="C14307" t="s">
        <v>1256</v>
      </c>
      <c r="D14307" t="s">
        <v>899</v>
      </c>
      <c r="E14307" t="s">
        <v>594</v>
      </c>
      <c r="F14307" t="s">
        <v>422</v>
      </c>
    </row>
    <row r="14308" spans="1:6" x14ac:dyDescent="0.25">
      <c r="A14308">
        <v>24</v>
      </c>
      <c r="B14308">
        <v>12</v>
      </c>
      <c r="C14308" t="s">
        <v>1316</v>
      </c>
      <c r="D14308" t="s">
        <v>901</v>
      </c>
      <c r="E14308" t="s">
        <v>765</v>
      </c>
      <c r="F14308" t="s">
        <v>422</v>
      </c>
    </row>
    <row r="14309" spans="1:6" x14ac:dyDescent="0.25">
      <c r="A14309">
        <v>24</v>
      </c>
      <c r="B14309">
        <v>13</v>
      </c>
      <c r="C14309" t="s">
        <v>1228</v>
      </c>
      <c r="D14309" t="s">
        <v>899</v>
      </c>
      <c r="E14309" t="s">
        <v>203</v>
      </c>
      <c r="F14309" t="s">
        <v>422</v>
      </c>
    </row>
    <row r="14310" spans="1:6" x14ac:dyDescent="0.25">
      <c r="A14310">
        <v>24</v>
      </c>
      <c r="B14310">
        <v>14</v>
      </c>
      <c r="C14310" t="s">
        <v>1264</v>
      </c>
      <c r="D14310" t="s">
        <v>899</v>
      </c>
      <c r="E14310" t="s">
        <v>311</v>
      </c>
      <c r="F14310" t="s">
        <v>422</v>
      </c>
    </row>
    <row r="14311" spans="1:6" x14ac:dyDescent="0.25">
      <c r="A14311">
        <v>24</v>
      </c>
      <c r="B14311">
        <v>15</v>
      </c>
      <c r="C14311" t="s">
        <v>1235</v>
      </c>
      <c r="D14311" t="s">
        <v>899</v>
      </c>
      <c r="E14311" t="s">
        <v>26</v>
      </c>
      <c r="F14311" t="s">
        <v>422</v>
      </c>
    </row>
    <row r="14312" spans="1:6" x14ac:dyDescent="0.25">
      <c r="A14312">
        <v>25</v>
      </c>
      <c r="B14312">
        <v>1</v>
      </c>
      <c r="C14312" t="s">
        <v>1199</v>
      </c>
      <c r="D14312" t="s">
        <v>903</v>
      </c>
      <c r="E14312" t="s">
        <v>26</v>
      </c>
      <c r="F14312" t="s">
        <v>422</v>
      </c>
    </row>
    <row r="14313" spans="1:6" x14ac:dyDescent="0.25">
      <c r="A14313">
        <v>25</v>
      </c>
      <c r="B14313">
        <v>2</v>
      </c>
      <c r="C14313" t="s">
        <v>1296</v>
      </c>
      <c r="D14313" t="s">
        <v>901</v>
      </c>
      <c r="E14313" t="s">
        <v>311</v>
      </c>
      <c r="F14313" t="s">
        <v>422</v>
      </c>
    </row>
    <row r="14314" spans="1:6" x14ac:dyDescent="0.25">
      <c r="A14314">
        <v>25</v>
      </c>
      <c r="B14314">
        <v>3</v>
      </c>
      <c r="C14314" t="s">
        <v>1143</v>
      </c>
      <c r="D14314" t="s">
        <v>961</v>
      </c>
      <c r="E14314" t="s">
        <v>203</v>
      </c>
      <c r="F14314" t="s">
        <v>422</v>
      </c>
    </row>
    <row r="14315" spans="1:6" x14ac:dyDescent="0.25">
      <c r="A14315">
        <v>25</v>
      </c>
      <c r="B14315">
        <v>4</v>
      </c>
      <c r="C14315" t="s">
        <v>1304</v>
      </c>
      <c r="D14315" t="s">
        <v>908</v>
      </c>
      <c r="E14315" t="s">
        <v>765</v>
      </c>
      <c r="F14315" t="s">
        <v>422</v>
      </c>
    </row>
    <row r="14316" spans="1:6" x14ac:dyDescent="0.25">
      <c r="A14316">
        <v>25</v>
      </c>
      <c r="B14316">
        <v>5</v>
      </c>
      <c r="C14316" t="s">
        <v>1217</v>
      </c>
      <c r="D14316" t="s">
        <v>901</v>
      </c>
      <c r="E14316" t="s">
        <v>594</v>
      </c>
      <c r="F14316" t="s">
        <v>422</v>
      </c>
    </row>
    <row r="14317" spans="1:6" x14ac:dyDescent="0.25">
      <c r="A14317">
        <v>25</v>
      </c>
      <c r="B14317">
        <v>6</v>
      </c>
      <c r="C14317" t="s">
        <v>1232</v>
      </c>
      <c r="D14317" t="s">
        <v>901</v>
      </c>
      <c r="E14317" t="s">
        <v>840</v>
      </c>
      <c r="F14317" t="s">
        <v>422</v>
      </c>
    </row>
    <row r="14318" spans="1:6" x14ac:dyDescent="0.25">
      <c r="A14318">
        <v>25</v>
      </c>
      <c r="B14318">
        <v>7</v>
      </c>
      <c r="C14318" t="s">
        <v>1265</v>
      </c>
      <c r="D14318" t="s">
        <v>899</v>
      </c>
      <c r="E14318" t="s">
        <v>420</v>
      </c>
      <c r="F14318" t="s">
        <v>422</v>
      </c>
    </row>
    <row r="14319" spans="1:6" x14ac:dyDescent="0.25">
      <c r="A14319">
        <v>25</v>
      </c>
      <c r="B14319">
        <v>8</v>
      </c>
      <c r="C14319" t="s">
        <v>1271</v>
      </c>
      <c r="D14319" t="s">
        <v>899</v>
      </c>
      <c r="E14319" t="s">
        <v>497</v>
      </c>
      <c r="F14319" t="s">
        <v>422</v>
      </c>
    </row>
    <row r="14320" spans="1:6" x14ac:dyDescent="0.25">
      <c r="A14320">
        <v>25</v>
      </c>
      <c r="B14320">
        <v>9</v>
      </c>
      <c r="C14320" t="s">
        <v>1282</v>
      </c>
      <c r="D14320" t="s">
        <v>901</v>
      </c>
      <c r="E14320" t="s">
        <v>503</v>
      </c>
      <c r="F14320" t="s">
        <v>422</v>
      </c>
    </row>
    <row r="14321" spans="1:6" x14ac:dyDescent="0.25">
      <c r="A14321">
        <v>25</v>
      </c>
      <c r="B14321">
        <v>10</v>
      </c>
      <c r="C14321" t="s">
        <v>1273</v>
      </c>
      <c r="D14321" t="s">
        <v>901</v>
      </c>
      <c r="E14321" t="s">
        <v>608</v>
      </c>
      <c r="F14321" t="s">
        <v>422</v>
      </c>
    </row>
    <row r="14322" spans="1:6" x14ac:dyDescent="0.25">
      <c r="A14322">
        <v>25</v>
      </c>
      <c r="B14322">
        <v>11</v>
      </c>
      <c r="C14322" t="s">
        <v>1202</v>
      </c>
      <c r="D14322" t="s">
        <v>899</v>
      </c>
      <c r="E14322" t="s">
        <v>338</v>
      </c>
      <c r="F14322" t="s">
        <v>422</v>
      </c>
    </row>
    <row r="14323" spans="1:6" x14ac:dyDescent="0.25">
      <c r="A14323">
        <v>25</v>
      </c>
      <c r="B14323">
        <v>12</v>
      </c>
      <c r="C14323" t="s">
        <v>1297</v>
      </c>
      <c r="D14323" t="s">
        <v>922</v>
      </c>
      <c r="E14323" t="s">
        <v>566</v>
      </c>
      <c r="F14323" t="s">
        <v>422</v>
      </c>
    </row>
    <row r="14324" spans="1:6" x14ac:dyDescent="0.25">
      <c r="A14324">
        <v>25</v>
      </c>
      <c r="B14324">
        <v>13</v>
      </c>
      <c r="C14324" t="s">
        <v>1280</v>
      </c>
      <c r="D14324" t="s">
        <v>905</v>
      </c>
      <c r="E14324" t="s">
        <v>290</v>
      </c>
      <c r="F14324" t="s">
        <v>422</v>
      </c>
    </row>
    <row r="14325" spans="1:6" x14ac:dyDescent="0.25">
      <c r="A14325">
        <v>25</v>
      </c>
      <c r="B14325">
        <v>14</v>
      </c>
      <c r="C14325" t="s">
        <v>1209</v>
      </c>
      <c r="D14325" t="s">
        <v>961</v>
      </c>
      <c r="E14325" t="s">
        <v>448</v>
      </c>
      <c r="F14325" t="s">
        <v>422</v>
      </c>
    </row>
    <row r="14326" spans="1:6" x14ac:dyDescent="0.25">
      <c r="A14326">
        <v>25</v>
      </c>
      <c r="B14326">
        <v>15</v>
      </c>
      <c r="C14326" t="s">
        <v>1243</v>
      </c>
      <c r="D14326" t="s">
        <v>901</v>
      </c>
      <c r="E14326" t="s">
        <v>770</v>
      </c>
      <c r="F14326" t="s">
        <v>422</v>
      </c>
    </row>
    <row r="14327" spans="1:6" x14ac:dyDescent="0.25">
      <c r="A14327">
        <v>26</v>
      </c>
      <c r="B14327">
        <v>1</v>
      </c>
      <c r="C14327" t="s">
        <v>1295</v>
      </c>
      <c r="D14327" t="s">
        <v>908</v>
      </c>
      <c r="E14327" t="s">
        <v>770</v>
      </c>
      <c r="F14327" t="s">
        <v>422</v>
      </c>
    </row>
    <row r="14328" spans="1:6" x14ac:dyDescent="0.25">
      <c r="A14328">
        <v>26</v>
      </c>
      <c r="B14328">
        <v>2</v>
      </c>
      <c r="C14328" t="s">
        <v>1258</v>
      </c>
      <c r="D14328" t="s">
        <v>901</v>
      </c>
      <c r="E14328" t="s">
        <v>448</v>
      </c>
      <c r="F14328" t="s">
        <v>422</v>
      </c>
    </row>
    <row r="14329" spans="1:6" x14ac:dyDescent="0.25">
      <c r="A14329">
        <v>26</v>
      </c>
      <c r="B14329">
        <v>3</v>
      </c>
      <c r="C14329" t="s">
        <v>1377</v>
      </c>
      <c r="D14329" t="s">
        <v>901</v>
      </c>
      <c r="E14329" t="s">
        <v>290</v>
      </c>
      <c r="F14329" t="s">
        <v>422</v>
      </c>
    </row>
    <row r="14330" spans="1:6" x14ac:dyDescent="0.25">
      <c r="A14330">
        <v>26</v>
      </c>
      <c r="B14330">
        <v>4</v>
      </c>
      <c r="C14330" t="s">
        <v>1301</v>
      </c>
      <c r="D14330" t="s">
        <v>961</v>
      </c>
      <c r="E14330" t="s">
        <v>566</v>
      </c>
      <c r="F14330" t="s">
        <v>422</v>
      </c>
    </row>
    <row r="14331" spans="1:6" x14ac:dyDescent="0.25">
      <c r="A14331">
        <v>26</v>
      </c>
      <c r="B14331">
        <v>5</v>
      </c>
      <c r="C14331" t="s">
        <v>1414</v>
      </c>
      <c r="D14331" t="s">
        <v>901</v>
      </c>
      <c r="E14331" t="s">
        <v>338</v>
      </c>
      <c r="F14331" t="s">
        <v>422</v>
      </c>
    </row>
    <row r="14332" spans="1:6" x14ac:dyDescent="0.25">
      <c r="A14332">
        <v>26</v>
      </c>
      <c r="B14332">
        <v>6</v>
      </c>
      <c r="C14332" t="s">
        <v>1321</v>
      </c>
      <c r="D14332" t="s">
        <v>899</v>
      </c>
      <c r="E14332" t="s">
        <v>608</v>
      </c>
      <c r="F14332" t="s">
        <v>422</v>
      </c>
    </row>
    <row r="14333" spans="1:6" x14ac:dyDescent="0.25">
      <c r="A14333">
        <v>26</v>
      </c>
      <c r="B14333">
        <v>7</v>
      </c>
      <c r="C14333" t="s">
        <v>1197</v>
      </c>
      <c r="D14333" t="s">
        <v>961</v>
      </c>
      <c r="E14333" t="s">
        <v>503</v>
      </c>
      <c r="F14333" t="s">
        <v>422</v>
      </c>
    </row>
    <row r="14334" spans="1:6" x14ac:dyDescent="0.25">
      <c r="A14334">
        <v>26</v>
      </c>
      <c r="B14334">
        <v>8</v>
      </c>
      <c r="C14334" t="s">
        <v>1306</v>
      </c>
      <c r="D14334" t="s">
        <v>901</v>
      </c>
      <c r="E14334" t="s">
        <v>497</v>
      </c>
      <c r="F14334" t="s">
        <v>422</v>
      </c>
    </row>
    <row r="14335" spans="1:6" x14ac:dyDescent="0.25">
      <c r="A14335">
        <v>26</v>
      </c>
      <c r="B14335">
        <v>9</v>
      </c>
      <c r="C14335" t="s">
        <v>1305</v>
      </c>
      <c r="D14335" t="s">
        <v>901</v>
      </c>
      <c r="E14335" t="s">
        <v>420</v>
      </c>
      <c r="F14335" t="s">
        <v>422</v>
      </c>
    </row>
    <row r="14336" spans="1:6" x14ac:dyDescent="0.25">
      <c r="A14336">
        <v>26</v>
      </c>
      <c r="B14336">
        <v>10</v>
      </c>
      <c r="C14336" t="s">
        <v>1259</v>
      </c>
      <c r="D14336" t="s">
        <v>901</v>
      </c>
      <c r="E14336" t="s">
        <v>840</v>
      </c>
      <c r="F14336" t="s">
        <v>422</v>
      </c>
    </row>
    <row r="14337" spans="1:6" x14ac:dyDescent="0.25">
      <c r="A14337">
        <v>26</v>
      </c>
      <c r="B14337">
        <v>11</v>
      </c>
      <c r="C14337" t="s">
        <v>1360</v>
      </c>
      <c r="D14337" t="s">
        <v>899</v>
      </c>
      <c r="E14337" t="s">
        <v>594</v>
      </c>
      <c r="F14337" t="s">
        <v>422</v>
      </c>
    </row>
    <row r="14338" spans="1:6" x14ac:dyDescent="0.25">
      <c r="A14338">
        <v>26</v>
      </c>
      <c r="B14338">
        <v>12</v>
      </c>
      <c r="C14338" t="s">
        <v>1340</v>
      </c>
      <c r="D14338" t="s">
        <v>901</v>
      </c>
      <c r="E14338" t="s">
        <v>765</v>
      </c>
      <c r="F14338" t="s">
        <v>422</v>
      </c>
    </row>
    <row r="14339" spans="1:6" x14ac:dyDescent="0.25">
      <c r="A14339">
        <v>26</v>
      </c>
      <c r="B14339">
        <v>13</v>
      </c>
      <c r="C14339" t="s">
        <v>1276</v>
      </c>
      <c r="D14339" t="s">
        <v>922</v>
      </c>
      <c r="E14339" t="s">
        <v>203</v>
      </c>
      <c r="F14339" t="s">
        <v>422</v>
      </c>
    </row>
    <row r="14340" spans="1:6" x14ac:dyDescent="0.25">
      <c r="A14340">
        <v>26</v>
      </c>
      <c r="B14340">
        <v>14</v>
      </c>
      <c r="C14340" t="s">
        <v>1263</v>
      </c>
      <c r="D14340" t="s">
        <v>922</v>
      </c>
      <c r="E14340" t="s">
        <v>311</v>
      </c>
      <c r="F14340" t="s">
        <v>422</v>
      </c>
    </row>
    <row r="14341" spans="1:6" x14ac:dyDescent="0.25">
      <c r="A14341">
        <v>26</v>
      </c>
      <c r="B14341">
        <v>15</v>
      </c>
      <c r="C14341" t="s">
        <v>1356</v>
      </c>
      <c r="D14341" t="s">
        <v>901</v>
      </c>
      <c r="E14341" t="s">
        <v>26</v>
      </c>
      <c r="F14341" t="s">
        <v>422</v>
      </c>
    </row>
    <row r="14342" spans="1:6" x14ac:dyDescent="0.25">
      <c r="A14342">
        <v>27</v>
      </c>
      <c r="B14342">
        <v>1</v>
      </c>
      <c r="C14342" t="s">
        <v>1311</v>
      </c>
      <c r="D14342" t="s">
        <v>899</v>
      </c>
      <c r="E14342" t="s">
        <v>26</v>
      </c>
      <c r="F14342" t="s">
        <v>422</v>
      </c>
    </row>
    <row r="14343" spans="1:6" x14ac:dyDescent="0.25">
      <c r="A14343">
        <v>27</v>
      </c>
      <c r="B14343">
        <v>2</v>
      </c>
      <c r="C14343" t="s">
        <v>1290</v>
      </c>
      <c r="D14343" t="s">
        <v>922</v>
      </c>
      <c r="E14343" t="s">
        <v>311</v>
      </c>
      <c r="F14343" t="s">
        <v>422</v>
      </c>
    </row>
    <row r="14344" spans="1:6" x14ac:dyDescent="0.25">
      <c r="A14344">
        <v>27</v>
      </c>
      <c r="B14344">
        <v>3</v>
      </c>
      <c r="C14344" t="s">
        <v>1319</v>
      </c>
      <c r="D14344" t="s">
        <v>901</v>
      </c>
      <c r="E14344" t="s">
        <v>203</v>
      </c>
      <c r="F14344" t="s">
        <v>422</v>
      </c>
    </row>
    <row r="14345" spans="1:6" x14ac:dyDescent="0.25">
      <c r="A14345">
        <v>27</v>
      </c>
      <c r="B14345">
        <v>4</v>
      </c>
      <c r="C14345" t="s">
        <v>1420</v>
      </c>
      <c r="D14345" t="s">
        <v>899</v>
      </c>
      <c r="E14345" t="s">
        <v>765</v>
      </c>
      <c r="F14345" t="s">
        <v>422</v>
      </c>
    </row>
    <row r="14346" spans="1:6" x14ac:dyDescent="0.25">
      <c r="A14346">
        <v>27</v>
      </c>
      <c r="B14346">
        <v>5</v>
      </c>
      <c r="C14346" t="s">
        <v>1244</v>
      </c>
      <c r="D14346" t="s">
        <v>961</v>
      </c>
      <c r="E14346" t="s">
        <v>594</v>
      </c>
      <c r="F14346" t="s">
        <v>422</v>
      </c>
    </row>
    <row r="14347" spans="1:6" x14ac:dyDescent="0.25">
      <c r="A14347">
        <v>27</v>
      </c>
      <c r="B14347">
        <v>6</v>
      </c>
      <c r="C14347" t="s">
        <v>1193</v>
      </c>
      <c r="D14347" t="s">
        <v>908</v>
      </c>
      <c r="E14347" t="s">
        <v>840</v>
      </c>
      <c r="F14347" t="s">
        <v>422</v>
      </c>
    </row>
    <row r="14348" spans="1:6" x14ac:dyDescent="0.25">
      <c r="A14348">
        <v>27</v>
      </c>
      <c r="B14348">
        <v>7</v>
      </c>
      <c r="C14348" t="s">
        <v>1286</v>
      </c>
      <c r="D14348" t="s">
        <v>899</v>
      </c>
      <c r="E14348" t="s">
        <v>420</v>
      </c>
      <c r="F14348" t="s">
        <v>422</v>
      </c>
    </row>
    <row r="14349" spans="1:6" x14ac:dyDescent="0.25">
      <c r="A14349">
        <v>27</v>
      </c>
      <c r="B14349">
        <v>8</v>
      </c>
      <c r="C14349" t="s">
        <v>1283</v>
      </c>
      <c r="D14349" t="s">
        <v>901</v>
      </c>
      <c r="E14349" t="s">
        <v>497</v>
      </c>
      <c r="F14349" t="s">
        <v>422</v>
      </c>
    </row>
    <row r="14350" spans="1:6" x14ac:dyDescent="0.25">
      <c r="A14350">
        <v>27</v>
      </c>
      <c r="B14350">
        <v>9</v>
      </c>
      <c r="C14350" t="s">
        <v>1288</v>
      </c>
      <c r="D14350" t="s">
        <v>905</v>
      </c>
      <c r="E14350" t="s">
        <v>503</v>
      </c>
      <c r="F14350" t="s">
        <v>422</v>
      </c>
    </row>
    <row r="14351" spans="1:6" x14ac:dyDescent="0.25">
      <c r="A14351">
        <v>27</v>
      </c>
      <c r="B14351">
        <v>10</v>
      </c>
      <c r="C14351" t="s">
        <v>1284</v>
      </c>
      <c r="D14351" t="s">
        <v>899</v>
      </c>
      <c r="E14351" t="s">
        <v>608</v>
      </c>
      <c r="F14351" t="s">
        <v>422</v>
      </c>
    </row>
    <row r="14352" spans="1:6" x14ac:dyDescent="0.25">
      <c r="A14352">
        <v>27</v>
      </c>
      <c r="B14352">
        <v>11</v>
      </c>
      <c r="C14352" t="s">
        <v>1182</v>
      </c>
      <c r="D14352" t="s">
        <v>901</v>
      </c>
      <c r="E14352" t="s">
        <v>338</v>
      </c>
      <c r="F14352" t="s">
        <v>422</v>
      </c>
    </row>
    <row r="14353" spans="1:6" x14ac:dyDescent="0.25">
      <c r="A14353">
        <v>27</v>
      </c>
      <c r="B14353">
        <v>12</v>
      </c>
      <c r="C14353" t="s">
        <v>1466</v>
      </c>
      <c r="D14353" t="s">
        <v>905</v>
      </c>
      <c r="E14353" t="s">
        <v>566</v>
      </c>
      <c r="F14353" t="s">
        <v>422</v>
      </c>
    </row>
    <row r="14354" spans="1:6" x14ac:dyDescent="0.25">
      <c r="A14354">
        <v>27</v>
      </c>
      <c r="B14354">
        <v>13</v>
      </c>
      <c r="C14354" t="s">
        <v>1308</v>
      </c>
      <c r="D14354" t="s">
        <v>901</v>
      </c>
      <c r="E14354" t="s">
        <v>290</v>
      </c>
      <c r="F14354" t="s">
        <v>422</v>
      </c>
    </row>
    <row r="14355" spans="1:6" x14ac:dyDescent="0.25">
      <c r="A14355">
        <v>27</v>
      </c>
      <c r="B14355">
        <v>14</v>
      </c>
      <c r="C14355" t="s">
        <v>1317</v>
      </c>
      <c r="D14355" t="s">
        <v>961</v>
      </c>
      <c r="E14355" t="s">
        <v>448</v>
      </c>
      <c r="F14355" t="s">
        <v>422</v>
      </c>
    </row>
    <row r="14356" spans="1:6" x14ac:dyDescent="0.25">
      <c r="A14356">
        <v>27</v>
      </c>
      <c r="B14356">
        <v>15</v>
      </c>
      <c r="C14356" t="s">
        <v>1300</v>
      </c>
      <c r="D14356" t="s">
        <v>901</v>
      </c>
      <c r="E14356" t="s">
        <v>770</v>
      </c>
      <c r="F14356" t="s">
        <v>422</v>
      </c>
    </row>
    <row r="14357" spans="1:6" x14ac:dyDescent="0.25">
      <c r="A14357">
        <v>28</v>
      </c>
      <c r="B14357">
        <v>1</v>
      </c>
      <c r="C14357" t="s">
        <v>1298</v>
      </c>
      <c r="D14357" t="s">
        <v>922</v>
      </c>
      <c r="E14357" t="s">
        <v>770</v>
      </c>
      <c r="F14357" t="s">
        <v>422</v>
      </c>
    </row>
    <row r="14358" spans="1:6" x14ac:dyDescent="0.25">
      <c r="A14358">
        <v>28</v>
      </c>
      <c r="B14358">
        <v>2</v>
      </c>
      <c r="C14358" t="s">
        <v>1339</v>
      </c>
      <c r="D14358" t="s">
        <v>908</v>
      </c>
      <c r="E14358" t="s">
        <v>448</v>
      </c>
      <c r="F14358" t="s">
        <v>422</v>
      </c>
    </row>
    <row r="14359" spans="1:6" x14ac:dyDescent="0.25">
      <c r="A14359">
        <v>28</v>
      </c>
      <c r="B14359">
        <v>3</v>
      </c>
      <c r="C14359" t="s">
        <v>1402</v>
      </c>
      <c r="D14359" t="s">
        <v>901</v>
      </c>
      <c r="E14359" t="s">
        <v>290</v>
      </c>
      <c r="F14359" t="s">
        <v>422</v>
      </c>
    </row>
    <row r="14360" spans="1:6" x14ac:dyDescent="0.25">
      <c r="A14360">
        <v>28</v>
      </c>
      <c r="B14360">
        <v>4</v>
      </c>
      <c r="C14360" t="s">
        <v>1375</v>
      </c>
      <c r="D14360" t="s">
        <v>901</v>
      </c>
      <c r="E14360" t="s">
        <v>566</v>
      </c>
      <c r="F14360" t="s">
        <v>422</v>
      </c>
    </row>
    <row r="14361" spans="1:6" x14ac:dyDescent="0.25">
      <c r="A14361">
        <v>28</v>
      </c>
      <c r="B14361">
        <v>5</v>
      </c>
      <c r="C14361" t="s">
        <v>1369</v>
      </c>
      <c r="D14361" t="s">
        <v>901</v>
      </c>
      <c r="E14361" t="s">
        <v>338</v>
      </c>
      <c r="F14361" t="s">
        <v>422</v>
      </c>
    </row>
    <row r="14362" spans="1:6" x14ac:dyDescent="0.25">
      <c r="A14362">
        <v>28</v>
      </c>
      <c r="B14362">
        <v>6</v>
      </c>
      <c r="C14362" t="s">
        <v>1277</v>
      </c>
      <c r="D14362" t="s">
        <v>901</v>
      </c>
      <c r="E14362" t="s">
        <v>608</v>
      </c>
      <c r="F14362" t="s">
        <v>422</v>
      </c>
    </row>
    <row r="14363" spans="1:6" x14ac:dyDescent="0.25">
      <c r="A14363">
        <v>28</v>
      </c>
      <c r="B14363">
        <v>7</v>
      </c>
      <c r="C14363" t="s">
        <v>1320</v>
      </c>
      <c r="D14363" t="s">
        <v>922</v>
      </c>
      <c r="E14363" t="s">
        <v>503</v>
      </c>
      <c r="F14363" t="s">
        <v>422</v>
      </c>
    </row>
    <row r="14364" spans="1:6" x14ac:dyDescent="0.25">
      <c r="A14364">
        <v>28</v>
      </c>
      <c r="B14364">
        <v>8</v>
      </c>
      <c r="C14364" t="s">
        <v>1386</v>
      </c>
      <c r="D14364" t="s">
        <v>926</v>
      </c>
      <c r="E14364" t="s">
        <v>497</v>
      </c>
      <c r="F14364" t="s">
        <v>422</v>
      </c>
    </row>
    <row r="14365" spans="1:6" x14ac:dyDescent="0.25">
      <c r="A14365">
        <v>28</v>
      </c>
      <c r="B14365">
        <v>9</v>
      </c>
      <c r="C14365" t="s">
        <v>1363</v>
      </c>
      <c r="D14365" t="s">
        <v>908</v>
      </c>
      <c r="E14365" t="s">
        <v>420</v>
      </c>
      <c r="F14365" t="s">
        <v>422</v>
      </c>
    </row>
    <row r="14366" spans="1:6" x14ac:dyDescent="0.25">
      <c r="A14366">
        <v>28</v>
      </c>
      <c r="B14366">
        <v>10</v>
      </c>
      <c r="C14366" t="s">
        <v>1261</v>
      </c>
      <c r="D14366" t="s">
        <v>899</v>
      </c>
      <c r="E14366" t="s">
        <v>840</v>
      </c>
      <c r="F14366" t="s">
        <v>422</v>
      </c>
    </row>
    <row r="14367" spans="1:6" x14ac:dyDescent="0.25">
      <c r="A14367">
        <v>28</v>
      </c>
      <c r="B14367">
        <v>11</v>
      </c>
      <c r="C14367" t="s">
        <v>1272</v>
      </c>
      <c r="D14367" t="s">
        <v>899</v>
      </c>
      <c r="E14367" t="s">
        <v>594</v>
      </c>
      <c r="F14367" t="s">
        <v>422</v>
      </c>
    </row>
    <row r="14368" spans="1:6" x14ac:dyDescent="0.25">
      <c r="A14368">
        <v>28</v>
      </c>
      <c r="B14368">
        <v>12</v>
      </c>
      <c r="C14368" t="s">
        <v>1270</v>
      </c>
      <c r="D14368" t="s">
        <v>901</v>
      </c>
      <c r="E14368" t="s">
        <v>765</v>
      </c>
      <c r="F14368" t="s">
        <v>422</v>
      </c>
    </row>
    <row r="14369" spans="1:6" x14ac:dyDescent="0.25">
      <c r="A14369">
        <v>28</v>
      </c>
      <c r="B14369">
        <v>13</v>
      </c>
      <c r="C14369" t="s">
        <v>1281</v>
      </c>
      <c r="D14369" t="s">
        <v>901</v>
      </c>
      <c r="E14369" t="s">
        <v>203</v>
      </c>
      <c r="F14369" t="s">
        <v>422</v>
      </c>
    </row>
    <row r="14370" spans="1:6" x14ac:dyDescent="0.25">
      <c r="A14370">
        <v>28</v>
      </c>
      <c r="B14370">
        <v>14</v>
      </c>
      <c r="C14370" t="s">
        <v>1365</v>
      </c>
      <c r="D14370" t="s">
        <v>901</v>
      </c>
      <c r="E14370" t="s">
        <v>311</v>
      </c>
      <c r="F14370" t="s">
        <v>422</v>
      </c>
    </row>
    <row r="14371" spans="1:6" x14ac:dyDescent="0.25">
      <c r="A14371">
        <v>28</v>
      </c>
      <c r="B14371">
        <v>15</v>
      </c>
      <c r="C14371" t="s">
        <v>1354</v>
      </c>
      <c r="D14371" t="s">
        <v>901</v>
      </c>
      <c r="E14371" t="s">
        <v>26</v>
      </c>
      <c r="F14371" t="s">
        <v>422</v>
      </c>
    </row>
    <row r="14372" spans="1:6" x14ac:dyDescent="0.25">
      <c r="A14372">
        <v>29</v>
      </c>
      <c r="B14372">
        <v>1</v>
      </c>
      <c r="C14372" t="s">
        <v>1337</v>
      </c>
      <c r="D14372" t="s">
        <v>901</v>
      </c>
      <c r="E14372" t="s">
        <v>26</v>
      </c>
      <c r="F14372" t="s">
        <v>422</v>
      </c>
    </row>
    <row r="14373" spans="1:6" x14ac:dyDescent="0.25">
      <c r="A14373">
        <v>29</v>
      </c>
      <c r="B14373">
        <v>2</v>
      </c>
      <c r="C14373" t="s">
        <v>1313</v>
      </c>
      <c r="D14373" t="s">
        <v>905</v>
      </c>
      <c r="E14373" t="s">
        <v>311</v>
      </c>
      <c r="F14373" t="s">
        <v>422</v>
      </c>
    </row>
    <row r="14374" spans="1:6" x14ac:dyDescent="0.25">
      <c r="A14374">
        <v>29</v>
      </c>
      <c r="B14374">
        <v>3</v>
      </c>
      <c r="C14374" t="s">
        <v>1374</v>
      </c>
      <c r="D14374" t="s">
        <v>901</v>
      </c>
      <c r="E14374" t="s">
        <v>203</v>
      </c>
      <c r="F14374" t="s">
        <v>422</v>
      </c>
    </row>
    <row r="14375" spans="1:6" x14ac:dyDescent="0.25">
      <c r="A14375">
        <v>29</v>
      </c>
      <c r="B14375">
        <v>4</v>
      </c>
      <c r="C14375" t="s">
        <v>1307</v>
      </c>
      <c r="D14375" t="s">
        <v>901</v>
      </c>
      <c r="E14375" t="s">
        <v>765</v>
      </c>
      <c r="F14375" t="s">
        <v>422</v>
      </c>
    </row>
    <row r="14376" spans="1:6" x14ac:dyDescent="0.25">
      <c r="A14376">
        <v>29</v>
      </c>
      <c r="B14376">
        <v>5</v>
      </c>
      <c r="C14376" t="s">
        <v>1534</v>
      </c>
      <c r="D14376" t="s">
        <v>903</v>
      </c>
      <c r="E14376" t="s">
        <v>594</v>
      </c>
      <c r="F14376" t="s">
        <v>422</v>
      </c>
    </row>
    <row r="14377" spans="1:6" x14ac:dyDescent="0.25">
      <c r="A14377">
        <v>29</v>
      </c>
      <c r="B14377">
        <v>6</v>
      </c>
      <c r="C14377" t="s">
        <v>1351</v>
      </c>
      <c r="D14377" t="s">
        <v>901</v>
      </c>
      <c r="E14377" t="s">
        <v>840</v>
      </c>
      <c r="F14377" t="s">
        <v>422</v>
      </c>
    </row>
    <row r="14378" spans="1:6" x14ac:dyDescent="0.25">
      <c r="A14378">
        <v>29</v>
      </c>
      <c r="B14378">
        <v>7</v>
      </c>
      <c r="C14378" t="s">
        <v>1349</v>
      </c>
      <c r="D14378" t="s">
        <v>901</v>
      </c>
      <c r="E14378" t="s">
        <v>420</v>
      </c>
      <c r="F14378" t="s">
        <v>422</v>
      </c>
    </row>
    <row r="14379" spans="1:6" x14ac:dyDescent="0.25">
      <c r="A14379">
        <v>29</v>
      </c>
      <c r="B14379">
        <v>8</v>
      </c>
      <c r="C14379" t="s">
        <v>1302</v>
      </c>
      <c r="D14379" t="s">
        <v>901</v>
      </c>
      <c r="E14379" t="s">
        <v>497</v>
      </c>
      <c r="F14379" t="s">
        <v>422</v>
      </c>
    </row>
    <row r="14380" spans="1:6" x14ac:dyDescent="0.25">
      <c r="A14380">
        <v>29</v>
      </c>
      <c r="B14380">
        <v>9</v>
      </c>
      <c r="C14380" t="s">
        <v>1322</v>
      </c>
      <c r="D14380" t="s">
        <v>901</v>
      </c>
      <c r="E14380" t="s">
        <v>503</v>
      </c>
      <c r="F14380" t="s">
        <v>422</v>
      </c>
    </row>
    <row r="14381" spans="1:6" x14ac:dyDescent="0.25">
      <c r="A14381">
        <v>29</v>
      </c>
      <c r="B14381">
        <v>10</v>
      </c>
      <c r="C14381" t="s">
        <v>1309</v>
      </c>
      <c r="D14381" t="s">
        <v>899</v>
      </c>
      <c r="E14381" t="s">
        <v>608</v>
      </c>
      <c r="F14381" t="s">
        <v>422</v>
      </c>
    </row>
    <row r="14382" spans="1:6" x14ac:dyDescent="0.25">
      <c r="A14382">
        <v>29</v>
      </c>
      <c r="B14382">
        <v>11</v>
      </c>
      <c r="C14382" t="s">
        <v>1380</v>
      </c>
      <c r="D14382" t="s">
        <v>899</v>
      </c>
      <c r="E14382" t="s">
        <v>338</v>
      </c>
      <c r="F14382" t="s">
        <v>422</v>
      </c>
    </row>
    <row r="14383" spans="1:6" x14ac:dyDescent="0.25">
      <c r="A14383">
        <v>29</v>
      </c>
      <c r="B14383">
        <v>12</v>
      </c>
      <c r="C14383" t="s">
        <v>1367</v>
      </c>
      <c r="D14383" t="s">
        <v>901</v>
      </c>
      <c r="E14383" t="s">
        <v>566</v>
      </c>
      <c r="F14383" t="s">
        <v>422</v>
      </c>
    </row>
    <row r="14384" spans="1:6" x14ac:dyDescent="0.25">
      <c r="A14384">
        <v>29</v>
      </c>
      <c r="B14384">
        <v>13</v>
      </c>
      <c r="C14384" t="s">
        <v>1170</v>
      </c>
      <c r="D14384" t="s">
        <v>961</v>
      </c>
      <c r="E14384" t="s">
        <v>290</v>
      </c>
      <c r="F14384" t="s">
        <v>422</v>
      </c>
    </row>
    <row r="14385" spans="1:6" x14ac:dyDescent="0.25">
      <c r="A14385">
        <v>29</v>
      </c>
      <c r="B14385">
        <v>14</v>
      </c>
      <c r="C14385" t="s">
        <v>1335</v>
      </c>
      <c r="D14385" t="s">
        <v>901</v>
      </c>
      <c r="E14385" t="s">
        <v>448</v>
      </c>
      <c r="F14385" t="s">
        <v>422</v>
      </c>
    </row>
    <row r="14386" spans="1:6" x14ac:dyDescent="0.25">
      <c r="A14386">
        <v>29</v>
      </c>
      <c r="B14386">
        <v>15</v>
      </c>
      <c r="C14386" t="s">
        <v>1347</v>
      </c>
      <c r="D14386" t="s">
        <v>908</v>
      </c>
      <c r="E14386" t="s">
        <v>770</v>
      </c>
      <c r="F14386" t="s">
        <v>422</v>
      </c>
    </row>
    <row r="14387" spans="1:6" x14ac:dyDescent="0.25">
      <c r="A14387">
        <v>30</v>
      </c>
      <c r="B14387">
        <v>1</v>
      </c>
      <c r="C14387" t="s">
        <v>1248</v>
      </c>
      <c r="D14387" t="s">
        <v>901</v>
      </c>
      <c r="E14387" t="s">
        <v>770</v>
      </c>
      <c r="F14387" t="s">
        <v>422</v>
      </c>
    </row>
    <row r="14388" spans="1:6" x14ac:dyDescent="0.25">
      <c r="A14388">
        <v>30</v>
      </c>
      <c r="B14388">
        <v>2</v>
      </c>
      <c r="C14388" t="s">
        <v>1535</v>
      </c>
      <c r="D14388" t="s">
        <v>903</v>
      </c>
      <c r="E14388" t="s">
        <v>448</v>
      </c>
      <c r="F14388" t="s">
        <v>422</v>
      </c>
    </row>
    <row r="14389" spans="1:6" x14ac:dyDescent="0.25">
      <c r="A14389">
        <v>30</v>
      </c>
      <c r="B14389">
        <v>3</v>
      </c>
      <c r="C14389" t="s">
        <v>1385</v>
      </c>
      <c r="D14389" t="s">
        <v>901</v>
      </c>
      <c r="E14389" t="s">
        <v>290</v>
      </c>
      <c r="F14389" t="s">
        <v>422</v>
      </c>
    </row>
    <row r="14390" spans="1:6" x14ac:dyDescent="0.25">
      <c r="A14390">
        <v>30</v>
      </c>
      <c r="B14390">
        <v>4</v>
      </c>
      <c r="C14390" t="s">
        <v>1421</v>
      </c>
      <c r="D14390" t="s">
        <v>899</v>
      </c>
      <c r="E14390" t="s">
        <v>566</v>
      </c>
      <c r="F14390" t="s">
        <v>422</v>
      </c>
    </row>
    <row r="14391" spans="1:6" x14ac:dyDescent="0.25">
      <c r="A14391">
        <v>30</v>
      </c>
      <c r="B14391">
        <v>5</v>
      </c>
      <c r="C14391" t="s">
        <v>1332</v>
      </c>
      <c r="D14391" t="s">
        <v>961</v>
      </c>
      <c r="E14391" t="s">
        <v>338</v>
      </c>
      <c r="F14391" t="s">
        <v>422</v>
      </c>
    </row>
    <row r="14392" spans="1:6" x14ac:dyDescent="0.25">
      <c r="A14392">
        <v>30</v>
      </c>
      <c r="B14392">
        <v>6</v>
      </c>
      <c r="C14392" t="s">
        <v>1291</v>
      </c>
      <c r="D14392" t="s">
        <v>901</v>
      </c>
      <c r="E14392" t="s">
        <v>608</v>
      </c>
      <c r="F14392" t="s">
        <v>422</v>
      </c>
    </row>
    <row r="14393" spans="1:6" x14ac:dyDescent="0.25">
      <c r="A14393">
        <v>30</v>
      </c>
      <c r="B14393">
        <v>7</v>
      </c>
      <c r="C14393" t="s">
        <v>1327</v>
      </c>
      <c r="D14393" t="s">
        <v>899</v>
      </c>
      <c r="E14393" t="s">
        <v>503</v>
      </c>
      <c r="F14393" t="s">
        <v>422</v>
      </c>
    </row>
    <row r="14394" spans="1:6" x14ac:dyDescent="0.25">
      <c r="A14394">
        <v>30</v>
      </c>
      <c r="B14394">
        <v>8</v>
      </c>
      <c r="C14394" t="s">
        <v>1400</v>
      </c>
      <c r="D14394" t="s">
        <v>899</v>
      </c>
      <c r="E14394" t="s">
        <v>497</v>
      </c>
      <c r="F14394" t="s">
        <v>422</v>
      </c>
    </row>
    <row r="14395" spans="1:6" x14ac:dyDescent="0.25">
      <c r="A14395">
        <v>30</v>
      </c>
      <c r="B14395">
        <v>9</v>
      </c>
      <c r="C14395" t="s">
        <v>1425</v>
      </c>
      <c r="D14395" t="s">
        <v>901</v>
      </c>
      <c r="E14395" t="s">
        <v>420</v>
      </c>
      <c r="F14395" t="s">
        <v>422</v>
      </c>
    </row>
    <row r="14396" spans="1:6" x14ac:dyDescent="0.25">
      <c r="A14396">
        <v>30</v>
      </c>
      <c r="B14396">
        <v>10</v>
      </c>
      <c r="C14396" t="s">
        <v>1323</v>
      </c>
      <c r="D14396" t="s">
        <v>905</v>
      </c>
      <c r="E14396" t="s">
        <v>840</v>
      </c>
      <c r="F14396" t="s">
        <v>422</v>
      </c>
    </row>
    <row r="14397" spans="1:6" x14ac:dyDescent="0.25">
      <c r="A14397">
        <v>30</v>
      </c>
      <c r="B14397">
        <v>11</v>
      </c>
      <c r="C14397" t="s">
        <v>1405</v>
      </c>
      <c r="D14397" t="s">
        <v>901</v>
      </c>
      <c r="E14397" t="s">
        <v>594</v>
      </c>
      <c r="F14397" t="s">
        <v>422</v>
      </c>
    </row>
    <row r="14398" spans="1:6" x14ac:dyDescent="0.25">
      <c r="A14398">
        <v>30</v>
      </c>
      <c r="B14398">
        <v>12</v>
      </c>
      <c r="C14398" t="s">
        <v>1269</v>
      </c>
      <c r="D14398" t="s">
        <v>905</v>
      </c>
      <c r="E14398" t="s">
        <v>765</v>
      </c>
      <c r="F14398" t="s">
        <v>422</v>
      </c>
    </row>
    <row r="14399" spans="1:6" x14ac:dyDescent="0.25">
      <c r="A14399">
        <v>30</v>
      </c>
      <c r="B14399">
        <v>13</v>
      </c>
      <c r="C14399" t="s">
        <v>1413</v>
      </c>
      <c r="D14399" t="s">
        <v>901</v>
      </c>
      <c r="E14399" t="s">
        <v>203</v>
      </c>
      <c r="F14399" t="s">
        <v>422</v>
      </c>
    </row>
    <row r="14400" spans="1:6" x14ac:dyDescent="0.25">
      <c r="A14400">
        <v>30</v>
      </c>
      <c r="B14400">
        <v>14</v>
      </c>
      <c r="C14400" t="s">
        <v>1481</v>
      </c>
      <c r="D14400" t="s">
        <v>901</v>
      </c>
      <c r="E14400" t="s">
        <v>311</v>
      </c>
      <c r="F14400" t="s">
        <v>422</v>
      </c>
    </row>
    <row r="14401" spans="1:6" x14ac:dyDescent="0.25">
      <c r="A14401">
        <v>30</v>
      </c>
      <c r="B14401">
        <v>15</v>
      </c>
      <c r="C14401" t="s">
        <v>1390</v>
      </c>
      <c r="D14401" t="s">
        <v>961</v>
      </c>
      <c r="E14401" t="s">
        <v>26</v>
      </c>
      <c r="F14401" t="s">
        <v>422</v>
      </c>
    </row>
  </sheetData>
  <autoFilter ref="A1:F1440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1"/>
  <sheetViews>
    <sheetView topLeftCell="D1" workbookViewId="0">
      <selection activeCell="G14" sqref="G14"/>
    </sheetView>
  </sheetViews>
  <sheetFormatPr defaultRowHeight="15" x14ac:dyDescent="0.25"/>
  <cols>
    <col min="1" max="1" width="14.42578125" bestFit="1" customWidth="1"/>
    <col min="2" max="2" width="17.85546875" customWidth="1"/>
    <col min="3" max="3" width="30.42578125" bestFit="1" customWidth="1"/>
    <col min="4" max="4" width="16.28515625" customWidth="1"/>
    <col min="5" max="5" width="32.42578125" customWidth="1"/>
    <col min="6" max="6" width="11.28515625" bestFit="1" customWidth="1"/>
    <col min="7" max="7" width="8.42578125" bestFit="1" customWidth="1"/>
    <col min="8" max="8" width="7.140625" bestFit="1" customWidth="1"/>
    <col min="9" max="9" width="8.42578125" bestFit="1" customWidth="1"/>
    <col min="10" max="10" width="8.85546875" bestFit="1" customWidth="1"/>
    <col min="11" max="11" width="8.140625" bestFit="1" customWidth="1"/>
    <col min="12" max="12" width="9.42578125" bestFit="1" customWidth="1"/>
    <col min="13" max="13" width="8" bestFit="1" customWidth="1"/>
    <col min="14" max="14" width="11" bestFit="1" customWidth="1"/>
    <col min="15" max="15" width="7.140625" bestFit="1" customWidth="1"/>
    <col min="16" max="16" width="8.28515625" bestFit="1" customWidth="1"/>
    <col min="17" max="27" width="8.28515625" customWidth="1"/>
  </cols>
  <sheetData>
    <row r="1" spans="1:28" x14ac:dyDescent="0.25">
      <c r="A1" t="s">
        <v>1536</v>
      </c>
      <c r="B1" s="11" t="s">
        <v>406</v>
      </c>
      <c r="C1" t="s">
        <v>13</v>
      </c>
      <c r="D1" t="s">
        <v>14</v>
      </c>
      <c r="E1" t="s">
        <v>15</v>
      </c>
      <c r="F1" t="s">
        <v>889</v>
      </c>
      <c r="G1" s="11" t="s">
        <v>1537</v>
      </c>
      <c r="H1" s="11" t="s">
        <v>1538</v>
      </c>
      <c r="I1" s="11" t="s">
        <v>1539</v>
      </c>
      <c r="J1" s="11" t="s">
        <v>1540</v>
      </c>
      <c r="K1" s="11" t="s">
        <v>1541</v>
      </c>
      <c r="L1" s="11" t="s">
        <v>1542</v>
      </c>
      <c r="M1" s="11" t="s">
        <v>1543</v>
      </c>
      <c r="N1" s="11" t="s">
        <v>1544</v>
      </c>
      <c r="O1" s="11" t="s">
        <v>1545</v>
      </c>
      <c r="P1" s="11" t="s">
        <v>1546</v>
      </c>
      <c r="Q1" s="11" t="s">
        <v>1547</v>
      </c>
      <c r="R1" s="11" t="s">
        <v>1548</v>
      </c>
      <c r="S1" s="11" t="s">
        <v>1549</v>
      </c>
      <c r="T1" s="11" t="s">
        <v>1550</v>
      </c>
      <c r="U1" s="11" t="s">
        <v>1551</v>
      </c>
      <c r="V1" s="11" t="s">
        <v>1552</v>
      </c>
      <c r="W1" s="11" t="s">
        <v>1553</v>
      </c>
      <c r="X1" s="11" t="s">
        <v>1554</v>
      </c>
      <c r="Y1" s="11" t="s">
        <v>1555</v>
      </c>
      <c r="Z1" s="11" t="s">
        <v>1556</v>
      </c>
      <c r="AA1" s="11" t="s">
        <v>1557</v>
      </c>
      <c r="AB1" t="s">
        <v>298</v>
      </c>
    </row>
    <row r="2" spans="1:28" x14ac:dyDescent="0.25">
      <c r="A2">
        <v>60</v>
      </c>
      <c r="B2" s="10" t="str">
        <f>STANDINGS_OVERALL14[[#This Row],[Team]]&amp;STANDINGS_OVERALL14[[#This Row],[League]]</f>
        <v>Ray Rays RevengeMain Event Chicago League</v>
      </c>
      <c r="C2" s="10" t="s">
        <v>472</v>
      </c>
      <c r="D2" t="s">
        <v>130</v>
      </c>
      <c r="E2" t="s">
        <v>473</v>
      </c>
      <c r="F2">
        <v>7</v>
      </c>
      <c r="G2">
        <f>INDEX(STANDINGS_BA[],MATCH(STANDINGS_OVERALL14[[#This Row],[TEAMandLEAGUE]],STANDINGS_BA[TeamANDLeague],0),COLUMN(STANDINGS_BA[PLACE]))</f>
        <v>8</v>
      </c>
      <c r="H2">
        <f>INDEX(STANDINGS_R[],MATCH(STANDINGS_OVERALL14[[#This Row],[TEAMandLEAGUE]],STANDINGS_R[TeamAndLeague],0),COLUMN(STANDINGS_R[PLACE]))</f>
        <v>1</v>
      </c>
      <c r="I2">
        <f>INDEX(STANDINGS_HR[],MATCH(STANDINGS_OVERALL14[[#This Row],[TEAMandLEAGUE]],STANDINGS_HR[TeamANDLeague],0),COLUMN(STANDINGS_HR[PLACE]))</f>
        <v>1</v>
      </c>
      <c r="J2">
        <f>INDEX(STANDINGS_RBI[],MATCH(STANDINGS_OVERALL14[[#This Row],[TEAMandLEAGUE]],STANDINGS_RBI[TeamANDLeague],0),COLUMN(STANDINGS_RBI[PLACE]))</f>
        <v>3</v>
      </c>
      <c r="K2">
        <f>INDEX(STANDINGS_SB[],MATCH(STANDINGS_OVERALL14[[#This Row],[TEAMandLEAGUE]],STANDINGS_SB[TeamANDLeague],0),COLUMN(STANDINGS_SB[PLACE]))</f>
        <v>6</v>
      </c>
      <c r="L2">
        <f>INDEX(STANDINGS_ERA[],MATCH(STANDINGS_OVERALL14[[#This Row],[TEAMandLEAGUE]],STANDINGS_ERA[TeamANDLeague],0),COLUMN(STANDINGS_ERA[PLACE]))</f>
        <v>6</v>
      </c>
      <c r="M2">
        <f>INDEX(STANDINGS_W[],MATCH(STANDINGS_OVERALL14[[#This Row],[TEAMandLEAGUE]],STANDINGS_W[TeamANDLeague],0),COLUMN(STANDINGS_W[PLACE]))</f>
        <v>14</v>
      </c>
      <c r="N2">
        <f>INDEX(STANDINGS_WHIP[],MATCH(STANDINGS_OVERALL14[[#This Row],[TEAMandLEAGUE]],STANDINGS_WHIP[TeamANDLeague],0),COLUMN(STANDINGS_WHIP[PLACE]))</f>
        <v>3</v>
      </c>
      <c r="O2">
        <f>INDEX(STANDINGS_K[],MATCH(STANDINGS_OVERALL14[[#This Row],[TEAMandLEAGUE]],STANDINGS_K[TeamANDLeague],0),COLUMN(STANDINGS_K[PLACE]))</f>
        <v>6</v>
      </c>
      <c r="P2">
        <f>INDEX(STANDINGS_SV[],MATCH(STANDINGS_OVERALL14[[#This Row],[TEAMandLEAGUE]],STANDINGS_SV[TeamANDLeague],0),COLUMN(STANDINGS_SV[PLACE]))</f>
        <v>2</v>
      </c>
      <c r="Q2">
        <f>16-STANDINGS_OVERALL14[[#This Row],[LG BA]]</f>
        <v>8</v>
      </c>
      <c r="R2">
        <f>16-STANDINGS_OVERALL14[[#This Row],[LG R]]</f>
        <v>15</v>
      </c>
      <c r="S2">
        <f>16-STANDINGS_OVERALL14[[#This Row],[LG HR]]</f>
        <v>15</v>
      </c>
      <c r="T2">
        <f>16-STANDINGS_OVERALL14[[#This Row],[LG RBI]]</f>
        <v>13</v>
      </c>
      <c r="U2">
        <f>16-STANDINGS_OVERALL14[[#This Row],[LG SB]]</f>
        <v>10</v>
      </c>
      <c r="V2">
        <f>16-STANDINGS_OVERALL14[[#This Row],[LG ERA]]</f>
        <v>10</v>
      </c>
      <c r="W2">
        <f>16-STANDINGS_OVERALL14[[#This Row],[LG W]]</f>
        <v>2</v>
      </c>
      <c r="X2">
        <f>16-STANDINGS_OVERALL14[[#This Row],[LG WHIP]]</f>
        <v>13</v>
      </c>
      <c r="Y2">
        <f>16-STANDINGS_OVERALL14[[#This Row],[LG K]]</f>
        <v>10</v>
      </c>
      <c r="Z2">
        <f>16-STANDINGS_OVERALL14[[#This Row],[LG SV]]</f>
        <v>14</v>
      </c>
      <c r="AA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110</v>
      </c>
      <c r="AB2">
        <f t="shared" ref="AB2:AB65" si="0">IF(E2=E1,AB1+1,1)</f>
        <v>1</v>
      </c>
    </row>
    <row r="3" spans="1:28" x14ac:dyDescent="0.25">
      <c r="A3">
        <v>100</v>
      </c>
      <c r="B3" s="10" t="str">
        <f>STANDINGS_OVERALL14[[#This Row],[Team]]&amp;STANDINGS_OVERALL14[[#This Row],[League]]</f>
        <v>JK ALL THE WAY CHICAGOMain Event Chicago League</v>
      </c>
      <c r="C3" s="10" t="s">
        <v>505</v>
      </c>
      <c r="D3" t="s">
        <v>166</v>
      </c>
      <c r="E3" t="s">
        <v>473</v>
      </c>
      <c r="F3">
        <v>10</v>
      </c>
      <c r="G3">
        <f>INDEX(STANDINGS_BA[],MATCH(STANDINGS_OVERALL14[[#This Row],[TEAMandLEAGUE]],STANDINGS_BA[TeamANDLeague],0),COLUMN(STANDINGS_BA[PLACE]))</f>
        <v>1</v>
      </c>
      <c r="H3">
        <f>INDEX(STANDINGS_R[],MATCH(STANDINGS_OVERALL14[[#This Row],[TEAMandLEAGUE]],STANDINGS_R[TeamAndLeague],0),COLUMN(STANDINGS_R[PLACE]))</f>
        <v>2</v>
      </c>
      <c r="I3">
        <f>INDEX(STANDINGS_HR[],MATCH(STANDINGS_OVERALL14[[#This Row],[TEAMandLEAGUE]],STANDINGS_HR[TeamANDLeague],0),COLUMN(STANDINGS_HR[PLACE]))</f>
        <v>11</v>
      </c>
      <c r="J3">
        <f>INDEX(STANDINGS_RBI[],MATCH(STANDINGS_OVERALL14[[#This Row],[TEAMandLEAGUE]],STANDINGS_RBI[TeamANDLeague],0),COLUMN(STANDINGS_RBI[PLACE]))</f>
        <v>8</v>
      </c>
      <c r="K3">
        <f>INDEX(STANDINGS_SB[],MATCH(STANDINGS_OVERALL14[[#This Row],[TEAMandLEAGUE]],STANDINGS_SB[TeamANDLeague],0),COLUMN(STANDINGS_SB[PLACE]))</f>
        <v>2</v>
      </c>
      <c r="L3">
        <f>INDEX(STANDINGS_ERA[],MATCH(STANDINGS_OVERALL14[[#This Row],[TEAMandLEAGUE]],STANDINGS_ERA[TeamANDLeague],0),COLUMN(STANDINGS_ERA[PLACE]))</f>
        <v>9</v>
      </c>
      <c r="M3">
        <f>INDEX(STANDINGS_W[],MATCH(STANDINGS_OVERALL14[[#This Row],[TEAMandLEAGUE]],STANDINGS_W[TeamANDLeague],0),COLUMN(STANDINGS_W[PLACE]))</f>
        <v>7</v>
      </c>
      <c r="N3">
        <f>INDEX(STANDINGS_WHIP[],MATCH(STANDINGS_OVERALL14[[#This Row],[TEAMandLEAGUE]],STANDINGS_WHIP[TeamANDLeague],0),COLUMN(STANDINGS_WHIP[PLACE]))</f>
        <v>7</v>
      </c>
      <c r="O3">
        <f>INDEX(STANDINGS_K[],MATCH(STANDINGS_OVERALL14[[#This Row],[TEAMandLEAGUE]],STANDINGS_K[TeamANDLeague],0),COLUMN(STANDINGS_K[PLACE]))</f>
        <v>5</v>
      </c>
      <c r="P3">
        <f>INDEX(STANDINGS_SV[],MATCH(STANDINGS_OVERALL14[[#This Row],[TEAMandLEAGUE]],STANDINGS_SV[TeamANDLeague],0),COLUMN(STANDINGS_SV[PLACE]))</f>
        <v>1</v>
      </c>
      <c r="Q3">
        <f>16-STANDINGS_OVERALL14[[#This Row],[LG BA]]</f>
        <v>15</v>
      </c>
      <c r="R3">
        <f>16-STANDINGS_OVERALL14[[#This Row],[LG R]]</f>
        <v>14</v>
      </c>
      <c r="S3">
        <f>16-STANDINGS_OVERALL14[[#This Row],[LG HR]]</f>
        <v>5</v>
      </c>
      <c r="T3">
        <f>16-STANDINGS_OVERALL14[[#This Row],[LG RBI]]</f>
        <v>8</v>
      </c>
      <c r="U3">
        <f>16-STANDINGS_OVERALL14[[#This Row],[LG SB]]</f>
        <v>14</v>
      </c>
      <c r="V3">
        <f>16-STANDINGS_OVERALL14[[#This Row],[LG ERA]]</f>
        <v>7</v>
      </c>
      <c r="W3">
        <f>16-STANDINGS_OVERALL14[[#This Row],[LG W]]</f>
        <v>9</v>
      </c>
      <c r="X3">
        <f>16-STANDINGS_OVERALL14[[#This Row],[LG WHIP]]</f>
        <v>9</v>
      </c>
      <c r="Y3">
        <f>16-STANDINGS_OVERALL14[[#This Row],[LG K]]</f>
        <v>11</v>
      </c>
      <c r="Z3">
        <f>16-STANDINGS_OVERALL14[[#This Row],[LG SV]]</f>
        <v>15</v>
      </c>
      <c r="AA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107</v>
      </c>
      <c r="AB3">
        <f t="shared" si="0"/>
        <v>2</v>
      </c>
    </row>
    <row r="4" spans="1:28" x14ac:dyDescent="0.25">
      <c r="A4">
        <v>97</v>
      </c>
      <c r="B4" s="10" t="str">
        <f>STANDINGS_OVERALL14[[#This Row],[Team]]&amp;STANDINGS_OVERALL14[[#This Row],[League]]</f>
        <v>KIRKSVILLE OSTEOPATHS 1906Main Event Chicago League</v>
      </c>
      <c r="C4" s="10" t="s">
        <v>500</v>
      </c>
      <c r="D4" t="s">
        <v>64</v>
      </c>
      <c r="E4" t="s">
        <v>473</v>
      </c>
      <c r="F4">
        <v>8</v>
      </c>
      <c r="G4">
        <f>INDEX(STANDINGS_BA[],MATCH(STANDINGS_OVERALL14[[#This Row],[TEAMandLEAGUE]],STANDINGS_BA[TeamANDLeague],0),COLUMN(STANDINGS_BA[PLACE]))</f>
        <v>12</v>
      </c>
      <c r="H4">
        <f>INDEX(STANDINGS_R[],MATCH(STANDINGS_OVERALL14[[#This Row],[TEAMandLEAGUE]],STANDINGS_R[TeamAndLeague],0),COLUMN(STANDINGS_R[PLACE]))</f>
        <v>10</v>
      </c>
      <c r="I4">
        <f>INDEX(STANDINGS_HR[],MATCH(STANDINGS_OVERALL14[[#This Row],[TEAMandLEAGUE]],STANDINGS_HR[TeamANDLeague],0),COLUMN(STANDINGS_HR[PLACE]))</f>
        <v>13</v>
      </c>
      <c r="J4">
        <f>INDEX(STANDINGS_RBI[],MATCH(STANDINGS_OVERALL14[[#This Row],[TEAMandLEAGUE]],STANDINGS_RBI[TeamANDLeague],0),COLUMN(STANDINGS_RBI[PLACE]))</f>
        <v>10</v>
      </c>
      <c r="K4">
        <f>INDEX(STANDINGS_SB[],MATCH(STANDINGS_OVERALL14[[#This Row],[TEAMandLEAGUE]],STANDINGS_SB[TeamANDLeague],0),COLUMN(STANDINGS_SB[PLACE]))</f>
        <v>1</v>
      </c>
      <c r="L4">
        <f>INDEX(STANDINGS_ERA[],MATCH(STANDINGS_OVERALL14[[#This Row],[TEAMandLEAGUE]],STANDINGS_ERA[TeamANDLeague],0),COLUMN(STANDINGS_ERA[PLACE]))</f>
        <v>1</v>
      </c>
      <c r="M4">
        <f>INDEX(STANDINGS_W[],MATCH(STANDINGS_OVERALL14[[#This Row],[TEAMandLEAGUE]],STANDINGS_W[TeamANDLeague],0),COLUMN(STANDINGS_W[PLACE]))</f>
        <v>8</v>
      </c>
      <c r="N4">
        <f>INDEX(STANDINGS_WHIP[],MATCH(STANDINGS_OVERALL14[[#This Row],[TEAMandLEAGUE]],STANDINGS_WHIP[TeamANDLeague],0),COLUMN(STANDINGS_WHIP[PLACE]))</f>
        <v>1</v>
      </c>
      <c r="O4">
        <f>INDEX(STANDINGS_K[],MATCH(STANDINGS_OVERALL14[[#This Row],[TEAMandLEAGUE]],STANDINGS_K[TeamANDLeague],0),COLUMN(STANDINGS_K[PLACE]))</f>
        <v>1</v>
      </c>
      <c r="P4">
        <f>INDEX(STANDINGS_SV[],MATCH(STANDINGS_OVERALL14[[#This Row],[TEAMandLEAGUE]],STANDINGS_SV[TeamANDLeague],0),COLUMN(STANDINGS_SV[PLACE]))</f>
        <v>3</v>
      </c>
      <c r="Q4">
        <f>16-STANDINGS_OVERALL14[[#This Row],[LG BA]]</f>
        <v>4</v>
      </c>
      <c r="R4">
        <f>16-STANDINGS_OVERALL14[[#This Row],[LG R]]</f>
        <v>6</v>
      </c>
      <c r="S4">
        <f>16-STANDINGS_OVERALL14[[#This Row],[LG HR]]</f>
        <v>3</v>
      </c>
      <c r="T4">
        <f>16-STANDINGS_OVERALL14[[#This Row],[LG RBI]]</f>
        <v>6</v>
      </c>
      <c r="U4">
        <f>16-STANDINGS_OVERALL14[[#This Row],[LG SB]]</f>
        <v>15</v>
      </c>
      <c r="V4">
        <f>16-STANDINGS_OVERALL14[[#This Row],[LG ERA]]</f>
        <v>15</v>
      </c>
      <c r="W4">
        <f>16-STANDINGS_OVERALL14[[#This Row],[LG W]]</f>
        <v>8</v>
      </c>
      <c r="X4">
        <f>16-STANDINGS_OVERALL14[[#This Row],[LG WHIP]]</f>
        <v>15</v>
      </c>
      <c r="Y4">
        <f>16-STANDINGS_OVERALL14[[#This Row],[LG K]]</f>
        <v>15</v>
      </c>
      <c r="Z4">
        <f>16-STANDINGS_OVERALL14[[#This Row],[LG SV]]</f>
        <v>13</v>
      </c>
      <c r="AA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100</v>
      </c>
      <c r="AB4">
        <f t="shared" si="0"/>
        <v>3</v>
      </c>
    </row>
    <row r="5" spans="1:28" x14ac:dyDescent="0.25">
      <c r="A5">
        <v>120</v>
      </c>
      <c r="B5" s="10" t="str">
        <f>STANDINGS_OVERALL14[[#This Row],[Team]]&amp;STANDINGS_OVERALL14[[#This Row],[League]]</f>
        <v>No Balls No Babies IMain Event Chicago League</v>
      </c>
      <c r="C5" s="10" t="s">
        <v>527</v>
      </c>
      <c r="D5" t="s">
        <v>142</v>
      </c>
      <c r="E5" t="s">
        <v>473</v>
      </c>
      <c r="F5">
        <v>1</v>
      </c>
      <c r="G5">
        <f>INDEX(STANDINGS_BA[],MATCH(STANDINGS_OVERALL14[[#This Row],[TEAMandLEAGUE]],STANDINGS_BA[TeamANDLeague],0),COLUMN(STANDINGS_BA[PLACE]))</f>
        <v>4</v>
      </c>
      <c r="H5">
        <f>INDEX(STANDINGS_R[],MATCH(STANDINGS_OVERALL14[[#This Row],[TEAMandLEAGUE]],STANDINGS_R[TeamAndLeague],0),COLUMN(STANDINGS_R[PLACE]))</f>
        <v>5</v>
      </c>
      <c r="I5">
        <f>INDEX(STANDINGS_HR[],MATCH(STANDINGS_OVERALL14[[#This Row],[TEAMandLEAGUE]],STANDINGS_HR[TeamANDLeague],0),COLUMN(STANDINGS_HR[PLACE]))</f>
        <v>3</v>
      </c>
      <c r="J5">
        <f>INDEX(STANDINGS_RBI[],MATCH(STANDINGS_OVERALL14[[#This Row],[TEAMandLEAGUE]],STANDINGS_RBI[TeamANDLeague],0),COLUMN(STANDINGS_RBI[PLACE]))</f>
        <v>1</v>
      </c>
      <c r="K5">
        <f>INDEX(STANDINGS_SB[],MATCH(STANDINGS_OVERALL14[[#This Row],[TEAMandLEAGUE]],STANDINGS_SB[TeamANDLeague],0),COLUMN(STANDINGS_SB[PLACE]))</f>
        <v>8</v>
      </c>
      <c r="L5">
        <f>INDEX(STANDINGS_ERA[],MATCH(STANDINGS_OVERALL14[[#This Row],[TEAMandLEAGUE]],STANDINGS_ERA[TeamANDLeague],0),COLUMN(STANDINGS_ERA[PLACE]))</f>
        <v>11</v>
      </c>
      <c r="M5">
        <f>INDEX(STANDINGS_W[],MATCH(STANDINGS_OVERALL14[[#This Row],[TEAMandLEAGUE]],STANDINGS_W[TeamANDLeague],0),COLUMN(STANDINGS_W[PLACE]))</f>
        <v>13</v>
      </c>
      <c r="N5">
        <f>INDEX(STANDINGS_WHIP[],MATCH(STANDINGS_OVERALL14[[#This Row],[TEAMandLEAGUE]],STANDINGS_WHIP[TeamANDLeague],0),COLUMN(STANDINGS_WHIP[PLACE]))</f>
        <v>6</v>
      </c>
      <c r="O5">
        <f>INDEX(STANDINGS_K[],MATCH(STANDINGS_OVERALL14[[#This Row],[TEAMandLEAGUE]],STANDINGS_K[TeamANDLeague],0),COLUMN(STANDINGS_K[PLACE]))</f>
        <v>4</v>
      </c>
      <c r="P5">
        <f>INDEX(STANDINGS_SV[],MATCH(STANDINGS_OVERALL14[[#This Row],[TEAMandLEAGUE]],STANDINGS_SV[TeamANDLeague],0),COLUMN(STANDINGS_SV[PLACE]))</f>
        <v>6</v>
      </c>
      <c r="Q5">
        <f>16-STANDINGS_OVERALL14[[#This Row],[LG BA]]</f>
        <v>12</v>
      </c>
      <c r="R5">
        <f>16-STANDINGS_OVERALL14[[#This Row],[LG R]]</f>
        <v>11</v>
      </c>
      <c r="S5">
        <f>16-STANDINGS_OVERALL14[[#This Row],[LG HR]]</f>
        <v>13</v>
      </c>
      <c r="T5">
        <f>16-STANDINGS_OVERALL14[[#This Row],[LG RBI]]</f>
        <v>15</v>
      </c>
      <c r="U5">
        <f>16-STANDINGS_OVERALL14[[#This Row],[LG SB]]</f>
        <v>8</v>
      </c>
      <c r="V5">
        <f>16-STANDINGS_OVERALL14[[#This Row],[LG ERA]]</f>
        <v>5</v>
      </c>
      <c r="W5">
        <f>16-STANDINGS_OVERALL14[[#This Row],[LG W]]</f>
        <v>3</v>
      </c>
      <c r="X5">
        <f>16-STANDINGS_OVERALL14[[#This Row],[LG WHIP]]</f>
        <v>10</v>
      </c>
      <c r="Y5">
        <f>16-STANDINGS_OVERALL14[[#This Row],[LG K]]</f>
        <v>12</v>
      </c>
      <c r="Z5">
        <f>16-STANDINGS_OVERALL14[[#This Row],[LG SV]]</f>
        <v>10</v>
      </c>
      <c r="AA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99</v>
      </c>
      <c r="AB5">
        <f t="shared" si="0"/>
        <v>4</v>
      </c>
    </row>
    <row r="6" spans="1:28" x14ac:dyDescent="0.25">
      <c r="A6">
        <v>136</v>
      </c>
      <c r="B6" s="10" t="str">
        <f>STANDINGS_OVERALL14[[#This Row],[Team]]&amp;STANDINGS_OVERALL14[[#This Row],[League]]</f>
        <v>THIRTY STIFFSMain Event Chicago League</v>
      </c>
      <c r="C6" s="10" t="s">
        <v>187</v>
      </c>
      <c r="D6" t="s">
        <v>188</v>
      </c>
      <c r="E6" t="s">
        <v>473</v>
      </c>
      <c r="F6">
        <v>6</v>
      </c>
      <c r="G6">
        <f>INDEX(STANDINGS_BA[],MATCH(STANDINGS_OVERALL14[[#This Row],[TEAMandLEAGUE]],STANDINGS_BA[TeamANDLeague],0),COLUMN(STANDINGS_BA[PLACE]))</f>
        <v>2</v>
      </c>
      <c r="H6">
        <f>INDEX(STANDINGS_R[],MATCH(STANDINGS_OVERALL14[[#This Row],[TEAMandLEAGUE]],STANDINGS_R[TeamAndLeague],0),COLUMN(STANDINGS_R[PLACE]))</f>
        <v>6</v>
      </c>
      <c r="I6">
        <f>INDEX(STANDINGS_HR[],MATCH(STANDINGS_OVERALL14[[#This Row],[TEAMandLEAGUE]],STANDINGS_HR[TeamANDLeague],0),COLUMN(STANDINGS_HR[PLACE]))</f>
        <v>6</v>
      </c>
      <c r="J6">
        <f>INDEX(STANDINGS_RBI[],MATCH(STANDINGS_OVERALL14[[#This Row],[TEAMandLEAGUE]],STANDINGS_RBI[TeamANDLeague],0),COLUMN(STANDINGS_RBI[PLACE]))</f>
        <v>4</v>
      </c>
      <c r="K6">
        <f>INDEX(STANDINGS_SB[],MATCH(STANDINGS_OVERALL14[[#This Row],[TEAMandLEAGUE]],STANDINGS_SB[TeamANDLeague],0),COLUMN(STANDINGS_SB[PLACE]))</f>
        <v>9</v>
      </c>
      <c r="L6">
        <f>INDEX(STANDINGS_ERA[],MATCH(STANDINGS_OVERALL14[[#This Row],[TEAMandLEAGUE]],STANDINGS_ERA[TeamANDLeague],0),COLUMN(STANDINGS_ERA[PLACE]))</f>
        <v>7</v>
      </c>
      <c r="M6">
        <f>INDEX(STANDINGS_W[],MATCH(STANDINGS_OVERALL14[[#This Row],[TEAMandLEAGUE]],STANDINGS_W[TeamANDLeague],0),COLUMN(STANDINGS_W[PLACE]))</f>
        <v>11</v>
      </c>
      <c r="N6">
        <f>INDEX(STANDINGS_WHIP[],MATCH(STANDINGS_OVERALL14[[#This Row],[TEAMandLEAGUE]],STANDINGS_WHIP[TeamANDLeague],0),COLUMN(STANDINGS_WHIP[PLACE]))</f>
        <v>4</v>
      </c>
      <c r="O6">
        <f>INDEX(STANDINGS_K[],MATCH(STANDINGS_OVERALL14[[#This Row],[TEAMandLEAGUE]],STANDINGS_K[TeamANDLeague],0),COLUMN(STANDINGS_K[PLACE]))</f>
        <v>9</v>
      </c>
      <c r="P6">
        <f>INDEX(STANDINGS_SV[],MATCH(STANDINGS_OVERALL14[[#This Row],[TEAMandLEAGUE]],STANDINGS_SV[TeamANDLeague],0),COLUMN(STANDINGS_SV[PLACE]))</f>
        <v>5</v>
      </c>
      <c r="Q6">
        <f>16-STANDINGS_OVERALL14[[#This Row],[LG BA]]</f>
        <v>14</v>
      </c>
      <c r="R6">
        <f>16-STANDINGS_OVERALL14[[#This Row],[LG R]]</f>
        <v>10</v>
      </c>
      <c r="S6">
        <f>16-STANDINGS_OVERALL14[[#This Row],[LG HR]]</f>
        <v>10</v>
      </c>
      <c r="T6">
        <f>16-STANDINGS_OVERALL14[[#This Row],[LG RBI]]</f>
        <v>12</v>
      </c>
      <c r="U6">
        <f>16-STANDINGS_OVERALL14[[#This Row],[LG SB]]</f>
        <v>7</v>
      </c>
      <c r="V6">
        <f>16-STANDINGS_OVERALL14[[#This Row],[LG ERA]]</f>
        <v>9</v>
      </c>
      <c r="W6">
        <f>16-STANDINGS_OVERALL14[[#This Row],[LG W]]</f>
        <v>5</v>
      </c>
      <c r="X6">
        <f>16-STANDINGS_OVERALL14[[#This Row],[LG WHIP]]</f>
        <v>12</v>
      </c>
      <c r="Y6">
        <f>16-STANDINGS_OVERALL14[[#This Row],[LG K]]</f>
        <v>7</v>
      </c>
      <c r="Z6">
        <f>16-STANDINGS_OVERALL14[[#This Row],[LG SV]]</f>
        <v>11</v>
      </c>
      <c r="AA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97</v>
      </c>
      <c r="AB6">
        <f t="shared" si="0"/>
        <v>5</v>
      </c>
    </row>
    <row r="7" spans="1:28" x14ac:dyDescent="0.25">
      <c r="A7">
        <v>125</v>
      </c>
      <c r="B7" s="10" t="str">
        <f>STANDINGS_OVERALL14[[#This Row],[Team]]&amp;STANDINGS_OVERALL14[[#This Row],[League]]</f>
        <v>The Notorious C.O.Z.Main Event Chicago League</v>
      </c>
      <c r="C7" s="10" t="s">
        <v>491</v>
      </c>
      <c r="D7" t="s">
        <v>122</v>
      </c>
      <c r="E7" t="s">
        <v>473</v>
      </c>
      <c r="F7">
        <v>9</v>
      </c>
      <c r="G7">
        <f>INDEX(STANDINGS_BA[],MATCH(STANDINGS_OVERALL14[[#This Row],[TEAMandLEAGUE]],STANDINGS_BA[TeamANDLeague],0),COLUMN(STANDINGS_BA[PLACE]))</f>
        <v>3</v>
      </c>
      <c r="H7">
        <f>INDEX(STANDINGS_R[],MATCH(STANDINGS_OVERALL14[[#This Row],[TEAMandLEAGUE]],STANDINGS_R[TeamAndLeague],0),COLUMN(STANDINGS_R[PLACE]))</f>
        <v>3</v>
      </c>
      <c r="I7">
        <f>INDEX(STANDINGS_HR[],MATCH(STANDINGS_OVERALL14[[#This Row],[TEAMandLEAGUE]],STANDINGS_HR[TeamANDLeague],0),COLUMN(STANDINGS_HR[PLACE]))</f>
        <v>2</v>
      </c>
      <c r="J7">
        <f>INDEX(STANDINGS_RBI[],MATCH(STANDINGS_OVERALL14[[#This Row],[TEAMandLEAGUE]],STANDINGS_RBI[TeamANDLeague],0),COLUMN(STANDINGS_RBI[PLACE]))</f>
        <v>2</v>
      </c>
      <c r="K7">
        <f>INDEX(STANDINGS_SB[],MATCH(STANDINGS_OVERALL14[[#This Row],[TEAMandLEAGUE]],STANDINGS_SB[TeamANDLeague],0),COLUMN(STANDINGS_SB[PLACE]))</f>
        <v>10</v>
      </c>
      <c r="L7">
        <f>INDEX(STANDINGS_ERA[],MATCH(STANDINGS_OVERALL14[[#This Row],[TEAMandLEAGUE]],STANDINGS_ERA[TeamANDLeague],0),COLUMN(STANDINGS_ERA[PLACE]))</f>
        <v>8</v>
      </c>
      <c r="M7">
        <f>INDEX(STANDINGS_W[],MATCH(STANDINGS_OVERALL14[[#This Row],[TEAMandLEAGUE]],STANDINGS_W[TeamANDLeague],0),COLUMN(STANDINGS_W[PLACE]))</f>
        <v>10</v>
      </c>
      <c r="N7">
        <f>INDEX(STANDINGS_WHIP[],MATCH(STANDINGS_OVERALL14[[#This Row],[TEAMandLEAGUE]],STANDINGS_WHIP[TeamANDLeague],0),COLUMN(STANDINGS_WHIP[PLACE]))</f>
        <v>12</v>
      </c>
      <c r="O7">
        <f>INDEX(STANDINGS_K[],MATCH(STANDINGS_OVERALL14[[#This Row],[TEAMandLEAGUE]],STANDINGS_K[TeamANDLeague],0),COLUMN(STANDINGS_K[PLACE]))</f>
        <v>7</v>
      </c>
      <c r="P7">
        <f>INDEX(STANDINGS_SV[],MATCH(STANDINGS_OVERALL14[[#This Row],[TEAMandLEAGUE]],STANDINGS_SV[TeamANDLeague],0),COLUMN(STANDINGS_SV[PLACE]))</f>
        <v>8</v>
      </c>
      <c r="Q7">
        <f>16-STANDINGS_OVERALL14[[#This Row],[LG BA]]</f>
        <v>13</v>
      </c>
      <c r="R7">
        <f>16-STANDINGS_OVERALL14[[#This Row],[LG R]]</f>
        <v>13</v>
      </c>
      <c r="S7">
        <f>16-STANDINGS_OVERALL14[[#This Row],[LG HR]]</f>
        <v>14</v>
      </c>
      <c r="T7">
        <f>16-STANDINGS_OVERALL14[[#This Row],[LG RBI]]</f>
        <v>14</v>
      </c>
      <c r="U7">
        <f>16-STANDINGS_OVERALL14[[#This Row],[LG SB]]</f>
        <v>6</v>
      </c>
      <c r="V7">
        <f>16-STANDINGS_OVERALL14[[#This Row],[LG ERA]]</f>
        <v>8</v>
      </c>
      <c r="W7">
        <f>16-STANDINGS_OVERALL14[[#This Row],[LG W]]</f>
        <v>6</v>
      </c>
      <c r="X7">
        <f>16-STANDINGS_OVERALL14[[#This Row],[LG WHIP]]</f>
        <v>4</v>
      </c>
      <c r="Y7">
        <f>16-STANDINGS_OVERALL14[[#This Row],[LG K]]</f>
        <v>9</v>
      </c>
      <c r="Z7">
        <f>16-STANDINGS_OVERALL14[[#This Row],[LG SV]]</f>
        <v>8</v>
      </c>
      <c r="AA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7">
        <f t="shared" si="0"/>
        <v>6</v>
      </c>
    </row>
    <row r="8" spans="1:28" x14ac:dyDescent="0.25">
      <c r="A8">
        <v>156</v>
      </c>
      <c r="B8" s="10" t="str">
        <f>STANDINGS_OVERALL14[[#This Row],[Team]]&amp;STANDINGS_OVERALL14[[#This Row],[League]]</f>
        <v>Dutch MafiaMain Event Chicago League</v>
      </c>
      <c r="C8" s="10" t="s">
        <v>222</v>
      </c>
      <c r="D8" t="s">
        <v>223</v>
      </c>
      <c r="E8" t="s">
        <v>473</v>
      </c>
      <c r="F8">
        <v>11</v>
      </c>
      <c r="G8">
        <f>INDEX(STANDINGS_BA[],MATCH(STANDINGS_OVERALL14[[#This Row],[TEAMandLEAGUE]],STANDINGS_BA[TeamANDLeague],0),COLUMN(STANDINGS_BA[PLACE]))</f>
        <v>14</v>
      </c>
      <c r="H8">
        <f>INDEX(STANDINGS_R[],MATCH(STANDINGS_OVERALL14[[#This Row],[TEAMandLEAGUE]],STANDINGS_R[TeamAndLeague],0),COLUMN(STANDINGS_R[PLACE]))</f>
        <v>12</v>
      </c>
      <c r="I8">
        <f>INDEX(STANDINGS_HR[],MATCH(STANDINGS_OVERALL14[[#This Row],[TEAMandLEAGUE]],STANDINGS_HR[TeamANDLeague],0),COLUMN(STANDINGS_HR[PLACE]))</f>
        <v>7</v>
      </c>
      <c r="J8">
        <f>INDEX(STANDINGS_RBI[],MATCH(STANDINGS_OVERALL14[[#This Row],[TEAMandLEAGUE]],STANDINGS_RBI[TeamANDLeague],0),COLUMN(STANDINGS_RBI[PLACE]))</f>
        <v>9</v>
      </c>
      <c r="K8">
        <f>INDEX(STANDINGS_SB[],MATCH(STANDINGS_OVERALL14[[#This Row],[TEAMandLEAGUE]],STANDINGS_SB[TeamANDLeague],0),COLUMN(STANDINGS_SB[PLACE]))</f>
        <v>4</v>
      </c>
      <c r="L8">
        <f>INDEX(STANDINGS_ERA[],MATCH(STANDINGS_OVERALL14[[#This Row],[TEAMandLEAGUE]],STANDINGS_ERA[TeamANDLeague],0),COLUMN(STANDINGS_ERA[PLACE]))</f>
        <v>2</v>
      </c>
      <c r="M8">
        <f>INDEX(STANDINGS_W[],MATCH(STANDINGS_OVERALL14[[#This Row],[TEAMandLEAGUE]],STANDINGS_W[TeamANDLeague],0),COLUMN(STANDINGS_W[PLACE]))</f>
        <v>1</v>
      </c>
      <c r="N8">
        <f>INDEX(STANDINGS_WHIP[],MATCH(STANDINGS_OVERALL14[[#This Row],[TEAMandLEAGUE]],STANDINGS_WHIP[TeamANDLeague],0),COLUMN(STANDINGS_WHIP[PLACE]))</f>
        <v>5</v>
      </c>
      <c r="O8">
        <f>INDEX(STANDINGS_K[],MATCH(STANDINGS_OVERALL14[[#This Row],[TEAMandLEAGUE]],STANDINGS_K[TeamANDLeague],0),COLUMN(STANDINGS_K[PLACE]))</f>
        <v>2</v>
      </c>
      <c r="P8">
        <f>INDEX(STANDINGS_SV[],MATCH(STANDINGS_OVERALL14[[#This Row],[TEAMandLEAGUE]],STANDINGS_SV[TeamANDLeague],0),COLUMN(STANDINGS_SV[PLACE]))</f>
        <v>10</v>
      </c>
      <c r="Q8">
        <f>16-STANDINGS_OVERALL14[[#This Row],[LG BA]]</f>
        <v>2</v>
      </c>
      <c r="R8">
        <f>16-STANDINGS_OVERALL14[[#This Row],[LG R]]</f>
        <v>4</v>
      </c>
      <c r="S8">
        <f>16-STANDINGS_OVERALL14[[#This Row],[LG HR]]</f>
        <v>9</v>
      </c>
      <c r="T8">
        <f>16-STANDINGS_OVERALL14[[#This Row],[LG RBI]]</f>
        <v>7</v>
      </c>
      <c r="U8">
        <f>16-STANDINGS_OVERALL14[[#This Row],[LG SB]]</f>
        <v>12</v>
      </c>
      <c r="V8">
        <f>16-STANDINGS_OVERALL14[[#This Row],[LG ERA]]</f>
        <v>14</v>
      </c>
      <c r="W8">
        <f>16-STANDINGS_OVERALL14[[#This Row],[LG W]]</f>
        <v>15</v>
      </c>
      <c r="X8">
        <f>16-STANDINGS_OVERALL14[[#This Row],[LG WHIP]]</f>
        <v>11</v>
      </c>
      <c r="Y8">
        <f>16-STANDINGS_OVERALL14[[#This Row],[LG K]]</f>
        <v>14</v>
      </c>
      <c r="Z8">
        <f>16-STANDINGS_OVERALL14[[#This Row],[LG SV]]</f>
        <v>6</v>
      </c>
      <c r="AA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94</v>
      </c>
      <c r="AB8">
        <f t="shared" si="0"/>
        <v>7</v>
      </c>
    </row>
    <row r="9" spans="1:28" x14ac:dyDescent="0.25">
      <c r="A9">
        <v>193</v>
      </c>
      <c r="B9" s="10" t="str">
        <f>STANDINGS_OVERALL14[[#This Row],[Team]]&amp;STANDINGS_OVERALL14[[#This Row],[League]]</f>
        <v>Serenity NowMain Event Chicago League</v>
      </c>
      <c r="C9" s="10" t="s">
        <v>598</v>
      </c>
      <c r="D9" t="s">
        <v>149</v>
      </c>
      <c r="E9" t="s">
        <v>473</v>
      </c>
      <c r="F9">
        <v>15</v>
      </c>
      <c r="G9">
        <f>INDEX(STANDINGS_BA[],MATCH(STANDINGS_OVERALL14[[#This Row],[TEAMandLEAGUE]],STANDINGS_BA[TeamANDLeague],0),COLUMN(STANDINGS_BA[PLACE]))</f>
        <v>9</v>
      </c>
      <c r="H9">
        <f>INDEX(STANDINGS_R[],MATCH(STANDINGS_OVERALL14[[#This Row],[TEAMandLEAGUE]],STANDINGS_R[TeamAndLeague],0),COLUMN(STANDINGS_R[PLACE]))</f>
        <v>13</v>
      </c>
      <c r="I9">
        <f>INDEX(STANDINGS_HR[],MATCH(STANDINGS_OVERALL14[[#This Row],[TEAMandLEAGUE]],STANDINGS_HR[TeamANDLeague],0),COLUMN(STANDINGS_HR[PLACE]))</f>
        <v>9</v>
      </c>
      <c r="J9">
        <f>INDEX(STANDINGS_RBI[],MATCH(STANDINGS_OVERALL14[[#This Row],[TEAMandLEAGUE]],STANDINGS_RBI[TeamANDLeague],0),COLUMN(STANDINGS_RBI[PLACE]))</f>
        <v>6</v>
      </c>
      <c r="K9">
        <f>INDEX(STANDINGS_SB[],MATCH(STANDINGS_OVERALL14[[#This Row],[TEAMandLEAGUE]],STANDINGS_SB[TeamANDLeague],0),COLUMN(STANDINGS_SB[PLACE]))</f>
        <v>12</v>
      </c>
      <c r="L9">
        <f>INDEX(STANDINGS_ERA[],MATCH(STANDINGS_OVERALL14[[#This Row],[TEAMandLEAGUE]],STANDINGS_ERA[TeamANDLeague],0),COLUMN(STANDINGS_ERA[PLACE]))</f>
        <v>4</v>
      </c>
      <c r="M9">
        <f>INDEX(STANDINGS_W[],MATCH(STANDINGS_OVERALL14[[#This Row],[TEAMandLEAGUE]],STANDINGS_W[TeamANDLeague],0),COLUMN(STANDINGS_W[PLACE]))</f>
        <v>9</v>
      </c>
      <c r="N9">
        <f>INDEX(STANDINGS_WHIP[],MATCH(STANDINGS_OVERALL14[[#This Row],[TEAMandLEAGUE]],STANDINGS_WHIP[TeamANDLeague],0),COLUMN(STANDINGS_WHIP[PLACE]))</f>
        <v>2</v>
      </c>
      <c r="O9">
        <f>INDEX(STANDINGS_K[],MATCH(STANDINGS_OVERALL14[[#This Row],[TEAMandLEAGUE]],STANDINGS_K[TeamANDLeague],0),COLUMN(STANDINGS_K[PLACE]))</f>
        <v>3</v>
      </c>
      <c r="P9">
        <f>INDEX(STANDINGS_SV[],MATCH(STANDINGS_OVERALL14[[#This Row],[TEAMandLEAGUE]],STANDINGS_SV[TeamANDLeague],0),COLUMN(STANDINGS_SV[PLACE]))</f>
        <v>7</v>
      </c>
      <c r="Q9">
        <f>16-STANDINGS_OVERALL14[[#This Row],[LG BA]]</f>
        <v>7</v>
      </c>
      <c r="R9">
        <f>16-STANDINGS_OVERALL14[[#This Row],[LG R]]</f>
        <v>3</v>
      </c>
      <c r="S9">
        <f>16-STANDINGS_OVERALL14[[#This Row],[LG HR]]</f>
        <v>7</v>
      </c>
      <c r="T9">
        <f>16-STANDINGS_OVERALL14[[#This Row],[LG RBI]]</f>
        <v>10</v>
      </c>
      <c r="U9">
        <f>16-STANDINGS_OVERALL14[[#This Row],[LG SB]]</f>
        <v>4</v>
      </c>
      <c r="V9">
        <f>16-STANDINGS_OVERALL14[[#This Row],[LG ERA]]</f>
        <v>12</v>
      </c>
      <c r="W9">
        <f>16-STANDINGS_OVERALL14[[#This Row],[LG W]]</f>
        <v>7</v>
      </c>
      <c r="X9">
        <f>16-STANDINGS_OVERALL14[[#This Row],[LG WHIP]]</f>
        <v>14</v>
      </c>
      <c r="Y9">
        <f>16-STANDINGS_OVERALL14[[#This Row],[LG K]]</f>
        <v>13</v>
      </c>
      <c r="Z9">
        <f>16-STANDINGS_OVERALL14[[#This Row],[LG SV]]</f>
        <v>9</v>
      </c>
      <c r="AA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86</v>
      </c>
      <c r="AB9">
        <f t="shared" si="0"/>
        <v>8</v>
      </c>
    </row>
    <row r="10" spans="1:28" x14ac:dyDescent="0.25">
      <c r="A10">
        <v>245</v>
      </c>
      <c r="B10" s="10" t="str">
        <f>STANDINGS_OVERALL14[[#This Row],[Team]]&amp;STANDINGS_OVERALL14[[#This Row],[League]]</f>
        <v>Darth VanderMain Event Chicago League</v>
      </c>
      <c r="C10" s="10" t="s">
        <v>206</v>
      </c>
      <c r="D10" t="s">
        <v>207</v>
      </c>
      <c r="E10" t="s">
        <v>473</v>
      </c>
      <c r="F10">
        <v>3</v>
      </c>
      <c r="G10">
        <f>INDEX(STANDINGS_BA[],MATCH(STANDINGS_OVERALL14[[#This Row],[TEAMandLEAGUE]],STANDINGS_BA[TeamANDLeague],0),COLUMN(STANDINGS_BA[PLACE]))</f>
        <v>6</v>
      </c>
      <c r="H10">
        <f>INDEX(STANDINGS_R[],MATCH(STANDINGS_OVERALL14[[#This Row],[TEAMandLEAGUE]],STANDINGS_R[TeamAndLeague],0),COLUMN(STANDINGS_R[PLACE]))</f>
        <v>4</v>
      </c>
      <c r="I10">
        <f>INDEX(STANDINGS_HR[],MATCH(STANDINGS_OVERALL14[[#This Row],[TEAMandLEAGUE]],STANDINGS_HR[TeamANDLeague],0),COLUMN(STANDINGS_HR[PLACE]))</f>
        <v>5</v>
      </c>
      <c r="J10">
        <f>INDEX(STANDINGS_RBI[],MATCH(STANDINGS_OVERALL14[[#This Row],[TEAMandLEAGUE]],STANDINGS_RBI[TeamANDLeague],0),COLUMN(STANDINGS_RBI[PLACE]))</f>
        <v>11</v>
      </c>
      <c r="K10">
        <f>INDEX(STANDINGS_SB[],MATCH(STANDINGS_OVERALL14[[#This Row],[TEAMandLEAGUE]],STANDINGS_SB[TeamANDLeague],0),COLUMN(STANDINGS_SB[PLACE]))</f>
        <v>5</v>
      </c>
      <c r="L10">
        <f>INDEX(STANDINGS_ERA[],MATCH(STANDINGS_OVERALL14[[#This Row],[TEAMandLEAGUE]],STANDINGS_ERA[TeamANDLeague],0),COLUMN(STANDINGS_ERA[PLACE]))</f>
        <v>13</v>
      </c>
      <c r="M10">
        <f>INDEX(STANDINGS_W[],MATCH(STANDINGS_OVERALL14[[#This Row],[TEAMandLEAGUE]],STANDINGS_W[TeamANDLeague],0),COLUMN(STANDINGS_W[PLACE]))</f>
        <v>3</v>
      </c>
      <c r="N10">
        <f>INDEX(STANDINGS_WHIP[],MATCH(STANDINGS_OVERALL14[[#This Row],[TEAMandLEAGUE]],STANDINGS_WHIP[TeamANDLeague],0),COLUMN(STANDINGS_WHIP[PLACE]))</f>
        <v>9</v>
      </c>
      <c r="O10">
        <f>INDEX(STANDINGS_K[],MATCH(STANDINGS_OVERALL14[[#This Row],[TEAMandLEAGUE]],STANDINGS_K[TeamANDLeague],0),COLUMN(STANDINGS_K[PLACE]))</f>
        <v>8</v>
      </c>
      <c r="P10">
        <f>INDEX(STANDINGS_SV[],MATCH(STANDINGS_OVERALL14[[#This Row],[TEAMandLEAGUE]],STANDINGS_SV[TeamANDLeague],0),COLUMN(STANDINGS_SV[PLACE]))</f>
        <v>11</v>
      </c>
      <c r="Q10">
        <f>16-STANDINGS_OVERALL14[[#This Row],[LG BA]]</f>
        <v>10</v>
      </c>
      <c r="R10">
        <f>16-STANDINGS_OVERALL14[[#This Row],[LG R]]</f>
        <v>12</v>
      </c>
      <c r="S10">
        <f>16-STANDINGS_OVERALL14[[#This Row],[LG HR]]</f>
        <v>11</v>
      </c>
      <c r="T10">
        <f>16-STANDINGS_OVERALL14[[#This Row],[LG RBI]]</f>
        <v>5</v>
      </c>
      <c r="U10">
        <f>16-STANDINGS_OVERALL14[[#This Row],[LG SB]]</f>
        <v>11</v>
      </c>
      <c r="V10">
        <f>16-STANDINGS_OVERALL14[[#This Row],[LG ERA]]</f>
        <v>3</v>
      </c>
      <c r="W10">
        <f>16-STANDINGS_OVERALL14[[#This Row],[LG W]]</f>
        <v>13</v>
      </c>
      <c r="X10">
        <f>16-STANDINGS_OVERALL14[[#This Row],[LG WHIP]]</f>
        <v>7</v>
      </c>
      <c r="Y10">
        <f>16-STANDINGS_OVERALL14[[#This Row],[LG K]]</f>
        <v>8</v>
      </c>
      <c r="Z10">
        <f>16-STANDINGS_OVERALL14[[#This Row],[LG SV]]</f>
        <v>5</v>
      </c>
      <c r="AA1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85</v>
      </c>
      <c r="AB10">
        <f t="shared" si="0"/>
        <v>9</v>
      </c>
    </row>
    <row r="11" spans="1:28" x14ac:dyDescent="0.25">
      <c r="A11">
        <v>235</v>
      </c>
      <c r="B11" s="10" t="str">
        <f>STANDINGS_OVERALL14[[#This Row],[Team]]&amp;STANDINGS_OVERALL14[[#This Row],[League]]</f>
        <v>88'ssMain Event Chicago League</v>
      </c>
      <c r="C11" s="10" t="s">
        <v>634</v>
      </c>
      <c r="D11" t="s">
        <v>269</v>
      </c>
      <c r="E11" t="s">
        <v>473</v>
      </c>
      <c r="F11">
        <v>2</v>
      </c>
      <c r="G11">
        <f>INDEX(STANDINGS_BA[],MATCH(STANDINGS_OVERALL14[[#This Row],[TEAMandLEAGUE]],STANDINGS_BA[TeamANDLeague],0),COLUMN(STANDINGS_BA[PLACE]))</f>
        <v>7</v>
      </c>
      <c r="H11">
        <f>INDEX(STANDINGS_R[],MATCH(STANDINGS_OVERALL14[[#This Row],[TEAMandLEAGUE]],STANDINGS_R[TeamAndLeague],0),COLUMN(STANDINGS_R[PLACE]))</f>
        <v>8</v>
      </c>
      <c r="I11">
        <f>INDEX(STANDINGS_HR[],MATCH(STANDINGS_OVERALL14[[#This Row],[TEAMandLEAGUE]],STANDINGS_HR[TeamANDLeague],0),COLUMN(STANDINGS_HR[PLACE]))</f>
        <v>4</v>
      </c>
      <c r="J11">
        <f>INDEX(STANDINGS_RBI[],MATCH(STANDINGS_OVERALL14[[#This Row],[TEAMandLEAGUE]],STANDINGS_RBI[TeamANDLeague],0),COLUMN(STANDINGS_RBI[PLACE]))</f>
        <v>5</v>
      </c>
      <c r="K11">
        <f>INDEX(STANDINGS_SB[],MATCH(STANDINGS_OVERALL14[[#This Row],[TEAMandLEAGUE]],STANDINGS_SB[TeamANDLeague],0),COLUMN(STANDINGS_SB[PLACE]))</f>
        <v>13</v>
      </c>
      <c r="L11">
        <f>INDEX(STANDINGS_ERA[],MATCH(STANDINGS_OVERALL14[[#This Row],[TEAMandLEAGUE]],STANDINGS_ERA[TeamANDLeague],0),COLUMN(STANDINGS_ERA[PLACE]))</f>
        <v>10</v>
      </c>
      <c r="M11">
        <f>INDEX(STANDINGS_W[],MATCH(STANDINGS_OVERALL14[[#This Row],[TEAMandLEAGUE]],STANDINGS_W[TeamANDLeague],0),COLUMN(STANDINGS_W[PLACE]))</f>
        <v>6</v>
      </c>
      <c r="N11">
        <f>INDEX(STANDINGS_WHIP[],MATCH(STANDINGS_OVERALL14[[#This Row],[TEAMandLEAGUE]],STANDINGS_WHIP[TeamANDLeague],0),COLUMN(STANDINGS_WHIP[PLACE]))</f>
        <v>8</v>
      </c>
      <c r="O11">
        <f>INDEX(STANDINGS_K[],MATCH(STANDINGS_OVERALL14[[#This Row],[TEAMandLEAGUE]],STANDINGS_K[TeamANDLeague],0),COLUMN(STANDINGS_K[PLACE]))</f>
        <v>12</v>
      </c>
      <c r="P11">
        <f>INDEX(STANDINGS_SV[],MATCH(STANDINGS_OVERALL14[[#This Row],[TEAMandLEAGUE]],STANDINGS_SV[TeamANDLeague],0),COLUMN(STANDINGS_SV[PLACE]))</f>
        <v>4</v>
      </c>
      <c r="Q11">
        <f>16-STANDINGS_OVERALL14[[#This Row],[LG BA]]</f>
        <v>9</v>
      </c>
      <c r="R11">
        <f>16-STANDINGS_OVERALL14[[#This Row],[LG R]]</f>
        <v>8</v>
      </c>
      <c r="S11">
        <f>16-STANDINGS_OVERALL14[[#This Row],[LG HR]]</f>
        <v>12</v>
      </c>
      <c r="T11">
        <f>16-STANDINGS_OVERALL14[[#This Row],[LG RBI]]</f>
        <v>11</v>
      </c>
      <c r="U11">
        <f>16-STANDINGS_OVERALL14[[#This Row],[LG SB]]</f>
        <v>3</v>
      </c>
      <c r="V11">
        <f>16-STANDINGS_OVERALL14[[#This Row],[LG ERA]]</f>
        <v>6</v>
      </c>
      <c r="W11">
        <f>16-STANDINGS_OVERALL14[[#This Row],[LG W]]</f>
        <v>10</v>
      </c>
      <c r="X11">
        <f>16-STANDINGS_OVERALL14[[#This Row],[LG WHIP]]</f>
        <v>8</v>
      </c>
      <c r="Y11">
        <f>16-STANDINGS_OVERALL14[[#This Row],[LG K]]</f>
        <v>4</v>
      </c>
      <c r="Z11">
        <f>16-STANDINGS_OVERALL14[[#This Row],[LG SV]]</f>
        <v>12</v>
      </c>
      <c r="AA1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83</v>
      </c>
      <c r="AB11">
        <f t="shared" si="0"/>
        <v>10</v>
      </c>
    </row>
    <row r="12" spans="1:28" x14ac:dyDescent="0.25">
      <c r="A12">
        <v>308</v>
      </c>
      <c r="B12" s="10" t="str">
        <f>STANDINGS_OVERALL14[[#This Row],[Team]]&amp;STANDINGS_OVERALL14[[#This Row],[League]]</f>
        <v>Mr Dalrae's ArrogateMain Event Chicago League</v>
      </c>
      <c r="C12" s="10" t="s">
        <v>704</v>
      </c>
      <c r="D12" t="s">
        <v>33</v>
      </c>
      <c r="E12" t="s">
        <v>473</v>
      </c>
      <c r="F12">
        <v>12</v>
      </c>
      <c r="G12">
        <f>INDEX(STANDINGS_BA[],MATCH(STANDINGS_OVERALL14[[#This Row],[TEAMandLEAGUE]],STANDINGS_BA[TeamANDLeague],0),COLUMN(STANDINGS_BA[PLACE]))</f>
        <v>11</v>
      </c>
      <c r="H12">
        <f>INDEX(STANDINGS_R[],MATCH(STANDINGS_OVERALL14[[#This Row],[TEAMandLEAGUE]],STANDINGS_R[TeamAndLeague],0),COLUMN(STANDINGS_R[PLACE]))</f>
        <v>11</v>
      </c>
      <c r="I12">
        <f>INDEX(STANDINGS_HR[],MATCH(STANDINGS_OVERALL14[[#This Row],[TEAMandLEAGUE]],STANDINGS_HR[TeamANDLeague],0),COLUMN(STANDINGS_HR[PLACE]))</f>
        <v>12</v>
      </c>
      <c r="J12">
        <f>INDEX(STANDINGS_RBI[],MATCH(STANDINGS_OVERALL14[[#This Row],[TEAMandLEAGUE]],STANDINGS_RBI[TeamANDLeague],0),COLUMN(STANDINGS_RBI[PLACE]))</f>
        <v>12</v>
      </c>
      <c r="K12">
        <f>INDEX(STANDINGS_SB[],MATCH(STANDINGS_OVERALL14[[#This Row],[TEAMandLEAGUE]],STANDINGS_SB[TeamANDLeague],0),COLUMN(STANDINGS_SB[PLACE]))</f>
        <v>3</v>
      </c>
      <c r="L12">
        <f>INDEX(STANDINGS_ERA[],MATCH(STANDINGS_OVERALL14[[#This Row],[TEAMandLEAGUE]],STANDINGS_ERA[TeamANDLeague],0),COLUMN(STANDINGS_ERA[PLACE]))</f>
        <v>3</v>
      </c>
      <c r="M12">
        <f>INDEX(STANDINGS_W[],MATCH(STANDINGS_OVERALL14[[#This Row],[TEAMandLEAGUE]],STANDINGS_W[TeamANDLeague],0),COLUMN(STANDINGS_W[PLACE]))</f>
        <v>2</v>
      </c>
      <c r="N12">
        <f>INDEX(STANDINGS_WHIP[],MATCH(STANDINGS_OVERALL14[[#This Row],[TEAMandLEAGUE]],STANDINGS_WHIP[TeamANDLeague],0),COLUMN(STANDINGS_WHIP[PLACE]))</f>
        <v>13</v>
      </c>
      <c r="O12">
        <f>INDEX(STANDINGS_K[],MATCH(STANDINGS_OVERALL14[[#This Row],[TEAMandLEAGUE]],STANDINGS_K[TeamANDLeague],0),COLUMN(STANDINGS_K[PLACE]))</f>
        <v>15</v>
      </c>
      <c r="P12">
        <f>INDEX(STANDINGS_SV[],MATCH(STANDINGS_OVERALL14[[#This Row],[TEAMandLEAGUE]],STANDINGS_SV[TeamANDLeague],0),COLUMN(STANDINGS_SV[PLACE]))</f>
        <v>13</v>
      </c>
      <c r="Q12">
        <f>16-STANDINGS_OVERALL14[[#This Row],[LG BA]]</f>
        <v>5</v>
      </c>
      <c r="R12">
        <f>16-STANDINGS_OVERALL14[[#This Row],[LG R]]</f>
        <v>5</v>
      </c>
      <c r="S12">
        <f>16-STANDINGS_OVERALL14[[#This Row],[LG HR]]</f>
        <v>4</v>
      </c>
      <c r="T12">
        <f>16-STANDINGS_OVERALL14[[#This Row],[LG RBI]]</f>
        <v>4</v>
      </c>
      <c r="U12">
        <f>16-STANDINGS_OVERALL14[[#This Row],[LG SB]]</f>
        <v>13</v>
      </c>
      <c r="V12">
        <f>16-STANDINGS_OVERALL14[[#This Row],[LG ERA]]</f>
        <v>13</v>
      </c>
      <c r="W12">
        <f>16-STANDINGS_OVERALL14[[#This Row],[LG W]]</f>
        <v>14</v>
      </c>
      <c r="X12">
        <f>16-STANDINGS_OVERALL14[[#This Row],[LG WHIP]]</f>
        <v>3</v>
      </c>
      <c r="Y12">
        <f>16-STANDINGS_OVERALL14[[#This Row],[LG K]]</f>
        <v>1</v>
      </c>
      <c r="Z12">
        <f>16-STANDINGS_OVERALL14[[#This Row],[LG SV]]</f>
        <v>3</v>
      </c>
      <c r="AA1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65</v>
      </c>
      <c r="AB12">
        <f t="shared" si="0"/>
        <v>11</v>
      </c>
    </row>
    <row r="13" spans="1:28" x14ac:dyDescent="0.25">
      <c r="A13">
        <v>370</v>
      </c>
      <c r="B13" s="10" t="str">
        <f>STANDINGS_OVERALL14[[#This Row],[Team]]&amp;STANDINGS_OVERALL14[[#This Row],[League]]</f>
        <v>Doug's DawgsMain Event Chicago League</v>
      </c>
      <c r="C13" s="10" t="s">
        <v>31</v>
      </c>
      <c r="D13" t="s">
        <v>32</v>
      </c>
      <c r="E13" t="s">
        <v>473</v>
      </c>
      <c r="F13">
        <v>14</v>
      </c>
      <c r="G13">
        <f>INDEX(STANDINGS_BA[],MATCH(STANDINGS_OVERALL14[[#This Row],[TEAMandLEAGUE]],STANDINGS_BA[TeamANDLeague],0),COLUMN(STANDINGS_BA[PLACE]))</f>
        <v>5</v>
      </c>
      <c r="H13">
        <f>INDEX(STANDINGS_R[],MATCH(STANDINGS_OVERALL14[[#This Row],[TEAMandLEAGUE]],STANDINGS_R[TeamAndLeague],0),COLUMN(STANDINGS_R[PLACE]))</f>
        <v>9</v>
      </c>
      <c r="I13">
        <f>INDEX(STANDINGS_HR[],MATCH(STANDINGS_OVERALL14[[#This Row],[TEAMandLEAGUE]],STANDINGS_HR[TeamANDLeague],0),COLUMN(STANDINGS_HR[PLACE]))</f>
        <v>15</v>
      </c>
      <c r="J13">
        <f>INDEX(STANDINGS_RBI[],MATCH(STANDINGS_OVERALL14[[#This Row],[TEAMandLEAGUE]],STANDINGS_RBI[TeamANDLeague],0),COLUMN(STANDINGS_RBI[PLACE]))</f>
        <v>14</v>
      </c>
      <c r="K13">
        <f>INDEX(STANDINGS_SB[],MATCH(STANDINGS_OVERALL14[[#This Row],[TEAMandLEAGUE]],STANDINGS_SB[TeamANDLeague],0),COLUMN(STANDINGS_SB[PLACE]))</f>
        <v>7</v>
      </c>
      <c r="L13">
        <f>INDEX(STANDINGS_ERA[],MATCH(STANDINGS_OVERALL14[[#This Row],[TEAMandLEAGUE]],STANDINGS_ERA[TeamANDLeague],0),COLUMN(STANDINGS_ERA[PLACE]))</f>
        <v>5</v>
      </c>
      <c r="M13">
        <f>INDEX(STANDINGS_W[],MATCH(STANDINGS_OVERALL14[[#This Row],[TEAMandLEAGUE]],STANDINGS_W[TeamANDLeague],0),COLUMN(STANDINGS_W[PLACE]))</f>
        <v>12</v>
      </c>
      <c r="N13">
        <f>INDEX(STANDINGS_WHIP[],MATCH(STANDINGS_OVERALL14[[#This Row],[TEAMandLEAGUE]],STANDINGS_WHIP[TeamANDLeague],0),COLUMN(STANDINGS_WHIP[PLACE]))</f>
        <v>10</v>
      </c>
      <c r="O13">
        <f>INDEX(STANDINGS_K[],MATCH(STANDINGS_OVERALL14[[#This Row],[TEAMandLEAGUE]],STANDINGS_K[TeamANDLeague],0),COLUMN(STANDINGS_K[PLACE]))</f>
        <v>10</v>
      </c>
      <c r="P13">
        <f>INDEX(STANDINGS_SV[],MATCH(STANDINGS_OVERALL14[[#This Row],[TEAMandLEAGUE]],STANDINGS_SV[TeamANDLeague],0),COLUMN(STANDINGS_SV[PLACE]))</f>
        <v>12</v>
      </c>
      <c r="Q13">
        <f>16-STANDINGS_OVERALL14[[#This Row],[LG BA]]</f>
        <v>11</v>
      </c>
      <c r="R13">
        <f>16-STANDINGS_OVERALL14[[#This Row],[LG R]]</f>
        <v>7</v>
      </c>
      <c r="S13">
        <f>16-STANDINGS_OVERALL14[[#This Row],[LG HR]]</f>
        <v>1</v>
      </c>
      <c r="T13">
        <f>16-STANDINGS_OVERALL14[[#This Row],[LG RBI]]</f>
        <v>2</v>
      </c>
      <c r="U13">
        <f>16-STANDINGS_OVERALL14[[#This Row],[LG SB]]</f>
        <v>9</v>
      </c>
      <c r="V13">
        <f>16-STANDINGS_OVERALL14[[#This Row],[LG ERA]]</f>
        <v>11</v>
      </c>
      <c r="W13">
        <f>16-STANDINGS_OVERALL14[[#This Row],[LG W]]</f>
        <v>4</v>
      </c>
      <c r="X13">
        <f>16-STANDINGS_OVERALL14[[#This Row],[LG WHIP]]</f>
        <v>6</v>
      </c>
      <c r="Y13">
        <f>16-STANDINGS_OVERALL14[[#This Row],[LG K]]</f>
        <v>6</v>
      </c>
      <c r="Z13">
        <f>16-STANDINGS_OVERALL14[[#This Row],[LG SV]]</f>
        <v>4</v>
      </c>
      <c r="AA1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61</v>
      </c>
      <c r="AB13">
        <f t="shared" si="0"/>
        <v>12</v>
      </c>
    </row>
    <row r="14" spans="1:28" x14ac:dyDescent="0.25">
      <c r="A14">
        <v>371</v>
      </c>
      <c r="B14" s="10" t="str">
        <f>STANDINGS_OVERALL14[[#This Row],[Team]]&amp;STANDINGS_OVERALL14[[#This Row],[League]]</f>
        <v>Sons of Thunder - ChicagoMain Event Chicago League</v>
      </c>
      <c r="C14" s="10" t="s">
        <v>771</v>
      </c>
      <c r="D14" t="s">
        <v>62</v>
      </c>
      <c r="E14" t="s">
        <v>473</v>
      </c>
      <c r="F14">
        <v>5</v>
      </c>
      <c r="G14">
        <f>INDEX(STANDINGS_BA[],MATCH(STANDINGS_OVERALL14[[#This Row],[TEAMandLEAGUE]],STANDINGS_BA[TeamANDLeague],0),COLUMN(STANDINGS_BA[PLACE]))</f>
        <v>15</v>
      </c>
      <c r="H14">
        <f>INDEX(STANDINGS_R[],MATCH(STANDINGS_OVERALL14[[#This Row],[TEAMandLEAGUE]],STANDINGS_R[TeamAndLeague],0),COLUMN(STANDINGS_R[PLACE]))</f>
        <v>7</v>
      </c>
      <c r="I14">
        <f>INDEX(STANDINGS_HR[],MATCH(STANDINGS_OVERALL14[[#This Row],[TEAMandLEAGUE]],STANDINGS_HR[TeamANDLeague],0),COLUMN(STANDINGS_HR[PLACE]))</f>
        <v>8</v>
      </c>
      <c r="J14">
        <f>INDEX(STANDINGS_RBI[],MATCH(STANDINGS_OVERALL14[[#This Row],[TEAMandLEAGUE]],STANDINGS_RBI[TeamANDLeague],0),COLUMN(STANDINGS_RBI[PLACE]))</f>
        <v>7</v>
      </c>
      <c r="K14">
        <f>INDEX(STANDINGS_SB[],MATCH(STANDINGS_OVERALL14[[#This Row],[TEAMandLEAGUE]],STANDINGS_SB[TeamANDLeague],0),COLUMN(STANDINGS_SB[PLACE]))</f>
        <v>11</v>
      </c>
      <c r="L14">
        <f>INDEX(STANDINGS_ERA[],MATCH(STANDINGS_OVERALL14[[#This Row],[TEAMandLEAGUE]],STANDINGS_ERA[TeamANDLeague],0),COLUMN(STANDINGS_ERA[PLACE]))</f>
        <v>12</v>
      </c>
      <c r="M14">
        <f>INDEX(STANDINGS_W[],MATCH(STANDINGS_OVERALL14[[#This Row],[TEAMandLEAGUE]],STANDINGS_W[TeamANDLeague],0),COLUMN(STANDINGS_W[PLACE]))</f>
        <v>5</v>
      </c>
      <c r="N14">
        <f>INDEX(STANDINGS_WHIP[],MATCH(STANDINGS_OVERALL14[[#This Row],[TEAMandLEAGUE]],STANDINGS_WHIP[TeamANDLeague],0),COLUMN(STANDINGS_WHIP[PLACE]))</f>
        <v>11</v>
      </c>
      <c r="O14">
        <f>INDEX(STANDINGS_K[],MATCH(STANDINGS_OVERALL14[[#This Row],[TEAMandLEAGUE]],STANDINGS_K[TeamANDLeague],0),COLUMN(STANDINGS_K[PLACE]))</f>
        <v>14</v>
      </c>
      <c r="P14">
        <f>INDEX(STANDINGS_SV[],MATCH(STANDINGS_OVERALL14[[#This Row],[TEAMandLEAGUE]],STANDINGS_SV[TeamANDLeague],0),COLUMN(STANDINGS_SV[PLACE]))</f>
        <v>14</v>
      </c>
      <c r="Q14">
        <f>16-STANDINGS_OVERALL14[[#This Row],[LG BA]]</f>
        <v>1</v>
      </c>
      <c r="R14">
        <f>16-STANDINGS_OVERALL14[[#This Row],[LG R]]</f>
        <v>9</v>
      </c>
      <c r="S14">
        <f>16-STANDINGS_OVERALL14[[#This Row],[LG HR]]</f>
        <v>8</v>
      </c>
      <c r="T14">
        <f>16-STANDINGS_OVERALL14[[#This Row],[LG RBI]]</f>
        <v>9</v>
      </c>
      <c r="U14">
        <f>16-STANDINGS_OVERALL14[[#This Row],[LG SB]]</f>
        <v>5</v>
      </c>
      <c r="V14">
        <f>16-STANDINGS_OVERALL14[[#This Row],[LG ERA]]</f>
        <v>4</v>
      </c>
      <c r="W14">
        <f>16-STANDINGS_OVERALL14[[#This Row],[LG W]]</f>
        <v>11</v>
      </c>
      <c r="X14">
        <f>16-STANDINGS_OVERALL14[[#This Row],[LG WHIP]]</f>
        <v>5</v>
      </c>
      <c r="Y14">
        <f>16-STANDINGS_OVERALL14[[#This Row],[LG K]]</f>
        <v>2</v>
      </c>
      <c r="Z14">
        <f>16-STANDINGS_OVERALL14[[#This Row],[LG SV]]</f>
        <v>2</v>
      </c>
      <c r="AA1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56</v>
      </c>
      <c r="AB14">
        <f t="shared" si="0"/>
        <v>13</v>
      </c>
    </row>
    <row r="15" spans="1:28" x14ac:dyDescent="0.25">
      <c r="A15">
        <v>453</v>
      </c>
      <c r="B15" s="10" t="str">
        <f>STANDINGS_OVERALL14[[#This Row],[Team]]&amp;STANDINGS_OVERALL14[[#This Row],[League]]</f>
        <v>EFORCE XVIIIMain Event Chicago League</v>
      </c>
      <c r="C15" s="10" t="s">
        <v>848</v>
      </c>
      <c r="D15" t="s">
        <v>174</v>
      </c>
      <c r="E15" t="s">
        <v>473</v>
      </c>
      <c r="F15">
        <v>4</v>
      </c>
      <c r="G15">
        <f>INDEX(STANDINGS_BA[],MATCH(STANDINGS_OVERALL14[[#This Row],[TEAMandLEAGUE]],STANDINGS_BA[TeamANDLeague],0),COLUMN(STANDINGS_BA[PLACE]))</f>
        <v>10</v>
      </c>
      <c r="H15">
        <f>INDEX(STANDINGS_R[],MATCH(STANDINGS_OVERALL14[[#This Row],[TEAMandLEAGUE]],STANDINGS_R[TeamAndLeague],0),COLUMN(STANDINGS_R[PLACE]))</f>
        <v>14</v>
      </c>
      <c r="I15">
        <f>INDEX(STANDINGS_HR[],MATCH(STANDINGS_OVERALL14[[#This Row],[TEAMandLEAGUE]],STANDINGS_HR[TeamANDLeague],0),COLUMN(STANDINGS_HR[PLACE]))</f>
        <v>10</v>
      </c>
      <c r="J15">
        <f>INDEX(STANDINGS_RBI[],MATCH(STANDINGS_OVERALL14[[#This Row],[TEAMandLEAGUE]],STANDINGS_RBI[TeamANDLeague],0),COLUMN(STANDINGS_RBI[PLACE]))</f>
        <v>13</v>
      </c>
      <c r="K15">
        <f>INDEX(STANDINGS_SB[],MATCH(STANDINGS_OVERALL14[[#This Row],[TEAMandLEAGUE]],STANDINGS_SB[TeamANDLeague],0),COLUMN(STANDINGS_SB[PLACE]))</f>
        <v>15</v>
      </c>
      <c r="L15">
        <f>INDEX(STANDINGS_ERA[],MATCH(STANDINGS_OVERALL14[[#This Row],[TEAMandLEAGUE]],STANDINGS_ERA[TeamANDLeague],0),COLUMN(STANDINGS_ERA[PLACE]))</f>
        <v>14</v>
      </c>
      <c r="M15">
        <f>INDEX(STANDINGS_W[],MATCH(STANDINGS_OVERALL14[[#This Row],[TEAMandLEAGUE]],STANDINGS_W[TeamANDLeague],0),COLUMN(STANDINGS_W[PLACE]))</f>
        <v>4</v>
      </c>
      <c r="N15">
        <f>INDEX(STANDINGS_WHIP[],MATCH(STANDINGS_OVERALL14[[#This Row],[TEAMandLEAGUE]],STANDINGS_WHIP[TeamANDLeague],0),COLUMN(STANDINGS_WHIP[PLACE]))</f>
        <v>14</v>
      </c>
      <c r="O15">
        <f>INDEX(STANDINGS_K[],MATCH(STANDINGS_OVERALL14[[#This Row],[TEAMandLEAGUE]],STANDINGS_K[TeamANDLeague],0),COLUMN(STANDINGS_K[PLACE]))</f>
        <v>11</v>
      </c>
      <c r="P15">
        <f>INDEX(STANDINGS_SV[],MATCH(STANDINGS_OVERALL14[[#This Row],[TEAMandLEAGUE]],STANDINGS_SV[TeamANDLeague],0),COLUMN(STANDINGS_SV[PLACE]))</f>
        <v>15</v>
      </c>
      <c r="Q15">
        <f>16-STANDINGS_OVERALL14[[#This Row],[LG BA]]</f>
        <v>6</v>
      </c>
      <c r="R15">
        <f>16-STANDINGS_OVERALL14[[#This Row],[LG R]]</f>
        <v>2</v>
      </c>
      <c r="S15">
        <f>16-STANDINGS_OVERALL14[[#This Row],[LG HR]]</f>
        <v>6</v>
      </c>
      <c r="T15">
        <f>16-STANDINGS_OVERALL14[[#This Row],[LG RBI]]</f>
        <v>3</v>
      </c>
      <c r="U15">
        <f>16-STANDINGS_OVERALL14[[#This Row],[LG SB]]</f>
        <v>1</v>
      </c>
      <c r="V15">
        <f>16-STANDINGS_OVERALL14[[#This Row],[LG ERA]]</f>
        <v>2</v>
      </c>
      <c r="W15">
        <f>16-STANDINGS_OVERALL14[[#This Row],[LG W]]</f>
        <v>12</v>
      </c>
      <c r="X15">
        <f>16-STANDINGS_OVERALL14[[#This Row],[LG WHIP]]</f>
        <v>2</v>
      </c>
      <c r="Y15">
        <f>16-STANDINGS_OVERALL14[[#This Row],[LG K]]</f>
        <v>5</v>
      </c>
      <c r="Z15">
        <f>16-STANDINGS_OVERALL14[[#This Row],[LG SV]]</f>
        <v>1</v>
      </c>
      <c r="AA1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40</v>
      </c>
      <c r="AB15">
        <f t="shared" si="0"/>
        <v>14</v>
      </c>
    </row>
    <row r="16" spans="1:28" x14ac:dyDescent="0.25">
      <c r="A16">
        <v>472</v>
      </c>
      <c r="B16" s="10" t="str">
        <f>STANDINGS_OVERALL14[[#This Row],[Team]]&amp;STANDINGS_OVERALL14[[#This Row],[League]]</f>
        <v>Shawon-O-MetersMain Event Chicago League</v>
      </c>
      <c r="C16" s="10" t="s">
        <v>875</v>
      </c>
      <c r="D16" t="s">
        <v>876</v>
      </c>
      <c r="E16" t="s">
        <v>473</v>
      </c>
      <c r="F16">
        <v>13</v>
      </c>
      <c r="G16">
        <f>INDEX(STANDINGS_BA[],MATCH(STANDINGS_OVERALL14[[#This Row],[TEAMandLEAGUE]],STANDINGS_BA[TeamANDLeague],0),COLUMN(STANDINGS_BA[PLACE]))</f>
        <v>13</v>
      </c>
      <c r="H16">
        <f>INDEX(STANDINGS_R[],MATCH(STANDINGS_OVERALL14[[#This Row],[TEAMandLEAGUE]],STANDINGS_R[TeamAndLeague],0),COLUMN(STANDINGS_R[PLACE]))</f>
        <v>15</v>
      </c>
      <c r="I16">
        <f>INDEX(STANDINGS_HR[],MATCH(STANDINGS_OVERALL14[[#This Row],[TEAMandLEAGUE]],STANDINGS_HR[TeamANDLeague],0),COLUMN(STANDINGS_HR[PLACE]))</f>
        <v>14</v>
      </c>
      <c r="J16">
        <f>INDEX(STANDINGS_RBI[],MATCH(STANDINGS_OVERALL14[[#This Row],[TEAMandLEAGUE]],STANDINGS_RBI[TeamANDLeague],0),COLUMN(STANDINGS_RBI[PLACE]))</f>
        <v>15</v>
      </c>
      <c r="K16">
        <f>INDEX(STANDINGS_SB[],MATCH(STANDINGS_OVERALL14[[#This Row],[TEAMandLEAGUE]],STANDINGS_SB[TeamANDLeague],0),COLUMN(STANDINGS_SB[PLACE]))</f>
        <v>14</v>
      </c>
      <c r="L16">
        <f>INDEX(STANDINGS_ERA[],MATCH(STANDINGS_OVERALL14[[#This Row],[TEAMandLEAGUE]],STANDINGS_ERA[TeamANDLeague],0),COLUMN(STANDINGS_ERA[PLACE]))</f>
        <v>15</v>
      </c>
      <c r="M16">
        <f>INDEX(STANDINGS_W[],MATCH(STANDINGS_OVERALL14[[#This Row],[TEAMandLEAGUE]],STANDINGS_W[TeamANDLeague],0),COLUMN(STANDINGS_W[PLACE]))</f>
        <v>15</v>
      </c>
      <c r="N16">
        <f>INDEX(STANDINGS_WHIP[],MATCH(STANDINGS_OVERALL14[[#This Row],[TEAMandLEAGUE]],STANDINGS_WHIP[TeamANDLeague],0),COLUMN(STANDINGS_WHIP[PLACE]))</f>
        <v>15</v>
      </c>
      <c r="O16">
        <f>INDEX(STANDINGS_K[],MATCH(STANDINGS_OVERALL14[[#This Row],[TEAMandLEAGUE]],STANDINGS_K[TeamANDLeague],0),COLUMN(STANDINGS_K[PLACE]))</f>
        <v>13</v>
      </c>
      <c r="P16">
        <f>INDEX(STANDINGS_SV[],MATCH(STANDINGS_OVERALL14[[#This Row],[TEAMandLEAGUE]],STANDINGS_SV[TeamANDLeague],0),COLUMN(STANDINGS_SV[PLACE]))</f>
        <v>9</v>
      </c>
      <c r="Q16">
        <f>16-STANDINGS_OVERALL14[[#This Row],[LG BA]]</f>
        <v>3</v>
      </c>
      <c r="R16">
        <f>16-STANDINGS_OVERALL14[[#This Row],[LG R]]</f>
        <v>1</v>
      </c>
      <c r="S16">
        <f>16-STANDINGS_OVERALL14[[#This Row],[LG HR]]</f>
        <v>2</v>
      </c>
      <c r="T16">
        <f>16-STANDINGS_OVERALL14[[#This Row],[LG RBI]]</f>
        <v>1</v>
      </c>
      <c r="U16">
        <f>16-STANDINGS_OVERALL14[[#This Row],[LG SB]]</f>
        <v>2</v>
      </c>
      <c r="V16">
        <f>16-STANDINGS_OVERALL14[[#This Row],[LG ERA]]</f>
        <v>1</v>
      </c>
      <c r="W16">
        <f>16-STANDINGS_OVERALL14[[#This Row],[LG W]]</f>
        <v>1</v>
      </c>
      <c r="X16">
        <f>16-STANDINGS_OVERALL14[[#This Row],[LG WHIP]]</f>
        <v>1</v>
      </c>
      <c r="Y16">
        <f>16-STANDINGS_OVERALL14[[#This Row],[LG K]]</f>
        <v>3</v>
      </c>
      <c r="Z16">
        <f>16-STANDINGS_OVERALL14[[#This Row],[LG SV]]</f>
        <v>7</v>
      </c>
      <c r="AA1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22</v>
      </c>
      <c r="AB16">
        <f t="shared" si="0"/>
        <v>15</v>
      </c>
    </row>
    <row r="17" spans="1:28" x14ac:dyDescent="0.25">
      <c r="A17">
        <v>57</v>
      </c>
      <c r="B17" s="10" t="str">
        <f>STANDINGS_OVERALL14[[#This Row],[Team]]&amp;STANDINGS_OVERALL14[[#This Row],[League]]</f>
        <v>Vegas VandalsMain Event Las Vegas April 1 League 1</v>
      </c>
      <c r="C17" s="10" t="s">
        <v>224</v>
      </c>
      <c r="D17" t="s">
        <v>225</v>
      </c>
      <c r="E17" t="s">
        <v>452</v>
      </c>
      <c r="F17">
        <v>14</v>
      </c>
      <c r="G17">
        <f>INDEX(STANDINGS_BA[],MATCH(STANDINGS_OVERALL14[[#This Row],[TEAMandLEAGUE]],STANDINGS_BA[TeamANDLeague],0),COLUMN(STANDINGS_BA[PLACE]))</f>
        <v>1</v>
      </c>
      <c r="H17">
        <f>INDEX(STANDINGS_R[],MATCH(STANDINGS_OVERALL14[[#This Row],[TEAMandLEAGUE]],STANDINGS_R[TeamAndLeague],0),COLUMN(STANDINGS_R[PLACE]))</f>
        <v>2</v>
      </c>
      <c r="I17">
        <f>INDEX(STANDINGS_HR[],MATCH(STANDINGS_OVERALL14[[#This Row],[TEAMandLEAGUE]],STANDINGS_HR[TeamANDLeague],0),COLUMN(STANDINGS_HR[PLACE]))</f>
        <v>4</v>
      </c>
      <c r="J17">
        <f>INDEX(STANDINGS_RBI[],MATCH(STANDINGS_OVERALL14[[#This Row],[TEAMandLEAGUE]],STANDINGS_RBI[TeamANDLeague],0),COLUMN(STANDINGS_RBI[PLACE]))</f>
        <v>5</v>
      </c>
      <c r="K17">
        <f>INDEX(STANDINGS_SB[],MATCH(STANDINGS_OVERALL14[[#This Row],[TEAMandLEAGUE]],STANDINGS_SB[TeamANDLeague],0),COLUMN(STANDINGS_SB[PLACE]))</f>
        <v>8</v>
      </c>
      <c r="L17">
        <f>INDEX(STANDINGS_ERA[],MATCH(STANDINGS_OVERALL14[[#This Row],[TEAMandLEAGUE]],STANDINGS_ERA[TeamANDLeague],0),COLUMN(STANDINGS_ERA[PLACE]))</f>
        <v>3</v>
      </c>
      <c r="M17">
        <f>INDEX(STANDINGS_W[],MATCH(STANDINGS_OVERALL14[[#This Row],[TEAMandLEAGUE]],STANDINGS_W[TeamANDLeague],0),COLUMN(STANDINGS_W[PLACE]))</f>
        <v>8</v>
      </c>
      <c r="N17">
        <f>INDEX(STANDINGS_WHIP[],MATCH(STANDINGS_OVERALL14[[#This Row],[TEAMandLEAGUE]],STANDINGS_WHIP[TeamANDLeague],0),COLUMN(STANDINGS_WHIP[PLACE]))</f>
        <v>2</v>
      </c>
      <c r="O17">
        <f>INDEX(STANDINGS_K[],MATCH(STANDINGS_OVERALL14[[#This Row],[TEAMandLEAGUE]],STANDINGS_K[TeamANDLeague],0),COLUMN(STANDINGS_K[PLACE]))</f>
        <v>7</v>
      </c>
      <c r="P17">
        <f>INDEX(STANDINGS_SV[],MATCH(STANDINGS_OVERALL14[[#This Row],[TEAMandLEAGUE]],STANDINGS_SV[TeamANDLeague],0),COLUMN(STANDINGS_SV[PLACE]))</f>
        <v>4</v>
      </c>
      <c r="Q17">
        <f>16-STANDINGS_OVERALL14[[#This Row],[LG BA]]</f>
        <v>15</v>
      </c>
      <c r="R17">
        <f>16-STANDINGS_OVERALL14[[#This Row],[LG R]]</f>
        <v>14</v>
      </c>
      <c r="S17">
        <f>16-STANDINGS_OVERALL14[[#This Row],[LG HR]]</f>
        <v>12</v>
      </c>
      <c r="T17">
        <f>16-STANDINGS_OVERALL14[[#This Row],[LG RBI]]</f>
        <v>11</v>
      </c>
      <c r="U17">
        <f>16-STANDINGS_OVERALL14[[#This Row],[LG SB]]</f>
        <v>8</v>
      </c>
      <c r="V17">
        <f>16-STANDINGS_OVERALL14[[#This Row],[LG ERA]]</f>
        <v>13</v>
      </c>
      <c r="W17">
        <f>16-STANDINGS_OVERALL14[[#This Row],[LG W]]</f>
        <v>8</v>
      </c>
      <c r="X17">
        <f>16-STANDINGS_OVERALL14[[#This Row],[LG WHIP]]</f>
        <v>14</v>
      </c>
      <c r="Y17">
        <f>16-STANDINGS_OVERALL14[[#This Row],[LG K]]</f>
        <v>9</v>
      </c>
      <c r="Z17">
        <f>16-STANDINGS_OVERALL14[[#This Row],[LG SV]]</f>
        <v>12</v>
      </c>
      <c r="AA1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116</v>
      </c>
      <c r="AB17">
        <f t="shared" si="0"/>
        <v>1</v>
      </c>
    </row>
    <row r="18" spans="1:28" x14ac:dyDescent="0.25">
      <c r="A18">
        <v>58</v>
      </c>
      <c r="B18" s="10" t="str">
        <f>STANDINGS_OVERALL14[[#This Row],[Team]]&amp;STANDINGS_OVERALL14[[#This Row],[League]]</f>
        <v>Team PinkstaffMain Event Las Vegas April 1 League 1</v>
      </c>
      <c r="C18" s="10" t="s">
        <v>315</v>
      </c>
      <c r="D18" t="s">
        <v>316</v>
      </c>
      <c r="E18" t="s">
        <v>452</v>
      </c>
      <c r="F18">
        <v>11</v>
      </c>
      <c r="G18">
        <f>INDEX(STANDINGS_BA[],MATCH(STANDINGS_OVERALL14[[#This Row],[TEAMandLEAGUE]],STANDINGS_BA[TeamANDLeague],0),COLUMN(STANDINGS_BA[PLACE]))</f>
        <v>9</v>
      </c>
      <c r="H18">
        <f>INDEX(STANDINGS_R[],MATCH(STANDINGS_OVERALL14[[#This Row],[TEAMandLEAGUE]],STANDINGS_R[TeamAndLeague],0),COLUMN(STANDINGS_R[PLACE]))</f>
        <v>6</v>
      </c>
      <c r="I18">
        <f>INDEX(STANDINGS_HR[],MATCH(STANDINGS_OVERALL14[[#This Row],[TEAMandLEAGUE]],STANDINGS_HR[TeamANDLeague],0),COLUMN(STANDINGS_HR[PLACE]))</f>
        <v>11</v>
      </c>
      <c r="J18">
        <f>INDEX(STANDINGS_RBI[],MATCH(STANDINGS_OVERALL14[[#This Row],[TEAMandLEAGUE]],STANDINGS_RBI[TeamANDLeague],0),COLUMN(STANDINGS_RBI[PLACE]))</f>
        <v>6</v>
      </c>
      <c r="K18">
        <f>INDEX(STANDINGS_SB[],MATCH(STANDINGS_OVERALL14[[#This Row],[TEAMandLEAGUE]],STANDINGS_SB[TeamANDLeague],0),COLUMN(STANDINGS_SB[PLACE]))</f>
        <v>6</v>
      </c>
      <c r="L18">
        <f>INDEX(STANDINGS_ERA[],MATCH(STANDINGS_OVERALL14[[#This Row],[TEAMandLEAGUE]],STANDINGS_ERA[TeamANDLeague],0),COLUMN(STANDINGS_ERA[PLACE]))</f>
        <v>2</v>
      </c>
      <c r="M18">
        <f>INDEX(STANDINGS_W[],MATCH(STANDINGS_OVERALL14[[#This Row],[TEAMandLEAGUE]],STANDINGS_W[TeamANDLeague],0),COLUMN(STANDINGS_W[PLACE]))</f>
        <v>2</v>
      </c>
      <c r="N18">
        <f>INDEX(STANDINGS_WHIP[],MATCH(STANDINGS_OVERALL14[[#This Row],[TEAMandLEAGUE]],STANDINGS_WHIP[TeamANDLeague],0),COLUMN(STANDINGS_WHIP[PLACE]))</f>
        <v>1</v>
      </c>
      <c r="O18">
        <f>INDEX(STANDINGS_K[],MATCH(STANDINGS_OVERALL14[[#This Row],[TEAMandLEAGUE]],STANDINGS_K[TeamANDLeague],0),COLUMN(STANDINGS_K[PLACE]))</f>
        <v>2</v>
      </c>
      <c r="P18">
        <f>INDEX(STANDINGS_SV[],MATCH(STANDINGS_OVERALL14[[#This Row],[TEAMandLEAGUE]],STANDINGS_SV[TeamANDLeague],0),COLUMN(STANDINGS_SV[PLACE]))</f>
        <v>1</v>
      </c>
      <c r="Q18">
        <f>16-STANDINGS_OVERALL14[[#This Row],[LG BA]]</f>
        <v>7</v>
      </c>
      <c r="R18">
        <f>16-STANDINGS_OVERALL14[[#This Row],[LG R]]</f>
        <v>10</v>
      </c>
      <c r="S18">
        <f>16-STANDINGS_OVERALL14[[#This Row],[LG HR]]</f>
        <v>5</v>
      </c>
      <c r="T18">
        <f>16-STANDINGS_OVERALL14[[#This Row],[LG RBI]]</f>
        <v>10</v>
      </c>
      <c r="U18">
        <f>16-STANDINGS_OVERALL14[[#This Row],[LG SB]]</f>
        <v>10</v>
      </c>
      <c r="V18">
        <f>16-STANDINGS_OVERALL14[[#This Row],[LG ERA]]</f>
        <v>14</v>
      </c>
      <c r="W18">
        <f>16-STANDINGS_OVERALL14[[#This Row],[LG W]]</f>
        <v>14</v>
      </c>
      <c r="X18">
        <f>16-STANDINGS_OVERALL14[[#This Row],[LG WHIP]]</f>
        <v>15</v>
      </c>
      <c r="Y18">
        <f>16-STANDINGS_OVERALL14[[#This Row],[LG K]]</f>
        <v>14</v>
      </c>
      <c r="Z18">
        <f>16-STANDINGS_OVERALL14[[#This Row],[LG SV]]</f>
        <v>15</v>
      </c>
      <c r="AA1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114</v>
      </c>
      <c r="AB18">
        <f t="shared" si="0"/>
        <v>2</v>
      </c>
    </row>
    <row r="19" spans="1:28" x14ac:dyDescent="0.25">
      <c r="A19">
        <v>34</v>
      </c>
      <c r="B19" s="10" t="str">
        <f>STANDINGS_OVERALL14[[#This Row],[Team]]&amp;STANDINGS_OVERALL14[[#This Row],[League]]</f>
        <v>OaktownMain Event Las Vegas April 1 League 1</v>
      </c>
      <c r="C19" s="10" t="s">
        <v>136</v>
      </c>
      <c r="D19" t="s">
        <v>137</v>
      </c>
      <c r="E19" t="s">
        <v>452</v>
      </c>
      <c r="F19">
        <v>13</v>
      </c>
      <c r="G19">
        <f>INDEX(STANDINGS_BA[],MATCH(STANDINGS_OVERALL14[[#This Row],[TEAMandLEAGUE]],STANDINGS_BA[TeamANDLeague],0),COLUMN(STANDINGS_BA[PLACE]))</f>
        <v>5</v>
      </c>
      <c r="H19">
        <f>INDEX(STANDINGS_R[],MATCH(STANDINGS_OVERALL14[[#This Row],[TEAMandLEAGUE]],STANDINGS_R[TeamAndLeague],0),COLUMN(STANDINGS_R[PLACE]))</f>
        <v>1</v>
      </c>
      <c r="I19">
        <f>INDEX(STANDINGS_HR[],MATCH(STANDINGS_OVERALL14[[#This Row],[TEAMandLEAGUE]],STANDINGS_HR[TeamANDLeague],0),COLUMN(STANDINGS_HR[PLACE]))</f>
        <v>1</v>
      </c>
      <c r="J19">
        <f>INDEX(STANDINGS_RBI[],MATCH(STANDINGS_OVERALL14[[#This Row],[TEAMandLEAGUE]],STANDINGS_RBI[TeamANDLeague],0),COLUMN(STANDINGS_RBI[PLACE]))</f>
        <v>1</v>
      </c>
      <c r="K19">
        <f>INDEX(STANDINGS_SB[],MATCH(STANDINGS_OVERALL14[[#This Row],[TEAMandLEAGUE]],STANDINGS_SB[TeamANDLeague],0),COLUMN(STANDINGS_SB[PLACE]))</f>
        <v>7</v>
      </c>
      <c r="L19">
        <f>INDEX(STANDINGS_ERA[],MATCH(STANDINGS_OVERALL14[[#This Row],[TEAMandLEAGUE]],STANDINGS_ERA[TeamANDLeague],0),COLUMN(STANDINGS_ERA[PLACE]))</f>
        <v>9</v>
      </c>
      <c r="M19">
        <f>INDEX(STANDINGS_W[],MATCH(STANDINGS_OVERALL14[[#This Row],[TEAMandLEAGUE]],STANDINGS_W[TeamANDLeague],0),COLUMN(STANDINGS_W[PLACE]))</f>
        <v>3</v>
      </c>
      <c r="N19">
        <f>INDEX(STANDINGS_WHIP[],MATCH(STANDINGS_OVERALL14[[#This Row],[TEAMandLEAGUE]],STANDINGS_WHIP[TeamANDLeague],0),COLUMN(STANDINGS_WHIP[PLACE]))</f>
        <v>10</v>
      </c>
      <c r="O19">
        <f>INDEX(STANDINGS_K[],MATCH(STANDINGS_OVERALL14[[#This Row],[TEAMandLEAGUE]],STANDINGS_K[TeamANDLeague],0),COLUMN(STANDINGS_K[PLACE]))</f>
        <v>5</v>
      </c>
      <c r="P19">
        <f>INDEX(STANDINGS_SV[],MATCH(STANDINGS_OVERALL14[[#This Row],[TEAMandLEAGUE]],STANDINGS_SV[TeamANDLeague],0),COLUMN(STANDINGS_SV[PLACE]))</f>
        <v>5</v>
      </c>
      <c r="Q19">
        <f>16-STANDINGS_OVERALL14[[#This Row],[LG BA]]</f>
        <v>11</v>
      </c>
      <c r="R19">
        <f>16-STANDINGS_OVERALL14[[#This Row],[LG R]]</f>
        <v>15</v>
      </c>
      <c r="S19">
        <f>16-STANDINGS_OVERALL14[[#This Row],[LG HR]]</f>
        <v>15</v>
      </c>
      <c r="T19">
        <f>16-STANDINGS_OVERALL14[[#This Row],[LG RBI]]</f>
        <v>15</v>
      </c>
      <c r="U19">
        <f>16-STANDINGS_OVERALL14[[#This Row],[LG SB]]</f>
        <v>9</v>
      </c>
      <c r="V19">
        <f>16-STANDINGS_OVERALL14[[#This Row],[LG ERA]]</f>
        <v>7</v>
      </c>
      <c r="W19">
        <f>16-STANDINGS_OVERALL14[[#This Row],[LG W]]</f>
        <v>13</v>
      </c>
      <c r="X19">
        <f>16-STANDINGS_OVERALL14[[#This Row],[LG WHIP]]</f>
        <v>6</v>
      </c>
      <c r="Y19">
        <f>16-STANDINGS_OVERALL14[[#This Row],[LG K]]</f>
        <v>11</v>
      </c>
      <c r="Z19">
        <f>16-STANDINGS_OVERALL14[[#This Row],[LG SV]]</f>
        <v>11</v>
      </c>
      <c r="AA1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113</v>
      </c>
      <c r="AB19">
        <f t="shared" si="0"/>
        <v>3</v>
      </c>
    </row>
    <row r="20" spans="1:28" x14ac:dyDescent="0.25">
      <c r="A20">
        <v>61</v>
      </c>
      <c r="B20" s="10" t="str">
        <f>STANDINGS_OVERALL14[[#This Row],[Team]]&amp;STANDINGS_OVERALL14[[#This Row],[League]]</f>
        <v>The Ron Jeremy of Midget PornMain Event Las Vegas April 1 League 1</v>
      </c>
      <c r="C20" s="10" t="s">
        <v>368</v>
      </c>
      <c r="D20" t="s">
        <v>126</v>
      </c>
      <c r="E20" t="s">
        <v>452</v>
      </c>
      <c r="F20">
        <v>2</v>
      </c>
      <c r="G20">
        <f>INDEX(STANDINGS_BA[],MATCH(STANDINGS_OVERALL14[[#This Row],[TEAMandLEAGUE]],STANDINGS_BA[TeamANDLeague],0),COLUMN(STANDINGS_BA[PLACE]))</f>
        <v>8</v>
      </c>
      <c r="H20">
        <f>INDEX(STANDINGS_R[],MATCH(STANDINGS_OVERALL14[[#This Row],[TEAMandLEAGUE]],STANDINGS_R[TeamAndLeague],0),COLUMN(STANDINGS_R[PLACE]))</f>
        <v>4</v>
      </c>
      <c r="I20">
        <f>INDEX(STANDINGS_HR[],MATCH(STANDINGS_OVERALL14[[#This Row],[TEAMandLEAGUE]],STANDINGS_HR[TeamANDLeague],0),COLUMN(STANDINGS_HR[PLACE]))</f>
        <v>10</v>
      </c>
      <c r="J20">
        <f>INDEX(STANDINGS_RBI[],MATCH(STANDINGS_OVERALL14[[#This Row],[TEAMandLEAGUE]],STANDINGS_RBI[TeamANDLeague],0),COLUMN(STANDINGS_RBI[PLACE]))</f>
        <v>4</v>
      </c>
      <c r="K20">
        <f>INDEX(STANDINGS_SB[],MATCH(STANDINGS_OVERALL14[[#This Row],[TEAMandLEAGUE]],STANDINGS_SB[TeamANDLeague],0),COLUMN(STANDINGS_SB[PLACE]))</f>
        <v>3</v>
      </c>
      <c r="L20">
        <f>INDEX(STANDINGS_ERA[],MATCH(STANDINGS_OVERALL14[[#This Row],[TEAMandLEAGUE]],STANDINGS_ERA[TeamANDLeague],0),COLUMN(STANDINGS_ERA[PLACE]))</f>
        <v>4</v>
      </c>
      <c r="M20">
        <f>INDEX(STANDINGS_W[],MATCH(STANDINGS_OVERALL14[[#This Row],[TEAMandLEAGUE]],STANDINGS_W[TeamANDLeague],0),COLUMN(STANDINGS_W[PLACE]))</f>
        <v>1</v>
      </c>
      <c r="N20">
        <f>INDEX(STANDINGS_WHIP[],MATCH(STANDINGS_OVERALL14[[#This Row],[TEAMandLEAGUE]],STANDINGS_WHIP[TeamANDLeague],0),COLUMN(STANDINGS_WHIP[PLACE]))</f>
        <v>6</v>
      </c>
      <c r="O20">
        <f>INDEX(STANDINGS_K[],MATCH(STANDINGS_OVERALL14[[#This Row],[TEAMandLEAGUE]],STANDINGS_K[TeamANDLeague],0),COLUMN(STANDINGS_K[PLACE]))</f>
        <v>1</v>
      </c>
      <c r="P20">
        <f>INDEX(STANDINGS_SV[],MATCH(STANDINGS_OVERALL14[[#This Row],[TEAMandLEAGUE]],STANDINGS_SV[TeamANDLeague],0),COLUMN(STANDINGS_SV[PLACE]))</f>
        <v>9</v>
      </c>
      <c r="Q20">
        <f>16-STANDINGS_OVERALL14[[#This Row],[LG BA]]</f>
        <v>8</v>
      </c>
      <c r="R20">
        <f>16-STANDINGS_OVERALL14[[#This Row],[LG R]]</f>
        <v>12</v>
      </c>
      <c r="S20">
        <f>16-STANDINGS_OVERALL14[[#This Row],[LG HR]]</f>
        <v>6</v>
      </c>
      <c r="T20">
        <f>16-STANDINGS_OVERALL14[[#This Row],[LG RBI]]</f>
        <v>12</v>
      </c>
      <c r="U20">
        <f>16-STANDINGS_OVERALL14[[#This Row],[LG SB]]</f>
        <v>13</v>
      </c>
      <c r="V20">
        <f>16-STANDINGS_OVERALL14[[#This Row],[LG ERA]]</f>
        <v>12</v>
      </c>
      <c r="W20">
        <f>16-STANDINGS_OVERALL14[[#This Row],[LG W]]</f>
        <v>15</v>
      </c>
      <c r="X20">
        <f>16-STANDINGS_OVERALL14[[#This Row],[LG WHIP]]</f>
        <v>10</v>
      </c>
      <c r="Y20">
        <f>16-STANDINGS_OVERALL14[[#This Row],[LG K]]</f>
        <v>15</v>
      </c>
      <c r="Z20">
        <f>16-STANDINGS_OVERALL14[[#This Row],[LG SV]]</f>
        <v>7</v>
      </c>
      <c r="AA2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110</v>
      </c>
      <c r="AB20">
        <f t="shared" si="0"/>
        <v>4</v>
      </c>
    </row>
    <row r="21" spans="1:28" x14ac:dyDescent="0.25">
      <c r="A21">
        <v>54</v>
      </c>
      <c r="B21" s="10" t="str">
        <f>STANDINGS_OVERALL14[[#This Row],[Team]]&amp;STANDINGS_OVERALL14[[#This Row],[League]]</f>
        <v>Team WarnerMain Event Las Vegas April 1 League 1</v>
      </c>
      <c r="C21" s="10" t="s">
        <v>161</v>
      </c>
      <c r="D21" t="s">
        <v>162</v>
      </c>
      <c r="E21" t="s">
        <v>452</v>
      </c>
      <c r="F21">
        <v>7</v>
      </c>
      <c r="G21">
        <f>INDEX(STANDINGS_BA[],MATCH(STANDINGS_OVERALL14[[#This Row],[TEAMandLEAGUE]],STANDINGS_BA[TeamANDLeague],0),COLUMN(STANDINGS_BA[PLACE]))</f>
        <v>14</v>
      </c>
      <c r="H21">
        <f>INDEX(STANDINGS_R[],MATCH(STANDINGS_OVERALL14[[#This Row],[TEAMandLEAGUE]],STANDINGS_R[TeamAndLeague],0),COLUMN(STANDINGS_R[PLACE]))</f>
        <v>3</v>
      </c>
      <c r="I21">
        <f>INDEX(STANDINGS_HR[],MATCH(STANDINGS_OVERALL14[[#This Row],[TEAMandLEAGUE]],STANDINGS_HR[TeamANDLeague],0),COLUMN(STANDINGS_HR[PLACE]))</f>
        <v>2</v>
      </c>
      <c r="J21">
        <f>INDEX(STANDINGS_RBI[],MATCH(STANDINGS_OVERALL14[[#This Row],[TEAMandLEAGUE]],STANDINGS_RBI[TeamANDLeague],0),COLUMN(STANDINGS_RBI[PLACE]))</f>
        <v>3</v>
      </c>
      <c r="K21">
        <f>INDEX(STANDINGS_SB[],MATCH(STANDINGS_OVERALL14[[#This Row],[TEAMandLEAGUE]],STANDINGS_SB[TeamANDLeague],0),COLUMN(STANDINGS_SB[PLACE]))</f>
        <v>11</v>
      </c>
      <c r="L21">
        <f>INDEX(STANDINGS_ERA[],MATCH(STANDINGS_OVERALL14[[#This Row],[TEAMandLEAGUE]],STANDINGS_ERA[TeamANDLeague],0),COLUMN(STANDINGS_ERA[PLACE]))</f>
        <v>6</v>
      </c>
      <c r="M21">
        <f>INDEX(STANDINGS_W[],MATCH(STANDINGS_OVERALL14[[#This Row],[TEAMandLEAGUE]],STANDINGS_W[TeamANDLeague],0),COLUMN(STANDINGS_W[PLACE]))</f>
        <v>7</v>
      </c>
      <c r="N21">
        <f>INDEX(STANDINGS_WHIP[],MATCH(STANDINGS_OVERALL14[[#This Row],[TEAMandLEAGUE]],STANDINGS_WHIP[TeamANDLeague],0),COLUMN(STANDINGS_WHIP[PLACE]))</f>
        <v>3</v>
      </c>
      <c r="O21">
        <f>INDEX(STANDINGS_K[],MATCH(STANDINGS_OVERALL14[[#This Row],[TEAMandLEAGUE]],STANDINGS_K[TeamANDLeague],0),COLUMN(STANDINGS_K[PLACE]))</f>
        <v>6</v>
      </c>
      <c r="P21">
        <f>INDEX(STANDINGS_SV[],MATCH(STANDINGS_OVERALL14[[#This Row],[TEAMandLEAGUE]],STANDINGS_SV[TeamANDLeague],0),COLUMN(STANDINGS_SV[PLACE]))</f>
        <v>3</v>
      </c>
      <c r="Q21">
        <f>16-STANDINGS_OVERALL14[[#This Row],[LG BA]]</f>
        <v>2</v>
      </c>
      <c r="R21">
        <f>16-STANDINGS_OVERALL14[[#This Row],[LG R]]</f>
        <v>13</v>
      </c>
      <c r="S21">
        <f>16-STANDINGS_OVERALL14[[#This Row],[LG HR]]</f>
        <v>14</v>
      </c>
      <c r="T21">
        <f>16-STANDINGS_OVERALL14[[#This Row],[LG RBI]]</f>
        <v>13</v>
      </c>
      <c r="U21">
        <f>16-STANDINGS_OVERALL14[[#This Row],[LG SB]]</f>
        <v>5</v>
      </c>
      <c r="V21">
        <f>16-STANDINGS_OVERALL14[[#This Row],[LG ERA]]</f>
        <v>10</v>
      </c>
      <c r="W21">
        <f>16-STANDINGS_OVERALL14[[#This Row],[LG W]]</f>
        <v>9</v>
      </c>
      <c r="X21">
        <f>16-STANDINGS_OVERALL14[[#This Row],[LG WHIP]]</f>
        <v>13</v>
      </c>
      <c r="Y21">
        <f>16-STANDINGS_OVERALL14[[#This Row],[LG K]]</f>
        <v>10</v>
      </c>
      <c r="Z21">
        <f>16-STANDINGS_OVERALL14[[#This Row],[LG SV]]</f>
        <v>13</v>
      </c>
      <c r="AA2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102</v>
      </c>
      <c r="AB21">
        <f t="shared" si="0"/>
        <v>5</v>
      </c>
    </row>
    <row r="22" spans="1:28" x14ac:dyDescent="0.25">
      <c r="A22">
        <v>108</v>
      </c>
      <c r="B22" s="10" t="str">
        <f>STANDINGS_OVERALL14[[#This Row],[Team]]&amp;STANDINGS_OVERALL14[[#This Row],[League]]</f>
        <v>Bob EnzyteMain Event Las Vegas April 1 League 1</v>
      </c>
      <c r="C22" s="10" t="s">
        <v>241</v>
      </c>
      <c r="D22" t="s">
        <v>242</v>
      </c>
      <c r="E22" t="s">
        <v>452</v>
      </c>
      <c r="F22">
        <v>9</v>
      </c>
      <c r="G22">
        <f>INDEX(STANDINGS_BA[],MATCH(STANDINGS_OVERALL14[[#This Row],[TEAMandLEAGUE]],STANDINGS_BA[TeamANDLeague],0),COLUMN(STANDINGS_BA[PLACE]))</f>
        <v>11</v>
      </c>
      <c r="H22">
        <f>INDEX(STANDINGS_R[],MATCH(STANDINGS_OVERALL14[[#This Row],[TEAMandLEAGUE]],STANDINGS_R[TeamAndLeague],0),COLUMN(STANDINGS_R[PLACE]))</f>
        <v>5</v>
      </c>
      <c r="I22">
        <f>INDEX(STANDINGS_HR[],MATCH(STANDINGS_OVERALL14[[#This Row],[TEAMandLEAGUE]],STANDINGS_HR[TeamANDLeague],0),COLUMN(STANDINGS_HR[PLACE]))</f>
        <v>8</v>
      </c>
      <c r="J22">
        <f>INDEX(STANDINGS_RBI[],MATCH(STANDINGS_OVERALL14[[#This Row],[TEAMandLEAGUE]],STANDINGS_RBI[TeamANDLeague],0),COLUMN(STANDINGS_RBI[PLACE]))</f>
        <v>10</v>
      </c>
      <c r="K22">
        <f>INDEX(STANDINGS_SB[],MATCH(STANDINGS_OVERALL14[[#This Row],[TEAMandLEAGUE]],STANDINGS_SB[TeamANDLeague],0),COLUMN(STANDINGS_SB[PLACE]))</f>
        <v>4</v>
      </c>
      <c r="L22">
        <f>INDEX(STANDINGS_ERA[],MATCH(STANDINGS_OVERALL14[[#This Row],[TEAMandLEAGUE]],STANDINGS_ERA[TeamANDLeague],0),COLUMN(STANDINGS_ERA[PLACE]))</f>
        <v>5</v>
      </c>
      <c r="M22">
        <f>INDEX(STANDINGS_W[],MATCH(STANDINGS_OVERALL14[[#This Row],[TEAMandLEAGUE]],STANDINGS_W[TeamANDLeague],0),COLUMN(STANDINGS_W[PLACE]))</f>
        <v>6</v>
      </c>
      <c r="N22">
        <f>INDEX(STANDINGS_WHIP[],MATCH(STANDINGS_OVERALL14[[#This Row],[TEAMandLEAGUE]],STANDINGS_WHIP[TeamANDLeague],0),COLUMN(STANDINGS_WHIP[PLACE]))</f>
        <v>5</v>
      </c>
      <c r="O22">
        <f>INDEX(STANDINGS_K[],MATCH(STANDINGS_OVERALL14[[#This Row],[TEAMandLEAGUE]],STANDINGS_K[TeamANDLeague],0),COLUMN(STANDINGS_K[PLACE]))</f>
        <v>4</v>
      </c>
      <c r="P22">
        <f>INDEX(STANDINGS_SV[],MATCH(STANDINGS_OVERALL14[[#This Row],[TEAMandLEAGUE]],STANDINGS_SV[TeamANDLeague],0),COLUMN(STANDINGS_SV[PLACE]))</f>
        <v>2</v>
      </c>
      <c r="Q22">
        <f>16-STANDINGS_OVERALL14[[#This Row],[LG BA]]</f>
        <v>5</v>
      </c>
      <c r="R22">
        <f>16-STANDINGS_OVERALL14[[#This Row],[LG R]]</f>
        <v>11</v>
      </c>
      <c r="S22">
        <f>16-STANDINGS_OVERALL14[[#This Row],[LG HR]]</f>
        <v>8</v>
      </c>
      <c r="T22">
        <f>16-STANDINGS_OVERALL14[[#This Row],[LG RBI]]</f>
        <v>6</v>
      </c>
      <c r="U22">
        <f>16-STANDINGS_OVERALL14[[#This Row],[LG SB]]</f>
        <v>12</v>
      </c>
      <c r="V22">
        <f>16-STANDINGS_OVERALL14[[#This Row],[LG ERA]]</f>
        <v>11</v>
      </c>
      <c r="W22">
        <f>16-STANDINGS_OVERALL14[[#This Row],[LG W]]</f>
        <v>10</v>
      </c>
      <c r="X22">
        <f>16-STANDINGS_OVERALL14[[#This Row],[LG WHIP]]</f>
        <v>11</v>
      </c>
      <c r="Y22">
        <f>16-STANDINGS_OVERALL14[[#This Row],[LG K]]</f>
        <v>12</v>
      </c>
      <c r="Z22">
        <f>16-STANDINGS_OVERALL14[[#This Row],[LG SV]]</f>
        <v>14</v>
      </c>
      <c r="AA2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100</v>
      </c>
      <c r="AB22">
        <f t="shared" si="0"/>
        <v>6</v>
      </c>
    </row>
    <row r="23" spans="1:28" x14ac:dyDescent="0.25">
      <c r="A23">
        <v>289</v>
      </c>
      <c r="B23" s="10" t="str">
        <f>STANDINGS_OVERALL14[[#This Row],[Team]]&amp;STANDINGS_OVERALL14[[#This Row],[League]]</f>
        <v>Warrior Poets IIIMain Event Las Vegas April 1 League 1</v>
      </c>
      <c r="C23" s="10" t="s">
        <v>684</v>
      </c>
      <c r="D23" t="s">
        <v>685</v>
      </c>
      <c r="E23" t="s">
        <v>452</v>
      </c>
      <c r="F23">
        <v>15</v>
      </c>
      <c r="G23">
        <f>INDEX(STANDINGS_BA[],MATCH(STANDINGS_OVERALL14[[#This Row],[TEAMandLEAGUE]],STANDINGS_BA[TeamANDLeague],0),COLUMN(STANDINGS_BA[PLACE]))</f>
        <v>2</v>
      </c>
      <c r="H23">
        <f>INDEX(STANDINGS_R[],MATCH(STANDINGS_OVERALL14[[#This Row],[TEAMandLEAGUE]],STANDINGS_R[TeamAndLeague],0),COLUMN(STANDINGS_R[PLACE]))</f>
        <v>7</v>
      </c>
      <c r="I23">
        <f>INDEX(STANDINGS_HR[],MATCH(STANDINGS_OVERALL14[[#This Row],[TEAMandLEAGUE]],STANDINGS_HR[TeamANDLeague],0),COLUMN(STANDINGS_HR[PLACE]))</f>
        <v>3</v>
      </c>
      <c r="J23">
        <f>INDEX(STANDINGS_RBI[],MATCH(STANDINGS_OVERALL14[[#This Row],[TEAMandLEAGUE]],STANDINGS_RBI[TeamANDLeague],0),COLUMN(STANDINGS_RBI[PLACE]))</f>
        <v>2</v>
      </c>
      <c r="K23">
        <f>INDEX(STANDINGS_SB[],MATCH(STANDINGS_OVERALL14[[#This Row],[TEAMandLEAGUE]],STANDINGS_SB[TeamANDLeague],0),COLUMN(STANDINGS_SB[PLACE]))</f>
        <v>10</v>
      </c>
      <c r="L23">
        <f>INDEX(STANDINGS_ERA[],MATCH(STANDINGS_OVERALL14[[#This Row],[TEAMandLEAGUE]],STANDINGS_ERA[TeamANDLeague],0),COLUMN(STANDINGS_ERA[PLACE]))</f>
        <v>15</v>
      </c>
      <c r="M23">
        <f>INDEX(STANDINGS_W[],MATCH(STANDINGS_OVERALL14[[#This Row],[TEAMandLEAGUE]],STANDINGS_W[TeamANDLeague],0),COLUMN(STANDINGS_W[PLACE]))</f>
        <v>5</v>
      </c>
      <c r="N23">
        <f>INDEX(STANDINGS_WHIP[],MATCH(STANDINGS_OVERALL14[[#This Row],[TEAMandLEAGUE]],STANDINGS_WHIP[TeamANDLeague],0),COLUMN(STANDINGS_WHIP[PLACE]))</f>
        <v>14</v>
      </c>
      <c r="O23">
        <f>INDEX(STANDINGS_K[],MATCH(STANDINGS_OVERALL14[[#This Row],[TEAMandLEAGUE]],STANDINGS_K[TeamANDLeague],0),COLUMN(STANDINGS_K[PLACE]))</f>
        <v>10</v>
      </c>
      <c r="P23">
        <f>INDEX(STANDINGS_SV[],MATCH(STANDINGS_OVERALL14[[#This Row],[TEAMandLEAGUE]],STANDINGS_SV[TeamANDLeague],0),COLUMN(STANDINGS_SV[PLACE]))</f>
        <v>15</v>
      </c>
      <c r="Q23">
        <f>16-STANDINGS_OVERALL14[[#This Row],[LG BA]]</f>
        <v>14</v>
      </c>
      <c r="R23">
        <f>16-STANDINGS_OVERALL14[[#This Row],[LG R]]</f>
        <v>9</v>
      </c>
      <c r="S23">
        <f>16-STANDINGS_OVERALL14[[#This Row],[LG HR]]</f>
        <v>13</v>
      </c>
      <c r="T23">
        <f>16-STANDINGS_OVERALL14[[#This Row],[LG RBI]]</f>
        <v>14</v>
      </c>
      <c r="U23">
        <f>16-STANDINGS_OVERALL14[[#This Row],[LG SB]]</f>
        <v>6</v>
      </c>
      <c r="V23">
        <f>16-STANDINGS_OVERALL14[[#This Row],[LG ERA]]</f>
        <v>1</v>
      </c>
      <c r="W23">
        <f>16-STANDINGS_OVERALL14[[#This Row],[LG W]]</f>
        <v>11</v>
      </c>
      <c r="X23">
        <f>16-STANDINGS_OVERALL14[[#This Row],[LG WHIP]]</f>
        <v>2</v>
      </c>
      <c r="Y23">
        <f>16-STANDINGS_OVERALL14[[#This Row],[LG K]]</f>
        <v>6</v>
      </c>
      <c r="Z23">
        <f>16-STANDINGS_OVERALL14[[#This Row],[LG SV]]</f>
        <v>1</v>
      </c>
      <c r="AA2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77</v>
      </c>
      <c r="AB23">
        <f t="shared" si="0"/>
        <v>7</v>
      </c>
    </row>
    <row r="24" spans="1:28" x14ac:dyDescent="0.25">
      <c r="A24">
        <v>278</v>
      </c>
      <c r="B24" s="10" t="str">
        <f>STANDINGS_OVERALL14[[#This Row],[Team]]&amp;STANDINGS_OVERALL14[[#This Row],[League]]</f>
        <v>LEATHERNECK 9Main Event Las Vegas April 1 League 1</v>
      </c>
      <c r="C24" s="10" t="s">
        <v>670</v>
      </c>
      <c r="D24" t="s">
        <v>274</v>
      </c>
      <c r="E24" t="s">
        <v>452</v>
      </c>
      <c r="F24">
        <v>12</v>
      </c>
      <c r="G24">
        <f>INDEX(STANDINGS_BA[],MATCH(STANDINGS_OVERALL14[[#This Row],[TEAMandLEAGUE]],STANDINGS_BA[TeamANDLeague],0),COLUMN(STANDINGS_BA[PLACE]))</f>
        <v>10</v>
      </c>
      <c r="H24">
        <f>INDEX(STANDINGS_R[],MATCH(STANDINGS_OVERALL14[[#This Row],[TEAMandLEAGUE]],STANDINGS_R[TeamAndLeague],0),COLUMN(STANDINGS_R[PLACE]))</f>
        <v>9</v>
      </c>
      <c r="I24">
        <f>INDEX(STANDINGS_HR[],MATCH(STANDINGS_OVERALL14[[#This Row],[TEAMandLEAGUE]],STANDINGS_HR[TeamANDLeague],0),COLUMN(STANDINGS_HR[PLACE]))</f>
        <v>9</v>
      </c>
      <c r="J24">
        <f>INDEX(STANDINGS_RBI[],MATCH(STANDINGS_OVERALL14[[#This Row],[TEAMandLEAGUE]],STANDINGS_RBI[TeamANDLeague],0),COLUMN(STANDINGS_RBI[PLACE]))</f>
        <v>9</v>
      </c>
      <c r="K24">
        <f>INDEX(STANDINGS_SB[],MATCH(STANDINGS_OVERALL14[[#This Row],[TEAMandLEAGUE]],STANDINGS_SB[TeamANDLeague],0),COLUMN(STANDINGS_SB[PLACE]))</f>
        <v>5</v>
      </c>
      <c r="L24">
        <f>INDEX(STANDINGS_ERA[],MATCH(STANDINGS_OVERALL14[[#This Row],[TEAMandLEAGUE]],STANDINGS_ERA[TeamANDLeague],0),COLUMN(STANDINGS_ERA[PLACE]))</f>
        <v>7</v>
      </c>
      <c r="M24">
        <f>INDEX(STANDINGS_W[],MATCH(STANDINGS_OVERALL14[[#This Row],[TEAMandLEAGUE]],STANDINGS_W[TeamANDLeague],0),COLUMN(STANDINGS_W[PLACE]))</f>
        <v>11</v>
      </c>
      <c r="N24">
        <f>INDEX(STANDINGS_WHIP[],MATCH(STANDINGS_OVERALL14[[#This Row],[TEAMandLEAGUE]],STANDINGS_WHIP[TeamANDLeague],0),COLUMN(STANDINGS_WHIP[PLACE]))</f>
        <v>8</v>
      </c>
      <c r="O24">
        <f>INDEX(STANDINGS_K[],MATCH(STANDINGS_OVERALL14[[#This Row],[TEAMandLEAGUE]],STANDINGS_K[TeamANDLeague],0),COLUMN(STANDINGS_K[PLACE]))</f>
        <v>8</v>
      </c>
      <c r="P24">
        <f>INDEX(STANDINGS_SV[],MATCH(STANDINGS_OVERALL14[[#This Row],[TEAMandLEAGUE]],STANDINGS_SV[TeamANDLeague],0),COLUMN(STANDINGS_SV[PLACE]))</f>
        <v>8</v>
      </c>
      <c r="Q24">
        <f>16-STANDINGS_OVERALL14[[#This Row],[LG BA]]</f>
        <v>6</v>
      </c>
      <c r="R24">
        <f>16-STANDINGS_OVERALL14[[#This Row],[LG R]]</f>
        <v>7</v>
      </c>
      <c r="S24">
        <f>16-STANDINGS_OVERALL14[[#This Row],[LG HR]]</f>
        <v>7</v>
      </c>
      <c r="T24">
        <f>16-STANDINGS_OVERALL14[[#This Row],[LG RBI]]</f>
        <v>7</v>
      </c>
      <c r="U24">
        <f>16-STANDINGS_OVERALL14[[#This Row],[LG SB]]</f>
        <v>11</v>
      </c>
      <c r="V24">
        <f>16-STANDINGS_OVERALL14[[#This Row],[LG ERA]]</f>
        <v>9</v>
      </c>
      <c r="W24">
        <f>16-STANDINGS_OVERALL14[[#This Row],[LG W]]</f>
        <v>5</v>
      </c>
      <c r="X24">
        <f>16-STANDINGS_OVERALL14[[#This Row],[LG WHIP]]</f>
        <v>8</v>
      </c>
      <c r="Y24">
        <f>16-STANDINGS_OVERALL14[[#This Row],[LG K]]</f>
        <v>8</v>
      </c>
      <c r="Z24">
        <f>16-STANDINGS_OVERALL14[[#This Row],[LG SV]]</f>
        <v>8</v>
      </c>
      <c r="AA2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24">
        <f t="shared" si="0"/>
        <v>8</v>
      </c>
    </row>
    <row r="25" spans="1:28" x14ac:dyDescent="0.25">
      <c r="A25">
        <v>326</v>
      </c>
      <c r="B25" s="10" t="str">
        <f>STANDINGS_OVERALL14[[#This Row],[Team]]&amp;STANDINGS_OVERALL14[[#This Row],[League]]</f>
        <v>MustSeeTV314{M4}Main Event Las Vegas April 1 League 1</v>
      </c>
      <c r="C25" s="10" t="s">
        <v>727</v>
      </c>
      <c r="D25" t="s">
        <v>40</v>
      </c>
      <c r="E25" t="s">
        <v>452</v>
      </c>
      <c r="F25">
        <v>6</v>
      </c>
      <c r="G25">
        <f>INDEX(STANDINGS_BA[],MATCH(STANDINGS_OVERALL14[[#This Row],[TEAMandLEAGUE]],STANDINGS_BA[TeamANDLeague],0),COLUMN(STANDINGS_BA[PLACE]))</f>
        <v>4</v>
      </c>
      <c r="H25">
        <f>INDEX(STANDINGS_R[],MATCH(STANDINGS_OVERALL14[[#This Row],[TEAMandLEAGUE]],STANDINGS_R[TeamAndLeague],0),COLUMN(STANDINGS_R[PLACE]))</f>
        <v>8</v>
      </c>
      <c r="I25">
        <f>INDEX(STANDINGS_HR[],MATCH(STANDINGS_OVERALL14[[#This Row],[TEAMandLEAGUE]],STANDINGS_HR[TeamANDLeague],0),COLUMN(STANDINGS_HR[PLACE]))</f>
        <v>7</v>
      </c>
      <c r="J25">
        <f>INDEX(STANDINGS_RBI[],MATCH(STANDINGS_OVERALL14[[#This Row],[TEAMandLEAGUE]],STANDINGS_RBI[TeamANDLeague],0),COLUMN(STANDINGS_RBI[PLACE]))</f>
        <v>11</v>
      </c>
      <c r="K25">
        <f>INDEX(STANDINGS_SB[],MATCH(STANDINGS_OVERALL14[[#This Row],[TEAMandLEAGUE]],STANDINGS_SB[TeamANDLeague],0),COLUMN(STANDINGS_SB[PLACE]))</f>
        <v>12</v>
      </c>
      <c r="L25">
        <f>INDEX(STANDINGS_ERA[],MATCH(STANDINGS_OVERALL14[[#This Row],[TEAMandLEAGUE]],STANDINGS_ERA[TeamANDLeague],0),COLUMN(STANDINGS_ERA[PLACE]))</f>
        <v>11</v>
      </c>
      <c r="M25">
        <f>INDEX(STANDINGS_W[],MATCH(STANDINGS_OVERALL14[[#This Row],[TEAMandLEAGUE]],STANDINGS_W[TeamANDLeague],0),COLUMN(STANDINGS_W[PLACE]))</f>
        <v>10</v>
      </c>
      <c r="N25">
        <f>INDEX(STANDINGS_WHIP[],MATCH(STANDINGS_OVERALL14[[#This Row],[TEAMandLEAGUE]],STANDINGS_WHIP[TeamANDLeague],0),COLUMN(STANDINGS_WHIP[PLACE]))</f>
        <v>11</v>
      </c>
      <c r="O25">
        <f>INDEX(STANDINGS_K[],MATCH(STANDINGS_OVERALL14[[#This Row],[TEAMandLEAGUE]],STANDINGS_K[TeamANDLeague],0),COLUMN(STANDINGS_K[PLACE]))</f>
        <v>9</v>
      </c>
      <c r="P25">
        <f>INDEX(STANDINGS_SV[],MATCH(STANDINGS_OVERALL14[[#This Row],[TEAMandLEAGUE]],STANDINGS_SV[TeamANDLeague],0),COLUMN(STANDINGS_SV[PLACE]))</f>
        <v>6</v>
      </c>
      <c r="Q25">
        <f>16-STANDINGS_OVERALL14[[#This Row],[LG BA]]</f>
        <v>12</v>
      </c>
      <c r="R25">
        <f>16-STANDINGS_OVERALL14[[#This Row],[LG R]]</f>
        <v>8</v>
      </c>
      <c r="S25">
        <f>16-STANDINGS_OVERALL14[[#This Row],[LG HR]]</f>
        <v>9</v>
      </c>
      <c r="T25">
        <f>16-STANDINGS_OVERALL14[[#This Row],[LG RBI]]</f>
        <v>5</v>
      </c>
      <c r="U25">
        <f>16-STANDINGS_OVERALL14[[#This Row],[LG SB]]</f>
        <v>4</v>
      </c>
      <c r="V25">
        <f>16-STANDINGS_OVERALL14[[#This Row],[LG ERA]]</f>
        <v>5</v>
      </c>
      <c r="W25">
        <f>16-STANDINGS_OVERALL14[[#This Row],[LG W]]</f>
        <v>6</v>
      </c>
      <c r="X25">
        <f>16-STANDINGS_OVERALL14[[#This Row],[LG WHIP]]</f>
        <v>5</v>
      </c>
      <c r="Y25">
        <f>16-STANDINGS_OVERALL14[[#This Row],[LG K]]</f>
        <v>7</v>
      </c>
      <c r="Z25">
        <f>16-STANDINGS_OVERALL14[[#This Row],[LG SV]]</f>
        <v>10</v>
      </c>
      <c r="AA2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71</v>
      </c>
      <c r="AB25">
        <f t="shared" si="0"/>
        <v>9</v>
      </c>
    </row>
    <row r="26" spans="1:28" x14ac:dyDescent="0.25">
      <c r="A26">
        <v>355</v>
      </c>
      <c r="B26" s="10" t="str">
        <f>STANDINGS_OVERALL14[[#This Row],[Team]]&amp;STANDINGS_OVERALL14[[#This Row],[League]]</f>
        <v>Team MatanMain Event Las Vegas April 1 League 1</v>
      </c>
      <c r="C26" s="10" t="s">
        <v>757</v>
      </c>
      <c r="D26" t="s">
        <v>362</v>
      </c>
      <c r="E26" t="s">
        <v>452</v>
      </c>
      <c r="F26">
        <v>10</v>
      </c>
      <c r="G26">
        <f>INDEX(STANDINGS_BA[],MATCH(STANDINGS_OVERALL14[[#This Row],[TEAMandLEAGUE]],STANDINGS_BA[TeamANDLeague],0),COLUMN(STANDINGS_BA[PLACE]))</f>
        <v>6</v>
      </c>
      <c r="H26">
        <f>INDEX(STANDINGS_R[],MATCH(STANDINGS_OVERALL14[[#This Row],[TEAMandLEAGUE]],STANDINGS_R[TeamAndLeague],0),COLUMN(STANDINGS_R[PLACE]))</f>
        <v>14</v>
      </c>
      <c r="I26">
        <f>INDEX(STANDINGS_HR[],MATCH(STANDINGS_OVERALL14[[#This Row],[TEAMandLEAGUE]],STANDINGS_HR[TeamANDLeague],0),COLUMN(STANDINGS_HR[PLACE]))</f>
        <v>12</v>
      </c>
      <c r="J26">
        <f>INDEX(STANDINGS_RBI[],MATCH(STANDINGS_OVERALL14[[#This Row],[TEAMandLEAGUE]],STANDINGS_RBI[TeamANDLeague],0),COLUMN(STANDINGS_RBI[PLACE]))</f>
        <v>13</v>
      </c>
      <c r="K26">
        <f>INDEX(STANDINGS_SB[],MATCH(STANDINGS_OVERALL14[[#This Row],[TEAMandLEAGUE]],STANDINGS_SB[TeamANDLeague],0),COLUMN(STANDINGS_SB[PLACE]))</f>
        <v>9</v>
      </c>
      <c r="L26">
        <f>INDEX(STANDINGS_ERA[],MATCH(STANDINGS_OVERALL14[[#This Row],[TEAMandLEAGUE]],STANDINGS_ERA[TeamANDLeague],0),COLUMN(STANDINGS_ERA[PLACE]))</f>
        <v>1</v>
      </c>
      <c r="M26">
        <f>INDEX(STANDINGS_W[],MATCH(STANDINGS_OVERALL14[[#This Row],[TEAMandLEAGUE]],STANDINGS_W[TeamANDLeague],0),COLUMN(STANDINGS_W[PLACE]))</f>
        <v>12</v>
      </c>
      <c r="N26">
        <f>INDEX(STANDINGS_WHIP[],MATCH(STANDINGS_OVERALL14[[#This Row],[TEAMandLEAGUE]],STANDINGS_WHIP[TeamANDLeague],0),COLUMN(STANDINGS_WHIP[PLACE]))</f>
        <v>4</v>
      </c>
      <c r="O26">
        <f>INDEX(STANDINGS_K[],MATCH(STANDINGS_OVERALL14[[#This Row],[TEAMandLEAGUE]],STANDINGS_K[TeamANDLeague],0),COLUMN(STANDINGS_K[PLACE]))</f>
        <v>13</v>
      </c>
      <c r="P26">
        <f>INDEX(STANDINGS_SV[],MATCH(STANDINGS_OVERALL14[[#This Row],[TEAMandLEAGUE]],STANDINGS_SV[TeamANDLeague],0),COLUMN(STANDINGS_SV[PLACE]))</f>
        <v>10</v>
      </c>
      <c r="Q26">
        <f>16-STANDINGS_OVERALL14[[#This Row],[LG BA]]</f>
        <v>10</v>
      </c>
      <c r="R26">
        <f>16-STANDINGS_OVERALL14[[#This Row],[LG R]]</f>
        <v>2</v>
      </c>
      <c r="S26">
        <f>16-STANDINGS_OVERALL14[[#This Row],[LG HR]]</f>
        <v>4</v>
      </c>
      <c r="T26">
        <f>16-STANDINGS_OVERALL14[[#This Row],[LG RBI]]</f>
        <v>3</v>
      </c>
      <c r="U26">
        <f>16-STANDINGS_OVERALL14[[#This Row],[LG SB]]</f>
        <v>7</v>
      </c>
      <c r="V26">
        <f>16-STANDINGS_OVERALL14[[#This Row],[LG ERA]]</f>
        <v>15</v>
      </c>
      <c r="W26">
        <f>16-STANDINGS_OVERALL14[[#This Row],[LG W]]</f>
        <v>4</v>
      </c>
      <c r="X26">
        <f>16-STANDINGS_OVERALL14[[#This Row],[LG WHIP]]</f>
        <v>12</v>
      </c>
      <c r="Y26">
        <f>16-STANDINGS_OVERALL14[[#This Row],[LG K]]</f>
        <v>3</v>
      </c>
      <c r="Z26">
        <f>16-STANDINGS_OVERALL14[[#This Row],[LG SV]]</f>
        <v>6</v>
      </c>
      <c r="AA2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66</v>
      </c>
      <c r="AB26">
        <f t="shared" si="0"/>
        <v>10</v>
      </c>
    </row>
    <row r="27" spans="1:28" x14ac:dyDescent="0.25">
      <c r="A27">
        <v>396</v>
      </c>
      <c r="B27" s="10" t="str">
        <f>STANDINGS_OVERALL14[[#This Row],[Team]]&amp;STANDINGS_OVERALL14[[#This Row],[League]]</f>
        <v>Yes! Yes! Yes!Main Event Las Vegas April 1 League 1</v>
      </c>
      <c r="C27" s="10" t="s">
        <v>786</v>
      </c>
      <c r="D27" t="s">
        <v>787</v>
      </c>
      <c r="E27" t="s">
        <v>452</v>
      </c>
      <c r="F27">
        <v>4</v>
      </c>
      <c r="G27">
        <f>INDEX(STANDINGS_BA[],MATCH(STANDINGS_OVERALL14[[#This Row],[TEAMandLEAGUE]],STANDINGS_BA[TeamANDLeague],0),COLUMN(STANDINGS_BA[PLACE]))</f>
        <v>3</v>
      </c>
      <c r="H27">
        <f>INDEX(STANDINGS_R[],MATCH(STANDINGS_OVERALL14[[#This Row],[TEAMandLEAGUE]],STANDINGS_R[TeamAndLeague],0),COLUMN(STANDINGS_R[PLACE]))</f>
        <v>13</v>
      </c>
      <c r="I27">
        <f>INDEX(STANDINGS_HR[],MATCH(STANDINGS_OVERALL14[[#This Row],[TEAMandLEAGUE]],STANDINGS_HR[TeamANDLeague],0),COLUMN(STANDINGS_HR[PLACE]))</f>
        <v>15</v>
      </c>
      <c r="J27">
        <f>INDEX(STANDINGS_RBI[],MATCH(STANDINGS_OVERALL14[[#This Row],[TEAMandLEAGUE]],STANDINGS_RBI[TeamANDLeague],0),COLUMN(STANDINGS_RBI[PLACE]))</f>
        <v>15</v>
      </c>
      <c r="K27">
        <f>INDEX(STANDINGS_SB[],MATCH(STANDINGS_OVERALL14[[#This Row],[TEAMandLEAGUE]],STANDINGS_SB[TeamANDLeague],0),COLUMN(STANDINGS_SB[PLACE]))</f>
        <v>2</v>
      </c>
      <c r="L27">
        <f>INDEX(STANDINGS_ERA[],MATCH(STANDINGS_OVERALL14[[#This Row],[TEAMandLEAGUE]],STANDINGS_ERA[TeamANDLeague],0),COLUMN(STANDINGS_ERA[PLACE]))</f>
        <v>8</v>
      </c>
      <c r="M27">
        <f>INDEX(STANDINGS_W[],MATCH(STANDINGS_OVERALL14[[#This Row],[TEAMandLEAGUE]],STANDINGS_W[TeamANDLeague],0),COLUMN(STANDINGS_W[PLACE]))</f>
        <v>14</v>
      </c>
      <c r="N27">
        <f>INDEX(STANDINGS_WHIP[],MATCH(STANDINGS_OVERALL14[[#This Row],[TEAMandLEAGUE]],STANDINGS_WHIP[TeamANDLeague],0),COLUMN(STANDINGS_WHIP[PLACE]))</f>
        <v>7</v>
      </c>
      <c r="O27">
        <f>INDEX(STANDINGS_K[],MATCH(STANDINGS_OVERALL14[[#This Row],[TEAMandLEAGUE]],STANDINGS_K[TeamANDLeague],0),COLUMN(STANDINGS_K[PLACE]))</f>
        <v>14</v>
      </c>
      <c r="P27">
        <f>INDEX(STANDINGS_SV[],MATCH(STANDINGS_OVERALL14[[#This Row],[TEAMandLEAGUE]],STANDINGS_SV[TeamANDLeague],0),COLUMN(STANDINGS_SV[PLACE]))</f>
        <v>14</v>
      </c>
      <c r="Q27">
        <f>16-STANDINGS_OVERALL14[[#This Row],[LG BA]]</f>
        <v>13</v>
      </c>
      <c r="R27">
        <f>16-STANDINGS_OVERALL14[[#This Row],[LG R]]</f>
        <v>3</v>
      </c>
      <c r="S27">
        <f>16-STANDINGS_OVERALL14[[#This Row],[LG HR]]</f>
        <v>1</v>
      </c>
      <c r="T27">
        <f>16-STANDINGS_OVERALL14[[#This Row],[LG RBI]]</f>
        <v>1</v>
      </c>
      <c r="U27">
        <f>16-STANDINGS_OVERALL14[[#This Row],[LG SB]]</f>
        <v>14</v>
      </c>
      <c r="V27">
        <f>16-STANDINGS_OVERALL14[[#This Row],[LG ERA]]</f>
        <v>8</v>
      </c>
      <c r="W27">
        <f>16-STANDINGS_OVERALL14[[#This Row],[LG W]]</f>
        <v>2</v>
      </c>
      <c r="X27">
        <f>16-STANDINGS_OVERALL14[[#This Row],[LG WHIP]]</f>
        <v>9</v>
      </c>
      <c r="Y27">
        <f>16-STANDINGS_OVERALL14[[#This Row],[LG K]]</f>
        <v>2</v>
      </c>
      <c r="Z27">
        <f>16-STANDINGS_OVERALL14[[#This Row],[LG SV]]</f>
        <v>2</v>
      </c>
      <c r="AA2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55</v>
      </c>
      <c r="AB27">
        <f t="shared" si="0"/>
        <v>11</v>
      </c>
    </row>
    <row r="28" spans="1:28" x14ac:dyDescent="0.25">
      <c r="A28">
        <v>405</v>
      </c>
      <c r="B28" s="10" t="str">
        <f>STANDINGS_OVERALL14[[#This Row],[Team]]&amp;STANDINGS_OVERALL14[[#This Row],[League]]</f>
        <v>Pounders MainMain Event Las Vegas April 1 League 1</v>
      </c>
      <c r="C28" s="10" t="s">
        <v>796</v>
      </c>
      <c r="D28" t="s">
        <v>233</v>
      </c>
      <c r="E28" t="s">
        <v>452</v>
      </c>
      <c r="F28">
        <v>3</v>
      </c>
      <c r="G28">
        <f>INDEX(STANDINGS_BA[],MATCH(STANDINGS_OVERALL14[[#This Row],[TEAMandLEAGUE]],STANDINGS_BA[TeamANDLeague],0),COLUMN(STANDINGS_BA[PLACE]))</f>
        <v>13</v>
      </c>
      <c r="H28">
        <f>INDEX(STANDINGS_R[],MATCH(STANDINGS_OVERALL14[[#This Row],[TEAMandLEAGUE]],STANDINGS_R[TeamAndLeague],0),COLUMN(STANDINGS_R[PLACE]))</f>
        <v>10</v>
      </c>
      <c r="I28">
        <f>INDEX(STANDINGS_HR[],MATCH(STANDINGS_OVERALL14[[#This Row],[TEAMandLEAGUE]],STANDINGS_HR[TeamANDLeague],0),COLUMN(STANDINGS_HR[PLACE]))</f>
        <v>6</v>
      </c>
      <c r="J28">
        <f>INDEX(STANDINGS_RBI[],MATCH(STANDINGS_OVERALL14[[#This Row],[TEAMandLEAGUE]],STANDINGS_RBI[TeamANDLeague],0),COLUMN(STANDINGS_RBI[PLACE]))</f>
        <v>7</v>
      </c>
      <c r="K28">
        <f>INDEX(STANDINGS_SB[],MATCH(STANDINGS_OVERALL14[[#This Row],[TEAMandLEAGUE]],STANDINGS_SB[TeamANDLeague],0),COLUMN(STANDINGS_SB[PLACE]))</f>
        <v>1</v>
      </c>
      <c r="L28">
        <f>INDEX(STANDINGS_ERA[],MATCH(STANDINGS_OVERALL14[[#This Row],[TEAMandLEAGUE]],STANDINGS_ERA[TeamANDLeague],0),COLUMN(STANDINGS_ERA[PLACE]))</f>
        <v>13</v>
      </c>
      <c r="M28">
        <f>INDEX(STANDINGS_W[],MATCH(STANDINGS_OVERALL14[[#This Row],[TEAMandLEAGUE]],STANDINGS_W[TeamANDLeague],0),COLUMN(STANDINGS_W[PLACE]))</f>
        <v>15</v>
      </c>
      <c r="N28">
        <f>INDEX(STANDINGS_WHIP[],MATCH(STANDINGS_OVERALL14[[#This Row],[TEAMandLEAGUE]],STANDINGS_WHIP[TeamANDLeague],0),COLUMN(STANDINGS_WHIP[PLACE]))</f>
        <v>12</v>
      </c>
      <c r="O28">
        <f>INDEX(STANDINGS_K[],MATCH(STANDINGS_OVERALL14[[#This Row],[TEAMandLEAGUE]],STANDINGS_K[TeamANDLeague],0),COLUMN(STANDINGS_K[PLACE]))</f>
        <v>15</v>
      </c>
      <c r="P28">
        <f>INDEX(STANDINGS_SV[],MATCH(STANDINGS_OVERALL14[[#This Row],[TEAMandLEAGUE]],STANDINGS_SV[TeamANDLeague],0),COLUMN(STANDINGS_SV[PLACE]))</f>
        <v>13</v>
      </c>
      <c r="Q28">
        <f>16-STANDINGS_OVERALL14[[#This Row],[LG BA]]</f>
        <v>3</v>
      </c>
      <c r="R28">
        <f>16-STANDINGS_OVERALL14[[#This Row],[LG R]]</f>
        <v>6</v>
      </c>
      <c r="S28">
        <f>16-STANDINGS_OVERALL14[[#This Row],[LG HR]]</f>
        <v>10</v>
      </c>
      <c r="T28">
        <f>16-STANDINGS_OVERALL14[[#This Row],[LG RBI]]</f>
        <v>9</v>
      </c>
      <c r="U28">
        <f>16-STANDINGS_OVERALL14[[#This Row],[LG SB]]</f>
        <v>15</v>
      </c>
      <c r="V28">
        <f>16-STANDINGS_OVERALL14[[#This Row],[LG ERA]]</f>
        <v>3</v>
      </c>
      <c r="W28">
        <f>16-STANDINGS_OVERALL14[[#This Row],[LG W]]</f>
        <v>1</v>
      </c>
      <c r="X28">
        <f>16-STANDINGS_OVERALL14[[#This Row],[LG WHIP]]</f>
        <v>4</v>
      </c>
      <c r="Y28">
        <f>16-STANDINGS_OVERALL14[[#This Row],[LG K]]</f>
        <v>1</v>
      </c>
      <c r="Z28">
        <f>16-STANDINGS_OVERALL14[[#This Row],[LG SV]]</f>
        <v>3</v>
      </c>
      <c r="AA2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55</v>
      </c>
      <c r="AB28">
        <f t="shared" si="0"/>
        <v>12</v>
      </c>
    </row>
    <row r="29" spans="1:28" x14ac:dyDescent="0.25">
      <c r="A29">
        <v>449</v>
      </c>
      <c r="B29" s="10" t="str">
        <f>STANDINGS_OVERALL14[[#This Row],[Team]]&amp;STANDINGS_OVERALL14[[#This Row],[League]]</f>
        <v>Team Only a Mother Can LoveMain Event Las Vegas April 1 League 1</v>
      </c>
      <c r="C29" s="10" t="s">
        <v>842</v>
      </c>
      <c r="D29" t="s">
        <v>140</v>
      </c>
      <c r="E29" t="s">
        <v>452</v>
      </c>
      <c r="F29">
        <v>5</v>
      </c>
      <c r="G29">
        <f>INDEX(STANDINGS_BA[],MATCH(STANDINGS_OVERALL14[[#This Row],[TEAMandLEAGUE]],STANDINGS_BA[TeamANDLeague],0),COLUMN(STANDINGS_BA[PLACE]))</f>
        <v>7</v>
      </c>
      <c r="H29">
        <f>INDEX(STANDINGS_R[],MATCH(STANDINGS_OVERALL14[[#This Row],[TEAMandLEAGUE]],STANDINGS_R[TeamAndLeague],0),COLUMN(STANDINGS_R[PLACE]))</f>
        <v>11</v>
      </c>
      <c r="I29">
        <f>INDEX(STANDINGS_HR[],MATCH(STANDINGS_OVERALL14[[#This Row],[TEAMandLEAGUE]],STANDINGS_HR[TeamANDLeague],0),COLUMN(STANDINGS_HR[PLACE]))</f>
        <v>5</v>
      </c>
      <c r="J29">
        <f>INDEX(STANDINGS_RBI[],MATCH(STANDINGS_OVERALL14[[#This Row],[TEAMandLEAGUE]],STANDINGS_RBI[TeamANDLeague],0),COLUMN(STANDINGS_RBI[PLACE]))</f>
        <v>8</v>
      </c>
      <c r="K29">
        <f>INDEX(STANDINGS_SB[],MATCH(STANDINGS_OVERALL14[[#This Row],[TEAMandLEAGUE]],STANDINGS_SB[TeamANDLeague],0),COLUMN(STANDINGS_SB[PLACE]))</f>
        <v>14</v>
      </c>
      <c r="L29">
        <f>INDEX(STANDINGS_ERA[],MATCH(STANDINGS_OVERALL14[[#This Row],[TEAMandLEAGUE]],STANDINGS_ERA[TeamANDLeague],0),COLUMN(STANDINGS_ERA[PLACE]))</f>
        <v>14</v>
      </c>
      <c r="M29">
        <f>INDEX(STANDINGS_W[],MATCH(STANDINGS_OVERALL14[[#This Row],[TEAMandLEAGUE]],STANDINGS_W[TeamANDLeague],0),COLUMN(STANDINGS_W[PLACE]))</f>
        <v>13</v>
      </c>
      <c r="N29">
        <f>INDEX(STANDINGS_WHIP[],MATCH(STANDINGS_OVERALL14[[#This Row],[TEAMandLEAGUE]],STANDINGS_WHIP[TeamANDLeague],0),COLUMN(STANDINGS_WHIP[PLACE]))</f>
        <v>15</v>
      </c>
      <c r="O29">
        <f>INDEX(STANDINGS_K[],MATCH(STANDINGS_OVERALL14[[#This Row],[TEAMandLEAGUE]],STANDINGS_K[TeamANDLeague],0),COLUMN(STANDINGS_K[PLACE]))</f>
        <v>12</v>
      </c>
      <c r="P29">
        <f>INDEX(STANDINGS_SV[],MATCH(STANDINGS_OVERALL14[[#This Row],[TEAMandLEAGUE]],STANDINGS_SV[TeamANDLeague],0),COLUMN(STANDINGS_SV[PLACE]))</f>
        <v>11</v>
      </c>
      <c r="Q29">
        <f>16-STANDINGS_OVERALL14[[#This Row],[LG BA]]</f>
        <v>9</v>
      </c>
      <c r="R29">
        <f>16-STANDINGS_OVERALL14[[#This Row],[LG R]]</f>
        <v>5</v>
      </c>
      <c r="S29">
        <f>16-STANDINGS_OVERALL14[[#This Row],[LG HR]]</f>
        <v>11</v>
      </c>
      <c r="T29">
        <f>16-STANDINGS_OVERALL14[[#This Row],[LG RBI]]</f>
        <v>8</v>
      </c>
      <c r="U29">
        <f>16-STANDINGS_OVERALL14[[#This Row],[LG SB]]</f>
        <v>2</v>
      </c>
      <c r="V29">
        <f>16-STANDINGS_OVERALL14[[#This Row],[LG ERA]]</f>
        <v>2</v>
      </c>
      <c r="W29">
        <f>16-STANDINGS_OVERALL14[[#This Row],[LG W]]</f>
        <v>3</v>
      </c>
      <c r="X29">
        <f>16-STANDINGS_OVERALL14[[#This Row],[LG WHIP]]</f>
        <v>1</v>
      </c>
      <c r="Y29">
        <f>16-STANDINGS_OVERALL14[[#This Row],[LG K]]</f>
        <v>4</v>
      </c>
      <c r="Z29">
        <f>16-STANDINGS_OVERALL14[[#This Row],[LG SV]]</f>
        <v>5</v>
      </c>
      <c r="AA2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50</v>
      </c>
      <c r="AB29">
        <f t="shared" si="0"/>
        <v>13</v>
      </c>
    </row>
    <row r="30" spans="1:28" x14ac:dyDescent="0.25">
      <c r="A30">
        <v>440</v>
      </c>
      <c r="B30" s="10" t="str">
        <f>STANDINGS_OVERALL14[[#This Row],[Team]]&amp;STANDINGS_OVERALL14[[#This Row],[League]]</f>
        <v>Baseball FuriesMain Event Las Vegas April 1 League 1</v>
      </c>
      <c r="C30" s="10" t="s">
        <v>45</v>
      </c>
      <c r="D30" t="s">
        <v>46</v>
      </c>
      <c r="E30" t="s">
        <v>452</v>
      </c>
      <c r="F30">
        <v>1</v>
      </c>
      <c r="G30">
        <f>INDEX(STANDINGS_BA[],MATCH(STANDINGS_OVERALL14[[#This Row],[TEAMandLEAGUE]],STANDINGS_BA[TeamANDLeague],0),COLUMN(STANDINGS_BA[PLACE]))</f>
        <v>12</v>
      </c>
      <c r="H30">
        <f>INDEX(STANDINGS_R[],MATCH(STANDINGS_OVERALL14[[#This Row],[TEAMandLEAGUE]],STANDINGS_R[TeamAndLeague],0),COLUMN(STANDINGS_R[PLACE]))</f>
        <v>12</v>
      </c>
      <c r="I30">
        <f>INDEX(STANDINGS_HR[],MATCH(STANDINGS_OVERALL14[[#This Row],[TEAMandLEAGUE]],STANDINGS_HR[TeamANDLeague],0),COLUMN(STANDINGS_HR[PLACE]))</f>
        <v>13</v>
      </c>
      <c r="J30">
        <f>INDEX(STANDINGS_RBI[],MATCH(STANDINGS_OVERALL14[[#This Row],[TEAMandLEAGUE]],STANDINGS_RBI[TeamANDLeague],0),COLUMN(STANDINGS_RBI[PLACE]))</f>
        <v>12</v>
      </c>
      <c r="K30">
        <f>INDEX(STANDINGS_SB[],MATCH(STANDINGS_OVERALL14[[#This Row],[TEAMandLEAGUE]],STANDINGS_SB[TeamANDLeague],0),COLUMN(STANDINGS_SB[PLACE]))</f>
        <v>13</v>
      </c>
      <c r="L30">
        <f>INDEX(STANDINGS_ERA[],MATCH(STANDINGS_OVERALL14[[#This Row],[TEAMandLEAGUE]],STANDINGS_ERA[TeamANDLeague],0),COLUMN(STANDINGS_ERA[PLACE]))</f>
        <v>10</v>
      </c>
      <c r="M30">
        <f>INDEX(STANDINGS_W[],MATCH(STANDINGS_OVERALL14[[#This Row],[TEAMandLEAGUE]],STANDINGS_W[TeamANDLeague],0),COLUMN(STANDINGS_W[PLACE]))</f>
        <v>9</v>
      </c>
      <c r="N30">
        <f>INDEX(STANDINGS_WHIP[],MATCH(STANDINGS_OVERALL14[[#This Row],[TEAMandLEAGUE]],STANDINGS_WHIP[TeamANDLeague],0),COLUMN(STANDINGS_WHIP[PLACE]))</f>
        <v>13</v>
      </c>
      <c r="O30">
        <f>INDEX(STANDINGS_K[],MATCH(STANDINGS_OVERALL14[[#This Row],[TEAMandLEAGUE]],STANDINGS_K[TeamANDLeague],0),COLUMN(STANDINGS_K[PLACE]))</f>
        <v>11</v>
      </c>
      <c r="P30">
        <f>INDEX(STANDINGS_SV[],MATCH(STANDINGS_OVERALL14[[#This Row],[TEAMandLEAGUE]],STANDINGS_SV[TeamANDLeague],0),COLUMN(STANDINGS_SV[PLACE]))</f>
        <v>7</v>
      </c>
      <c r="Q30">
        <f>16-STANDINGS_OVERALL14[[#This Row],[LG BA]]</f>
        <v>4</v>
      </c>
      <c r="R30">
        <f>16-STANDINGS_OVERALL14[[#This Row],[LG R]]</f>
        <v>4</v>
      </c>
      <c r="S30">
        <f>16-STANDINGS_OVERALL14[[#This Row],[LG HR]]</f>
        <v>3</v>
      </c>
      <c r="T30">
        <f>16-STANDINGS_OVERALL14[[#This Row],[LG RBI]]</f>
        <v>4</v>
      </c>
      <c r="U30">
        <f>16-STANDINGS_OVERALL14[[#This Row],[LG SB]]</f>
        <v>3</v>
      </c>
      <c r="V30">
        <f>16-STANDINGS_OVERALL14[[#This Row],[LG ERA]]</f>
        <v>6</v>
      </c>
      <c r="W30">
        <f>16-STANDINGS_OVERALL14[[#This Row],[LG W]]</f>
        <v>7</v>
      </c>
      <c r="X30">
        <f>16-STANDINGS_OVERALL14[[#This Row],[LG WHIP]]</f>
        <v>3</v>
      </c>
      <c r="Y30">
        <f>16-STANDINGS_OVERALL14[[#This Row],[LG K]]</f>
        <v>5</v>
      </c>
      <c r="Z30">
        <f>16-STANDINGS_OVERALL14[[#This Row],[LG SV]]</f>
        <v>9</v>
      </c>
      <c r="AA3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48</v>
      </c>
      <c r="AB30">
        <f t="shared" si="0"/>
        <v>14</v>
      </c>
    </row>
    <row r="31" spans="1:28" x14ac:dyDescent="0.25">
      <c r="A31">
        <v>422</v>
      </c>
      <c r="B31" s="10" t="str">
        <f>STANDINGS_OVERALL14[[#This Row],[Team]]&amp;STANDINGS_OVERALL14[[#This Row],[League]]</f>
        <v>Vegas BanditMain Event Las Vegas April 1 League 1</v>
      </c>
      <c r="C31" s="10" t="s">
        <v>294</v>
      </c>
      <c r="D31" t="s">
        <v>295</v>
      </c>
      <c r="E31" t="s">
        <v>452</v>
      </c>
      <c r="F31">
        <v>8</v>
      </c>
      <c r="G31">
        <f>INDEX(STANDINGS_BA[],MATCH(STANDINGS_OVERALL14[[#This Row],[TEAMandLEAGUE]],STANDINGS_BA[TeamANDLeague],0),COLUMN(STANDINGS_BA[PLACE]))</f>
        <v>15</v>
      </c>
      <c r="H31">
        <f>INDEX(STANDINGS_R[],MATCH(STANDINGS_OVERALL14[[#This Row],[TEAMandLEAGUE]],STANDINGS_R[TeamAndLeague],0),COLUMN(STANDINGS_R[PLACE]))</f>
        <v>15</v>
      </c>
      <c r="I31">
        <f>INDEX(STANDINGS_HR[],MATCH(STANDINGS_OVERALL14[[#This Row],[TEAMandLEAGUE]],STANDINGS_HR[TeamANDLeague],0),COLUMN(STANDINGS_HR[PLACE]))</f>
        <v>14</v>
      </c>
      <c r="J31">
        <f>INDEX(STANDINGS_RBI[],MATCH(STANDINGS_OVERALL14[[#This Row],[TEAMandLEAGUE]],STANDINGS_RBI[TeamANDLeague],0),COLUMN(STANDINGS_RBI[PLACE]))</f>
        <v>14</v>
      </c>
      <c r="K31">
        <f>INDEX(STANDINGS_SB[],MATCH(STANDINGS_OVERALL14[[#This Row],[TEAMandLEAGUE]],STANDINGS_SB[TeamANDLeague],0),COLUMN(STANDINGS_SB[PLACE]))</f>
        <v>15</v>
      </c>
      <c r="L31">
        <f>INDEX(STANDINGS_ERA[],MATCH(STANDINGS_OVERALL14[[#This Row],[TEAMandLEAGUE]],STANDINGS_ERA[TeamANDLeague],0),COLUMN(STANDINGS_ERA[PLACE]))</f>
        <v>12</v>
      </c>
      <c r="M31">
        <f>INDEX(STANDINGS_W[],MATCH(STANDINGS_OVERALL14[[#This Row],[TEAMandLEAGUE]],STANDINGS_W[TeamANDLeague],0),COLUMN(STANDINGS_W[PLACE]))</f>
        <v>4</v>
      </c>
      <c r="N31">
        <f>INDEX(STANDINGS_WHIP[],MATCH(STANDINGS_OVERALL14[[#This Row],[TEAMandLEAGUE]],STANDINGS_WHIP[TeamANDLeague],0),COLUMN(STANDINGS_WHIP[PLACE]))</f>
        <v>9</v>
      </c>
      <c r="O31">
        <f>INDEX(STANDINGS_K[],MATCH(STANDINGS_OVERALL14[[#This Row],[TEAMandLEAGUE]],STANDINGS_K[TeamANDLeague],0),COLUMN(STANDINGS_K[PLACE]))</f>
        <v>3</v>
      </c>
      <c r="P31">
        <f>INDEX(STANDINGS_SV[],MATCH(STANDINGS_OVERALL14[[#This Row],[TEAMandLEAGUE]],STANDINGS_SV[TeamANDLeague],0),COLUMN(STANDINGS_SV[PLACE]))</f>
        <v>12</v>
      </c>
      <c r="Q31">
        <f>16-STANDINGS_OVERALL14[[#This Row],[LG BA]]</f>
        <v>1</v>
      </c>
      <c r="R31">
        <f>16-STANDINGS_OVERALL14[[#This Row],[LG R]]</f>
        <v>1</v>
      </c>
      <c r="S31">
        <f>16-STANDINGS_OVERALL14[[#This Row],[LG HR]]</f>
        <v>2</v>
      </c>
      <c r="T31">
        <f>16-STANDINGS_OVERALL14[[#This Row],[LG RBI]]</f>
        <v>2</v>
      </c>
      <c r="U31">
        <f>16-STANDINGS_OVERALL14[[#This Row],[LG SB]]</f>
        <v>1</v>
      </c>
      <c r="V31">
        <f>16-STANDINGS_OVERALL14[[#This Row],[LG ERA]]</f>
        <v>4</v>
      </c>
      <c r="W31">
        <f>16-STANDINGS_OVERALL14[[#This Row],[LG W]]</f>
        <v>12</v>
      </c>
      <c r="X31">
        <f>16-STANDINGS_OVERALL14[[#This Row],[LG WHIP]]</f>
        <v>7</v>
      </c>
      <c r="Y31">
        <f>16-STANDINGS_OVERALL14[[#This Row],[LG K]]</f>
        <v>13</v>
      </c>
      <c r="Z31">
        <f>16-STANDINGS_OVERALL14[[#This Row],[LG SV]]</f>
        <v>4</v>
      </c>
      <c r="AA3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47</v>
      </c>
      <c r="AB31">
        <f t="shared" si="0"/>
        <v>15</v>
      </c>
    </row>
    <row r="32" spans="1:28" x14ac:dyDescent="0.25">
      <c r="A32">
        <v>18</v>
      </c>
      <c r="B32" s="10" t="str">
        <f>STANDINGS_OVERALL14[[#This Row],[Team]]&amp;STANDINGS_OVERALL14[[#This Row],[League]]</f>
        <v>Edwards Bay Fox PenMain Event Las Vegas April 1 League 2</v>
      </c>
      <c r="C32" s="10" t="s">
        <v>436</v>
      </c>
      <c r="D32" t="s">
        <v>211</v>
      </c>
      <c r="E32" t="s">
        <v>437</v>
      </c>
      <c r="F32">
        <v>7</v>
      </c>
      <c r="G32">
        <f>INDEX(STANDINGS_BA[],MATCH(STANDINGS_OVERALL14[[#This Row],[TEAMandLEAGUE]],STANDINGS_BA[TeamANDLeague],0),COLUMN(STANDINGS_BA[PLACE]))</f>
        <v>3</v>
      </c>
      <c r="H32">
        <f>INDEX(STANDINGS_R[],MATCH(STANDINGS_OVERALL14[[#This Row],[TEAMandLEAGUE]],STANDINGS_R[TeamAndLeague],0),COLUMN(STANDINGS_R[PLACE]))</f>
        <v>2</v>
      </c>
      <c r="I32">
        <f>INDEX(STANDINGS_HR[],MATCH(STANDINGS_OVERALL14[[#This Row],[TEAMandLEAGUE]],STANDINGS_HR[TeamANDLeague],0),COLUMN(STANDINGS_HR[PLACE]))</f>
        <v>9</v>
      </c>
      <c r="J32">
        <f>INDEX(STANDINGS_RBI[],MATCH(STANDINGS_OVERALL14[[#This Row],[TEAMandLEAGUE]],STANDINGS_RBI[TeamANDLeague],0),COLUMN(STANDINGS_RBI[PLACE]))</f>
        <v>10</v>
      </c>
      <c r="K32">
        <f>INDEX(STANDINGS_SB[],MATCH(STANDINGS_OVERALL14[[#This Row],[TEAMandLEAGUE]],STANDINGS_SB[TeamANDLeague],0),COLUMN(STANDINGS_SB[PLACE]))</f>
        <v>2</v>
      </c>
      <c r="L32">
        <f>INDEX(STANDINGS_ERA[],MATCH(STANDINGS_OVERALL14[[#This Row],[TEAMandLEAGUE]],STANDINGS_ERA[TeamANDLeague],0),COLUMN(STANDINGS_ERA[PLACE]))</f>
        <v>2</v>
      </c>
      <c r="M32">
        <f>INDEX(STANDINGS_W[],MATCH(STANDINGS_OVERALL14[[#This Row],[TEAMandLEAGUE]],STANDINGS_W[TeamANDLeague],0),COLUMN(STANDINGS_W[PLACE]))</f>
        <v>4</v>
      </c>
      <c r="N32">
        <f>INDEX(STANDINGS_WHIP[],MATCH(STANDINGS_OVERALL14[[#This Row],[TEAMandLEAGUE]],STANDINGS_WHIP[TeamANDLeague],0),COLUMN(STANDINGS_WHIP[PLACE]))</f>
        <v>1</v>
      </c>
      <c r="O32">
        <f>INDEX(STANDINGS_K[],MATCH(STANDINGS_OVERALL14[[#This Row],[TEAMandLEAGUE]],STANDINGS_K[TeamANDLeague],0),COLUMN(STANDINGS_K[PLACE]))</f>
        <v>1</v>
      </c>
      <c r="P32">
        <f>INDEX(STANDINGS_SV[],MATCH(STANDINGS_OVERALL14[[#This Row],[TEAMandLEAGUE]],STANDINGS_SV[TeamANDLeague],0),COLUMN(STANDINGS_SV[PLACE]))</f>
        <v>4</v>
      </c>
      <c r="Q32">
        <f>16-STANDINGS_OVERALL14[[#This Row],[LG BA]]</f>
        <v>13</v>
      </c>
      <c r="R32">
        <f>16-STANDINGS_OVERALL14[[#This Row],[LG R]]</f>
        <v>14</v>
      </c>
      <c r="S32">
        <f>16-STANDINGS_OVERALL14[[#This Row],[LG HR]]</f>
        <v>7</v>
      </c>
      <c r="T32">
        <f>16-STANDINGS_OVERALL14[[#This Row],[LG RBI]]</f>
        <v>6</v>
      </c>
      <c r="U32">
        <f>16-STANDINGS_OVERALL14[[#This Row],[LG SB]]</f>
        <v>14</v>
      </c>
      <c r="V32">
        <f>16-STANDINGS_OVERALL14[[#This Row],[LG ERA]]</f>
        <v>14</v>
      </c>
      <c r="W32">
        <f>16-STANDINGS_OVERALL14[[#This Row],[LG W]]</f>
        <v>12</v>
      </c>
      <c r="X32">
        <f>16-STANDINGS_OVERALL14[[#This Row],[LG WHIP]]</f>
        <v>15</v>
      </c>
      <c r="Y32">
        <f>16-STANDINGS_OVERALL14[[#This Row],[LG K]]</f>
        <v>15</v>
      </c>
      <c r="Z32">
        <f>16-STANDINGS_OVERALL14[[#This Row],[LG SV]]</f>
        <v>12</v>
      </c>
      <c r="AA3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122</v>
      </c>
      <c r="AB32">
        <f t="shared" si="0"/>
        <v>1</v>
      </c>
    </row>
    <row r="33" spans="1:28" x14ac:dyDescent="0.25">
      <c r="A33">
        <v>73</v>
      </c>
      <c r="B33" s="10" t="str">
        <f>STANDINGS_OVERALL14[[#This Row],[Team]]&amp;STANDINGS_OVERALL14[[#This Row],[League]]</f>
        <v>K9 || LV3Main Event Las Vegas April 1 League 2</v>
      </c>
      <c r="C33" s="10" t="s">
        <v>483</v>
      </c>
      <c r="D33" t="s">
        <v>37</v>
      </c>
      <c r="E33" t="s">
        <v>437</v>
      </c>
      <c r="F33">
        <v>11</v>
      </c>
      <c r="G33">
        <f>INDEX(STANDINGS_BA[],MATCH(STANDINGS_OVERALL14[[#This Row],[TEAMandLEAGUE]],STANDINGS_BA[TeamANDLeague],0),COLUMN(STANDINGS_BA[PLACE]))</f>
        <v>2</v>
      </c>
      <c r="H33">
        <f>INDEX(STANDINGS_R[],MATCH(STANDINGS_OVERALL14[[#This Row],[TEAMandLEAGUE]],STANDINGS_R[TeamAndLeague],0),COLUMN(STANDINGS_R[PLACE]))</f>
        <v>1</v>
      </c>
      <c r="I33">
        <f>INDEX(STANDINGS_HR[],MATCH(STANDINGS_OVERALL14[[#This Row],[TEAMandLEAGUE]],STANDINGS_HR[TeamANDLeague],0),COLUMN(STANDINGS_HR[PLACE]))</f>
        <v>2</v>
      </c>
      <c r="J33">
        <f>INDEX(STANDINGS_RBI[],MATCH(STANDINGS_OVERALL14[[#This Row],[TEAMandLEAGUE]],STANDINGS_RBI[TeamANDLeague],0),COLUMN(STANDINGS_RBI[PLACE]))</f>
        <v>2</v>
      </c>
      <c r="K33">
        <f>INDEX(STANDINGS_SB[],MATCH(STANDINGS_OVERALL14[[#This Row],[TEAMandLEAGUE]],STANDINGS_SB[TeamANDLeague],0),COLUMN(STANDINGS_SB[PLACE]))</f>
        <v>4</v>
      </c>
      <c r="L33">
        <f>INDEX(STANDINGS_ERA[],MATCH(STANDINGS_OVERALL14[[#This Row],[TEAMandLEAGUE]],STANDINGS_ERA[TeamANDLeague],0),COLUMN(STANDINGS_ERA[PLACE]))</f>
        <v>11</v>
      </c>
      <c r="M33">
        <f>INDEX(STANDINGS_W[],MATCH(STANDINGS_OVERALL14[[#This Row],[TEAMandLEAGUE]],STANDINGS_W[TeamANDLeague],0),COLUMN(STANDINGS_W[PLACE]))</f>
        <v>10</v>
      </c>
      <c r="N33">
        <f>INDEX(STANDINGS_WHIP[],MATCH(STANDINGS_OVERALL14[[#This Row],[TEAMandLEAGUE]],STANDINGS_WHIP[TeamANDLeague],0),COLUMN(STANDINGS_WHIP[PLACE]))</f>
        <v>10</v>
      </c>
      <c r="O33">
        <f>INDEX(STANDINGS_K[],MATCH(STANDINGS_OVERALL14[[#This Row],[TEAMandLEAGUE]],STANDINGS_K[TeamANDLeague],0),COLUMN(STANDINGS_K[PLACE]))</f>
        <v>6</v>
      </c>
      <c r="P33">
        <f>INDEX(STANDINGS_SV[],MATCH(STANDINGS_OVERALL14[[#This Row],[TEAMandLEAGUE]],STANDINGS_SV[TeamANDLeague],0),COLUMN(STANDINGS_SV[PLACE]))</f>
        <v>3</v>
      </c>
      <c r="Q33">
        <f>16-STANDINGS_OVERALL14[[#This Row],[LG BA]]</f>
        <v>14</v>
      </c>
      <c r="R33">
        <f>16-STANDINGS_OVERALL14[[#This Row],[LG R]]</f>
        <v>15</v>
      </c>
      <c r="S33">
        <f>16-STANDINGS_OVERALL14[[#This Row],[LG HR]]</f>
        <v>14</v>
      </c>
      <c r="T33">
        <f>16-STANDINGS_OVERALL14[[#This Row],[LG RBI]]</f>
        <v>14</v>
      </c>
      <c r="U33">
        <f>16-STANDINGS_OVERALL14[[#This Row],[LG SB]]</f>
        <v>12</v>
      </c>
      <c r="V33">
        <f>16-STANDINGS_OVERALL14[[#This Row],[LG ERA]]</f>
        <v>5</v>
      </c>
      <c r="W33">
        <f>16-STANDINGS_OVERALL14[[#This Row],[LG W]]</f>
        <v>6</v>
      </c>
      <c r="X33">
        <f>16-STANDINGS_OVERALL14[[#This Row],[LG WHIP]]</f>
        <v>6</v>
      </c>
      <c r="Y33">
        <f>16-STANDINGS_OVERALL14[[#This Row],[LG K]]</f>
        <v>10</v>
      </c>
      <c r="Z33">
        <f>16-STANDINGS_OVERALL14[[#This Row],[LG SV]]</f>
        <v>13</v>
      </c>
      <c r="AA3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109</v>
      </c>
      <c r="AB33">
        <f t="shared" si="0"/>
        <v>2</v>
      </c>
    </row>
    <row r="34" spans="1:28" x14ac:dyDescent="0.25">
      <c r="A34">
        <v>70</v>
      </c>
      <c r="B34" s="10" t="str">
        <f>STANDINGS_OVERALL14[[#This Row],[Team]]&amp;STANDINGS_OVERALL14[[#This Row],[League]]</f>
        <v>Lambda Lambda LambdaMain Event Las Vegas April 1 League 2</v>
      </c>
      <c r="C34" s="10" t="s">
        <v>480</v>
      </c>
      <c r="D34" t="s">
        <v>72</v>
      </c>
      <c r="E34" t="s">
        <v>437</v>
      </c>
      <c r="F34">
        <v>14</v>
      </c>
      <c r="G34">
        <f>INDEX(STANDINGS_BA[],MATCH(STANDINGS_OVERALL14[[#This Row],[TEAMandLEAGUE]],STANDINGS_BA[TeamANDLeague],0),COLUMN(STANDINGS_BA[PLACE]))</f>
        <v>9</v>
      </c>
      <c r="H34">
        <f>INDEX(STANDINGS_R[],MATCH(STANDINGS_OVERALL14[[#This Row],[TEAMandLEAGUE]],STANDINGS_R[TeamAndLeague],0),COLUMN(STANDINGS_R[PLACE]))</f>
        <v>4</v>
      </c>
      <c r="I34">
        <f>INDEX(STANDINGS_HR[],MATCH(STANDINGS_OVERALL14[[#This Row],[TEAMandLEAGUE]],STANDINGS_HR[TeamANDLeague],0),COLUMN(STANDINGS_HR[PLACE]))</f>
        <v>7</v>
      </c>
      <c r="J34">
        <f>INDEX(STANDINGS_RBI[],MATCH(STANDINGS_OVERALL14[[#This Row],[TEAMandLEAGUE]],STANDINGS_RBI[TeamANDLeague],0),COLUMN(STANDINGS_RBI[PLACE]))</f>
        <v>4</v>
      </c>
      <c r="K34">
        <f>INDEX(STANDINGS_SB[],MATCH(STANDINGS_OVERALL14[[#This Row],[TEAMandLEAGUE]],STANDINGS_SB[TeamANDLeague],0),COLUMN(STANDINGS_SB[PLACE]))</f>
        <v>8</v>
      </c>
      <c r="L34">
        <f>INDEX(STANDINGS_ERA[],MATCH(STANDINGS_OVERALL14[[#This Row],[TEAMandLEAGUE]],STANDINGS_ERA[TeamANDLeague],0),COLUMN(STANDINGS_ERA[PLACE]))</f>
        <v>5</v>
      </c>
      <c r="M34">
        <f>INDEX(STANDINGS_W[],MATCH(STANDINGS_OVERALL14[[#This Row],[TEAMandLEAGUE]],STANDINGS_W[TeamANDLeague],0),COLUMN(STANDINGS_W[PLACE]))</f>
        <v>1</v>
      </c>
      <c r="N34">
        <f>INDEX(STANDINGS_WHIP[],MATCH(STANDINGS_OVERALL14[[#This Row],[TEAMandLEAGUE]],STANDINGS_WHIP[TeamANDLeague],0),COLUMN(STANDINGS_WHIP[PLACE]))</f>
        <v>3</v>
      </c>
      <c r="O34">
        <f>INDEX(STANDINGS_K[],MATCH(STANDINGS_OVERALL14[[#This Row],[TEAMandLEAGUE]],STANDINGS_K[TeamANDLeague],0),COLUMN(STANDINGS_K[PLACE]))</f>
        <v>3</v>
      </c>
      <c r="P34">
        <f>INDEX(STANDINGS_SV[],MATCH(STANDINGS_OVERALL14[[#This Row],[TEAMandLEAGUE]],STANDINGS_SV[TeamANDLeague],0),COLUMN(STANDINGS_SV[PLACE]))</f>
        <v>12</v>
      </c>
      <c r="Q34">
        <f>16-STANDINGS_OVERALL14[[#This Row],[LG BA]]</f>
        <v>7</v>
      </c>
      <c r="R34">
        <f>16-STANDINGS_OVERALL14[[#This Row],[LG R]]</f>
        <v>12</v>
      </c>
      <c r="S34">
        <f>16-STANDINGS_OVERALL14[[#This Row],[LG HR]]</f>
        <v>9</v>
      </c>
      <c r="T34">
        <f>16-STANDINGS_OVERALL14[[#This Row],[LG RBI]]</f>
        <v>12</v>
      </c>
      <c r="U34">
        <f>16-STANDINGS_OVERALL14[[#This Row],[LG SB]]</f>
        <v>8</v>
      </c>
      <c r="V34">
        <f>16-STANDINGS_OVERALL14[[#This Row],[LG ERA]]</f>
        <v>11</v>
      </c>
      <c r="W34">
        <f>16-STANDINGS_OVERALL14[[#This Row],[LG W]]</f>
        <v>15</v>
      </c>
      <c r="X34">
        <f>16-STANDINGS_OVERALL14[[#This Row],[LG WHIP]]</f>
        <v>13</v>
      </c>
      <c r="Y34">
        <f>16-STANDINGS_OVERALL14[[#This Row],[LG K]]</f>
        <v>13</v>
      </c>
      <c r="Z34">
        <f>16-STANDINGS_OVERALL14[[#This Row],[LG SV]]</f>
        <v>4</v>
      </c>
      <c r="AA3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104</v>
      </c>
      <c r="AB34">
        <f t="shared" si="0"/>
        <v>3</v>
      </c>
    </row>
    <row r="35" spans="1:28" x14ac:dyDescent="0.25">
      <c r="A35">
        <v>121</v>
      </c>
      <c r="B35" s="10" t="str">
        <f>STANDINGS_OVERALL14[[#This Row],[Team]]&amp;STANDINGS_OVERALL14[[#This Row],[League]]</f>
        <v>The HerdMain Event Las Vegas April 1 League 2</v>
      </c>
      <c r="C35" s="10" t="s">
        <v>528</v>
      </c>
      <c r="D35" t="s">
        <v>529</v>
      </c>
      <c r="E35" t="s">
        <v>437</v>
      </c>
      <c r="F35">
        <v>2</v>
      </c>
      <c r="G35">
        <f>INDEX(STANDINGS_BA[],MATCH(STANDINGS_OVERALL14[[#This Row],[TEAMandLEAGUE]],STANDINGS_BA[TeamANDLeague],0),COLUMN(STANDINGS_BA[PLACE]))</f>
        <v>7</v>
      </c>
      <c r="H35">
        <f>INDEX(STANDINGS_R[],MATCH(STANDINGS_OVERALL14[[#This Row],[TEAMandLEAGUE]],STANDINGS_R[TeamAndLeague],0),COLUMN(STANDINGS_R[PLACE]))</f>
        <v>5</v>
      </c>
      <c r="I35">
        <f>INDEX(STANDINGS_HR[],MATCH(STANDINGS_OVERALL14[[#This Row],[TEAMandLEAGUE]],STANDINGS_HR[TeamANDLeague],0),COLUMN(STANDINGS_HR[PLACE]))</f>
        <v>6</v>
      </c>
      <c r="J35">
        <f>INDEX(STANDINGS_RBI[],MATCH(STANDINGS_OVERALL14[[#This Row],[TEAMandLEAGUE]],STANDINGS_RBI[TeamANDLeague],0),COLUMN(STANDINGS_RBI[PLACE]))</f>
        <v>7</v>
      </c>
      <c r="K35">
        <f>INDEX(STANDINGS_SB[],MATCH(STANDINGS_OVERALL14[[#This Row],[TEAMandLEAGUE]],STANDINGS_SB[TeamANDLeague],0),COLUMN(STANDINGS_SB[PLACE]))</f>
        <v>6</v>
      </c>
      <c r="L35">
        <f>INDEX(STANDINGS_ERA[],MATCH(STANDINGS_OVERALL14[[#This Row],[TEAMandLEAGUE]],STANDINGS_ERA[TeamANDLeague],0),COLUMN(STANDINGS_ERA[PLACE]))</f>
        <v>1</v>
      </c>
      <c r="M35">
        <f>INDEX(STANDINGS_W[],MATCH(STANDINGS_OVERALL14[[#This Row],[TEAMandLEAGUE]],STANDINGS_W[TeamANDLeague],0),COLUMN(STANDINGS_W[PLACE]))</f>
        <v>13</v>
      </c>
      <c r="N35">
        <f>INDEX(STANDINGS_WHIP[],MATCH(STANDINGS_OVERALL14[[#This Row],[TEAMandLEAGUE]],STANDINGS_WHIP[TeamANDLeague],0),COLUMN(STANDINGS_WHIP[PLACE]))</f>
        <v>2</v>
      </c>
      <c r="O35">
        <f>INDEX(STANDINGS_K[],MATCH(STANDINGS_OVERALL14[[#This Row],[TEAMandLEAGUE]],STANDINGS_K[TeamANDLeague],0),COLUMN(STANDINGS_K[PLACE]))</f>
        <v>12</v>
      </c>
      <c r="P35">
        <f>INDEX(STANDINGS_SV[],MATCH(STANDINGS_OVERALL14[[#This Row],[TEAMandLEAGUE]],STANDINGS_SV[TeamANDLeague],0),COLUMN(STANDINGS_SV[PLACE]))</f>
        <v>5</v>
      </c>
      <c r="Q35">
        <f>16-STANDINGS_OVERALL14[[#This Row],[LG BA]]</f>
        <v>9</v>
      </c>
      <c r="R35">
        <f>16-STANDINGS_OVERALL14[[#This Row],[LG R]]</f>
        <v>11</v>
      </c>
      <c r="S35">
        <f>16-STANDINGS_OVERALL14[[#This Row],[LG HR]]</f>
        <v>10</v>
      </c>
      <c r="T35">
        <f>16-STANDINGS_OVERALL14[[#This Row],[LG RBI]]</f>
        <v>9</v>
      </c>
      <c r="U35">
        <f>16-STANDINGS_OVERALL14[[#This Row],[LG SB]]</f>
        <v>10</v>
      </c>
      <c r="V35">
        <f>16-STANDINGS_OVERALL14[[#This Row],[LG ERA]]</f>
        <v>15</v>
      </c>
      <c r="W35">
        <f>16-STANDINGS_OVERALL14[[#This Row],[LG W]]</f>
        <v>3</v>
      </c>
      <c r="X35">
        <f>16-STANDINGS_OVERALL14[[#This Row],[LG WHIP]]</f>
        <v>14</v>
      </c>
      <c r="Y35">
        <f>16-STANDINGS_OVERALL14[[#This Row],[LG K]]</f>
        <v>4</v>
      </c>
      <c r="Z35">
        <f>16-STANDINGS_OVERALL14[[#This Row],[LG SV]]</f>
        <v>11</v>
      </c>
      <c r="AA3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96</v>
      </c>
      <c r="AB35">
        <f t="shared" si="0"/>
        <v>4</v>
      </c>
    </row>
    <row r="36" spans="1:28" x14ac:dyDescent="0.25">
      <c r="A36">
        <v>118</v>
      </c>
      <c r="B36" s="10" t="str">
        <f>STANDINGS_OVERALL14[[#This Row],[Team]]&amp;STANDINGS_OVERALL14[[#This Row],[League]]</f>
        <v>Gold Star AwardMain Event Las Vegas April 1 League 2</v>
      </c>
      <c r="C36" s="10" t="s">
        <v>524</v>
      </c>
      <c r="D36" t="s">
        <v>365</v>
      </c>
      <c r="E36" t="s">
        <v>437</v>
      </c>
      <c r="F36">
        <v>8</v>
      </c>
      <c r="G36">
        <f>INDEX(STANDINGS_BA[],MATCH(STANDINGS_OVERALL14[[#This Row],[TEAMandLEAGUE]],STANDINGS_BA[TeamANDLeague],0),COLUMN(STANDINGS_BA[PLACE]))</f>
        <v>5</v>
      </c>
      <c r="H36">
        <f>INDEX(STANDINGS_R[],MATCH(STANDINGS_OVERALL14[[#This Row],[TEAMandLEAGUE]],STANDINGS_R[TeamAndLeague],0),COLUMN(STANDINGS_R[PLACE]))</f>
        <v>3</v>
      </c>
      <c r="I36">
        <f>INDEX(STANDINGS_HR[],MATCH(STANDINGS_OVERALL14[[#This Row],[TEAMandLEAGUE]],STANDINGS_HR[TeamANDLeague],0),COLUMN(STANDINGS_HR[PLACE]))</f>
        <v>1</v>
      </c>
      <c r="J36">
        <f>INDEX(STANDINGS_RBI[],MATCH(STANDINGS_OVERALL14[[#This Row],[TEAMandLEAGUE]],STANDINGS_RBI[TeamANDLeague],0),COLUMN(STANDINGS_RBI[PLACE]))</f>
        <v>1</v>
      </c>
      <c r="K36">
        <f>INDEX(STANDINGS_SB[],MATCH(STANDINGS_OVERALL14[[#This Row],[TEAMandLEAGUE]],STANDINGS_SB[TeamANDLeague],0),COLUMN(STANDINGS_SB[PLACE]))</f>
        <v>1</v>
      </c>
      <c r="L36">
        <f>INDEX(STANDINGS_ERA[],MATCH(STANDINGS_OVERALL14[[#This Row],[TEAMandLEAGUE]],STANDINGS_ERA[TeamANDLeague],0),COLUMN(STANDINGS_ERA[PLACE]))</f>
        <v>12</v>
      </c>
      <c r="M36">
        <f>INDEX(STANDINGS_W[],MATCH(STANDINGS_OVERALL14[[#This Row],[TEAMandLEAGUE]],STANDINGS_W[TeamANDLeague],0),COLUMN(STANDINGS_W[PLACE]))</f>
        <v>8</v>
      </c>
      <c r="N36">
        <f>INDEX(STANDINGS_WHIP[],MATCH(STANDINGS_OVERALL14[[#This Row],[TEAMandLEAGUE]],STANDINGS_WHIP[TeamANDLeague],0),COLUMN(STANDINGS_WHIP[PLACE]))</f>
        <v>13</v>
      </c>
      <c r="O36">
        <f>INDEX(STANDINGS_K[],MATCH(STANDINGS_OVERALL14[[#This Row],[TEAMandLEAGUE]],STANDINGS_K[TeamANDLeague],0),COLUMN(STANDINGS_K[PLACE]))</f>
        <v>14</v>
      </c>
      <c r="P36">
        <f>INDEX(STANDINGS_SV[],MATCH(STANDINGS_OVERALL14[[#This Row],[TEAMandLEAGUE]],STANDINGS_SV[TeamANDLeague],0),COLUMN(STANDINGS_SV[PLACE]))</f>
        <v>7</v>
      </c>
      <c r="Q36">
        <f>16-STANDINGS_OVERALL14[[#This Row],[LG BA]]</f>
        <v>11</v>
      </c>
      <c r="R36">
        <f>16-STANDINGS_OVERALL14[[#This Row],[LG R]]</f>
        <v>13</v>
      </c>
      <c r="S36">
        <f>16-STANDINGS_OVERALL14[[#This Row],[LG HR]]</f>
        <v>15</v>
      </c>
      <c r="T36">
        <f>16-STANDINGS_OVERALL14[[#This Row],[LG RBI]]</f>
        <v>15</v>
      </c>
      <c r="U36">
        <f>16-STANDINGS_OVERALL14[[#This Row],[LG SB]]</f>
        <v>15</v>
      </c>
      <c r="V36">
        <f>16-STANDINGS_OVERALL14[[#This Row],[LG ERA]]</f>
        <v>4</v>
      </c>
      <c r="W36">
        <f>16-STANDINGS_OVERALL14[[#This Row],[LG W]]</f>
        <v>8</v>
      </c>
      <c r="X36">
        <f>16-STANDINGS_OVERALL14[[#This Row],[LG WHIP]]</f>
        <v>3</v>
      </c>
      <c r="Y36">
        <f>16-STANDINGS_OVERALL14[[#This Row],[LG K]]</f>
        <v>2</v>
      </c>
      <c r="Z36">
        <f>16-STANDINGS_OVERALL14[[#This Row],[LG SV]]</f>
        <v>9</v>
      </c>
      <c r="AA3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36">
        <f t="shared" si="0"/>
        <v>5</v>
      </c>
    </row>
    <row r="37" spans="1:28" x14ac:dyDescent="0.25">
      <c r="A37">
        <v>179</v>
      </c>
      <c r="B37" s="10" t="str">
        <f>STANDINGS_OVERALL14[[#This Row],[Team]]&amp;STANDINGS_OVERALL14[[#This Row],[League]]</f>
        <v>Main Event LVMain Event Las Vegas April 1 League 2</v>
      </c>
      <c r="C37" s="10" t="s">
        <v>584</v>
      </c>
      <c r="D37" t="s">
        <v>90</v>
      </c>
      <c r="E37" t="s">
        <v>437</v>
      </c>
      <c r="F37">
        <v>6</v>
      </c>
      <c r="G37">
        <f>INDEX(STANDINGS_BA[],MATCH(STANDINGS_OVERALL14[[#This Row],[TEAMandLEAGUE]],STANDINGS_BA[TeamANDLeague],0),COLUMN(STANDINGS_BA[PLACE]))</f>
        <v>6</v>
      </c>
      <c r="H37">
        <f>INDEX(STANDINGS_R[],MATCH(STANDINGS_OVERALL14[[#This Row],[TEAMandLEAGUE]],STANDINGS_R[TeamAndLeague],0),COLUMN(STANDINGS_R[PLACE]))</f>
        <v>11</v>
      </c>
      <c r="I37">
        <f>INDEX(STANDINGS_HR[],MATCH(STANDINGS_OVERALL14[[#This Row],[TEAMandLEAGUE]],STANDINGS_HR[TeamANDLeague],0),COLUMN(STANDINGS_HR[PLACE]))</f>
        <v>3</v>
      </c>
      <c r="J37">
        <f>INDEX(STANDINGS_RBI[],MATCH(STANDINGS_OVERALL14[[#This Row],[TEAMandLEAGUE]],STANDINGS_RBI[TeamANDLeague],0),COLUMN(STANDINGS_RBI[PLACE]))</f>
        <v>3</v>
      </c>
      <c r="K37">
        <f>INDEX(STANDINGS_SB[],MATCH(STANDINGS_OVERALL14[[#This Row],[TEAMandLEAGUE]],STANDINGS_SB[TeamANDLeague],0),COLUMN(STANDINGS_SB[PLACE]))</f>
        <v>11</v>
      </c>
      <c r="L37">
        <f>INDEX(STANDINGS_ERA[],MATCH(STANDINGS_OVERALL14[[#This Row],[TEAMandLEAGUE]],STANDINGS_ERA[TeamANDLeague],0),COLUMN(STANDINGS_ERA[PLACE]))</f>
        <v>8</v>
      </c>
      <c r="M37">
        <f>INDEX(STANDINGS_W[],MATCH(STANDINGS_OVERALL14[[#This Row],[TEAMandLEAGUE]],STANDINGS_W[TeamANDLeague],0),COLUMN(STANDINGS_W[PLACE]))</f>
        <v>2</v>
      </c>
      <c r="N37">
        <f>INDEX(STANDINGS_WHIP[],MATCH(STANDINGS_OVERALL14[[#This Row],[TEAMandLEAGUE]],STANDINGS_WHIP[TeamANDLeague],0),COLUMN(STANDINGS_WHIP[PLACE]))</f>
        <v>5</v>
      </c>
      <c r="O37">
        <f>INDEX(STANDINGS_K[],MATCH(STANDINGS_OVERALL14[[#This Row],[TEAMandLEAGUE]],STANDINGS_K[TeamANDLeague],0),COLUMN(STANDINGS_K[PLACE]))</f>
        <v>4</v>
      </c>
      <c r="P37">
        <f>INDEX(STANDINGS_SV[],MATCH(STANDINGS_OVERALL14[[#This Row],[TEAMandLEAGUE]],STANDINGS_SV[TeamANDLeague],0),COLUMN(STANDINGS_SV[PLACE]))</f>
        <v>15</v>
      </c>
      <c r="Q37">
        <f>16-STANDINGS_OVERALL14[[#This Row],[LG BA]]</f>
        <v>10</v>
      </c>
      <c r="R37">
        <f>16-STANDINGS_OVERALL14[[#This Row],[LG R]]</f>
        <v>5</v>
      </c>
      <c r="S37">
        <f>16-STANDINGS_OVERALL14[[#This Row],[LG HR]]</f>
        <v>13</v>
      </c>
      <c r="T37">
        <f>16-STANDINGS_OVERALL14[[#This Row],[LG RBI]]</f>
        <v>13</v>
      </c>
      <c r="U37">
        <f>16-STANDINGS_OVERALL14[[#This Row],[LG SB]]</f>
        <v>5</v>
      </c>
      <c r="V37">
        <f>16-STANDINGS_OVERALL14[[#This Row],[LG ERA]]</f>
        <v>8</v>
      </c>
      <c r="W37">
        <f>16-STANDINGS_OVERALL14[[#This Row],[LG W]]</f>
        <v>14</v>
      </c>
      <c r="X37">
        <f>16-STANDINGS_OVERALL14[[#This Row],[LG WHIP]]</f>
        <v>11</v>
      </c>
      <c r="Y37">
        <f>16-STANDINGS_OVERALL14[[#This Row],[LG K]]</f>
        <v>12</v>
      </c>
      <c r="Z37">
        <f>16-STANDINGS_OVERALL14[[#This Row],[LG SV]]</f>
        <v>1</v>
      </c>
      <c r="AA3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92</v>
      </c>
      <c r="AB37">
        <f t="shared" si="0"/>
        <v>6</v>
      </c>
    </row>
    <row r="38" spans="1:28" x14ac:dyDescent="0.25">
      <c r="A38">
        <v>244</v>
      </c>
      <c r="B38" s="10" t="str">
        <f>STANDINGS_OVERALL14[[#This Row],[Team]]&amp;STANDINGS_OVERALL14[[#This Row],[League]]</f>
        <v>coldwater coyotesMain Event Las Vegas April 1 League 2</v>
      </c>
      <c r="C38" s="10" t="s">
        <v>644</v>
      </c>
      <c r="D38" t="s">
        <v>381</v>
      </c>
      <c r="E38" t="s">
        <v>437</v>
      </c>
      <c r="F38">
        <v>12</v>
      </c>
      <c r="G38">
        <f>INDEX(STANDINGS_BA[],MATCH(STANDINGS_OVERALL14[[#This Row],[TEAMandLEAGUE]],STANDINGS_BA[TeamANDLeague],0),COLUMN(STANDINGS_BA[PLACE]))</f>
        <v>4</v>
      </c>
      <c r="H38">
        <f>INDEX(STANDINGS_R[],MATCH(STANDINGS_OVERALL14[[#This Row],[TEAMandLEAGUE]],STANDINGS_R[TeamAndLeague],0),COLUMN(STANDINGS_R[PLACE]))</f>
        <v>10</v>
      </c>
      <c r="I38">
        <f>INDEX(STANDINGS_HR[],MATCH(STANDINGS_OVERALL14[[#This Row],[TEAMandLEAGUE]],STANDINGS_HR[TeamANDLeague],0),COLUMN(STANDINGS_HR[PLACE]))</f>
        <v>14</v>
      </c>
      <c r="J38">
        <f>INDEX(STANDINGS_RBI[],MATCH(STANDINGS_OVERALL14[[#This Row],[TEAMandLEAGUE]],STANDINGS_RBI[TeamANDLeague],0),COLUMN(STANDINGS_RBI[PLACE]))</f>
        <v>6</v>
      </c>
      <c r="K38">
        <f>INDEX(STANDINGS_SB[],MATCH(STANDINGS_OVERALL14[[#This Row],[TEAMandLEAGUE]],STANDINGS_SB[TeamANDLeague],0),COLUMN(STANDINGS_SB[PLACE]))</f>
        <v>5</v>
      </c>
      <c r="L38">
        <f>INDEX(STANDINGS_ERA[],MATCH(STANDINGS_OVERALL14[[#This Row],[TEAMandLEAGUE]],STANDINGS_ERA[TeamANDLeague],0),COLUMN(STANDINGS_ERA[PLACE]))</f>
        <v>9</v>
      </c>
      <c r="M38">
        <f>INDEX(STANDINGS_W[],MATCH(STANDINGS_OVERALL14[[#This Row],[TEAMandLEAGUE]],STANDINGS_W[TeamANDLeague],0),COLUMN(STANDINGS_W[PLACE]))</f>
        <v>3</v>
      </c>
      <c r="N38">
        <f>INDEX(STANDINGS_WHIP[],MATCH(STANDINGS_OVERALL14[[#This Row],[TEAMandLEAGUE]],STANDINGS_WHIP[TeamANDLeague],0),COLUMN(STANDINGS_WHIP[PLACE]))</f>
        <v>11</v>
      </c>
      <c r="O38">
        <f>INDEX(STANDINGS_K[],MATCH(STANDINGS_OVERALL14[[#This Row],[TEAMandLEAGUE]],STANDINGS_K[TeamANDLeague],0),COLUMN(STANDINGS_K[PLACE]))</f>
        <v>8</v>
      </c>
      <c r="P38">
        <f>INDEX(STANDINGS_SV[],MATCH(STANDINGS_OVERALL14[[#This Row],[TEAMandLEAGUE]],STANDINGS_SV[TeamANDLeague],0),COLUMN(STANDINGS_SV[PLACE]))</f>
        <v>6</v>
      </c>
      <c r="Q38">
        <f>16-STANDINGS_OVERALL14[[#This Row],[LG BA]]</f>
        <v>12</v>
      </c>
      <c r="R38">
        <f>16-STANDINGS_OVERALL14[[#This Row],[LG R]]</f>
        <v>6</v>
      </c>
      <c r="S38">
        <f>16-STANDINGS_OVERALL14[[#This Row],[LG HR]]</f>
        <v>2</v>
      </c>
      <c r="T38">
        <f>16-STANDINGS_OVERALL14[[#This Row],[LG RBI]]</f>
        <v>10</v>
      </c>
      <c r="U38">
        <f>16-STANDINGS_OVERALL14[[#This Row],[LG SB]]</f>
        <v>11</v>
      </c>
      <c r="V38">
        <f>16-STANDINGS_OVERALL14[[#This Row],[LG ERA]]</f>
        <v>7</v>
      </c>
      <c r="W38">
        <f>16-STANDINGS_OVERALL14[[#This Row],[LG W]]</f>
        <v>13</v>
      </c>
      <c r="X38">
        <f>16-STANDINGS_OVERALL14[[#This Row],[LG WHIP]]</f>
        <v>5</v>
      </c>
      <c r="Y38">
        <f>16-STANDINGS_OVERALL14[[#This Row],[LG K]]</f>
        <v>8</v>
      </c>
      <c r="Z38">
        <f>16-STANDINGS_OVERALL14[[#This Row],[LG SV]]</f>
        <v>10</v>
      </c>
      <c r="AA3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38">
        <f t="shared" si="0"/>
        <v>7</v>
      </c>
    </row>
    <row r="39" spans="1:28" x14ac:dyDescent="0.25">
      <c r="A39">
        <v>264</v>
      </c>
      <c r="B39" s="10" t="str">
        <f>STANDINGS_OVERALL14[[#This Row],[Team]]&amp;STANDINGS_OVERALL14[[#This Row],[League]]</f>
        <v>High HopesMain Event Las Vegas April 1 League 2</v>
      </c>
      <c r="C39" s="10" t="s">
        <v>228</v>
      </c>
      <c r="D39" t="s">
        <v>229</v>
      </c>
      <c r="E39" t="s">
        <v>437</v>
      </c>
      <c r="F39">
        <v>5</v>
      </c>
      <c r="G39">
        <f>INDEX(STANDINGS_BA[],MATCH(STANDINGS_OVERALL14[[#This Row],[TEAMandLEAGUE]],STANDINGS_BA[TeamANDLeague],0),COLUMN(STANDINGS_BA[PLACE]))</f>
        <v>13</v>
      </c>
      <c r="H39">
        <f>INDEX(STANDINGS_R[],MATCH(STANDINGS_OVERALL14[[#This Row],[TEAMandLEAGUE]],STANDINGS_R[TeamAndLeague],0),COLUMN(STANDINGS_R[PLACE]))</f>
        <v>7</v>
      </c>
      <c r="I39">
        <f>INDEX(STANDINGS_HR[],MATCH(STANDINGS_OVERALL14[[#This Row],[TEAMandLEAGUE]],STANDINGS_HR[TeamANDLeague],0),COLUMN(STANDINGS_HR[PLACE]))</f>
        <v>11</v>
      </c>
      <c r="J39">
        <f>INDEX(STANDINGS_RBI[],MATCH(STANDINGS_OVERALL14[[#This Row],[TEAMandLEAGUE]],STANDINGS_RBI[TeamANDLeague],0),COLUMN(STANDINGS_RBI[PLACE]))</f>
        <v>14</v>
      </c>
      <c r="K39">
        <f>INDEX(STANDINGS_SB[],MATCH(STANDINGS_OVERALL14[[#This Row],[TEAMandLEAGUE]],STANDINGS_SB[TeamANDLeague],0),COLUMN(STANDINGS_SB[PLACE]))</f>
        <v>3</v>
      </c>
      <c r="L39">
        <f>INDEX(STANDINGS_ERA[],MATCH(STANDINGS_OVERALL14[[#This Row],[TEAMandLEAGUE]],STANDINGS_ERA[TeamANDLeague],0),COLUMN(STANDINGS_ERA[PLACE]))</f>
        <v>10</v>
      </c>
      <c r="M39">
        <f>INDEX(STANDINGS_W[],MATCH(STANDINGS_OVERALL14[[#This Row],[TEAMandLEAGUE]],STANDINGS_W[TeamANDLeague],0),COLUMN(STANDINGS_W[PLACE]))</f>
        <v>9</v>
      </c>
      <c r="N39">
        <f>INDEX(STANDINGS_WHIP[],MATCH(STANDINGS_OVERALL14[[#This Row],[TEAMandLEAGUE]],STANDINGS_WHIP[TeamANDLeague],0),COLUMN(STANDINGS_WHIP[PLACE]))</f>
        <v>9</v>
      </c>
      <c r="O39">
        <f>INDEX(STANDINGS_K[],MATCH(STANDINGS_OVERALL14[[#This Row],[TEAMandLEAGUE]],STANDINGS_K[TeamANDLeague],0),COLUMN(STANDINGS_K[PLACE]))</f>
        <v>9</v>
      </c>
      <c r="P39">
        <f>INDEX(STANDINGS_SV[],MATCH(STANDINGS_OVERALL14[[#This Row],[TEAMandLEAGUE]],STANDINGS_SV[TeamANDLeague],0),COLUMN(STANDINGS_SV[PLACE]))</f>
        <v>2</v>
      </c>
      <c r="Q39">
        <f>16-STANDINGS_OVERALL14[[#This Row],[LG BA]]</f>
        <v>3</v>
      </c>
      <c r="R39">
        <f>16-STANDINGS_OVERALL14[[#This Row],[LG R]]</f>
        <v>9</v>
      </c>
      <c r="S39">
        <f>16-STANDINGS_OVERALL14[[#This Row],[LG HR]]</f>
        <v>5</v>
      </c>
      <c r="T39">
        <f>16-STANDINGS_OVERALL14[[#This Row],[LG RBI]]</f>
        <v>2</v>
      </c>
      <c r="U39">
        <f>16-STANDINGS_OVERALL14[[#This Row],[LG SB]]</f>
        <v>13</v>
      </c>
      <c r="V39">
        <f>16-STANDINGS_OVERALL14[[#This Row],[LG ERA]]</f>
        <v>6</v>
      </c>
      <c r="W39">
        <f>16-STANDINGS_OVERALL14[[#This Row],[LG W]]</f>
        <v>7</v>
      </c>
      <c r="X39">
        <f>16-STANDINGS_OVERALL14[[#This Row],[LG WHIP]]</f>
        <v>7</v>
      </c>
      <c r="Y39">
        <f>16-STANDINGS_OVERALL14[[#This Row],[LG K]]</f>
        <v>7</v>
      </c>
      <c r="Z39">
        <f>16-STANDINGS_OVERALL14[[#This Row],[LG SV]]</f>
        <v>14</v>
      </c>
      <c r="AA3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73</v>
      </c>
      <c r="AB39">
        <f t="shared" si="0"/>
        <v>8</v>
      </c>
    </row>
    <row r="40" spans="1:28" x14ac:dyDescent="0.25">
      <c r="A40">
        <v>293</v>
      </c>
      <c r="B40" s="10" t="str">
        <f>STANDINGS_OVERALL14[[#This Row],[Team]]&amp;STANDINGS_OVERALL14[[#This Row],[League]]</f>
        <v>The ChameleonsMain Event Las Vegas April 1 League 2</v>
      </c>
      <c r="C40" s="10" t="s">
        <v>690</v>
      </c>
      <c r="D40" t="s">
        <v>691</v>
      </c>
      <c r="E40" t="s">
        <v>437</v>
      </c>
      <c r="F40">
        <v>4</v>
      </c>
      <c r="G40">
        <f>INDEX(STANDINGS_BA[],MATCH(STANDINGS_OVERALL14[[#This Row],[TEAMandLEAGUE]],STANDINGS_BA[TeamANDLeague],0),COLUMN(STANDINGS_BA[PLACE]))</f>
        <v>8</v>
      </c>
      <c r="H40">
        <f>INDEX(STANDINGS_R[],MATCH(STANDINGS_OVERALL14[[#This Row],[TEAMandLEAGUE]],STANDINGS_R[TeamAndLeague],0),COLUMN(STANDINGS_R[PLACE]))</f>
        <v>6</v>
      </c>
      <c r="I40">
        <f>INDEX(STANDINGS_HR[],MATCH(STANDINGS_OVERALL14[[#This Row],[TEAMandLEAGUE]],STANDINGS_HR[TeamANDLeague],0),COLUMN(STANDINGS_HR[PLACE]))</f>
        <v>4</v>
      </c>
      <c r="J40">
        <f>INDEX(STANDINGS_RBI[],MATCH(STANDINGS_OVERALL14[[#This Row],[TEAMandLEAGUE]],STANDINGS_RBI[TeamANDLeague],0),COLUMN(STANDINGS_RBI[PLACE]))</f>
        <v>12</v>
      </c>
      <c r="K40">
        <f>INDEX(STANDINGS_SB[],MATCH(STANDINGS_OVERALL14[[#This Row],[TEAMandLEAGUE]],STANDINGS_SB[TeamANDLeague],0),COLUMN(STANDINGS_SB[PLACE]))</f>
        <v>7</v>
      </c>
      <c r="L40">
        <f>INDEX(STANDINGS_ERA[],MATCH(STANDINGS_OVERALL14[[#This Row],[TEAMandLEAGUE]],STANDINGS_ERA[TeamANDLeague],0),COLUMN(STANDINGS_ERA[PLACE]))</f>
        <v>13</v>
      </c>
      <c r="M40">
        <f>INDEX(STANDINGS_W[],MATCH(STANDINGS_OVERALL14[[#This Row],[TEAMandLEAGUE]],STANDINGS_W[TeamANDLeague],0),COLUMN(STANDINGS_W[PLACE]))</f>
        <v>14</v>
      </c>
      <c r="N40">
        <f>INDEX(STANDINGS_WHIP[],MATCH(STANDINGS_OVERALL14[[#This Row],[TEAMandLEAGUE]],STANDINGS_WHIP[TeamANDLeague],0),COLUMN(STANDINGS_WHIP[PLACE]))</f>
        <v>12</v>
      </c>
      <c r="O40">
        <f>INDEX(STANDINGS_K[],MATCH(STANDINGS_OVERALL14[[#This Row],[TEAMandLEAGUE]],STANDINGS_K[TeamANDLeague],0),COLUMN(STANDINGS_K[PLACE]))</f>
        <v>13</v>
      </c>
      <c r="P40">
        <f>INDEX(STANDINGS_SV[],MATCH(STANDINGS_OVERALL14[[#This Row],[TEAMandLEAGUE]],STANDINGS_SV[TeamANDLeague],0),COLUMN(STANDINGS_SV[PLACE]))</f>
        <v>1</v>
      </c>
      <c r="Q40">
        <f>16-STANDINGS_OVERALL14[[#This Row],[LG BA]]</f>
        <v>8</v>
      </c>
      <c r="R40">
        <f>16-STANDINGS_OVERALL14[[#This Row],[LG R]]</f>
        <v>10</v>
      </c>
      <c r="S40">
        <f>16-STANDINGS_OVERALL14[[#This Row],[LG HR]]</f>
        <v>12</v>
      </c>
      <c r="T40">
        <f>16-STANDINGS_OVERALL14[[#This Row],[LG RBI]]</f>
        <v>4</v>
      </c>
      <c r="U40">
        <f>16-STANDINGS_OVERALL14[[#This Row],[LG SB]]</f>
        <v>9</v>
      </c>
      <c r="V40">
        <f>16-STANDINGS_OVERALL14[[#This Row],[LG ERA]]</f>
        <v>3</v>
      </c>
      <c r="W40">
        <f>16-STANDINGS_OVERALL14[[#This Row],[LG W]]</f>
        <v>2</v>
      </c>
      <c r="X40">
        <f>16-STANDINGS_OVERALL14[[#This Row],[LG WHIP]]</f>
        <v>4</v>
      </c>
      <c r="Y40">
        <f>16-STANDINGS_OVERALL14[[#This Row],[LG K]]</f>
        <v>3</v>
      </c>
      <c r="Z40">
        <f>16-STANDINGS_OVERALL14[[#This Row],[LG SV]]</f>
        <v>15</v>
      </c>
      <c r="AA4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70</v>
      </c>
      <c r="AB40">
        <f t="shared" si="0"/>
        <v>9</v>
      </c>
    </row>
    <row r="41" spans="1:28" x14ac:dyDescent="0.25">
      <c r="A41">
        <v>307</v>
      </c>
      <c r="B41" s="10" t="str">
        <f>STANDINGS_OVERALL14[[#This Row],[Team]]&amp;STANDINGS_OVERALL14[[#This Row],[League]]</f>
        <v>Black 11Main Event Las Vegas April 1 League 2</v>
      </c>
      <c r="C41" s="10" t="s">
        <v>702</v>
      </c>
      <c r="D41" t="s">
        <v>703</v>
      </c>
      <c r="E41" t="s">
        <v>437</v>
      </c>
      <c r="F41">
        <v>10</v>
      </c>
      <c r="G41">
        <f>INDEX(STANDINGS_BA[],MATCH(STANDINGS_OVERALL14[[#This Row],[TEAMandLEAGUE]],STANDINGS_BA[TeamANDLeague],0),COLUMN(STANDINGS_BA[PLACE]))</f>
        <v>1</v>
      </c>
      <c r="H41">
        <f>INDEX(STANDINGS_R[],MATCH(STANDINGS_OVERALL14[[#This Row],[TEAMandLEAGUE]],STANDINGS_R[TeamAndLeague],0),COLUMN(STANDINGS_R[PLACE]))</f>
        <v>8</v>
      </c>
      <c r="I41">
        <f>INDEX(STANDINGS_HR[],MATCH(STANDINGS_OVERALL14[[#This Row],[TEAMandLEAGUE]],STANDINGS_HR[TeamANDLeague],0),COLUMN(STANDINGS_HR[PLACE]))</f>
        <v>10</v>
      </c>
      <c r="J41">
        <f>INDEX(STANDINGS_RBI[],MATCH(STANDINGS_OVERALL14[[#This Row],[TEAMandLEAGUE]],STANDINGS_RBI[TeamANDLeague],0),COLUMN(STANDINGS_RBI[PLACE]))</f>
        <v>5</v>
      </c>
      <c r="K41">
        <f>INDEX(STANDINGS_SB[],MATCH(STANDINGS_OVERALL14[[#This Row],[TEAMandLEAGUE]],STANDINGS_SB[TeamANDLeague],0),COLUMN(STANDINGS_SB[PLACE]))</f>
        <v>15</v>
      </c>
      <c r="L41">
        <f>INDEX(STANDINGS_ERA[],MATCH(STANDINGS_OVERALL14[[#This Row],[TEAMandLEAGUE]],STANDINGS_ERA[TeamANDLeague],0),COLUMN(STANDINGS_ERA[PLACE]))</f>
        <v>4</v>
      </c>
      <c r="M41">
        <f>INDEX(STANDINGS_W[],MATCH(STANDINGS_OVERALL14[[#This Row],[TEAMandLEAGUE]],STANDINGS_W[TeamANDLeague],0),COLUMN(STANDINGS_W[PLACE]))</f>
        <v>15</v>
      </c>
      <c r="N41">
        <f>INDEX(STANDINGS_WHIP[],MATCH(STANDINGS_OVERALL14[[#This Row],[TEAMandLEAGUE]],STANDINGS_WHIP[TeamANDLeague],0),COLUMN(STANDINGS_WHIP[PLACE]))</f>
        <v>4</v>
      </c>
      <c r="O41">
        <f>INDEX(STANDINGS_K[],MATCH(STANDINGS_OVERALL14[[#This Row],[TEAMandLEAGUE]],STANDINGS_K[TeamANDLeague],0),COLUMN(STANDINGS_K[PLACE]))</f>
        <v>15</v>
      </c>
      <c r="P41">
        <f>INDEX(STANDINGS_SV[],MATCH(STANDINGS_OVERALL14[[#This Row],[TEAMandLEAGUE]],STANDINGS_SV[TeamANDLeague],0),COLUMN(STANDINGS_SV[PLACE]))</f>
        <v>14</v>
      </c>
      <c r="Q41">
        <f>16-STANDINGS_OVERALL14[[#This Row],[LG BA]]</f>
        <v>15</v>
      </c>
      <c r="R41">
        <f>16-STANDINGS_OVERALL14[[#This Row],[LG R]]</f>
        <v>8</v>
      </c>
      <c r="S41">
        <f>16-STANDINGS_OVERALL14[[#This Row],[LG HR]]</f>
        <v>6</v>
      </c>
      <c r="T41">
        <f>16-STANDINGS_OVERALL14[[#This Row],[LG RBI]]</f>
        <v>11</v>
      </c>
      <c r="U41">
        <f>16-STANDINGS_OVERALL14[[#This Row],[LG SB]]</f>
        <v>1</v>
      </c>
      <c r="V41">
        <f>16-STANDINGS_OVERALL14[[#This Row],[LG ERA]]</f>
        <v>12</v>
      </c>
      <c r="W41">
        <f>16-STANDINGS_OVERALL14[[#This Row],[LG W]]</f>
        <v>1</v>
      </c>
      <c r="X41">
        <f>16-STANDINGS_OVERALL14[[#This Row],[LG WHIP]]</f>
        <v>12</v>
      </c>
      <c r="Y41">
        <f>16-STANDINGS_OVERALL14[[#This Row],[LG K]]</f>
        <v>1</v>
      </c>
      <c r="Z41">
        <f>16-STANDINGS_OVERALL14[[#This Row],[LG SV]]</f>
        <v>2</v>
      </c>
      <c r="AA4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69</v>
      </c>
      <c r="AB41">
        <f t="shared" si="0"/>
        <v>10</v>
      </c>
    </row>
    <row r="42" spans="1:28" x14ac:dyDescent="0.25">
      <c r="A42">
        <v>339</v>
      </c>
      <c r="B42" s="10" t="str">
        <f>STANDINGS_OVERALL14[[#This Row],[Team]]&amp;STANDINGS_OVERALL14[[#This Row],[League]]</f>
        <v>Bigly SmallsMain Event Las Vegas April 1 League 2</v>
      </c>
      <c r="C42" s="10" t="s">
        <v>744</v>
      </c>
      <c r="D42" t="s">
        <v>745</v>
      </c>
      <c r="E42" t="s">
        <v>437</v>
      </c>
      <c r="F42">
        <v>15</v>
      </c>
      <c r="G42">
        <f>INDEX(STANDINGS_BA[],MATCH(STANDINGS_OVERALL14[[#This Row],[TEAMandLEAGUE]],STANDINGS_BA[TeamANDLeague],0),COLUMN(STANDINGS_BA[PLACE]))</f>
        <v>10</v>
      </c>
      <c r="H42">
        <f>INDEX(STANDINGS_R[],MATCH(STANDINGS_OVERALL14[[#This Row],[TEAMandLEAGUE]],STANDINGS_R[TeamAndLeague],0),COLUMN(STANDINGS_R[PLACE]))</f>
        <v>12</v>
      </c>
      <c r="I42">
        <f>INDEX(STANDINGS_HR[],MATCH(STANDINGS_OVERALL14[[#This Row],[TEAMandLEAGUE]],STANDINGS_HR[TeamANDLeague],0),COLUMN(STANDINGS_HR[PLACE]))</f>
        <v>12</v>
      </c>
      <c r="J42">
        <f>INDEX(STANDINGS_RBI[],MATCH(STANDINGS_OVERALL14[[#This Row],[TEAMandLEAGUE]],STANDINGS_RBI[TeamANDLeague],0),COLUMN(STANDINGS_RBI[PLACE]))</f>
        <v>13</v>
      </c>
      <c r="K42">
        <f>INDEX(STANDINGS_SB[],MATCH(STANDINGS_OVERALL14[[#This Row],[TEAMandLEAGUE]],STANDINGS_SB[TeamANDLeague],0),COLUMN(STANDINGS_SB[PLACE]))</f>
        <v>12</v>
      </c>
      <c r="L42">
        <f>INDEX(STANDINGS_ERA[],MATCH(STANDINGS_OVERALL14[[#This Row],[TEAMandLEAGUE]],STANDINGS_ERA[TeamANDLeague],0),COLUMN(STANDINGS_ERA[PLACE]))</f>
        <v>3</v>
      </c>
      <c r="M42">
        <f>INDEX(STANDINGS_W[],MATCH(STANDINGS_OVERALL14[[#This Row],[TEAMandLEAGUE]],STANDINGS_W[TeamANDLeague],0),COLUMN(STANDINGS_W[PLACE]))</f>
        <v>6</v>
      </c>
      <c r="N42">
        <f>INDEX(STANDINGS_WHIP[],MATCH(STANDINGS_OVERALL14[[#This Row],[TEAMandLEAGUE]],STANDINGS_WHIP[TeamANDLeague],0),COLUMN(STANDINGS_WHIP[PLACE]))</f>
        <v>7</v>
      </c>
      <c r="O42">
        <f>INDEX(STANDINGS_K[],MATCH(STANDINGS_OVERALL14[[#This Row],[TEAMandLEAGUE]],STANDINGS_K[TeamANDLeague],0),COLUMN(STANDINGS_K[PLACE]))</f>
        <v>10</v>
      </c>
      <c r="P42">
        <f>INDEX(STANDINGS_SV[],MATCH(STANDINGS_OVERALL14[[#This Row],[TEAMandLEAGUE]],STANDINGS_SV[TeamANDLeague],0),COLUMN(STANDINGS_SV[PLACE]))</f>
        <v>9</v>
      </c>
      <c r="Q42">
        <f>16-STANDINGS_OVERALL14[[#This Row],[LG BA]]</f>
        <v>6</v>
      </c>
      <c r="R42">
        <f>16-STANDINGS_OVERALL14[[#This Row],[LG R]]</f>
        <v>4</v>
      </c>
      <c r="S42">
        <f>16-STANDINGS_OVERALL14[[#This Row],[LG HR]]</f>
        <v>4</v>
      </c>
      <c r="T42">
        <f>16-STANDINGS_OVERALL14[[#This Row],[LG RBI]]</f>
        <v>3</v>
      </c>
      <c r="U42">
        <f>16-STANDINGS_OVERALL14[[#This Row],[LG SB]]</f>
        <v>4</v>
      </c>
      <c r="V42">
        <f>16-STANDINGS_OVERALL14[[#This Row],[LG ERA]]</f>
        <v>13</v>
      </c>
      <c r="W42">
        <f>16-STANDINGS_OVERALL14[[#This Row],[LG W]]</f>
        <v>10</v>
      </c>
      <c r="X42">
        <f>16-STANDINGS_OVERALL14[[#This Row],[LG WHIP]]</f>
        <v>9</v>
      </c>
      <c r="Y42">
        <f>16-STANDINGS_OVERALL14[[#This Row],[LG K]]</f>
        <v>6</v>
      </c>
      <c r="Z42">
        <f>16-STANDINGS_OVERALL14[[#This Row],[LG SV]]</f>
        <v>7</v>
      </c>
      <c r="AA4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66</v>
      </c>
      <c r="AB42">
        <f t="shared" si="0"/>
        <v>11</v>
      </c>
    </row>
    <row r="43" spans="1:28" x14ac:dyDescent="0.25">
      <c r="A43">
        <v>350</v>
      </c>
      <c r="B43" s="10" t="str">
        <f>STANDINGS_OVERALL14[[#This Row],[Team]]&amp;STANDINGS_OVERALL14[[#This Row],[League]]</f>
        <v>Sad SackMain Event Las Vegas April 1 League 2</v>
      </c>
      <c r="C43" s="10" t="s">
        <v>753</v>
      </c>
      <c r="D43" t="s">
        <v>262</v>
      </c>
      <c r="E43" t="s">
        <v>437</v>
      </c>
      <c r="F43">
        <v>1</v>
      </c>
      <c r="G43">
        <f>INDEX(STANDINGS_BA[],MATCH(STANDINGS_OVERALL14[[#This Row],[TEAMandLEAGUE]],STANDINGS_BA[TeamANDLeague],0),COLUMN(STANDINGS_BA[PLACE]))</f>
        <v>11</v>
      </c>
      <c r="H43">
        <f>INDEX(STANDINGS_R[],MATCH(STANDINGS_OVERALL14[[#This Row],[TEAMandLEAGUE]],STANDINGS_R[TeamAndLeague],0),COLUMN(STANDINGS_R[PLACE]))</f>
        <v>9</v>
      </c>
      <c r="I43">
        <f>INDEX(STANDINGS_HR[],MATCH(STANDINGS_OVERALL14[[#This Row],[TEAMandLEAGUE]],STANDINGS_HR[TeamANDLeague],0),COLUMN(STANDINGS_HR[PLACE]))</f>
        <v>5</v>
      </c>
      <c r="J43">
        <f>INDEX(STANDINGS_RBI[],MATCH(STANDINGS_OVERALL14[[#This Row],[TEAMandLEAGUE]],STANDINGS_RBI[TeamANDLeague],0),COLUMN(STANDINGS_RBI[PLACE]))</f>
        <v>9</v>
      </c>
      <c r="K43">
        <f>INDEX(STANDINGS_SB[],MATCH(STANDINGS_OVERALL14[[#This Row],[TEAMandLEAGUE]],STANDINGS_SB[TeamANDLeague],0),COLUMN(STANDINGS_SB[PLACE]))</f>
        <v>9</v>
      </c>
      <c r="L43">
        <f>INDEX(STANDINGS_ERA[],MATCH(STANDINGS_OVERALL14[[#This Row],[TEAMandLEAGUE]],STANDINGS_ERA[TeamANDLeague],0),COLUMN(STANDINGS_ERA[PLACE]))</f>
        <v>15</v>
      </c>
      <c r="M43">
        <f>INDEX(STANDINGS_W[],MATCH(STANDINGS_OVERALL14[[#This Row],[TEAMandLEAGUE]],STANDINGS_W[TeamANDLeague],0),COLUMN(STANDINGS_W[PLACE]))</f>
        <v>7</v>
      </c>
      <c r="N43">
        <f>INDEX(STANDINGS_WHIP[],MATCH(STANDINGS_OVERALL14[[#This Row],[TEAMandLEAGUE]],STANDINGS_WHIP[TeamANDLeague],0),COLUMN(STANDINGS_WHIP[PLACE]))</f>
        <v>15</v>
      </c>
      <c r="O43">
        <f>INDEX(STANDINGS_K[],MATCH(STANDINGS_OVERALL14[[#This Row],[TEAMandLEAGUE]],STANDINGS_K[TeamANDLeague],0),COLUMN(STANDINGS_K[PLACE]))</f>
        <v>7</v>
      </c>
      <c r="P43">
        <f>INDEX(STANDINGS_SV[],MATCH(STANDINGS_OVERALL14[[#This Row],[TEAMandLEAGUE]],STANDINGS_SV[TeamANDLeague],0),COLUMN(STANDINGS_SV[PLACE]))</f>
        <v>11</v>
      </c>
      <c r="Q43">
        <f>16-STANDINGS_OVERALL14[[#This Row],[LG BA]]</f>
        <v>5</v>
      </c>
      <c r="R43">
        <f>16-STANDINGS_OVERALL14[[#This Row],[LG R]]</f>
        <v>7</v>
      </c>
      <c r="S43">
        <f>16-STANDINGS_OVERALL14[[#This Row],[LG HR]]</f>
        <v>11</v>
      </c>
      <c r="T43">
        <f>16-STANDINGS_OVERALL14[[#This Row],[LG RBI]]</f>
        <v>7</v>
      </c>
      <c r="U43">
        <f>16-STANDINGS_OVERALL14[[#This Row],[LG SB]]</f>
        <v>7</v>
      </c>
      <c r="V43">
        <f>16-STANDINGS_OVERALL14[[#This Row],[LG ERA]]</f>
        <v>1</v>
      </c>
      <c r="W43">
        <f>16-STANDINGS_OVERALL14[[#This Row],[LG W]]</f>
        <v>9</v>
      </c>
      <c r="X43">
        <f>16-STANDINGS_OVERALL14[[#This Row],[LG WHIP]]</f>
        <v>1</v>
      </c>
      <c r="Y43">
        <f>16-STANDINGS_OVERALL14[[#This Row],[LG K]]</f>
        <v>9</v>
      </c>
      <c r="Z43">
        <f>16-STANDINGS_OVERALL14[[#This Row],[LG SV]]</f>
        <v>5</v>
      </c>
      <c r="AA4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62</v>
      </c>
      <c r="AB43">
        <f t="shared" si="0"/>
        <v>12</v>
      </c>
    </row>
    <row r="44" spans="1:28" x14ac:dyDescent="0.25">
      <c r="A44">
        <v>389</v>
      </c>
      <c r="B44" s="10" t="str">
        <f>STANDINGS_OVERALL14[[#This Row],[Team]]&amp;STANDINGS_OVERALL14[[#This Row],[League]]</f>
        <v>High Hard OneMain Event Las Vegas April 1 League 2</v>
      </c>
      <c r="C44" s="10" t="s">
        <v>782</v>
      </c>
      <c r="D44" t="s">
        <v>29</v>
      </c>
      <c r="E44" t="s">
        <v>437</v>
      </c>
      <c r="F44">
        <v>3</v>
      </c>
      <c r="G44">
        <f>INDEX(STANDINGS_BA[],MATCH(STANDINGS_OVERALL14[[#This Row],[TEAMandLEAGUE]],STANDINGS_BA[TeamANDLeague],0),COLUMN(STANDINGS_BA[PLACE]))</f>
        <v>14</v>
      </c>
      <c r="H44">
        <f>INDEX(STANDINGS_R[],MATCH(STANDINGS_OVERALL14[[#This Row],[TEAMandLEAGUE]],STANDINGS_R[TeamAndLeague],0),COLUMN(STANDINGS_R[PLACE]))</f>
        <v>15</v>
      </c>
      <c r="I44">
        <f>INDEX(STANDINGS_HR[],MATCH(STANDINGS_OVERALL14[[#This Row],[TEAMandLEAGUE]],STANDINGS_HR[TeamANDLeague],0),COLUMN(STANDINGS_HR[PLACE]))</f>
        <v>13</v>
      </c>
      <c r="J44">
        <f>INDEX(STANDINGS_RBI[],MATCH(STANDINGS_OVERALL14[[#This Row],[TEAMandLEAGUE]],STANDINGS_RBI[TeamANDLeague],0),COLUMN(STANDINGS_RBI[PLACE]))</f>
        <v>8</v>
      </c>
      <c r="K44">
        <f>INDEX(STANDINGS_SB[],MATCH(STANDINGS_OVERALL14[[#This Row],[TEAMandLEAGUE]],STANDINGS_SB[TeamANDLeague],0),COLUMN(STANDINGS_SB[PLACE]))</f>
        <v>13</v>
      </c>
      <c r="L44">
        <f>INDEX(STANDINGS_ERA[],MATCH(STANDINGS_OVERALL14[[#This Row],[TEAMandLEAGUE]],STANDINGS_ERA[TeamANDLeague],0),COLUMN(STANDINGS_ERA[PLACE]))</f>
        <v>7</v>
      </c>
      <c r="M44">
        <f>INDEX(STANDINGS_W[],MATCH(STANDINGS_OVERALL14[[#This Row],[TEAMandLEAGUE]],STANDINGS_W[TeamANDLeague],0),COLUMN(STANDINGS_W[PLACE]))</f>
        <v>5</v>
      </c>
      <c r="N44">
        <f>INDEX(STANDINGS_WHIP[],MATCH(STANDINGS_OVERALL14[[#This Row],[TEAMandLEAGUE]],STANDINGS_WHIP[TeamANDLeague],0),COLUMN(STANDINGS_WHIP[PLACE]))</f>
        <v>14</v>
      </c>
      <c r="O44">
        <f>INDEX(STANDINGS_K[],MATCH(STANDINGS_OVERALL14[[#This Row],[TEAMandLEAGUE]],STANDINGS_K[TeamANDLeague],0),COLUMN(STANDINGS_K[PLACE]))</f>
        <v>2</v>
      </c>
      <c r="P44">
        <f>INDEX(STANDINGS_SV[],MATCH(STANDINGS_OVERALL14[[#This Row],[TEAMandLEAGUE]],STANDINGS_SV[TeamANDLeague],0),COLUMN(STANDINGS_SV[PLACE]))</f>
        <v>13</v>
      </c>
      <c r="Q44">
        <f>16-STANDINGS_OVERALL14[[#This Row],[LG BA]]</f>
        <v>2</v>
      </c>
      <c r="R44">
        <f>16-STANDINGS_OVERALL14[[#This Row],[LG R]]</f>
        <v>1</v>
      </c>
      <c r="S44">
        <f>16-STANDINGS_OVERALL14[[#This Row],[LG HR]]</f>
        <v>3</v>
      </c>
      <c r="T44">
        <f>16-STANDINGS_OVERALL14[[#This Row],[LG RBI]]</f>
        <v>8</v>
      </c>
      <c r="U44">
        <f>16-STANDINGS_OVERALL14[[#This Row],[LG SB]]</f>
        <v>3</v>
      </c>
      <c r="V44">
        <f>16-STANDINGS_OVERALL14[[#This Row],[LG ERA]]</f>
        <v>9</v>
      </c>
      <c r="W44">
        <f>16-STANDINGS_OVERALL14[[#This Row],[LG W]]</f>
        <v>11</v>
      </c>
      <c r="X44">
        <f>16-STANDINGS_OVERALL14[[#This Row],[LG WHIP]]</f>
        <v>2</v>
      </c>
      <c r="Y44">
        <f>16-STANDINGS_OVERALL14[[#This Row],[LG K]]</f>
        <v>14</v>
      </c>
      <c r="Z44">
        <f>16-STANDINGS_OVERALL14[[#This Row],[LG SV]]</f>
        <v>3</v>
      </c>
      <c r="AA4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56</v>
      </c>
      <c r="AB44">
        <f t="shared" si="0"/>
        <v>13</v>
      </c>
    </row>
    <row r="45" spans="1:28" x14ac:dyDescent="0.25">
      <c r="A45">
        <v>403</v>
      </c>
      <c r="B45" s="10" t="str">
        <f>STANDINGS_OVERALL14[[#This Row],[Team]]&amp;STANDINGS_OVERALL14[[#This Row],[League]]</f>
        <v>Cub KickersMain Event Las Vegas April 1 League 2</v>
      </c>
      <c r="C45" s="10" t="s">
        <v>795</v>
      </c>
      <c r="D45" t="s">
        <v>356</v>
      </c>
      <c r="E45" t="s">
        <v>437</v>
      </c>
      <c r="F45">
        <v>9</v>
      </c>
      <c r="G45">
        <f>INDEX(STANDINGS_BA[],MATCH(STANDINGS_OVERALL14[[#This Row],[TEAMandLEAGUE]],STANDINGS_BA[TeamANDLeague],0),COLUMN(STANDINGS_BA[PLACE]))</f>
        <v>12</v>
      </c>
      <c r="H45">
        <f>INDEX(STANDINGS_R[],MATCH(STANDINGS_OVERALL14[[#This Row],[TEAMandLEAGUE]],STANDINGS_R[TeamAndLeague],0),COLUMN(STANDINGS_R[PLACE]))</f>
        <v>13</v>
      </c>
      <c r="I45">
        <f>INDEX(STANDINGS_HR[],MATCH(STANDINGS_OVERALL14[[#This Row],[TEAMandLEAGUE]],STANDINGS_HR[TeamANDLeague],0),COLUMN(STANDINGS_HR[PLACE]))</f>
        <v>8</v>
      </c>
      <c r="J45">
        <f>INDEX(STANDINGS_RBI[],MATCH(STANDINGS_OVERALL14[[#This Row],[TEAMandLEAGUE]],STANDINGS_RBI[TeamANDLeague],0),COLUMN(STANDINGS_RBI[PLACE]))</f>
        <v>11</v>
      </c>
      <c r="K45">
        <f>INDEX(STANDINGS_SB[],MATCH(STANDINGS_OVERALL14[[#This Row],[TEAMandLEAGUE]],STANDINGS_SB[TeamANDLeague],0),COLUMN(STANDINGS_SB[PLACE]))</f>
        <v>10</v>
      </c>
      <c r="L45">
        <f>INDEX(STANDINGS_ERA[],MATCH(STANDINGS_OVERALL14[[#This Row],[TEAMandLEAGUE]],STANDINGS_ERA[TeamANDLeague],0),COLUMN(STANDINGS_ERA[PLACE]))</f>
        <v>14</v>
      </c>
      <c r="M45">
        <f>INDEX(STANDINGS_W[],MATCH(STANDINGS_OVERALL14[[#This Row],[TEAMandLEAGUE]],STANDINGS_W[TeamANDLeague],0),COLUMN(STANDINGS_W[PLACE]))</f>
        <v>12</v>
      </c>
      <c r="N45">
        <f>INDEX(STANDINGS_WHIP[],MATCH(STANDINGS_OVERALL14[[#This Row],[TEAMandLEAGUE]],STANDINGS_WHIP[TeamANDLeague],0),COLUMN(STANDINGS_WHIP[PLACE]))</f>
        <v>8</v>
      </c>
      <c r="O45">
        <f>INDEX(STANDINGS_K[],MATCH(STANDINGS_OVERALL14[[#This Row],[TEAMandLEAGUE]],STANDINGS_K[TeamANDLeague],0),COLUMN(STANDINGS_K[PLACE]))</f>
        <v>11</v>
      </c>
      <c r="P45">
        <f>INDEX(STANDINGS_SV[],MATCH(STANDINGS_OVERALL14[[#This Row],[TEAMandLEAGUE]],STANDINGS_SV[TeamANDLeague],0),COLUMN(STANDINGS_SV[PLACE]))</f>
        <v>10</v>
      </c>
      <c r="Q45">
        <f>16-STANDINGS_OVERALL14[[#This Row],[LG BA]]</f>
        <v>4</v>
      </c>
      <c r="R45">
        <f>16-STANDINGS_OVERALL14[[#This Row],[LG R]]</f>
        <v>3</v>
      </c>
      <c r="S45">
        <f>16-STANDINGS_OVERALL14[[#This Row],[LG HR]]</f>
        <v>8</v>
      </c>
      <c r="T45">
        <f>16-STANDINGS_OVERALL14[[#This Row],[LG RBI]]</f>
        <v>5</v>
      </c>
      <c r="U45">
        <f>16-STANDINGS_OVERALL14[[#This Row],[LG SB]]</f>
        <v>6</v>
      </c>
      <c r="V45">
        <f>16-STANDINGS_OVERALL14[[#This Row],[LG ERA]]</f>
        <v>2</v>
      </c>
      <c r="W45">
        <f>16-STANDINGS_OVERALL14[[#This Row],[LG W]]</f>
        <v>4</v>
      </c>
      <c r="X45">
        <f>16-STANDINGS_OVERALL14[[#This Row],[LG WHIP]]</f>
        <v>8</v>
      </c>
      <c r="Y45">
        <f>16-STANDINGS_OVERALL14[[#This Row],[LG K]]</f>
        <v>5</v>
      </c>
      <c r="Z45">
        <f>16-STANDINGS_OVERALL14[[#This Row],[LG SV]]</f>
        <v>6</v>
      </c>
      <c r="AA4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51</v>
      </c>
      <c r="AB45">
        <f t="shared" si="0"/>
        <v>14</v>
      </c>
    </row>
    <row r="46" spans="1:28" x14ac:dyDescent="0.25">
      <c r="A46">
        <v>429</v>
      </c>
      <c r="B46" s="10" t="str">
        <f>STANDINGS_OVERALL14[[#This Row],[Team]]&amp;STANDINGS_OVERALL14[[#This Row],[League]]</f>
        <v>Bash BrosMain Event Las Vegas April 1 League 2</v>
      </c>
      <c r="C46" s="10" t="s">
        <v>818</v>
      </c>
      <c r="D46" t="s">
        <v>819</v>
      </c>
      <c r="E46" t="s">
        <v>437</v>
      </c>
      <c r="F46">
        <v>13</v>
      </c>
      <c r="G46">
        <f>INDEX(STANDINGS_BA[],MATCH(STANDINGS_OVERALL14[[#This Row],[TEAMandLEAGUE]],STANDINGS_BA[TeamANDLeague],0),COLUMN(STANDINGS_BA[PLACE]))</f>
        <v>15</v>
      </c>
      <c r="H46">
        <f>INDEX(STANDINGS_R[],MATCH(STANDINGS_OVERALL14[[#This Row],[TEAMandLEAGUE]],STANDINGS_R[TeamAndLeague],0),COLUMN(STANDINGS_R[PLACE]))</f>
        <v>14</v>
      </c>
      <c r="I46">
        <f>INDEX(STANDINGS_HR[],MATCH(STANDINGS_OVERALL14[[#This Row],[TEAMandLEAGUE]],STANDINGS_HR[TeamANDLeague],0),COLUMN(STANDINGS_HR[PLACE]))</f>
        <v>15</v>
      </c>
      <c r="J46">
        <f>INDEX(STANDINGS_RBI[],MATCH(STANDINGS_OVERALL14[[#This Row],[TEAMandLEAGUE]],STANDINGS_RBI[TeamANDLeague],0),COLUMN(STANDINGS_RBI[PLACE]))</f>
        <v>15</v>
      </c>
      <c r="K46">
        <f>INDEX(STANDINGS_SB[],MATCH(STANDINGS_OVERALL14[[#This Row],[TEAMandLEAGUE]],STANDINGS_SB[TeamANDLeague],0),COLUMN(STANDINGS_SB[PLACE]))</f>
        <v>14</v>
      </c>
      <c r="L46">
        <f>INDEX(STANDINGS_ERA[],MATCH(STANDINGS_OVERALL14[[#This Row],[TEAMandLEAGUE]],STANDINGS_ERA[TeamANDLeague],0),COLUMN(STANDINGS_ERA[PLACE]))</f>
        <v>6</v>
      </c>
      <c r="M46">
        <f>INDEX(STANDINGS_W[],MATCH(STANDINGS_OVERALL14[[#This Row],[TEAMandLEAGUE]],STANDINGS_W[TeamANDLeague],0),COLUMN(STANDINGS_W[PLACE]))</f>
        <v>11</v>
      </c>
      <c r="N46">
        <f>INDEX(STANDINGS_WHIP[],MATCH(STANDINGS_OVERALL14[[#This Row],[TEAMandLEAGUE]],STANDINGS_WHIP[TeamANDLeague],0),COLUMN(STANDINGS_WHIP[PLACE]))</f>
        <v>6</v>
      </c>
      <c r="O46">
        <f>INDEX(STANDINGS_K[],MATCH(STANDINGS_OVERALL14[[#This Row],[TEAMandLEAGUE]],STANDINGS_K[TeamANDLeague],0),COLUMN(STANDINGS_K[PLACE]))</f>
        <v>5</v>
      </c>
      <c r="P46">
        <f>INDEX(STANDINGS_SV[],MATCH(STANDINGS_OVERALL14[[#This Row],[TEAMandLEAGUE]],STANDINGS_SV[TeamANDLeague],0),COLUMN(STANDINGS_SV[PLACE]))</f>
        <v>8</v>
      </c>
      <c r="Q46">
        <f>16-STANDINGS_OVERALL14[[#This Row],[LG BA]]</f>
        <v>1</v>
      </c>
      <c r="R46">
        <f>16-STANDINGS_OVERALL14[[#This Row],[LG R]]</f>
        <v>2</v>
      </c>
      <c r="S46">
        <f>16-STANDINGS_OVERALL14[[#This Row],[LG HR]]</f>
        <v>1</v>
      </c>
      <c r="T46">
        <f>16-STANDINGS_OVERALL14[[#This Row],[LG RBI]]</f>
        <v>1</v>
      </c>
      <c r="U46">
        <f>16-STANDINGS_OVERALL14[[#This Row],[LG SB]]</f>
        <v>2</v>
      </c>
      <c r="V46">
        <f>16-STANDINGS_OVERALL14[[#This Row],[LG ERA]]</f>
        <v>10</v>
      </c>
      <c r="W46">
        <f>16-STANDINGS_OVERALL14[[#This Row],[LG W]]</f>
        <v>5</v>
      </c>
      <c r="X46">
        <f>16-STANDINGS_OVERALL14[[#This Row],[LG WHIP]]</f>
        <v>10</v>
      </c>
      <c r="Y46">
        <f>16-STANDINGS_OVERALL14[[#This Row],[LG K]]</f>
        <v>11</v>
      </c>
      <c r="Z46">
        <f>16-STANDINGS_OVERALL14[[#This Row],[LG SV]]</f>
        <v>8</v>
      </c>
      <c r="AA4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51</v>
      </c>
      <c r="AB46">
        <f t="shared" si="0"/>
        <v>15</v>
      </c>
    </row>
    <row r="47" spans="1:28" x14ac:dyDescent="0.25">
      <c r="A47">
        <v>1</v>
      </c>
      <c r="B47" s="10" t="str">
        <f>STANDINGS_OVERALL14[[#This Row],[Team]]&amp;STANDINGS_OVERALL14[[#This Row],[League]]</f>
        <v>Fire Dynasty BCMain Event Las Vegas April 1 League 3</v>
      </c>
      <c r="C47" s="10" t="s">
        <v>21</v>
      </c>
      <c r="D47" t="s">
        <v>22</v>
      </c>
      <c r="E47" t="s">
        <v>407</v>
      </c>
      <c r="F47">
        <v>7</v>
      </c>
      <c r="G47">
        <f>INDEX(STANDINGS_BA[],MATCH(STANDINGS_OVERALL14[[#This Row],[TEAMandLEAGUE]],STANDINGS_BA[TeamANDLeague],0),COLUMN(STANDINGS_BA[PLACE]))</f>
        <v>1</v>
      </c>
      <c r="H47">
        <f>INDEX(STANDINGS_R[],MATCH(STANDINGS_OVERALL14[[#This Row],[TEAMandLEAGUE]],STANDINGS_R[TeamAndLeague],0),COLUMN(STANDINGS_R[PLACE]))</f>
        <v>1</v>
      </c>
      <c r="I47">
        <f>INDEX(STANDINGS_HR[],MATCH(STANDINGS_OVERALL14[[#This Row],[TEAMandLEAGUE]],STANDINGS_HR[TeamANDLeague],0),COLUMN(STANDINGS_HR[PLACE]))</f>
        <v>1</v>
      </c>
      <c r="J47">
        <f>INDEX(STANDINGS_RBI[],MATCH(STANDINGS_OVERALL14[[#This Row],[TEAMandLEAGUE]],STANDINGS_RBI[TeamANDLeague],0),COLUMN(STANDINGS_RBI[PLACE]))</f>
        <v>1</v>
      </c>
      <c r="K47">
        <f>INDEX(STANDINGS_SB[],MATCH(STANDINGS_OVERALL14[[#This Row],[TEAMandLEAGUE]],STANDINGS_SB[TeamANDLeague],0),COLUMN(STANDINGS_SB[PLACE]))</f>
        <v>5</v>
      </c>
      <c r="L47">
        <f>INDEX(STANDINGS_ERA[],MATCH(STANDINGS_OVERALL14[[#This Row],[TEAMandLEAGUE]],STANDINGS_ERA[TeamANDLeague],0),COLUMN(STANDINGS_ERA[PLACE]))</f>
        <v>2</v>
      </c>
      <c r="M47">
        <f>INDEX(STANDINGS_W[],MATCH(STANDINGS_OVERALL14[[#This Row],[TEAMandLEAGUE]],STANDINGS_W[TeamANDLeague],0),COLUMN(STANDINGS_W[PLACE]))</f>
        <v>5</v>
      </c>
      <c r="N47">
        <f>INDEX(STANDINGS_WHIP[],MATCH(STANDINGS_OVERALL14[[#This Row],[TEAMandLEAGUE]],STANDINGS_WHIP[TeamANDLeague],0),COLUMN(STANDINGS_WHIP[PLACE]))</f>
        <v>3</v>
      </c>
      <c r="O47">
        <f>INDEX(STANDINGS_K[],MATCH(STANDINGS_OVERALL14[[#This Row],[TEAMandLEAGUE]],STANDINGS_K[TeamANDLeague],0),COLUMN(STANDINGS_K[PLACE]))</f>
        <v>1</v>
      </c>
      <c r="P47">
        <f>INDEX(STANDINGS_SV[],MATCH(STANDINGS_OVERALL14[[#This Row],[TEAMandLEAGUE]],STANDINGS_SV[TeamANDLeague],0),COLUMN(STANDINGS_SV[PLACE]))</f>
        <v>2</v>
      </c>
      <c r="Q47">
        <f>16-STANDINGS_OVERALL14[[#This Row],[LG BA]]</f>
        <v>15</v>
      </c>
      <c r="R47">
        <f>16-STANDINGS_OVERALL14[[#This Row],[LG R]]</f>
        <v>15</v>
      </c>
      <c r="S47">
        <f>16-STANDINGS_OVERALL14[[#This Row],[LG HR]]</f>
        <v>15</v>
      </c>
      <c r="T47">
        <f>16-STANDINGS_OVERALL14[[#This Row],[LG RBI]]</f>
        <v>15</v>
      </c>
      <c r="U47">
        <f>16-STANDINGS_OVERALL14[[#This Row],[LG SB]]</f>
        <v>11</v>
      </c>
      <c r="V47">
        <f>16-STANDINGS_OVERALL14[[#This Row],[LG ERA]]</f>
        <v>14</v>
      </c>
      <c r="W47">
        <f>16-STANDINGS_OVERALL14[[#This Row],[LG W]]</f>
        <v>11</v>
      </c>
      <c r="X47">
        <f>16-STANDINGS_OVERALL14[[#This Row],[LG WHIP]]</f>
        <v>13</v>
      </c>
      <c r="Y47">
        <f>16-STANDINGS_OVERALL14[[#This Row],[LG K]]</f>
        <v>15</v>
      </c>
      <c r="Z47">
        <f>16-STANDINGS_OVERALL14[[#This Row],[LG SV]]</f>
        <v>14</v>
      </c>
      <c r="AA4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138</v>
      </c>
      <c r="AB47">
        <f t="shared" si="0"/>
        <v>1</v>
      </c>
    </row>
    <row r="48" spans="1:28" x14ac:dyDescent="0.25">
      <c r="A48">
        <v>15</v>
      </c>
      <c r="B48" s="10" t="str">
        <f>STANDINGS_OVERALL14[[#This Row],[Team]]&amp;STANDINGS_OVERALL14[[#This Row],[League]]</f>
        <v>Sultans of SmackMain Event Las Vegas April 1 League 3</v>
      </c>
      <c r="C48" s="10" t="s">
        <v>98</v>
      </c>
      <c r="D48" t="s">
        <v>99</v>
      </c>
      <c r="E48" t="s">
        <v>407</v>
      </c>
      <c r="F48">
        <v>8</v>
      </c>
      <c r="G48">
        <f>INDEX(STANDINGS_BA[],MATCH(STANDINGS_OVERALL14[[#This Row],[TEAMandLEAGUE]],STANDINGS_BA[TeamANDLeague],0),COLUMN(STANDINGS_BA[PLACE]))</f>
        <v>8</v>
      </c>
      <c r="H48">
        <f>INDEX(STANDINGS_R[],MATCH(STANDINGS_OVERALL14[[#This Row],[TEAMandLEAGUE]],STANDINGS_R[TeamAndLeague],0),COLUMN(STANDINGS_R[PLACE]))</f>
        <v>7</v>
      </c>
      <c r="I48">
        <f>INDEX(STANDINGS_HR[],MATCH(STANDINGS_OVERALL14[[#This Row],[TEAMandLEAGUE]],STANDINGS_HR[TeamANDLeague],0),COLUMN(STANDINGS_HR[PLACE]))</f>
        <v>5</v>
      </c>
      <c r="J48">
        <f>INDEX(STANDINGS_RBI[],MATCH(STANDINGS_OVERALL14[[#This Row],[TEAMandLEAGUE]],STANDINGS_RBI[TeamANDLeague],0),COLUMN(STANDINGS_RBI[PLACE]))</f>
        <v>5</v>
      </c>
      <c r="K48">
        <f>INDEX(STANDINGS_SB[],MATCH(STANDINGS_OVERALL14[[#This Row],[TEAMandLEAGUE]],STANDINGS_SB[TeamANDLeague],0),COLUMN(STANDINGS_SB[PLACE]))</f>
        <v>2</v>
      </c>
      <c r="L48">
        <f>INDEX(STANDINGS_ERA[],MATCH(STANDINGS_OVERALL14[[#This Row],[TEAMandLEAGUE]],STANDINGS_ERA[TeamANDLeague],0),COLUMN(STANDINGS_ERA[PLACE]))</f>
        <v>1</v>
      </c>
      <c r="M48">
        <f>INDEX(STANDINGS_W[],MATCH(STANDINGS_OVERALL14[[#This Row],[TEAMandLEAGUE]],STANDINGS_W[TeamANDLeague],0),COLUMN(STANDINGS_W[PLACE]))</f>
        <v>1</v>
      </c>
      <c r="N48">
        <f>INDEX(STANDINGS_WHIP[],MATCH(STANDINGS_OVERALL14[[#This Row],[TEAMandLEAGUE]],STANDINGS_WHIP[TeamANDLeague],0),COLUMN(STANDINGS_WHIP[PLACE]))</f>
        <v>2</v>
      </c>
      <c r="O48">
        <f>INDEX(STANDINGS_K[],MATCH(STANDINGS_OVERALL14[[#This Row],[TEAMandLEAGUE]],STANDINGS_K[TeamANDLeague],0),COLUMN(STANDINGS_K[PLACE]))</f>
        <v>2</v>
      </c>
      <c r="P48">
        <f>INDEX(STANDINGS_SV[],MATCH(STANDINGS_OVERALL14[[#This Row],[TEAMandLEAGUE]],STANDINGS_SV[TeamANDLeague],0),COLUMN(STANDINGS_SV[PLACE]))</f>
        <v>3</v>
      </c>
      <c r="Q48">
        <f>16-STANDINGS_OVERALL14[[#This Row],[LG BA]]</f>
        <v>8</v>
      </c>
      <c r="R48">
        <f>16-STANDINGS_OVERALL14[[#This Row],[LG R]]</f>
        <v>9</v>
      </c>
      <c r="S48">
        <f>16-STANDINGS_OVERALL14[[#This Row],[LG HR]]</f>
        <v>11</v>
      </c>
      <c r="T48">
        <f>16-STANDINGS_OVERALL14[[#This Row],[LG RBI]]</f>
        <v>11</v>
      </c>
      <c r="U48">
        <f>16-STANDINGS_OVERALL14[[#This Row],[LG SB]]</f>
        <v>14</v>
      </c>
      <c r="V48">
        <f>16-STANDINGS_OVERALL14[[#This Row],[LG ERA]]</f>
        <v>15</v>
      </c>
      <c r="W48">
        <f>16-STANDINGS_OVERALL14[[#This Row],[LG W]]</f>
        <v>15</v>
      </c>
      <c r="X48">
        <f>16-STANDINGS_OVERALL14[[#This Row],[LG WHIP]]</f>
        <v>14</v>
      </c>
      <c r="Y48">
        <f>16-STANDINGS_OVERALL14[[#This Row],[LG K]]</f>
        <v>14</v>
      </c>
      <c r="Z48">
        <f>16-STANDINGS_OVERALL14[[#This Row],[LG SV]]</f>
        <v>13</v>
      </c>
      <c r="AA4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124</v>
      </c>
      <c r="AB48">
        <f t="shared" si="0"/>
        <v>2</v>
      </c>
    </row>
    <row r="49" spans="1:28" x14ac:dyDescent="0.25">
      <c r="A49">
        <v>77</v>
      </c>
      <c r="B49" s="10" t="str">
        <f>STANDINGS_OVERALL14[[#This Row],[Team]]&amp;STANDINGS_OVERALL14[[#This Row],[League]]</f>
        <v>Worst Russians EverMain Event Las Vegas April 1 League 3</v>
      </c>
      <c r="C49" s="10" t="s">
        <v>159</v>
      </c>
      <c r="D49" t="s">
        <v>160</v>
      </c>
      <c r="E49" t="s">
        <v>407</v>
      </c>
      <c r="F49">
        <v>6</v>
      </c>
      <c r="G49">
        <f>INDEX(STANDINGS_BA[],MATCH(STANDINGS_OVERALL14[[#This Row],[TEAMandLEAGUE]],STANDINGS_BA[TeamANDLeague],0),COLUMN(STANDINGS_BA[PLACE]))</f>
        <v>3</v>
      </c>
      <c r="H49">
        <f>INDEX(STANDINGS_R[],MATCH(STANDINGS_OVERALL14[[#This Row],[TEAMandLEAGUE]],STANDINGS_R[TeamAndLeague],0),COLUMN(STANDINGS_R[PLACE]))</f>
        <v>3</v>
      </c>
      <c r="I49">
        <f>INDEX(STANDINGS_HR[],MATCH(STANDINGS_OVERALL14[[#This Row],[TEAMandLEAGUE]],STANDINGS_HR[TeamANDLeague],0),COLUMN(STANDINGS_HR[PLACE]))</f>
        <v>6</v>
      </c>
      <c r="J49">
        <f>INDEX(STANDINGS_RBI[],MATCH(STANDINGS_OVERALL14[[#This Row],[TEAMandLEAGUE]],STANDINGS_RBI[TeamANDLeague],0),COLUMN(STANDINGS_RBI[PLACE]))</f>
        <v>8</v>
      </c>
      <c r="K49">
        <f>INDEX(STANDINGS_SB[],MATCH(STANDINGS_OVERALL14[[#This Row],[TEAMandLEAGUE]],STANDINGS_SB[TeamANDLeague],0),COLUMN(STANDINGS_SB[PLACE]))</f>
        <v>4</v>
      </c>
      <c r="L49">
        <f>INDEX(STANDINGS_ERA[],MATCH(STANDINGS_OVERALL14[[#This Row],[TEAMandLEAGUE]],STANDINGS_ERA[TeamANDLeague],0),COLUMN(STANDINGS_ERA[PLACE]))</f>
        <v>6</v>
      </c>
      <c r="M49">
        <f>INDEX(STANDINGS_W[],MATCH(STANDINGS_OVERALL14[[#This Row],[TEAMandLEAGUE]],STANDINGS_W[TeamANDLeague],0),COLUMN(STANDINGS_W[PLACE]))</f>
        <v>14</v>
      </c>
      <c r="N49">
        <f>INDEX(STANDINGS_WHIP[],MATCH(STANDINGS_OVERALL14[[#This Row],[TEAMandLEAGUE]],STANDINGS_WHIP[TeamANDLeague],0),COLUMN(STANDINGS_WHIP[PLACE]))</f>
        <v>5</v>
      </c>
      <c r="O49">
        <f>INDEX(STANDINGS_K[],MATCH(STANDINGS_OVERALL14[[#This Row],[TEAMandLEAGUE]],STANDINGS_K[TeamANDLeague],0),COLUMN(STANDINGS_K[PLACE]))</f>
        <v>14</v>
      </c>
      <c r="P49">
        <f>INDEX(STANDINGS_SV[],MATCH(STANDINGS_OVERALL14[[#This Row],[TEAMandLEAGUE]],STANDINGS_SV[TeamANDLeague],0),COLUMN(STANDINGS_SV[PLACE]))</f>
        <v>1</v>
      </c>
      <c r="Q49">
        <f>16-STANDINGS_OVERALL14[[#This Row],[LG BA]]</f>
        <v>13</v>
      </c>
      <c r="R49">
        <f>16-STANDINGS_OVERALL14[[#This Row],[LG R]]</f>
        <v>13</v>
      </c>
      <c r="S49">
        <f>16-STANDINGS_OVERALL14[[#This Row],[LG HR]]</f>
        <v>10</v>
      </c>
      <c r="T49">
        <f>16-STANDINGS_OVERALL14[[#This Row],[LG RBI]]</f>
        <v>8</v>
      </c>
      <c r="U49">
        <f>16-STANDINGS_OVERALL14[[#This Row],[LG SB]]</f>
        <v>12</v>
      </c>
      <c r="V49">
        <f>16-STANDINGS_OVERALL14[[#This Row],[LG ERA]]</f>
        <v>10</v>
      </c>
      <c r="W49">
        <f>16-STANDINGS_OVERALL14[[#This Row],[LG W]]</f>
        <v>2</v>
      </c>
      <c r="X49">
        <f>16-STANDINGS_OVERALL14[[#This Row],[LG WHIP]]</f>
        <v>11</v>
      </c>
      <c r="Y49">
        <f>16-STANDINGS_OVERALL14[[#This Row],[LG K]]</f>
        <v>2</v>
      </c>
      <c r="Z49">
        <f>16-STANDINGS_OVERALL14[[#This Row],[LG SV]]</f>
        <v>15</v>
      </c>
      <c r="AA4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96</v>
      </c>
      <c r="AB49">
        <f t="shared" si="0"/>
        <v>3</v>
      </c>
    </row>
    <row r="50" spans="1:28" x14ac:dyDescent="0.25">
      <c r="A50">
        <v>147</v>
      </c>
      <c r="B50" s="10" t="str">
        <f>STANDINGS_OVERALL14[[#This Row],[Team]]&amp;STANDINGS_OVERALL14[[#This Row],[League]]</f>
        <v>FLAWLESS VICTORYMain Event Las Vegas April 1 League 3</v>
      </c>
      <c r="C50" s="10" t="s">
        <v>264</v>
      </c>
      <c r="D50" t="s">
        <v>265</v>
      </c>
      <c r="E50" t="s">
        <v>407</v>
      </c>
      <c r="F50">
        <v>12</v>
      </c>
      <c r="G50">
        <f>INDEX(STANDINGS_BA[],MATCH(STANDINGS_OVERALL14[[#This Row],[TEAMandLEAGUE]],STANDINGS_BA[TeamANDLeague],0),COLUMN(STANDINGS_BA[PLACE]))</f>
        <v>10</v>
      </c>
      <c r="H50">
        <f>INDEX(STANDINGS_R[],MATCH(STANDINGS_OVERALL14[[#This Row],[TEAMandLEAGUE]],STANDINGS_R[TeamAndLeague],0),COLUMN(STANDINGS_R[PLACE]))</f>
        <v>8</v>
      </c>
      <c r="I50">
        <f>INDEX(STANDINGS_HR[],MATCH(STANDINGS_OVERALL14[[#This Row],[TEAMandLEAGUE]],STANDINGS_HR[TeamANDLeague],0),COLUMN(STANDINGS_HR[PLACE]))</f>
        <v>4</v>
      </c>
      <c r="J50">
        <f>INDEX(STANDINGS_RBI[],MATCH(STANDINGS_OVERALL14[[#This Row],[TEAMandLEAGUE]],STANDINGS_RBI[TeamANDLeague],0),COLUMN(STANDINGS_RBI[PLACE]))</f>
        <v>4</v>
      </c>
      <c r="K50">
        <f>INDEX(STANDINGS_SB[],MATCH(STANDINGS_OVERALL14[[#This Row],[TEAMandLEAGUE]],STANDINGS_SB[TeamANDLeague],0),COLUMN(STANDINGS_SB[PLACE]))</f>
        <v>10</v>
      </c>
      <c r="L50">
        <f>INDEX(STANDINGS_ERA[],MATCH(STANDINGS_OVERALL14[[#This Row],[TEAMandLEAGUE]],STANDINGS_ERA[TeamANDLeague],0),COLUMN(STANDINGS_ERA[PLACE]))</f>
        <v>3</v>
      </c>
      <c r="M50">
        <f>INDEX(STANDINGS_W[],MATCH(STANDINGS_OVERALL14[[#This Row],[TEAMandLEAGUE]],STANDINGS_W[TeamANDLeague],0),COLUMN(STANDINGS_W[PLACE]))</f>
        <v>10</v>
      </c>
      <c r="N50">
        <f>INDEX(STANDINGS_WHIP[],MATCH(STANDINGS_OVERALL14[[#This Row],[TEAMandLEAGUE]],STANDINGS_WHIP[TeamANDLeague],0),COLUMN(STANDINGS_WHIP[PLACE]))</f>
        <v>1</v>
      </c>
      <c r="O50">
        <f>INDEX(STANDINGS_K[],MATCH(STANDINGS_OVERALL14[[#This Row],[TEAMandLEAGUE]],STANDINGS_K[TeamANDLeague],0),COLUMN(STANDINGS_K[PLACE]))</f>
        <v>9</v>
      </c>
      <c r="P50">
        <f>INDEX(STANDINGS_SV[],MATCH(STANDINGS_OVERALL14[[#This Row],[TEAMandLEAGUE]],STANDINGS_SV[TeamANDLeague],0),COLUMN(STANDINGS_SV[PLACE]))</f>
        <v>5</v>
      </c>
      <c r="Q50">
        <f>16-STANDINGS_OVERALL14[[#This Row],[LG BA]]</f>
        <v>6</v>
      </c>
      <c r="R50">
        <f>16-STANDINGS_OVERALL14[[#This Row],[LG R]]</f>
        <v>8</v>
      </c>
      <c r="S50">
        <f>16-STANDINGS_OVERALL14[[#This Row],[LG HR]]</f>
        <v>12</v>
      </c>
      <c r="T50">
        <f>16-STANDINGS_OVERALL14[[#This Row],[LG RBI]]</f>
        <v>12</v>
      </c>
      <c r="U50">
        <f>16-STANDINGS_OVERALL14[[#This Row],[LG SB]]</f>
        <v>6</v>
      </c>
      <c r="V50">
        <f>16-STANDINGS_OVERALL14[[#This Row],[LG ERA]]</f>
        <v>13</v>
      </c>
      <c r="W50">
        <f>16-STANDINGS_OVERALL14[[#This Row],[LG W]]</f>
        <v>6</v>
      </c>
      <c r="X50">
        <f>16-STANDINGS_OVERALL14[[#This Row],[LG WHIP]]</f>
        <v>15</v>
      </c>
      <c r="Y50">
        <f>16-STANDINGS_OVERALL14[[#This Row],[LG K]]</f>
        <v>7</v>
      </c>
      <c r="Z50">
        <f>16-STANDINGS_OVERALL14[[#This Row],[LG SV]]</f>
        <v>11</v>
      </c>
      <c r="AA5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96</v>
      </c>
      <c r="AB50">
        <f t="shared" si="0"/>
        <v>4</v>
      </c>
    </row>
    <row r="51" spans="1:28" x14ac:dyDescent="0.25">
      <c r="A51">
        <v>169</v>
      </c>
      <c r="B51" s="10" t="str">
        <f>STANDINGS_OVERALL14[[#This Row],[Team]]&amp;STANDINGS_OVERALL14[[#This Row],[League]]</f>
        <v>Bama #1Main Event Las Vegas April 1 League 3</v>
      </c>
      <c r="C51" s="10" t="s">
        <v>367</v>
      </c>
      <c r="D51" t="s">
        <v>127</v>
      </c>
      <c r="E51" t="s">
        <v>407</v>
      </c>
      <c r="F51">
        <v>10</v>
      </c>
      <c r="G51">
        <f>INDEX(STANDINGS_BA[],MATCH(STANDINGS_OVERALL14[[#This Row],[TEAMandLEAGUE]],STANDINGS_BA[TeamANDLeague],0),COLUMN(STANDINGS_BA[PLACE]))</f>
        <v>9</v>
      </c>
      <c r="H51">
        <f>INDEX(STANDINGS_R[],MATCH(STANDINGS_OVERALL14[[#This Row],[TEAMandLEAGUE]],STANDINGS_R[TeamAndLeague],0),COLUMN(STANDINGS_R[PLACE]))</f>
        <v>5</v>
      </c>
      <c r="I51">
        <f>INDEX(STANDINGS_HR[],MATCH(STANDINGS_OVERALL14[[#This Row],[TEAMandLEAGUE]],STANDINGS_HR[TeamANDLeague],0),COLUMN(STANDINGS_HR[PLACE]))</f>
        <v>3</v>
      </c>
      <c r="J51">
        <f>INDEX(STANDINGS_RBI[],MATCH(STANDINGS_OVERALL14[[#This Row],[TEAMandLEAGUE]],STANDINGS_RBI[TeamANDLeague],0),COLUMN(STANDINGS_RBI[PLACE]))</f>
        <v>3</v>
      </c>
      <c r="K51">
        <f>INDEX(STANDINGS_SB[],MATCH(STANDINGS_OVERALL14[[#This Row],[TEAMandLEAGUE]],STANDINGS_SB[TeamANDLeague],0),COLUMN(STANDINGS_SB[PLACE]))</f>
        <v>6</v>
      </c>
      <c r="L51">
        <f>INDEX(STANDINGS_ERA[],MATCH(STANDINGS_OVERALL14[[#This Row],[TEAMandLEAGUE]],STANDINGS_ERA[TeamANDLeague],0),COLUMN(STANDINGS_ERA[PLACE]))</f>
        <v>11</v>
      </c>
      <c r="M51">
        <f>INDEX(STANDINGS_W[],MATCH(STANDINGS_OVERALL14[[#This Row],[TEAMandLEAGUE]],STANDINGS_W[TeamANDLeague],0),COLUMN(STANDINGS_W[PLACE]))</f>
        <v>4</v>
      </c>
      <c r="N51">
        <f>INDEX(STANDINGS_WHIP[],MATCH(STANDINGS_OVERALL14[[#This Row],[TEAMandLEAGUE]],STANDINGS_WHIP[TeamANDLeague],0),COLUMN(STANDINGS_WHIP[PLACE]))</f>
        <v>9</v>
      </c>
      <c r="O51">
        <f>INDEX(STANDINGS_K[],MATCH(STANDINGS_OVERALL14[[#This Row],[TEAMandLEAGUE]],STANDINGS_K[TeamANDLeague],0),COLUMN(STANDINGS_K[PLACE]))</f>
        <v>8</v>
      </c>
      <c r="P51">
        <f>INDEX(STANDINGS_SV[],MATCH(STANDINGS_OVERALL14[[#This Row],[TEAMandLEAGUE]],STANDINGS_SV[TeamANDLeague],0),COLUMN(STANDINGS_SV[PLACE]))</f>
        <v>8</v>
      </c>
      <c r="Q51">
        <f>16-STANDINGS_OVERALL14[[#This Row],[LG BA]]</f>
        <v>7</v>
      </c>
      <c r="R51">
        <f>16-STANDINGS_OVERALL14[[#This Row],[LG R]]</f>
        <v>11</v>
      </c>
      <c r="S51">
        <f>16-STANDINGS_OVERALL14[[#This Row],[LG HR]]</f>
        <v>13</v>
      </c>
      <c r="T51">
        <f>16-STANDINGS_OVERALL14[[#This Row],[LG RBI]]</f>
        <v>13</v>
      </c>
      <c r="U51">
        <f>16-STANDINGS_OVERALL14[[#This Row],[LG SB]]</f>
        <v>10</v>
      </c>
      <c r="V51">
        <f>16-STANDINGS_OVERALL14[[#This Row],[LG ERA]]</f>
        <v>5</v>
      </c>
      <c r="W51">
        <f>16-STANDINGS_OVERALL14[[#This Row],[LG W]]</f>
        <v>12</v>
      </c>
      <c r="X51">
        <f>16-STANDINGS_OVERALL14[[#This Row],[LG WHIP]]</f>
        <v>7</v>
      </c>
      <c r="Y51">
        <f>16-STANDINGS_OVERALL14[[#This Row],[LG K]]</f>
        <v>8</v>
      </c>
      <c r="Z51">
        <f>16-STANDINGS_OVERALL14[[#This Row],[LG SV]]</f>
        <v>8</v>
      </c>
      <c r="AA5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94</v>
      </c>
      <c r="AB51">
        <f t="shared" si="0"/>
        <v>5</v>
      </c>
    </row>
    <row r="52" spans="1:28" x14ac:dyDescent="0.25">
      <c r="A52">
        <v>180</v>
      </c>
      <c r="B52" s="10" t="str">
        <f>STANDINGS_OVERALL14[[#This Row],[Team]]&amp;STANDINGS_OVERALL14[[#This Row],[League]]</f>
        <v>Low TalkersMain Event Las Vegas April 1 League 3</v>
      </c>
      <c r="C52" s="10" t="s">
        <v>189</v>
      </c>
      <c r="D52" t="s">
        <v>190</v>
      </c>
      <c r="E52" t="s">
        <v>407</v>
      </c>
      <c r="F52">
        <v>9</v>
      </c>
      <c r="G52">
        <f>INDEX(STANDINGS_BA[],MATCH(STANDINGS_OVERALL14[[#This Row],[TEAMandLEAGUE]],STANDINGS_BA[TeamANDLeague],0),COLUMN(STANDINGS_BA[PLACE]))</f>
        <v>2</v>
      </c>
      <c r="H52">
        <f>INDEX(STANDINGS_R[],MATCH(STANDINGS_OVERALL14[[#This Row],[TEAMandLEAGUE]],STANDINGS_R[TeamAndLeague],0),COLUMN(STANDINGS_R[PLACE]))</f>
        <v>2</v>
      </c>
      <c r="I52">
        <f>INDEX(STANDINGS_HR[],MATCH(STANDINGS_OVERALL14[[#This Row],[TEAMandLEAGUE]],STANDINGS_HR[TeamANDLeague],0),COLUMN(STANDINGS_HR[PLACE]))</f>
        <v>11</v>
      </c>
      <c r="J52">
        <f>INDEX(STANDINGS_RBI[],MATCH(STANDINGS_OVERALL14[[#This Row],[TEAMandLEAGUE]],STANDINGS_RBI[TeamANDLeague],0),COLUMN(STANDINGS_RBI[PLACE]))</f>
        <v>12</v>
      </c>
      <c r="K52">
        <f>INDEX(STANDINGS_SB[],MATCH(STANDINGS_OVERALL14[[#This Row],[TEAMandLEAGUE]],STANDINGS_SB[TeamANDLeague],0),COLUMN(STANDINGS_SB[PLACE]))</f>
        <v>12</v>
      </c>
      <c r="L52">
        <f>INDEX(STANDINGS_ERA[],MATCH(STANDINGS_OVERALL14[[#This Row],[TEAMandLEAGUE]],STANDINGS_ERA[TeamANDLeague],0),COLUMN(STANDINGS_ERA[PLACE]))</f>
        <v>9</v>
      </c>
      <c r="M52">
        <f>INDEX(STANDINGS_W[],MATCH(STANDINGS_OVERALL14[[#This Row],[TEAMandLEAGUE]],STANDINGS_W[TeamANDLeague],0),COLUMN(STANDINGS_W[PLACE]))</f>
        <v>2</v>
      </c>
      <c r="N52">
        <f>INDEX(STANDINGS_WHIP[],MATCH(STANDINGS_OVERALL14[[#This Row],[TEAMandLEAGUE]],STANDINGS_WHIP[TeamANDLeague],0),COLUMN(STANDINGS_WHIP[PLACE]))</f>
        <v>10</v>
      </c>
      <c r="O52">
        <f>INDEX(STANDINGS_K[],MATCH(STANDINGS_OVERALL14[[#This Row],[TEAMandLEAGUE]],STANDINGS_K[TeamANDLeague],0),COLUMN(STANDINGS_K[PLACE]))</f>
        <v>3</v>
      </c>
      <c r="P52">
        <f>INDEX(STANDINGS_SV[],MATCH(STANDINGS_OVERALL14[[#This Row],[TEAMandLEAGUE]],STANDINGS_SV[TeamANDLeague],0),COLUMN(STANDINGS_SV[PLACE]))</f>
        <v>11</v>
      </c>
      <c r="Q52">
        <f>16-STANDINGS_OVERALL14[[#This Row],[LG BA]]</f>
        <v>14</v>
      </c>
      <c r="R52">
        <f>16-STANDINGS_OVERALL14[[#This Row],[LG R]]</f>
        <v>14</v>
      </c>
      <c r="S52">
        <f>16-STANDINGS_OVERALL14[[#This Row],[LG HR]]</f>
        <v>5</v>
      </c>
      <c r="T52">
        <f>16-STANDINGS_OVERALL14[[#This Row],[LG RBI]]</f>
        <v>4</v>
      </c>
      <c r="U52">
        <f>16-STANDINGS_OVERALL14[[#This Row],[LG SB]]</f>
        <v>4</v>
      </c>
      <c r="V52">
        <f>16-STANDINGS_OVERALL14[[#This Row],[LG ERA]]</f>
        <v>7</v>
      </c>
      <c r="W52">
        <f>16-STANDINGS_OVERALL14[[#This Row],[LG W]]</f>
        <v>14</v>
      </c>
      <c r="X52">
        <f>16-STANDINGS_OVERALL14[[#This Row],[LG WHIP]]</f>
        <v>6</v>
      </c>
      <c r="Y52">
        <f>16-STANDINGS_OVERALL14[[#This Row],[LG K]]</f>
        <v>13</v>
      </c>
      <c r="Z52">
        <f>16-STANDINGS_OVERALL14[[#This Row],[LG SV]]</f>
        <v>5</v>
      </c>
      <c r="AA5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86</v>
      </c>
      <c r="AB52">
        <f t="shared" si="0"/>
        <v>6</v>
      </c>
    </row>
    <row r="53" spans="1:28" x14ac:dyDescent="0.25">
      <c r="A53">
        <v>304</v>
      </c>
      <c r="B53" s="10" t="str">
        <f>STANDINGS_OVERALL14[[#This Row],[Team]]&amp;STANDINGS_OVERALL14[[#This Row],[League]]</f>
        <v>Story TimeMain Event Las Vegas April 1 League 3</v>
      </c>
      <c r="C53" s="10" t="s">
        <v>701</v>
      </c>
      <c r="D53" t="s">
        <v>177</v>
      </c>
      <c r="E53" t="s">
        <v>407</v>
      </c>
      <c r="F53">
        <v>4</v>
      </c>
      <c r="G53">
        <f>INDEX(STANDINGS_BA[],MATCH(STANDINGS_OVERALL14[[#This Row],[TEAMandLEAGUE]],STANDINGS_BA[TeamANDLeague],0),COLUMN(STANDINGS_BA[PLACE]))</f>
        <v>14</v>
      </c>
      <c r="H53">
        <f>INDEX(STANDINGS_R[],MATCH(STANDINGS_OVERALL14[[#This Row],[TEAMandLEAGUE]],STANDINGS_R[TeamAndLeague],0),COLUMN(STANDINGS_R[PLACE]))</f>
        <v>10</v>
      </c>
      <c r="I53">
        <f>INDEX(STANDINGS_HR[],MATCH(STANDINGS_OVERALL14[[#This Row],[TEAMandLEAGUE]],STANDINGS_HR[TeamANDLeague],0),COLUMN(STANDINGS_HR[PLACE]))</f>
        <v>2</v>
      </c>
      <c r="J53">
        <f>INDEX(STANDINGS_RBI[],MATCH(STANDINGS_OVERALL14[[#This Row],[TEAMandLEAGUE]],STANDINGS_RBI[TeamANDLeague],0),COLUMN(STANDINGS_RBI[PLACE]))</f>
        <v>2</v>
      </c>
      <c r="K53">
        <f>INDEX(STANDINGS_SB[],MATCH(STANDINGS_OVERALL14[[#This Row],[TEAMandLEAGUE]],STANDINGS_SB[TeamANDLeague],0),COLUMN(STANDINGS_SB[PLACE]))</f>
        <v>9</v>
      </c>
      <c r="L53">
        <f>INDEX(STANDINGS_ERA[],MATCH(STANDINGS_OVERALL14[[#This Row],[TEAMandLEAGUE]],STANDINGS_ERA[TeamANDLeague],0),COLUMN(STANDINGS_ERA[PLACE]))</f>
        <v>13</v>
      </c>
      <c r="M53">
        <f>INDEX(STANDINGS_W[],MATCH(STANDINGS_OVERALL14[[#This Row],[TEAMandLEAGUE]],STANDINGS_W[TeamANDLeague],0),COLUMN(STANDINGS_W[PLACE]))</f>
        <v>6</v>
      </c>
      <c r="N53">
        <f>INDEX(STANDINGS_WHIP[],MATCH(STANDINGS_OVERALL14[[#This Row],[TEAMandLEAGUE]],STANDINGS_WHIP[TeamANDLeague],0),COLUMN(STANDINGS_WHIP[PLACE]))</f>
        <v>14</v>
      </c>
      <c r="O53">
        <f>INDEX(STANDINGS_K[],MATCH(STANDINGS_OVERALL14[[#This Row],[TEAMandLEAGUE]],STANDINGS_K[TeamANDLeague],0),COLUMN(STANDINGS_K[PLACE]))</f>
        <v>5</v>
      </c>
      <c r="P53">
        <f>INDEX(STANDINGS_SV[],MATCH(STANDINGS_OVERALL14[[#This Row],[TEAMandLEAGUE]],STANDINGS_SV[TeamANDLeague],0),COLUMN(STANDINGS_SV[PLACE]))</f>
        <v>9</v>
      </c>
      <c r="Q53">
        <f>16-STANDINGS_OVERALL14[[#This Row],[LG BA]]</f>
        <v>2</v>
      </c>
      <c r="R53">
        <f>16-STANDINGS_OVERALL14[[#This Row],[LG R]]</f>
        <v>6</v>
      </c>
      <c r="S53">
        <f>16-STANDINGS_OVERALL14[[#This Row],[LG HR]]</f>
        <v>14</v>
      </c>
      <c r="T53">
        <f>16-STANDINGS_OVERALL14[[#This Row],[LG RBI]]</f>
        <v>14</v>
      </c>
      <c r="U53">
        <f>16-STANDINGS_OVERALL14[[#This Row],[LG SB]]</f>
        <v>7</v>
      </c>
      <c r="V53">
        <f>16-STANDINGS_OVERALL14[[#This Row],[LG ERA]]</f>
        <v>3</v>
      </c>
      <c r="W53">
        <f>16-STANDINGS_OVERALL14[[#This Row],[LG W]]</f>
        <v>10</v>
      </c>
      <c r="X53">
        <f>16-STANDINGS_OVERALL14[[#This Row],[LG WHIP]]</f>
        <v>2</v>
      </c>
      <c r="Y53">
        <f>16-STANDINGS_OVERALL14[[#This Row],[LG K]]</f>
        <v>11</v>
      </c>
      <c r="Z53">
        <f>16-STANDINGS_OVERALL14[[#This Row],[LG SV]]</f>
        <v>7</v>
      </c>
      <c r="AA5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53">
        <f t="shared" si="0"/>
        <v>7</v>
      </c>
    </row>
    <row r="54" spans="1:28" x14ac:dyDescent="0.25">
      <c r="A54">
        <v>255</v>
      </c>
      <c r="B54" s="10" t="str">
        <f>STANDINGS_OVERALL14[[#This Row],[Team]]&amp;STANDINGS_OVERALL14[[#This Row],[League]]</f>
        <v>Team DoyleMain Event Las Vegas April 1 League 3</v>
      </c>
      <c r="C54" s="10" t="s">
        <v>363</v>
      </c>
      <c r="D54" t="s">
        <v>43</v>
      </c>
      <c r="E54" t="s">
        <v>407</v>
      </c>
      <c r="F54">
        <v>1</v>
      </c>
      <c r="G54">
        <f>INDEX(STANDINGS_BA[],MATCH(STANDINGS_OVERALL14[[#This Row],[TEAMandLEAGUE]],STANDINGS_BA[TeamANDLeague],0),COLUMN(STANDINGS_BA[PLACE]))</f>
        <v>5</v>
      </c>
      <c r="H54">
        <f>INDEX(STANDINGS_R[],MATCH(STANDINGS_OVERALL14[[#This Row],[TEAMandLEAGUE]],STANDINGS_R[TeamAndLeague],0),COLUMN(STANDINGS_R[PLACE]))</f>
        <v>6</v>
      </c>
      <c r="I54">
        <f>INDEX(STANDINGS_HR[],MATCH(STANDINGS_OVERALL14[[#This Row],[TEAMandLEAGUE]],STANDINGS_HR[TeamANDLeague],0),COLUMN(STANDINGS_HR[PLACE]))</f>
        <v>13</v>
      </c>
      <c r="J54">
        <f>INDEX(STANDINGS_RBI[],MATCH(STANDINGS_OVERALL14[[#This Row],[TEAMandLEAGUE]],STANDINGS_RBI[TeamANDLeague],0),COLUMN(STANDINGS_RBI[PLACE]))</f>
        <v>9</v>
      </c>
      <c r="K54">
        <f>INDEX(STANDINGS_SB[],MATCH(STANDINGS_OVERALL14[[#This Row],[TEAMandLEAGUE]],STANDINGS_SB[TeamANDLeague],0),COLUMN(STANDINGS_SB[PLACE]))</f>
        <v>1</v>
      </c>
      <c r="L54">
        <f>INDEX(STANDINGS_ERA[],MATCH(STANDINGS_OVERALL14[[#This Row],[TEAMandLEAGUE]],STANDINGS_ERA[TeamANDLeague],0),COLUMN(STANDINGS_ERA[PLACE]))</f>
        <v>7</v>
      </c>
      <c r="M54">
        <f>INDEX(STANDINGS_W[],MATCH(STANDINGS_OVERALL14[[#This Row],[TEAMandLEAGUE]],STANDINGS_W[TeamANDLeague],0),COLUMN(STANDINGS_W[PLACE]))</f>
        <v>9</v>
      </c>
      <c r="N54">
        <f>INDEX(STANDINGS_WHIP[],MATCH(STANDINGS_OVERALL14[[#This Row],[TEAMandLEAGUE]],STANDINGS_WHIP[TeamANDLeague],0),COLUMN(STANDINGS_WHIP[PLACE]))</f>
        <v>13</v>
      </c>
      <c r="O54">
        <f>INDEX(STANDINGS_K[],MATCH(STANDINGS_OVERALL14[[#This Row],[TEAMandLEAGUE]],STANDINGS_K[TeamANDLeague],0),COLUMN(STANDINGS_K[PLACE]))</f>
        <v>13</v>
      </c>
      <c r="P54">
        <f>INDEX(STANDINGS_SV[],MATCH(STANDINGS_OVERALL14[[#This Row],[TEAMandLEAGUE]],STANDINGS_SV[TeamANDLeague],0),COLUMN(STANDINGS_SV[PLACE]))</f>
        <v>12</v>
      </c>
      <c r="Q54">
        <f>16-STANDINGS_OVERALL14[[#This Row],[LG BA]]</f>
        <v>11</v>
      </c>
      <c r="R54">
        <f>16-STANDINGS_OVERALL14[[#This Row],[LG R]]</f>
        <v>10</v>
      </c>
      <c r="S54">
        <f>16-STANDINGS_OVERALL14[[#This Row],[LG HR]]</f>
        <v>3</v>
      </c>
      <c r="T54">
        <f>16-STANDINGS_OVERALL14[[#This Row],[LG RBI]]</f>
        <v>7</v>
      </c>
      <c r="U54">
        <f>16-STANDINGS_OVERALL14[[#This Row],[LG SB]]</f>
        <v>15</v>
      </c>
      <c r="V54">
        <f>16-STANDINGS_OVERALL14[[#This Row],[LG ERA]]</f>
        <v>9</v>
      </c>
      <c r="W54">
        <f>16-STANDINGS_OVERALL14[[#This Row],[LG W]]</f>
        <v>7</v>
      </c>
      <c r="X54">
        <f>16-STANDINGS_OVERALL14[[#This Row],[LG WHIP]]</f>
        <v>3</v>
      </c>
      <c r="Y54">
        <f>16-STANDINGS_OVERALL14[[#This Row],[LG K]]</f>
        <v>3</v>
      </c>
      <c r="Z54">
        <f>16-STANDINGS_OVERALL14[[#This Row],[LG SV]]</f>
        <v>4</v>
      </c>
      <c r="AA5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72</v>
      </c>
      <c r="AB54">
        <f t="shared" si="0"/>
        <v>8</v>
      </c>
    </row>
    <row r="55" spans="1:28" x14ac:dyDescent="0.25">
      <c r="A55">
        <v>301</v>
      </c>
      <c r="B55" s="10" t="str">
        <f>STANDINGS_OVERALL14[[#This Row],[Team]]&amp;STANDINGS_OVERALL14[[#This Row],[League]]</f>
        <v>Team CameronMain Event Las Vegas April 1 League 3</v>
      </c>
      <c r="C55" s="10" t="s">
        <v>85</v>
      </c>
      <c r="D55" t="s">
        <v>86</v>
      </c>
      <c r="E55" t="s">
        <v>407</v>
      </c>
      <c r="F55">
        <v>2</v>
      </c>
      <c r="G55">
        <f>INDEX(STANDINGS_BA[],MATCH(STANDINGS_OVERALL14[[#This Row],[TEAMandLEAGUE]],STANDINGS_BA[TeamANDLeague],0),COLUMN(STANDINGS_BA[PLACE]))</f>
        <v>15</v>
      </c>
      <c r="H55">
        <f>INDEX(STANDINGS_R[],MATCH(STANDINGS_OVERALL14[[#This Row],[TEAMandLEAGUE]],STANDINGS_R[TeamAndLeague],0),COLUMN(STANDINGS_R[PLACE]))</f>
        <v>11</v>
      </c>
      <c r="I55">
        <f>INDEX(STANDINGS_HR[],MATCH(STANDINGS_OVERALL14[[#This Row],[TEAMandLEAGUE]],STANDINGS_HR[TeamANDLeague],0),COLUMN(STANDINGS_HR[PLACE]))</f>
        <v>8</v>
      </c>
      <c r="J55">
        <f>INDEX(STANDINGS_RBI[],MATCH(STANDINGS_OVERALL14[[#This Row],[TEAMandLEAGUE]],STANDINGS_RBI[TeamANDLeague],0),COLUMN(STANDINGS_RBI[PLACE]))</f>
        <v>10</v>
      </c>
      <c r="K55">
        <f>INDEX(STANDINGS_SB[],MATCH(STANDINGS_OVERALL14[[#This Row],[TEAMandLEAGUE]],STANDINGS_SB[TeamANDLeague],0),COLUMN(STANDINGS_SB[PLACE]))</f>
        <v>7</v>
      </c>
      <c r="L55">
        <f>INDEX(STANDINGS_ERA[],MATCH(STANDINGS_OVERALL14[[#This Row],[TEAMandLEAGUE]],STANDINGS_ERA[TeamANDLeague],0),COLUMN(STANDINGS_ERA[PLACE]))</f>
        <v>8</v>
      </c>
      <c r="M55">
        <f>INDEX(STANDINGS_W[],MATCH(STANDINGS_OVERALL14[[#This Row],[TEAMandLEAGUE]],STANDINGS_W[TeamANDLeague],0),COLUMN(STANDINGS_W[PLACE]))</f>
        <v>7</v>
      </c>
      <c r="N55">
        <f>INDEX(STANDINGS_WHIP[],MATCH(STANDINGS_OVERALL14[[#This Row],[TEAMandLEAGUE]],STANDINGS_WHIP[TeamANDLeague],0),COLUMN(STANDINGS_WHIP[PLACE]))</f>
        <v>8</v>
      </c>
      <c r="O55">
        <f>INDEX(STANDINGS_K[],MATCH(STANDINGS_OVERALL14[[#This Row],[TEAMandLEAGUE]],STANDINGS_K[TeamANDLeague],0),COLUMN(STANDINGS_K[PLACE]))</f>
        <v>7</v>
      </c>
      <c r="P55">
        <f>INDEX(STANDINGS_SV[],MATCH(STANDINGS_OVERALL14[[#This Row],[TEAMandLEAGUE]],STANDINGS_SV[TeamANDLeague],0),COLUMN(STANDINGS_SV[PLACE]))</f>
        <v>10</v>
      </c>
      <c r="Q55">
        <f>16-STANDINGS_OVERALL14[[#This Row],[LG BA]]</f>
        <v>1</v>
      </c>
      <c r="R55">
        <f>16-STANDINGS_OVERALL14[[#This Row],[LG R]]</f>
        <v>5</v>
      </c>
      <c r="S55">
        <f>16-STANDINGS_OVERALL14[[#This Row],[LG HR]]</f>
        <v>8</v>
      </c>
      <c r="T55">
        <f>16-STANDINGS_OVERALL14[[#This Row],[LG RBI]]</f>
        <v>6</v>
      </c>
      <c r="U55">
        <f>16-STANDINGS_OVERALL14[[#This Row],[LG SB]]</f>
        <v>9</v>
      </c>
      <c r="V55">
        <f>16-STANDINGS_OVERALL14[[#This Row],[LG ERA]]</f>
        <v>8</v>
      </c>
      <c r="W55">
        <f>16-STANDINGS_OVERALL14[[#This Row],[LG W]]</f>
        <v>9</v>
      </c>
      <c r="X55">
        <f>16-STANDINGS_OVERALL14[[#This Row],[LG WHIP]]</f>
        <v>8</v>
      </c>
      <c r="Y55">
        <f>16-STANDINGS_OVERALL14[[#This Row],[LG K]]</f>
        <v>9</v>
      </c>
      <c r="Z55">
        <f>16-STANDINGS_OVERALL14[[#This Row],[LG SV]]</f>
        <v>6</v>
      </c>
      <c r="AA5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69</v>
      </c>
      <c r="AB55">
        <f t="shared" si="0"/>
        <v>9</v>
      </c>
    </row>
    <row r="56" spans="1:28" x14ac:dyDescent="0.25">
      <c r="A56">
        <v>303</v>
      </c>
      <c r="B56" s="10" t="str">
        <f>STANDINGS_OVERALL14[[#This Row],[Team]]&amp;STANDINGS_OVERALL14[[#This Row],[League]]</f>
        <v>Party TitMain Event Las Vegas April 1 League 3</v>
      </c>
      <c r="C56" s="10" t="s">
        <v>699</v>
      </c>
      <c r="D56" t="s">
        <v>700</v>
      </c>
      <c r="E56" t="s">
        <v>407</v>
      </c>
      <c r="F56">
        <v>11</v>
      </c>
      <c r="G56">
        <f>INDEX(STANDINGS_BA[],MATCH(STANDINGS_OVERALL14[[#This Row],[TEAMandLEAGUE]],STANDINGS_BA[TeamANDLeague],0),COLUMN(STANDINGS_BA[PLACE]))</f>
        <v>12</v>
      </c>
      <c r="H56">
        <f>INDEX(STANDINGS_R[],MATCH(STANDINGS_OVERALL14[[#This Row],[TEAMandLEAGUE]],STANDINGS_R[TeamAndLeague],0),COLUMN(STANDINGS_R[PLACE]))</f>
        <v>14</v>
      </c>
      <c r="I56">
        <f>INDEX(STANDINGS_HR[],MATCH(STANDINGS_OVERALL14[[#This Row],[TEAMandLEAGUE]],STANDINGS_HR[TeamANDLeague],0),COLUMN(STANDINGS_HR[PLACE]))</f>
        <v>14</v>
      </c>
      <c r="J56">
        <f>INDEX(STANDINGS_RBI[],MATCH(STANDINGS_OVERALL14[[#This Row],[TEAMandLEAGUE]],STANDINGS_RBI[TeamANDLeague],0),COLUMN(STANDINGS_RBI[PLACE]))</f>
        <v>14</v>
      </c>
      <c r="K56">
        <f>INDEX(STANDINGS_SB[],MATCH(STANDINGS_OVERALL14[[#This Row],[TEAMandLEAGUE]],STANDINGS_SB[TeamANDLeague],0),COLUMN(STANDINGS_SB[PLACE]))</f>
        <v>13</v>
      </c>
      <c r="L56">
        <f>INDEX(STANDINGS_ERA[],MATCH(STANDINGS_OVERALL14[[#This Row],[TEAMandLEAGUE]],STANDINGS_ERA[TeamANDLeague],0),COLUMN(STANDINGS_ERA[PLACE]))</f>
        <v>5</v>
      </c>
      <c r="M56">
        <f>INDEX(STANDINGS_W[],MATCH(STANDINGS_OVERALL14[[#This Row],[TEAMandLEAGUE]],STANDINGS_W[TeamANDLeague],0),COLUMN(STANDINGS_W[PLACE]))</f>
        <v>3</v>
      </c>
      <c r="N56">
        <f>INDEX(STANDINGS_WHIP[],MATCH(STANDINGS_OVERALL14[[#This Row],[TEAMandLEAGUE]],STANDINGS_WHIP[TeamANDLeague],0),COLUMN(STANDINGS_WHIP[PLACE]))</f>
        <v>4</v>
      </c>
      <c r="O56">
        <f>INDEX(STANDINGS_K[],MATCH(STANDINGS_OVERALL14[[#This Row],[TEAMandLEAGUE]],STANDINGS_K[TeamANDLeague],0),COLUMN(STANDINGS_K[PLACE]))</f>
        <v>4</v>
      </c>
      <c r="P56">
        <f>INDEX(STANDINGS_SV[],MATCH(STANDINGS_OVERALL14[[#This Row],[TEAMandLEAGUE]],STANDINGS_SV[TeamANDLeague],0),COLUMN(STANDINGS_SV[PLACE]))</f>
        <v>13</v>
      </c>
      <c r="Q56">
        <f>16-STANDINGS_OVERALL14[[#This Row],[LG BA]]</f>
        <v>4</v>
      </c>
      <c r="R56">
        <f>16-STANDINGS_OVERALL14[[#This Row],[LG R]]</f>
        <v>2</v>
      </c>
      <c r="S56">
        <f>16-STANDINGS_OVERALL14[[#This Row],[LG HR]]</f>
        <v>2</v>
      </c>
      <c r="T56">
        <f>16-STANDINGS_OVERALL14[[#This Row],[LG RBI]]</f>
        <v>2</v>
      </c>
      <c r="U56">
        <f>16-STANDINGS_OVERALL14[[#This Row],[LG SB]]</f>
        <v>3</v>
      </c>
      <c r="V56">
        <f>16-STANDINGS_OVERALL14[[#This Row],[LG ERA]]</f>
        <v>11</v>
      </c>
      <c r="W56">
        <f>16-STANDINGS_OVERALL14[[#This Row],[LG W]]</f>
        <v>13</v>
      </c>
      <c r="X56">
        <f>16-STANDINGS_OVERALL14[[#This Row],[LG WHIP]]</f>
        <v>12</v>
      </c>
      <c r="Y56">
        <f>16-STANDINGS_OVERALL14[[#This Row],[LG K]]</f>
        <v>12</v>
      </c>
      <c r="Z56">
        <f>16-STANDINGS_OVERALL14[[#This Row],[LG SV]]</f>
        <v>3</v>
      </c>
      <c r="AA5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64</v>
      </c>
      <c r="AB56">
        <f t="shared" si="0"/>
        <v>10</v>
      </c>
    </row>
    <row r="57" spans="1:28" x14ac:dyDescent="0.25">
      <c r="A57">
        <v>345</v>
      </c>
      <c r="B57" s="10" t="str">
        <f>STANDINGS_OVERALL14[[#This Row],[Team]]&amp;STANDINGS_OVERALL14[[#This Row],[League]]</f>
        <v>Team ChristensonMain Event Las Vegas April 1 League 3</v>
      </c>
      <c r="C57" s="10" t="s">
        <v>332</v>
      </c>
      <c r="D57" t="s">
        <v>68</v>
      </c>
      <c r="E57" t="s">
        <v>407</v>
      </c>
      <c r="F57">
        <v>15</v>
      </c>
      <c r="G57">
        <f>INDEX(STANDINGS_BA[],MATCH(STANDINGS_OVERALL14[[#This Row],[TEAMandLEAGUE]],STANDINGS_BA[TeamANDLeague],0),COLUMN(STANDINGS_BA[PLACE]))</f>
        <v>13</v>
      </c>
      <c r="H57">
        <f>INDEX(STANDINGS_R[],MATCH(STANDINGS_OVERALL14[[#This Row],[TEAMandLEAGUE]],STANDINGS_R[TeamAndLeague],0),COLUMN(STANDINGS_R[PLACE]))</f>
        <v>4</v>
      </c>
      <c r="I57">
        <f>INDEX(STANDINGS_HR[],MATCH(STANDINGS_OVERALL14[[#This Row],[TEAMandLEAGUE]],STANDINGS_HR[TeamANDLeague],0),COLUMN(STANDINGS_HR[PLACE]))</f>
        <v>7</v>
      </c>
      <c r="J57">
        <f>INDEX(STANDINGS_RBI[],MATCH(STANDINGS_OVERALL14[[#This Row],[TEAMandLEAGUE]],STANDINGS_RBI[TeamANDLeague],0),COLUMN(STANDINGS_RBI[PLACE]))</f>
        <v>13</v>
      </c>
      <c r="K57">
        <f>INDEX(STANDINGS_SB[],MATCH(STANDINGS_OVERALL14[[#This Row],[TEAMandLEAGUE]],STANDINGS_SB[TeamANDLeague],0),COLUMN(STANDINGS_SB[PLACE]))</f>
        <v>3</v>
      </c>
      <c r="L57">
        <f>INDEX(STANDINGS_ERA[],MATCH(STANDINGS_OVERALL14[[#This Row],[TEAMandLEAGUE]],STANDINGS_ERA[TeamANDLeague],0),COLUMN(STANDINGS_ERA[PLACE]))</f>
        <v>15</v>
      </c>
      <c r="M57">
        <f>INDEX(STANDINGS_W[],MATCH(STANDINGS_OVERALL14[[#This Row],[TEAMandLEAGUE]],STANDINGS_W[TeamANDLeague],0),COLUMN(STANDINGS_W[PLACE]))</f>
        <v>12</v>
      </c>
      <c r="N57">
        <f>INDEX(STANDINGS_WHIP[],MATCH(STANDINGS_OVERALL14[[#This Row],[TEAMandLEAGUE]],STANDINGS_WHIP[TeamANDLeague],0),COLUMN(STANDINGS_WHIP[PLACE]))</f>
        <v>15</v>
      </c>
      <c r="O57">
        <f>INDEX(STANDINGS_K[],MATCH(STANDINGS_OVERALL14[[#This Row],[TEAMandLEAGUE]],STANDINGS_K[TeamANDLeague],0),COLUMN(STANDINGS_K[PLACE]))</f>
        <v>10</v>
      </c>
      <c r="P57">
        <f>INDEX(STANDINGS_SV[],MATCH(STANDINGS_OVERALL14[[#This Row],[TEAMandLEAGUE]],STANDINGS_SV[TeamANDLeague],0),COLUMN(STANDINGS_SV[PLACE]))</f>
        <v>4</v>
      </c>
      <c r="Q57">
        <f>16-STANDINGS_OVERALL14[[#This Row],[LG BA]]</f>
        <v>3</v>
      </c>
      <c r="R57">
        <f>16-STANDINGS_OVERALL14[[#This Row],[LG R]]</f>
        <v>12</v>
      </c>
      <c r="S57">
        <f>16-STANDINGS_OVERALL14[[#This Row],[LG HR]]</f>
        <v>9</v>
      </c>
      <c r="T57">
        <f>16-STANDINGS_OVERALL14[[#This Row],[LG RBI]]</f>
        <v>3</v>
      </c>
      <c r="U57">
        <f>16-STANDINGS_OVERALL14[[#This Row],[LG SB]]</f>
        <v>13</v>
      </c>
      <c r="V57">
        <f>16-STANDINGS_OVERALL14[[#This Row],[LG ERA]]</f>
        <v>1</v>
      </c>
      <c r="W57">
        <f>16-STANDINGS_OVERALL14[[#This Row],[LG W]]</f>
        <v>4</v>
      </c>
      <c r="X57">
        <f>16-STANDINGS_OVERALL14[[#This Row],[LG WHIP]]</f>
        <v>1</v>
      </c>
      <c r="Y57">
        <f>16-STANDINGS_OVERALL14[[#This Row],[LG K]]</f>
        <v>6</v>
      </c>
      <c r="Z57">
        <f>16-STANDINGS_OVERALL14[[#This Row],[LG SV]]</f>
        <v>12</v>
      </c>
      <c r="AA5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64</v>
      </c>
      <c r="AB57">
        <f t="shared" si="0"/>
        <v>11</v>
      </c>
    </row>
    <row r="58" spans="1:28" x14ac:dyDescent="0.25">
      <c r="A58">
        <v>337</v>
      </c>
      <c r="B58" s="10" t="str">
        <f>STANDINGS_OVERALL14[[#This Row],[Team]]&amp;STANDINGS_OVERALL14[[#This Row],[League]]</f>
        <v>Lamentation of Their WomenMain Event Las Vegas April 1 League 3</v>
      </c>
      <c r="C58" s="10" t="s">
        <v>742</v>
      </c>
      <c r="D58" t="s">
        <v>743</v>
      </c>
      <c r="E58" t="s">
        <v>407</v>
      </c>
      <c r="F58">
        <v>14</v>
      </c>
      <c r="G58">
        <f>INDEX(STANDINGS_BA[],MATCH(STANDINGS_OVERALL14[[#This Row],[TEAMandLEAGUE]],STANDINGS_BA[TeamANDLeague],0),COLUMN(STANDINGS_BA[PLACE]))</f>
        <v>4</v>
      </c>
      <c r="H58">
        <f>INDEX(STANDINGS_R[],MATCH(STANDINGS_OVERALL14[[#This Row],[TEAMandLEAGUE]],STANDINGS_R[TeamAndLeague],0),COLUMN(STANDINGS_R[PLACE]))</f>
        <v>13</v>
      </c>
      <c r="I58">
        <f>INDEX(STANDINGS_HR[],MATCH(STANDINGS_OVERALL14[[#This Row],[TEAMandLEAGUE]],STANDINGS_HR[TeamANDLeague],0),COLUMN(STANDINGS_HR[PLACE]))</f>
        <v>10</v>
      </c>
      <c r="J58">
        <f>INDEX(STANDINGS_RBI[],MATCH(STANDINGS_OVERALL14[[#This Row],[TEAMandLEAGUE]],STANDINGS_RBI[TeamANDLeague],0),COLUMN(STANDINGS_RBI[PLACE]))</f>
        <v>11</v>
      </c>
      <c r="K58">
        <f>INDEX(STANDINGS_SB[],MATCH(STANDINGS_OVERALL14[[#This Row],[TEAMandLEAGUE]],STANDINGS_SB[TeamANDLeague],0),COLUMN(STANDINGS_SB[PLACE]))</f>
        <v>15</v>
      </c>
      <c r="L58">
        <f>INDEX(STANDINGS_ERA[],MATCH(STANDINGS_OVERALL14[[#This Row],[TEAMandLEAGUE]],STANDINGS_ERA[TeamANDLeague],0),COLUMN(STANDINGS_ERA[PLACE]))</f>
        <v>4</v>
      </c>
      <c r="M58">
        <f>INDEX(STANDINGS_W[],MATCH(STANDINGS_OVERALL14[[#This Row],[TEAMandLEAGUE]],STANDINGS_W[TeamANDLeague],0),COLUMN(STANDINGS_W[PLACE]))</f>
        <v>11</v>
      </c>
      <c r="N58">
        <f>INDEX(STANDINGS_WHIP[],MATCH(STANDINGS_OVERALL14[[#This Row],[TEAMandLEAGUE]],STANDINGS_WHIP[TeamANDLeague],0),COLUMN(STANDINGS_WHIP[PLACE]))</f>
        <v>6</v>
      </c>
      <c r="O58">
        <f>INDEX(STANDINGS_K[],MATCH(STANDINGS_OVERALL14[[#This Row],[TEAMandLEAGUE]],STANDINGS_K[TeamANDLeague],0),COLUMN(STANDINGS_K[PLACE]))</f>
        <v>11</v>
      </c>
      <c r="P58">
        <f>INDEX(STANDINGS_SV[],MATCH(STANDINGS_OVERALL14[[#This Row],[TEAMandLEAGUE]],STANDINGS_SV[TeamANDLeague],0),COLUMN(STANDINGS_SV[PLACE]))</f>
        <v>14</v>
      </c>
      <c r="Q58">
        <f>16-STANDINGS_OVERALL14[[#This Row],[LG BA]]</f>
        <v>12</v>
      </c>
      <c r="R58">
        <f>16-STANDINGS_OVERALL14[[#This Row],[LG R]]</f>
        <v>3</v>
      </c>
      <c r="S58">
        <f>16-STANDINGS_OVERALL14[[#This Row],[LG HR]]</f>
        <v>6</v>
      </c>
      <c r="T58">
        <f>16-STANDINGS_OVERALL14[[#This Row],[LG RBI]]</f>
        <v>5</v>
      </c>
      <c r="U58">
        <f>16-STANDINGS_OVERALL14[[#This Row],[LG SB]]</f>
        <v>1</v>
      </c>
      <c r="V58">
        <f>16-STANDINGS_OVERALL14[[#This Row],[LG ERA]]</f>
        <v>12</v>
      </c>
      <c r="W58">
        <f>16-STANDINGS_OVERALL14[[#This Row],[LG W]]</f>
        <v>5</v>
      </c>
      <c r="X58">
        <f>16-STANDINGS_OVERALL14[[#This Row],[LG WHIP]]</f>
        <v>10</v>
      </c>
      <c r="Y58">
        <f>16-STANDINGS_OVERALL14[[#This Row],[LG K]]</f>
        <v>5</v>
      </c>
      <c r="Z58">
        <f>16-STANDINGS_OVERALL14[[#This Row],[LG SV]]</f>
        <v>2</v>
      </c>
      <c r="AA5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61</v>
      </c>
      <c r="AB58">
        <f t="shared" si="0"/>
        <v>12</v>
      </c>
    </row>
    <row r="59" spans="1:28" x14ac:dyDescent="0.25">
      <c r="A59">
        <v>393</v>
      </c>
      <c r="B59" s="10" t="str">
        <f>STANDINGS_OVERALL14[[#This Row],[Team]]&amp;STANDINGS_OVERALL14[[#This Row],[League]]</f>
        <v>Spinning DecompositionMain Event Las Vegas April 1 League 3</v>
      </c>
      <c r="C59" s="10" t="s">
        <v>785</v>
      </c>
      <c r="D59" t="s">
        <v>391</v>
      </c>
      <c r="E59" t="s">
        <v>407</v>
      </c>
      <c r="F59">
        <v>13</v>
      </c>
      <c r="G59">
        <f>INDEX(STANDINGS_BA[],MATCH(STANDINGS_OVERALL14[[#This Row],[TEAMandLEAGUE]],STANDINGS_BA[TeamANDLeague],0),COLUMN(STANDINGS_BA[PLACE]))</f>
        <v>6</v>
      </c>
      <c r="H59">
        <f>INDEX(STANDINGS_R[],MATCH(STANDINGS_OVERALL14[[#This Row],[TEAMandLEAGUE]],STANDINGS_R[TeamAndLeague],0),COLUMN(STANDINGS_R[PLACE]))</f>
        <v>9</v>
      </c>
      <c r="I59">
        <f>INDEX(STANDINGS_HR[],MATCH(STANDINGS_OVERALL14[[#This Row],[TEAMandLEAGUE]],STANDINGS_HR[TeamANDLeague],0),COLUMN(STANDINGS_HR[PLACE]))</f>
        <v>12</v>
      </c>
      <c r="J59">
        <f>INDEX(STANDINGS_RBI[],MATCH(STANDINGS_OVERALL14[[#This Row],[TEAMandLEAGUE]],STANDINGS_RBI[TeamANDLeague],0),COLUMN(STANDINGS_RBI[PLACE]))</f>
        <v>7</v>
      </c>
      <c r="K59">
        <f>INDEX(STANDINGS_SB[],MATCH(STANDINGS_OVERALL14[[#This Row],[TEAMandLEAGUE]],STANDINGS_SB[TeamANDLeague],0),COLUMN(STANDINGS_SB[PLACE]))</f>
        <v>8</v>
      </c>
      <c r="L59">
        <f>INDEX(STANDINGS_ERA[],MATCH(STANDINGS_OVERALL14[[#This Row],[TEAMandLEAGUE]],STANDINGS_ERA[TeamANDLeague],0),COLUMN(STANDINGS_ERA[PLACE]))</f>
        <v>14</v>
      </c>
      <c r="M59">
        <f>INDEX(STANDINGS_W[],MATCH(STANDINGS_OVERALL14[[#This Row],[TEAMandLEAGUE]],STANDINGS_W[TeamANDLeague],0),COLUMN(STANDINGS_W[PLACE]))</f>
        <v>15</v>
      </c>
      <c r="N59">
        <f>INDEX(STANDINGS_WHIP[],MATCH(STANDINGS_OVERALL14[[#This Row],[TEAMandLEAGUE]],STANDINGS_WHIP[TeamANDLeague],0),COLUMN(STANDINGS_WHIP[PLACE]))</f>
        <v>11</v>
      </c>
      <c r="O59">
        <f>INDEX(STANDINGS_K[],MATCH(STANDINGS_OVERALL14[[#This Row],[TEAMandLEAGUE]],STANDINGS_K[TeamANDLeague],0),COLUMN(STANDINGS_K[PLACE]))</f>
        <v>15</v>
      </c>
      <c r="P59">
        <f>INDEX(STANDINGS_SV[],MATCH(STANDINGS_OVERALL14[[#This Row],[TEAMandLEAGUE]],STANDINGS_SV[TeamANDLeague],0),COLUMN(STANDINGS_SV[PLACE]))</f>
        <v>6</v>
      </c>
      <c r="Q59">
        <f>16-STANDINGS_OVERALL14[[#This Row],[LG BA]]</f>
        <v>10</v>
      </c>
      <c r="R59">
        <f>16-STANDINGS_OVERALL14[[#This Row],[LG R]]</f>
        <v>7</v>
      </c>
      <c r="S59">
        <f>16-STANDINGS_OVERALL14[[#This Row],[LG HR]]</f>
        <v>4</v>
      </c>
      <c r="T59">
        <f>16-STANDINGS_OVERALL14[[#This Row],[LG RBI]]</f>
        <v>9</v>
      </c>
      <c r="U59">
        <f>16-STANDINGS_OVERALL14[[#This Row],[LG SB]]</f>
        <v>8</v>
      </c>
      <c r="V59">
        <f>16-STANDINGS_OVERALL14[[#This Row],[LG ERA]]</f>
        <v>2</v>
      </c>
      <c r="W59">
        <f>16-STANDINGS_OVERALL14[[#This Row],[LG W]]</f>
        <v>1</v>
      </c>
      <c r="X59">
        <f>16-STANDINGS_OVERALL14[[#This Row],[LG WHIP]]</f>
        <v>5</v>
      </c>
      <c r="Y59">
        <f>16-STANDINGS_OVERALL14[[#This Row],[LG K]]</f>
        <v>1</v>
      </c>
      <c r="Z59">
        <f>16-STANDINGS_OVERALL14[[#This Row],[LG SV]]</f>
        <v>10</v>
      </c>
      <c r="AA5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57</v>
      </c>
      <c r="AB59">
        <f t="shared" si="0"/>
        <v>13</v>
      </c>
    </row>
    <row r="60" spans="1:28" x14ac:dyDescent="0.25">
      <c r="A60">
        <v>400</v>
      </c>
      <c r="B60" s="10" t="str">
        <f>STANDINGS_OVERALL14[[#This Row],[Team]]&amp;STANDINGS_OVERALL14[[#This Row],[League]]</f>
        <v>Walla WallaMain Event Las Vegas April 1 League 3</v>
      </c>
      <c r="C60" s="10" t="s">
        <v>788</v>
      </c>
      <c r="D60" t="s">
        <v>789</v>
      </c>
      <c r="E60" t="s">
        <v>407</v>
      </c>
      <c r="F60">
        <v>3</v>
      </c>
      <c r="G60">
        <f>INDEX(STANDINGS_BA[],MATCH(STANDINGS_OVERALL14[[#This Row],[TEAMandLEAGUE]],STANDINGS_BA[TeamANDLeague],0),COLUMN(STANDINGS_BA[PLACE]))</f>
        <v>7</v>
      </c>
      <c r="H60">
        <f>INDEX(STANDINGS_R[],MATCH(STANDINGS_OVERALL14[[#This Row],[TEAMandLEAGUE]],STANDINGS_R[TeamAndLeague],0),COLUMN(STANDINGS_R[PLACE]))</f>
        <v>12</v>
      </c>
      <c r="I60">
        <f>INDEX(STANDINGS_HR[],MATCH(STANDINGS_OVERALL14[[#This Row],[TEAMandLEAGUE]],STANDINGS_HR[TeamANDLeague],0),COLUMN(STANDINGS_HR[PLACE]))</f>
        <v>9</v>
      </c>
      <c r="J60">
        <f>INDEX(STANDINGS_RBI[],MATCH(STANDINGS_OVERALL14[[#This Row],[TEAMandLEAGUE]],STANDINGS_RBI[TeamANDLeague],0),COLUMN(STANDINGS_RBI[PLACE]))</f>
        <v>6</v>
      </c>
      <c r="K60">
        <f>INDEX(STANDINGS_SB[],MATCH(STANDINGS_OVERALL14[[#This Row],[TEAMandLEAGUE]],STANDINGS_SB[TeamANDLeague],0),COLUMN(STANDINGS_SB[PLACE]))</f>
        <v>14</v>
      </c>
      <c r="L60">
        <f>INDEX(STANDINGS_ERA[],MATCH(STANDINGS_OVERALL14[[#This Row],[TEAMandLEAGUE]],STANDINGS_ERA[TeamANDLeague],0),COLUMN(STANDINGS_ERA[PLACE]))</f>
        <v>12</v>
      </c>
      <c r="M60">
        <f>INDEX(STANDINGS_W[],MATCH(STANDINGS_OVERALL14[[#This Row],[TEAMandLEAGUE]],STANDINGS_W[TeamANDLeague],0),COLUMN(STANDINGS_W[PLACE]))</f>
        <v>13</v>
      </c>
      <c r="N60">
        <f>INDEX(STANDINGS_WHIP[],MATCH(STANDINGS_OVERALL14[[#This Row],[TEAMandLEAGUE]],STANDINGS_WHIP[TeamANDLeague],0),COLUMN(STANDINGS_WHIP[PLACE]))</f>
        <v>12</v>
      </c>
      <c r="O60">
        <f>INDEX(STANDINGS_K[],MATCH(STANDINGS_OVERALL14[[#This Row],[TEAMandLEAGUE]],STANDINGS_K[TeamANDLeague],0),COLUMN(STANDINGS_K[PLACE]))</f>
        <v>12</v>
      </c>
      <c r="P60">
        <f>INDEX(STANDINGS_SV[],MATCH(STANDINGS_OVERALL14[[#This Row],[TEAMandLEAGUE]],STANDINGS_SV[TeamANDLeague],0),COLUMN(STANDINGS_SV[PLACE]))</f>
        <v>7</v>
      </c>
      <c r="Q60">
        <f>16-STANDINGS_OVERALL14[[#This Row],[LG BA]]</f>
        <v>9</v>
      </c>
      <c r="R60">
        <f>16-STANDINGS_OVERALL14[[#This Row],[LG R]]</f>
        <v>4</v>
      </c>
      <c r="S60">
        <f>16-STANDINGS_OVERALL14[[#This Row],[LG HR]]</f>
        <v>7</v>
      </c>
      <c r="T60">
        <f>16-STANDINGS_OVERALL14[[#This Row],[LG RBI]]</f>
        <v>10</v>
      </c>
      <c r="U60">
        <f>16-STANDINGS_OVERALL14[[#This Row],[LG SB]]</f>
        <v>2</v>
      </c>
      <c r="V60">
        <f>16-STANDINGS_OVERALL14[[#This Row],[LG ERA]]</f>
        <v>4</v>
      </c>
      <c r="W60">
        <f>16-STANDINGS_OVERALL14[[#This Row],[LG W]]</f>
        <v>3</v>
      </c>
      <c r="X60">
        <f>16-STANDINGS_OVERALL14[[#This Row],[LG WHIP]]</f>
        <v>4</v>
      </c>
      <c r="Y60">
        <f>16-STANDINGS_OVERALL14[[#This Row],[LG K]]</f>
        <v>4</v>
      </c>
      <c r="Z60">
        <f>16-STANDINGS_OVERALL14[[#This Row],[LG SV]]</f>
        <v>9</v>
      </c>
      <c r="AA6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56</v>
      </c>
      <c r="AB60">
        <f t="shared" si="0"/>
        <v>14</v>
      </c>
    </row>
    <row r="61" spans="1:28" x14ac:dyDescent="0.25">
      <c r="A61">
        <v>438</v>
      </c>
      <c r="B61" s="10" t="str">
        <f>STANDINGS_OVERALL14[[#This Row],[Team]]&amp;STANDINGS_OVERALL14[[#This Row],[League]]</f>
        <v>ctm lvMain Event Las Vegas April 1 League 3</v>
      </c>
      <c r="C61" s="10" t="s">
        <v>832</v>
      </c>
      <c r="D61" t="s">
        <v>93</v>
      </c>
      <c r="E61" t="s">
        <v>407</v>
      </c>
      <c r="F61">
        <v>5</v>
      </c>
      <c r="G61">
        <f>INDEX(STANDINGS_BA[],MATCH(STANDINGS_OVERALL14[[#This Row],[TEAMandLEAGUE]],STANDINGS_BA[TeamANDLeague],0),COLUMN(STANDINGS_BA[PLACE]))</f>
        <v>11</v>
      </c>
      <c r="H61">
        <f>INDEX(STANDINGS_R[],MATCH(STANDINGS_OVERALL14[[#This Row],[TEAMandLEAGUE]],STANDINGS_R[TeamAndLeague],0),COLUMN(STANDINGS_R[PLACE]))</f>
        <v>15</v>
      </c>
      <c r="I61">
        <f>INDEX(STANDINGS_HR[],MATCH(STANDINGS_OVERALL14[[#This Row],[TEAMandLEAGUE]],STANDINGS_HR[TeamANDLeague],0),COLUMN(STANDINGS_HR[PLACE]))</f>
        <v>15</v>
      </c>
      <c r="J61">
        <f>INDEX(STANDINGS_RBI[],MATCH(STANDINGS_OVERALL14[[#This Row],[TEAMandLEAGUE]],STANDINGS_RBI[TeamANDLeague],0),COLUMN(STANDINGS_RBI[PLACE]))</f>
        <v>15</v>
      </c>
      <c r="K61">
        <f>INDEX(STANDINGS_SB[],MATCH(STANDINGS_OVERALL14[[#This Row],[TEAMandLEAGUE]],STANDINGS_SB[TeamANDLeague],0),COLUMN(STANDINGS_SB[PLACE]))</f>
        <v>11</v>
      </c>
      <c r="L61">
        <f>INDEX(STANDINGS_ERA[],MATCH(STANDINGS_OVERALL14[[#This Row],[TEAMandLEAGUE]],STANDINGS_ERA[TeamANDLeague],0),COLUMN(STANDINGS_ERA[PLACE]))</f>
        <v>10</v>
      </c>
      <c r="M61">
        <f>INDEX(STANDINGS_W[],MATCH(STANDINGS_OVERALL14[[#This Row],[TEAMandLEAGUE]],STANDINGS_W[TeamANDLeague],0),COLUMN(STANDINGS_W[PLACE]))</f>
        <v>8</v>
      </c>
      <c r="N61">
        <f>INDEX(STANDINGS_WHIP[],MATCH(STANDINGS_OVERALL14[[#This Row],[TEAMandLEAGUE]],STANDINGS_WHIP[TeamANDLeague],0),COLUMN(STANDINGS_WHIP[PLACE]))</f>
        <v>7</v>
      </c>
      <c r="O61">
        <f>INDEX(STANDINGS_K[],MATCH(STANDINGS_OVERALL14[[#This Row],[TEAMandLEAGUE]],STANDINGS_K[TeamANDLeague],0),COLUMN(STANDINGS_K[PLACE]))</f>
        <v>6</v>
      </c>
      <c r="P61">
        <f>INDEX(STANDINGS_SV[],MATCH(STANDINGS_OVERALL14[[#This Row],[TEAMandLEAGUE]],STANDINGS_SV[TeamANDLeague],0),COLUMN(STANDINGS_SV[PLACE]))</f>
        <v>15</v>
      </c>
      <c r="Q61">
        <f>16-STANDINGS_OVERALL14[[#This Row],[LG BA]]</f>
        <v>5</v>
      </c>
      <c r="R61">
        <f>16-STANDINGS_OVERALL14[[#This Row],[LG R]]</f>
        <v>1</v>
      </c>
      <c r="S61">
        <f>16-STANDINGS_OVERALL14[[#This Row],[LG HR]]</f>
        <v>1</v>
      </c>
      <c r="T61">
        <f>16-STANDINGS_OVERALL14[[#This Row],[LG RBI]]</f>
        <v>1</v>
      </c>
      <c r="U61">
        <f>16-STANDINGS_OVERALL14[[#This Row],[LG SB]]</f>
        <v>5</v>
      </c>
      <c r="V61">
        <f>16-STANDINGS_OVERALL14[[#This Row],[LG ERA]]</f>
        <v>6</v>
      </c>
      <c r="W61">
        <f>16-STANDINGS_OVERALL14[[#This Row],[LG W]]</f>
        <v>8</v>
      </c>
      <c r="X61">
        <f>16-STANDINGS_OVERALL14[[#This Row],[LG WHIP]]</f>
        <v>9</v>
      </c>
      <c r="Y61">
        <f>16-STANDINGS_OVERALL14[[#This Row],[LG K]]</f>
        <v>10</v>
      </c>
      <c r="Z61">
        <f>16-STANDINGS_OVERALL14[[#This Row],[LG SV]]</f>
        <v>1</v>
      </c>
      <c r="AA6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47</v>
      </c>
      <c r="AB61">
        <f t="shared" si="0"/>
        <v>15</v>
      </c>
    </row>
    <row r="62" spans="1:28" x14ac:dyDescent="0.25">
      <c r="A62">
        <v>46</v>
      </c>
      <c r="B62" s="10" t="str">
        <f>STANDINGS_OVERALL14[[#This Row],[Team]]&amp;STANDINGS_OVERALL14[[#This Row],[League]]</f>
        <v>Miami MacMain Event Las Vegas April 1 League 4</v>
      </c>
      <c r="C62" s="10" t="s">
        <v>267</v>
      </c>
      <c r="D62" t="s">
        <v>268</v>
      </c>
      <c r="E62" t="s">
        <v>459</v>
      </c>
      <c r="F62">
        <v>11</v>
      </c>
      <c r="G62">
        <f>INDEX(STANDINGS_BA[],MATCH(STANDINGS_OVERALL14[[#This Row],[TEAMandLEAGUE]],STANDINGS_BA[TeamANDLeague],0),COLUMN(STANDINGS_BA[PLACE]))</f>
        <v>14</v>
      </c>
      <c r="H62">
        <f>INDEX(STANDINGS_R[],MATCH(STANDINGS_OVERALL14[[#This Row],[TEAMandLEAGUE]],STANDINGS_R[TeamAndLeague],0),COLUMN(STANDINGS_R[PLACE]))</f>
        <v>5</v>
      </c>
      <c r="I62">
        <f>INDEX(STANDINGS_HR[],MATCH(STANDINGS_OVERALL14[[#This Row],[TEAMandLEAGUE]],STANDINGS_HR[TeamANDLeague],0),COLUMN(STANDINGS_HR[PLACE]))</f>
        <v>1</v>
      </c>
      <c r="J62">
        <f>INDEX(STANDINGS_RBI[],MATCH(STANDINGS_OVERALL14[[#This Row],[TEAMandLEAGUE]],STANDINGS_RBI[TeamANDLeague],0),COLUMN(STANDINGS_RBI[PLACE]))</f>
        <v>1</v>
      </c>
      <c r="K62">
        <f>INDEX(STANDINGS_SB[],MATCH(STANDINGS_OVERALL14[[#This Row],[TEAMandLEAGUE]],STANDINGS_SB[TeamANDLeague],0),COLUMN(STANDINGS_SB[PLACE]))</f>
        <v>1</v>
      </c>
      <c r="L62">
        <f>INDEX(STANDINGS_ERA[],MATCH(STANDINGS_OVERALL14[[#This Row],[TEAMandLEAGUE]],STANDINGS_ERA[TeamANDLeague],0),COLUMN(STANDINGS_ERA[PLACE]))</f>
        <v>7</v>
      </c>
      <c r="M62">
        <f>INDEX(STANDINGS_W[],MATCH(STANDINGS_OVERALL14[[#This Row],[TEAMandLEAGUE]],STANDINGS_W[TeamANDLeague],0),COLUMN(STANDINGS_W[PLACE]))</f>
        <v>12</v>
      </c>
      <c r="N62">
        <f>INDEX(STANDINGS_WHIP[],MATCH(STANDINGS_OVERALL14[[#This Row],[TEAMandLEAGUE]],STANDINGS_WHIP[TeamANDLeague],0),COLUMN(STANDINGS_WHIP[PLACE]))</f>
        <v>5</v>
      </c>
      <c r="O62">
        <f>INDEX(STANDINGS_K[],MATCH(STANDINGS_OVERALL14[[#This Row],[TEAMandLEAGUE]],STANDINGS_K[TeamANDLeague],0),COLUMN(STANDINGS_K[PLACE]))</f>
        <v>2</v>
      </c>
      <c r="P62">
        <f>INDEX(STANDINGS_SV[],MATCH(STANDINGS_OVERALL14[[#This Row],[TEAMandLEAGUE]],STANDINGS_SV[TeamANDLeague],0),COLUMN(STANDINGS_SV[PLACE]))</f>
        <v>3</v>
      </c>
      <c r="Q62">
        <f>16-STANDINGS_OVERALL14[[#This Row],[LG BA]]</f>
        <v>2</v>
      </c>
      <c r="R62">
        <f>16-STANDINGS_OVERALL14[[#This Row],[LG R]]</f>
        <v>11</v>
      </c>
      <c r="S62">
        <f>16-STANDINGS_OVERALL14[[#This Row],[LG HR]]</f>
        <v>15</v>
      </c>
      <c r="T62">
        <f>16-STANDINGS_OVERALL14[[#This Row],[LG RBI]]</f>
        <v>15</v>
      </c>
      <c r="U62">
        <f>16-STANDINGS_OVERALL14[[#This Row],[LG SB]]</f>
        <v>15</v>
      </c>
      <c r="V62">
        <f>16-STANDINGS_OVERALL14[[#This Row],[LG ERA]]</f>
        <v>9</v>
      </c>
      <c r="W62">
        <f>16-STANDINGS_OVERALL14[[#This Row],[LG W]]</f>
        <v>4</v>
      </c>
      <c r="X62">
        <f>16-STANDINGS_OVERALL14[[#This Row],[LG WHIP]]</f>
        <v>11</v>
      </c>
      <c r="Y62">
        <f>16-STANDINGS_OVERALL14[[#This Row],[LG K]]</f>
        <v>14</v>
      </c>
      <c r="Z62">
        <f>16-STANDINGS_OVERALL14[[#This Row],[LG SV]]</f>
        <v>13</v>
      </c>
      <c r="AA6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109</v>
      </c>
      <c r="AB62">
        <f t="shared" si="0"/>
        <v>1</v>
      </c>
    </row>
    <row r="63" spans="1:28" x14ac:dyDescent="0.25">
      <c r="A63">
        <v>42</v>
      </c>
      <c r="B63" s="10" t="str">
        <f>STANDINGS_OVERALL14[[#This Row],[Team]]&amp;STANDINGS_OVERALL14[[#This Row],[League]]</f>
        <v>Cleveland DustmitesMain Event Las Vegas April 1 League 4</v>
      </c>
      <c r="C63" s="10" t="s">
        <v>397</v>
      </c>
      <c r="D63" t="s">
        <v>293</v>
      </c>
      <c r="E63" t="s">
        <v>459</v>
      </c>
      <c r="F63">
        <v>3</v>
      </c>
      <c r="G63">
        <f>INDEX(STANDINGS_BA[],MATCH(STANDINGS_OVERALL14[[#This Row],[TEAMandLEAGUE]],STANDINGS_BA[TeamANDLeague],0),COLUMN(STANDINGS_BA[PLACE]))</f>
        <v>2</v>
      </c>
      <c r="H63">
        <f>INDEX(STANDINGS_R[],MATCH(STANDINGS_OVERALL14[[#This Row],[TEAMandLEAGUE]],STANDINGS_R[TeamAndLeague],0),COLUMN(STANDINGS_R[PLACE]))</f>
        <v>3</v>
      </c>
      <c r="I63">
        <f>INDEX(STANDINGS_HR[],MATCH(STANDINGS_OVERALL14[[#This Row],[TEAMandLEAGUE]],STANDINGS_HR[TeamANDLeague],0),COLUMN(STANDINGS_HR[PLACE]))</f>
        <v>5</v>
      </c>
      <c r="J63">
        <f>INDEX(STANDINGS_RBI[],MATCH(STANDINGS_OVERALL14[[#This Row],[TEAMandLEAGUE]],STANDINGS_RBI[TeamANDLeague],0),COLUMN(STANDINGS_RBI[PLACE]))</f>
        <v>5</v>
      </c>
      <c r="K63">
        <f>INDEX(STANDINGS_SB[],MATCH(STANDINGS_OVERALL14[[#This Row],[TEAMandLEAGUE]],STANDINGS_SB[TeamANDLeague],0),COLUMN(STANDINGS_SB[PLACE]))</f>
        <v>10</v>
      </c>
      <c r="L63">
        <f>INDEX(STANDINGS_ERA[],MATCH(STANDINGS_OVERALL14[[#This Row],[TEAMandLEAGUE]],STANDINGS_ERA[TeamANDLeague],0),COLUMN(STANDINGS_ERA[PLACE]))</f>
        <v>10</v>
      </c>
      <c r="M63">
        <f>INDEX(STANDINGS_W[],MATCH(STANDINGS_OVERALL14[[#This Row],[TEAMandLEAGUE]],STANDINGS_W[TeamANDLeague],0),COLUMN(STANDINGS_W[PLACE]))</f>
        <v>1</v>
      </c>
      <c r="N63">
        <f>INDEX(STANDINGS_WHIP[],MATCH(STANDINGS_OVERALL14[[#This Row],[TEAMandLEAGUE]],STANDINGS_WHIP[TeamANDLeague],0),COLUMN(STANDINGS_WHIP[PLACE]))</f>
        <v>8</v>
      </c>
      <c r="O63">
        <f>INDEX(STANDINGS_K[],MATCH(STANDINGS_OVERALL14[[#This Row],[TEAMandLEAGUE]],STANDINGS_K[TeamANDLeague],0),COLUMN(STANDINGS_K[PLACE]))</f>
        <v>9</v>
      </c>
      <c r="P63">
        <f>INDEX(STANDINGS_SV[],MATCH(STANDINGS_OVERALL14[[#This Row],[TEAMandLEAGUE]],STANDINGS_SV[TeamANDLeague],0),COLUMN(STANDINGS_SV[PLACE]))</f>
        <v>2</v>
      </c>
      <c r="Q63">
        <f>16-STANDINGS_OVERALL14[[#This Row],[LG BA]]</f>
        <v>14</v>
      </c>
      <c r="R63">
        <f>16-STANDINGS_OVERALL14[[#This Row],[LG R]]</f>
        <v>13</v>
      </c>
      <c r="S63">
        <f>16-STANDINGS_OVERALL14[[#This Row],[LG HR]]</f>
        <v>11</v>
      </c>
      <c r="T63">
        <f>16-STANDINGS_OVERALL14[[#This Row],[LG RBI]]</f>
        <v>11</v>
      </c>
      <c r="U63">
        <f>16-STANDINGS_OVERALL14[[#This Row],[LG SB]]</f>
        <v>6</v>
      </c>
      <c r="V63">
        <f>16-STANDINGS_OVERALL14[[#This Row],[LG ERA]]</f>
        <v>6</v>
      </c>
      <c r="W63">
        <f>16-STANDINGS_OVERALL14[[#This Row],[LG W]]</f>
        <v>15</v>
      </c>
      <c r="X63">
        <f>16-STANDINGS_OVERALL14[[#This Row],[LG WHIP]]</f>
        <v>8</v>
      </c>
      <c r="Y63">
        <f>16-STANDINGS_OVERALL14[[#This Row],[LG K]]</f>
        <v>7</v>
      </c>
      <c r="Z63">
        <f>16-STANDINGS_OVERALL14[[#This Row],[LG SV]]</f>
        <v>14</v>
      </c>
      <c r="AA6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105</v>
      </c>
      <c r="AB63">
        <f t="shared" si="0"/>
        <v>2</v>
      </c>
    </row>
    <row r="64" spans="1:28" x14ac:dyDescent="0.25">
      <c r="A64">
        <v>43</v>
      </c>
      <c r="B64" s="10" t="str">
        <f>STANDINGS_OVERALL14[[#This Row],[Team]]&amp;STANDINGS_OVERALL14[[#This Row],[League]]</f>
        <v>deadmoney6Main Event Las Vegas April 1 League 4</v>
      </c>
      <c r="C64" s="10" t="s">
        <v>308</v>
      </c>
      <c r="D64" t="s">
        <v>53</v>
      </c>
      <c r="E64" t="s">
        <v>459</v>
      </c>
      <c r="F64">
        <v>5</v>
      </c>
      <c r="G64">
        <f>INDEX(STANDINGS_BA[],MATCH(STANDINGS_OVERALL14[[#This Row],[TEAMandLEAGUE]],STANDINGS_BA[TeamANDLeague],0),COLUMN(STANDINGS_BA[PLACE]))</f>
        <v>5</v>
      </c>
      <c r="H64">
        <f>INDEX(STANDINGS_R[],MATCH(STANDINGS_OVERALL14[[#This Row],[TEAMandLEAGUE]],STANDINGS_R[TeamAndLeague],0),COLUMN(STANDINGS_R[PLACE]))</f>
        <v>2</v>
      </c>
      <c r="I64">
        <f>INDEX(STANDINGS_HR[],MATCH(STANDINGS_OVERALL14[[#This Row],[TEAMandLEAGUE]],STANDINGS_HR[TeamANDLeague],0),COLUMN(STANDINGS_HR[PLACE]))</f>
        <v>4</v>
      </c>
      <c r="J64">
        <f>INDEX(STANDINGS_RBI[],MATCH(STANDINGS_OVERALL14[[#This Row],[TEAMandLEAGUE]],STANDINGS_RBI[TeamANDLeague],0),COLUMN(STANDINGS_RBI[PLACE]))</f>
        <v>7</v>
      </c>
      <c r="K64">
        <f>INDEX(STANDINGS_SB[],MATCH(STANDINGS_OVERALL14[[#This Row],[TEAMandLEAGUE]],STANDINGS_SB[TeamANDLeague],0),COLUMN(STANDINGS_SB[PLACE]))</f>
        <v>2</v>
      </c>
      <c r="L64">
        <f>INDEX(STANDINGS_ERA[],MATCH(STANDINGS_OVERALL14[[#This Row],[TEAMandLEAGUE]],STANDINGS_ERA[TeamANDLeague],0),COLUMN(STANDINGS_ERA[PLACE]))</f>
        <v>11</v>
      </c>
      <c r="M64">
        <f>INDEX(STANDINGS_W[],MATCH(STANDINGS_OVERALL14[[#This Row],[TEAMandLEAGUE]],STANDINGS_W[TeamANDLeague],0),COLUMN(STANDINGS_W[PLACE]))</f>
        <v>4</v>
      </c>
      <c r="N64">
        <f>INDEX(STANDINGS_WHIP[],MATCH(STANDINGS_OVERALL14[[#This Row],[TEAMandLEAGUE]],STANDINGS_WHIP[TeamANDLeague],0),COLUMN(STANDINGS_WHIP[PLACE]))</f>
        <v>11</v>
      </c>
      <c r="O64">
        <f>INDEX(STANDINGS_K[],MATCH(STANDINGS_OVERALL14[[#This Row],[TEAMandLEAGUE]],STANDINGS_K[TeamANDLeague],0),COLUMN(STANDINGS_K[PLACE]))</f>
        <v>1</v>
      </c>
      <c r="P64">
        <f>INDEX(STANDINGS_SV[],MATCH(STANDINGS_OVERALL14[[#This Row],[TEAMandLEAGUE]],STANDINGS_SV[TeamANDLeague],0),COLUMN(STANDINGS_SV[PLACE]))</f>
        <v>10</v>
      </c>
      <c r="Q64">
        <f>16-STANDINGS_OVERALL14[[#This Row],[LG BA]]</f>
        <v>11</v>
      </c>
      <c r="R64">
        <f>16-STANDINGS_OVERALL14[[#This Row],[LG R]]</f>
        <v>14</v>
      </c>
      <c r="S64">
        <f>16-STANDINGS_OVERALL14[[#This Row],[LG HR]]</f>
        <v>12</v>
      </c>
      <c r="T64">
        <f>16-STANDINGS_OVERALL14[[#This Row],[LG RBI]]</f>
        <v>9</v>
      </c>
      <c r="U64">
        <f>16-STANDINGS_OVERALL14[[#This Row],[LG SB]]</f>
        <v>14</v>
      </c>
      <c r="V64">
        <f>16-STANDINGS_OVERALL14[[#This Row],[LG ERA]]</f>
        <v>5</v>
      </c>
      <c r="W64">
        <f>16-STANDINGS_OVERALL14[[#This Row],[LG W]]</f>
        <v>12</v>
      </c>
      <c r="X64">
        <f>16-STANDINGS_OVERALL14[[#This Row],[LG WHIP]]</f>
        <v>5</v>
      </c>
      <c r="Y64">
        <f>16-STANDINGS_OVERALL14[[#This Row],[LG K]]</f>
        <v>15</v>
      </c>
      <c r="Z64">
        <f>16-STANDINGS_OVERALL14[[#This Row],[LG SV]]</f>
        <v>6</v>
      </c>
      <c r="AA6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103</v>
      </c>
      <c r="AB64">
        <f t="shared" si="0"/>
        <v>3</v>
      </c>
    </row>
    <row r="65" spans="1:28" x14ac:dyDescent="0.25">
      <c r="A65">
        <v>106</v>
      </c>
      <c r="B65" s="10" t="str">
        <f>STANDINGS_OVERALL14[[#This Row],[Team]]&amp;STANDINGS_OVERALL14[[#This Row],[League]]</f>
        <v>Main Squeeze 2Main Event Las Vegas April 1 League 4</v>
      </c>
      <c r="C65" s="10" t="s">
        <v>512</v>
      </c>
      <c r="D65" t="s">
        <v>238</v>
      </c>
      <c r="E65" t="s">
        <v>459</v>
      </c>
      <c r="F65">
        <v>7</v>
      </c>
      <c r="G65">
        <f>INDEX(STANDINGS_BA[],MATCH(STANDINGS_OVERALL14[[#This Row],[TEAMandLEAGUE]],STANDINGS_BA[TeamANDLeague],0),COLUMN(STANDINGS_BA[PLACE]))</f>
        <v>10</v>
      </c>
      <c r="H65">
        <f>INDEX(STANDINGS_R[],MATCH(STANDINGS_OVERALL14[[#This Row],[TEAMandLEAGUE]],STANDINGS_R[TeamAndLeague],0),COLUMN(STANDINGS_R[PLACE]))</f>
        <v>8</v>
      </c>
      <c r="I65">
        <f>INDEX(STANDINGS_HR[],MATCH(STANDINGS_OVERALL14[[#This Row],[TEAMandLEAGUE]],STANDINGS_HR[TeamANDLeague],0),COLUMN(STANDINGS_HR[PLACE]))</f>
        <v>8</v>
      </c>
      <c r="J65">
        <f>INDEX(STANDINGS_RBI[],MATCH(STANDINGS_OVERALL14[[#This Row],[TEAMandLEAGUE]],STANDINGS_RBI[TeamANDLeague],0),COLUMN(STANDINGS_RBI[PLACE]))</f>
        <v>8</v>
      </c>
      <c r="K65">
        <f>INDEX(STANDINGS_SB[],MATCH(STANDINGS_OVERALL14[[#This Row],[TEAMandLEAGUE]],STANDINGS_SB[TeamANDLeague],0),COLUMN(STANDINGS_SB[PLACE]))</f>
        <v>11</v>
      </c>
      <c r="L65">
        <f>INDEX(STANDINGS_ERA[],MATCH(STANDINGS_OVERALL14[[#This Row],[TEAMandLEAGUE]],STANDINGS_ERA[TeamANDLeague],0),COLUMN(STANDINGS_ERA[PLACE]))</f>
        <v>2</v>
      </c>
      <c r="M65">
        <f>INDEX(STANDINGS_W[],MATCH(STANDINGS_OVERALL14[[#This Row],[TEAMandLEAGUE]],STANDINGS_W[TeamANDLeague],0),COLUMN(STANDINGS_W[PLACE]))</f>
        <v>2</v>
      </c>
      <c r="N65">
        <f>INDEX(STANDINGS_WHIP[],MATCH(STANDINGS_OVERALL14[[#This Row],[TEAMandLEAGUE]],STANDINGS_WHIP[TeamANDLeague],0),COLUMN(STANDINGS_WHIP[PLACE]))</f>
        <v>3</v>
      </c>
      <c r="O65">
        <f>INDEX(STANDINGS_K[],MATCH(STANDINGS_OVERALL14[[#This Row],[TEAMandLEAGUE]],STANDINGS_K[TeamANDLeague],0),COLUMN(STANDINGS_K[PLACE]))</f>
        <v>4</v>
      </c>
      <c r="P65">
        <f>INDEX(STANDINGS_SV[],MATCH(STANDINGS_OVERALL14[[#This Row],[TEAMandLEAGUE]],STANDINGS_SV[TeamANDLeague],0),COLUMN(STANDINGS_SV[PLACE]))</f>
        <v>9</v>
      </c>
      <c r="Q65">
        <f>16-STANDINGS_OVERALL14[[#This Row],[LG BA]]</f>
        <v>6</v>
      </c>
      <c r="R65">
        <f>16-STANDINGS_OVERALL14[[#This Row],[LG R]]</f>
        <v>8</v>
      </c>
      <c r="S65">
        <f>16-STANDINGS_OVERALL14[[#This Row],[LG HR]]</f>
        <v>8</v>
      </c>
      <c r="T65">
        <f>16-STANDINGS_OVERALL14[[#This Row],[LG RBI]]</f>
        <v>8</v>
      </c>
      <c r="U65">
        <f>16-STANDINGS_OVERALL14[[#This Row],[LG SB]]</f>
        <v>5</v>
      </c>
      <c r="V65">
        <f>16-STANDINGS_OVERALL14[[#This Row],[LG ERA]]</f>
        <v>14</v>
      </c>
      <c r="W65">
        <f>16-STANDINGS_OVERALL14[[#This Row],[LG W]]</f>
        <v>14</v>
      </c>
      <c r="X65">
        <f>16-STANDINGS_OVERALL14[[#This Row],[LG WHIP]]</f>
        <v>13</v>
      </c>
      <c r="Y65">
        <f>16-STANDINGS_OVERALL14[[#This Row],[LG K]]</f>
        <v>12</v>
      </c>
      <c r="Z65">
        <f>16-STANDINGS_OVERALL14[[#This Row],[LG SV]]</f>
        <v>7</v>
      </c>
      <c r="AA6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65">
        <f t="shared" si="0"/>
        <v>4</v>
      </c>
    </row>
    <row r="66" spans="1:28" x14ac:dyDescent="0.25">
      <c r="A66">
        <v>123</v>
      </c>
      <c r="B66" s="10" t="str">
        <f>STANDINGS_OVERALL14[[#This Row],[Team]]&amp;STANDINGS_OVERALL14[[#This Row],[League]]</f>
        <v>Not My YearMain Event Las Vegas April 1 League 4</v>
      </c>
      <c r="C66" s="10" t="s">
        <v>530</v>
      </c>
      <c r="D66" t="s">
        <v>28</v>
      </c>
      <c r="E66" t="s">
        <v>459</v>
      </c>
      <c r="F66">
        <v>14</v>
      </c>
      <c r="G66">
        <f>INDEX(STANDINGS_BA[],MATCH(STANDINGS_OVERALL14[[#This Row],[TEAMandLEAGUE]],STANDINGS_BA[TeamANDLeague],0),COLUMN(STANDINGS_BA[PLACE]))</f>
        <v>3</v>
      </c>
      <c r="H66">
        <f>INDEX(STANDINGS_R[],MATCH(STANDINGS_OVERALL14[[#This Row],[TEAMandLEAGUE]],STANDINGS_R[TeamAndLeague],0),COLUMN(STANDINGS_R[PLACE]))</f>
        <v>1</v>
      </c>
      <c r="I66">
        <f>INDEX(STANDINGS_HR[],MATCH(STANDINGS_OVERALL14[[#This Row],[TEAMandLEAGUE]],STANDINGS_HR[TeamANDLeague],0),COLUMN(STANDINGS_HR[PLACE]))</f>
        <v>2</v>
      </c>
      <c r="J66">
        <f>INDEX(STANDINGS_RBI[],MATCH(STANDINGS_OVERALL14[[#This Row],[TEAMandLEAGUE]],STANDINGS_RBI[TeamANDLeague],0),COLUMN(STANDINGS_RBI[PLACE]))</f>
        <v>2</v>
      </c>
      <c r="K66">
        <f>INDEX(STANDINGS_SB[],MATCH(STANDINGS_OVERALL14[[#This Row],[TEAMandLEAGUE]],STANDINGS_SB[TeamANDLeague],0),COLUMN(STANDINGS_SB[PLACE]))</f>
        <v>5</v>
      </c>
      <c r="L66">
        <f>INDEX(STANDINGS_ERA[],MATCH(STANDINGS_OVERALL14[[#This Row],[TEAMandLEAGUE]],STANDINGS_ERA[TeamANDLeague],0),COLUMN(STANDINGS_ERA[PLACE]))</f>
        <v>8</v>
      </c>
      <c r="M66">
        <f>INDEX(STANDINGS_W[],MATCH(STANDINGS_OVERALL14[[#This Row],[TEAMandLEAGUE]],STANDINGS_W[TeamANDLeague],0),COLUMN(STANDINGS_W[PLACE]))</f>
        <v>10</v>
      </c>
      <c r="N66">
        <f>INDEX(STANDINGS_WHIP[],MATCH(STANDINGS_OVERALL14[[#This Row],[TEAMandLEAGUE]],STANDINGS_WHIP[TeamANDLeague],0),COLUMN(STANDINGS_WHIP[PLACE]))</f>
        <v>12</v>
      </c>
      <c r="O66">
        <f>INDEX(STANDINGS_K[],MATCH(STANDINGS_OVERALL14[[#This Row],[TEAMandLEAGUE]],STANDINGS_K[TeamANDLeague],0),COLUMN(STANDINGS_K[PLACE]))</f>
        <v>8</v>
      </c>
      <c r="P66">
        <f>INDEX(STANDINGS_SV[],MATCH(STANDINGS_OVERALL14[[#This Row],[TEAMandLEAGUE]],STANDINGS_SV[TeamANDLeague],0),COLUMN(STANDINGS_SV[PLACE]))</f>
        <v>14</v>
      </c>
      <c r="Q66">
        <f>16-STANDINGS_OVERALL14[[#This Row],[LG BA]]</f>
        <v>13</v>
      </c>
      <c r="R66">
        <f>16-STANDINGS_OVERALL14[[#This Row],[LG R]]</f>
        <v>15</v>
      </c>
      <c r="S66">
        <f>16-STANDINGS_OVERALL14[[#This Row],[LG HR]]</f>
        <v>14</v>
      </c>
      <c r="T66">
        <f>16-STANDINGS_OVERALL14[[#This Row],[LG RBI]]</f>
        <v>14</v>
      </c>
      <c r="U66">
        <f>16-STANDINGS_OVERALL14[[#This Row],[LG SB]]</f>
        <v>11</v>
      </c>
      <c r="V66">
        <f>16-STANDINGS_OVERALL14[[#This Row],[LG ERA]]</f>
        <v>8</v>
      </c>
      <c r="W66">
        <f>16-STANDINGS_OVERALL14[[#This Row],[LG W]]</f>
        <v>6</v>
      </c>
      <c r="X66">
        <f>16-STANDINGS_OVERALL14[[#This Row],[LG WHIP]]</f>
        <v>4</v>
      </c>
      <c r="Y66">
        <f>16-STANDINGS_OVERALL14[[#This Row],[LG K]]</f>
        <v>8</v>
      </c>
      <c r="Z66">
        <f>16-STANDINGS_OVERALL14[[#This Row],[LG SV]]</f>
        <v>2</v>
      </c>
      <c r="AA6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66">
        <f t="shared" ref="AB66:AB129" si="1">IF(E66=E65,AB65+1,1)</f>
        <v>5</v>
      </c>
    </row>
    <row r="67" spans="1:28" x14ac:dyDescent="0.25">
      <c r="A67">
        <v>126</v>
      </c>
      <c r="B67" s="10" t="str">
        <f>STANDINGS_OVERALL14[[#This Row],[Team]]&amp;STANDINGS_OVERALL14[[#This Row],[League]]</f>
        <v>Nellie BeesMain Event Las Vegas April 1 League 4</v>
      </c>
      <c r="C67" s="10" t="s">
        <v>532</v>
      </c>
      <c r="D67" t="s">
        <v>533</v>
      </c>
      <c r="E67" t="s">
        <v>459</v>
      </c>
      <c r="F67">
        <v>6</v>
      </c>
      <c r="G67">
        <f>INDEX(STANDINGS_BA[],MATCH(STANDINGS_OVERALL14[[#This Row],[TEAMandLEAGUE]],STANDINGS_BA[TeamANDLeague],0),COLUMN(STANDINGS_BA[PLACE]))</f>
        <v>11</v>
      </c>
      <c r="H67">
        <f>INDEX(STANDINGS_R[],MATCH(STANDINGS_OVERALL14[[#This Row],[TEAMandLEAGUE]],STANDINGS_R[TeamAndLeague],0),COLUMN(STANDINGS_R[PLACE]))</f>
        <v>6</v>
      </c>
      <c r="I67">
        <f>INDEX(STANDINGS_HR[],MATCH(STANDINGS_OVERALL14[[#This Row],[TEAMandLEAGUE]],STANDINGS_HR[TeamANDLeague],0),COLUMN(STANDINGS_HR[PLACE]))</f>
        <v>3</v>
      </c>
      <c r="J67">
        <f>INDEX(STANDINGS_RBI[],MATCH(STANDINGS_OVERALL14[[#This Row],[TEAMandLEAGUE]],STANDINGS_RBI[TeamANDLeague],0),COLUMN(STANDINGS_RBI[PLACE]))</f>
        <v>4</v>
      </c>
      <c r="K67">
        <f>INDEX(STANDINGS_SB[],MATCH(STANDINGS_OVERALL14[[#This Row],[TEAMandLEAGUE]],STANDINGS_SB[TeamANDLeague],0),COLUMN(STANDINGS_SB[PLACE]))</f>
        <v>7</v>
      </c>
      <c r="L67">
        <f>INDEX(STANDINGS_ERA[],MATCH(STANDINGS_OVERALL14[[#This Row],[TEAMandLEAGUE]],STANDINGS_ERA[TeamANDLeague],0),COLUMN(STANDINGS_ERA[PLACE]))</f>
        <v>3</v>
      </c>
      <c r="M67">
        <f>INDEX(STANDINGS_W[],MATCH(STANDINGS_OVERALL14[[#This Row],[TEAMandLEAGUE]],STANDINGS_W[TeamANDLeague],0),COLUMN(STANDINGS_W[PLACE]))</f>
        <v>8</v>
      </c>
      <c r="N67">
        <f>INDEX(STANDINGS_WHIP[],MATCH(STANDINGS_OVERALL14[[#This Row],[TEAMandLEAGUE]],STANDINGS_WHIP[TeamANDLeague],0),COLUMN(STANDINGS_WHIP[PLACE]))</f>
        <v>4</v>
      </c>
      <c r="O67">
        <f>INDEX(STANDINGS_K[],MATCH(STANDINGS_OVERALL14[[#This Row],[TEAMandLEAGUE]],STANDINGS_K[TeamANDLeague],0),COLUMN(STANDINGS_K[PLACE]))</f>
        <v>10</v>
      </c>
      <c r="P67">
        <f>INDEX(STANDINGS_SV[],MATCH(STANDINGS_OVERALL14[[#This Row],[TEAMandLEAGUE]],STANDINGS_SV[TeamANDLeague],0),COLUMN(STANDINGS_SV[PLACE]))</f>
        <v>15</v>
      </c>
      <c r="Q67">
        <f>16-STANDINGS_OVERALL14[[#This Row],[LG BA]]</f>
        <v>5</v>
      </c>
      <c r="R67">
        <f>16-STANDINGS_OVERALL14[[#This Row],[LG R]]</f>
        <v>10</v>
      </c>
      <c r="S67">
        <f>16-STANDINGS_OVERALL14[[#This Row],[LG HR]]</f>
        <v>13</v>
      </c>
      <c r="T67">
        <f>16-STANDINGS_OVERALL14[[#This Row],[LG RBI]]</f>
        <v>12</v>
      </c>
      <c r="U67">
        <f>16-STANDINGS_OVERALL14[[#This Row],[LG SB]]</f>
        <v>9</v>
      </c>
      <c r="V67">
        <f>16-STANDINGS_OVERALL14[[#This Row],[LG ERA]]</f>
        <v>13</v>
      </c>
      <c r="W67">
        <f>16-STANDINGS_OVERALL14[[#This Row],[LG W]]</f>
        <v>8</v>
      </c>
      <c r="X67">
        <f>16-STANDINGS_OVERALL14[[#This Row],[LG WHIP]]</f>
        <v>12</v>
      </c>
      <c r="Y67">
        <f>16-STANDINGS_OVERALL14[[#This Row],[LG K]]</f>
        <v>6</v>
      </c>
      <c r="Z67">
        <f>16-STANDINGS_OVERALL14[[#This Row],[LG SV]]</f>
        <v>1</v>
      </c>
      <c r="AA6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89</v>
      </c>
      <c r="AB67">
        <f t="shared" si="1"/>
        <v>6</v>
      </c>
    </row>
    <row r="68" spans="1:28" x14ac:dyDescent="0.25">
      <c r="A68">
        <v>223</v>
      </c>
      <c r="B68" s="10" t="str">
        <f>STANDINGS_OVERALL14[[#This Row],[Team]]&amp;STANDINGS_OVERALL14[[#This Row],[League]]</f>
        <v>Waffle HouseMain Event Las Vegas April 1 League 4</v>
      </c>
      <c r="C68" s="10" t="s">
        <v>621</v>
      </c>
      <c r="D68" t="s">
        <v>622</v>
      </c>
      <c r="E68" t="s">
        <v>459</v>
      </c>
      <c r="F68">
        <v>13</v>
      </c>
      <c r="G68">
        <f>INDEX(STANDINGS_BA[],MATCH(STANDINGS_OVERALL14[[#This Row],[TEAMandLEAGUE]],STANDINGS_BA[TeamANDLeague],0),COLUMN(STANDINGS_BA[PLACE]))</f>
        <v>7</v>
      </c>
      <c r="H68">
        <f>INDEX(STANDINGS_R[],MATCH(STANDINGS_OVERALL14[[#This Row],[TEAMandLEAGUE]],STANDINGS_R[TeamAndLeague],0),COLUMN(STANDINGS_R[PLACE]))</f>
        <v>13</v>
      </c>
      <c r="I68">
        <f>INDEX(STANDINGS_HR[],MATCH(STANDINGS_OVERALL14[[#This Row],[TEAMandLEAGUE]],STANDINGS_HR[TeamANDLeague],0),COLUMN(STANDINGS_HR[PLACE]))</f>
        <v>12</v>
      </c>
      <c r="J68">
        <f>INDEX(STANDINGS_RBI[],MATCH(STANDINGS_OVERALL14[[#This Row],[TEAMandLEAGUE]],STANDINGS_RBI[TeamANDLeague],0),COLUMN(STANDINGS_RBI[PLACE]))</f>
        <v>10</v>
      </c>
      <c r="K68">
        <f>INDEX(STANDINGS_SB[],MATCH(STANDINGS_OVERALL14[[#This Row],[TEAMandLEAGUE]],STANDINGS_SB[TeamANDLeague],0),COLUMN(STANDINGS_SB[PLACE]))</f>
        <v>13</v>
      </c>
      <c r="L68">
        <f>INDEX(STANDINGS_ERA[],MATCH(STANDINGS_OVERALL14[[#This Row],[TEAMandLEAGUE]],STANDINGS_ERA[TeamANDLeague],0),COLUMN(STANDINGS_ERA[PLACE]))</f>
        <v>1</v>
      </c>
      <c r="M68">
        <f>INDEX(STANDINGS_W[],MATCH(STANDINGS_OVERALL14[[#This Row],[TEAMandLEAGUE]],STANDINGS_W[TeamANDLeague],0),COLUMN(STANDINGS_W[PLACE]))</f>
        <v>11</v>
      </c>
      <c r="N68">
        <f>INDEX(STANDINGS_WHIP[],MATCH(STANDINGS_OVERALL14[[#This Row],[TEAMandLEAGUE]],STANDINGS_WHIP[TeamANDLeague],0),COLUMN(STANDINGS_WHIP[PLACE]))</f>
        <v>1</v>
      </c>
      <c r="O68">
        <f>INDEX(STANDINGS_K[],MATCH(STANDINGS_OVERALL14[[#This Row],[TEAMandLEAGUE]],STANDINGS_K[TeamANDLeague],0),COLUMN(STANDINGS_K[PLACE]))</f>
        <v>5</v>
      </c>
      <c r="P68">
        <f>INDEX(STANDINGS_SV[],MATCH(STANDINGS_OVERALL14[[#This Row],[TEAMandLEAGUE]],STANDINGS_SV[TeamANDLeague],0),COLUMN(STANDINGS_SV[PLACE]))</f>
        <v>1</v>
      </c>
      <c r="Q68">
        <f>16-STANDINGS_OVERALL14[[#This Row],[LG BA]]</f>
        <v>9</v>
      </c>
      <c r="R68">
        <f>16-STANDINGS_OVERALL14[[#This Row],[LG R]]</f>
        <v>3</v>
      </c>
      <c r="S68">
        <f>16-STANDINGS_OVERALL14[[#This Row],[LG HR]]</f>
        <v>4</v>
      </c>
      <c r="T68">
        <f>16-STANDINGS_OVERALL14[[#This Row],[LG RBI]]</f>
        <v>6</v>
      </c>
      <c r="U68">
        <f>16-STANDINGS_OVERALL14[[#This Row],[LG SB]]</f>
        <v>3</v>
      </c>
      <c r="V68">
        <f>16-STANDINGS_OVERALL14[[#This Row],[LG ERA]]</f>
        <v>15</v>
      </c>
      <c r="W68">
        <f>16-STANDINGS_OVERALL14[[#This Row],[LG W]]</f>
        <v>5</v>
      </c>
      <c r="X68">
        <f>16-STANDINGS_OVERALL14[[#This Row],[LG WHIP]]</f>
        <v>15</v>
      </c>
      <c r="Y68">
        <f>16-STANDINGS_OVERALL14[[#This Row],[LG K]]</f>
        <v>11</v>
      </c>
      <c r="Z68">
        <f>16-STANDINGS_OVERALL14[[#This Row],[LG SV]]</f>
        <v>15</v>
      </c>
      <c r="AA6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86</v>
      </c>
      <c r="AB68">
        <f t="shared" si="1"/>
        <v>7</v>
      </c>
    </row>
    <row r="69" spans="1:28" x14ac:dyDescent="0.25">
      <c r="A69">
        <v>188</v>
      </c>
      <c r="B69" s="10" t="str">
        <f>STANDINGS_OVERALL14[[#This Row],[Team]]&amp;STANDINGS_OVERALL14[[#This Row],[League]]</f>
        <v>Fossy's StokedMain Event Las Vegas April 1 League 4</v>
      </c>
      <c r="C69" s="10" t="s">
        <v>593</v>
      </c>
      <c r="D69" t="s">
        <v>35</v>
      </c>
      <c r="E69" t="s">
        <v>459</v>
      </c>
      <c r="F69">
        <v>15</v>
      </c>
      <c r="G69">
        <f>INDEX(STANDINGS_BA[],MATCH(STANDINGS_OVERALL14[[#This Row],[TEAMandLEAGUE]],STANDINGS_BA[TeamANDLeague],0),COLUMN(STANDINGS_BA[PLACE]))</f>
        <v>1</v>
      </c>
      <c r="H69">
        <f>INDEX(STANDINGS_R[],MATCH(STANDINGS_OVERALL14[[#This Row],[TEAMandLEAGUE]],STANDINGS_R[TeamAndLeague],0),COLUMN(STANDINGS_R[PLACE]))</f>
        <v>9</v>
      </c>
      <c r="I69">
        <f>INDEX(STANDINGS_HR[],MATCH(STANDINGS_OVERALL14[[#This Row],[TEAMandLEAGUE]],STANDINGS_HR[TeamANDLeague],0),COLUMN(STANDINGS_HR[PLACE]))</f>
        <v>13</v>
      </c>
      <c r="J69">
        <f>INDEX(STANDINGS_RBI[],MATCH(STANDINGS_OVERALL14[[#This Row],[TEAMandLEAGUE]],STANDINGS_RBI[TeamANDLeague],0),COLUMN(STANDINGS_RBI[PLACE]))</f>
        <v>13</v>
      </c>
      <c r="K69">
        <f>INDEX(STANDINGS_SB[],MATCH(STANDINGS_OVERALL14[[#This Row],[TEAMandLEAGUE]],STANDINGS_SB[TeamANDLeague],0),COLUMN(STANDINGS_SB[PLACE]))</f>
        <v>4</v>
      </c>
      <c r="L69">
        <f>INDEX(STANDINGS_ERA[],MATCH(STANDINGS_OVERALL14[[#This Row],[TEAMandLEAGUE]],STANDINGS_ERA[TeamANDLeague],0),COLUMN(STANDINGS_ERA[PLACE]))</f>
        <v>6</v>
      </c>
      <c r="M69">
        <f>INDEX(STANDINGS_W[],MATCH(STANDINGS_OVERALL14[[#This Row],[TEAMandLEAGUE]],STANDINGS_W[TeamANDLeague],0),COLUMN(STANDINGS_W[PLACE]))</f>
        <v>9</v>
      </c>
      <c r="N69">
        <f>INDEX(STANDINGS_WHIP[],MATCH(STANDINGS_OVERALL14[[#This Row],[TEAMandLEAGUE]],STANDINGS_WHIP[TeamANDLeague],0),COLUMN(STANDINGS_WHIP[PLACE]))</f>
        <v>6</v>
      </c>
      <c r="O69">
        <f>INDEX(STANDINGS_K[],MATCH(STANDINGS_OVERALL14[[#This Row],[TEAMandLEAGUE]],STANDINGS_K[TeamANDLeague],0),COLUMN(STANDINGS_K[PLACE]))</f>
        <v>12</v>
      </c>
      <c r="P69">
        <f>INDEX(STANDINGS_SV[],MATCH(STANDINGS_OVERALL14[[#This Row],[TEAMandLEAGUE]],STANDINGS_SV[TeamANDLeague],0),COLUMN(STANDINGS_SV[PLACE]))</f>
        <v>6</v>
      </c>
      <c r="Q69">
        <f>16-STANDINGS_OVERALL14[[#This Row],[LG BA]]</f>
        <v>15</v>
      </c>
      <c r="R69">
        <f>16-STANDINGS_OVERALL14[[#This Row],[LG R]]</f>
        <v>7</v>
      </c>
      <c r="S69">
        <f>16-STANDINGS_OVERALL14[[#This Row],[LG HR]]</f>
        <v>3</v>
      </c>
      <c r="T69">
        <f>16-STANDINGS_OVERALL14[[#This Row],[LG RBI]]</f>
        <v>3</v>
      </c>
      <c r="U69">
        <f>16-STANDINGS_OVERALL14[[#This Row],[LG SB]]</f>
        <v>12</v>
      </c>
      <c r="V69">
        <f>16-STANDINGS_OVERALL14[[#This Row],[LG ERA]]</f>
        <v>10</v>
      </c>
      <c r="W69">
        <f>16-STANDINGS_OVERALL14[[#This Row],[LG W]]</f>
        <v>7</v>
      </c>
      <c r="X69">
        <f>16-STANDINGS_OVERALL14[[#This Row],[LG WHIP]]</f>
        <v>10</v>
      </c>
      <c r="Y69">
        <f>16-STANDINGS_OVERALL14[[#This Row],[LG K]]</f>
        <v>4</v>
      </c>
      <c r="Z69">
        <f>16-STANDINGS_OVERALL14[[#This Row],[LG SV]]</f>
        <v>10</v>
      </c>
      <c r="AA6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81</v>
      </c>
      <c r="AB69">
        <f t="shared" si="1"/>
        <v>8</v>
      </c>
    </row>
    <row r="70" spans="1:28" x14ac:dyDescent="0.25">
      <c r="A70">
        <v>260</v>
      </c>
      <c r="B70" s="10" t="str">
        <f>STANDINGS_OVERALL14[[#This Row],[Team]]&amp;STANDINGS_OVERALL14[[#This Row],[League]]</f>
        <v>King of QueensMain Event Las Vegas April 1 League 4</v>
      </c>
      <c r="C70" s="10" t="s">
        <v>105</v>
      </c>
      <c r="D70" t="s">
        <v>106</v>
      </c>
      <c r="E70" t="s">
        <v>459</v>
      </c>
      <c r="F70">
        <v>8</v>
      </c>
      <c r="G70">
        <f>INDEX(STANDINGS_BA[],MATCH(STANDINGS_OVERALL14[[#This Row],[TEAMandLEAGUE]],STANDINGS_BA[TeamANDLeague],0),COLUMN(STANDINGS_BA[PLACE]))</f>
        <v>9</v>
      </c>
      <c r="H70">
        <f>INDEX(STANDINGS_R[],MATCH(STANDINGS_OVERALL14[[#This Row],[TEAMandLEAGUE]],STANDINGS_R[TeamAndLeague],0),COLUMN(STANDINGS_R[PLACE]))</f>
        <v>7</v>
      </c>
      <c r="I70">
        <f>INDEX(STANDINGS_HR[],MATCH(STANDINGS_OVERALL14[[#This Row],[TEAMandLEAGUE]],STANDINGS_HR[TeamANDLeague],0),COLUMN(STANDINGS_HR[PLACE]))</f>
        <v>6</v>
      </c>
      <c r="J70">
        <f>INDEX(STANDINGS_RBI[],MATCH(STANDINGS_OVERALL14[[#This Row],[TEAMandLEAGUE]],STANDINGS_RBI[TeamANDLeague],0),COLUMN(STANDINGS_RBI[PLACE]))</f>
        <v>3</v>
      </c>
      <c r="K70">
        <f>INDEX(STANDINGS_SB[],MATCH(STANDINGS_OVERALL14[[#This Row],[TEAMandLEAGUE]],STANDINGS_SB[TeamANDLeague],0),COLUMN(STANDINGS_SB[PLACE]))</f>
        <v>9</v>
      </c>
      <c r="L70">
        <f>INDEX(STANDINGS_ERA[],MATCH(STANDINGS_OVERALL14[[#This Row],[TEAMandLEAGUE]],STANDINGS_ERA[TeamANDLeague],0),COLUMN(STANDINGS_ERA[PLACE]))</f>
        <v>14</v>
      </c>
      <c r="M70">
        <f>INDEX(STANDINGS_W[],MATCH(STANDINGS_OVERALL14[[#This Row],[TEAMandLEAGUE]],STANDINGS_W[TeamANDLeague],0),COLUMN(STANDINGS_W[PLACE]))</f>
        <v>3</v>
      </c>
      <c r="N70">
        <f>INDEX(STANDINGS_WHIP[],MATCH(STANDINGS_OVERALL14[[#This Row],[TEAMandLEAGUE]],STANDINGS_WHIP[TeamANDLeague],0),COLUMN(STANDINGS_WHIP[PLACE]))</f>
        <v>15</v>
      </c>
      <c r="O70">
        <f>INDEX(STANDINGS_K[],MATCH(STANDINGS_OVERALL14[[#This Row],[TEAMandLEAGUE]],STANDINGS_K[TeamANDLeague],0),COLUMN(STANDINGS_K[PLACE]))</f>
        <v>6</v>
      </c>
      <c r="P70">
        <f>INDEX(STANDINGS_SV[],MATCH(STANDINGS_OVERALL14[[#This Row],[TEAMandLEAGUE]],STANDINGS_SV[TeamANDLeague],0),COLUMN(STANDINGS_SV[PLACE]))</f>
        <v>12</v>
      </c>
      <c r="Q70">
        <f>16-STANDINGS_OVERALL14[[#This Row],[LG BA]]</f>
        <v>7</v>
      </c>
      <c r="R70">
        <f>16-STANDINGS_OVERALL14[[#This Row],[LG R]]</f>
        <v>9</v>
      </c>
      <c r="S70">
        <f>16-STANDINGS_OVERALL14[[#This Row],[LG HR]]</f>
        <v>10</v>
      </c>
      <c r="T70">
        <f>16-STANDINGS_OVERALL14[[#This Row],[LG RBI]]</f>
        <v>13</v>
      </c>
      <c r="U70">
        <f>16-STANDINGS_OVERALL14[[#This Row],[LG SB]]</f>
        <v>7</v>
      </c>
      <c r="V70">
        <f>16-STANDINGS_OVERALL14[[#This Row],[LG ERA]]</f>
        <v>2</v>
      </c>
      <c r="W70">
        <f>16-STANDINGS_OVERALL14[[#This Row],[LG W]]</f>
        <v>13</v>
      </c>
      <c r="X70">
        <f>16-STANDINGS_OVERALL14[[#This Row],[LG WHIP]]</f>
        <v>1</v>
      </c>
      <c r="Y70">
        <f>16-STANDINGS_OVERALL14[[#This Row],[LG K]]</f>
        <v>10</v>
      </c>
      <c r="Z70">
        <f>16-STANDINGS_OVERALL14[[#This Row],[LG SV]]</f>
        <v>4</v>
      </c>
      <c r="AA7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70">
        <f t="shared" si="1"/>
        <v>9</v>
      </c>
    </row>
    <row r="71" spans="1:28" x14ac:dyDescent="0.25">
      <c r="A71">
        <v>267</v>
      </c>
      <c r="B71" s="10" t="str">
        <f>STANDINGS_OVERALL14[[#This Row],[Team]]&amp;STANDINGS_OVERALL14[[#This Row],[League]]</f>
        <v>MANKIND NATION &amp; SEABASSMain Event Las Vegas April 1 League 4</v>
      </c>
      <c r="C71" s="10" t="s">
        <v>209</v>
      </c>
      <c r="D71" t="s">
        <v>210</v>
      </c>
      <c r="E71" t="s">
        <v>459</v>
      </c>
      <c r="F71">
        <v>1</v>
      </c>
      <c r="G71">
        <f>INDEX(STANDINGS_BA[],MATCH(STANDINGS_OVERALL14[[#This Row],[TEAMandLEAGUE]],STANDINGS_BA[TeamANDLeague],0),COLUMN(STANDINGS_BA[PLACE]))</f>
        <v>4</v>
      </c>
      <c r="H71">
        <f>INDEX(STANDINGS_R[],MATCH(STANDINGS_OVERALL14[[#This Row],[TEAMandLEAGUE]],STANDINGS_R[TeamAndLeague],0),COLUMN(STANDINGS_R[PLACE]))</f>
        <v>11</v>
      </c>
      <c r="I71">
        <f>INDEX(STANDINGS_HR[],MATCH(STANDINGS_OVERALL14[[#This Row],[TEAMandLEAGUE]],STANDINGS_HR[TeamANDLeague],0),COLUMN(STANDINGS_HR[PLACE]))</f>
        <v>9</v>
      </c>
      <c r="J71">
        <f>INDEX(STANDINGS_RBI[],MATCH(STANDINGS_OVERALL14[[#This Row],[TEAMandLEAGUE]],STANDINGS_RBI[TeamANDLeague],0),COLUMN(STANDINGS_RBI[PLACE]))</f>
        <v>11</v>
      </c>
      <c r="K71">
        <f>INDEX(STANDINGS_SB[],MATCH(STANDINGS_OVERALL14[[#This Row],[TEAMandLEAGUE]],STANDINGS_SB[TeamANDLeague],0),COLUMN(STANDINGS_SB[PLACE]))</f>
        <v>12</v>
      </c>
      <c r="L71">
        <f>INDEX(STANDINGS_ERA[],MATCH(STANDINGS_OVERALL14[[#This Row],[TEAMandLEAGUE]],STANDINGS_ERA[TeamANDLeague],0),COLUMN(STANDINGS_ERA[PLACE]))</f>
        <v>12</v>
      </c>
      <c r="M71">
        <f>INDEX(STANDINGS_W[],MATCH(STANDINGS_OVERALL14[[#This Row],[TEAMandLEAGUE]],STANDINGS_W[TeamANDLeague],0),COLUMN(STANDINGS_W[PLACE]))</f>
        <v>6</v>
      </c>
      <c r="N71">
        <f>INDEX(STANDINGS_WHIP[],MATCH(STANDINGS_OVERALL14[[#This Row],[TEAMandLEAGUE]],STANDINGS_WHIP[TeamANDLeague],0),COLUMN(STANDINGS_WHIP[PLACE]))</f>
        <v>7</v>
      </c>
      <c r="O71">
        <f>INDEX(STANDINGS_K[],MATCH(STANDINGS_OVERALL14[[#This Row],[TEAMandLEAGUE]],STANDINGS_K[TeamANDLeague],0),COLUMN(STANDINGS_K[PLACE]))</f>
        <v>13</v>
      </c>
      <c r="P71">
        <f>INDEX(STANDINGS_SV[],MATCH(STANDINGS_OVERALL14[[#This Row],[TEAMandLEAGUE]],STANDINGS_SV[TeamANDLeague],0),COLUMN(STANDINGS_SV[PLACE]))</f>
        <v>8</v>
      </c>
      <c r="Q71">
        <f>16-STANDINGS_OVERALL14[[#This Row],[LG BA]]</f>
        <v>12</v>
      </c>
      <c r="R71">
        <f>16-STANDINGS_OVERALL14[[#This Row],[LG R]]</f>
        <v>5</v>
      </c>
      <c r="S71">
        <f>16-STANDINGS_OVERALL14[[#This Row],[LG HR]]</f>
        <v>7</v>
      </c>
      <c r="T71">
        <f>16-STANDINGS_OVERALL14[[#This Row],[LG RBI]]</f>
        <v>5</v>
      </c>
      <c r="U71">
        <f>16-STANDINGS_OVERALL14[[#This Row],[LG SB]]</f>
        <v>4</v>
      </c>
      <c r="V71">
        <f>16-STANDINGS_OVERALL14[[#This Row],[LG ERA]]</f>
        <v>4</v>
      </c>
      <c r="W71">
        <f>16-STANDINGS_OVERALL14[[#This Row],[LG W]]</f>
        <v>10</v>
      </c>
      <c r="X71">
        <f>16-STANDINGS_OVERALL14[[#This Row],[LG WHIP]]</f>
        <v>9</v>
      </c>
      <c r="Y71">
        <f>16-STANDINGS_OVERALL14[[#This Row],[LG K]]</f>
        <v>3</v>
      </c>
      <c r="Z71">
        <f>16-STANDINGS_OVERALL14[[#This Row],[LG SV]]</f>
        <v>8</v>
      </c>
      <c r="AA7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67</v>
      </c>
      <c r="AB71">
        <f t="shared" si="1"/>
        <v>10</v>
      </c>
    </row>
    <row r="72" spans="1:28" x14ac:dyDescent="0.25">
      <c r="A72">
        <v>288</v>
      </c>
      <c r="B72" s="10" t="str">
        <f>STANDINGS_OVERALL14[[#This Row],[Team]]&amp;STANDINGS_OVERALL14[[#This Row],[League]]</f>
        <v>Stricks SlumpBusters 3Main Event Las Vegas April 1 League 4</v>
      </c>
      <c r="C72" s="10" t="s">
        <v>683</v>
      </c>
      <c r="D72" t="s">
        <v>245</v>
      </c>
      <c r="E72" t="s">
        <v>459</v>
      </c>
      <c r="F72">
        <v>10</v>
      </c>
      <c r="G72">
        <f>INDEX(STANDINGS_BA[],MATCH(STANDINGS_OVERALL14[[#This Row],[TEAMandLEAGUE]],STANDINGS_BA[TeamANDLeague],0),COLUMN(STANDINGS_BA[PLACE]))</f>
        <v>8</v>
      </c>
      <c r="H72">
        <f>INDEX(STANDINGS_R[],MATCH(STANDINGS_OVERALL14[[#This Row],[TEAMandLEAGUE]],STANDINGS_R[TeamAndLeague],0),COLUMN(STANDINGS_R[PLACE]))</f>
        <v>12</v>
      </c>
      <c r="I72">
        <f>INDEX(STANDINGS_HR[],MATCH(STANDINGS_OVERALL14[[#This Row],[TEAMandLEAGUE]],STANDINGS_HR[TeamANDLeague],0),COLUMN(STANDINGS_HR[PLACE]))</f>
        <v>10</v>
      </c>
      <c r="J72">
        <f>INDEX(STANDINGS_RBI[],MATCH(STANDINGS_OVERALL14[[#This Row],[TEAMandLEAGUE]],STANDINGS_RBI[TeamANDLeague],0),COLUMN(STANDINGS_RBI[PLACE]))</f>
        <v>6</v>
      </c>
      <c r="K72">
        <f>INDEX(STANDINGS_SB[],MATCH(STANDINGS_OVERALL14[[#This Row],[TEAMandLEAGUE]],STANDINGS_SB[TeamANDLeague],0),COLUMN(STANDINGS_SB[PLACE]))</f>
        <v>14</v>
      </c>
      <c r="L72">
        <f>INDEX(STANDINGS_ERA[],MATCH(STANDINGS_OVERALL14[[#This Row],[TEAMandLEAGUE]],STANDINGS_ERA[TeamANDLeague],0),COLUMN(STANDINGS_ERA[PLACE]))</f>
        <v>4</v>
      </c>
      <c r="M72">
        <f>INDEX(STANDINGS_W[],MATCH(STANDINGS_OVERALL14[[#This Row],[TEAMandLEAGUE]],STANDINGS_W[TeamANDLeague],0),COLUMN(STANDINGS_W[PLACE]))</f>
        <v>14</v>
      </c>
      <c r="N72">
        <f>INDEX(STANDINGS_WHIP[],MATCH(STANDINGS_OVERALL14[[#This Row],[TEAMandLEAGUE]],STANDINGS_WHIP[TeamANDLeague],0),COLUMN(STANDINGS_WHIP[PLACE]))</f>
        <v>9</v>
      </c>
      <c r="O72">
        <f>INDEX(STANDINGS_K[],MATCH(STANDINGS_OVERALL14[[#This Row],[TEAMandLEAGUE]],STANDINGS_K[TeamANDLeague],0),COLUMN(STANDINGS_K[PLACE]))</f>
        <v>11</v>
      </c>
      <c r="P72">
        <f>INDEX(STANDINGS_SV[],MATCH(STANDINGS_OVERALL14[[#This Row],[TEAMandLEAGUE]],STANDINGS_SV[TeamANDLeague],0),COLUMN(STANDINGS_SV[PLACE]))</f>
        <v>7</v>
      </c>
      <c r="Q72">
        <f>16-STANDINGS_OVERALL14[[#This Row],[LG BA]]</f>
        <v>8</v>
      </c>
      <c r="R72">
        <f>16-STANDINGS_OVERALL14[[#This Row],[LG R]]</f>
        <v>4</v>
      </c>
      <c r="S72">
        <f>16-STANDINGS_OVERALL14[[#This Row],[LG HR]]</f>
        <v>6</v>
      </c>
      <c r="T72">
        <f>16-STANDINGS_OVERALL14[[#This Row],[LG RBI]]</f>
        <v>10</v>
      </c>
      <c r="U72">
        <f>16-STANDINGS_OVERALL14[[#This Row],[LG SB]]</f>
        <v>2</v>
      </c>
      <c r="V72">
        <f>16-STANDINGS_OVERALL14[[#This Row],[LG ERA]]</f>
        <v>12</v>
      </c>
      <c r="W72">
        <f>16-STANDINGS_OVERALL14[[#This Row],[LG W]]</f>
        <v>2</v>
      </c>
      <c r="X72">
        <f>16-STANDINGS_OVERALL14[[#This Row],[LG WHIP]]</f>
        <v>7</v>
      </c>
      <c r="Y72">
        <f>16-STANDINGS_OVERALL14[[#This Row],[LG K]]</f>
        <v>5</v>
      </c>
      <c r="Z72">
        <f>16-STANDINGS_OVERALL14[[#This Row],[LG SV]]</f>
        <v>9</v>
      </c>
      <c r="AA7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65</v>
      </c>
      <c r="AB72">
        <f t="shared" si="1"/>
        <v>11</v>
      </c>
    </row>
    <row r="73" spans="1:28" x14ac:dyDescent="0.25">
      <c r="A73">
        <v>338</v>
      </c>
      <c r="B73" s="10" t="str">
        <f>STANDINGS_OVERALL14[[#This Row],[Team]]&amp;STANDINGS_OVERALL14[[#This Row],[League]]</f>
        <v>PACO THYMEMain Event Las Vegas April 1 League 4</v>
      </c>
      <c r="C73" s="10" t="s">
        <v>80</v>
      </c>
      <c r="D73" t="s">
        <v>81</v>
      </c>
      <c r="E73" t="s">
        <v>459</v>
      </c>
      <c r="F73">
        <v>4</v>
      </c>
      <c r="G73">
        <f>INDEX(STANDINGS_BA[],MATCH(STANDINGS_OVERALL14[[#This Row],[TEAMandLEAGUE]],STANDINGS_BA[TeamANDLeague],0),COLUMN(STANDINGS_BA[PLACE]))</f>
        <v>13</v>
      </c>
      <c r="H73">
        <f>INDEX(STANDINGS_R[],MATCH(STANDINGS_OVERALL14[[#This Row],[TEAMandLEAGUE]],STANDINGS_R[TeamAndLeague],0),COLUMN(STANDINGS_R[PLACE]))</f>
        <v>15</v>
      </c>
      <c r="I73">
        <f>INDEX(STANDINGS_HR[],MATCH(STANDINGS_OVERALL14[[#This Row],[TEAMandLEAGUE]],STANDINGS_HR[TeamANDLeague],0),COLUMN(STANDINGS_HR[PLACE]))</f>
        <v>15</v>
      </c>
      <c r="J73">
        <f>INDEX(STANDINGS_RBI[],MATCH(STANDINGS_OVERALL14[[#This Row],[TEAMandLEAGUE]],STANDINGS_RBI[TeamANDLeague],0),COLUMN(STANDINGS_RBI[PLACE]))</f>
        <v>15</v>
      </c>
      <c r="K73">
        <f>INDEX(STANDINGS_SB[],MATCH(STANDINGS_OVERALL14[[#This Row],[TEAMandLEAGUE]],STANDINGS_SB[TeamANDLeague],0),COLUMN(STANDINGS_SB[PLACE]))</f>
        <v>6</v>
      </c>
      <c r="L73">
        <f>INDEX(STANDINGS_ERA[],MATCH(STANDINGS_OVERALL14[[#This Row],[TEAMandLEAGUE]],STANDINGS_ERA[TeamANDLeague],0),COLUMN(STANDINGS_ERA[PLACE]))</f>
        <v>5</v>
      </c>
      <c r="M73">
        <f>INDEX(STANDINGS_W[],MATCH(STANDINGS_OVERALL14[[#This Row],[TEAMandLEAGUE]],STANDINGS_W[TeamANDLeague],0),COLUMN(STANDINGS_W[PLACE]))</f>
        <v>7</v>
      </c>
      <c r="N73">
        <f>INDEX(STANDINGS_WHIP[],MATCH(STANDINGS_OVERALL14[[#This Row],[TEAMandLEAGUE]],STANDINGS_WHIP[TeamANDLeague],0),COLUMN(STANDINGS_WHIP[PLACE]))</f>
        <v>10</v>
      </c>
      <c r="O73">
        <f>INDEX(STANDINGS_K[],MATCH(STANDINGS_OVERALL14[[#This Row],[TEAMandLEAGUE]],STANDINGS_K[TeamANDLeague],0),COLUMN(STANDINGS_K[PLACE]))</f>
        <v>7</v>
      </c>
      <c r="P73">
        <f>INDEX(STANDINGS_SV[],MATCH(STANDINGS_OVERALL14[[#This Row],[TEAMandLEAGUE]],STANDINGS_SV[TeamANDLeague],0),COLUMN(STANDINGS_SV[PLACE]))</f>
        <v>5</v>
      </c>
      <c r="Q73">
        <f>16-STANDINGS_OVERALL14[[#This Row],[LG BA]]</f>
        <v>3</v>
      </c>
      <c r="R73">
        <f>16-STANDINGS_OVERALL14[[#This Row],[LG R]]</f>
        <v>1</v>
      </c>
      <c r="S73">
        <f>16-STANDINGS_OVERALL14[[#This Row],[LG HR]]</f>
        <v>1</v>
      </c>
      <c r="T73">
        <f>16-STANDINGS_OVERALL14[[#This Row],[LG RBI]]</f>
        <v>1</v>
      </c>
      <c r="U73">
        <f>16-STANDINGS_OVERALL14[[#This Row],[LG SB]]</f>
        <v>10</v>
      </c>
      <c r="V73">
        <f>16-STANDINGS_OVERALL14[[#This Row],[LG ERA]]</f>
        <v>11</v>
      </c>
      <c r="W73">
        <f>16-STANDINGS_OVERALL14[[#This Row],[LG W]]</f>
        <v>9</v>
      </c>
      <c r="X73">
        <f>16-STANDINGS_OVERALL14[[#This Row],[LG WHIP]]</f>
        <v>6</v>
      </c>
      <c r="Y73">
        <f>16-STANDINGS_OVERALL14[[#This Row],[LG K]]</f>
        <v>9</v>
      </c>
      <c r="Z73">
        <f>16-STANDINGS_OVERALL14[[#This Row],[LG SV]]</f>
        <v>11</v>
      </c>
      <c r="AA7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62</v>
      </c>
      <c r="AB73">
        <f t="shared" si="1"/>
        <v>12</v>
      </c>
    </row>
    <row r="74" spans="1:28" x14ac:dyDescent="0.25">
      <c r="A74">
        <v>330</v>
      </c>
      <c r="B74" s="10" t="str">
        <f>STANDINGS_OVERALL14[[#This Row],[Team]]&amp;STANDINGS_OVERALL14[[#This Row],[League]]</f>
        <v>The Gamblers 2017Main Event Las Vegas April 1 League 4</v>
      </c>
      <c r="C74" s="10" t="s">
        <v>732</v>
      </c>
      <c r="D74" t="s">
        <v>272</v>
      </c>
      <c r="E74" t="s">
        <v>459</v>
      </c>
      <c r="F74">
        <v>12</v>
      </c>
      <c r="G74">
        <f>INDEX(STANDINGS_BA[],MATCH(STANDINGS_OVERALL14[[#This Row],[TEAMandLEAGUE]],STANDINGS_BA[TeamANDLeague],0),COLUMN(STANDINGS_BA[PLACE]))</f>
        <v>12</v>
      </c>
      <c r="H74">
        <f>INDEX(STANDINGS_R[],MATCH(STANDINGS_OVERALL14[[#This Row],[TEAMandLEAGUE]],STANDINGS_R[TeamAndLeague],0),COLUMN(STANDINGS_R[PLACE]))</f>
        <v>4</v>
      </c>
      <c r="I74">
        <f>INDEX(STANDINGS_HR[],MATCH(STANDINGS_OVERALL14[[#This Row],[TEAMandLEAGUE]],STANDINGS_HR[TeamANDLeague],0),COLUMN(STANDINGS_HR[PLACE]))</f>
        <v>7</v>
      </c>
      <c r="J74">
        <f>INDEX(STANDINGS_RBI[],MATCH(STANDINGS_OVERALL14[[#This Row],[TEAMandLEAGUE]],STANDINGS_RBI[TeamANDLeague],0),COLUMN(STANDINGS_RBI[PLACE]))</f>
        <v>12</v>
      </c>
      <c r="K74">
        <f>INDEX(STANDINGS_SB[],MATCH(STANDINGS_OVERALL14[[#This Row],[TEAMandLEAGUE]],STANDINGS_SB[TeamANDLeague],0),COLUMN(STANDINGS_SB[PLACE]))</f>
        <v>8</v>
      </c>
      <c r="L74">
        <f>INDEX(STANDINGS_ERA[],MATCH(STANDINGS_OVERALL14[[#This Row],[TEAMandLEAGUE]],STANDINGS_ERA[TeamANDLeague],0),COLUMN(STANDINGS_ERA[PLACE]))</f>
        <v>13</v>
      </c>
      <c r="M74">
        <f>INDEX(STANDINGS_W[],MATCH(STANDINGS_OVERALL14[[#This Row],[TEAMandLEAGUE]],STANDINGS_W[TeamANDLeague],0),COLUMN(STANDINGS_W[PLACE]))</f>
        <v>5</v>
      </c>
      <c r="N74">
        <f>INDEX(STANDINGS_WHIP[],MATCH(STANDINGS_OVERALL14[[#This Row],[TEAMandLEAGUE]],STANDINGS_WHIP[TeamANDLeague],0),COLUMN(STANDINGS_WHIP[PLACE]))</f>
        <v>14</v>
      </c>
      <c r="O74">
        <f>INDEX(STANDINGS_K[],MATCH(STANDINGS_OVERALL14[[#This Row],[TEAMandLEAGUE]],STANDINGS_K[TeamANDLeague],0),COLUMN(STANDINGS_K[PLACE]))</f>
        <v>14</v>
      </c>
      <c r="P74">
        <f>INDEX(STANDINGS_SV[],MATCH(STANDINGS_OVERALL14[[#This Row],[TEAMandLEAGUE]],STANDINGS_SV[TeamANDLeague],0),COLUMN(STANDINGS_SV[PLACE]))</f>
        <v>13</v>
      </c>
      <c r="Q74">
        <f>16-STANDINGS_OVERALL14[[#This Row],[LG BA]]</f>
        <v>4</v>
      </c>
      <c r="R74">
        <f>16-STANDINGS_OVERALL14[[#This Row],[LG R]]</f>
        <v>12</v>
      </c>
      <c r="S74">
        <f>16-STANDINGS_OVERALL14[[#This Row],[LG HR]]</f>
        <v>9</v>
      </c>
      <c r="T74">
        <f>16-STANDINGS_OVERALL14[[#This Row],[LG RBI]]</f>
        <v>4</v>
      </c>
      <c r="U74">
        <f>16-STANDINGS_OVERALL14[[#This Row],[LG SB]]</f>
        <v>8</v>
      </c>
      <c r="V74">
        <f>16-STANDINGS_OVERALL14[[#This Row],[LG ERA]]</f>
        <v>3</v>
      </c>
      <c r="W74">
        <f>16-STANDINGS_OVERALL14[[#This Row],[LG W]]</f>
        <v>11</v>
      </c>
      <c r="X74">
        <f>16-STANDINGS_OVERALL14[[#This Row],[LG WHIP]]</f>
        <v>2</v>
      </c>
      <c r="Y74">
        <f>16-STANDINGS_OVERALL14[[#This Row],[LG K]]</f>
        <v>2</v>
      </c>
      <c r="Z74">
        <f>16-STANDINGS_OVERALL14[[#This Row],[LG SV]]</f>
        <v>3</v>
      </c>
      <c r="AA7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58</v>
      </c>
      <c r="AB74">
        <f t="shared" si="1"/>
        <v>13</v>
      </c>
    </row>
    <row r="75" spans="1:28" x14ac:dyDescent="0.25">
      <c r="A75">
        <v>391</v>
      </c>
      <c r="B75" s="10" t="str">
        <f>STANDINGS_OVERALL14[[#This Row],[Team]]&amp;STANDINGS_OVERALL14[[#This Row],[League]]</f>
        <v>CC's DesperadosMain Event Las Vegas April 1 League 4</v>
      </c>
      <c r="C75" s="10" t="s">
        <v>157</v>
      </c>
      <c r="D75" t="s">
        <v>158</v>
      </c>
      <c r="E75" t="s">
        <v>459</v>
      </c>
      <c r="F75">
        <v>9</v>
      </c>
      <c r="G75">
        <f>INDEX(STANDINGS_BA[],MATCH(STANDINGS_OVERALL14[[#This Row],[TEAMandLEAGUE]],STANDINGS_BA[TeamANDLeague],0),COLUMN(STANDINGS_BA[PLACE]))</f>
        <v>15</v>
      </c>
      <c r="H75">
        <f>INDEX(STANDINGS_R[],MATCH(STANDINGS_OVERALL14[[#This Row],[TEAMandLEAGUE]],STANDINGS_R[TeamAndLeague],0),COLUMN(STANDINGS_R[PLACE]))</f>
        <v>10</v>
      </c>
      <c r="I75">
        <f>INDEX(STANDINGS_HR[],MATCH(STANDINGS_OVERALL14[[#This Row],[TEAMandLEAGUE]],STANDINGS_HR[TeamANDLeague],0),COLUMN(STANDINGS_HR[PLACE]))</f>
        <v>14</v>
      </c>
      <c r="J75">
        <f>INDEX(STANDINGS_RBI[],MATCH(STANDINGS_OVERALL14[[#This Row],[TEAMandLEAGUE]],STANDINGS_RBI[TeamANDLeague],0),COLUMN(STANDINGS_RBI[PLACE]))</f>
        <v>14</v>
      </c>
      <c r="K75">
        <f>INDEX(STANDINGS_SB[],MATCH(STANDINGS_OVERALL14[[#This Row],[TEAMandLEAGUE]],STANDINGS_SB[TeamANDLeague],0),COLUMN(STANDINGS_SB[PLACE]))</f>
        <v>3</v>
      </c>
      <c r="L75">
        <f>INDEX(STANDINGS_ERA[],MATCH(STANDINGS_OVERALL14[[#This Row],[TEAMandLEAGUE]],STANDINGS_ERA[TeamANDLeague],0),COLUMN(STANDINGS_ERA[PLACE]))</f>
        <v>15</v>
      </c>
      <c r="M75">
        <f>INDEX(STANDINGS_W[],MATCH(STANDINGS_OVERALL14[[#This Row],[TEAMandLEAGUE]],STANDINGS_W[TeamANDLeague],0),COLUMN(STANDINGS_W[PLACE]))</f>
        <v>13</v>
      </c>
      <c r="N75">
        <f>INDEX(STANDINGS_WHIP[],MATCH(STANDINGS_OVERALL14[[#This Row],[TEAMandLEAGUE]],STANDINGS_WHIP[TeamANDLeague],0),COLUMN(STANDINGS_WHIP[PLACE]))</f>
        <v>13</v>
      </c>
      <c r="O75">
        <f>INDEX(STANDINGS_K[],MATCH(STANDINGS_OVERALL14[[#This Row],[TEAMandLEAGUE]],STANDINGS_K[TeamANDLeague],0),COLUMN(STANDINGS_K[PLACE]))</f>
        <v>3</v>
      </c>
      <c r="P75">
        <f>INDEX(STANDINGS_SV[],MATCH(STANDINGS_OVERALL14[[#This Row],[TEAMandLEAGUE]],STANDINGS_SV[TeamANDLeague],0),COLUMN(STANDINGS_SV[PLACE]))</f>
        <v>4</v>
      </c>
      <c r="Q75">
        <f>16-STANDINGS_OVERALL14[[#This Row],[LG BA]]</f>
        <v>1</v>
      </c>
      <c r="R75">
        <f>16-STANDINGS_OVERALL14[[#This Row],[LG R]]</f>
        <v>6</v>
      </c>
      <c r="S75">
        <f>16-STANDINGS_OVERALL14[[#This Row],[LG HR]]</f>
        <v>2</v>
      </c>
      <c r="T75">
        <f>16-STANDINGS_OVERALL14[[#This Row],[LG RBI]]</f>
        <v>2</v>
      </c>
      <c r="U75">
        <f>16-STANDINGS_OVERALL14[[#This Row],[LG SB]]</f>
        <v>13</v>
      </c>
      <c r="V75">
        <f>16-STANDINGS_OVERALL14[[#This Row],[LG ERA]]</f>
        <v>1</v>
      </c>
      <c r="W75">
        <f>16-STANDINGS_OVERALL14[[#This Row],[LG W]]</f>
        <v>3</v>
      </c>
      <c r="X75">
        <f>16-STANDINGS_OVERALL14[[#This Row],[LG WHIP]]</f>
        <v>3</v>
      </c>
      <c r="Y75">
        <f>16-STANDINGS_OVERALL14[[#This Row],[LG K]]</f>
        <v>13</v>
      </c>
      <c r="Z75">
        <f>16-STANDINGS_OVERALL14[[#This Row],[LG SV]]</f>
        <v>12</v>
      </c>
      <c r="AA7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56</v>
      </c>
      <c r="AB75">
        <f t="shared" si="1"/>
        <v>14</v>
      </c>
    </row>
    <row r="76" spans="1:28" x14ac:dyDescent="0.25">
      <c r="A76">
        <v>401</v>
      </c>
      <c r="B76" s="10" t="str">
        <f>STANDINGS_OVERALL14[[#This Row],[Team]]&amp;STANDINGS_OVERALL14[[#This Row],[League]]</f>
        <v>The Yellow JerseysMain Event Las Vegas April 1 League 4</v>
      </c>
      <c r="C76" s="10" t="s">
        <v>790</v>
      </c>
      <c r="D76" t="s">
        <v>791</v>
      </c>
      <c r="E76" t="s">
        <v>459</v>
      </c>
      <c r="F76">
        <v>2</v>
      </c>
      <c r="G76">
        <f>INDEX(STANDINGS_BA[],MATCH(STANDINGS_OVERALL14[[#This Row],[TEAMandLEAGUE]],STANDINGS_BA[TeamANDLeague],0),COLUMN(STANDINGS_BA[PLACE]))</f>
        <v>6</v>
      </c>
      <c r="H76">
        <f>INDEX(STANDINGS_R[],MATCH(STANDINGS_OVERALL14[[#This Row],[TEAMandLEAGUE]],STANDINGS_R[TeamAndLeague],0),COLUMN(STANDINGS_R[PLACE]))</f>
        <v>14</v>
      </c>
      <c r="I76">
        <f>INDEX(STANDINGS_HR[],MATCH(STANDINGS_OVERALL14[[#This Row],[TEAMandLEAGUE]],STANDINGS_HR[TeamANDLeague],0),COLUMN(STANDINGS_HR[PLACE]))</f>
        <v>11</v>
      </c>
      <c r="J76">
        <f>INDEX(STANDINGS_RBI[],MATCH(STANDINGS_OVERALL14[[#This Row],[TEAMandLEAGUE]],STANDINGS_RBI[TeamANDLeague],0),COLUMN(STANDINGS_RBI[PLACE]))</f>
        <v>9</v>
      </c>
      <c r="K76">
        <f>INDEX(STANDINGS_SB[],MATCH(STANDINGS_OVERALL14[[#This Row],[TEAMandLEAGUE]],STANDINGS_SB[TeamANDLeague],0),COLUMN(STANDINGS_SB[PLACE]))</f>
        <v>15</v>
      </c>
      <c r="L76">
        <f>INDEX(STANDINGS_ERA[],MATCH(STANDINGS_OVERALL14[[#This Row],[TEAMandLEAGUE]],STANDINGS_ERA[TeamANDLeague],0),COLUMN(STANDINGS_ERA[PLACE]))</f>
        <v>9</v>
      </c>
      <c r="M76">
        <f>INDEX(STANDINGS_W[],MATCH(STANDINGS_OVERALL14[[#This Row],[TEAMandLEAGUE]],STANDINGS_W[TeamANDLeague],0),COLUMN(STANDINGS_W[PLACE]))</f>
        <v>15</v>
      </c>
      <c r="N76">
        <f>INDEX(STANDINGS_WHIP[],MATCH(STANDINGS_OVERALL14[[#This Row],[TEAMandLEAGUE]],STANDINGS_WHIP[TeamANDLeague],0),COLUMN(STANDINGS_WHIP[PLACE]))</f>
        <v>2</v>
      </c>
      <c r="O76">
        <f>INDEX(STANDINGS_K[],MATCH(STANDINGS_OVERALL14[[#This Row],[TEAMandLEAGUE]],STANDINGS_K[TeamANDLeague],0),COLUMN(STANDINGS_K[PLACE]))</f>
        <v>15</v>
      </c>
      <c r="P76">
        <f>INDEX(STANDINGS_SV[],MATCH(STANDINGS_OVERALL14[[#This Row],[TEAMandLEAGUE]],STANDINGS_SV[TeamANDLeague],0),COLUMN(STANDINGS_SV[PLACE]))</f>
        <v>11</v>
      </c>
      <c r="Q76">
        <f>16-STANDINGS_OVERALL14[[#This Row],[LG BA]]</f>
        <v>10</v>
      </c>
      <c r="R76">
        <f>16-STANDINGS_OVERALL14[[#This Row],[LG R]]</f>
        <v>2</v>
      </c>
      <c r="S76">
        <f>16-STANDINGS_OVERALL14[[#This Row],[LG HR]]</f>
        <v>5</v>
      </c>
      <c r="T76">
        <f>16-STANDINGS_OVERALL14[[#This Row],[LG RBI]]</f>
        <v>7</v>
      </c>
      <c r="U76">
        <f>16-STANDINGS_OVERALL14[[#This Row],[LG SB]]</f>
        <v>1</v>
      </c>
      <c r="V76">
        <f>16-STANDINGS_OVERALL14[[#This Row],[LG ERA]]</f>
        <v>7</v>
      </c>
      <c r="W76">
        <f>16-STANDINGS_OVERALL14[[#This Row],[LG W]]</f>
        <v>1</v>
      </c>
      <c r="X76">
        <f>16-STANDINGS_OVERALL14[[#This Row],[LG WHIP]]</f>
        <v>14</v>
      </c>
      <c r="Y76">
        <f>16-STANDINGS_OVERALL14[[#This Row],[LG K]]</f>
        <v>1</v>
      </c>
      <c r="Z76">
        <f>16-STANDINGS_OVERALL14[[#This Row],[LG SV]]</f>
        <v>5</v>
      </c>
      <c r="AA7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53</v>
      </c>
      <c r="AB76">
        <f t="shared" si="1"/>
        <v>15</v>
      </c>
    </row>
    <row r="77" spans="1:28" x14ac:dyDescent="0.25">
      <c r="A77">
        <v>17</v>
      </c>
      <c r="B77" s="10" t="str">
        <f>STANDINGS_OVERALL14[[#This Row],[Team]]&amp;STANDINGS_OVERALL14[[#This Row],[League]]</f>
        <v>Team WithrowMain Event Las Vegas April 1 League 5</v>
      </c>
      <c r="C77" s="10" t="s">
        <v>433</v>
      </c>
      <c r="D77" t="s">
        <v>375</v>
      </c>
      <c r="E77" t="s">
        <v>434</v>
      </c>
      <c r="F77">
        <v>13</v>
      </c>
      <c r="G77">
        <f>INDEX(STANDINGS_BA[],MATCH(STANDINGS_OVERALL14[[#This Row],[TEAMandLEAGUE]],STANDINGS_BA[TeamANDLeague],0),COLUMN(STANDINGS_BA[PLACE]))</f>
        <v>9</v>
      </c>
      <c r="H77">
        <f>INDEX(STANDINGS_R[],MATCH(STANDINGS_OVERALL14[[#This Row],[TEAMandLEAGUE]],STANDINGS_R[TeamAndLeague],0),COLUMN(STANDINGS_R[PLACE]))</f>
        <v>2</v>
      </c>
      <c r="I77">
        <f>INDEX(STANDINGS_HR[],MATCH(STANDINGS_OVERALL14[[#This Row],[TEAMandLEAGUE]],STANDINGS_HR[TeamANDLeague],0),COLUMN(STANDINGS_HR[PLACE]))</f>
        <v>3</v>
      </c>
      <c r="J77">
        <f>INDEX(STANDINGS_RBI[],MATCH(STANDINGS_OVERALL14[[#This Row],[TEAMandLEAGUE]],STANDINGS_RBI[TeamANDLeague],0),COLUMN(STANDINGS_RBI[PLACE]))</f>
        <v>2</v>
      </c>
      <c r="K77">
        <f>INDEX(STANDINGS_SB[],MATCH(STANDINGS_OVERALL14[[#This Row],[TEAMandLEAGUE]],STANDINGS_SB[TeamANDLeague],0),COLUMN(STANDINGS_SB[PLACE]))</f>
        <v>6</v>
      </c>
      <c r="L77">
        <f>INDEX(STANDINGS_ERA[],MATCH(STANDINGS_OVERALL14[[#This Row],[TEAMandLEAGUE]],STANDINGS_ERA[TeamANDLeague],0),COLUMN(STANDINGS_ERA[PLACE]))</f>
        <v>3</v>
      </c>
      <c r="M77">
        <f>INDEX(STANDINGS_W[],MATCH(STANDINGS_OVERALL14[[#This Row],[TEAMandLEAGUE]],STANDINGS_W[TeamANDLeague],0),COLUMN(STANDINGS_W[PLACE]))</f>
        <v>1</v>
      </c>
      <c r="N77">
        <f>INDEX(STANDINGS_WHIP[],MATCH(STANDINGS_OVERALL14[[#This Row],[TEAMandLEAGUE]],STANDINGS_WHIP[TeamANDLeague],0),COLUMN(STANDINGS_WHIP[PLACE]))</f>
        <v>3</v>
      </c>
      <c r="O77">
        <f>INDEX(STANDINGS_K[],MATCH(STANDINGS_OVERALL14[[#This Row],[TEAMandLEAGUE]],STANDINGS_K[TeamANDLeague],0),COLUMN(STANDINGS_K[PLACE]))</f>
        <v>1</v>
      </c>
      <c r="P77">
        <f>INDEX(STANDINGS_SV[],MATCH(STANDINGS_OVERALL14[[#This Row],[TEAMandLEAGUE]],STANDINGS_SV[TeamANDLeague],0),COLUMN(STANDINGS_SV[PLACE]))</f>
        <v>4</v>
      </c>
      <c r="Q77">
        <f>16-STANDINGS_OVERALL14[[#This Row],[LG BA]]</f>
        <v>7</v>
      </c>
      <c r="R77">
        <f>16-STANDINGS_OVERALL14[[#This Row],[LG R]]</f>
        <v>14</v>
      </c>
      <c r="S77">
        <f>16-STANDINGS_OVERALL14[[#This Row],[LG HR]]</f>
        <v>13</v>
      </c>
      <c r="T77">
        <f>16-STANDINGS_OVERALL14[[#This Row],[LG RBI]]</f>
        <v>14</v>
      </c>
      <c r="U77">
        <f>16-STANDINGS_OVERALL14[[#This Row],[LG SB]]</f>
        <v>10</v>
      </c>
      <c r="V77">
        <f>16-STANDINGS_OVERALL14[[#This Row],[LG ERA]]</f>
        <v>13</v>
      </c>
      <c r="W77">
        <f>16-STANDINGS_OVERALL14[[#This Row],[LG W]]</f>
        <v>15</v>
      </c>
      <c r="X77">
        <f>16-STANDINGS_OVERALL14[[#This Row],[LG WHIP]]</f>
        <v>13</v>
      </c>
      <c r="Y77">
        <f>16-STANDINGS_OVERALL14[[#This Row],[LG K]]</f>
        <v>15</v>
      </c>
      <c r="Z77">
        <f>16-STANDINGS_OVERALL14[[#This Row],[LG SV]]</f>
        <v>12</v>
      </c>
      <c r="AA7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126</v>
      </c>
      <c r="AB77">
        <f t="shared" si="1"/>
        <v>1</v>
      </c>
    </row>
    <row r="78" spans="1:28" x14ac:dyDescent="0.25">
      <c r="A78">
        <v>30</v>
      </c>
      <c r="B78" s="10" t="str">
        <f>STANDINGS_OVERALL14[[#This Row],[Team]]&amp;STANDINGS_OVERALL14[[#This Row],[League]]</f>
        <v>Cali CartelMain Event Las Vegas April 1 League 5</v>
      </c>
      <c r="C78" s="10" t="s">
        <v>133</v>
      </c>
      <c r="D78" t="s">
        <v>134</v>
      </c>
      <c r="E78" t="s">
        <v>434</v>
      </c>
      <c r="F78">
        <v>15</v>
      </c>
      <c r="G78">
        <f>INDEX(STANDINGS_BA[],MATCH(STANDINGS_OVERALL14[[#This Row],[TEAMandLEAGUE]],STANDINGS_BA[TeamANDLeague],0),COLUMN(STANDINGS_BA[PLACE]))</f>
        <v>3</v>
      </c>
      <c r="H78">
        <f>INDEX(STANDINGS_R[],MATCH(STANDINGS_OVERALL14[[#This Row],[TEAMandLEAGUE]],STANDINGS_R[TeamAndLeague],0),COLUMN(STANDINGS_R[PLACE]))</f>
        <v>4</v>
      </c>
      <c r="I78">
        <f>INDEX(STANDINGS_HR[],MATCH(STANDINGS_OVERALL14[[#This Row],[TEAMandLEAGUE]],STANDINGS_HR[TeamANDLeague],0),COLUMN(STANDINGS_HR[PLACE]))</f>
        <v>1</v>
      </c>
      <c r="J78">
        <f>INDEX(STANDINGS_RBI[],MATCH(STANDINGS_OVERALL14[[#This Row],[TEAMandLEAGUE]],STANDINGS_RBI[TeamANDLeague],0),COLUMN(STANDINGS_RBI[PLACE]))</f>
        <v>4</v>
      </c>
      <c r="K78">
        <f>INDEX(STANDINGS_SB[],MATCH(STANDINGS_OVERALL14[[#This Row],[TEAMandLEAGUE]],STANDINGS_SB[TeamANDLeague],0),COLUMN(STANDINGS_SB[PLACE]))</f>
        <v>7</v>
      </c>
      <c r="L78">
        <f>INDEX(STANDINGS_ERA[],MATCH(STANDINGS_OVERALL14[[#This Row],[TEAMandLEAGUE]],STANDINGS_ERA[TeamANDLeague],0),COLUMN(STANDINGS_ERA[PLACE]))</f>
        <v>2</v>
      </c>
      <c r="M78">
        <f>INDEX(STANDINGS_W[],MATCH(STANDINGS_OVERALL14[[#This Row],[TEAMandLEAGUE]],STANDINGS_W[TeamANDLeague],0),COLUMN(STANDINGS_W[PLACE]))</f>
        <v>7</v>
      </c>
      <c r="N78">
        <f>INDEX(STANDINGS_WHIP[],MATCH(STANDINGS_OVERALL14[[#This Row],[TEAMandLEAGUE]],STANDINGS_WHIP[TeamANDLeague],0),COLUMN(STANDINGS_WHIP[PLACE]))</f>
        <v>2</v>
      </c>
      <c r="O78">
        <f>INDEX(STANDINGS_K[],MATCH(STANDINGS_OVERALL14[[#This Row],[TEAMandLEAGUE]],STANDINGS_K[TeamANDLeague],0),COLUMN(STANDINGS_K[PLACE]))</f>
        <v>6</v>
      </c>
      <c r="P78">
        <f>INDEX(STANDINGS_SV[],MATCH(STANDINGS_OVERALL14[[#This Row],[TEAMandLEAGUE]],STANDINGS_SV[TeamANDLeague],0),COLUMN(STANDINGS_SV[PLACE]))</f>
        <v>5</v>
      </c>
      <c r="Q78">
        <f>16-STANDINGS_OVERALL14[[#This Row],[LG BA]]</f>
        <v>13</v>
      </c>
      <c r="R78">
        <f>16-STANDINGS_OVERALL14[[#This Row],[LG R]]</f>
        <v>12</v>
      </c>
      <c r="S78">
        <f>16-STANDINGS_OVERALL14[[#This Row],[LG HR]]</f>
        <v>15</v>
      </c>
      <c r="T78">
        <f>16-STANDINGS_OVERALL14[[#This Row],[LG RBI]]</f>
        <v>12</v>
      </c>
      <c r="U78">
        <f>16-STANDINGS_OVERALL14[[#This Row],[LG SB]]</f>
        <v>9</v>
      </c>
      <c r="V78">
        <f>16-STANDINGS_OVERALL14[[#This Row],[LG ERA]]</f>
        <v>14</v>
      </c>
      <c r="W78">
        <f>16-STANDINGS_OVERALL14[[#This Row],[LG W]]</f>
        <v>9</v>
      </c>
      <c r="X78">
        <f>16-STANDINGS_OVERALL14[[#This Row],[LG WHIP]]</f>
        <v>14</v>
      </c>
      <c r="Y78">
        <f>16-STANDINGS_OVERALL14[[#This Row],[LG K]]</f>
        <v>10</v>
      </c>
      <c r="Z78">
        <f>16-STANDINGS_OVERALL14[[#This Row],[LG SV]]</f>
        <v>11</v>
      </c>
      <c r="AA7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119</v>
      </c>
      <c r="AB78">
        <f t="shared" si="1"/>
        <v>2</v>
      </c>
    </row>
    <row r="79" spans="1:28" x14ac:dyDescent="0.25">
      <c r="A79">
        <v>113</v>
      </c>
      <c r="B79" s="10" t="str">
        <f>STANDINGS_OVERALL14[[#This Row],[Team]]&amp;STANDINGS_OVERALL14[[#This Row],[League]]</f>
        <v>Hungry HipposMain Event Las Vegas April 1 League 5</v>
      </c>
      <c r="C79" s="10" t="s">
        <v>518</v>
      </c>
      <c r="D79" t="s">
        <v>519</v>
      </c>
      <c r="E79" t="s">
        <v>434</v>
      </c>
      <c r="F79">
        <v>1</v>
      </c>
      <c r="G79">
        <f>INDEX(STANDINGS_BA[],MATCH(STANDINGS_OVERALL14[[#This Row],[TEAMandLEAGUE]],STANDINGS_BA[TeamANDLeague],0),COLUMN(STANDINGS_BA[PLACE]))</f>
        <v>8</v>
      </c>
      <c r="H79">
        <f>INDEX(STANDINGS_R[],MATCH(STANDINGS_OVERALL14[[#This Row],[TEAMandLEAGUE]],STANDINGS_R[TeamAndLeague],0),COLUMN(STANDINGS_R[PLACE]))</f>
        <v>7</v>
      </c>
      <c r="I79">
        <f>INDEX(STANDINGS_HR[],MATCH(STANDINGS_OVERALL14[[#This Row],[TEAMandLEAGUE]],STANDINGS_HR[TeamANDLeague],0),COLUMN(STANDINGS_HR[PLACE]))</f>
        <v>6</v>
      </c>
      <c r="J79">
        <f>INDEX(STANDINGS_RBI[],MATCH(STANDINGS_OVERALL14[[#This Row],[TEAMandLEAGUE]],STANDINGS_RBI[TeamANDLeague],0),COLUMN(STANDINGS_RBI[PLACE]))</f>
        <v>6</v>
      </c>
      <c r="K79">
        <f>INDEX(STANDINGS_SB[],MATCH(STANDINGS_OVERALL14[[#This Row],[TEAMandLEAGUE]],STANDINGS_SB[TeamANDLeague],0),COLUMN(STANDINGS_SB[PLACE]))</f>
        <v>2</v>
      </c>
      <c r="L79">
        <f>INDEX(STANDINGS_ERA[],MATCH(STANDINGS_OVERALL14[[#This Row],[TEAMandLEAGUE]],STANDINGS_ERA[TeamANDLeague],0),COLUMN(STANDINGS_ERA[PLACE]))</f>
        <v>10</v>
      </c>
      <c r="M79">
        <f>INDEX(STANDINGS_W[],MATCH(STANDINGS_OVERALL14[[#This Row],[TEAMandLEAGUE]],STANDINGS_W[TeamANDLeague],0),COLUMN(STANDINGS_W[PLACE]))</f>
        <v>8</v>
      </c>
      <c r="N79">
        <f>INDEX(STANDINGS_WHIP[],MATCH(STANDINGS_OVERALL14[[#This Row],[TEAMandLEAGUE]],STANDINGS_WHIP[TeamANDLeague],0),COLUMN(STANDINGS_WHIP[PLACE]))</f>
        <v>4</v>
      </c>
      <c r="O79">
        <f>INDEX(STANDINGS_K[],MATCH(STANDINGS_OVERALL14[[#This Row],[TEAMandLEAGUE]],STANDINGS_K[TeamANDLeague],0),COLUMN(STANDINGS_K[PLACE]))</f>
        <v>9</v>
      </c>
      <c r="P79">
        <f>INDEX(STANDINGS_SV[],MATCH(STANDINGS_OVERALL14[[#This Row],[TEAMandLEAGUE]],STANDINGS_SV[TeamANDLeague],0),COLUMN(STANDINGS_SV[PLACE]))</f>
        <v>3</v>
      </c>
      <c r="Q79">
        <f>16-STANDINGS_OVERALL14[[#This Row],[LG BA]]</f>
        <v>8</v>
      </c>
      <c r="R79">
        <f>16-STANDINGS_OVERALL14[[#This Row],[LG R]]</f>
        <v>9</v>
      </c>
      <c r="S79">
        <f>16-STANDINGS_OVERALL14[[#This Row],[LG HR]]</f>
        <v>10</v>
      </c>
      <c r="T79">
        <f>16-STANDINGS_OVERALL14[[#This Row],[LG RBI]]</f>
        <v>10</v>
      </c>
      <c r="U79">
        <f>16-STANDINGS_OVERALL14[[#This Row],[LG SB]]</f>
        <v>14</v>
      </c>
      <c r="V79">
        <f>16-STANDINGS_OVERALL14[[#This Row],[LG ERA]]</f>
        <v>6</v>
      </c>
      <c r="W79">
        <f>16-STANDINGS_OVERALL14[[#This Row],[LG W]]</f>
        <v>8</v>
      </c>
      <c r="X79">
        <f>16-STANDINGS_OVERALL14[[#This Row],[LG WHIP]]</f>
        <v>12</v>
      </c>
      <c r="Y79">
        <f>16-STANDINGS_OVERALL14[[#This Row],[LG K]]</f>
        <v>7</v>
      </c>
      <c r="Z79">
        <f>16-STANDINGS_OVERALL14[[#This Row],[LG SV]]</f>
        <v>13</v>
      </c>
      <c r="AA7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97</v>
      </c>
      <c r="AB79">
        <f t="shared" si="1"/>
        <v>3</v>
      </c>
    </row>
    <row r="80" spans="1:28" x14ac:dyDescent="0.25">
      <c r="A80">
        <v>110</v>
      </c>
      <c r="B80" s="10" t="str">
        <f>STANDINGS_OVERALL14[[#This Row],[Team]]&amp;STANDINGS_OVERALL14[[#This Row],[League]]</f>
        <v>Man In BlackMain Event Las Vegas April 1 League 5</v>
      </c>
      <c r="C80" s="10" t="s">
        <v>514</v>
      </c>
      <c r="D80" t="s">
        <v>212</v>
      </c>
      <c r="E80" t="s">
        <v>434</v>
      </c>
      <c r="F80">
        <v>11</v>
      </c>
      <c r="G80">
        <f>INDEX(STANDINGS_BA[],MATCH(STANDINGS_OVERALL14[[#This Row],[TEAMandLEAGUE]],STANDINGS_BA[TeamANDLeague],0),COLUMN(STANDINGS_BA[PLACE]))</f>
        <v>10</v>
      </c>
      <c r="H80">
        <f>INDEX(STANDINGS_R[],MATCH(STANDINGS_OVERALL14[[#This Row],[TEAMandLEAGUE]],STANDINGS_R[TeamAndLeague],0),COLUMN(STANDINGS_R[PLACE]))</f>
        <v>11</v>
      </c>
      <c r="I80">
        <f>INDEX(STANDINGS_HR[],MATCH(STANDINGS_OVERALL14[[#This Row],[TEAMandLEAGUE]],STANDINGS_HR[TeamANDLeague],0),COLUMN(STANDINGS_HR[PLACE]))</f>
        <v>7</v>
      </c>
      <c r="J80">
        <f>INDEX(STANDINGS_RBI[],MATCH(STANDINGS_OVERALL14[[#This Row],[TEAMandLEAGUE]],STANDINGS_RBI[TeamANDLeague],0),COLUMN(STANDINGS_RBI[PLACE]))</f>
        <v>7</v>
      </c>
      <c r="K80">
        <f>INDEX(STANDINGS_SB[],MATCH(STANDINGS_OVERALL14[[#This Row],[TEAMandLEAGUE]],STANDINGS_SB[TeamANDLeague],0),COLUMN(STANDINGS_SB[PLACE]))</f>
        <v>14</v>
      </c>
      <c r="L80">
        <f>INDEX(STANDINGS_ERA[],MATCH(STANDINGS_OVERALL14[[#This Row],[TEAMandLEAGUE]],STANDINGS_ERA[TeamANDLeague],0),COLUMN(STANDINGS_ERA[PLACE]))</f>
        <v>1</v>
      </c>
      <c r="M80">
        <f>INDEX(STANDINGS_W[],MATCH(STANDINGS_OVERALL14[[#This Row],[TEAMandLEAGUE]],STANDINGS_W[TeamANDLeague],0),COLUMN(STANDINGS_W[PLACE]))</f>
        <v>3</v>
      </c>
      <c r="N80">
        <f>INDEX(STANDINGS_WHIP[],MATCH(STANDINGS_OVERALL14[[#This Row],[TEAMandLEAGUE]],STANDINGS_WHIP[TeamANDLeague],0),COLUMN(STANDINGS_WHIP[PLACE]))</f>
        <v>1</v>
      </c>
      <c r="O80">
        <f>INDEX(STANDINGS_K[],MATCH(STANDINGS_OVERALL14[[#This Row],[TEAMandLEAGUE]],STANDINGS_K[TeamANDLeague],0),COLUMN(STANDINGS_K[PLACE]))</f>
        <v>3</v>
      </c>
      <c r="P80">
        <f>INDEX(STANDINGS_SV[],MATCH(STANDINGS_OVERALL14[[#This Row],[TEAMandLEAGUE]],STANDINGS_SV[TeamANDLeague],0),COLUMN(STANDINGS_SV[PLACE]))</f>
        <v>9</v>
      </c>
      <c r="Q80">
        <f>16-STANDINGS_OVERALL14[[#This Row],[LG BA]]</f>
        <v>6</v>
      </c>
      <c r="R80">
        <f>16-STANDINGS_OVERALL14[[#This Row],[LG R]]</f>
        <v>5</v>
      </c>
      <c r="S80">
        <f>16-STANDINGS_OVERALL14[[#This Row],[LG HR]]</f>
        <v>9</v>
      </c>
      <c r="T80">
        <f>16-STANDINGS_OVERALL14[[#This Row],[LG RBI]]</f>
        <v>9</v>
      </c>
      <c r="U80">
        <f>16-STANDINGS_OVERALL14[[#This Row],[LG SB]]</f>
        <v>2</v>
      </c>
      <c r="V80">
        <f>16-STANDINGS_OVERALL14[[#This Row],[LG ERA]]</f>
        <v>15</v>
      </c>
      <c r="W80">
        <f>16-STANDINGS_OVERALL14[[#This Row],[LG W]]</f>
        <v>13</v>
      </c>
      <c r="X80">
        <f>16-STANDINGS_OVERALL14[[#This Row],[LG WHIP]]</f>
        <v>15</v>
      </c>
      <c r="Y80">
        <f>16-STANDINGS_OVERALL14[[#This Row],[LG K]]</f>
        <v>13</v>
      </c>
      <c r="Z80">
        <f>16-STANDINGS_OVERALL14[[#This Row],[LG SV]]</f>
        <v>7</v>
      </c>
      <c r="AA8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94</v>
      </c>
      <c r="AB80">
        <f t="shared" si="1"/>
        <v>4</v>
      </c>
    </row>
    <row r="81" spans="1:28" x14ac:dyDescent="0.25">
      <c r="A81">
        <v>168</v>
      </c>
      <c r="B81" s="10" t="str">
        <f>STANDINGS_OVERALL14[[#This Row],[Team]]&amp;STANDINGS_OVERALL14[[#This Row],[League]]</f>
        <v>Bronx Yankees (ME2)Main Event Las Vegas April 1 League 5</v>
      </c>
      <c r="C81" s="10" t="s">
        <v>143</v>
      </c>
      <c r="D81" t="s">
        <v>88</v>
      </c>
      <c r="E81" t="s">
        <v>434</v>
      </c>
      <c r="F81">
        <v>10</v>
      </c>
      <c r="G81">
        <f>INDEX(STANDINGS_BA[],MATCH(STANDINGS_OVERALL14[[#This Row],[TEAMandLEAGUE]],STANDINGS_BA[TeamANDLeague],0),COLUMN(STANDINGS_BA[PLACE]))</f>
        <v>2</v>
      </c>
      <c r="H81">
        <f>INDEX(STANDINGS_R[],MATCH(STANDINGS_OVERALL14[[#This Row],[TEAMandLEAGUE]],STANDINGS_R[TeamAndLeague],0),COLUMN(STANDINGS_R[PLACE]))</f>
        <v>3</v>
      </c>
      <c r="I81">
        <f>INDEX(STANDINGS_HR[],MATCH(STANDINGS_OVERALL14[[#This Row],[TEAMandLEAGUE]],STANDINGS_HR[TeamANDLeague],0),COLUMN(STANDINGS_HR[PLACE]))</f>
        <v>11</v>
      </c>
      <c r="J81">
        <f>INDEX(STANDINGS_RBI[],MATCH(STANDINGS_OVERALL14[[#This Row],[TEAMandLEAGUE]],STANDINGS_RBI[TeamANDLeague],0),COLUMN(STANDINGS_RBI[PLACE]))</f>
        <v>1</v>
      </c>
      <c r="K81">
        <f>INDEX(STANDINGS_SB[],MATCH(STANDINGS_OVERALL14[[#This Row],[TEAMandLEAGUE]],STANDINGS_SB[TeamANDLeague],0),COLUMN(STANDINGS_SB[PLACE]))</f>
        <v>3</v>
      </c>
      <c r="L81">
        <f>INDEX(STANDINGS_ERA[],MATCH(STANDINGS_OVERALL14[[#This Row],[TEAMandLEAGUE]],STANDINGS_ERA[TeamANDLeague],0),COLUMN(STANDINGS_ERA[PLACE]))</f>
        <v>13</v>
      </c>
      <c r="M81">
        <f>INDEX(STANDINGS_W[],MATCH(STANDINGS_OVERALL14[[#This Row],[TEAMandLEAGUE]],STANDINGS_W[TeamANDLeague],0),COLUMN(STANDINGS_W[PLACE]))</f>
        <v>11</v>
      </c>
      <c r="N81">
        <f>INDEX(STANDINGS_WHIP[],MATCH(STANDINGS_OVERALL14[[#This Row],[TEAMandLEAGUE]],STANDINGS_WHIP[TeamANDLeague],0),COLUMN(STANDINGS_WHIP[PLACE]))</f>
        <v>15</v>
      </c>
      <c r="O81">
        <f>INDEX(STANDINGS_K[],MATCH(STANDINGS_OVERALL14[[#This Row],[TEAMandLEAGUE]],STANDINGS_K[TeamANDLeague],0),COLUMN(STANDINGS_K[PLACE]))</f>
        <v>7</v>
      </c>
      <c r="P81">
        <f>INDEX(STANDINGS_SV[],MATCH(STANDINGS_OVERALL14[[#This Row],[TEAMandLEAGUE]],STANDINGS_SV[TeamANDLeague],0),COLUMN(STANDINGS_SV[PLACE]))</f>
        <v>2</v>
      </c>
      <c r="Q81">
        <f>16-STANDINGS_OVERALL14[[#This Row],[LG BA]]</f>
        <v>14</v>
      </c>
      <c r="R81">
        <f>16-STANDINGS_OVERALL14[[#This Row],[LG R]]</f>
        <v>13</v>
      </c>
      <c r="S81">
        <f>16-STANDINGS_OVERALL14[[#This Row],[LG HR]]</f>
        <v>5</v>
      </c>
      <c r="T81">
        <f>16-STANDINGS_OVERALL14[[#This Row],[LG RBI]]</f>
        <v>15</v>
      </c>
      <c r="U81">
        <f>16-STANDINGS_OVERALL14[[#This Row],[LG SB]]</f>
        <v>13</v>
      </c>
      <c r="V81">
        <f>16-STANDINGS_OVERALL14[[#This Row],[LG ERA]]</f>
        <v>3</v>
      </c>
      <c r="W81">
        <f>16-STANDINGS_OVERALL14[[#This Row],[LG W]]</f>
        <v>5</v>
      </c>
      <c r="X81">
        <f>16-STANDINGS_OVERALL14[[#This Row],[LG WHIP]]</f>
        <v>1</v>
      </c>
      <c r="Y81">
        <f>16-STANDINGS_OVERALL14[[#This Row],[LG K]]</f>
        <v>9</v>
      </c>
      <c r="Z81">
        <f>16-STANDINGS_OVERALL14[[#This Row],[LG SV]]</f>
        <v>14</v>
      </c>
      <c r="AA8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92</v>
      </c>
      <c r="AB81">
        <f t="shared" si="1"/>
        <v>5</v>
      </c>
    </row>
    <row r="82" spans="1:28" x14ac:dyDescent="0.25">
      <c r="A82">
        <v>149</v>
      </c>
      <c r="B82" s="10" t="str">
        <f>STANDINGS_OVERALL14[[#This Row],[Team]]&amp;STANDINGS_OVERALL14[[#This Row],[League]]</f>
        <v>Slappy and PentawMain Event Las Vegas April 1 League 5</v>
      </c>
      <c r="C82" s="10" t="s">
        <v>552</v>
      </c>
      <c r="D82" t="s">
        <v>55</v>
      </c>
      <c r="E82" t="s">
        <v>434</v>
      </c>
      <c r="F82">
        <v>2</v>
      </c>
      <c r="G82">
        <f>INDEX(STANDINGS_BA[],MATCH(STANDINGS_OVERALL14[[#This Row],[TEAMandLEAGUE]],STANDINGS_BA[TeamANDLeague],0),COLUMN(STANDINGS_BA[PLACE]))</f>
        <v>11</v>
      </c>
      <c r="H82">
        <f>INDEX(STANDINGS_R[],MATCH(STANDINGS_OVERALL14[[#This Row],[TEAMandLEAGUE]],STANDINGS_R[TeamAndLeague],0),COLUMN(STANDINGS_R[PLACE]))</f>
        <v>8</v>
      </c>
      <c r="I82">
        <f>INDEX(STANDINGS_HR[],MATCH(STANDINGS_OVERALL14[[#This Row],[TEAMandLEAGUE]],STANDINGS_HR[TeamANDLeague],0),COLUMN(STANDINGS_HR[PLACE]))</f>
        <v>4</v>
      </c>
      <c r="J82">
        <f>INDEX(STANDINGS_RBI[],MATCH(STANDINGS_OVERALL14[[#This Row],[TEAMandLEAGUE]],STANDINGS_RBI[TeamANDLeague],0),COLUMN(STANDINGS_RBI[PLACE]))</f>
        <v>8</v>
      </c>
      <c r="K82">
        <f>INDEX(STANDINGS_SB[],MATCH(STANDINGS_OVERALL14[[#This Row],[TEAMandLEAGUE]],STANDINGS_SB[TeamANDLeague],0),COLUMN(STANDINGS_SB[PLACE]))</f>
        <v>4</v>
      </c>
      <c r="L82">
        <f>INDEX(STANDINGS_ERA[],MATCH(STANDINGS_OVERALL14[[#This Row],[TEAMandLEAGUE]],STANDINGS_ERA[TeamANDLeague],0),COLUMN(STANDINGS_ERA[PLACE]))</f>
        <v>4</v>
      </c>
      <c r="M82">
        <f>INDEX(STANDINGS_W[],MATCH(STANDINGS_OVERALL14[[#This Row],[TEAMandLEAGUE]],STANDINGS_W[TeamANDLeague],0),COLUMN(STANDINGS_W[PLACE]))</f>
        <v>5</v>
      </c>
      <c r="N82">
        <f>INDEX(STANDINGS_WHIP[],MATCH(STANDINGS_OVERALL14[[#This Row],[TEAMandLEAGUE]],STANDINGS_WHIP[TeamANDLeague],0),COLUMN(STANDINGS_WHIP[PLACE]))</f>
        <v>7</v>
      </c>
      <c r="O82">
        <f>INDEX(STANDINGS_K[],MATCH(STANDINGS_OVERALL14[[#This Row],[TEAMandLEAGUE]],STANDINGS_K[TeamANDLeague],0),COLUMN(STANDINGS_K[PLACE]))</f>
        <v>8</v>
      </c>
      <c r="P82">
        <f>INDEX(STANDINGS_SV[],MATCH(STANDINGS_OVERALL14[[#This Row],[TEAMandLEAGUE]],STANDINGS_SV[TeamANDLeague],0),COLUMN(STANDINGS_SV[PLACE]))</f>
        <v>11</v>
      </c>
      <c r="Q82">
        <f>16-STANDINGS_OVERALL14[[#This Row],[LG BA]]</f>
        <v>5</v>
      </c>
      <c r="R82">
        <f>16-STANDINGS_OVERALL14[[#This Row],[LG R]]</f>
        <v>8</v>
      </c>
      <c r="S82">
        <f>16-STANDINGS_OVERALL14[[#This Row],[LG HR]]</f>
        <v>12</v>
      </c>
      <c r="T82">
        <f>16-STANDINGS_OVERALL14[[#This Row],[LG RBI]]</f>
        <v>8</v>
      </c>
      <c r="U82">
        <f>16-STANDINGS_OVERALL14[[#This Row],[LG SB]]</f>
        <v>12</v>
      </c>
      <c r="V82">
        <f>16-STANDINGS_OVERALL14[[#This Row],[LG ERA]]</f>
        <v>12</v>
      </c>
      <c r="W82">
        <f>16-STANDINGS_OVERALL14[[#This Row],[LG W]]</f>
        <v>11</v>
      </c>
      <c r="X82">
        <f>16-STANDINGS_OVERALL14[[#This Row],[LG WHIP]]</f>
        <v>9</v>
      </c>
      <c r="Y82">
        <f>16-STANDINGS_OVERALL14[[#This Row],[LG K]]</f>
        <v>8</v>
      </c>
      <c r="Z82">
        <f>16-STANDINGS_OVERALL14[[#This Row],[LG SV]]</f>
        <v>5</v>
      </c>
      <c r="AA8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90</v>
      </c>
      <c r="AB82">
        <f t="shared" si="1"/>
        <v>6</v>
      </c>
    </row>
    <row r="83" spans="1:28" x14ac:dyDescent="0.25">
      <c r="A83">
        <v>181</v>
      </c>
      <c r="B83" s="10" t="str">
        <f>STANDINGS_OVERALL14[[#This Row],[Team]]&amp;STANDINGS_OVERALL14[[#This Row],[League]]</f>
        <v>Cheaper cigsMain Event Las Vegas April 1 League 5</v>
      </c>
      <c r="C83" s="10" t="s">
        <v>585</v>
      </c>
      <c r="D83" t="s">
        <v>183</v>
      </c>
      <c r="E83" t="s">
        <v>434</v>
      </c>
      <c r="F83">
        <v>12</v>
      </c>
      <c r="G83">
        <f>INDEX(STANDINGS_BA[],MATCH(STANDINGS_OVERALL14[[#This Row],[TEAMandLEAGUE]],STANDINGS_BA[TeamANDLeague],0),COLUMN(STANDINGS_BA[PLACE]))</f>
        <v>1</v>
      </c>
      <c r="H83">
        <f>INDEX(STANDINGS_R[],MATCH(STANDINGS_OVERALL14[[#This Row],[TEAMandLEAGUE]],STANDINGS_R[TeamAndLeague],0),COLUMN(STANDINGS_R[PLACE]))</f>
        <v>1</v>
      </c>
      <c r="I83">
        <f>INDEX(STANDINGS_HR[],MATCH(STANDINGS_OVERALL14[[#This Row],[TEAMandLEAGUE]],STANDINGS_HR[TeamANDLeague],0),COLUMN(STANDINGS_HR[PLACE]))</f>
        <v>8</v>
      </c>
      <c r="J83">
        <f>INDEX(STANDINGS_RBI[],MATCH(STANDINGS_OVERALL14[[#This Row],[TEAMandLEAGUE]],STANDINGS_RBI[TeamANDLeague],0),COLUMN(STANDINGS_RBI[PLACE]))</f>
        <v>5</v>
      </c>
      <c r="K83">
        <f>INDEX(STANDINGS_SB[],MATCH(STANDINGS_OVERALL14[[#This Row],[TEAMandLEAGUE]],STANDINGS_SB[TeamANDLeague],0),COLUMN(STANDINGS_SB[PLACE]))</f>
        <v>10</v>
      </c>
      <c r="L83">
        <f>INDEX(STANDINGS_ERA[],MATCH(STANDINGS_OVERALL14[[#This Row],[TEAMandLEAGUE]],STANDINGS_ERA[TeamANDLeague],0),COLUMN(STANDINGS_ERA[PLACE]))</f>
        <v>14</v>
      </c>
      <c r="M83">
        <f>INDEX(STANDINGS_W[],MATCH(STANDINGS_OVERALL14[[#This Row],[TEAMandLEAGUE]],STANDINGS_W[TeamANDLeague],0),COLUMN(STANDINGS_W[PLACE]))</f>
        <v>2</v>
      </c>
      <c r="N83">
        <f>INDEX(STANDINGS_WHIP[],MATCH(STANDINGS_OVERALL14[[#This Row],[TEAMandLEAGUE]],STANDINGS_WHIP[TeamANDLeague],0),COLUMN(STANDINGS_WHIP[PLACE]))</f>
        <v>14</v>
      </c>
      <c r="O83">
        <f>INDEX(STANDINGS_K[],MATCH(STANDINGS_OVERALL14[[#This Row],[TEAMandLEAGUE]],STANDINGS_K[TeamANDLeague],0),COLUMN(STANDINGS_K[PLACE]))</f>
        <v>2</v>
      </c>
      <c r="P83">
        <f>INDEX(STANDINGS_SV[],MATCH(STANDINGS_OVERALL14[[#This Row],[TEAMandLEAGUE]],STANDINGS_SV[TeamANDLeague],0),COLUMN(STANDINGS_SV[PLACE]))</f>
        <v>15</v>
      </c>
      <c r="Q83">
        <f>16-STANDINGS_OVERALL14[[#This Row],[LG BA]]</f>
        <v>15</v>
      </c>
      <c r="R83">
        <f>16-STANDINGS_OVERALL14[[#This Row],[LG R]]</f>
        <v>15</v>
      </c>
      <c r="S83">
        <f>16-STANDINGS_OVERALL14[[#This Row],[LG HR]]</f>
        <v>8</v>
      </c>
      <c r="T83">
        <f>16-STANDINGS_OVERALL14[[#This Row],[LG RBI]]</f>
        <v>11</v>
      </c>
      <c r="U83">
        <f>16-STANDINGS_OVERALL14[[#This Row],[LG SB]]</f>
        <v>6</v>
      </c>
      <c r="V83">
        <f>16-STANDINGS_OVERALL14[[#This Row],[LG ERA]]</f>
        <v>2</v>
      </c>
      <c r="W83">
        <f>16-STANDINGS_OVERALL14[[#This Row],[LG W]]</f>
        <v>14</v>
      </c>
      <c r="X83">
        <f>16-STANDINGS_OVERALL14[[#This Row],[LG WHIP]]</f>
        <v>2</v>
      </c>
      <c r="Y83">
        <f>16-STANDINGS_OVERALL14[[#This Row],[LG K]]</f>
        <v>14</v>
      </c>
      <c r="Z83">
        <f>16-STANDINGS_OVERALL14[[#This Row],[LG SV]]</f>
        <v>1</v>
      </c>
      <c r="AA8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88</v>
      </c>
      <c r="AB83">
        <f t="shared" si="1"/>
        <v>7</v>
      </c>
    </row>
    <row r="84" spans="1:28" x14ac:dyDescent="0.25">
      <c r="A84">
        <v>204</v>
      </c>
      <c r="B84" s="10" t="str">
        <f>STANDINGS_OVERALL14[[#This Row],[Team]]&amp;STANDINGS_OVERALL14[[#This Row],[League]]</f>
        <v>Team RobinsonMain Event Las Vegas April 1 League 5</v>
      </c>
      <c r="C84" s="10" t="s">
        <v>59</v>
      </c>
      <c r="D84" t="s">
        <v>60</v>
      </c>
      <c r="E84" t="s">
        <v>434</v>
      </c>
      <c r="F84">
        <v>7</v>
      </c>
      <c r="G84">
        <f>INDEX(STANDINGS_BA[],MATCH(STANDINGS_OVERALL14[[#This Row],[TEAMandLEAGUE]],STANDINGS_BA[TeamANDLeague],0),COLUMN(STANDINGS_BA[PLACE]))</f>
        <v>6</v>
      </c>
      <c r="H84">
        <f>INDEX(STANDINGS_R[],MATCH(STANDINGS_OVERALL14[[#This Row],[TEAMandLEAGUE]],STANDINGS_R[TeamAndLeague],0),COLUMN(STANDINGS_R[PLACE]))</f>
        <v>10</v>
      </c>
      <c r="I84">
        <f>INDEX(STANDINGS_HR[],MATCH(STANDINGS_OVERALL14[[#This Row],[TEAMandLEAGUE]],STANDINGS_HR[TeamANDLeague],0),COLUMN(STANDINGS_HR[PLACE]))</f>
        <v>2</v>
      </c>
      <c r="J84">
        <f>INDEX(STANDINGS_RBI[],MATCH(STANDINGS_OVERALL14[[#This Row],[TEAMandLEAGUE]],STANDINGS_RBI[TeamANDLeague],0),COLUMN(STANDINGS_RBI[PLACE]))</f>
        <v>3</v>
      </c>
      <c r="K84">
        <f>INDEX(STANDINGS_SB[],MATCH(STANDINGS_OVERALL14[[#This Row],[TEAMandLEAGUE]],STANDINGS_SB[TeamANDLeague],0),COLUMN(STANDINGS_SB[PLACE]))</f>
        <v>15</v>
      </c>
      <c r="L84">
        <f>INDEX(STANDINGS_ERA[],MATCH(STANDINGS_OVERALL14[[#This Row],[TEAMandLEAGUE]],STANDINGS_ERA[TeamANDLeague],0),COLUMN(STANDINGS_ERA[PLACE]))</f>
        <v>9</v>
      </c>
      <c r="M84">
        <f>INDEX(STANDINGS_W[],MATCH(STANDINGS_OVERALL14[[#This Row],[TEAMandLEAGUE]],STANDINGS_W[TeamANDLeague],0),COLUMN(STANDINGS_W[PLACE]))</f>
        <v>12</v>
      </c>
      <c r="N84">
        <f>INDEX(STANDINGS_WHIP[],MATCH(STANDINGS_OVERALL14[[#This Row],[TEAMandLEAGUE]],STANDINGS_WHIP[TeamANDLeague],0),COLUMN(STANDINGS_WHIP[PLACE]))</f>
        <v>5</v>
      </c>
      <c r="O84">
        <f>INDEX(STANDINGS_K[],MATCH(STANDINGS_OVERALL14[[#This Row],[TEAMandLEAGUE]],STANDINGS_K[TeamANDLeague],0),COLUMN(STANDINGS_K[PLACE]))</f>
        <v>5</v>
      </c>
      <c r="P84">
        <f>INDEX(STANDINGS_SV[],MATCH(STANDINGS_OVERALL14[[#This Row],[TEAMandLEAGUE]],STANDINGS_SV[TeamANDLeague],0),COLUMN(STANDINGS_SV[PLACE]))</f>
        <v>7</v>
      </c>
      <c r="Q84">
        <f>16-STANDINGS_OVERALL14[[#This Row],[LG BA]]</f>
        <v>10</v>
      </c>
      <c r="R84">
        <f>16-STANDINGS_OVERALL14[[#This Row],[LG R]]</f>
        <v>6</v>
      </c>
      <c r="S84">
        <f>16-STANDINGS_OVERALL14[[#This Row],[LG HR]]</f>
        <v>14</v>
      </c>
      <c r="T84">
        <f>16-STANDINGS_OVERALL14[[#This Row],[LG RBI]]</f>
        <v>13</v>
      </c>
      <c r="U84">
        <f>16-STANDINGS_OVERALL14[[#This Row],[LG SB]]</f>
        <v>1</v>
      </c>
      <c r="V84">
        <f>16-STANDINGS_OVERALL14[[#This Row],[LG ERA]]</f>
        <v>7</v>
      </c>
      <c r="W84">
        <f>16-STANDINGS_OVERALL14[[#This Row],[LG W]]</f>
        <v>4</v>
      </c>
      <c r="X84">
        <f>16-STANDINGS_OVERALL14[[#This Row],[LG WHIP]]</f>
        <v>11</v>
      </c>
      <c r="Y84">
        <f>16-STANDINGS_OVERALL14[[#This Row],[LG K]]</f>
        <v>11</v>
      </c>
      <c r="Z84">
        <f>16-STANDINGS_OVERALL14[[#This Row],[LG SV]]</f>
        <v>9</v>
      </c>
      <c r="AA8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86</v>
      </c>
      <c r="AB84">
        <f t="shared" si="1"/>
        <v>8</v>
      </c>
    </row>
    <row r="85" spans="1:28" x14ac:dyDescent="0.25">
      <c r="A85">
        <v>153</v>
      </c>
      <c r="B85" s="10" t="str">
        <f>STANDINGS_OVERALL14[[#This Row],[Team]]&amp;STANDINGS_OVERALL14[[#This Row],[League]]</f>
        <v>Dude, it's Football Season!!!Main Event Las Vegas April 1 League 5</v>
      </c>
      <c r="C85" s="10" t="s">
        <v>557</v>
      </c>
      <c r="D85" t="s">
        <v>255</v>
      </c>
      <c r="E85" t="s">
        <v>434</v>
      </c>
      <c r="F85">
        <v>8</v>
      </c>
      <c r="G85">
        <f>INDEX(STANDINGS_BA[],MATCH(STANDINGS_OVERALL14[[#This Row],[TEAMandLEAGUE]],STANDINGS_BA[TeamANDLeague],0),COLUMN(STANDINGS_BA[PLACE]))</f>
        <v>4</v>
      </c>
      <c r="H85">
        <f>INDEX(STANDINGS_R[],MATCH(STANDINGS_OVERALL14[[#This Row],[TEAMandLEAGUE]],STANDINGS_R[TeamAndLeague],0),COLUMN(STANDINGS_R[PLACE]))</f>
        <v>6</v>
      </c>
      <c r="I85">
        <f>INDEX(STANDINGS_HR[],MATCH(STANDINGS_OVERALL14[[#This Row],[TEAMandLEAGUE]],STANDINGS_HR[TeamANDLeague],0),COLUMN(STANDINGS_HR[PLACE]))</f>
        <v>5</v>
      </c>
      <c r="J85">
        <f>INDEX(STANDINGS_RBI[],MATCH(STANDINGS_OVERALL14[[#This Row],[TEAMandLEAGUE]],STANDINGS_RBI[TeamANDLeague],0),COLUMN(STANDINGS_RBI[PLACE]))</f>
        <v>10</v>
      </c>
      <c r="K85">
        <f>INDEX(STANDINGS_SB[],MATCH(STANDINGS_OVERALL14[[#This Row],[TEAMandLEAGUE]],STANDINGS_SB[TeamANDLeague],0),COLUMN(STANDINGS_SB[PLACE]))</f>
        <v>8</v>
      </c>
      <c r="L85">
        <f>INDEX(STANDINGS_ERA[],MATCH(STANDINGS_OVERALL14[[#This Row],[TEAMandLEAGUE]],STANDINGS_ERA[TeamANDLeague],0),COLUMN(STANDINGS_ERA[PLACE]))</f>
        <v>6</v>
      </c>
      <c r="M85">
        <f>INDEX(STANDINGS_W[],MATCH(STANDINGS_OVERALL14[[#This Row],[TEAMandLEAGUE]],STANDINGS_W[TeamANDLeague],0),COLUMN(STANDINGS_W[PLACE]))</f>
        <v>15</v>
      </c>
      <c r="N85">
        <f>INDEX(STANDINGS_WHIP[],MATCH(STANDINGS_OVERALL14[[#This Row],[TEAMandLEAGUE]],STANDINGS_WHIP[TeamANDLeague],0),COLUMN(STANDINGS_WHIP[PLACE]))</f>
        <v>6</v>
      </c>
      <c r="O85">
        <f>INDEX(STANDINGS_K[],MATCH(STANDINGS_OVERALL14[[#This Row],[TEAMandLEAGUE]],STANDINGS_K[TeamANDLeague],0),COLUMN(STANDINGS_K[PLACE]))</f>
        <v>15</v>
      </c>
      <c r="P85">
        <f>INDEX(STANDINGS_SV[],MATCH(STANDINGS_OVERALL14[[#This Row],[TEAMandLEAGUE]],STANDINGS_SV[TeamANDLeague],0),COLUMN(STANDINGS_SV[PLACE]))</f>
        <v>1</v>
      </c>
      <c r="Q85">
        <f>16-STANDINGS_OVERALL14[[#This Row],[LG BA]]</f>
        <v>12</v>
      </c>
      <c r="R85">
        <f>16-STANDINGS_OVERALL14[[#This Row],[LG R]]</f>
        <v>10</v>
      </c>
      <c r="S85">
        <f>16-STANDINGS_OVERALL14[[#This Row],[LG HR]]</f>
        <v>11</v>
      </c>
      <c r="T85">
        <f>16-STANDINGS_OVERALL14[[#This Row],[LG RBI]]</f>
        <v>6</v>
      </c>
      <c r="U85">
        <f>16-STANDINGS_OVERALL14[[#This Row],[LG SB]]</f>
        <v>8</v>
      </c>
      <c r="V85">
        <f>16-STANDINGS_OVERALL14[[#This Row],[LG ERA]]</f>
        <v>10</v>
      </c>
      <c r="W85">
        <f>16-STANDINGS_OVERALL14[[#This Row],[LG W]]</f>
        <v>1</v>
      </c>
      <c r="X85">
        <f>16-STANDINGS_OVERALL14[[#This Row],[LG WHIP]]</f>
        <v>10</v>
      </c>
      <c r="Y85">
        <f>16-STANDINGS_OVERALL14[[#This Row],[LG K]]</f>
        <v>1</v>
      </c>
      <c r="Z85">
        <f>16-STANDINGS_OVERALL14[[#This Row],[LG SV]]</f>
        <v>15</v>
      </c>
      <c r="AA8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85">
        <f t="shared" si="1"/>
        <v>9</v>
      </c>
    </row>
    <row r="86" spans="1:28" x14ac:dyDescent="0.25">
      <c r="A86">
        <v>306</v>
      </c>
      <c r="B86" s="10" t="str">
        <f>STANDINGS_OVERALL14[[#This Row],[Team]]&amp;STANDINGS_OVERALL14[[#This Row],[League]]</f>
        <v>Texas ConnectionMain Event Las Vegas April 1 League 5</v>
      </c>
      <c r="C86" s="10" t="s">
        <v>165</v>
      </c>
      <c r="D86" t="s">
        <v>19</v>
      </c>
      <c r="E86" t="s">
        <v>434</v>
      </c>
      <c r="F86">
        <v>5</v>
      </c>
      <c r="G86">
        <f>INDEX(STANDINGS_BA[],MATCH(STANDINGS_OVERALL14[[#This Row],[TEAMandLEAGUE]],STANDINGS_BA[TeamANDLeague],0),COLUMN(STANDINGS_BA[PLACE]))</f>
        <v>7</v>
      </c>
      <c r="H86">
        <f>INDEX(STANDINGS_R[],MATCH(STANDINGS_OVERALL14[[#This Row],[TEAMandLEAGUE]],STANDINGS_R[TeamAndLeague],0),COLUMN(STANDINGS_R[PLACE]))</f>
        <v>14</v>
      </c>
      <c r="I86">
        <f>INDEX(STANDINGS_HR[],MATCH(STANDINGS_OVERALL14[[#This Row],[TEAMandLEAGUE]],STANDINGS_HR[TeamANDLeague],0),COLUMN(STANDINGS_HR[PLACE]))</f>
        <v>9</v>
      </c>
      <c r="J86">
        <f>INDEX(STANDINGS_RBI[],MATCH(STANDINGS_OVERALL14[[#This Row],[TEAMandLEAGUE]],STANDINGS_RBI[TeamANDLeague],0),COLUMN(STANDINGS_RBI[PLACE]))</f>
        <v>12</v>
      </c>
      <c r="K86">
        <f>INDEX(STANDINGS_SB[],MATCH(STANDINGS_OVERALL14[[#This Row],[TEAMandLEAGUE]],STANDINGS_SB[TeamANDLeague],0),COLUMN(STANDINGS_SB[PLACE]))</f>
        <v>9</v>
      </c>
      <c r="L86">
        <f>INDEX(STANDINGS_ERA[],MATCH(STANDINGS_OVERALL14[[#This Row],[TEAMandLEAGUE]],STANDINGS_ERA[TeamANDLeague],0),COLUMN(STANDINGS_ERA[PLACE]))</f>
        <v>7</v>
      </c>
      <c r="M86">
        <f>INDEX(STANDINGS_W[],MATCH(STANDINGS_OVERALL14[[#This Row],[TEAMandLEAGUE]],STANDINGS_W[TeamANDLeague],0),COLUMN(STANDINGS_W[PLACE]))</f>
        <v>4</v>
      </c>
      <c r="N86">
        <f>INDEX(STANDINGS_WHIP[],MATCH(STANDINGS_OVERALL14[[#This Row],[TEAMandLEAGUE]],STANDINGS_WHIP[TeamANDLeague],0),COLUMN(STANDINGS_WHIP[PLACE]))</f>
        <v>10</v>
      </c>
      <c r="O86">
        <f>INDEX(STANDINGS_K[],MATCH(STANDINGS_OVERALL14[[#This Row],[TEAMandLEAGUE]],STANDINGS_K[TeamANDLeague],0),COLUMN(STANDINGS_K[PLACE]))</f>
        <v>11</v>
      </c>
      <c r="P86">
        <f>INDEX(STANDINGS_SV[],MATCH(STANDINGS_OVERALL14[[#This Row],[TEAMandLEAGUE]],STANDINGS_SV[TeamANDLeague],0),COLUMN(STANDINGS_SV[PLACE]))</f>
        <v>8</v>
      </c>
      <c r="Q86">
        <f>16-STANDINGS_OVERALL14[[#This Row],[LG BA]]</f>
        <v>9</v>
      </c>
      <c r="R86">
        <f>16-STANDINGS_OVERALL14[[#This Row],[LG R]]</f>
        <v>2</v>
      </c>
      <c r="S86">
        <f>16-STANDINGS_OVERALL14[[#This Row],[LG HR]]</f>
        <v>7</v>
      </c>
      <c r="T86">
        <f>16-STANDINGS_OVERALL14[[#This Row],[LG RBI]]</f>
        <v>4</v>
      </c>
      <c r="U86">
        <f>16-STANDINGS_OVERALL14[[#This Row],[LG SB]]</f>
        <v>7</v>
      </c>
      <c r="V86">
        <f>16-STANDINGS_OVERALL14[[#This Row],[LG ERA]]</f>
        <v>9</v>
      </c>
      <c r="W86">
        <f>16-STANDINGS_OVERALL14[[#This Row],[LG W]]</f>
        <v>12</v>
      </c>
      <c r="X86">
        <f>16-STANDINGS_OVERALL14[[#This Row],[LG WHIP]]</f>
        <v>6</v>
      </c>
      <c r="Y86">
        <f>16-STANDINGS_OVERALL14[[#This Row],[LG K]]</f>
        <v>5</v>
      </c>
      <c r="Z86">
        <f>16-STANDINGS_OVERALL14[[#This Row],[LG SV]]</f>
        <v>8</v>
      </c>
      <c r="AA8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69</v>
      </c>
      <c r="AB86">
        <f t="shared" si="1"/>
        <v>10</v>
      </c>
    </row>
    <row r="87" spans="1:28" x14ac:dyDescent="0.25">
      <c r="A87">
        <v>320</v>
      </c>
      <c r="B87" s="10" t="str">
        <f>STANDINGS_OVERALL14[[#This Row],[Team]]&amp;STANDINGS_OVERALL14[[#This Row],[League]]</f>
        <v>Wags WarriorsMain Event Las Vegas April 1 League 5</v>
      </c>
      <c r="C87" s="10" t="s">
        <v>147</v>
      </c>
      <c r="D87" t="s">
        <v>148</v>
      </c>
      <c r="E87" t="s">
        <v>434</v>
      </c>
      <c r="F87">
        <v>9</v>
      </c>
      <c r="G87">
        <f>INDEX(STANDINGS_BA[],MATCH(STANDINGS_OVERALL14[[#This Row],[TEAMandLEAGUE]],STANDINGS_BA[TeamANDLeague],0),COLUMN(STANDINGS_BA[PLACE]))</f>
        <v>12</v>
      </c>
      <c r="H87">
        <f>INDEX(STANDINGS_R[],MATCH(STANDINGS_OVERALL14[[#This Row],[TEAMandLEAGUE]],STANDINGS_R[TeamAndLeague],0),COLUMN(STANDINGS_R[PLACE]))</f>
        <v>5</v>
      </c>
      <c r="I87">
        <f>INDEX(STANDINGS_HR[],MATCH(STANDINGS_OVERALL14[[#This Row],[TEAMandLEAGUE]],STANDINGS_HR[TeamANDLeague],0),COLUMN(STANDINGS_HR[PLACE]))</f>
        <v>10</v>
      </c>
      <c r="J87">
        <f>INDEX(STANDINGS_RBI[],MATCH(STANDINGS_OVERALL14[[#This Row],[TEAMandLEAGUE]],STANDINGS_RBI[TeamANDLeague],0),COLUMN(STANDINGS_RBI[PLACE]))</f>
        <v>11</v>
      </c>
      <c r="K87">
        <f>INDEX(STANDINGS_SB[],MATCH(STANDINGS_OVERALL14[[#This Row],[TEAMandLEAGUE]],STANDINGS_SB[TeamANDLeague],0),COLUMN(STANDINGS_SB[PLACE]))</f>
        <v>12</v>
      </c>
      <c r="L87">
        <f>INDEX(STANDINGS_ERA[],MATCH(STANDINGS_OVERALL14[[#This Row],[TEAMandLEAGUE]],STANDINGS_ERA[TeamANDLeague],0),COLUMN(STANDINGS_ERA[PLACE]))</f>
        <v>5</v>
      </c>
      <c r="M87">
        <f>INDEX(STANDINGS_W[],MATCH(STANDINGS_OVERALL14[[#This Row],[TEAMandLEAGUE]],STANDINGS_W[TeamANDLeague],0),COLUMN(STANDINGS_W[PLACE]))</f>
        <v>6</v>
      </c>
      <c r="N87">
        <f>INDEX(STANDINGS_WHIP[],MATCH(STANDINGS_OVERALL14[[#This Row],[TEAMandLEAGUE]],STANDINGS_WHIP[TeamANDLeague],0),COLUMN(STANDINGS_WHIP[PLACE]))</f>
        <v>8</v>
      </c>
      <c r="O87">
        <f>INDEX(STANDINGS_K[],MATCH(STANDINGS_OVERALL14[[#This Row],[TEAMandLEAGUE]],STANDINGS_K[TeamANDLeague],0),COLUMN(STANDINGS_K[PLACE]))</f>
        <v>13</v>
      </c>
      <c r="P87">
        <f>INDEX(STANDINGS_SV[],MATCH(STANDINGS_OVERALL14[[#This Row],[TEAMandLEAGUE]],STANDINGS_SV[TeamANDLeague],0),COLUMN(STANDINGS_SV[PLACE]))</f>
        <v>12</v>
      </c>
      <c r="Q87">
        <f>16-STANDINGS_OVERALL14[[#This Row],[LG BA]]</f>
        <v>4</v>
      </c>
      <c r="R87">
        <f>16-STANDINGS_OVERALL14[[#This Row],[LG R]]</f>
        <v>11</v>
      </c>
      <c r="S87">
        <f>16-STANDINGS_OVERALL14[[#This Row],[LG HR]]</f>
        <v>6</v>
      </c>
      <c r="T87">
        <f>16-STANDINGS_OVERALL14[[#This Row],[LG RBI]]</f>
        <v>5</v>
      </c>
      <c r="U87">
        <f>16-STANDINGS_OVERALL14[[#This Row],[LG SB]]</f>
        <v>4</v>
      </c>
      <c r="V87">
        <f>16-STANDINGS_OVERALL14[[#This Row],[LG ERA]]</f>
        <v>11</v>
      </c>
      <c r="W87">
        <f>16-STANDINGS_OVERALL14[[#This Row],[LG W]]</f>
        <v>10</v>
      </c>
      <c r="X87">
        <f>16-STANDINGS_OVERALL14[[#This Row],[LG WHIP]]</f>
        <v>8</v>
      </c>
      <c r="Y87">
        <f>16-STANDINGS_OVERALL14[[#This Row],[LG K]]</f>
        <v>3</v>
      </c>
      <c r="Z87">
        <f>16-STANDINGS_OVERALL14[[#This Row],[LG SV]]</f>
        <v>4</v>
      </c>
      <c r="AA8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66</v>
      </c>
      <c r="AB87">
        <f t="shared" si="1"/>
        <v>11</v>
      </c>
    </row>
    <row r="88" spans="1:28" x14ac:dyDescent="0.25">
      <c r="A88">
        <v>372</v>
      </c>
      <c r="B88" s="10" t="str">
        <f>STANDINGS_OVERALL14[[#This Row],[Team]]&amp;STANDINGS_OVERALL14[[#This Row],[League]]</f>
        <v>Stewie's Team 2Main Event Las Vegas April 1 League 5</v>
      </c>
      <c r="C88" s="10" t="s">
        <v>772</v>
      </c>
      <c r="D88" t="s">
        <v>271</v>
      </c>
      <c r="E88" t="s">
        <v>434</v>
      </c>
      <c r="F88">
        <v>6</v>
      </c>
      <c r="G88">
        <f>INDEX(STANDINGS_BA[],MATCH(STANDINGS_OVERALL14[[#This Row],[TEAMandLEAGUE]],STANDINGS_BA[TeamANDLeague],0),COLUMN(STANDINGS_BA[PLACE]))</f>
        <v>13</v>
      </c>
      <c r="H88">
        <f>INDEX(STANDINGS_R[],MATCH(STANDINGS_OVERALL14[[#This Row],[TEAMandLEAGUE]],STANDINGS_R[TeamAndLeague],0),COLUMN(STANDINGS_R[PLACE]))</f>
        <v>13</v>
      </c>
      <c r="I88">
        <f>INDEX(STANDINGS_HR[],MATCH(STANDINGS_OVERALL14[[#This Row],[TEAMandLEAGUE]],STANDINGS_HR[TeamANDLeague],0),COLUMN(STANDINGS_HR[PLACE]))</f>
        <v>12</v>
      </c>
      <c r="J88">
        <f>INDEX(STANDINGS_RBI[],MATCH(STANDINGS_OVERALL14[[#This Row],[TEAMandLEAGUE]],STANDINGS_RBI[TeamANDLeague],0),COLUMN(STANDINGS_RBI[PLACE]))</f>
        <v>14</v>
      </c>
      <c r="K88">
        <f>INDEX(STANDINGS_SB[],MATCH(STANDINGS_OVERALL14[[#This Row],[TEAMandLEAGUE]],STANDINGS_SB[TeamANDLeague],0),COLUMN(STANDINGS_SB[PLACE]))</f>
        <v>1</v>
      </c>
      <c r="L88">
        <f>INDEX(STANDINGS_ERA[],MATCH(STANDINGS_OVERALL14[[#This Row],[TEAMandLEAGUE]],STANDINGS_ERA[TeamANDLeague],0),COLUMN(STANDINGS_ERA[PLACE]))</f>
        <v>15</v>
      </c>
      <c r="M88">
        <f>INDEX(STANDINGS_W[],MATCH(STANDINGS_OVERALL14[[#This Row],[TEAMandLEAGUE]],STANDINGS_W[TeamANDLeague],0),COLUMN(STANDINGS_W[PLACE]))</f>
        <v>9</v>
      </c>
      <c r="N88">
        <f>INDEX(STANDINGS_WHIP[],MATCH(STANDINGS_OVERALL14[[#This Row],[TEAMandLEAGUE]],STANDINGS_WHIP[TeamANDLeague],0),COLUMN(STANDINGS_WHIP[PLACE]))</f>
        <v>11</v>
      </c>
      <c r="O88">
        <f>INDEX(STANDINGS_K[],MATCH(STANDINGS_OVERALL14[[#This Row],[TEAMandLEAGUE]],STANDINGS_K[TeamANDLeague],0),COLUMN(STANDINGS_K[PLACE]))</f>
        <v>12</v>
      </c>
      <c r="P88">
        <f>INDEX(STANDINGS_SV[],MATCH(STANDINGS_OVERALL14[[#This Row],[TEAMandLEAGUE]],STANDINGS_SV[TeamANDLeague],0),COLUMN(STANDINGS_SV[PLACE]))</f>
        <v>6</v>
      </c>
      <c r="Q88">
        <f>16-STANDINGS_OVERALL14[[#This Row],[LG BA]]</f>
        <v>3</v>
      </c>
      <c r="R88">
        <f>16-STANDINGS_OVERALL14[[#This Row],[LG R]]</f>
        <v>3</v>
      </c>
      <c r="S88">
        <f>16-STANDINGS_OVERALL14[[#This Row],[LG HR]]</f>
        <v>4</v>
      </c>
      <c r="T88">
        <f>16-STANDINGS_OVERALL14[[#This Row],[LG RBI]]</f>
        <v>2</v>
      </c>
      <c r="U88">
        <f>16-STANDINGS_OVERALL14[[#This Row],[LG SB]]</f>
        <v>15</v>
      </c>
      <c r="V88">
        <f>16-STANDINGS_OVERALL14[[#This Row],[LG ERA]]</f>
        <v>1</v>
      </c>
      <c r="W88">
        <f>16-STANDINGS_OVERALL14[[#This Row],[LG W]]</f>
        <v>7</v>
      </c>
      <c r="X88">
        <f>16-STANDINGS_OVERALL14[[#This Row],[LG WHIP]]</f>
        <v>5</v>
      </c>
      <c r="Y88">
        <f>16-STANDINGS_OVERALL14[[#This Row],[LG K]]</f>
        <v>4</v>
      </c>
      <c r="Z88">
        <f>16-STANDINGS_OVERALL14[[#This Row],[LG SV]]</f>
        <v>10</v>
      </c>
      <c r="AA8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54</v>
      </c>
      <c r="AB88">
        <f t="shared" si="1"/>
        <v>12</v>
      </c>
    </row>
    <row r="89" spans="1:28" x14ac:dyDescent="0.25">
      <c r="A89">
        <v>408</v>
      </c>
      <c r="B89" s="10" t="str">
        <f>STANDINGS_OVERALL14[[#This Row],[Team]]&amp;STANDINGS_OVERALL14[[#This Row],[League]]</f>
        <v>Team EricksonMain Event Las Vegas April 1 League 5</v>
      </c>
      <c r="C89" s="10" t="s">
        <v>801</v>
      </c>
      <c r="D89" t="s">
        <v>138</v>
      </c>
      <c r="E89" t="s">
        <v>434</v>
      </c>
      <c r="F89">
        <v>14</v>
      </c>
      <c r="G89">
        <f>INDEX(STANDINGS_BA[],MATCH(STANDINGS_OVERALL14[[#This Row],[TEAMandLEAGUE]],STANDINGS_BA[TeamANDLeague],0),COLUMN(STANDINGS_BA[PLACE]))</f>
        <v>14</v>
      </c>
      <c r="H89">
        <f>INDEX(STANDINGS_R[],MATCH(STANDINGS_OVERALL14[[#This Row],[TEAMandLEAGUE]],STANDINGS_R[TeamAndLeague],0),COLUMN(STANDINGS_R[PLACE]))</f>
        <v>12</v>
      </c>
      <c r="I89">
        <f>INDEX(STANDINGS_HR[],MATCH(STANDINGS_OVERALL14[[#This Row],[TEAMandLEAGUE]],STANDINGS_HR[TeamANDLeague],0),COLUMN(STANDINGS_HR[PLACE]))</f>
        <v>14</v>
      </c>
      <c r="J89">
        <f>INDEX(STANDINGS_RBI[],MATCH(STANDINGS_OVERALL14[[#This Row],[TEAMandLEAGUE]],STANDINGS_RBI[TeamANDLeague],0),COLUMN(STANDINGS_RBI[PLACE]))</f>
        <v>15</v>
      </c>
      <c r="K89">
        <f>INDEX(STANDINGS_SB[],MATCH(STANDINGS_OVERALL14[[#This Row],[TEAMandLEAGUE]],STANDINGS_SB[TeamANDLeague],0),COLUMN(STANDINGS_SB[PLACE]))</f>
        <v>11</v>
      </c>
      <c r="L89">
        <f>INDEX(STANDINGS_ERA[],MATCH(STANDINGS_OVERALL14[[#This Row],[TEAMandLEAGUE]],STANDINGS_ERA[TeamANDLeague],0),COLUMN(STANDINGS_ERA[PLACE]))</f>
        <v>8</v>
      </c>
      <c r="M89">
        <f>INDEX(STANDINGS_W[],MATCH(STANDINGS_OVERALL14[[#This Row],[TEAMandLEAGUE]],STANDINGS_W[TeamANDLeague],0),COLUMN(STANDINGS_W[PLACE]))</f>
        <v>13</v>
      </c>
      <c r="N89">
        <f>INDEX(STANDINGS_WHIP[],MATCH(STANDINGS_OVERALL14[[#This Row],[TEAMandLEAGUE]],STANDINGS_WHIP[TeamANDLeague],0),COLUMN(STANDINGS_WHIP[PLACE]))</f>
        <v>9</v>
      </c>
      <c r="O89">
        <f>INDEX(STANDINGS_K[],MATCH(STANDINGS_OVERALL14[[#This Row],[TEAMandLEAGUE]],STANDINGS_K[TeamANDLeague],0),COLUMN(STANDINGS_K[PLACE]))</f>
        <v>4</v>
      </c>
      <c r="P89">
        <f>INDEX(STANDINGS_SV[],MATCH(STANDINGS_OVERALL14[[#This Row],[TEAMandLEAGUE]],STANDINGS_SV[TeamANDLeague],0),COLUMN(STANDINGS_SV[PLACE]))</f>
        <v>10</v>
      </c>
      <c r="Q89">
        <f>16-STANDINGS_OVERALL14[[#This Row],[LG BA]]</f>
        <v>2</v>
      </c>
      <c r="R89">
        <f>16-STANDINGS_OVERALL14[[#This Row],[LG R]]</f>
        <v>4</v>
      </c>
      <c r="S89">
        <f>16-STANDINGS_OVERALL14[[#This Row],[LG HR]]</f>
        <v>2</v>
      </c>
      <c r="T89">
        <f>16-STANDINGS_OVERALL14[[#This Row],[LG RBI]]</f>
        <v>1</v>
      </c>
      <c r="U89">
        <f>16-STANDINGS_OVERALL14[[#This Row],[LG SB]]</f>
        <v>5</v>
      </c>
      <c r="V89">
        <f>16-STANDINGS_OVERALL14[[#This Row],[LG ERA]]</f>
        <v>8</v>
      </c>
      <c r="W89">
        <f>16-STANDINGS_OVERALL14[[#This Row],[LG W]]</f>
        <v>3</v>
      </c>
      <c r="X89">
        <f>16-STANDINGS_OVERALL14[[#This Row],[LG WHIP]]</f>
        <v>7</v>
      </c>
      <c r="Y89">
        <f>16-STANDINGS_OVERALL14[[#This Row],[LG K]]</f>
        <v>12</v>
      </c>
      <c r="Z89">
        <f>16-STANDINGS_OVERALL14[[#This Row],[LG SV]]</f>
        <v>6</v>
      </c>
      <c r="AA8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50</v>
      </c>
      <c r="AB89">
        <f t="shared" si="1"/>
        <v>13</v>
      </c>
    </row>
    <row r="90" spans="1:28" x14ac:dyDescent="0.25">
      <c r="A90">
        <v>423</v>
      </c>
      <c r="B90" s="10" t="str">
        <f>STANDINGS_OVERALL14[[#This Row],[Team]]&amp;STANDINGS_OVERALL14[[#This Row],[League]]</f>
        <v>Is It Football Season Yet?Main Event Las Vegas April 1 League 5</v>
      </c>
      <c r="C90" s="10" t="s">
        <v>813</v>
      </c>
      <c r="D90" t="s">
        <v>814</v>
      </c>
      <c r="E90" t="s">
        <v>434</v>
      </c>
      <c r="F90">
        <v>4</v>
      </c>
      <c r="G90">
        <f>INDEX(STANDINGS_BA[],MATCH(STANDINGS_OVERALL14[[#This Row],[TEAMandLEAGUE]],STANDINGS_BA[TeamANDLeague],0),COLUMN(STANDINGS_BA[PLACE]))</f>
        <v>5</v>
      </c>
      <c r="H90">
        <f>INDEX(STANDINGS_R[],MATCH(STANDINGS_OVERALL14[[#This Row],[TEAMandLEAGUE]],STANDINGS_R[TeamAndLeague],0),COLUMN(STANDINGS_R[PLACE]))</f>
        <v>9</v>
      </c>
      <c r="I90">
        <f>INDEX(STANDINGS_HR[],MATCH(STANDINGS_OVERALL14[[#This Row],[TEAMandLEAGUE]],STANDINGS_HR[TeamANDLeague],0),COLUMN(STANDINGS_HR[PLACE]))</f>
        <v>13</v>
      </c>
      <c r="J90">
        <f>INDEX(STANDINGS_RBI[],MATCH(STANDINGS_OVERALL14[[#This Row],[TEAMandLEAGUE]],STANDINGS_RBI[TeamANDLeague],0),COLUMN(STANDINGS_RBI[PLACE]))</f>
        <v>9</v>
      </c>
      <c r="K90">
        <f>INDEX(STANDINGS_SB[],MATCH(STANDINGS_OVERALL14[[#This Row],[TEAMandLEAGUE]],STANDINGS_SB[TeamANDLeague],0),COLUMN(STANDINGS_SB[PLACE]))</f>
        <v>13</v>
      </c>
      <c r="L90">
        <f>INDEX(STANDINGS_ERA[],MATCH(STANDINGS_OVERALL14[[#This Row],[TEAMandLEAGUE]],STANDINGS_ERA[TeamANDLeague],0),COLUMN(STANDINGS_ERA[PLACE]))</f>
        <v>11</v>
      </c>
      <c r="M90">
        <f>INDEX(STANDINGS_W[],MATCH(STANDINGS_OVERALL14[[#This Row],[TEAMandLEAGUE]],STANDINGS_W[TeamANDLeague],0),COLUMN(STANDINGS_W[PLACE]))</f>
        <v>10</v>
      </c>
      <c r="N90">
        <f>INDEX(STANDINGS_WHIP[],MATCH(STANDINGS_OVERALL14[[#This Row],[TEAMandLEAGUE]],STANDINGS_WHIP[TeamANDLeague],0),COLUMN(STANDINGS_WHIP[PLACE]))</f>
        <v>13</v>
      </c>
      <c r="O90">
        <f>INDEX(STANDINGS_K[],MATCH(STANDINGS_OVERALL14[[#This Row],[TEAMandLEAGUE]],STANDINGS_K[TeamANDLeague],0),COLUMN(STANDINGS_K[PLACE]))</f>
        <v>14</v>
      </c>
      <c r="P90">
        <f>INDEX(STANDINGS_SV[],MATCH(STANDINGS_OVERALL14[[#This Row],[TEAMandLEAGUE]],STANDINGS_SV[TeamANDLeague],0),COLUMN(STANDINGS_SV[PLACE]))</f>
        <v>13</v>
      </c>
      <c r="Q90">
        <f>16-STANDINGS_OVERALL14[[#This Row],[LG BA]]</f>
        <v>11</v>
      </c>
      <c r="R90">
        <f>16-STANDINGS_OVERALL14[[#This Row],[LG R]]</f>
        <v>7</v>
      </c>
      <c r="S90">
        <f>16-STANDINGS_OVERALL14[[#This Row],[LG HR]]</f>
        <v>3</v>
      </c>
      <c r="T90">
        <f>16-STANDINGS_OVERALL14[[#This Row],[LG RBI]]</f>
        <v>7</v>
      </c>
      <c r="U90">
        <f>16-STANDINGS_OVERALL14[[#This Row],[LG SB]]</f>
        <v>3</v>
      </c>
      <c r="V90">
        <f>16-STANDINGS_OVERALL14[[#This Row],[LG ERA]]</f>
        <v>5</v>
      </c>
      <c r="W90">
        <f>16-STANDINGS_OVERALL14[[#This Row],[LG W]]</f>
        <v>6</v>
      </c>
      <c r="X90">
        <f>16-STANDINGS_OVERALL14[[#This Row],[LG WHIP]]</f>
        <v>3</v>
      </c>
      <c r="Y90">
        <f>16-STANDINGS_OVERALL14[[#This Row],[LG K]]</f>
        <v>2</v>
      </c>
      <c r="Z90">
        <f>16-STANDINGS_OVERALL14[[#This Row],[LG SV]]</f>
        <v>3</v>
      </c>
      <c r="AA9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50</v>
      </c>
      <c r="AB90">
        <f t="shared" si="1"/>
        <v>14</v>
      </c>
    </row>
    <row r="91" spans="1:28" x14ac:dyDescent="0.25">
      <c r="A91">
        <v>465</v>
      </c>
      <c r="B91" s="10" t="str">
        <f>STANDINGS_OVERALL14[[#This Row],[Team]]&amp;STANDINGS_OVERALL14[[#This Row],[League]]</f>
        <v>Ray Of LightMain Event Las Vegas April 1 League 5</v>
      </c>
      <c r="C91" s="10" t="s">
        <v>864</v>
      </c>
      <c r="D91" t="s">
        <v>51</v>
      </c>
      <c r="E91" t="s">
        <v>434</v>
      </c>
      <c r="F91">
        <v>3</v>
      </c>
      <c r="G91">
        <f>INDEX(STANDINGS_BA[],MATCH(STANDINGS_OVERALL14[[#This Row],[TEAMandLEAGUE]],STANDINGS_BA[TeamANDLeague],0),COLUMN(STANDINGS_BA[PLACE]))</f>
        <v>15</v>
      </c>
      <c r="H91">
        <f>INDEX(STANDINGS_R[],MATCH(STANDINGS_OVERALL14[[#This Row],[TEAMandLEAGUE]],STANDINGS_R[TeamAndLeague],0),COLUMN(STANDINGS_R[PLACE]))</f>
        <v>15</v>
      </c>
      <c r="I91">
        <f>INDEX(STANDINGS_HR[],MATCH(STANDINGS_OVERALL14[[#This Row],[TEAMandLEAGUE]],STANDINGS_HR[TeamANDLeague],0),COLUMN(STANDINGS_HR[PLACE]))</f>
        <v>15</v>
      </c>
      <c r="J91">
        <f>INDEX(STANDINGS_RBI[],MATCH(STANDINGS_OVERALL14[[#This Row],[TEAMandLEAGUE]],STANDINGS_RBI[TeamANDLeague],0),COLUMN(STANDINGS_RBI[PLACE]))</f>
        <v>13</v>
      </c>
      <c r="K91">
        <f>INDEX(STANDINGS_SB[],MATCH(STANDINGS_OVERALL14[[#This Row],[TEAMandLEAGUE]],STANDINGS_SB[TeamANDLeague],0),COLUMN(STANDINGS_SB[PLACE]))</f>
        <v>5</v>
      </c>
      <c r="L91">
        <f>INDEX(STANDINGS_ERA[],MATCH(STANDINGS_OVERALL14[[#This Row],[TEAMandLEAGUE]],STANDINGS_ERA[TeamANDLeague],0),COLUMN(STANDINGS_ERA[PLACE]))</f>
        <v>12</v>
      </c>
      <c r="M91">
        <f>INDEX(STANDINGS_W[],MATCH(STANDINGS_OVERALL14[[#This Row],[TEAMandLEAGUE]],STANDINGS_W[TeamANDLeague],0),COLUMN(STANDINGS_W[PLACE]))</f>
        <v>14</v>
      </c>
      <c r="N91">
        <f>INDEX(STANDINGS_WHIP[],MATCH(STANDINGS_OVERALL14[[#This Row],[TEAMandLEAGUE]],STANDINGS_WHIP[TeamANDLeague],0),COLUMN(STANDINGS_WHIP[PLACE]))</f>
        <v>12</v>
      </c>
      <c r="O91">
        <f>INDEX(STANDINGS_K[],MATCH(STANDINGS_OVERALL14[[#This Row],[TEAMandLEAGUE]],STANDINGS_K[TeamANDLeague],0),COLUMN(STANDINGS_K[PLACE]))</f>
        <v>10</v>
      </c>
      <c r="P91">
        <f>INDEX(STANDINGS_SV[],MATCH(STANDINGS_OVERALL14[[#This Row],[TEAMandLEAGUE]],STANDINGS_SV[TeamANDLeague],0),COLUMN(STANDINGS_SV[PLACE]))</f>
        <v>14</v>
      </c>
      <c r="Q91">
        <f>16-STANDINGS_OVERALL14[[#This Row],[LG BA]]</f>
        <v>1</v>
      </c>
      <c r="R91">
        <f>16-STANDINGS_OVERALL14[[#This Row],[LG R]]</f>
        <v>1</v>
      </c>
      <c r="S91">
        <f>16-STANDINGS_OVERALL14[[#This Row],[LG HR]]</f>
        <v>1</v>
      </c>
      <c r="T91">
        <f>16-STANDINGS_OVERALL14[[#This Row],[LG RBI]]</f>
        <v>3</v>
      </c>
      <c r="U91">
        <f>16-STANDINGS_OVERALL14[[#This Row],[LG SB]]</f>
        <v>11</v>
      </c>
      <c r="V91">
        <f>16-STANDINGS_OVERALL14[[#This Row],[LG ERA]]</f>
        <v>4</v>
      </c>
      <c r="W91">
        <f>16-STANDINGS_OVERALL14[[#This Row],[LG W]]</f>
        <v>2</v>
      </c>
      <c r="X91">
        <f>16-STANDINGS_OVERALL14[[#This Row],[LG WHIP]]</f>
        <v>4</v>
      </c>
      <c r="Y91">
        <f>16-STANDINGS_OVERALL14[[#This Row],[LG K]]</f>
        <v>6</v>
      </c>
      <c r="Z91">
        <f>16-STANDINGS_OVERALL14[[#This Row],[LG SV]]</f>
        <v>2</v>
      </c>
      <c r="AA9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35</v>
      </c>
      <c r="AB91">
        <f t="shared" si="1"/>
        <v>15</v>
      </c>
    </row>
    <row r="92" spans="1:28" x14ac:dyDescent="0.25">
      <c r="A92">
        <v>13</v>
      </c>
      <c r="B92" s="10" t="str">
        <f>STANDINGS_OVERALL14[[#This Row],[Team]]&amp;STANDINGS_OVERALL14[[#This Row],[League]]</f>
        <v>RotoGut MainMain Event Las Vegas April 1 League 6</v>
      </c>
      <c r="C92" s="10" t="s">
        <v>429</v>
      </c>
      <c r="D92" t="s">
        <v>116</v>
      </c>
      <c r="E92" t="s">
        <v>430</v>
      </c>
      <c r="F92">
        <v>13</v>
      </c>
      <c r="G92">
        <f>INDEX(STANDINGS_BA[],MATCH(STANDINGS_OVERALL14[[#This Row],[TEAMandLEAGUE]],STANDINGS_BA[TeamANDLeague],0),COLUMN(STANDINGS_BA[PLACE]))</f>
        <v>10</v>
      </c>
      <c r="H92">
        <f>INDEX(STANDINGS_R[],MATCH(STANDINGS_OVERALL14[[#This Row],[TEAMandLEAGUE]],STANDINGS_R[TeamAndLeague],0),COLUMN(STANDINGS_R[PLACE]))</f>
        <v>2</v>
      </c>
      <c r="I92">
        <f>INDEX(STANDINGS_HR[],MATCH(STANDINGS_OVERALL14[[#This Row],[TEAMandLEAGUE]],STANDINGS_HR[TeamANDLeague],0),COLUMN(STANDINGS_HR[PLACE]))</f>
        <v>2</v>
      </c>
      <c r="J92">
        <f>INDEX(STANDINGS_RBI[],MATCH(STANDINGS_OVERALL14[[#This Row],[TEAMandLEAGUE]],STANDINGS_RBI[TeamANDLeague],0),COLUMN(STANDINGS_RBI[PLACE]))</f>
        <v>2</v>
      </c>
      <c r="K92">
        <f>INDEX(STANDINGS_SB[],MATCH(STANDINGS_OVERALL14[[#This Row],[TEAMandLEAGUE]],STANDINGS_SB[TeamANDLeague],0),COLUMN(STANDINGS_SB[PLACE]))</f>
        <v>5</v>
      </c>
      <c r="L92">
        <f>INDEX(STANDINGS_ERA[],MATCH(STANDINGS_OVERALL14[[#This Row],[TEAMandLEAGUE]],STANDINGS_ERA[TeamANDLeague],0),COLUMN(STANDINGS_ERA[PLACE]))</f>
        <v>1</v>
      </c>
      <c r="M92">
        <f>INDEX(STANDINGS_W[],MATCH(STANDINGS_OVERALL14[[#This Row],[TEAMandLEAGUE]],STANDINGS_W[TeamANDLeague],0),COLUMN(STANDINGS_W[PLACE]))</f>
        <v>1</v>
      </c>
      <c r="N92">
        <f>INDEX(STANDINGS_WHIP[],MATCH(STANDINGS_OVERALL14[[#This Row],[TEAMandLEAGUE]],STANDINGS_WHIP[TeamANDLeague],0),COLUMN(STANDINGS_WHIP[PLACE]))</f>
        <v>2</v>
      </c>
      <c r="O92">
        <f>INDEX(STANDINGS_K[],MATCH(STANDINGS_OVERALL14[[#This Row],[TEAMandLEAGUE]],STANDINGS_K[TeamANDLeague],0),COLUMN(STANDINGS_K[PLACE]))</f>
        <v>5</v>
      </c>
      <c r="P92">
        <f>INDEX(STANDINGS_SV[],MATCH(STANDINGS_OVERALL14[[#This Row],[TEAMandLEAGUE]],STANDINGS_SV[TeamANDLeague],0),COLUMN(STANDINGS_SV[PLACE]))</f>
        <v>3</v>
      </c>
      <c r="Q92">
        <f>16-STANDINGS_OVERALL14[[#This Row],[LG BA]]</f>
        <v>6</v>
      </c>
      <c r="R92">
        <f>16-STANDINGS_OVERALL14[[#This Row],[LG R]]</f>
        <v>14</v>
      </c>
      <c r="S92">
        <f>16-STANDINGS_OVERALL14[[#This Row],[LG HR]]</f>
        <v>14</v>
      </c>
      <c r="T92">
        <f>16-STANDINGS_OVERALL14[[#This Row],[LG RBI]]</f>
        <v>14</v>
      </c>
      <c r="U92">
        <f>16-STANDINGS_OVERALL14[[#This Row],[LG SB]]</f>
        <v>11</v>
      </c>
      <c r="V92">
        <f>16-STANDINGS_OVERALL14[[#This Row],[LG ERA]]</f>
        <v>15</v>
      </c>
      <c r="W92">
        <f>16-STANDINGS_OVERALL14[[#This Row],[LG W]]</f>
        <v>15</v>
      </c>
      <c r="X92">
        <f>16-STANDINGS_OVERALL14[[#This Row],[LG WHIP]]</f>
        <v>14</v>
      </c>
      <c r="Y92">
        <f>16-STANDINGS_OVERALL14[[#This Row],[LG K]]</f>
        <v>11</v>
      </c>
      <c r="Z92">
        <f>16-STANDINGS_OVERALL14[[#This Row],[LG SV]]</f>
        <v>13</v>
      </c>
      <c r="AA9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127</v>
      </c>
      <c r="AB92">
        <f t="shared" si="1"/>
        <v>1</v>
      </c>
    </row>
    <row r="93" spans="1:28" x14ac:dyDescent="0.25">
      <c r="A93">
        <v>63</v>
      </c>
      <c r="B93" s="10" t="str">
        <f>STANDINGS_OVERALL14[[#This Row],[Team]]&amp;STANDINGS_OVERALL14[[#This Row],[League]]</f>
        <v>Glenneration XMain Event Las Vegas April 1 League 6</v>
      </c>
      <c r="C93" s="10" t="s">
        <v>145</v>
      </c>
      <c r="D93" t="s">
        <v>146</v>
      </c>
      <c r="E93" t="s">
        <v>430</v>
      </c>
      <c r="F93">
        <v>3</v>
      </c>
      <c r="G93">
        <f>INDEX(STANDINGS_BA[],MATCH(STANDINGS_OVERALL14[[#This Row],[TEAMandLEAGUE]],STANDINGS_BA[TeamANDLeague],0),COLUMN(STANDINGS_BA[PLACE]))</f>
        <v>9</v>
      </c>
      <c r="H93">
        <f>INDEX(STANDINGS_R[],MATCH(STANDINGS_OVERALL14[[#This Row],[TEAMandLEAGUE]],STANDINGS_R[TeamAndLeague],0),COLUMN(STANDINGS_R[PLACE]))</f>
        <v>6</v>
      </c>
      <c r="I93">
        <f>INDEX(STANDINGS_HR[],MATCH(STANDINGS_OVERALL14[[#This Row],[TEAMandLEAGUE]],STANDINGS_HR[TeamANDLeague],0),COLUMN(STANDINGS_HR[PLACE]))</f>
        <v>1</v>
      </c>
      <c r="J93">
        <f>INDEX(STANDINGS_RBI[],MATCH(STANDINGS_OVERALL14[[#This Row],[TEAMandLEAGUE]],STANDINGS_RBI[TeamANDLeague],0),COLUMN(STANDINGS_RBI[PLACE]))</f>
        <v>7</v>
      </c>
      <c r="K93">
        <f>INDEX(STANDINGS_SB[],MATCH(STANDINGS_OVERALL14[[#This Row],[TEAMandLEAGUE]],STANDINGS_SB[TeamANDLeague],0),COLUMN(STANDINGS_SB[PLACE]))</f>
        <v>1</v>
      </c>
      <c r="L93">
        <f>INDEX(STANDINGS_ERA[],MATCH(STANDINGS_OVERALL14[[#This Row],[TEAMandLEAGUE]],STANDINGS_ERA[TeamANDLeague],0),COLUMN(STANDINGS_ERA[PLACE]))</f>
        <v>6</v>
      </c>
      <c r="M93">
        <f>INDEX(STANDINGS_W[],MATCH(STANDINGS_OVERALL14[[#This Row],[TEAMandLEAGUE]],STANDINGS_W[TeamANDLeague],0),COLUMN(STANDINGS_W[PLACE]))</f>
        <v>3</v>
      </c>
      <c r="N93">
        <f>INDEX(STANDINGS_WHIP[],MATCH(STANDINGS_OVERALL14[[#This Row],[TEAMandLEAGUE]],STANDINGS_WHIP[TeamANDLeague],0),COLUMN(STANDINGS_WHIP[PLACE]))</f>
        <v>3</v>
      </c>
      <c r="O93">
        <f>INDEX(STANDINGS_K[],MATCH(STANDINGS_OVERALL14[[#This Row],[TEAMandLEAGUE]],STANDINGS_K[TeamANDLeague],0),COLUMN(STANDINGS_K[PLACE]))</f>
        <v>8</v>
      </c>
      <c r="P93">
        <f>INDEX(STANDINGS_SV[],MATCH(STANDINGS_OVERALL14[[#This Row],[TEAMandLEAGUE]],STANDINGS_SV[TeamANDLeague],0),COLUMN(STANDINGS_SV[PLACE]))</f>
        <v>6</v>
      </c>
      <c r="Q93">
        <f>16-STANDINGS_OVERALL14[[#This Row],[LG BA]]</f>
        <v>7</v>
      </c>
      <c r="R93">
        <f>16-STANDINGS_OVERALL14[[#This Row],[LG R]]</f>
        <v>10</v>
      </c>
      <c r="S93">
        <f>16-STANDINGS_OVERALL14[[#This Row],[LG HR]]</f>
        <v>15</v>
      </c>
      <c r="T93">
        <f>16-STANDINGS_OVERALL14[[#This Row],[LG RBI]]</f>
        <v>9</v>
      </c>
      <c r="U93">
        <f>16-STANDINGS_OVERALL14[[#This Row],[LG SB]]</f>
        <v>15</v>
      </c>
      <c r="V93">
        <f>16-STANDINGS_OVERALL14[[#This Row],[LG ERA]]</f>
        <v>10</v>
      </c>
      <c r="W93">
        <f>16-STANDINGS_OVERALL14[[#This Row],[LG W]]</f>
        <v>13</v>
      </c>
      <c r="X93">
        <f>16-STANDINGS_OVERALL14[[#This Row],[LG WHIP]]</f>
        <v>13</v>
      </c>
      <c r="Y93">
        <f>16-STANDINGS_OVERALL14[[#This Row],[LG K]]</f>
        <v>8</v>
      </c>
      <c r="Z93">
        <f>16-STANDINGS_OVERALL14[[#This Row],[LG SV]]</f>
        <v>10</v>
      </c>
      <c r="AA9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110</v>
      </c>
      <c r="AB93">
        <f t="shared" si="1"/>
        <v>2</v>
      </c>
    </row>
    <row r="94" spans="1:28" x14ac:dyDescent="0.25">
      <c r="A94">
        <v>86</v>
      </c>
      <c r="B94" s="10" t="str">
        <f>STANDINGS_OVERALL14[[#This Row],[Team]]&amp;STANDINGS_OVERALL14[[#This Row],[League]]</f>
        <v>KILLEBREWMain Event Las Vegas April 1 League 6</v>
      </c>
      <c r="C94" s="10" t="s">
        <v>487</v>
      </c>
      <c r="D94" t="s">
        <v>176</v>
      </c>
      <c r="E94" t="s">
        <v>430</v>
      </c>
      <c r="F94">
        <v>4</v>
      </c>
      <c r="G94">
        <f>INDEX(STANDINGS_BA[],MATCH(STANDINGS_OVERALL14[[#This Row],[TEAMandLEAGUE]],STANDINGS_BA[TeamANDLeague],0),COLUMN(STANDINGS_BA[PLACE]))</f>
        <v>2</v>
      </c>
      <c r="H94">
        <f>INDEX(STANDINGS_R[],MATCH(STANDINGS_OVERALL14[[#This Row],[TEAMandLEAGUE]],STANDINGS_R[TeamAndLeague],0),COLUMN(STANDINGS_R[PLACE]))</f>
        <v>3</v>
      </c>
      <c r="I94">
        <f>INDEX(STANDINGS_HR[],MATCH(STANDINGS_OVERALL14[[#This Row],[TEAMandLEAGUE]],STANDINGS_HR[TeamANDLeague],0),COLUMN(STANDINGS_HR[PLACE]))</f>
        <v>4</v>
      </c>
      <c r="J94">
        <f>INDEX(STANDINGS_RBI[],MATCH(STANDINGS_OVERALL14[[#This Row],[TEAMandLEAGUE]],STANDINGS_RBI[TeamANDLeague],0),COLUMN(STANDINGS_RBI[PLACE]))</f>
        <v>1</v>
      </c>
      <c r="K94">
        <f>INDEX(STANDINGS_SB[],MATCH(STANDINGS_OVERALL14[[#This Row],[TEAMandLEAGUE]],STANDINGS_SB[TeamANDLeague],0),COLUMN(STANDINGS_SB[PLACE]))</f>
        <v>7</v>
      </c>
      <c r="L94">
        <f>INDEX(STANDINGS_ERA[],MATCH(STANDINGS_OVERALL14[[#This Row],[TEAMandLEAGUE]],STANDINGS_ERA[TeamANDLeague],0),COLUMN(STANDINGS_ERA[PLACE]))</f>
        <v>8</v>
      </c>
      <c r="M94">
        <f>INDEX(STANDINGS_W[],MATCH(STANDINGS_OVERALL14[[#This Row],[TEAMandLEAGUE]],STANDINGS_W[TeamANDLeague],0),COLUMN(STANDINGS_W[PLACE]))</f>
        <v>6</v>
      </c>
      <c r="N94">
        <f>INDEX(STANDINGS_WHIP[],MATCH(STANDINGS_OVERALL14[[#This Row],[TEAMandLEAGUE]],STANDINGS_WHIP[TeamANDLeague],0),COLUMN(STANDINGS_WHIP[PLACE]))</f>
        <v>8</v>
      </c>
      <c r="O94">
        <f>INDEX(STANDINGS_K[],MATCH(STANDINGS_OVERALL14[[#This Row],[TEAMandLEAGUE]],STANDINGS_K[TeamANDLeague],0),COLUMN(STANDINGS_K[PLACE]))</f>
        <v>10</v>
      </c>
      <c r="P94">
        <f>INDEX(STANDINGS_SV[],MATCH(STANDINGS_OVERALL14[[#This Row],[TEAMandLEAGUE]],STANDINGS_SV[TeamANDLeague],0),COLUMN(STANDINGS_SV[PLACE]))</f>
        <v>8</v>
      </c>
      <c r="Q94">
        <f>16-STANDINGS_OVERALL14[[#This Row],[LG BA]]</f>
        <v>14</v>
      </c>
      <c r="R94">
        <f>16-STANDINGS_OVERALL14[[#This Row],[LG R]]</f>
        <v>13</v>
      </c>
      <c r="S94">
        <f>16-STANDINGS_OVERALL14[[#This Row],[LG HR]]</f>
        <v>12</v>
      </c>
      <c r="T94">
        <f>16-STANDINGS_OVERALL14[[#This Row],[LG RBI]]</f>
        <v>15</v>
      </c>
      <c r="U94">
        <f>16-STANDINGS_OVERALL14[[#This Row],[LG SB]]</f>
        <v>9</v>
      </c>
      <c r="V94">
        <f>16-STANDINGS_OVERALL14[[#This Row],[LG ERA]]</f>
        <v>8</v>
      </c>
      <c r="W94">
        <f>16-STANDINGS_OVERALL14[[#This Row],[LG W]]</f>
        <v>10</v>
      </c>
      <c r="X94">
        <f>16-STANDINGS_OVERALL14[[#This Row],[LG WHIP]]</f>
        <v>8</v>
      </c>
      <c r="Y94">
        <f>16-STANDINGS_OVERALL14[[#This Row],[LG K]]</f>
        <v>6</v>
      </c>
      <c r="Z94">
        <f>16-STANDINGS_OVERALL14[[#This Row],[LG SV]]</f>
        <v>8</v>
      </c>
      <c r="AA9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103</v>
      </c>
      <c r="AB94">
        <f t="shared" si="1"/>
        <v>3</v>
      </c>
    </row>
    <row r="95" spans="1:28" x14ac:dyDescent="0.25">
      <c r="A95">
        <v>96</v>
      </c>
      <c r="B95" s="10" t="str">
        <f>STANDINGS_OVERALL14[[#This Row],[Team]]&amp;STANDINGS_OVERALL14[[#This Row],[League]]</f>
        <v>Serenity Now! LVMain Event Las Vegas April 1 League 6</v>
      </c>
      <c r="C95" s="10" t="s">
        <v>499</v>
      </c>
      <c r="D95" t="s">
        <v>198</v>
      </c>
      <c r="E95" t="s">
        <v>430</v>
      </c>
      <c r="F95">
        <v>2</v>
      </c>
      <c r="G95">
        <f>INDEX(STANDINGS_BA[],MATCH(STANDINGS_OVERALL14[[#This Row],[TEAMandLEAGUE]],STANDINGS_BA[TeamANDLeague],0),COLUMN(STANDINGS_BA[PLACE]))</f>
        <v>3</v>
      </c>
      <c r="H95">
        <f>INDEX(STANDINGS_R[],MATCH(STANDINGS_OVERALL14[[#This Row],[TEAMandLEAGUE]],STANDINGS_R[TeamAndLeague],0),COLUMN(STANDINGS_R[PLACE]))</f>
        <v>7</v>
      </c>
      <c r="I95">
        <f>INDEX(STANDINGS_HR[],MATCH(STANDINGS_OVERALL14[[#This Row],[TEAMandLEAGUE]],STANDINGS_HR[TeamANDLeague],0),COLUMN(STANDINGS_HR[PLACE]))</f>
        <v>9</v>
      </c>
      <c r="J95">
        <f>INDEX(STANDINGS_RBI[],MATCH(STANDINGS_OVERALL14[[#This Row],[TEAMandLEAGUE]],STANDINGS_RBI[TeamANDLeague],0),COLUMN(STANDINGS_RBI[PLACE]))</f>
        <v>3</v>
      </c>
      <c r="K95">
        <f>INDEX(STANDINGS_SB[],MATCH(STANDINGS_OVERALL14[[#This Row],[TEAMandLEAGUE]],STANDINGS_SB[TeamANDLeague],0),COLUMN(STANDINGS_SB[PLACE]))</f>
        <v>6</v>
      </c>
      <c r="L95">
        <f>INDEX(STANDINGS_ERA[],MATCH(STANDINGS_OVERALL14[[#This Row],[TEAMandLEAGUE]],STANDINGS_ERA[TeamANDLeague],0),COLUMN(STANDINGS_ERA[PLACE]))</f>
        <v>3</v>
      </c>
      <c r="M95">
        <f>INDEX(STANDINGS_W[],MATCH(STANDINGS_OVERALL14[[#This Row],[TEAMandLEAGUE]],STANDINGS_W[TeamANDLeague],0),COLUMN(STANDINGS_W[PLACE]))</f>
        <v>11</v>
      </c>
      <c r="N95">
        <f>INDEX(STANDINGS_WHIP[],MATCH(STANDINGS_OVERALL14[[#This Row],[TEAMandLEAGUE]],STANDINGS_WHIP[TeamANDLeague],0),COLUMN(STANDINGS_WHIP[PLACE]))</f>
        <v>7</v>
      </c>
      <c r="O95">
        <f>INDEX(STANDINGS_K[],MATCH(STANDINGS_OVERALL14[[#This Row],[TEAMandLEAGUE]],STANDINGS_K[TeamANDLeague],0),COLUMN(STANDINGS_K[PLACE]))</f>
        <v>4</v>
      </c>
      <c r="P95">
        <f>INDEX(STANDINGS_SV[],MATCH(STANDINGS_OVERALL14[[#This Row],[TEAMandLEAGUE]],STANDINGS_SV[TeamANDLeague],0),COLUMN(STANDINGS_SV[PLACE]))</f>
        <v>5</v>
      </c>
      <c r="Q95">
        <f>16-STANDINGS_OVERALL14[[#This Row],[LG BA]]</f>
        <v>13</v>
      </c>
      <c r="R95">
        <f>16-STANDINGS_OVERALL14[[#This Row],[LG R]]</f>
        <v>9</v>
      </c>
      <c r="S95">
        <f>16-STANDINGS_OVERALL14[[#This Row],[LG HR]]</f>
        <v>7</v>
      </c>
      <c r="T95">
        <f>16-STANDINGS_OVERALL14[[#This Row],[LG RBI]]</f>
        <v>13</v>
      </c>
      <c r="U95">
        <f>16-STANDINGS_OVERALL14[[#This Row],[LG SB]]</f>
        <v>10</v>
      </c>
      <c r="V95">
        <f>16-STANDINGS_OVERALL14[[#This Row],[LG ERA]]</f>
        <v>13</v>
      </c>
      <c r="W95">
        <f>16-STANDINGS_OVERALL14[[#This Row],[LG W]]</f>
        <v>5</v>
      </c>
      <c r="X95">
        <f>16-STANDINGS_OVERALL14[[#This Row],[LG WHIP]]</f>
        <v>9</v>
      </c>
      <c r="Y95">
        <f>16-STANDINGS_OVERALL14[[#This Row],[LG K]]</f>
        <v>12</v>
      </c>
      <c r="Z95">
        <f>16-STANDINGS_OVERALL14[[#This Row],[LG SV]]</f>
        <v>11</v>
      </c>
      <c r="AA9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102</v>
      </c>
      <c r="AB95">
        <f t="shared" si="1"/>
        <v>4</v>
      </c>
    </row>
    <row r="96" spans="1:28" x14ac:dyDescent="0.25">
      <c r="A96">
        <v>217</v>
      </c>
      <c r="B96" s="10" t="str">
        <f>STANDINGS_OVERALL14[[#This Row],[Team]]&amp;STANDINGS_OVERALL14[[#This Row],[League]]</f>
        <v>Quahogs ME LVMain Event Las Vegas April 1 League 6</v>
      </c>
      <c r="C96" s="10" t="s">
        <v>612</v>
      </c>
      <c r="D96" t="s">
        <v>154</v>
      </c>
      <c r="E96" t="s">
        <v>430</v>
      </c>
      <c r="F96">
        <v>10</v>
      </c>
      <c r="G96">
        <f>INDEX(STANDINGS_BA[],MATCH(STANDINGS_OVERALL14[[#This Row],[TEAMandLEAGUE]],STANDINGS_BA[TeamANDLeague],0),COLUMN(STANDINGS_BA[PLACE]))</f>
        <v>1</v>
      </c>
      <c r="H96">
        <f>INDEX(STANDINGS_R[],MATCH(STANDINGS_OVERALL14[[#This Row],[TEAMandLEAGUE]],STANDINGS_R[TeamAndLeague],0),COLUMN(STANDINGS_R[PLACE]))</f>
        <v>1</v>
      </c>
      <c r="I96">
        <f>INDEX(STANDINGS_HR[],MATCH(STANDINGS_OVERALL14[[#This Row],[TEAMandLEAGUE]],STANDINGS_HR[TeamANDLeague],0),COLUMN(STANDINGS_HR[PLACE]))</f>
        <v>3</v>
      </c>
      <c r="J96">
        <f>INDEX(STANDINGS_RBI[],MATCH(STANDINGS_OVERALL14[[#This Row],[TEAMandLEAGUE]],STANDINGS_RBI[TeamANDLeague],0),COLUMN(STANDINGS_RBI[PLACE]))</f>
        <v>4</v>
      </c>
      <c r="K96">
        <f>INDEX(STANDINGS_SB[],MATCH(STANDINGS_OVERALL14[[#This Row],[TEAMandLEAGUE]],STANDINGS_SB[TeamANDLeague],0),COLUMN(STANDINGS_SB[PLACE]))</f>
        <v>2</v>
      </c>
      <c r="L96">
        <f>INDEX(STANDINGS_ERA[],MATCH(STANDINGS_OVERALL14[[#This Row],[TEAMandLEAGUE]],STANDINGS_ERA[TeamANDLeague],0),COLUMN(STANDINGS_ERA[PLACE]))</f>
        <v>14</v>
      </c>
      <c r="M96">
        <f>INDEX(STANDINGS_W[],MATCH(STANDINGS_OVERALL14[[#This Row],[TEAMandLEAGUE]],STANDINGS_W[TeamANDLeague],0),COLUMN(STANDINGS_W[PLACE]))</f>
        <v>14</v>
      </c>
      <c r="N96">
        <f>INDEX(STANDINGS_WHIP[],MATCH(STANDINGS_OVERALL14[[#This Row],[TEAMandLEAGUE]],STANDINGS_WHIP[TeamANDLeague],0),COLUMN(STANDINGS_WHIP[PLACE]))</f>
        <v>14</v>
      </c>
      <c r="O96">
        <f>INDEX(STANDINGS_K[],MATCH(STANDINGS_OVERALL14[[#This Row],[TEAMandLEAGUE]],STANDINGS_K[TeamANDLeague],0),COLUMN(STANDINGS_K[PLACE]))</f>
        <v>14</v>
      </c>
      <c r="P96">
        <f>INDEX(STANDINGS_SV[],MATCH(STANDINGS_OVERALL14[[#This Row],[TEAMandLEAGUE]],STANDINGS_SV[TeamANDLeague],0),COLUMN(STANDINGS_SV[PLACE]))</f>
        <v>2</v>
      </c>
      <c r="Q96">
        <f>16-STANDINGS_OVERALL14[[#This Row],[LG BA]]</f>
        <v>15</v>
      </c>
      <c r="R96">
        <f>16-STANDINGS_OVERALL14[[#This Row],[LG R]]</f>
        <v>15</v>
      </c>
      <c r="S96">
        <f>16-STANDINGS_OVERALL14[[#This Row],[LG HR]]</f>
        <v>13</v>
      </c>
      <c r="T96">
        <f>16-STANDINGS_OVERALL14[[#This Row],[LG RBI]]</f>
        <v>12</v>
      </c>
      <c r="U96">
        <f>16-STANDINGS_OVERALL14[[#This Row],[LG SB]]</f>
        <v>14</v>
      </c>
      <c r="V96">
        <f>16-STANDINGS_OVERALL14[[#This Row],[LG ERA]]</f>
        <v>2</v>
      </c>
      <c r="W96">
        <f>16-STANDINGS_OVERALL14[[#This Row],[LG W]]</f>
        <v>2</v>
      </c>
      <c r="X96">
        <f>16-STANDINGS_OVERALL14[[#This Row],[LG WHIP]]</f>
        <v>2</v>
      </c>
      <c r="Y96">
        <f>16-STANDINGS_OVERALL14[[#This Row],[LG K]]</f>
        <v>2</v>
      </c>
      <c r="Z96">
        <f>16-STANDINGS_OVERALL14[[#This Row],[LG SV]]</f>
        <v>14</v>
      </c>
      <c r="AA9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91</v>
      </c>
      <c r="AB96">
        <f t="shared" si="1"/>
        <v>5</v>
      </c>
    </row>
    <row r="97" spans="1:28" x14ac:dyDescent="0.25">
      <c r="A97">
        <v>167</v>
      </c>
      <c r="B97" s="10" t="str">
        <f>STANDINGS_OVERALL14[[#This Row],[Team]]&amp;STANDINGS_OVERALL14[[#This Row],[League]]</f>
        <v>Big Bad Booty DaddyMain Event Las Vegas April 1 League 6</v>
      </c>
      <c r="C97" s="10" t="s">
        <v>570</v>
      </c>
      <c r="D97" t="s">
        <v>273</v>
      </c>
      <c r="E97" t="s">
        <v>430</v>
      </c>
      <c r="F97">
        <v>6</v>
      </c>
      <c r="G97">
        <f>INDEX(STANDINGS_BA[],MATCH(STANDINGS_OVERALL14[[#This Row],[TEAMandLEAGUE]],STANDINGS_BA[TeamANDLeague],0),COLUMN(STANDINGS_BA[PLACE]))</f>
        <v>7</v>
      </c>
      <c r="H97">
        <f>INDEX(STANDINGS_R[],MATCH(STANDINGS_OVERALL14[[#This Row],[TEAMandLEAGUE]],STANDINGS_R[TeamAndLeague],0),COLUMN(STANDINGS_R[PLACE]))</f>
        <v>5</v>
      </c>
      <c r="I97">
        <f>INDEX(STANDINGS_HR[],MATCH(STANDINGS_OVERALL14[[#This Row],[TEAMandLEAGUE]],STANDINGS_HR[TeamANDLeague],0),COLUMN(STANDINGS_HR[PLACE]))</f>
        <v>10</v>
      </c>
      <c r="J97">
        <f>INDEX(STANDINGS_RBI[],MATCH(STANDINGS_OVERALL14[[#This Row],[TEAMandLEAGUE]],STANDINGS_RBI[TeamANDLeague],0),COLUMN(STANDINGS_RBI[PLACE]))</f>
        <v>14</v>
      </c>
      <c r="K97">
        <f>INDEX(STANDINGS_SB[],MATCH(STANDINGS_OVERALL14[[#This Row],[TEAMandLEAGUE]],STANDINGS_SB[TeamANDLeague],0),COLUMN(STANDINGS_SB[PLACE]))</f>
        <v>4</v>
      </c>
      <c r="L97">
        <f>INDEX(STANDINGS_ERA[],MATCH(STANDINGS_OVERALL14[[#This Row],[TEAMandLEAGUE]],STANDINGS_ERA[TeamANDLeague],0),COLUMN(STANDINGS_ERA[PLACE]))</f>
        <v>9</v>
      </c>
      <c r="M97">
        <f>INDEX(STANDINGS_W[],MATCH(STANDINGS_OVERALL14[[#This Row],[TEAMandLEAGUE]],STANDINGS_W[TeamANDLeague],0),COLUMN(STANDINGS_W[PLACE]))</f>
        <v>2</v>
      </c>
      <c r="N97">
        <f>INDEX(STANDINGS_WHIP[],MATCH(STANDINGS_OVERALL14[[#This Row],[TEAMandLEAGUE]],STANDINGS_WHIP[TeamANDLeague],0),COLUMN(STANDINGS_WHIP[PLACE]))</f>
        <v>5</v>
      </c>
      <c r="O97">
        <f>INDEX(STANDINGS_K[],MATCH(STANDINGS_OVERALL14[[#This Row],[TEAMandLEAGUE]],STANDINGS_K[TeamANDLeague],0),COLUMN(STANDINGS_K[PLACE]))</f>
        <v>2</v>
      </c>
      <c r="P97">
        <f>INDEX(STANDINGS_SV[],MATCH(STANDINGS_OVERALL14[[#This Row],[TEAMandLEAGUE]],STANDINGS_SV[TeamANDLeague],0),COLUMN(STANDINGS_SV[PLACE]))</f>
        <v>13</v>
      </c>
      <c r="Q97">
        <f>16-STANDINGS_OVERALL14[[#This Row],[LG BA]]</f>
        <v>9</v>
      </c>
      <c r="R97">
        <f>16-STANDINGS_OVERALL14[[#This Row],[LG R]]</f>
        <v>11</v>
      </c>
      <c r="S97">
        <f>16-STANDINGS_OVERALL14[[#This Row],[LG HR]]</f>
        <v>6</v>
      </c>
      <c r="T97">
        <f>16-STANDINGS_OVERALL14[[#This Row],[LG RBI]]</f>
        <v>2</v>
      </c>
      <c r="U97">
        <f>16-STANDINGS_OVERALL14[[#This Row],[LG SB]]</f>
        <v>12</v>
      </c>
      <c r="V97">
        <f>16-STANDINGS_OVERALL14[[#This Row],[LG ERA]]</f>
        <v>7</v>
      </c>
      <c r="W97">
        <f>16-STANDINGS_OVERALL14[[#This Row],[LG W]]</f>
        <v>14</v>
      </c>
      <c r="X97">
        <f>16-STANDINGS_OVERALL14[[#This Row],[LG WHIP]]</f>
        <v>11</v>
      </c>
      <c r="Y97">
        <f>16-STANDINGS_OVERALL14[[#This Row],[LG K]]</f>
        <v>14</v>
      </c>
      <c r="Z97">
        <f>16-STANDINGS_OVERALL14[[#This Row],[LG SV]]</f>
        <v>3</v>
      </c>
      <c r="AA9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89</v>
      </c>
      <c r="AB97">
        <f t="shared" si="1"/>
        <v>6</v>
      </c>
    </row>
    <row r="98" spans="1:28" x14ac:dyDescent="0.25">
      <c r="A98">
        <v>194</v>
      </c>
      <c r="B98" s="10" t="str">
        <f>STANDINGS_OVERALL14[[#This Row],[Team]]&amp;STANDINGS_OVERALL14[[#This Row],[League]]</f>
        <v>Four Headed MonstersMain Event Las Vegas April 1 League 6</v>
      </c>
      <c r="C98" s="10" t="s">
        <v>310</v>
      </c>
      <c r="D98" t="s">
        <v>263</v>
      </c>
      <c r="E98" t="s">
        <v>430</v>
      </c>
      <c r="F98">
        <v>11</v>
      </c>
      <c r="G98">
        <f>INDEX(STANDINGS_BA[],MATCH(STANDINGS_OVERALL14[[#This Row],[TEAMandLEAGUE]],STANDINGS_BA[TeamANDLeague],0),COLUMN(STANDINGS_BA[PLACE]))</f>
        <v>12</v>
      </c>
      <c r="H98">
        <f>INDEX(STANDINGS_R[],MATCH(STANDINGS_OVERALL14[[#This Row],[TEAMandLEAGUE]],STANDINGS_R[TeamAndLeague],0),COLUMN(STANDINGS_R[PLACE]))</f>
        <v>9</v>
      </c>
      <c r="I98">
        <f>INDEX(STANDINGS_HR[],MATCH(STANDINGS_OVERALL14[[#This Row],[TEAMandLEAGUE]],STANDINGS_HR[TeamANDLeague],0),COLUMN(STANDINGS_HR[PLACE]))</f>
        <v>8</v>
      </c>
      <c r="J98">
        <f>INDEX(STANDINGS_RBI[],MATCH(STANDINGS_OVERALL14[[#This Row],[TEAMandLEAGUE]],STANDINGS_RBI[TeamANDLeague],0),COLUMN(STANDINGS_RBI[PLACE]))</f>
        <v>5</v>
      </c>
      <c r="K98">
        <f>INDEX(STANDINGS_SB[],MATCH(STANDINGS_OVERALL14[[#This Row],[TEAMandLEAGUE]],STANDINGS_SB[TeamANDLeague],0),COLUMN(STANDINGS_SB[PLACE]))</f>
        <v>12</v>
      </c>
      <c r="L98">
        <f>INDEX(STANDINGS_ERA[],MATCH(STANDINGS_OVERALL14[[#This Row],[TEAMandLEAGUE]],STANDINGS_ERA[TeamANDLeague],0),COLUMN(STANDINGS_ERA[PLACE]))</f>
        <v>2</v>
      </c>
      <c r="M98">
        <f>INDEX(STANDINGS_W[],MATCH(STANDINGS_OVERALL14[[#This Row],[TEAMandLEAGUE]],STANDINGS_W[TeamANDLeague],0),COLUMN(STANDINGS_W[PLACE]))</f>
        <v>9</v>
      </c>
      <c r="N98">
        <f>INDEX(STANDINGS_WHIP[],MATCH(STANDINGS_OVERALL14[[#This Row],[TEAMandLEAGUE]],STANDINGS_WHIP[TeamANDLeague],0),COLUMN(STANDINGS_WHIP[PLACE]))</f>
        <v>1</v>
      </c>
      <c r="O98">
        <f>INDEX(STANDINGS_K[],MATCH(STANDINGS_OVERALL14[[#This Row],[TEAMandLEAGUE]],STANDINGS_K[TeamANDLeague],0),COLUMN(STANDINGS_K[PLACE]))</f>
        <v>3</v>
      </c>
      <c r="P98">
        <f>INDEX(STANDINGS_SV[],MATCH(STANDINGS_OVERALL14[[#This Row],[TEAMandLEAGUE]],STANDINGS_SV[TeamANDLeague],0),COLUMN(STANDINGS_SV[PLACE]))</f>
        <v>11</v>
      </c>
      <c r="Q98">
        <f>16-STANDINGS_OVERALL14[[#This Row],[LG BA]]</f>
        <v>4</v>
      </c>
      <c r="R98">
        <f>16-STANDINGS_OVERALL14[[#This Row],[LG R]]</f>
        <v>7</v>
      </c>
      <c r="S98">
        <f>16-STANDINGS_OVERALL14[[#This Row],[LG HR]]</f>
        <v>8</v>
      </c>
      <c r="T98">
        <f>16-STANDINGS_OVERALL14[[#This Row],[LG RBI]]</f>
        <v>11</v>
      </c>
      <c r="U98">
        <f>16-STANDINGS_OVERALL14[[#This Row],[LG SB]]</f>
        <v>4</v>
      </c>
      <c r="V98">
        <f>16-STANDINGS_OVERALL14[[#This Row],[LG ERA]]</f>
        <v>14</v>
      </c>
      <c r="W98">
        <f>16-STANDINGS_OVERALL14[[#This Row],[LG W]]</f>
        <v>7</v>
      </c>
      <c r="X98">
        <f>16-STANDINGS_OVERALL14[[#This Row],[LG WHIP]]</f>
        <v>15</v>
      </c>
      <c r="Y98">
        <f>16-STANDINGS_OVERALL14[[#This Row],[LG K]]</f>
        <v>13</v>
      </c>
      <c r="Z98">
        <f>16-STANDINGS_OVERALL14[[#This Row],[LG SV]]</f>
        <v>5</v>
      </c>
      <c r="AA9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88</v>
      </c>
      <c r="AB98">
        <f t="shared" si="1"/>
        <v>7</v>
      </c>
    </row>
    <row r="99" spans="1:28" x14ac:dyDescent="0.25">
      <c r="A99">
        <v>243</v>
      </c>
      <c r="B99" s="10" t="str">
        <f>STANDINGS_OVERALL14[[#This Row],[Team]]&amp;STANDINGS_OVERALL14[[#This Row],[League]]</f>
        <v>BABIP McBatflipsMain Event Las Vegas April 1 League 6</v>
      </c>
      <c r="C99" s="10" t="s">
        <v>305</v>
      </c>
      <c r="D99" t="s">
        <v>24</v>
      </c>
      <c r="E99" t="s">
        <v>430</v>
      </c>
      <c r="F99">
        <v>15</v>
      </c>
      <c r="G99">
        <f>INDEX(STANDINGS_BA[],MATCH(STANDINGS_OVERALL14[[#This Row],[TEAMandLEAGUE]],STANDINGS_BA[TeamANDLeague],0),COLUMN(STANDINGS_BA[PLACE]))</f>
        <v>15</v>
      </c>
      <c r="H99">
        <f>INDEX(STANDINGS_R[],MATCH(STANDINGS_OVERALL14[[#This Row],[TEAMandLEAGUE]],STANDINGS_R[TeamAndLeague],0),COLUMN(STANDINGS_R[PLACE]))</f>
        <v>8</v>
      </c>
      <c r="I99">
        <f>INDEX(STANDINGS_HR[],MATCH(STANDINGS_OVERALL14[[#This Row],[TEAMandLEAGUE]],STANDINGS_HR[TeamANDLeague],0),COLUMN(STANDINGS_HR[PLACE]))</f>
        <v>7</v>
      </c>
      <c r="J99">
        <f>INDEX(STANDINGS_RBI[],MATCH(STANDINGS_OVERALL14[[#This Row],[TEAMandLEAGUE]],STANDINGS_RBI[TeamANDLeague],0),COLUMN(STANDINGS_RBI[PLACE]))</f>
        <v>13</v>
      </c>
      <c r="K99">
        <f>INDEX(STANDINGS_SB[],MATCH(STANDINGS_OVERALL14[[#This Row],[TEAMandLEAGUE]],STANDINGS_SB[TeamANDLeague],0),COLUMN(STANDINGS_SB[PLACE]))</f>
        <v>9</v>
      </c>
      <c r="L99">
        <f>INDEX(STANDINGS_ERA[],MATCH(STANDINGS_OVERALL14[[#This Row],[TEAMandLEAGUE]],STANDINGS_ERA[TeamANDLeague],0),COLUMN(STANDINGS_ERA[PLACE]))</f>
        <v>5</v>
      </c>
      <c r="M99">
        <f>INDEX(STANDINGS_W[],MATCH(STANDINGS_OVERALL14[[#This Row],[TEAMandLEAGUE]],STANDINGS_W[TeamANDLeague],0),COLUMN(STANDINGS_W[PLACE]))</f>
        <v>13</v>
      </c>
      <c r="N99">
        <f>INDEX(STANDINGS_WHIP[],MATCH(STANDINGS_OVERALL14[[#This Row],[TEAMandLEAGUE]],STANDINGS_WHIP[TeamANDLeague],0),COLUMN(STANDINGS_WHIP[PLACE]))</f>
        <v>4</v>
      </c>
      <c r="O99">
        <f>INDEX(STANDINGS_K[],MATCH(STANDINGS_OVERALL14[[#This Row],[TEAMandLEAGUE]],STANDINGS_K[TeamANDLeague],0),COLUMN(STANDINGS_K[PLACE]))</f>
        <v>1</v>
      </c>
      <c r="P99">
        <f>INDEX(STANDINGS_SV[],MATCH(STANDINGS_OVERALL14[[#This Row],[TEAMandLEAGUE]],STANDINGS_SV[TeamANDLeague],0),COLUMN(STANDINGS_SV[PLACE]))</f>
        <v>1</v>
      </c>
      <c r="Q99">
        <f>16-STANDINGS_OVERALL14[[#This Row],[LG BA]]</f>
        <v>1</v>
      </c>
      <c r="R99">
        <f>16-STANDINGS_OVERALL14[[#This Row],[LG R]]</f>
        <v>8</v>
      </c>
      <c r="S99">
        <f>16-STANDINGS_OVERALL14[[#This Row],[LG HR]]</f>
        <v>9</v>
      </c>
      <c r="T99">
        <f>16-STANDINGS_OVERALL14[[#This Row],[LG RBI]]</f>
        <v>3</v>
      </c>
      <c r="U99">
        <f>16-STANDINGS_OVERALL14[[#This Row],[LG SB]]</f>
        <v>7</v>
      </c>
      <c r="V99">
        <f>16-STANDINGS_OVERALL14[[#This Row],[LG ERA]]</f>
        <v>11</v>
      </c>
      <c r="W99">
        <f>16-STANDINGS_OVERALL14[[#This Row],[LG W]]</f>
        <v>3</v>
      </c>
      <c r="X99">
        <f>16-STANDINGS_OVERALL14[[#This Row],[LG WHIP]]</f>
        <v>12</v>
      </c>
      <c r="Y99">
        <f>16-STANDINGS_OVERALL14[[#This Row],[LG K]]</f>
        <v>15</v>
      </c>
      <c r="Z99">
        <f>16-STANDINGS_OVERALL14[[#This Row],[LG SV]]</f>
        <v>15</v>
      </c>
      <c r="AA9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99">
        <f t="shared" si="1"/>
        <v>8</v>
      </c>
    </row>
    <row r="100" spans="1:28" x14ac:dyDescent="0.25">
      <c r="A100">
        <v>291</v>
      </c>
      <c r="B100" s="10" t="str">
        <f>STANDINGS_OVERALL14[[#This Row],[Team]]&amp;STANDINGS_OVERALL14[[#This Row],[League]]</f>
        <v>Patches Meningoencephalitis Egg Layer 2Main Event Las Vegas April 1 League 6</v>
      </c>
      <c r="C100" s="10" t="s">
        <v>686</v>
      </c>
      <c r="D100" t="s">
        <v>687</v>
      </c>
      <c r="E100" t="s">
        <v>430</v>
      </c>
      <c r="F100">
        <v>9</v>
      </c>
      <c r="G100">
        <f>INDEX(STANDINGS_BA[],MATCH(STANDINGS_OVERALL14[[#This Row],[TEAMandLEAGUE]],STANDINGS_BA[TeamANDLeague],0),COLUMN(STANDINGS_BA[PLACE]))</f>
        <v>13</v>
      </c>
      <c r="H100">
        <f>INDEX(STANDINGS_R[],MATCH(STANDINGS_OVERALL14[[#This Row],[TEAMandLEAGUE]],STANDINGS_R[TeamAndLeague],0),COLUMN(STANDINGS_R[PLACE]))</f>
        <v>11</v>
      </c>
      <c r="I100">
        <f>INDEX(STANDINGS_HR[],MATCH(STANDINGS_OVERALL14[[#This Row],[TEAMandLEAGUE]],STANDINGS_HR[TeamANDLeague],0),COLUMN(STANDINGS_HR[PLACE]))</f>
        <v>13</v>
      </c>
      <c r="J100">
        <f>INDEX(STANDINGS_RBI[],MATCH(STANDINGS_OVERALL14[[#This Row],[TEAMandLEAGUE]],STANDINGS_RBI[TeamANDLeague],0),COLUMN(STANDINGS_RBI[PLACE]))</f>
        <v>8</v>
      </c>
      <c r="K100">
        <f>INDEX(STANDINGS_SB[],MATCH(STANDINGS_OVERALL14[[#This Row],[TEAMandLEAGUE]],STANDINGS_SB[TeamANDLeague],0),COLUMN(STANDINGS_SB[PLACE]))</f>
        <v>8</v>
      </c>
      <c r="L100">
        <f>INDEX(STANDINGS_ERA[],MATCH(STANDINGS_OVERALL14[[#This Row],[TEAMandLEAGUE]],STANDINGS_ERA[TeamANDLeague],0),COLUMN(STANDINGS_ERA[PLACE]))</f>
        <v>7</v>
      </c>
      <c r="M100">
        <f>INDEX(STANDINGS_W[],MATCH(STANDINGS_OVERALL14[[#This Row],[TEAMandLEAGUE]],STANDINGS_W[TeamANDLeague],0),COLUMN(STANDINGS_W[PLACE]))</f>
        <v>4</v>
      </c>
      <c r="N100">
        <f>INDEX(STANDINGS_WHIP[],MATCH(STANDINGS_OVERALL14[[#This Row],[TEAMandLEAGUE]],STANDINGS_WHIP[TeamANDLeague],0),COLUMN(STANDINGS_WHIP[PLACE]))</f>
        <v>9</v>
      </c>
      <c r="O100">
        <f>INDEX(STANDINGS_K[],MATCH(STANDINGS_OVERALL14[[#This Row],[TEAMandLEAGUE]],STANDINGS_K[TeamANDLeague],0),COLUMN(STANDINGS_K[PLACE]))</f>
        <v>7</v>
      </c>
      <c r="P100">
        <f>INDEX(STANDINGS_SV[],MATCH(STANDINGS_OVERALL14[[#This Row],[TEAMandLEAGUE]],STANDINGS_SV[TeamANDLeague],0),COLUMN(STANDINGS_SV[PLACE]))</f>
        <v>7</v>
      </c>
      <c r="Q100">
        <f>16-STANDINGS_OVERALL14[[#This Row],[LG BA]]</f>
        <v>3</v>
      </c>
      <c r="R100">
        <f>16-STANDINGS_OVERALL14[[#This Row],[LG R]]</f>
        <v>5</v>
      </c>
      <c r="S100">
        <f>16-STANDINGS_OVERALL14[[#This Row],[LG HR]]</f>
        <v>3</v>
      </c>
      <c r="T100">
        <f>16-STANDINGS_OVERALL14[[#This Row],[LG RBI]]</f>
        <v>8</v>
      </c>
      <c r="U100">
        <f>16-STANDINGS_OVERALL14[[#This Row],[LG SB]]</f>
        <v>8</v>
      </c>
      <c r="V100">
        <f>16-STANDINGS_OVERALL14[[#This Row],[LG ERA]]</f>
        <v>9</v>
      </c>
      <c r="W100">
        <f>16-STANDINGS_OVERALL14[[#This Row],[LG W]]</f>
        <v>12</v>
      </c>
      <c r="X100">
        <f>16-STANDINGS_OVERALL14[[#This Row],[LG WHIP]]</f>
        <v>7</v>
      </c>
      <c r="Y100">
        <f>16-STANDINGS_OVERALL14[[#This Row],[LG K]]</f>
        <v>9</v>
      </c>
      <c r="Z100">
        <f>16-STANDINGS_OVERALL14[[#This Row],[LG SV]]</f>
        <v>9</v>
      </c>
      <c r="AA10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73</v>
      </c>
      <c r="AB100">
        <f t="shared" si="1"/>
        <v>9</v>
      </c>
    </row>
    <row r="101" spans="1:28" x14ac:dyDescent="0.25">
      <c r="A101">
        <v>362</v>
      </c>
      <c r="B101" s="10" t="str">
        <f>STANDINGS_OVERALL14[[#This Row],[Team]]&amp;STANDINGS_OVERALL14[[#This Row],[League]]</f>
        <v>The Goofy BastardsMain Event Las Vegas April 1 League 6</v>
      </c>
      <c r="C101" s="10" t="s">
        <v>383</v>
      </c>
      <c r="D101" t="s">
        <v>208</v>
      </c>
      <c r="E101" t="s">
        <v>430</v>
      </c>
      <c r="F101">
        <v>14</v>
      </c>
      <c r="G101">
        <f>INDEX(STANDINGS_BA[],MATCH(STANDINGS_OVERALL14[[#This Row],[TEAMandLEAGUE]],STANDINGS_BA[TeamANDLeague],0),COLUMN(STANDINGS_BA[PLACE]))</f>
        <v>8</v>
      </c>
      <c r="H101">
        <f>INDEX(STANDINGS_R[],MATCH(STANDINGS_OVERALL14[[#This Row],[TEAMandLEAGUE]],STANDINGS_R[TeamAndLeague],0),COLUMN(STANDINGS_R[PLACE]))</f>
        <v>12</v>
      </c>
      <c r="I101">
        <f>INDEX(STANDINGS_HR[],MATCH(STANDINGS_OVERALL14[[#This Row],[TEAMandLEAGUE]],STANDINGS_HR[TeamANDLeague],0),COLUMN(STANDINGS_HR[PLACE]))</f>
        <v>14</v>
      </c>
      <c r="J101">
        <f>INDEX(STANDINGS_RBI[],MATCH(STANDINGS_OVERALL14[[#This Row],[TEAMandLEAGUE]],STANDINGS_RBI[TeamANDLeague],0),COLUMN(STANDINGS_RBI[PLACE]))</f>
        <v>15</v>
      </c>
      <c r="K101">
        <f>INDEX(STANDINGS_SB[],MATCH(STANDINGS_OVERALL14[[#This Row],[TEAMandLEAGUE]],STANDINGS_SB[TeamANDLeague],0),COLUMN(STANDINGS_SB[PLACE]))</f>
        <v>3</v>
      </c>
      <c r="L101">
        <f>INDEX(STANDINGS_ERA[],MATCH(STANDINGS_OVERALL14[[#This Row],[TEAMandLEAGUE]],STANDINGS_ERA[TeamANDLeague],0),COLUMN(STANDINGS_ERA[PLACE]))</f>
        <v>11</v>
      </c>
      <c r="M101">
        <f>INDEX(STANDINGS_W[],MATCH(STANDINGS_OVERALL14[[#This Row],[TEAMandLEAGUE]],STANDINGS_W[TeamANDLeague],0),COLUMN(STANDINGS_W[PLACE]))</f>
        <v>12</v>
      </c>
      <c r="N101">
        <f>INDEX(STANDINGS_WHIP[],MATCH(STANDINGS_OVERALL14[[#This Row],[TEAMandLEAGUE]],STANDINGS_WHIP[TeamANDLeague],0),COLUMN(STANDINGS_WHIP[PLACE]))</f>
        <v>10</v>
      </c>
      <c r="O101">
        <f>INDEX(STANDINGS_K[],MATCH(STANDINGS_OVERALL14[[#This Row],[TEAMandLEAGUE]],STANDINGS_K[TeamANDLeague],0),COLUMN(STANDINGS_K[PLACE]))</f>
        <v>9</v>
      </c>
      <c r="P101">
        <f>INDEX(STANDINGS_SV[],MATCH(STANDINGS_OVERALL14[[#This Row],[TEAMandLEAGUE]],STANDINGS_SV[TeamANDLeague],0),COLUMN(STANDINGS_SV[PLACE]))</f>
        <v>4</v>
      </c>
      <c r="Q101">
        <f>16-STANDINGS_OVERALL14[[#This Row],[LG BA]]</f>
        <v>8</v>
      </c>
      <c r="R101">
        <f>16-STANDINGS_OVERALL14[[#This Row],[LG R]]</f>
        <v>4</v>
      </c>
      <c r="S101">
        <f>16-STANDINGS_OVERALL14[[#This Row],[LG HR]]</f>
        <v>2</v>
      </c>
      <c r="T101">
        <f>16-STANDINGS_OVERALL14[[#This Row],[LG RBI]]</f>
        <v>1</v>
      </c>
      <c r="U101">
        <f>16-STANDINGS_OVERALL14[[#This Row],[LG SB]]</f>
        <v>13</v>
      </c>
      <c r="V101">
        <f>16-STANDINGS_OVERALL14[[#This Row],[LG ERA]]</f>
        <v>5</v>
      </c>
      <c r="W101">
        <f>16-STANDINGS_OVERALL14[[#This Row],[LG W]]</f>
        <v>4</v>
      </c>
      <c r="X101">
        <f>16-STANDINGS_OVERALL14[[#This Row],[LG WHIP]]</f>
        <v>6</v>
      </c>
      <c r="Y101">
        <f>16-STANDINGS_OVERALL14[[#This Row],[LG K]]</f>
        <v>7</v>
      </c>
      <c r="Z101">
        <f>16-STANDINGS_OVERALL14[[#This Row],[LG SV]]</f>
        <v>12</v>
      </c>
      <c r="AA10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62</v>
      </c>
      <c r="AB101">
        <f t="shared" si="1"/>
        <v>10</v>
      </c>
    </row>
    <row r="102" spans="1:28" x14ac:dyDescent="0.25">
      <c r="A102">
        <v>383</v>
      </c>
      <c r="B102" s="10" t="str">
        <f>STANDINGS_OVERALL14[[#This Row],[Team]]&amp;STANDINGS_OVERALL14[[#This Row],[League]]</f>
        <v>Winter has comeMain Event Las Vegas April 1 League 6</v>
      </c>
      <c r="C102" s="10" t="s">
        <v>780</v>
      </c>
      <c r="D102" t="s">
        <v>281</v>
      </c>
      <c r="E102" t="s">
        <v>430</v>
      </c>
      <c r="F102">
        <v>1</v>
      </c>
      <c r="G102">
        <f>INDEX(STANDINGS_BA[],MATCH(STANDINGS_OVERALL14[[#This Row],[TEAMandLEAGUE]],STANDINGS_BA[TeamANDLeague],0),COLUMN(STANDINGS_BA[PLACE]))</f>
        <v>11</v>
      </c>
      <c r="H102">
        <f>INDEX(STANDINGS_R[],MATCH(STANDINGS_OVERALL14[[#This Row],[TEAMandLEAGUE]],STANDINGS_R[TeamAndLeague],0),COLUMN(STANDINGS_R[PLACE]))</f>
        <v>4</v>
      </c>
      <c r="I102">
        <f>INDEX(STANDINGS_HR[],MATCH(STANDINGS_OVERALL14[[#This Row],[TEAMandLEAGUE]],STANDINGS_HR[TeamANDLeague],0),COLUMN(STANDINGS_HR[PLACE]))</f>
        <v>6</v>
      </c>
      <c r="J102">
        <f>INDEX(STANDINGS_RBI[],MATCH(STANDINGS_OVERALL14[[#This Row],[TEAMandLEAGUE]],STANDINGS_RBI[TeamANDLeague],0),COLUMN(STANDINGS_RBI[PLACE]))</f>
        <v>6</v>
      </c>
      <c r="K102">
        <f>INDEX(STANDINGS_SB[],MATCH(STANDINGS_OVERALL14[[#This Row],[TEAMandLEAGUE]],STANDINGS_SB[TeamANDLeague],0),COLUMN(STANDINGS_SB[PLACE]))</f>
        <v>10</v>
      </c>
      <c r="L102">
        <f>INDEX(STANDINGS_ERA[],MATCH(STANDINGS_OVERALL14[[#This Row],[TEAMandLEAGUE]],STANDINGS_ERA[TeamANDLeague],0),COLUMN(STANDINGS_ERA[PLACE]))</f>
        <v>13</v>
      </c>
      <c r="M102">
        <f>INDEX(STANDINGS_W[],MATCH(STANDINGS_OVERALL14[[#This Row],[TEAMandLEAGUE]],STANDINGS_W[TeamANDLeague],0),COLUMN(STANDINGS_W[PLACE]))</f>
        <v>7</v>
      </c>
      <c r="N102">
        <f>INDEX(STANDINGS_WHIP[],MATCH(STANDINGS_OVERALL14[[#This Row],[TEAMandLEAGUE]],STANDINGS_WHIP[TeamANDLeague],0),COLUMN(STANDINGS_WHIP[PLACE]))</f>
        <v>13</v>
      </c>
      <c r="O102">
        <f>INDEX(STANDINGS_K[],MATCH(STANDINGS_OVERALL14[[#This Row],[TEAMandLEAGUE]],STANDINGS_K[TeamANDLeague],0),COLUMN(STANDINGS_K[PLACE]))</f>
        <v>13</v>
      </c>
      <c r="P102">
        <f>INDEX(STANDINGS_SV[],MATCH(STANDINGS_OVERALL14[[#This Row],[TEAMandLEAGUE]],STANDINGS_SV[TeamANDLeague],0),COLUMN(STANDINGS_SV[PLACE]))</f>
        <v>15</v>
      </c>
      <c r="Q102">
        <f>16-STANDINGS_OVERALL14[[#This Row],[LG BA]]</f>
        <v>5</v>
      </c>
      <c r="R102">
        <f>16-STANDINGS_OVERALL14[[#This Row],[LG R]]</f>
        <v>12</v>
      </c>
      <c r="S102">
        <f>16-STANDINGS_OVERALL14[[#This Row],[LG HR]]</f>
        <v>10</v>
      </c>
      <c r="T102">
        <f>16-STANDINGS_OVERALL14[[#This Row],[LG RBI]]</f>
        <v>10</v>
      </c>
      <c r="U102">
        <f>16-STANDINGS_OVERALL14[[#This Row],[LG SB]]</f>
        <v>6</v>
      </c>
      <c r="V102">
        <f>16-STANDINGS_OVERALL14[[#This Row],[LG ERA]]</f>
        <v>3</v>
      </c>
      <c r="W102">
        <f>16-STANDINGS_OVERALL14[[#This Row],[LG W]]</f>
        <v>9</v>
      </c>
      <c r="X102">
        <f>16-STANDINGS_OVERALL14[[#This Row],[LG WHIP]]</f>
        <v>3</v>
      </c>
      <c r="Y102">
        <f>16-STANDINGS_OVERALL14[[#This Row],[LG K]]</f>
        <v>3</v>
      </c>
      <c r="Z102">
        <f>16-STANDINGS_OVERALL14[[#This Row],[LG SV]]</f>
        <v>1</v>
      </c>
      <c r="AA10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62</v>
      </c>
      <c r="AB102">
        <f t="shared" si="1"/>
        <v>11</v>
      </c>
    </row>
    <row r="103" spans="1:28" x14ac:dyDescent="0.25">
      <c r="A103">
        <v>341</v>
      </c>
      <c r="B103" s="10" t="str">
        <f>STANDINGS_OVERALL14[[#This Row],[Team]]&amp;STANDINGS_OVERALL14[[#This Row],[League]]</f>
        <v>Team HillMain Event Las Vegas April 1 League 6</v>
      </c>
      <c r="C103" s="10" t="s">
        <v>747</v>
      </c>
      <c r="D103" t="s">
        <v>266</v>
      </c>
      <c r="E103" t="s">
        <v>430</v>
      </c>
      <c r="F103">
        <v>12</v>
      </c>
      <c r="G103">
        <f>INDEX(STANDINGS_BA[],MATCH(STANDINGS_OVERALL14[[#This Row],[TEAMandLEAGUE]],STANDINGS_BA[TeamANDLeague],0),COLUMN(STANDINGS_BA[PLACE]))</f>
        <v>14</v>
      </c>
      <c r="H103">
        <f>INDEX(STANDINGS_R[],MATCH(STANDINGS_OVERALL14[[#This Row],[TEAMandLEAGUE]],STANDINGS_R[TeamAndLeague],0),COLUMN(STANDINGS_R[PLACE]))</f>
        <v>15</v>
      </c>
      <c r="I103">
        <f>INDEX(STANDINGS_HR[],MATCH(STANDINGS_OVERALL14[[#This Row],[TEAMandLEAGUE]],STANDINGS_HR[TeamANDLeague],0),COLUMN(STANDINGS_HR[PLACE]))</f>
        <v>5</v>
      </c>
      <c r="J103">
        <f>INDEX(STANDINGS_RBI[],MATCH(STANDINGS_OVERALL14[[#This Row],[TEAMandLEAGUE]],STANDINGS_RBI[TeamANDLeague],0),COLUMN(STANDINGS_RBI[PLACE]))</f>
        <v>10</v>
      </c>
      <c r="K103">
        <f>INDEX(STANDINGS_SB[],MATCH(STANDINGS_OVERALL14[[#This Row],[TEAMandLEAGUE]],STANDINGS_SB[TeamANDLeague],0),COLUMN(STANDINGS_SB[PLACE]))</f>
        <v>15</v>
      </c>
      <c r="L103">
        <f>INDEX(STANDINGS_ERA[],MATCH(STANDINGS_OVERALL14[[#This Row],[TEAMandLEAGUE]],STANDINGS_ERA[TeamANDLeague],0),COLUMN(STANDINGS_ERA[PLACE]))</f>
        <v>4</v>
      </c>
      <c r="M103">
        <f>INDEX(STANDINGS_W[],MATCH(STANDINGS_OVERALL14[[#This Row],[TEAMandLEAGUE]],STANDINGS_W[TeamANDLeague],0),COLUMN(STANDINGS_W[PLACE]))</f>
        <v>10</v>
      </c>
      <c r="N103">
        <f>INDEX(STANDINGS_WHIP[],MATCH(STANDINGS_OVERALL14[[#This Row],[TEAMandLEAGUE]],STANDINGS_WHIP[TeamANDLeague],0),COLUMN(STANDINGS_WHIP[PLACE]))</f>
        <v>6</v>
      </c>
      <c r="O103">
        <f>INDEX(STANDINGS_K[],MATCH(STANDINGS_OVERALL14[[#This Row],[TEAMandLEAGUE]],STANDINGS_K[TeamANDLeague],0),COLUMN(STANDINGS_K[PLACE]))</f>
        <v>12</v>
      </c>
      <c r="P103">
        <f>INDEX(STANDINGS_SV[],MATCH(STANDINGS_OVERALL14[[#This Row],[TEAMandLEAGUE]],STANDINGS_SV[TeamANDLeague],0),COLUMN(STANDINGS_SV[PLACE]))</f>
        <v>9</v>
      </c>
      <c r="Q103">
        <f>16-STANDINGS_OVERALL14[[#This Row],[LG BA]]</f>
        <v>2</v>
      </c>
      <c r="R103">
        <f>16-STANDINGS_OVERALL14[[#This Row],[LG R]]</f>
        <v>1</v>
      </c>
      <c r="S103">
        <f>16-STANDINGS_OVERALL14[[#This Row],[LG HR]]</f>
        <v>11</v>
      </c>
      <c r="T103">
        <f>16-STANDINGS_OVERALL14[[#This Row],[LG RBI]]</f>
        <v>6</v>
      </c>
      <c r="U103">
        <f>16-STANDINGS_OVERALL14[[#This Row],[LG SB]]</f>
        <v>1</v>
      </c>
      <c r="V103">
        <f>16-STANDINGS_OVERALL14[[#This Row],[LG ERA]]</f>
        <v>12</v>
      </c>
      <c r="W103">
        <f>16-STANDINGS_OVERALL14[[#This Row],[LG W]]</f>
        <v>6</v>
      </c>
      <c r="X103">
        <f>16-STANDINGS_OVERALL14[[#This Row],[LG WHIP]]</f>
        <v>10</v>
      </c>
      <c r="Y103">
        <f>16-STANDINGS_OVERALL14[[#This Row],[LG K]]</f>
        <v>4</v>
      </c>
      <c r="Z103">
        <f>16-STANDINGS_OVERALL14[[#This Row],[LG SV]]</f>
        <v>7</v>
      </c>
      <c r="AA10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60</v>
      </c>
      <c r="AB103">
        <f t="shared" si="1"/>
        <v>12</v>
      </c>
    </row>
    <row r="104" spans="1:28" x14ac:dyDescent="0.25">
      <c r="A104">
        <v>347</v>
      </c>
      <c r="B104" s="10" t="str">
        <f>STANDINGS_OVERALL14[[#This Row],[Team]]&amp;STANDINGS_OVERALL14[[#This Row],[League]]</f>
        <v>Team enfieldMain Event Las Vegas April 1 League 6</v>
      </c>
      <c r="C104" s="10" t="s">
        <v>204</v>
      </c>
      <c r="D104" t="s">
        <v>205</v>
      </c>
      <c r="E104" t="s">
        <v>430</v>
      </c>
      <c r="F104">
        <v>7</v>
      </c>
      <c r="G104">
        <f>INDEX(STANDINGS_BA[],MATCH(STANDINGS_OVERALL14[[#This Row],[TEAMandLEAGUE]],STANDINGS_BA[TeamANDLeague],0),COLUMN(STANDINGS_BA[PLACE]))</f>
        <v>5</v>
      </c>
      <c r="H104">
        <f>INDEX(STANDINGS_R[],MATCH(STANDINGS_OVERALL14[[#This Row],[TEAMandLEAGUE]],STANDINGS_R[TeamAndLeague],0),COLUMN(STANDINGS_R[PLACE]))</f>
        <v>13</v>
      </c>
      <c r="I104">
        <f>INDEX(STANDINGS_HR[],MATCH(STANDINGS_OVERALL14[[#This Row],[TEAMandLEAGUE]],STANDINGS_HR[TeamANDLeague],0),COLUMN(STANDINGS_HR[PLACE]))</f>
        <v>15</v>
      </c>
      <c r="J104">
        <f>INDEX(STANDINGS_RBI[],MATCH(STANDINGS_OVERALL14[[#This Row],[TEAMandLEAGUE]],STANDINGS_RBI[TeamANDLeague],0),COLUMN(STANDINGS_RBI[PLACE]))</f>
        <v>11</v>
      </c>
      <c r="K104">
        <f>INDEX(STANDINGS_SB[],MATCH(STANDINGS_OVERALL14[[#This Row],[TEAMandLEAGUE]],STANDINGS_SB[TeamANDLeague],0),COLUMN(STANDINGS_SB[PLACE]))</f>
        <v>13</v>
      </c>
      <c r="L104">
        <f>INDEX(STANDINGS_ERA[],MATCH(STANDINGS_OVERALL14[[#This Row],[TEAMandLEAGUE]],STANDINGS_ERA[TeamANDLeague],0),COLUMN(STANDINGS_ERA[PLACE]))</f>
        <v>10</v>
      </c>
      <c r="M104">
        <f>INDEX(STANDINGS_W[],MATCH(STANDINGS_OVERALL14[[#This Row],[TEAMandLEAGUE]],STANDINGS_W[TeamANDLeague],0),COLUMN(STANDINGS_W[PLACE]))</f>
        <v>5</v>
      </c>
      <c r="N104">
        <f>INDEX(STANDINGS_WHIP[],MATCH(STANDINGS_OVERALL14[[#This Row],[TEAMandLEAGUE]],STANDINGS_WHIP[TeamANDLeague],0),COLUMN(STANDINGS_WHIP[PLACE]))</f>
        <v>12</v>
      </c>
      <c r="O104">
        <f>INDEX(STANDINGS_K[],MATCH(STANDINGS_OVERALL14[[#This Row],[TEAMandLEAGUE]],STANDINGS_K[TeamANDLeague],0),COLUMN(STANDINGS_K[PLACE]))</f>
        <v>6</v>
      </c>
      <c r="P104">
        <f>INDEX(STANDINGS_SV[],MATCH(STANDINGS_OVERALL14[[#This Row],[TEAMandLEAGUE]],STANDINGS_SV[TeamANDLeague],0),COLUMN(STANDINGS_SV[PLACE]))</f>
        <v>10</v>
      </c>
      <c r="Q104">
        <f>16-STANDINGS_OVERALL14[[#This Row],[LG BA]]</f>
        <v>11</v>
      </c>
      <c r="R104">
        <f>16-STANDINGS_OVERALL14[[#This Row],[LG R]]</f>
        <v>3</v>
      </c>
      <c r="S104">
        <f>16-STANDINGS_OVERALL14[[#This Row],[LG HR]]</f>
        <v>1</v>
      </c>
      <c r="T104">
        <f>16-STANDINGS_OVERALL14[[#This Row],[LG RBI]]</f>
        <v>5</v>
      </c>
      <c r="U104">
        <f>16-STANDINGS_OVERALL14[[#This Row],[LG SB]]</f>
        <v>3</v>
      </c>
      <c r="V104">
        <f>16-STANDINGS_OVERALL14[[#This Row],[LG ERA]]</f>
        <v>6</v>
      </c>
      <c r="W104">
        <f>16-STANDINGS_OVERALL14[[#This Row],[LG W]]</f>
        <v>11</v>
      </c>
      <c r="X104">
        <f>16-STANDINGS_OVERALL14[[#This Row],[LG WHIP]]</f>
        <v>4</v>
      </c>
      <c r="Y104">
        <f>16-STANDINGS_OVERALL14[[#This Row],[LG K]]</f>
        <v>10</v>
      </c>
      <c r="Z104">
        <f>16-STANDINGS_OVERALL14[[#This Row],[LG SV]]</f>
        <v>6</v>
      </c>
      <c r="AA10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60</v>
      </c>
      <c r="AB104">
        <f t="shared" si="1"/>
        <v>13</v>
      </c>
    </row>
    <row r="105" spans="1:28" x14ac:dyDescent="0.25">
      <c r="A105">
        <v>407</v>
      </c>
      <c r="B105" s="10" t="str">
        <f>STANDINGS_OVERALL14[[#This Row],[Team]]&amp;STANDINGS_OVERALL14[[#This Row],[League]]</f>
        <v>DukesMain Event Las Vegas April 1 League 6</v>
      </c>
      <c r="C105" s="10" t="s">
        <v>799</v>
      </c>
      <c r="D105" t="s">
        <v>800</v>
      </c>
      <c r="E105" t="s">
        <v>430</v>
      </c>
      <c r="F105">
        <v>8</v>
      </c>
      <c r="G105">
        <f>INDEX(STANDINGS_BA[],MATCH(STANDINGS_OVERALL14[[#This Row],[TEAMandLEAGUE]],STANDINGS_BA[TeamANDLeague],0),COLUMN(STANDINGS_BA[PLACE]))</f>
        <v>6</v>
      </c>
      <c r="H105">
        <f>INDEX(STANDINGS_R[],MATCH(STANDINGS_OVERALL14[[#This Row],[TEAMandLEAGUE]],STANDINGS_R[TeamAndLeague],0),COLUMN(STANDINGS_R[PLACE]))</f>
        <v>14</v>
      </c>
      <c r="I105">
        <f>INDEX(STANDINGS_HR[],MATCH(STANDINGS_OVERALL14[[#This Row],[TEAMandLEAGUE]],STANDINGS_HR[TeamANDLeague],0),COLUMN(STANDINGS_HR[PLACE]))</f>
        <v>12</v>
      </c>
      <c r="J105">
        <f>INDEX(STANDINGS_RBI[],MATCH(STANDINGS_OVERALL14[[#This Row],[TEAMandLEAGUE]],STANDINGS_RBI[TeamANDLeague],0),COLUMN(STANDINGS_RBI[PLACE]))</f>
        <v>9</v>
      </c>
      <c r="K105">
        <f>INDEX(STANDINGS_SB[],MATCH(STANDINGS_OVERALL14[[#This Row],[TEAMandLEAGUE]],STANDINGS_SB[TeamANDLeague],0),COLUMN(STANDINGS_SB[PLACE]))</f>
        <v>14</v>
      </c>
      <c r="L105">
        <f>INDEX(STANDINGS_ERA[],MATCH(STANDINGS_OVERALL14[[#This Row],[TEAMandLEAGUE]],STANDINGS_ERA[TeamANDLeague],0),COLUMN(STANDINGS_ERA[PLACE]))</f>
        <v>12</v>
      </c>
      <c r="M105">
        <f>INDEX(STANDINGS_W[],MATCH(STANDINGS_OVERALL14[[#This Row],[TEAMandLEAGUE]],STANDINGS_W[TeamANDLeague],0),COLUMN(STANDINGS_W[PLACE]))</f>
        <v>8</v>
      </c>
      <c r="N105">
        <f>INDEX(STANDINGS_WHIP[],MATCH(STANDINGS_OVERALL14[[#This Row],[TEAMandLEAGUE]],STANDINGS_WHIP[TeamANDLeague],0),COLUMN(STANDINGS_WHIP[PLACE]))</f>
        <v>11</v>
      </c>
      <c r="O105">
        <f>INDEX(STANDINGS_K[],MATCH(STANDINGS_OVERALL14[[#This Row],[TEAMandLEAGUE]],STANDINGS_K[TeamANDLeague],0),COLUMN(STANDINGS_K[PLACE]))</f>
        <v>11</v>
      </c>
      <c r="P105">
        <f>INDEX(STANDINGS_SV[],MATCH(STANDINGS_OVERALL14[[#This Row],[TEAMandLEAGUE]],STANDINGS_SV[TeamANDLeague],0),COLUMN(STANDINGS_SV[PLACE]))</f>
        <v>12</v>
      </c>
      <c r="Q105">
        <f>16-STANDINGS_OVERALL14[[#This Row],[LG BA]]</f>
        <v>10</v>
      </c>
      <c r="R105">
        <f>16-STANDINGS_OVERALL14[[#This Row],[LG R]]</f>
        <v>2</v>
      </c>
      <c r="S105">
        <f>16-STANDINGS_OVERALL14[[#This Row],[LG HR]]</f>
        <v>4</v>
      </c>
      <c r="T105">
        <f>16-STANDINGS_OVERALL14[[#This Row],[LG RBI]]</f>
        <v>7</v>
      </c>
      <c r="U105">
        <f>16-STANDINGS_OVERALL14[[#This Row],[LG SB]]</f>
        <v>2</v>
      </c>
      <c r="V105">
        <f>16-STANDINGS_OVERALL14[[#This Row],[LG ERA]]</f>
        <v>4</v>
      </c>
      <c r="W105">
        <f>16-STANDINGS_OVERALL14[[#This Row],[LG W]]</f>
        <v>8</v>
      </c>
      <c r="X105">
        <f>16-STANDINGS_OVERALL14[[#This Row],[LG WHIP]]</f>
        <v>5</v>
      </c>
      <c r="Y105">
        <f>16-STANDINGS_OVERALL14[[#This Row],[LG K]]</f>
        <v>5</v>
      </c>
      <c r="Z105">
        <f>16-STANDINGS_OVERALL14[[#This Row],[LG SV]]</f>
        <v>4</v>
      </c>
      <c r="AA10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51</v>
      </c>
      <c r="AB105">
        <f t="shared" si="1"/>
        <v>14</v>
      </c>
    </row>
    <row r="106" spans="1:28" x14ac:dyDescent="0.25">
      <c r="A106">
        <v>461</v>
      </c>
      <c r="B106" s="10" t="str">
        <f>STANDINGS_OVERALL14[[#This Row],[Team]]&amp;STANDINGS_OVERALL14[[#This Row],[League]]</f>
        <v>Team ShookMain Event Las Vegas April 1 League 6</v>
      </c>
      <c r="C106" s="10" t="s">
        <v>323</v>
      </c>
      <c r="D106" t="s">
        <v>168</v>
      </c>
      <c r="E106" t="s">
        <v>430</v>
      </c>
      <c r="F106">
        <v>5</v>
      </c>
      <c r="G106">
        <f>INDEX(STANDINGS_BA[],MATCH(STANDINGS_OVERALL14[[#This Row],[TEAMandLEAGUE]],STANDINGS_BA[TeamANDLeague],0),COLUMN(STANDINGS_BA[PLACE]))</f>
        <v>4</v>
      </c>
      <c r="H106">
        <f>INDEX(STANDINGS_R[],MATCH(STANDINGS_OVERALL14[[#This Row],[TEAMandLEAGUE]],STANDINGS_R[TeamAndLeague],0),COLUMN(STANDINGS_R[PLACE]))</f>
        <v>10</v>
      </c>
      <c r="I106">
        <f>INDEX(STANDINGS_HR[],MATCH(STANDINGS_OVERALL14[[#This Row],[TEAMandLEAGUE]],STANDINGS_HR[TeamANDLeague],0),COLUMN(STANDINGS_HR[PLACE]))</f>
        <v>11</v>
      </c>
      <c r="J106">
        <f>INDEX(STANDINGS_RBI[],MATCH(STANDINGS_OVERALL14[[#This Row],[TEAMandLEAGUE]],STANDINGS_RBI[TeamANDLeague],0),COLUMN(STANDINGS_RBI[PLACE]))</f>
        <v>12</v>
      </c>
      <c r="K106">
        <f>INDEX(STANDINGS_SB[],MATCH(STANDINGS_OVERALL14[[#This Row],[TEAMandLEAGUE]],STANDINGS_SB[TeamANDLeague],0),COLUMN(STANDINGS_SB[PLACE]))</f>
        <v>11</v>
      </c>
      <c r="L106">
        <f>INDEX(STANDINGS_ERA[],MATCH(STANDINGS_OVERALL14[[#This Row],[TEAMandLEAGUE]],STANDINGS_ERA[TeamANDLeague],0),COLUMN(STANDINGS_ERA[PLACE]))</f>
        <v>15</v>
      </c>
      <c r="M106">
        <f>INDEX(STANDINGS_W[],MATCH(STANDINGS_OVERALL14[[#This Row],[TEAMandLEAGUE]],STANDINGS_W[TeamANDLeague],0),COLUMN(STANDINGS_W[PLACE]))</f>
        <v>15</v>
      </c>
      <c r="N106">
        <f>INDEX(STANDINGS_WHIP[],MATCH(STANDINGS_OVERALL14[[#This Row],[TEAMandLEAGUE]],STANDINGS_WHIP[TeamANDLeague],0),COLUMN(STANDINGS_WHIP[PLACE]))</f>
        <v>15</v>
      </c>
      <c r="O106">
        <f>INDEX(STANDINGS_K[],MATCH(STANDINGS_OVERALL14[[#This Row],[TEAMandLEAGUE]],STANDINGS_K[TeamANDLeague],0),COLUMN(STANDINGS_K[PLACE]))</f>
        <v>15</v>
      </c>
      <c r="P106">
        <f>INDEX(STANDINGS_SV[],MATCH(STANDINGS_OVERALL14[[#This Row],[TEAMandLEAGUE]],STANDINGS_SV[TeamANDLeague],0),COLUMN(STANDINGS_SV[PLACE]))</f>
        <v>14</v>
      </c>
      <c r="Q106">
        <f>16-STANDINGS_OVERALL14[[#This Row],[LG BA]]</f>
        <v>12</v>
      </c>
      <c r="R106">
        <f>16-STANDINGS_OVERALL14[[#This Row],[LG R]]</f>
        <v>6</v>
      </c>
      <c r="S106">
        <f>16-STANDINGS_OVERALL14[[#This Row],[LG HR]]</f>
        <v>5</v>
      </c>
      <c r="T106">
        <f>16-STANDINGS_OVERALL14[[#This Row],[LG RBI]]</f>
        <v>4</v>
      </c>
      <c r="U106">
        <f>16-STANDINGS_OVERALL14[[#This Row],[LG SB]]</f>
        <v>5</v>
      </c>
      <c r="V106">
        <f>16-STANDINGS_OVERALL14[[#This Row],[LG ERA]]</f>
        <v>1</v>
      </c>
      <c r="W106">
        <f>16-STANDINGS_OVERALL14[[#This Row],[LG W]]</f>
        <v>1</v>
      </c>
      <c r="X106">
        <f>16-STANDINGS_OVERALL14[[#This Row],[LG WHIP]]</f>
        <v>1</v>
      </c>
      <c r="Y106">
        <f>16-STANDINGS_OVERALL14[[#This Row],[LG K]]</f>
        <v>1</v>
      </c>
      <c r="Z106">
        <f>16-STANDINGS_OVERALL14[[#This Row],[LG SV]]</f>
        <v>2</v>
      </c>
      <c r="AA10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38</v>
      </c>
      <c r="AB106">
        <f t="shared" si="1"/>
        <v>15</v>
      </c>
    </row>
    <row r="107" spans="1:28" x14ac:dyDescent="0.25">
      <c r="A107">
        <v>62</v>
      </c>
      <c r="B107" s="10" t="str">
        <f>STANDINGS_OVERALL14[[#This Row],[Team]]&amp;STANDINGS_OVERALL14[[#This Row],[League]]</f>
        <v>Atlanta 4 4 4'sMain Event Las Vegas March 25 League 1</v>
      </c>
      <c r="C107" s="10" t="s">
        <v>387</v>
      </c>
      <c r="D107" t="s">
        <v>109</v>
      </c>
      <c r="E107" t="s">
        <v>474</v>
      </c>
      <c r="F107">
        <v>6</v>
      </c>
      <c r="G107">
        <f>INDEX(STANDINGS_BA[],MATCH(STANDINGS_OVERALL14[[#This Row],[TEAMandLEAGUE]],STANDINGS_BA[TeamANDLeague],0),COLUMN(STANDINGS_BA[PLACE]))</f>
        <v>7</v>
      </c>
      <c r="H107">
        <f>INDEX(STANDINGS_R[],MATCH(STANDINGS_OVERALL14[[#This Row],[TEAMandLEAGUE]],STANDINGS_R[TeamAndLeague],0),COLUMN(STANDINGS_R[PLACE]))</f>
        <v>5</v>
      </c>
      <c r="I107">
        <f>INDEX(STANDINGS_HR[],MATCH(STANDINGS_OVERALL14[[#This Row],[TEAMandLEAGUE]],STANDINGS_HR[TeamANDLeague],0),COLUMN(STANDINGS_HR[PLACE]))</f>
        <v>1</v>
      </c>
      <c r="J107">
        <f>INDEX(STANDINGS_RBI[],MATCH(STANDINGS_OVERALL14[[#This Row],[TEAMandLEAGUE]],STANDINGS_RBI[TeamANDLeague],0),COLUMN(STANDINGS_RBI[PLACE]))</f>
        <v>3</v>
      </c>
      <c r="K107">
        <f>INDEX(STANDINGS_SB[],MATCH(STANDINGS_OVERALL14[[#This Row],[TEAMandLEAGUE]],STANDINGS_SB[TeamANDLeague],0),COLUMN(STANDINGS_SB[PLACE]))</f>
        <v>6</v>
      </c>
      <c r="L107">
        <f>INDEX(STANDINGS_ERA[],MATCH(STANDINGS_OVERALL14[[#This Row],[TEAMandLEAGUE]],STANDINGS_ERA[TeamANDLeague],0),COLUMN(STANDINGS_ERA[PLACE]))</f>
        <v>7</v>
      </c>
      <c r="M107">
        <f>INDEX(STANDINGS_W[],MATCH(STANDINGS_OVERALL14[[#This Row],[TEAMandLEAGUE]],STANDINGS_W[TeamANDLeague],0),COLUMN(STANDINGS_W[PLACE]))</f>
        <v>8</v>
      </c>
      <c r="N107">
        <f>INDEX(STANDINGS_WHIP[],MATCH(STANDINGS_OVERALL14[[#This Row],[TEAMandLEAGUE]],STANDINGS_WHIP[TeamANDLeague],0),COLUMN(STANDINGS_WHIP[PLACE]))</f>
        <v>5</v>
      </c>
      <c r="O107">
        <f>INDEX(STANDINGS_K[],MATCH(STANDINGS_OVERALL14[[#This Row],[TEAMandLEAGUE]],STANDINGS_K[TeamANDLeague],0),COLUMN(STANDINGS_K[PLACE]))</f>
        <v>8</v>
      </c>
      <c r="P107">
        <f>INDEX(STANDINGS_SV[],MATCH(STANDINGS_OVERALL14[[#This Row],[TEAMandLEAGUE]],STANDINGS_SV[TeamANDLeague],0),COLUMN(STANDINGS_SV[PLACE]))</f>
        <v>5</v>
      </c>
      <c r="Q107">
        <f>16-STANDINGS_OVERALL14[[#This Row],[LG BA]]</f>
        <v>9</v>
      </c>
      <c r="R107">
        <f>16-STANDINGS_OVERALL14[[#This Row],[LG R]]</f>
        <v>11</v>
      </c>
      <c r="S107">
        <f>16-STANDINGS_OVERALL14[[#This Row],[LG HR]]</f>
        <v>15</v>
      </c>
      <c r="T107">
        <f>16-STANDINGS_OVERALL14[[#This Row],[LG RBI]]</f>
        <v>13</v>
      </c>
      <c r="U107">
        <f>16-STANDINGS_OVERALL14[[#This Row],[LG SB]]</f>
        <v>10</v>
      </c>
      <c r="V107">
        <f>16-STANDINGS_OVERALL14[[#This Row],[LG ERA]]</f>
        <v>9</v>
      </c>
      <c r="W107">
        <f>16-STANDINGS_OVERALL14[[#This Row],[LG W]]</f>
        <v>8</v>
      </c>
      <c r="X107">
        <f>16-STANDINGS_OVERALL14[[#This Row],[LG WHIP]]</f>
        <v>11</v>
      </c>
      <c r="Y107">
        <f>16-STANDINGS_OVERALL14[[#This Row],[LG K]]</f>
        <v>8</v>
      </c>
      <c r="Z107">
        <f>16-STANDINGS_OVERALL14[[#This Row],[LG SV]]</f>
        <v>11</v>
      </c>
      <c r="AA10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105</v>
      </c>
      <c r="AB107">
        <f t="shared" si="1"/>
        <v>1</v>
      </c>
    </row>
    <row r="108" spans="1:28" x14ac:dyDescent="0.25">
      <c r="A108">
        <v>66</v>
      </c>
      <c r="B108" s="10" t="str">
        <f>STANDINGS_OVERALL14[[#This Row],[Team]]&amp;STANDINGS_OVERALL14[[#This Row],[League]]</f>
        <v>Low TalkersMain Event Las Vegas March 25 League 1</v>
      </c>
      <c r="C108" s="10" t="s">
        <v>189</v>
      </c>
      <c r="D108" t="s">
        <v>190</v>
      </c>
      <c r="E108" t="s">
        <v>474</v>
      </c>
      <c r="F108">
        <v>10</v>
      </c>
      <c r="G108">
        <f>INDEX(STANDINGS_BA[],MATCH(STANDINGS_OVERALL14[[#This Row],[TEAMandLEAGUE]],STANDINGS_BA[TeamANDLeague],0),COLUMN(STANDINGS_BA[PLACE]))</f>
        <v>4</v>
      </c>
      <c r="H108">
        <f>INDEX(STANDINGS_R[],MATCH(STANDINGS_OVERALL14[[#This Row],[TEAMandLEAGUE]],STANDINGS_R[TeamAndLeague],0),COLUMN(STANDINGS_R[PLACE]))</f>
        <v>1</v>
      </c>
      <c r="I108">
        <f>INDEX(STANDINGS_HR[],MATCH(STANDINGS_OVERALL14[[#This Row],[TEAMandLEAGUE]],STANDINGS_HR[TeamANDLeague],0),COLUMN(STANDINGS_HR[PLACE]))</f>
        <v>2</v>
      </c>
      <c r="J108">
        <f>INDEX(STANDINGS_RBI[],MATCH(STANDINGS_OVERALL14[[#This Row],[TEAMandLEAGUE]],STANDINGS_RBI[TeamANDLeague],0),COLUMN(STANDINGS_RBI[PLACE]))</f>
        <v>1</v>
      </c>
      <c r="K108">
        <f>INDEX(STANDINGS_SB[],MATCH(STANDINGS_OVERALL14[[#This Row],[TEAMandLEAGUE]],STANDINGS_SB[TeamANDLeague],0),COLUMN(STANDINGS_SB[PLACE]))</f>
        <v>11</v>
      </c>
      <c r="L108">
        <f>INDEX(STANDINGS_ERA[],MATCH(STANDINGS_OVERALL14[[#This Row],[TEAMandLEAGUE]],STANDINGS_ERA[TeamANDLeague],0),COLUMN(STANDINGS_ERA[PLACE]))</f>
        <v>11</v>
      </c>
      <c r="M108">
        <f>INDEX(STANDINGS_W[],MATCH(STANDINGS_OVERALL14[[#This Row],[TEAMandLEAGUE]],STANDINGS_W[TeamANDLeague],0),COLUMN(STANDINGS_W[PLACE]))</f>
        <v>10</v>
      </c>
      <c r="N108">
        <f>INDEX(STANDINGS_WHIP[],MATCH(STANDINGS_OVERALL14[[#This Row],[TEAMandLEAGUE]],STANDINGS_WHIP[TeamANDLeague],0),COLUMN(STANDINGS_WHIP[PLACE]))</f>
        <v>13</v>
      </c>
      <c r="O108">
        <f>INDEX(STANDINGS_K[],MATCH(STANDINGS_OVERALL14[[#This Row],[TEAMandLEAGUE]],STANDINGS_K[TeamANDLeague],0),COLUMN(STANDINGS_K[PLACE]))</f>
        <v>5</v>
      </c>
      <c r="P108">
        <f>INDEX(STANDINGS_SV[],MATCH(STANDINGS_OVERALL14[[#This Row],[TEAMandLEAGUE]],STANDINGS_SV[TeamANDLeague],0),COLUMN(STANDINGS_SV[PLACE]))</f>
        <v>1</v>
      </c>
      <c r="Q108">
        <f>16-STANDINGS_OVERALL14[[#This Row],[LG BA]]</f>
        <v>12</v>
      </c>
      <c r="R108">
        <f>16-STANDINGS_OVERALL14[[#This Row],[LG R]]</f>
        <v>15</v>
      </c>
      <c r="S108">
        <f>16-STANDINGS_OVERALL14[[#This Row],[LG HR]]</f>
        <v>14</v>
      </c>
      <c r="T108">
        <f>16-STANDINGS_OVERALL14[[#This Row],[LG RBI]]</f>
        <v>15</v>
      </c>
      <c r="U108">
        <f>16-STANDINGS_OVERALL14[[#This Row],[LG SB]]</f>
        <v>5</v>
      </c>
      <c r="V108">
        <f>16-STANDINGS_OVERALL14[[#This Row],[LG ERA]]</f>
        <v>5</v>
      </c>
      <c r="W108">
        <f>16-STANDINGS_OVERALL14[[#This Row],[LG W]]</f>
        <v>6</v>
      </c>
      <c r="X108">
        <f>16-STANDINGS_OVERALL14[[#This Row],[LG WHIP]]</f>
        <v>3</v>
      </c>
      <c r="Y108">
        <f>16-STANDINGS_OVERALL14[[#This Row],[LG K]]</f>
        <v>11</v>
      </c>
      <c r="Z108">
        <f>16-STANDINGS_OVERALL14[[#This Row],[LG SV]]</f>
        <v>15</v>
      </c>
      <c r="AA10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101</v>
      </c>
      <c r="AB108">
        <f t="shared" si="1"/>
        <v>2</v>
      </c>
    </row>
    <row r="109" spans="1:28" x14ac:dyDescent="0.25">
      <c r="A109">
        <v>84</v>
      </c>
      <c r="B109" s="10" t="str">
        <f>STANDINGS_OVERALL14[[#This Row],[Team]]&amp;STANDINGS_OVERALL14[[#This Row],[League]]</f>
        <v>The Flaming RoostersMain Event Las Vegas March 25 League 1</v>
      </c>
      <c r="C109" s="10" t="s">
        <v>169</v>
      </c>
      <c r="D109" t="s">
        <v>170</v>
      </c>
      <c r="E109" t="s">
        <v>474</v>
      </c>
      <c r="F109">
        <v>13</v>
      </c>
      <c r="G109">
        <f>INDEX(STANDINGS_BA[],MATCH(STANDINGS_OVERALL14[[#This Row],[TEAMandLEAGUE]],STANDINGS_BA[TeamANDLeague],0),COLUMN(STANDINGS_BA[PLACE]))</f>
        <v>2</v>
      </c>
      <c r="H109">
        <f>INDEX(STANDINGS_R[],MATCH(STANDINGS_OVERALL14[[#This Row],[TEAMandLEAGUE]],STANDINGS_R[TeamAndLeague],0),COLUMN(STANDINGS_R[PLACE]))</f>
        <v>2</v>
      </c>
      <c r="I109">
        <f>INDEX(STANDINGS_HR[],MATCH(STANDINGS_OVERALL14[[#This Row],[TEAMandLEAGUE]],STANDINGS_HR[TeamANDLeague],0),COLUMN(STANDINGS_HR[PLACE]))</f>
        <v>10</v>
      </c>
      <c r="J109">
        <f>INDEX(STANDINGS_RBI[],MATCH(STANDINGS_OVERALL14[[#This Row],[TEAMandLEAGUE]],STANDINGS_RBI[TeamANDLeague],0),COLUMN(STANDINGS_RBI[PLACE]))</f>
        <v>2</v>
      </c>
      <c r="K109">
        <f>INDEX(STANDINGS_SB[],MATCH(STANDINGS_OVERALL14[[#This Row],[TEAMandLEAGUE]],STANDINGS_SB[TeamANDLeague],0),COLUMN(STANDINGS_SB[PLACE]))</f>
        <v>7</v>
      </c>
      <c r="L109">
        <f>INDEX(STANDINGS_ERA[],MATCH(STANDINGS_OVERALL14[[#This Row],[TEAMandLEAGUE]],STANDINGS_ERA[TeamANDLeague],0),COLUMN(STANDINGS_ERA[PLACE]))</f>
        <v>9</v>
      </c>
      <c r="M109">
        <f>INDEX(STANDINGS_W[],MATCH(STANDINGS_OVERALL14[[#This Row],[TEAMandLEAGUE]],STANDINGS_W[TeamANDLeague],0),COLUMN(STANDINGS_W[PLACE]))</f>
        <v>2</v>
      </c>
      <c r="N109">
        <f>INDEX(STANDINGS_WHIP[],MATCH(STANDINGS_OVERALL14[[#This Row],[TEAMandLEAGUE]],STANDINGS_WHIP[TeamANDLeague],0),COLUMN(STANDINGS_WHIP[PLACE]))</f>
        <v>4</v>
      </c>
      <c r="O109">
        <f>INDEX(STANDINGS_K[],MATCH(STANDINGS_OVERALL14[[#This Row],[TEAMandLEAGUE]],STANDINGS_K[TeamANDLeague],0),COLUMN(STANDINGS_K[PLACE]))</f>
        <v>12</v>
      </c>
      <c r="P109">
        <f>INDEX(STANDINGS_SV[],MATCH(STANDINGS_OVERALL14[[#This Row],[TEAMandLEAGUE]],STANDINGS_SV[TeamANDLeague],0),COLUMN(STANDINGS_SV[PLACE]))</f>
        <v>9</v>
      </c>
      <c r="Q109">
        <f>16-STANDINGS_OVERALL14[[#This Row],[LG BA]]</f>
        <v>14</v>
      </c>
      <c r="R109">
        <f>16-STANDINGS_OVERALL14[[#This Row],[LG R]]</f>
        <v>14</v>
      </c>
      <c r="S109">
        <f>16-STANDINGS_OVERALL14[[#This Row],[LG HR]]</f>
        <v>6</v>
      </c>
      <c r="T109">
        <f>16-STANDINGS_OVERALL14[[#This Row],[LG RBI]]</f>
        <v>14</v>
      </c>
      <c r="U109">
        <f>16-STANDINGS_OVERALL14[[#This Row],[LG SB]]</f>
        <v>9</v>
      </c>
      <c r="V109">
        <f>16-STANDINGS_OVERALL14[[#This Row],[LG ERA]]</f>
        <v>7</v>
      </c>
      <c r="W109">
        <f>16-STANDINGS_OVERALL14[[#This Row],[LG W]]</f>
        <v>14</v>
      </c>
      <c r="X109">
        <f>16-STANDINGS_OVERALL14[[#This Row],[LG WHIP]]</f>
        <v>12</v>
      </c>
      <c r="Y109">
        <f>16-STANDINGS_OVERALL14[[#This Row],[LG K]]</f>
        <v>4</v>
      </c>
      <c r="Z109">
        <f>16-STANDINGS_OVERALL14[[#This Row],[LG SV]]</f>
        <v>7</v>
      </c>
      <c r="AA10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101</v>
      </c>
      <c r="AB109">
        <f t="shared" si="1"/>
        <v>3</v>
      </c>
    </row>
    <row r="110" spans="1:28" x14ac:dyDescent="0.25">
      <c r="A110">
        <v>87</v>
      </c>
      <c r="B110" s="10" t="str">
        <f>STANDINGS_OVERALL14[[#This Row],[Team]]&amp;STANDINGS_OVERALL14[[#This Row],[League]]</f>
        <v>*Rog*Main Event Las Vegas March 25 League 1</v>
      </c>
      <c r="C110" s="10" t="s">
        <v>488</v>
      </c>
      <c r="D110" t="s">
        <v>244</v>
      </c>
      <c r="E110" t="s">
        <v>474</v>
      </c>
      <c r="F110">
        <v>4</v>
      </c>
      <c r="G110">
        <f>INDEX(STANDINGS_BA[],MATCH(STANDINGS_OVERALL14[[#This Row],[TEAMandLEAGUE]],STANDINGS_BA[TeamANDLeague],0),COLUMN(STANDINGS_BA[PLACE]))</f>
        <v>12</v>
      </c>
      <c r="H110">
        <f>INDEX(STANDINGS_R[],MATCH(STANDINGS_OVERALL14[[#This Row],[TEAMandLEAGUE]],STANDINGS_R[TeamAndLeague],0),COLUMN(STANDINGS_R[PLACE]))</f>
        <v>10</v>
      </c>
      <c r="I110">
        <f>INDEX(STANDINGS_HR[],MATCH(STANDINGS_OVERALL14[[#This Row],[TEAMandLEAGUE]],STANDINGS_HR[TeamANDLeague],0),COLUMN(STANDINGS_HR[PLACE]))</f>
        <v>3</v>
      </c>
      <c r="J110">
        <f>INDEX(STANDINGS_RBI[],MATCH(STANDINGS_OVERALL14[[#This Row],[TEAMandLEAGUE]],STANDINGS_RBI[TeamANDLeague],0),COLUMN(STANDINGS_RBI[PLACE]))</f>
        <v>9</v>
      </c>
      <c r="K110">
        <f>INDEX(STANDINGS_SB[],MATCH(STANDINGS_OVERALL14[[#This Row],[TEAMandLEAGUE]],STANDINGS_SB[TeamANDLeague],0),COLUMN(STANDINGS_SB[PLACE]))</f>
        <v>5</v>
      </c>
      <c r="L110">
        <f>INDEX(STANDINGS_ERA[],MATCH(STANDINGS_OVERALL14[[#This Row],[TEAMandLEAGUE]],STANDINGS_ERA[TeamANDLeague],0),COLUMN(STANDINGS_ERA[PLACE]))</f>
        <v>2</v>
      </c>
      <c r="M110">
        <f>INDEX(STANDINGS_W[],MATCH(STANDINGS_OVERALL14[[#This Row],[TEAMandLEAGUE]],STANDINGS_W[TeamANDLeague],0),COLUMN(STANDINGS_W[PLACE]))</f>
        <v>5</v>
      </c>
      <c r="N110">
        <f>INDEX(STANDINGS_WHIP[],MATCH(STANDINGS_OVERALL14[[#This Row],[TEAMandLEAGUE]],STANDINGS_WHIP[TeamANDLeague],0),COLUMN(STANDINGS_WHIP[PLACE]))</f>
        <v>1</v>
      </c>
      <c r="O110">
        <f>INDEX(STANDINGS_K[],MATCH(STANDINGS_OVERALL14[[#This Row],[TEAMandLEAGUE]],STANDINGS_K[TeamANDLeague],0),COLUMN(STANDINGS_K[PLACE]))</f>
        <v>4</v>
      </c>
      <c r="P110">
        <f>INDEX(STANDINGS_SV[],MATCH(STANDINGS_OVERALL14[[#This Row],[TEAMandLEAGUE]],STANDINGS_SV[TeamANDLeague],0),COLUMN(STANDINGS_SV[PLACE]))</f>
        <v>8</v>
      </c>
      <c r="Q110">
        <f>16-STANDINGS_OVERALL14[[#This Row],[LG BA]]</f>
        <v>4</v>
      </c>
      <c r="R110">
        <f>16-STANDINGS_OVERALL14[[#This Row],[LG R]]</f>
        <v>6</v>
      </c>
      <c r="S110">
        <f>16-STANDINGS_OVERALL14[[#This Row],[LG HR]]</f>
        <v>13</v>
      </c>
      <c r="T110">
        <f>16-STANDINGS_OVERALL14[[#This Row],[LG RBI]]</f>
        <v>7</v>
      </c>
      <c r="U110">
        <f>16-STANDINGS_OVERALL14[[#This Row],[LG SB]]</f>
        <v>11</v>
      </c>
      <c r="V110">
        <f>16-STANDINGS_OVERALL14[[#This Row],[LG ERA]]</f>
        <v>14</v>
      </c>
      <c r="W110">
        <f>16-STANDINGS_OVERALL14[[#This Row],[LG W]]</f>
        <v>11</v>
      </c>
      <c r="X110">
        <f>16-STANDINGS_OVERALL14[[#This Row],[LG WHIP]]</f>
        <v>15</v>
      </c>
      <c r="Y110">
        <f>16-STANDINGS_OVERALL14[[#This Row],[LG K]]</f>
        <v>12</v>
      </c>
      <c r="Z110">
        <f>16-STANDINGS_OVERALL14[[#This Row],[LG SV]]</f>
        <v>8</v>
      </c>
      <c r="AA11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101</v>
      </c>
      <c r="AB110">
        <f t="shared" si="1"/>
        <v>4</v>
      </c>
    </row>
    <row r="111" spans="1:28" x14ac:dyDescent="0.25">
      <c r="A111">
        <v>145</v>
      </c>
      <c r="B111" s="10" t="str">
        <f>STANDINGS_OVERALL14[[#This Row],[Team]]&amp;STANDINGS_OVERALL14[[#This Row],[League]]</f>
        <v>Tigers SlappyMain Event Las Vegas March 25 League 1</v>
      </c>
      <c r="C111" s="10" t="s">
        <v>54</v>
      </c>
      <c r="D111" t="s">
        <v>55</v>
      </c>
      <c r="E111" t="s">
        <v>474</v>
      </c>
      <c r="F111">
        <v>7</v>
      </c>
      <c r="G111">
        <f>INDEX(STANDINGS_BA[],MATCH(STANDINGS_OVERALL14[[#This Row],[TEAMandLEAGUE]],STANDINGS_BA[TeamANDLeague],0),COLUMN(STANDINGS_BA[PLACE]))</f>
        <v>3</v>
      </c>
      <c r="H111">
        <f>INDEX(STANDINGS_R[],MATCH(STANDINGS_OVERALL14[[#This Row],[TEAMandLEAGUE]],STANDINGS_R[TeamAndLeague],0),COLUMN(STANDINGS_R[PLACE]))</f>
        <v>11</v>
      </c>
      <c r="I111">
        <f>INDEX(STANDINGS_HR[],MATCH(STANDINGS_OVERALL14[[#This Row],[TEAMandLEAGUE]],STANDINGS_HR[TeamANDLeague],0),COLUMN(STANDINGS_HR[PLACE]))</f>
        <v>9</v>
      </c>
      <c r="J111">
        <f>INDEX(STANDINGS_RBI[],MATCH(STANDINGS_OVERALL14[[#This Row],[TEAMandLEAGUE]],STANDINGS_RBI[TeamANDLeague],0),COLUMN(STANDINGS_RBI[PLACE]))</f>
        <v>11</v>
      </c>
      <c r="K111">
        <f>INDEX(STANDINGS_SB[],MATCH(STANDINGS_OVERALL14[[#This Row],[TEAMandLEAGUE]],STANDINGS_SB[TeamANDLeague],0),COLUMN(STANDINGS_SB[PLACE]))</f>
        <v>4</v>
      </c>
      <c r="L111">
        <f>INDEX(STANDINGS_ERA[],MATCH(STANDINGS_OVERALL14[[#This Row],[TEAMandLEAGUE]],STANDINGS_ERA[TeamANDLeague],0),COLUMN(STANDINGS_ERA[PLACE]))</f>
        <v>5</v>
      </c>
      <c r="M111">
        <f>INDEX(STANDINGS_W[],MATCH(STANDINGS_OVERALL14[[#This Row],[TEAMandLEAGUE]],STANDINGS_W[TeamANDLeague],0),COLUMN(STANDINGS_W[PLACE]))</f>
        <v>6</v>
      </c>
      <c r="N111">
        <f>INDEX(STANDINGS_WHIP[],MATCH(STANDINGS_OVERALL14[[#This Row],[TEAMandLEAGUE]],STANDINGS_WHIP[TeamANDLeague],0),COLUMN(STANDINGS_WHIP[PLACE]))</f>
        <v>10</v>
      </c>
      <c r="O111">
        <f>INDEX(STANDINGS_K[],MATCH(STANDINGS_OVERALL14[[#This Row],[TEAMandLEAGUE]],STANDINGS_K[TeamANDLeague],0),COLUMN(STANDINGS_K[PLACE]))</f>
        <v>7</v>
      </c>
      <c r="P111">
        <f>INDEX(STANDINGS_SV[],MATCH(STANDINGS_OVERALL14[[#This Row],[TEAMandLEAGUE]],STANDINGS_SV[TeamANDLeague],0),COLUMN(STANDINGS_SV[PLACE]))</f>
        <v>2</v>
      </c>
      <c r="Q111">
        <f>16-STANDINGS_OVERALL14[[#This Row],[LG BA]]</f>
        <v>13</v>
      </c>
      <c r="R111">
        <f>16-STANDINGS_OVERALL14[[#This Row],[LG R]]</f>
        <v>5</v>
      </c>
      <c r="S111">
        <f>16-STANDINGS_OVERALL14[[#This Row],[LG HR]]</f>
        <v>7</v>
      </c>
      <c r="T111">
        <f>16-STANDINGS_OVERALL14[[#This Row],[LG RBI]]</f>
        <v>5</v>
      </c>
      <c r="U111">
        <f>16-STANDINGS_OVERALL14[[#This Row],[LG SB]]</f>
        <v>12</v>
      </c>
      <c r="V111">
        <f>16-STANDINGS_OVERALL14[[#This Row],[LG ERA]]</f>
        <v>11</v>
      </c>
      <c r="W111">
        <f>16-STANDINGS_OVERALL14[[#This Row],[LG W]]</f>
        <v>10</v>
      </c>
      <c r="X111">
        <f>16-STANDINGS_OVERALL14[[#This Row],[LG WHIP]]</f>
        <v>6</v>
      </c>
      <c r="Y111">
        <f>16-STANDINGS_OVERALL14[[#This Row],[LG K]]</f>
        <v>9</v>
      </c>
      <c r="Z111">
        <f>16-STANDINGS_OVERALL14[[#This Row],[LG SV]]</f>
        <v>14</v>
      </c>
      <c r="AA11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92</v>
      </c>
      <c r="AB111">
        <f t="shared" si="1"/>
        <v>5</v>
      </c>
    </row>
    <row r="112" spans="1:28" x14ac:dyDescent="0.25">
      <c r="A112">
        <v>183</v>
      </c>
      <c r="B112" s="10" t="str">
        <f>STANDINGS_OVERALL14[[#This Row],[Team]]&amp;STANDINGS_OVERALL14[[#This Row],[League]]</f>
        <v>Chip Chop ChipMain Event Las Vegas March 25 League 1</v>
      </c>
      <c r="C112" s="10" t="s">
        <v>586</v>
      </c>
      <c r="D112" t="s">
        <v>587</v>
      </c>
      <c r="E112" t="s">
        <v>474</v>
      </c>
      <c r="F112">
        <v>3</v>
      </c>
      <c r="G112">
        <f>INDEX(STANDINGS_BA[],MATCH(STANDINGS_OVERALL14[[#This Row],[TEAMandLEAGUE]],STANDINGS_BA[TeamANDLeague],0),COLUMN(STANDINGS_BA[PLACE]))</f>
        <v>10</v>
      </c>
      <c r="H112">
        <f>INDEX(STANDINGS_R[],MATCH(STANDINGS_OVERALL14[[#This Row],[TEAMandLEAGUE]],STANDINGS_R[TeamAndLeague],0),COLUMN(STANDINGS_R[PLACE]))</f>
        <v>6</v>
      </c>
      <c r="I112">
        <f>INDEX(STANDINGS_HR[],MATCH(STANDINGS_OVERALL14[[#This Row],[TEAMandLEAGUE]],STANDINGS_HR[TeamANDLeague],0),COLUMN(STANDINGS_HR[PLACE]))</f>
        <v>14</v>
      </c>
      <c r="J112">
        <f>INDEX(STANDINGS_RBI[],MATCH(STANDINGS_OVERALL14[[#This Row],[TEAMandLEAGUE]],STANDINGS_RBI[TeamANDLeague],0),COLUMN(STANDINGS_RBI[PLACE]))</f>
        <v>15</v>
      </c>
      <c r="K112">
        <f>INDEX(STANDINGS_SB[],MATCH(STANDINGS_OVERALL14[[#This Row],[TEAMandLEAGUE]],STANDINGS_SB[TeamANDLeague],0),COLUMN(STANDINGS_SB[PLACE]))</f>
        <v>3</v>
      </c>
      <c r="L112">
        <f>INDEX(STANDINGS_ERA[],MATCH(STANDINGS_OVERALL14[[#This Row],[TEAMandLEAGUE]],STANDINGS_ERA[TeamANDLeague],0),COLUMN(STANDINGS_ERA[PLACE]))</f>
        <v>4</v>
      </c>
      <c r="M112">
        <f>INDEX(STANDINGS_W[],MATCH(STANDINGS_OVERALL14[[#This Row],[TEAMandLEAGUE]],STANDINGS_W[TeamANDLeague],0),COLUMN(STANDINGS_W[PLACE]))</f>
        <v>1</v>
      </c>
      <c r="N112">
        <f>INDEX(STANDINGS_WHIP[],MATCH(STANDINGS_OVERALL14[[#This Row],[TEAMandLEAGUE]],STANDINGS_WHIP[TeamANDLeague],0),COLUMN(STANDINGS_WHIP[PLACE]))</f>
        <v>7</v>
      </c>
      <c r="O112">
        <f>INDEX(STANDINGS_K[],MATCH(STANDINGS_OVERALL14[[#This Row],[TEAMandLEAGUE]],STANDINGS_K[TeamANDLeague],0),COLUMN(STANDINGS_K[PLACE]))</f>
        <v>2</v>
      </c>
      <c r="P112">
        <f>INDEX(STANDINGS_SV[],MATCH(STANDINGS_OVERALL14[[#This Row],[TEAMandLEAGUE]],STANDINGS_SV[TeamANDLeague],0),COLUMN(STANDINGS_SV[PLACE]))</f>
        <v>14</v>
      </c>
      <c r="Q112">
        <f>16-STANDINGS_OVERALL14[[#This Row],[LG BA]]</f>
        <v>6</v>
      </c>
      <c r="R112">
        <f>16-STANDINGS_OVERALL14[[#This Row],[LG R]]</f>
        <v>10</v>
      </c>
      <c r="S112">
        <f>16-STANDINGS_OVERALL14[[#This Row],[LG HR]]</f>
        <v>2</v>
      </c>
      <c r="T112">
        <f>16-STANDINGS_OVERALL14[[#This Row],[LG RBI]]</f>
        <v>1</v>
      </c>
      <c r="U112">
        <f>16-STANDINGS_OVERALL14[[#This Row],[LG SB]]</f>
        <v>13</v>
      </c>
      <c r="V112">
        <f>16-STANDINGS_OVERALL14[[#This Row],[LG ERA]]</f>
        <v>12</v>
      </c>
      <c r="W112">
        <f>16-STANDINGS_OVERALL14[[#This Row],[LG W]]</f>
        <v>15</v>
      </c>
      <c r="X112">
        <f>16-STANDINGS_OVERALL14[[#This Row],[LG WHIP]]</f>
        <v>9</v>
      </c>
      <c r="Y112">
        <f>16-STANDINGS_OVERALL14[[#This Row],[LG K]]</f>
        <v>14</v>
      </c>
      <c r="Z112">
        <f>16-STANDINGS_OVERALL14[[#This Row],[LG SV]]</f>
        <v>2</v>
      </c>
      <c r="AA11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112">
        <f t="shared" si="1"/>
        <v>6</v>
      </c>
    </row>
    <row r="113" spans="1:28" x14ac:dyDescent="0.25">
      <c r="A113">
        <v>209</v>
      </c>
      <c r="B113" s="10" t="str">
        <f>STANDINGS_OVERALL14[[#This Row],[Team]]&amp;STANDINGS_OVERALL14[[#This Row],[League]]</f>
        <v>Perdido Street StationMain Event Las Vegas March 25 League 1</v>
      </c>
      <c r="C113" s="10" t="s">
        <v>605</v>
      </c>
      <c r="D113" t="s">
        <v>402</v>
      </c>
      <c r="E113" t="s">
        <v>474</v>
      </c>
      <c r="F113">
        <v>14</v>
      </c>
      <c r="G113">
        <f>INDEX(STANDINGS_BA[],MATCH(STANDINGS_OVERALL14[[#This Row],[TEAMandLEAGUE]],STANDINGS_BA[TeamANDLeague],0),COLUMN(STANDINGS_BA[PLACE]))</f>
        <v>6</v>
      </c>
      <c r="H113">
        <f>INDEX(STANDINGS_R[],MATCH(STANDINGS_OVERALL14[[#This Row],[TEAMandLEAGUE]],STANDINGS_R[TeamAndLeague],0),COLUMN(STANDINGS_R[PLACE]))</f>
        <v>3</v>
      </c>
      <c r="I113">
        <f>INDEX(STANDINGS_HR[],MATCH(STANDINGS_OVERALL14[[#This Row],[TEAMandLEAGUE]],STANDINGS_HR[TeamANDLeague],0),COLUMN(STANDINGS_HR[PLACE]))</f>
        <v>7</v>
      </c>
      <c r="J113">
        <f>INDEX(STANDINGS_RBI[],MATCH(STANDINGS_OVERALL14[[#This Row],[TEAMandLEAGUE]],STANDINGS_RBI[TeamANDLeague],0),COLUMN(STANDINGS_RBI[PLACE]))</f>
        <v>4</v>
      </c>
      <c r="K113">
        <f>INDEX(STANDINGS_SB[],MATCH(STANDINGS_OVERALL14[[#This Row],[TEAMandLEAGUE]],STANDINGS_SB[TeamANDLeague],0),COLUMN(STANDINGS_SB[PLACE]))</f>
        <v>1</v>
      </c>
      <c r="L113">
        <f>INDEX(STANDINGS_ERA[],MATCH(STANDINGS_OVERALL14[[#This Row],[TEAMandLEAGUE]],STANDINGS_ERA[TeamANDLeague],0),COLUMN(STANDINGS_ERA[PLACE]))</f>
        <v>14</v>
      </c>
      <c r="M113">
        <f>INDEX(STANDINGS_W[],MATCH(STANDINGS_OVERALL14[[#This Row],[TEAMandLEAGUE]],STANDINGS_W[TeamANDLeague],0),COLUMN(STANDINGS_W[PLACE]))</f>
        <v>13</v>
      </c>
      <c r="N113">
        <f>INDEX(STANDINGS_WHIP[],MATCH(STANDINGS_OVERALL14[[#This Row],[TEAMandLEAGUE]],STANDINGS_WHIP[TeamANDLeague],0),COLUMN(STANDINGS_WHIP[PLACE]))</f>
        <v>14</v>
      </c>
      <c r="O113">
        <f>INDEX(STANDINGS_K[],MATCH(STANDINGS_OVERALL14[[#This Row],[TEAMandLEAGUE]],STANDINGS_K[TeamANDLeague],0),COLUMN(STANDINGS_K[PLACE]))</f>
        <v>13</v>
      </c>
      <c r="P113">
        <f>INDEX(STANDINGS_SV[],MATCH(STANDINGS_OVERALL14[[#This Row],[TEAMandLEAGUE]],STANDINGS_SV[TeamANDLeague],0),COLUMN(STANDINGS_SV[PLACE]))</f>
        <v>3</v>
      </c>
      <c r="Q113">
        <f>16-STANDINGS_OVERALL14[[#This Row],[LG BA]]</f>
        <v>10</v>
      </c>
      <c r="R113">
        <f>16-STANDINGS_OVERALL14[[#This Row],[LG R]]</f>
        <v>13</v>
      </c>
      <c r="S113">
        <f>16-STANDINGS_OVERALL14[[#This Row],[LG HR]]</f>
        <v>9</v>
      </c>
      <c r="T113">
        <f>16-STANDINGS_OVERALL14[[#This Row],[LG RBI]]</f>
        <v>12</v>
      </c>
      <c r="U113">
        <f>16-STANDINGS_OVERALL14[[#This Row],[LG SB]]</f>
        <v>15</v>
      </c>
      <c r="V113">
        <f>16-STANDINGS_OVERALL14[[#This Row],[LG ERA]]</f>
        <v>2</v>
      </c>
      <c r="W113">
        <f>16-STANDINGS_OVERALL14[[#This Row],[LG W]]</f>
        <v>3</v>
      </c>
      <c r="X113">
        <f>16-STANDINGS_OVERALL14[[#This Row],[LG WHIP]]</f>
        <v>2</v>
      </c>
      <c r="Y113">
        <f>16-STANDINGS_OVERALL14[[#This Row],[LG K]]</f>
        <v>3</v>
      </c>
      <c r="Z113">
        <f>16-STANDINGS_OVERALL14[[#This Row],[LG SV]]</f>
        <v>13</v>
      </c>
      <c r="AA11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82</v>
      </c>
      <c r="AB113">
        <f t="shared" si="1"/>
        <v>7</v>
      </c>
    </row>
    <row r="114" spans="1:28" x14ac:dyDescent="0.25">
      <c r="A114">
        <v>265</v>
      </c>
      <c r="B114" s="10" t="str">
        <f>STANDINGS_OVERALL14[[#This Row],[Team]]&amp;STANDINGS_OVERALL14[[#This Row],[League]]</f>
        <v>CC's DesperadosMain Event Las Vegas March 25 League 1</v>
      </c>
      <c r="C114" s="10" t="s">
        <v>157</v>
      </c>
      <c r="D114" t="s">
        <v>158</v>
      </c>
      <c r="E114" t="s">
        <v>474</v>
      </c>
      <c r="F114">
        <v>12</v>
      </c>
      <c r="G114">
        <f>INDEX(STANDINGS_BA[],MATCH(STANDINGS_OVERALL14[[#This Row],[TEAMandLEAGUE]],STANDINGS_BA[TeamANDLeague],0),COLUMN(STANDINGS_BA[PLACE]))</f>
        <v>15</v>
      </c>
      <c r="H114">
        <f>INDEX(STANDINGS_R[],MATCH(STANDINGS_OVERALL14[[#This Row],[TEAMandLEAGUE]],STANDINGS_R[TeamAndLeague],0),COLUMN(STANDINGS_R[PLACE]))</f>
        <v>14</v>
      </c>
      <c r="I114">
        <f>INDEX(STANDINGS_HR[],MATCH(STANDINGS_OVERALL14[[#This Row],[TEAMandLEAGUE]],STANDINGS_HR[TeamANDLeague],0),COLUMN(STANDINGS_HR[PLACE]))</f>
        <v>6</v>
      </c>
      <c r="J114">
        <f>INDEX(STANDINGS_RBI[],MATCH(STANDINGS_OVERALL14[[#This Row],[TEAMandLEAGUE]],STANDINGS_RBI[TeamANDLeague],0),COLUMN(STANDINGS_RBI[PLACE]))</f>
        <v>7</v>
      </c>
      <c r="K114">
        <f>INDEX(STANDINGS_SB[],MATCH(STANDINGS_OVERALL14[[#This Row],[TEAMandLEAGUE]],STANDINGS_SB[TeamANDLeague],0),COLUMN(STANDINGS_SB[PLACE]))</f>
        <v>10</v>
      </c>
      <c r="L114">
        <f>INDEX(STANDINGS_ERA[],MATCH(STANDINGS_OVERALL14[[#This Row],[TEAMandLEAGUE]],STANDINGS_ERA[TeamANDLeague],0),COLUMN(STANDINGS_ERA[PLACE]))</f>
        <v>6</v>
      </c>
      <c r="M114">
        <f>INDEX(STANDINGS_W[],MATCH(STANDINGS_OVERALL14[[#This Row],[TEAMandLEAGUE]],STANDINGS_W[TeamANDLeague],0),COLUMN(STANDINGS_W[PLACE]))</f>
        <v>3</v>
      </c>
      <c r="N114">
        <f>INDEX(STANDINGS_WHIP[],MATCH(STANDINGS_OVERALL14[[#This Row],[TEAMandLEAGUE]],STANDINGS_WHIP[TeamANDLeague],0),COLUMN(STANDINGS_WHIP[PLACE]))</f>
        <v>6</v>
      </c>
      <c r="O114">
        <f>INDEX(STANDINGS_K[],MATCH(STANDINGS_OVERALL14[[#This Row],[TEAMandLEAGUE]],STANDINGS_K[TeamANDLeague],0),COLUMN(STANDINGS_K[PLACE]))</f>
        <v>1</v>
      </c>
      <c r="P114">
        <f>INDEX(STANDINGS_SV[],MATCH(STANDINGS_OVERALL14[[#This Row],[TEAMandLEAGUE]],STANDINGS_SV[TeamANDLeague],0),COLUMN(STANDINGS_SV[PLACE]))</f>
        <v>15</v>
      </c>
      <c r="Q114">
        <f>16-STANDINGS_OVERALL14[[#This Row],[LG BA]]</f>
        <v>1</v>
      </c>
      <c r="R114">
        <f>16-STANDINGS_OVERALL14[[#This Row],[LG R]]</f>
        <v>2</v>
      </c>
      <c r="S114">
        <f>16-STANDINGS_OVERALL14[[#This Row],[LG HR]]</f>
        <v>10</v>
      </c>
      <c r="T114">
        <f>16-STANDINGS_OVERALL14[[#This Row],[LG RBI]]</f>
        <v>9</v>
      </c>
      <c r="U114">
        <f>16-STANDINGS_OVERALL14[[#This Row],[LG SB]]</f>
        <v>6</v>
      </c>
      <c r="V114">
        <f>16-STANDINGS_OVERALL14[[#This Row],[LG ERA]]</f>
        <v>10</v>
      </c>
      <c r="W114">
        <f>16-STANDINGS_OVERALL14[[#This Row],[LG W]]</f>
        <v>13</v>
      </c>
      <c r="X114">
        <f>16-STANDINGS_OVERALL14[[#This Row],[LG WHIP]]</f>
        <v>10</v>
      </c>
      <c r="Y114">
        <f>16-STANDINGS_OVERALL14[[#This Row],[LG K]]</f>
        <v>15</v>
      </c>
      <c r="Z114">
        <f>16-STANDINGS_OVERALL14[[#This Row],[LG SV]]</f>
        <v>1</v>
      </c>
      <c r="AA11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77</v>
      </c>
      <c r="AB114">
        <f t="shared" si="1"/>
        <v>8</v>
      </c>
    </row>
    <row r="115" spans="1:28" x14ac:dyDescent="0.25">
      <c r="A115">
        <v>294</v>
      </c>
      <c r="B115" s="10" t="str">
        <f>STANDINGS_OVERALL14[[#This Row],[Team]]&amp;STANDINGS_OVERALL14[[#This Row],[League]]</f>
        <v>TEAM RIVERA1Main Event Las Vegas March 25 League 1</v>
      </c>
      <c r="C115" s="10" t="s">
        <v>692</v>
      </c>
      <c r="D115" t="s">
        <v>693</v>
      </c>
      <c r="E115" t="s">
        <v>474</v>
      </c>
      <c r="F115">
        <v>15</v>
      </c>
      <c r="G115">
        <f>INDEX(STANDINGS_BA[],MATCH(STANDINGS_OVERALL14[[#This Row],[TEAMandLEAGUE]],STANDINGS_BA[TeamANDLeague],0),COLUMN(STANDINGS_BA[PLACE]))</f>
        <v>14</v>
      </c>
      <c r="H115">
        <f>INDEX(STANDINGS_R[],MATCH(STANDINGS_OVERALL14[[#This Row],[TEAMandLEAGUE]],STANDINGS_R[TeamAndLeague],0),COLUMN(STANDINGS_R[PLACE]))</f>
        <v>15</v>
      </c>
      <c r="I115">
        <f>INDEX(STANDINGS_HR[],MATCH(STANDINGS_OVERALL14[[#This Row],[TEAMandLEAGUE]],STANDINGS_HR[TeamANDLeague],0),COLUMN(STANDINGS_HR[PLACE]))</f>
        <v>12</v>
      </c>
      <c r="J115">
        <f>INDEX(STANDINGS_RBI[],MATCH(STANDINGS_OVERALL14[[#This Row],[TEAMandLEAGUE]],STANDINGS_RBI[TeamANDLeague],0),COLUMN(STANDINGS_RBI[PLACE]))</f>
        <v>14</v>
      </c>
      <c r="K115">
        <f>INDEX(STANDINGS_SB[],MATCH(STANDINGS_OVERALL14[[#This Row],[TEAMandLEAGUE]],STANDINGS_SB[TeamANDLeague],0),COLUMN(STANDINGS_SB[PLACE]))</f>
        <v>8</v>
      </c>
      <c r="L115">
        <f>INDEX(STANDINGS_ERA[],MATCH(STANDINGS_OVERALL14[[#This Row],[TEAMandLEAGUE]],STANDINGS_ERA[TeamANDLeague],0),COLUMN(STANDINGS_ERA[PLACE]))</f>
        <v>1</v>
      </c>
      <c r="M115">
        <f>INDEX(STANDINGS_W[],MATCH(STANDINGS_OVERALL14[[#This Row],[TEAMandLEAGUE]],STANDINGS_W[TeamANDLeague],0),COLUMN(STANDINGS_W[PLACE]))</f>
        <v>4</v>
      </c>
      <c r="N115">
        <f>INDEX(STANDINGS_WHIP[],MATCH(STANDINGS_OVERALL14[[#This Row],[TEAMandLEAGUE]],STANDINGS_WHIP[TeamANDLeague],0),COLUMN(STANDINGS_WHIP[PLACE]))</f>
        <v>2</v>
      </c>
      <c r="O115">
        <f>INDEX(STANDINGS_K[],MATCH(STANDINGS_OVERALL14[[#This Row],[TEAMandLEAGUE]],STANDINGS_K[TeamANDLeague],0),COLUMN(STANDINGS_K[PLACE]))</f>
        <v>3</v>
      </c>
      <c r="P115">
        <f>INDEX(STANDINGS_SV[],MATCH(STANDINGS_OVERALL14[[#This Row],[TEAMandLEAGUE]],STANDINGS_SV[TeamANDLeague],0),COLUMN(STANDINGS_SV[PLACE]))</f>
        <v>10</v>
      </c>
      <c r="Q115">
        <f>16-STANDINGS_OVERALL14[[#This Row],[LG BA]]</f>
        <v>2</v>
      </c>
      <c r="R115">
        <f>16-STANDINGS_OVERALL14[[#This Row],[LG R]]</f>
        <v>1</v>
      </c>
      <c r="S115">
        <f>16-STANDINGS_OVERALL14[[#This Row],[LG HR]]</f>
        <v>4</v>
      </c>
      <c r="T115">
        <f>16-STANDINGS_OVERALL14[[#This Row],[LG RBI]]</f>
        <v>2</v>
      </c>
      <c r="U115">
        <f>16-STANDINGS_OVERALL14[[#This Row],[LG SB]]</f>
        <v>8</v>
      </c>
      <c r="V115">
        <f>16-STANDINGS_OVERALL14[[#This Row],[LG ERA]]</f>
        <v>15</v>
      </c>
      <c r="W115">
        <f>16-STANDINGS_OVERALL14[[#This Row],[LG W]]</f>
        <v>12</v>
      </c>
      <c r="X115">
        <f>16-STANDINGS_OVERALL14[[#This Row],[LG WHIP]]</f>
        <v>14</v>
      </c>
      <c r="Y115">
        <f>16-STANDINGS_OVERALL14[[#This Row],[LG K]]</f>
        <v>13</v>
      </c>
      <c r="Z115">
        <f>16-STANDINGS_OVERALL14[[#This Row],[LG SV]]</f>
        <v>6</v>
      </c>
      <c r="AA11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77</v>
      </c>
      <c r="AB115">
        <f t="shared" si="1"/>
        <v>9</v>
      </c>
    </row>
    <row r="116" spans="1:28" x14ac:dyDescent="0.25">
      <c r="A116">
        <v>234</v>
      </c>
      <c r="B116" s="10" t="str">
        <f>STANDINGS_OVERALL14[[#This Row],[Team]]&amp;STANDINGS_OVERALL14[[#This Row],[League]]</f>
        <v>Welcome to StevielandMain Event Las Vegas March 25 League 1</v>
      </c>
      <c r="C116" s="10" t="s">
        <v>96</v>
      </c>
      <c r="D116" t="s">
        <v>97</v>
      </c>
      <c r="E116" t="s">
        <v>474</v>
      </c>
      <c r="F116">
        <v>9</v>
      </c>
      <c r="G116">
        <f>INDEX(STANDINGS_BA[],MATCH(STANDINGS_OVERALL14[[#This Row],[TEAMandLEAGUE]],STANDINGS_BA[TeamANDLeague],0),COLUMN(STANDINGS_BA[PLACE]))</f>
        <v>1</v>
      </c>
      <c r="H116">
        <f>INDEX(STANDINGS_R[],MATCH(STANDINGS_OVERALL14[[#This Row],[TEAMandLEAGUE]],STANDINGS_R[TeamAndLeague],0),COLUMN(STANDINGS_R[PLACE]))</f>
        <v>7</v>
      </c>
      <c r="I116">
        <f>INDEX(STANDINGS_HR[],MATCH(STANDINGS_OVERALL14[[#This Row],[TEAMandLEAGUE]],STANDINGS_HR[TeamANDLeague],0),COLUMN(STANDINGS_HR[PLACE]))</f>
        <v>13</v>
      </c>
      <c r="J116">
        <f>INDEX(STANDINGS_RBI[],MATCH(STANDINGS_OVERALL14[[#This Row],[TEAMandLEAGUE]],STANDINGS_RBI[TeamANDLeague],0),COLUMN(STANDINGS_RBI[PLACE]))</f>
        <v>10</v>
      </c>
      <c r="K116">
        <f>INDEX(STANDINGS_SB[],MATCH(STANDINGS_OVERALL14[[#This Row],[TEAMandLEAGUE]],STANDINGS_SB[TeamANDLeague],0),COLUMN(STANDINGS_SB[PLACE]))</f>
        <v>9</v>
      </c>
      <c r="L116">
        <f>INDEX(STANDINGS_ERA[],MATCH(STANDINGS_OVERALL14[[#This Row],[TEAMandLEAGUE]],STANDINGS_ERA[TeamANDLeague],0),COLUMN(STANDINGS_ERA[PLACE]))</f>
        <v>13</v>
      </c>
      <c r="M116">
        <f>INDEX(STANDINGS_W[],MATCH(STANDINGS_OVERALL14[[#This Row],[TEAMandLEAGUE]],STANDINGS_W[TeamANDLeague],0),COLUMN(STANDINGS_W[PLACE]))</f>
        <v>9</v>
      </c>
      <c r="N116">
        <f>INDEX(STANDINGS_WHIP[],MATCH(STANDINGS_OVERALL14[[#This Row],[TEAMandLEAGUE]],STANDINGS_WHIP[TeamANDLeague],0),COLUMN(STANDINGS_WHIP[PLACE]))</f>
        <v>12</v>
      </c>
      <c r="O116">
        <f>INDEX(STANDINGS_K[],MATCH(STANDINGS_OVERALL14[[#This Row],[TEAMandLEAGUE]],STANDINGS_K[TeamANDLeague],0),COLUMN(STANDINGS_K[PLACE]))</f>
        <v>6</v>
      </c>
      <c r="P116">
        <f>INDEX(STANDINGS_SV[],MATCH(STANDINGS_OVERALL14[[#This Row],[TEAMandLEAGUE]],STANDINGS_SV[TeamANDLeague],0),COLUMN(STANDINGS_SV[PLACE]))</f>
        <v>4</v>
      </c>
      <c r="Q116">
        <f>16-STANDINGS_OVERALL14[[#This Row],[LG BA]]</f>
        <v>15</v>
      </c>
      <c r="R116">
        <f>16-STANDINGS_OVERALL14[[#This Row],[LG R]]</f>
        <v>9</v>
      </c>
      <c r="S116">
        <f>16-STANDINGS_OVERALL14[[#This Row],[LG HR]]</f>
        <v>3</v>
      </c>
      <c r="T116">
        <f>16-STANDINGS_OVERALL14[[#This Row],[LG RBI]]</f>
        <v>6</v>
      </c>
      <c r="U116">
        <f>16-STANDINGS_OVERALL14[[#This Row],[LG SB]]</f>
        <v>7</v>
      </c>
      <c r="V116">
        <f>16-STANDINGS_OVERALL14[[#This Row],[LG ERA]]</f>
        <v>3</v>
      </c>
      <c r="W116">
        <f>16-STANDINGS_OVERALL14[[#This Row],[LG W]]</f>
        <v>7</v>
      </c>
      <c r="X116">
        <f>16-STANDINGS_OVERALL14[[#This Row],[LG WHIP]]</f>
        <v>4</v>
      </c>
      <c r="Y116">
        <f>16-STANDINGS_OVERALL14[[#This Row],[LG K]]</f>
        <v>10</v>
      </c>
      <c r="Z116">
        <f>16-STANDINGS_OVERALL14[[#This Row],[LG SV]]</f>
        <v>12</v>
      </c>
      <c r="AA11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116">
        <f t="shared" si="1"/>
        <v>10</v>
      </c>
    </row>
    <row r="117" spans="1:28" x14ac:dyDescent="0.25">
      <c r="A117">
        <v>246</v>
      </c>
      <c r="B117" s="10" t="str">
        <f>STANDINGS_OVERALL14[[#This Row],[Team]]&amp;STANDINGS_OVERALL14[[#This Row],[League]]</f>
        <v>Doug's DawgsMain Event Las Vegas March 25 League 1</v>
      </c>
      <c r="C117" s="10" t="s">
        <v>31</v>
      </c>
      <c r="D117" t="s">
        <v>32</v>
      </c>
      <c r="E117" t="s">
        <v>474</v>
      </c>
      <c r="F117">
        <v>1</v>
      </c>
      <c r="G117">
        <f>INDEX(STANDINGS_BA[],MATCH(STANDINGS_OVERALL14[[#This Row],[TEAMandLEAGUE]],STANDINGS_BA[TeamANDLeague],0),COLUMN(STANDINGS_BA[PLACE]))</f>
        <v>9</v>
      </c>
      <c r="H117">
        <f>INDEX(STANDINGS_R[],MATCH(STANDINGS_OVERALL14[[#This Row],[TEAMandLEAGUE]],STANDINGS_R[TeamAndLeague],0),COLUMN(STANDINGS_R[PLACE]))</f>
        <v>4</v>
      </c>
      <c r="I117">
        <f>INDEX(STANDINGS_HR[],MATCH(STANDINGS_OVERALL14[[#This Row],[TEAMandLEAGUE]],STANDINGS_HR[TeamANDLeague],0),COLUMN(STANDINGS_HR[PLACE]))</f>
        <v>8</v>
      </c>
      <c r="J117">
        <f>INDEX(STANDINGS_RBI[],MATCH(STANDINGS_OVERALL14[[#This Row],[TEAMandLEAGUE]],STANDINGS_RBI[TeamANDLeague],0),COLUMN(STANDINGS_RBI[PLACE]))</f>
        <v>12</v>
      </c>
      <c r="K117">
        <f>INDEX(STANDINGS_SB[],MATCH(STANDINGS_OVERALL14[[#This Row],[TEAMandLEAGUE]],STANDINGS_SB[TeamANDLeague],0),COLUMN(STANDINGS_SB[PLACE]))</f>
        <v>2</v>
      </c>
      <c r="L117">
        <f>INDEX(STANDINGS_ERA[],MATCH(STANDINGS_OVERALL14[[#This Row],[TEAMandLEAGUE]],STANDINGS_ERA[TeamANDLeague],0),COLUMN(STANDINGS_ERA[PLACE]))</f>
        <v>8</v>
      </c>
      <c r="M117">
        <f>INDEX(STANDINGS_W[],MATCH(STANDINGS_OVERALL14[[#This Row],[TEAMandLEAGUE]],STANDINGS_W[TeamANDLeague],0),COLUMN(STANDINGS_W[PLACE]))</f>
        <v>12</v>
      </c>
      <c r="N117">
        <f>INDEX(STANDINGS_WHIP[],MATCH(STANDINGS_OVERALL14[[#This Row],[TEAMandLEAGUE]],STANDINGS_WHIP[TeamANDLeague],0),COLUMN(STANDINGS_WHIP[PLACE]))</f>
        <v>9</v>
      </c>
      <c r="O117">
        <f>INDEX(STANDINGS_K[],MATCH(STANDINGS_OVERALL14[[#This Row],[TEAMandLEAGUE]],STANDINGS_K[TeamANDLeague],0),COLUMN(STANDINGS_K[PLACE]))</f>
        <v>10</v>
      </c>
      <c r="P117">
        <f>INDEX(STANDINGS_SV[],MATCH(STANDINGS_OVERALL14[[#This Row],[TEAMandLEAGUE]],STANDINGS_SV[TeamANDLeague],0),COLUMN(STANDINGS_SV[PLACE]))</f>
        <v>12</v>
      </c>
      <c r="Q117">
        <f>16-STANDINGS_OVERALL14[[#This Row],[LG BA]]</f>
        <v>7</v>
      </c>
      <c r="R117">
        <f>16-STANDINGS_OVERALL14[[#This Row],[LG R]]</f>
        <v>12</v>
      </c>
      <c r="S117">
        <f>16-STANDINGS_OVERALL14[[#This Row],[LG HR]]</f>
        <v>8</v>
      </c>
      <c r="T117">
        <f>16-STANDINGS_OVERALL14[[#This Row],[LG RBI]]</f>
        <v>4</v>
      </c>
      <c r="U117">
        <f>16-STANDINGS_OVERALL14[[#This Row],[LG SB]]</f>
        <v>14</v>
      </c>
      <c r="V117">
        <f>16-STANDINGS_OVERALL14[[#This Row],[LG ERA]]</f>
        <v>8</v>
      </c>
      <c r="W117">
        <f>16-STANDINGS_OVERALL14[[#This Row],[LG W]]</f>
        <v>4</v>
      </c>
      <c r="X117">
        <f>16-STANDINGS_OVERALL14[[#This Row],[LG WHIP]]</f>
        <v>7</v>
      </c>
      <c r="Y117">
        <f>16-STANDINGS_OVERALL14[[#This Row],[LG K]]</f>
        <v>6</v>
      </c>
      <c r="Z117">
        <f>16-STANDINGS_OVERALL14[[#This Row],[LG SV]]</f>
        <v>4</v>
      </c>
      <c r="AA11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74</v>
      </c>
      <c r="AB117">
        <f t="shared" si="1"/>
        <v>11</v>
      </c>
    </row>
    <row r="118" spans="1:28" x14ac:dyDescent="0.25">
      <c r="A118">
        <v>266</v>
      </c>
      <c r="B118" s="10" t="str">
        <f>STANDINGS_OVERALL14[[#This Row],[Team]]&amp;STANDINGS_OVERALL14[[#This Row],[League]]</f>
        <v>Moose on the LooseMain Event Las Vegas March 25 League 1</v>
      </c>
      <c r="C118" s="10" t="s">
        <v>214</v>
      </c>
      <c r="D118" t="s">
        <v>66</v>
      </c>
      <c r="E118" t="s">
        <v>474</v>
      </c>
      <c r="F118">
        <v>5</v>
      </c>
      <c r="G118">
        <f>INDEX(STANDINGS_BA[],MATCH(STANDINGS_OVERALL14[[#This Row],[TEAMandLEAGUE]],STANDINGS_BA[TeamANDLeague],0),COLUMN(STANDINGS_BA[PLACE]))</f>
        <v>5</v>
      </c>
      <c r="H118">
        <f>INDEX(STANDINGS_R[],MATCH(STANDINGS_OVERALL14[[#This Row],[TEAMandLEAGUE]],STANDINGS_R[TeamAndLeague],0),COLUMN(STANDINGS_R[PLACE]))</f>
        <v>9</v>
      </c>
      <c r="I118">
        <f>INDEX(STANDINGS_HR[],MATCH(STANDINGS_OVERALL14[[#This Row],[TEAMandLEAGUE]],STANDINGS_HR[TeamANDLeague],0),COLUMN(STANDINGS_HR[PLACE]))</f>
        <v>15</v>
      </c>
      <c r="J118">
        <f>INDEX(STANDINGS_RBI[],MATCH(STANDINGS_OVERALL14[[#This Row],[TEAMandLEAGUE]],STANDINGS_RBI[TeamANDLeague],0),COLUMN(STANDINGS_RBI[PLACE]))</f>
        <v>13</v>
      </c>
      <c r="K118">
        <f>INDEX(STANDINGS_SB[],MATCH(STANDINGS_OVERALL14[[#This Row],[TEAMandLEAGUE]],STANDINGS_SB[TeamANDLeague],0),COLUMN(STANDINGS_SB[PLACE]))</f>
        <v>14</v>
      </c>
      <c r="L118">
        <f>INDEX(STANDINGS_ERA[],MATCH(STANDINGS_OVERALL14[[#This Row],[TEAMandLEAGUE]],STANDINGS_ERA[TeamANDLeague],0),COLUMN(STANDINGS_ERA[PLACE]))</f>
        <v>3</v>
      </c>
      <c r="M118">
        <f>INDEX(STANDINGS_W[],MATCH(STANDINGS_OVERALL14[[#This Row],[TEAMandLEAGUE]],STANDINGS_W[TeamANDLeague],0),COLUMN(STANDINGS_W[PLACE]))</f>
        <v>7</v>
      </c>
      <c r="N118">
        <f>INDEX(STANDINGS_WHIP[],MATCH(STANDINGS_OVERALL14[[#This Row],[TEAMandLEAGUE]],STANDINGS_WHIP[TeamANDLeague],0),COLUMN(STANDINGS_WHIP[PLACE]))</f>
        <v>8</v>
      </c>
      <c r="O118">
        <f>INDEX(STANDINGS_K[],MATCH(STANDINGS_OVERALL14[[#This Row],[TEAMandLEAGUE]],STANDINGS_K[TeamANDLeague],0),COLUMN(STANDINGS_K[PLACE]))</f>
        <v>9</v>
      </c>
      <c r="P118">
        <f>INDEX(STANDINGS_SV[],MATCH(STANDINGS_OVERALL14[[#This Row],[TEAMandLEAGUE]],STANDINGS_SV[TeamANDLeague],0),COLUMN(STANDINGS_SV[PLACE]))</f>
        <v>6</v>
      </c>
      <c r="Q118">
        <f>16-STANDINGS_OVERALL14[[#This Row],[LG BA]]</f>
        <v>11</v>
      </c>
      <c r="R118">
        <f>16-STANDINGS_OVERALL14[[#This Row],[LG R]]</f>
        <v>7</v>
      </c>
      <c r="S118">
        <f>16-STANDINGS_OVERALL14[[#This Row],[LG HR]]</f>
        <v>1</v>
      </c>
      <c r="T118">
        <f>16-STANDINGS_OVERALL14[[#This Row],[LG RBI]]</f>
        <v>3</v>
      </c>
      <c r="U118">
        <f>16-STANDINGS_OVERALL14[[#This Row],[LG SB]]</f>
        <v>2</v>
      </c>
      <c r="V118">
        <f>16-STANDINGS_OVERALL14[[#This Row],[LG ERA]]</f>
        <v>13</v>
      </c>
      <c r="W118">
        <f>16-STANDINGS_OVERALL14[[#This Row],[LG W]]</f>
        <v>9</v>
      </c>
      <c r="X118">
        <f>16-STANDINGS_OVERALL14[[#This Row],[LG WHIP]]</f>
        <v>8</v>
      </c>
      <c r="Y118">
        <f>16-STANDINGS_OVERALL14[[#This Row],[LG K]]</f>
        <v>7</v>
      </c>
      <c r="Z118">
        <f>16-STANDINGS_OVERALL14[[#This Row],[LG SV]]</f>
        <v>10</v>
      </c>
      <c r="AA11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71</v>
      </c>
      <c r="AB118">
        <f t="shared" si="1"/>
        <v>12</v>
      </c>
    </row>
    <row r="119" spans="1:28" x14ac:dyDescent="0.25">
      <c r="A119">
        <v>297</v>
      </c>
      <c r="B119" s="10" t="str">
        <f>STANDINGS_OVERALL14[[#This Row],[Team]]&amp;STANDINGS_OVERALL14[[#This Row],[League]]</f>
        <v>The Notorious C.O.Z.Main Event Las Vegas March 25 League 1</v>
      </c>
      <c r="C119" s="10" t="s">
        <v>491</v>
      </c>
      <c r="D119" t="s">
        <v>122</v>
      </c>
      <c r="E119" t="s">
        <v>474</v>
      </c>
      <c r="F119">
        <v>2</v>
      </c>
      <c r="G119">
        <f>INDEX(STANDINGS_BA[],MATCH(STANDINGS_OVERALL14[[#This Row],[TEAMandLEAGUE]],STANDINGS_BA[TeamANDLeague],0),COLUMN(STANDINGS_BA[PLACE]))</f>
        <v>8</v>
      </c>
      <c r="H119">
        <f>INDEX(STANDINGS_R[],MATCH(STANDINGS_OVERALL14[[#This Row],[TEAMandLEAGUE]],STANDINGS_R[TeamAndLeague],0),COLUMN(STANDINGS_R[PLACE]))</f>
        <v>8</v>
      </c>
      <c r="I119">
        <f>INDEX(STANDINGS_HR[],MATCH(STANDINGS_OVERALL14[[#This Row],[TEAMandLEAGUE]],STANDINGS_HR[TeamANDLeague],0),COLUMN(STANDINGS_HR[PLACE]))</f>
        <v>11</v>
      </c>
      <c r="J119">
        <f>INDEX(STANDINGS_RBI[],MATCH(STANDINGS_OVERALL14[[#This Row],[TEAMandLEAGUE]],STANDINGS_RBI[TeamANDLeague],0),COLUMN(STANDINGS_RBI[PLACE]))</f>
        <v>5</v>
      </c>
      <c r="K119">
        <f>INDEX(STANDINGS_SB[],MATCH(STANDINGS_OVERALL14[[#This Row],[TEAMandLEAGUE]],STANDINGS_SB[TeamANDLeague],0),COLUMN(STANDINGS_SB[PLACE]))</f>
        <v>13</v>
      </c>
      <c r="L119">
        <f>INDEX(STANDINGS_ERA[],MATCH(STANDINGS_OVERALL14[[#This Row],[TEAMandLEAGUE]],STANDINGS_ERA[TeamANDLeague],0),COLUMN(STANDINGS_ERA[PLACE]))</f>
        <v>10</v>
      </c>
      <c r="M119">
        <f>INDEX(STANDINGS_W[],MATCH(STANDINGS_OVERALL14[[#This Row],[TEAMandLEAGUE]],STANDINGS_W[TeamANDLeague],0),COLUMN(STANDINGS_W[PLACE]))</f>
        <v>11</v>
      </c>
      <c r="N119">
        <f>INDEX(STANDINGS_WHIP[],MATCH(STANDINGS_OVERALL14[[#This Row],[TEAMandLEAGUE]],STANDINGS_WHIP[TeamANDLeague],0),COLUMN(STANDINGS_WHIP[PLACE]))</f>
        <v>11</v>
      </c>
      <c r="O119">
        <f>INDEX(STANDINGS_K[],MATCH(STANDINGS_OVERALL14[[#This Row],[TEAMandLEAGUE]],STANDINGS_K[TeamANDLeague],0),COLUMN(STANDINGS_K[PLACE]))</f>
        <v>11</v>
      </c>
      <c r="P119">
        <f>INDEX(STANDINGS_SV[],MATCH(STANDINGS_OVERALL14[[#This Row],[TEAMandLEAGUE]],STANDINGS_SV[TeamANDLeague],0),COLUMN(STANDINGS_SV[PLACE]))</f>
        <v>7</v>
      </c>
      <c r="Q119">
        <f>16-STANDINGS_OVERALL14[[#This Row],[LG BA]]</f>
        <v>8</v>
      </c>
      <c r="R119">
        <f>16-STANDINGS_OVERALL14[[#This Row],[LG R]]</f>
        <v>8</v>
      </c>
      <c r="S119">
        <f>16-STANDINGS_OVERALL14[[#This Row],[LG HR]]</f>
        <v>5</v>
      </c>
      <c r="T119">
        <f>16-STANDINGS_OVERALL14[[#This Row],[LG RBI]]</f>
        <v>11</v>
      </c>
      <c r="U119">
        <f>16-STANDINGS_OVERALL14[[#This Row],[LG SB]]</f>
        <v>3</v>
      </c>
      <c r="V119">
        <f>16-STANDINGS_OVERALL14[[#This Row],[LG ERA]]</f>
        <v>6</v>
      </c>
      <c r="W119">
        <f>16-STANDINGS_OVERALL14[[#This Row],[LG W]]</f>
        <v>5</v>
      </c>
      <c r="X119">
        <f>16-STANDINGS_OVERALL14[[#This Row],[LG WHIP]]</f>
        <v>5</v>
      </c>
      <c r="Y119">
        <f>16-STANDINGS_OVERALL14[[#This Row],[LG K]]</f>
        <v>5</v>
      </c>
      <c r="Z119">
        <f>16-STANDINGS_OVERALL14[[#This Row],[LG SV]]</f>
        <v>9</v>
      </c>
      <c r="AA11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65</v>
      </c>
      <c r="AB119">
        <f t="shared" si="1"/>
        <v>13</v>
      </c>
    </row>
    <row r="120" spans="1:28" x14ac:dyDescent="0.25">
      <c r="A120">
        <v>379</v>
      </c>
      <c r="B120" s="10" t="str">
        <f>STANDINGS_OVERALL14[[#This Row],[Team]]&amp;STANDINGS_OVERALL14[[#This Row],[League]]</f>
        <v>Prestige WorldwideMain Event Las Vegas March 25 League 1</v>
      </c>
      <c r="C120" s="10" t="s">
        <v>403</v>
      </c>
      <c r="D120" t="s">
        <v>404</v>
      </c>
      <c r="E120" t="s">
        <v>474</v>
      </c>
      <c r="F120">
        <v>11</v>
      </c>
      <c r="G120">
        <f>INDEX(STANDINGS_BA[],MATCH(STANDINGS_OVERALL14[[#This Row],[TEAMandLEAGUE]],STANDINGS_BA[TeamANDLeague],0),COLUMN(STANDINGS_BA[PLACE]))</f>
        <v>11</v>
      </c>
      <c r="H120">
        <f>INDEX(STANDINGS_R[],MATCH(STANDINGS_OVERALL14[[#This Row],[TEAMandLEAGUE]],STANDINGS_R[TeamAndLeague],0),COLUMN(STANDINGS_R[PLACE]))</f>
        <v>12</v>
      </c>
      <c r="I120">
        <f>INDEX(STANDINGS_HR[],MATCH(STANDINGS_OVERALL14[[#This Row],[TEAMandLEAGUE]],STANDINGS_HR[TeamANDLeague],0),COLUMN(STANDINGS_HR[PLACE]))</f>
        <v>5</v>
      </c>
      <c r="J120">
        <f>INDEX(STANDINGS_RBI[],MATCH(STANDINGS_OVERALL14[[#This Row],[TEAMandLEAGUE]],STANDINGS_RBI[TeamANDLeague],0),COLUMN(STANDINGS_RBI[PLACE]))</f>
        <v>6</v>
      </c>
      <c r="K120">
        <f>INDEX(STANDINGS_SB[],MATCH(STANDINGS_OVERALL14[[#This Row],[TEAMandLEAGUE]],STANDINGS_SB[TeamANDLeague],0),COLUMN(STANDINGS_SB[PLACE]))</f>
        <v>12</v>
      </c>
      <c r="L120">
        <f>INDEX(STANDINGS_ERA[],MATCH(STANDINGS_OVERALL14[[#This Row],[TEAMandLEAGUE]],STANDINGS_ERA[TeamANDLeague],0),COLUMN(STANDINGS_ERA[PLACE]))</f>
        <v>12</v>
      </c>
      <c r="M120">
        <f>INDEX(STANDINGS_W[],MATCH(STANDINGS_OVERALL14[[#This Row],[TEAMandLEAGUE]],STANDINGS_W[TeamANDLeague],0),COLUMN(STANDINGS_W[PLACE]))</f>
        <v>14</v>
      </c>
      <c r="N120">
        <f>INDEX(STANDINGS_WHIP[],MATCH(STANDINGS_OVERALL14[[#This Row],[TEAMandLEAGUE]],STANDINGS_WHIP[TeamANDLeague],0),COLUMN(STANDINGS_WHIP[PLACE]))</f>
        <v>3</v>
      </c>
      <c r="O120">
        <f>INDEX(STANDINGS_K[],MATCH(STANDINGS_OVERALL14[[#This Row],[TEAMandLEAGUE]],STANDINGS_K[TeamANDLeague],0),COLUMN(STANDINGS_K[PLACE]))</f>
        <v>15</v>
      </c>
      <c r="P120">
        <f>INDEX(STANDINGS_SV[],MATCH(STANDINGS_OVERALL14[[#This Row],[TEAMandLEAGUE]],STANDINGS_SV[TeamANDLeague],0),COLUMN(STANDINGS_SV[PLACE]))</f>
        <v>11</v>
      </c>
      <c r="Q120">
        <f>16-STANDINGS_OVERALL14[[#This Row],[LG BA]]</f>
        <v>5</v>
      </c>
      <c r="R120">
        <f>16-STANDINGS_OVERALL14[[#This Row],[LG R]]</f>
        <v>4</v>
      </c>
      <c r="S120">
        <f>16-STANDINGS_OVERALL14[[#This Row],[LG HR]]</f>
        <v>11</v>
      </c>
      <c r="T120">
        <f>16-STANDINGS_OVERALL14[[#This Row],[LG RBI]]</f>
        <v>10</v>
      </c>
      <c r="U120">
        <f>16-STANDINGS_OVERALL14[[#This Row],[LG SB]]</f>
        <v>4</v>
      </c>
      <c r="V120">
        <f>16-STANDINGS_OVERALL14[[#This Row],[LG ERA]]</f>
        <v>4</v>
      </c>
      <c r="W120">
        <f>16-STANDINGS_OVERALL14[[#This Row],[LG W]]</f>
        <v>2</v>
      </c>
      <c r="X120">
        <f>16-STANDINGS_OVERALL14[[#This Row],[LG WHIP]]</f>
        <v>13</v>
      </c>
      <c r="Y120">
        <f>16-STANDINGS_OVERALL14[[#This Row],[LG K]]</f>
        <v>1</v>
      </c>
      <c r="Z120">
        <f>16-STANDINGS_OVERALL14[[#This Row],[LG SV]]</f>
        <v>5</v>
      </c>
      <c r="AA12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59</v>
      </c>
      <c r="AB120">
        <f t="shared" si="1"/>
        <v>14</v>
      </c>
    </row>
    <row r="121" spans="1:28" x14ac:dyDescent="0.25">
      <c r="A121">
        <v>463</v>
      </c>
      <c r="B121" s="10" t="str">
        <f>STANDINGS_OVERALL14[[#This Row],[Team]]&amp;STANDINGS_OVERALL14[[#This Row],[League]]</f>
        <v>Team ShairsonMain Event Las Vegas March 25 League 1</v>
      </c>
      <c r="C121" s="10" t="s">
        <v>860</v>
      </c>
      <c r="D121" t="s">
        <v>180</v>
      </c>
      <c r="E121" t="s">
        <v>474</v>
      </c>
      <c r="F121">
        <v>8</v>
      </c>
      <c r="G121">
        <f>INDEX(STANDINGS_BA[],MATCH(STANDINGS_OVERALL14[[#This Row],[TEAMandLEAGUE]],STANDINGS_BA[TeamANDLeague],0),COLUMN(STANDINGS_BA[PLACE]))</f>
        <v>13</v>
      </c>
      <c r="H121">
        <f>INDEX(STANDINGS_R[],MATCH(STANDINGS_OVERALL14[[#This Row],[TEAMandLEAGUE]],STANDINGS_R[TeamAndLeague],0),COLUMN(STANDINGS_R[PLACE]))</f>
        <v>13</v>
      </c>
      <c r="I121">
        <f>INDEX(STANDINGS_HR[],MATCH(STANDINGS_OVERALL14[[#This Row],[TEAMandLEAGUE]],STANDINGS_HR[TeamANDLeague],0),COLUMN(STANDINGS_HR[PLACE]))</f>
        <v>4</v>
      </c>
      <c r="J121">
        <f>INDEX(STANDINGS_RBI[],MATCH(STANDINGS_OVERALL14[[#This Row],[TEAMandLEAGUE]],STANDINGS_RBI[TeamANDLeague],0),COLUMN(STANDINGS_RBI[PLACE]))</f>
        <v>8</v>
      </c>
      <c r="K121">
        <f>INDEX(STANDINGS_SB[],MATCH(STANDINGS_OVERALL14[[#This Row],[TEAMandLEAGUE]],STANDINGS_SB[TeamANDLeague],0),COLUMN(STANDINGS_SB[PLACE]))</f>
        <v>15</v>
      </c>
      <c r="L121">
        <f>INDEX(STANDINGS_ERA[],MATCH(STANDINGS_OVERALL14[[#This Row],[TEAMandLEAGUE]],STANDINGS_ERA[TeamANDLeague],0),COLUMN(STANDINGS_ERA[PLACE]))</f>
        <v>15</v>
      </c>
      <c r="M121">
        <f>INDEX(STANDINGS_W[],MATCH(STANDINGS_OVERALL14[[#This Row],[TEAMandLEAGUE]],STANDINGS_W[TeamANDLeague],0),COLUMN(STANDINGS_W[PLACE]))</f>
        <v>15</v>
      </c>
      <c r="N121">
        <f>INDEX(STANDINGS_WHIP[],MATCH(STANDINGS_OVERALL14[[#This Row],[TEAMandLEAGUE]],STANDINGS_WHIP[TeamANDLeague],0),COLUMN(STANDINGS_WHIP[PLACE]))</f>
        <v>15</v>
      </c>
      <c r="O121">
        <f>INDEX(STANDINGS_K[],MATCH(STANDINGS_OVERALL14[[#This Row],[TEAMandLEAGUE]],STANDINGS_K[TeamANDLeague],0),COLUMN(STANDINGS_K[PLACE]))</f>
        <v>14</v>
      </c>
      <c r="P121">
        <f>INDEX(STANDINGS_SV[],MATCH(STANDINGS_OVERALL14[[#This Row],[TEAMandLEAGUE]],STANDINGS_SV[TeamANDLeague],0),COLUMN(STANDINGS_SV[PLACE]))</f>
        <v>13</v>
      </c>
      <c r="Q121">
        <f>16-STANDINGS_OVERALL14[[#This Row],[LG BA]]</f>
        <v>3</v>
      </c>
      <c r="R121">
        <f>16-STANDINGS_OVERALL14[[#This Row],[LG R]]</f>
        <v>3</v>
      </c>
      <c r="S121">
        <f>16-STANDINGS_OVERALL14[[#This Row],[LG HR]]</f>
        <v>12</v>
      </c>
      <c r="T121">
        <f>16-STANDINGS_OVERALL14[[#This Row],[LG RBI]]</f>
        <v>8</v>
      </c>
      <c r="U121">
        <f>16-STANDINGS_OVERALL14[[#This Row],[LG SB]]</f>
        <v>1</v>
      </c>
      <c r="V121">
        <f>16-STANDINGS_OVERALL14[[#This Row],[LG ERA]]</f>
        <v>1</v>
      </c>
      <c r="W121">
        <f>16-STANDINGS_OVERALL14[[#This Row],[LG W]]</f>
        <v>1</v>
      </c>
      <c r="X121">
        <f>16-STANDINGS_OVERALL14[[#This Row],[LG WHIP]]</f>
        <v>1</v>
      </c>
      <c r="Y121">
        <f>16-STANDINGS_OVERALL14[[#This Row],[LG K]]</f>
        <v>2</v>
      </c>
      <c r="Z121">
        <f>16-STANDINGS_OVERALL14[[#This Row],[LG SV]]</f>
        <v>3</v>
      </c>
      <c r="AA12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35</v>
      </c>
      <c r="AB121">
        <f t="shared" si="1"/>
        <v>15</v>
      </c>
    </row>
    <row r="122" spans="1:28" x14ac:dyDescent="0.25">
      <c r="A122">
        <v>49</v>
      </c>
      <c r="B122" s="10" t="str">
        <f>STANDINGS_OVERALL14[[#This Row],[Team]]&amp;STANDINGS_OVERALL14[[#This Row],[League]]</f>
        <v>Sultans of SmackMain Event Las Vegas March 25 League 2</v>
      </c>
      <c r="C122" s="10" t="s">
        <v>98</v>
      </c>
      <c r="D122" t="s">
        <v>99</v>
      </c>
      <c r="E122" t="s">
        <v>453</v>
      </c>
      <c r="F122">
        <v>4</v>
      </c>
      <c r="G122">
        <f>INDEX(STANDINGS_BA[],MATCH(STANDINGS_OVERALL14[[#This Row],[TEAMandLEAGUE]],STANDINGS_BA[TeamANDLeague],0),COLUMN(STANDINGS_BA[PLACE]))</f>
        <v>3</v>
      </c>
      <c r="H122">
        <f>INDEX(STANDINGS_R[],MATCH(STANDINGS_OVERALL14[[#This Row],[TEAMandLEAGUE]],STANDINGS_R[TeamAndLeague],0),COLUMN(STANDINGS_R[PLACE]))</f>
        <v>2</v>
      </c>
      <c r="I122">
        <f>INDEX(STANDINGS_HR[],MATCH(STANDINGS_OVERALL14[[#This Row],[TEAMandLEAGUE]],STANDINGS_HR[TeamANDLeague],0),COLUMN(STANDINGS_HR[PLACE]))</f>
        <v>3</v>
      </c>
      <c r="J122">
        <f>INDEX(STANDINGS_RBI[],MATCH(STANDINGS_OVERALL14[[#This Row],[TEAMandLEAGUE]],STANDINGS_RBI[TeamANDLeague],0),COLUMN(STANDINGS_RBI[PLACE]))</f>
        <v>1</v>
      </c>
      <c r="K122">
        <f>INDEX(STANDINGS_SB[],MATCH(STANDINGS_OVERALL14[[#This Row],[TEAMandLEAGUE]],STANDINGS_SB[TeamANDLeague],0),COLUMN(STANDINGS_SB[PLACE]))</f>
        <v>2</v>
      </c>
      <c r="L122">
        <f>INDEX(STANDINGS_ERA[],MATCH(STANDINGS_OVERALL14[[#This Row],[TEAMandLEAGUE]],STANDINGS_ERA[TeamANDLeague],0),COLUMN(STANDINGS_ERA[PLACE]))</f>
        <v>7</v>
      </c>
      <c r="M122">
        <f>INDEX(STANDINGS_W[],MATCH(STANDINGS_OVERALL14[[#This Row],[TEAMandLEAGUE]],STANDINGS_W[TeamANDLeague],0),COLUMN(STANDINGS_W[PLACE]))</f>
        <v>4</v>
      </c>
      <c r="N122">
        <f>INDEX(STANDINGS_WHIP[],MATCH(STANDINGS_OVERALL14[[#This Row],[TEAMandLEAGUE]],STANDINGS_WHIP[TeamANDLeague],0),COLUMN(STANDINGS_WHIP[PLACE]))</f>
        <v>7</v>
      </c>
      <c r="O122">
        <f>INDEX(STANDINGS_K[],MATCH(STANDINGS_OVERALL14[[#This Row],[TEAMandLEAGUE]],STANDINGS_K[TeamANDLeague],0),COLUMN(STANDINGS_K[PLACE]))</f>
        <v>5</v>
      </c>
      <c r="P122">
        <f>INDEX(STANDINGS_SV[],MATCH(STANDINGS_OVERALL14[[#This Row],[TEAMandLEAGUE]],STANDINGS_SV[TeamANDLeague],0),COLUMN(STANDINGS_SV[PLACE]))</f>
        <v>8</v>
      </c>
      <c r="Q122">
        <f>16-STANDINGS_OVERALL14[[#This Row],[LG BA]]</f>
        <v>13</v>
      </c>
      <c r="R122">
        <f>16-STANDINGS_OVERALL14[[#This Row],[LG R]]</f>
        <v>14</v>
      </c>
      <c r="S122">
        <f>16-STANDINGS_OVERALL14[[#This Row],[LG HR]]</f>
        <v>13</v>
      </c>
      <c r="T122">
        <f>16-STANDINGS_OVERALL14[[#This Row],[LG RBI]]</f>
        <v>15</v>
      </c>
      <c r="U122">
        <f>16-STANDINGS_OVERALL14[[#This Row],[LG SB]]</f>
        <v>14</v>
      </c>
      <c r="V122">
        <f>16-STANDINGS_OVERALL14[[#This Row],[LG ERA]]</f>
        <v>9</v>
      </c>
      <c r="W122">
        <f>16-STANDINGS_OVERALL14[[#This Row],[LG W]]</f>
        <v>12</v>
      </c>
      <c r="X122">
        <f>16-STANDINGS_OVERALL14[[#This Row],[LG WHIP]]</f>
        <v>9</v>
      </c>
      <c r="Y122">
        <f>16-STANDINGS_OVERALL14[[#This Row],[LG K]]</f>
        <v>11</v>
      </c>
      <c r="Z122">
        <f>16-STANDINGS_OVERALL14[[#This Row],[LG SV]]</f>
        <v>8</v>
      </c>
      <c r="AA12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118</v>
      </c>
      <c r="AB122">
        <f t="shared" si="1"/>
        <v>1</v>
      </c>
    </row>
    <row r="123" spans="1:28" x14ac:dyDescent="0.25">
      <c r="A123">
        <v>37</v>
      </c>
      <c r="B123" s="10" t="str">
        <f>STANDINGS_OVERALL14[[#This Row],[Team]]&amp;STANDINGS_OVERALL14[[#This Row],[League]]</f>
        <v>Dutch MafiaMain Event Las Vegas March 25 League 2</v>
      </c>
      <c r="C123" s="10" t="s">
        <v>222</v>
      </c>
      <c r="D123" t="s">
        <v>223</v>
      </c>
      <c r="E123" t="s">
        <v>453</v>
      </c>
      <c r="F123">
        <v>6</v>
      </c>
      <c r="G123">
        <f>INDEX(STANDINGS_BA[],MATCH(STANDINGS_OVERALL14[[#This Row],[TEAMandLEAGUE]],STANDINGS_BA[TeamANDLeague],0),COLUMN(STANDINGS_BA[PLACE]))</f>
        <v>13</v>
      </c>
      <c r="H123">
        <f>INDEX(STANDINGS_R[],MATCH(STANDINGS_OVERALL14[[#This Row],[TEAMandLEAGUE]],STANDINGS_R[TeamAndLeague],0),COLUMN(STANDINGS_R[PLACE]))</f>
        <v>3</v>
      </c>
      <c r="I123">
        <f>INDEX(STANDINGS_HR[],MATCH(STANDINGS_OVERALL14[[#This Row],[TEAMandLEAGUE]],STANDINGS_HR[TeamANDLeague],0),COLUMN(STANDINGS_HR[PLACE]))</f>
        <v>6</v>
      </c>
      <c r="J123">
        <f>INDEX(STANDINGS_RBI[],MATCH(STANDINGS_OVERALL14[[#This Row],[TEAMandLEAGUE]],STANDINGS_RBI[TeamANDLeague],0),COLUMN(STANDINGS_RBI[PLACE]))</f>
        <v>2</v>
      </c>
      <c r="K123">
        <f>INDEX(STANDINGS_SB[],MATCH(STANDINGS_OVERALL14[[#This Row],[TEAMandLEAGUE]],STANDINGS_SB[TeamANDLeague],0),COLUMN(STANDINGS_SB[PLACE]))</f>
        <v>5</v>
      </c>
      <c r="L123">
        <f>INDEX(STANDINGS_ERA[],MATCH(STANDINGS_OVERALL14[[#This Row],[TEAMandLEAGUE]],STANDINGS_ERA[TeamANDLeague],0),COLUMN(STANDINGS_ERA[PLACE]))</f>
        <v>4</v>
      </c>
      <c r="M123">
        <f>INDEX(STANDINGS_W[],MATCH(STANDINGS_OVERALL14[[#This Row],[TEAMandLEAGUE]],STANDINGS_W[TeamANDLeague],0),COLUMN(STANDINGS_W[PLACE]))</f>
        <v>5</v>
      </c>
      <c r="N123">
        <f>INDEX(STANDINGS_WHIP[],MATCH(STANDINGS_OVERALL14[[#This Row],[TEAMandLEAGUE]],STANDINGS_WHIP[TeamANDLeague],0),COLUMN(STANDINGS_WHIP[PLACE]))</f>
        <v>4</v>
      </c>
      <c r="O123">
        <f>INDEX(STANDINGS_K[],MATCH(STANDINGS_OVERALL14[[#This Row],[TEAMandLEAGUE]],STANDINGS_K[TeamANDLeague],0),COLUMN(STANDINGS_K[PLACE]))</f>
        <v>2</v>
      </c>
      <c r="P123">
        <f>INDEX(STANDINGS_SV[],MATCH(STANDINGS_OVERALL14[[#This Row],[TEAMandLEAGUE]],STANDINGS_SV[TeamANDLeague],0),COLUMN(STANDINGS_SV[PLACE]))</f>
        <v>1</v>
      </c>
      <c r="Q123">
        <f>16-STANDINGS_OVERALL14[[#This Row],[LG BA]]</f>
        <v>3</v>
      </c>
      <c r="R123">
        <f>16-STANDINGS_OVERALL14[[#This Row],[LG R]]</f>
        <v>13</v>
      </c>
      <c r="S123">
        <f>16-STANDINGS_OVERALL14[[#This Row],[LG HR]]</f>
        <v>10</v>
      </c>
      <c r="T123">
        <f>16-STANDINGS_OVERALL14[[#This Row],[LG RBI]]</f>
        <v>14</v>
      </c>
      <c r="U123">
        <f>16-STANDINGS_OVERALL14[[#This Row],[LG SB]]</f>
        <v>11</v>
      </c>
      <c r="V123">
        <f>16-STANDINGS_OVERALL14[[#This Row],[LG ERA]]</f>
        <v>12</v>
      </c>
      <c r="W123">
        <f>16-STANDINGS_OVERALL14[[#This Row],[LG W]]</f>
        <v>11</v>
      </c>
      <c r="X123">
        <f>16-STANDINGS_OVERALL14[[#This Row],[LG WHIP]]</f>
        <v>12</v>
      </c>
      <c r="Y123">
        <f>16-STANDINGS_OVERALL14[[#This Row],[LG K]]</f>
        <v>14</v>
      </c>
      <c r="Z123">
        <f>16-STANDINGS_OVERALL14[[#This Row],[LG SV]]</f>
        <v>15</v>
      </c>
      <c r="AA12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115</v>
      </c>
      <c r="AB123">
        <f t="shared" si="1"/>
        <v>2</v>
      </c>
    </row>
    <row r="124" spans="1:28" x14ac:dyDescent="0.25">
      <c r="A124">
        <v>56</v>
      </c>
      <c r="B124" s="10" t="str">
        <f>STANDINGS_OVERALL14[[#This Row],[Team]]&amp;STANDINGS_OVERALL14[[#This Row],[League]]</f>
        <v>Team passalacquaMain Event Las Vegas March 25 League 2</v>
      </c>
      <c r="C124" s="10" t="s">
        <v>467</v>
      </c>
      <c r="D124" t="s">
        <v>468</v>
      </c>
      <c r="E124" t="s">
        <v>453</v>
      </c>
      <c r="F124">
        <v>11</v>
      </c>
      <c r="G124">
        <f>INDEX(STANDINGS_BA[],MATCH(STANDINGS_OVERALL14[[#This Row],[TEAMandLEAGUE]],STANDINGS_BA[TeamANDLeague],0),COLUMN(STANDINGS_BA[PLACE]))</f>
        <v>14</v>
      </c>
      <c r="H124">
        <f>INDEX(STANDINGS_R[],MATCH(STANDINGS_OVERALL14[[#This Row],[TEAMandLEAGUE]],STANDINGS_R[TeamAndLeague],0),COLUMN(STANDINGS_R[PLACE]))</f>
        <v>5</v>
      </c>
      <c r="I124">
        <f>INDEX(STANDINGS_HR[],MATCH(STANDINGS_OVERALL14[[#This Row],[TEAMandLEAGUE]],STANDINGS_HR[TeamANDLeague],0),COLUMN(STANDINGS_HR[PLACE]))</f>
        <v>4</v>
      </c>
      <c r="J124">
        <f>INDEX(STANDINGS_RBI[],MATCH(STANDINGS_OVERALL14[[#This Row],[TEAMandLEAGUE]],STANDINGS_RBI[TeamANDLeague],0),COLUMN(STANDINGS_RBI[PLACE]))</f>
        <v>11</v>
      </c>
      <c r="K124">
        <f>INDEX(STANDINGS_SB[],MATCH(STANDINGS_OVERALL14[[#This Row],[TEAMandLEAGUE]],STANDINGS_SB[TeamANDLeague],0),COLUMN(STANDINGS_SB[PLACE]))</f>
        <v>1</v>
      </c>
      <c r="L124">
        <f>INDEX(STANDINGS_ERA[],MATCH(STANDINGS_OVERALL14[[#This Row],[TEAMandLEAGUE]],STANDINGS_ERA[TeamANDLeague],0),COLUMN(STANDINGS_ERA[PLACE]))</f>
        <v>3</v>
      </c>
      <c r="M124">
        <f>INDEX(STANDINGS_W[],MATCH(STANDINGS_OVERALL14[[#This Row],[TEAMandLEAGUE]],STANDINGS_W[TeamANDLeague],0),COLUMN(STANDINGS_W[PLACE]))</f>
        <v>1</v>
      </c>
      <c r="N124">
        <f>INDEX(STANDINGS_WHIP[],MATCH(STANDINGS_OVERALL14[[#This Row],[TEAMandLEAGUE]],STANDINGS_WHIP[TeamANDLeague],0),COLUMN(STANDINGS_WHIP[PLACE]))</f>
        <v>1</v>
      </c>
      <c r="O124">
        <f>INDEX(STANDINGS_K[],MATCH(STANDINGS_OVERALL14[[#This Row],[TEAMandLEAGUE]],STANDINGS_K[TeamANDLeague],0),COLUMN(STANDINGS_K[PLACE]))</f>
        <v>1</v>
      </c>
      <c r="P124">
        <f>INDEX(STANDINGS_SV[],MATCH(STANDINGS_OVERALL14[[#This Row],[TEAMandLEAGUE]],STANDINGS_SV[TeamANDLeague],0),COLUMN(STANDINGS_SV[PLACE]))</f>
        <v>6</v>
      </c>
      <c r="Q124">
        <f>16-STANDINGS_OVERALL14[[#This Row],[LG BA]]</f>
        <v>2</v>
      </c>
      <c r="R124">
        <f>16-STANDINGS_OVERALL14[[#This Row],[LG R]]</f>
        <v>11</v>
      </c>
      <c r="S124">
        <f>16-STANDINGS_OVERALL14[[#This Row],[LG HR]]</f>
        <v>12</v>
      </c>
      <c r="T124">
        <f>16-STANDINGS_OVERALL14[[#This Row],[LG RBI]]</f>
        <v>5</v>
      </c>
      <c r="U124">
        <f>16-STANDINGS_OVERALL14[[#This Row],[LG SB]]</f>
        <v>15</v>
      </c>
      <c r="V124">
        <f>16-STANDINGS_OVERALL14[[#This Row],[LG ERA]]</f>
        <v>13</v>
      </c>
      <c r="W124">
        <f>16-STANDINGS_OVERALL14[[#This Row],[LG W]]</f>
        <v>15</v>
      </c>
      <c r="X124">
        <f>16-STANDINGS_OVERALL14[[#This Row],[LG WHIP]]</f>
        <v>15</v>
      </c>
      <c r="Y124">
        <f>16-STANDINGS_OVERALL14[[#This Row],[LG K]]</f>
        <v>15</v>
      </c>
      <c r="Z124">
        <f>16-STANDINGS_OVERALL14[[#This Row],[LG SV]]</f>
        <v>10</v>
      </c>
      <c r="AA12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113</v>
      </c>
      <c r="AB124">
        <f t="shared" si="1"/>
        <v>3</v>
      </c>
    </row>
    <row r="125" spans="1:28" x14ac:dyDescent="0.25">
      <c r="A125">
        <v>111</v>
      </c>
      <c r="B125" s="10" t="str">
        <f>STANDINGS_OVERALL14[[#This Row],[Team]]&amp;STANDINGS_OVERALL14[[#This Row],[League]]</f>
        <v>Bench BlazersMain Event Las Vegas March 25 League 2</v>
      </c>
      <c r="C125" s="10" t="s">
        <v>515</v>
      </c>
      <c r="D125" t="s">
        <v>515</v>
      </c>
      <c r="E125" t="s">
        <v>453</v>
      </c>
      <c r="F125">
        <v>5</v>
      </c>
      <c r="G125">
        <f>INDEX(STANDINGS_BA[],MATCH(STANDINGS_OVERALL14[[#This Row],[TEAMandLEAGUE]],STANDINGS_BA[TeamANDLeague],0),COLUMN(STANDINGS_BA[PLACE]))</f>
        <v>5</v>
      </c>
      <c r="H125">
        <f>INDEX(STANDINGS_R[],MATCH(STANDINGS_OVERALL14[[#This Row],[TEAMandLEAGUE]],STANDINGS_R[TeamAndLeague],0),COLUMN(STANDINGS_R[PLACE]))</f>
        <v>1</v>
      </c>
      <c r="I125">
        <f>INDEX(STANDINGS_HR[],MATCH(STANDINGS_OVERALL14[[#This Row],[TEAMandLEAGUE]],STANDINGS_HR[TeamANDLeague],0),COLUMN(STANDINGS_HR[PLACE]))</f>
        <v>2</v>
      </c>
      <c r="J125">
        <f>INDEX(STANDINGS_RBI[],MATCH(STANDINGS_OVERALL14[[#This Row],[TEAMandLEAGUE]],STANDINGS_RBI[TeamANDLeague],0),COLUMN(STANDINGS_RBI[PLACE]))</f>
        <v>4</v>
      </c>
      <c r="K125">
        <f>INDEX(STANDINGS_SB[],MATCH(STANDINGS_OVERALL14[[#This Row],[TEAMandLEAGUE]],STANDINGS_SB[TeamANDLeague],0),COLUMN(STANDINGS_SB[PLACE]))</f>
        <v>3</v>
      </c>
      <c r="L125">
        <f>INDEX(STANDINGS_ERA[],MATCH(STANDINGS_OVERALL14[[#This Row],[TEAMandLEAGUE]],STANDINGS_ERA[TeamANDLeague],0),COLUMN(STANDINGS_ERA[PLACE]))</f>
        <v>10</v>
      </c>
      <c r="M125">
        <f>INDEX(STANDINGS_W[],MATCH(STANDINGS_OVERALL14[[#This Row],[TEAMandLEAGUE]],STANDINGS_W[TeamANDLeague],0),COLUMN(STANDINGS_W[PLACE]))</f>
        <v>8</v>
      </c>
      <c r="N125">
        <f>INDEX(STANDINGS_WHIP[],MATCH(STANDINGS_OVERALL14[[#This Row],[TEAMandLEAGUE]],STANDINGS_WHIP[TeamANDLeague],0),COLUMN(STANDINGS_WHIP[PLACE]))</f>
        <v>14</v>
      </c>
      <c r="O125">
        <f>INDEX(STANDINGS_K[],MATCH(STANDINGS_OVERALL14[[#This Row],[TEAMandLEAGUE]],STANDINGS_K[TeamANDLeague],0),COLUMN(STANDINGS_K[PLACE]))</f>
        <v>4</v>
      </c>
      <c r="P125">
        <f>INDEX(STANDINGS_SV[],MATCH(STANDINGS_OVERALL14[[#This Row],[TEAMandLEAGUE]],STANDINGS_SV[TeamANDLeague],0),COLUMN(STANDINGS_SV[PLACE]))</f>
        <v>7</v>
      </c>
      <c r="Q125">
        <f>16-STANDINGS_OVERALL14[[#This Row],[LG BA]]</f>
        <v>11</v>
      </c>
      <c r="R125">
        <f>16-STANDINGS_OVERALL14[[#This Row],[LG R]]</f>
        <v>15</v>
      </c>
      <c r="S125">
        <f>16-STANDINGS_OVERALL14[[#This Row],[LG HR]]</f>
        <v>14</v>
      </c>
      <c r="T125">
        <f>16-STANDINGS_OVERALL14[[#This Row],[LG RBI]]</f>
        <v>12</v>
      </c>
      <c r="U125">
        <f>16-STANDINGS_OVERALL14[[#This Row],[LG SB]]</f>
        <v>13</v>
      </c>
      <c r="V125">
        <f>16-STANDINGS_OVERALL14[[#This Row],[LG ERA]]</f>
        <v>6</v>
      </c>
      <c r="W125">
        <f>16-STANDINGS_OVERALL14[[#This Row],[LG W]]</f>
        <v>8</v>
      </c>
      <c r="X125">
        <f>16-STANDINGS_OVERALL14[[#This Row],[LG WHIP]]</f>
        <v>2</v>
      </c>
      <c r="Y125">
        <f>16-STANDINGS_OVERALL14[[#This Row],[LG K]]</f>
        <v>12</v>
      </c>
      <c r="Z125">
        <f>16-STANDINGS_OVERALL14[[#This Row],[LG SV]]</f>
        <v>9</v>
      </c>
      <c r="AA12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102</v>
      </c>
      <c r="AB125">
        <f t="shared" si="1"/>
        <v>4</v>
      </c>
    </row>
    <row r="126" spans="1:28" x14ac:dyDescent="0.25">
      <c r="A126">
        <v>174</v>
      </c>
      <c r="B126" s="10" t="str">
        <f>STANDINGS_OVERALL14[[#This Row],[Team]]&amp;STANDINGS_OVERALL14[[#This Row],[League]]</f>
        <v>Wild Willie's TeamMain Event Las Vegas March 25 League 2</v>
      </c>
      <c r="C126" s="10" t="s">
        <v>576</v>
      </c>
      <c r="D126" t="s">
        <v>179</v>
      </c>
      <c r="E126" t="s">
        <v>453</v>
      </c>
      <c r="F126">
        <v>13</v>
      </c>
      <c r="G126">
        <f>INDEX(STANDINGS_BA[],MATCH(STANDINGS_OVERALL14[[#This Row],[TEAMandLEAGUE]],STANDINGS_BA[TeamANDLeague],0),COLUMN(STANDINGS_BA[PLACE]))</f>
        <v>4</v>
      </c>
      <c r="H126">
        <f>INDEX(STANDINGS_R[],MATCH(STANDINGS_OVERALL14[[#This Row],[TEAMandLEAGUE]],STANDINGS_R[TeamAndLeague],0),COLUMN(STANDINGS_R[PLACE]))</f>
        <v>7</v>
      </c>
      <c r="I126">
        <f>INDEX(STANDINGS_HR[],MATCH(STANDINGS_OVERALL14[[#This Row],[TEAMandLEAGUE]],STANDINGS_HR[TeamANDLeague],0),COLUMN(STANDINGS_HR[PLACE]))</f>
        <v>5</v>
      </c>
      <c r="J126">
        <f>INDEX(STANDINGS_RBI[],MATCH(STANDINGS_OVERALL14[[#This Row],[TEAMandLEAGUE]],STANDINGS_RBI[TeamANDLeague],0),COLUMN(STANDINGS_RBI[PLACE]))</f>
        <v>3</v>
      </c>
      <c r="K126">
        <f>INDEX(STANDINGS_SB[],MATCH(STANDINGS_OVERALL14[[#This Row],[TEAMandLEAGUE]],STANDINGS_SB[TeamANDLeague],0),COLUMN(STANDINGS_SB[PLACE]))</f>
        <v>6</v>
      </c>
      <c r="L126">
        <f>INDEX(STANDINGS_ERA[],MATCH(STANDINGS_OVERALL14[[#This Row],[TEAMandLEAGUE]],STANDINGS_ERA[TeamANDLeague],0),COLUMN(STANDINGS_ERA[PLACE]))</f>
        <v>5</v>
      </c>
      <c r="M126">
        <f>INDEX(STANDINGS_W[],MATCH(STANDINGS_OVERALL14[[#This Row],[TEAMandLEAGUE]],STANDINGS_W[TeamANDLeague],0),COLUMN(STANDINGS_W[PLACE]))</f>
        <v>10</v>
      </c>
      <c r="N126">
        <f>INDEX(STANDINGS_WHIP[],MATCH(STANDINGS_OVERALL14[[#This Row],[TEAMandLEAGUE]],STANDINGS_WHIP[TeamANDLeague],0),COLUMN(STANDINGS_WHIP[PLACE]))</f>
        <v>5</v>
      </c>
      <c r="O126">
        <f>INDEX(STANDINGS_K[],MATCH(STANDINGS_OVERALL14[[#This Row],[TEAMandLEAGUE]],STANDINGS_K[TeamANDLeague],0),COLUMN(STANDINGS_K[PLACE]))</f>
        <v>9</v>
      </c>
      <c r="P126">
        <f>INDEX(STANDINGS_SV[],MATCH(STANDINGS_OVERALL14[[#This Row],[TEAMandLEAGUE]],STANDINGS_SV[TeamANDLeague],0),COLUMN(STANDINGS_SV[PLACE]))</f>
        <v>12</v>
      </c>
      <c r="Q126">
        <f>16-STANDINGS_OVERALL14[[#This Row],[LG BA]]</f>
        <v>12</v>
      </c>
      <c r="R126">
        <f>16-STANDINGS_OVERALL14[[#This Row],[LG R]]</f>
        <v>9</v>
      </c>
      <c r="S126">
        <f>16-STANDINGS_OVERALL14[[#This Row],[LG HR]]</f>
        <v>11</v>
      </c>
      <c r="T126">
        <f>16-STANDINGS_OVERALL14[[#This Row],[LG RBI]]</f>
        <v>13</v>
      </c>
      <c r="U126">
        <f>16-STANDINGS_OVERALL14[[#This Row],[LG SB]]</f>
        <v>10</v>
      </c>
      <c r="V126">
        <f>16-STANDINGS_OVERALL14[[#This Row],[LG ERA]]</f>
        <v>11</v>
      </c>
      <c r="W126">
        <f>16-STANDINGS_OVERALL14[[#This Row],[LG W]]</f>
        <v>6</v>
      </c>
      <c r="X126">
        <f>16-STANDINGS_OVERALL14[[#This Row],[LG WHIP]]</f>
        <v>11</v>
      </c>
      <c r="Y126">
        <f>16-STANDINGS_OVERALL14[[#This Row],[LG K]]</f>
        <v>7</v>
      </c>
      <c r="Z126">
        <f>16-STANDINGS_OVERALL14[[#This Row],[LG SV]]</f>
        <v>4</v>
      </c>
      <c r="AA12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94</v>
      </c>
      <c r="AB126">
        <f t="shared" si="1"/>
        <v>5</v>
      </c>
    </row>
    <row r="127" spans="1:28" x14ac:dyDescent="0.25">
      <c r="A127">
        <v>160</v>
      </c>
      <c r="B127" s="10" t="str">
        <f>STANDINGS_OVERALL14[[#This Row],[Team]]&amp;STANDINGS_OVERALL14[[#This Row],[League]]</f>
        <v>Clown Question BroMain Event Las Vegas March 25 League 2</v>
      </c>
      <c r="C127" s="10" t="s">
        <v>562</v>
      </c>
      <c r="D127" t="s">
        <v>563</v>
      </c>
      <c r="E127" t="s">
        <v>453</v>
      </c>
      <c r="F127">
        <v>8</v>
      </c>
      <c r="G127">
        <f>INDEX(STANDINGS_BA[],MATCH(STANDINGS_OVERALL14[[#This Row],[TEAMandLEAGUE]],STANDINGS_BA[TeamANDLeague],0),COLUMN(STANDINGS_BA[PLACE]))</f>
        <v>1</v>
      </c>
      <c r="H127">
        <f>INDEX(STANDINGS_R[],MATCH(STANDINGS_OVERALL14[[#This Row],[TEAMandLEAGUE]],STANDINGS_R[TeamAndLeague],0),COLUMN(STANDINGS_R[PLACE]))</f>
        <v>6</v>
      </c>
      <c r="I127">
        <f>INDEX(STANDINGS_HR[],MATCH(STANDINGS_OVERALL14[[#This Row],[TEAMandLEAGUE]],STANDINGS_HR[TeamANDLeague],0),COLUMN(STANDINGS_HR[PLACE]))</f>
        <v>8</v>
      </c>
      <c r="J127">
        <f>INDEX(STANDINGS_RBI[],MATCH(STANDINGS_OVERALL14[[#This Row],[TEAMandLEAGUE]],STANDINGS_RBI[TeamANDLeague],0),COLUMN(STANDINGS_RBI[PLACE]))</f>
        <v>8</v>
      </c>
      <c r="K127">
        <f>INDEX(STANDINGS_SB[],MATCH(STANDINGS_OVERALL14[[#This Row],[TEAMandLEAGUE]],STANDINGS_SB[TeamANDLeague],0),COLUMN(STANDINGS_SB[PLACE]))</f>
        <v>14</v>
      </c>
      <c r="L127">
        <f>INDEX(STANDINGS_ERA[],MATCH(STANDINGS_OVERALL14[[#This Row],[TEAMandLEAGUE]],STANDINGS_ERA[TeamANDLeague],0),COLUMN(STANDINGS_ERA[PLACE]))</f>
        <v>1</v>
      </c>
      <c r="M127">
        <f>INDEX(STANDINGS_W[],MATCH(STANDINGS_OVERALL14[[#This Row],[TEAMandLEAGUE]],STANDINGS_W[TeamANDLeague],0),COLUMN(STANDINGS_W[PLACE]))</f>
        <v>15</v>
      </c>
      <c r="N127">
        <f>INDEX(STANDINGS_WHIP[],MATCH(STANDINGS_OVERALL14[[#This Row],[TEAMandLEAGUE]],STANDINGS_WHIP[TeamANDLeague],0),COLUMN(STANDINGS_WHIP[PLACE]))</f>
        <v>2</v>
      </c>
      <c r="O127">
        <f>INDEX(STANDINGS_K[],MATCH(STANDINGS_OVERALL14[[#This Row],[TEAMandLEAGUE]],STANDINGS_K[TeamANDLeague],0),COLUMN(STANDINGS_K[PLACE]))</f>
        <v>12</v>
      </c>
      <c r="P127">
        <f>INDEX(STANDINGS_SV[],MATCH(STANDINGS_OVERALL14[[#This Row],[TEAMandLEAGUE]],STANDINGS_SV[TeamANDLeague],0),COLUMN(STANDINGS_SV[PLACE]))</f>
        <v>2</v>
      </c>
      <c r="Q127">
        <f>16-STANDINGS_OVERALL14[[#This Row],[LG BA]]</f>
        <v>15</v>
      </c>
      <c r="R127">
        <f>16-STANDINGS_OVERALL14[[#This Row],[LG R]]</f>
        <v>10</v>
      </c>
      <c r="S127">
        <f>16-STANDINGS_OVERALL14[[#This Row],[LG HR]]</f>
        <v>8</v>
      </c>
      <c r="T127">
        <f>16-STANDINGS_OVERALL14[[#This Row],[LG RBI]]</f>
        <v>8</v>
      </c>
      <c r="U127">
        <f>16-STANDINGS_OVERALL14[[#This Row],[LG SB]]</f>
        <v>2</v>
      </c>
      <c r="V127">
        <f>16-STANDINGS_OVERALL14[[#This Row],[LG ERA]]</f>
        <v>15</v>
      </c>
      <c r="W127">
        <f>16-STANDINGS_OVERALL14[[#This Row],[LG W]]</f>
        <v>1</v>
      </c>
      <c r="X127">
        <f>16-STANDINGS_OVERALL14[[#This Row],[LG WHIP]]</f>
        <v>14</v>
      </c>
      <c r="Y127">
        <f>16-STANDINGS_OVERALL14[[#This Row],[LG K]]</f>
        <v>4</v>
      </c>
      <c r="Z127">
        <f>16-STANDINGS_OVERALL14[[#This Row],[LG SV]]</f>
        <v>14</v>
      </c>
      <c r="AA12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91</v>
      </c>
      <c r="AB127">
        <f t="shared" si="1"/>
        <v>6</v>
      </c>
    </row>
    <row r="128" spans="1:28" x14ac:dyDescent="0.25">
      <c r="A128">
        <v>279</v>
      </c>
      <c r="B128" s="10" t="str">
        <f>STANDINGS_OVERALL14[[#This Row],[Team]]&amp;STANDINGS_OVERALL14[[#This Row],[League]]</f>
        <v>Bellagio HeistMain Event Las Vegas March 25 League 2</v>
      </c>
      <c r="C128" s="10" t="s">
        <v>671</v>
      </c>
      <c r="D128" t="s">
        <v>672</v>
      </c>
      <c r="E128" t="s">
        <v>453</v>
      </c>
      <c r="F128">
        <v>1</v>
      </c>
      <c r="G128">
        <f>INDEX(STANDINGS_BA[],MATCH(STANDINGS_OVERALL14[[#This Row],[TEAMandLEAGUE]],STANDINGS_BA[TeamANDLeague],0),COLUMN(STANDINGS_BA[PLACE]))</f>
        <v>2</v>
      </c>
      <c r="H128">
        <f>INDEX(STANDINGS_R[],MATCH(STANDINGS_OVERALL14[[#This Row],[TEAMandLEAGUE]],STANDINGS_R[TeamAndLeague],0),COLUMN(STANDINGS_R[PLACE]))</f>
        <v>4</v>
      </c>
      <c r="I128">
        <f>INDEX(STANDINGS_HR[],MATCH(STANDINGS_OVERALL14[[#This Row],[TEAMandLEAGUE]],STANDINGS_HR[TeamANDLeague],0),COLUMN(STANDINGS_HR[PLACE]))</f>
        <v>12</v>
      </c>
      <c r="J128">
        <f>INDEX(STANDINGS_RBI[],MATCH(STANDINGS_OVERALL14[[#This Row],[TEAMandLEAGUE]],STANDINGS_RBI[TeamANDLeague],0),COLUMN(STANDINGS_RBI[PLACE]))</f>
        <v>6</v>
      </c>
      <c r="K128">
        <f>INDEX(STANDINGS_SB[],MATCH(STANDINGS_OVERALL14[[#This Row],[TEAMandLEAGUE]],STANDINGS_SB[TeamANDLeague],0),COLUMN(STANDINGS_SB[PLACE]))</f>
        <v>11</v>
      </c>
      <c r="L128">
        <f>INDEX(STANDINGS_ERA[],MATCH(STANDINGS_OVERALL14[[#This Row],[TEAMandLEAGUE]],STANDINGS_ERA[TeamANDLeague],0),COLUMN(STANDINGS_ERA[PLACE]))</f>
        <v>9</v>
      </c>
      <c r="M128">
        <f>INDEX(STANDINGS_W[],MATCH(STANDINGS_OVERALL14[[#This Row],[TEAMandLEAGUE]],STANDINGS_W[TeamANDLeague],0),COLUMN(STANDINGS_W[PLACE]))</f>
        <v>12</v>
      </c>
      <c r="N128">
        <f>INDEX(STANDINGS_WHIP[],MATCH(STANDINGS_OVERALL14[[#This Row],[TEAMandLEAGUE]],STANDINGS_WHIP[TeamANDLeague],0),COLUMN(STANDINGS_WHIP[PLACE]))</f>
        <v>6</v>
      </c>
      <c r="O128">
        <f>INDEX(STANDINGS_K[],MATCH(STANDINGS_OVERALL14[[#This Row],[TEAMandLEAGUE]],STANDINGS_K[TeamANDLeague],0),COLUMN(STANDINGS_K[PLACE]))</f>
        <v>8</v>
      </c>
      <c r="P128">
        <f>INDEX(STANDINGS_SV[],MATCH(STANDINGS_OVERALL14[[#This Row],[TEAMandLEAGUE]],STANDINGS_SV[TeamANDLeague],0),COLUMN(STANDINGS_SV[PLACE]))</f>
        <v>10</v>
      </c>
      <c r="Q128">
        <f>16-STANDINGS_OVERALL14[[#This Row],[LG BA]]</f>
        <v>14</v>
      </c>
      <c r="R128">
        <f>16-STANDINGS_OVERALL14[[#This Row],[LG R]]</f>
        <v>12</v>
      </c>
      <c r="S128">
        <f>16-STANDINGS_OVERALL14[[#This Row],[LG HR]]</f>
        <v>4</v>
      </c>
      <c r="T128">
        <f>16-STANDINGS_OVERALL14[[#This Row],[LG RBI]]</f>
        <v>10</v>
      </c>
      <c r="U128">
        <f>16-STANDINGS_OVERALL14[[#This Row],[LG SB]]</f>
        <v>5</v>
      </c>
      <c r="V128">
        <f>16-STANDINGS_OVERALL14[[#This Row],[LG ERA]]</f>
        <v>7</v>
      </c>
      <c r="W128">
        <f>16-STANDINGS_OVERALL14[[#This Row],[LG W]]</f>
        <v>4</v>
      </c>
      <c r="X128">
        <f>16-STANDINGS_OVERALL14[[#This Row],[LG WHIP]]</f>
        <v>10</v>
      </c>
      <c r="Y128">
        <f>16-STANDINGS_OVERALL14[[#This Row],[LG K]]</f>
        <v>8</v>
      </c>
      <c r="Z128">
        <f>16-STANDINGS_OVERALL14[[#This Row],[LG SV]]</f>
        <v>6</v>
      </c>
      <c r="AA12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80</v>
      </c>
      <c r="AB128">
        <f t="shared" si="1"/>
        <v>7</v>
      </c>
    </row>
    <row r="129" spans="1:28" x14ac:dyDescent="0.25">
      <c r="A129">
        <v>256</v>
      </c>
      <c r="B129" s="10" t="str">
        <f>STANDINGS_OVERALL14[[#This Row],[Team]]&amp;STANDINGS_OVERALL14[[#This Row],[League]]</f>
        <v>Team WarnerMain Event Las Vegas March 25 League 2</v>
      </c>
      <c r="C129" s="10" t="s">
        <v>161</v>
      </c>
      <c r="D129" t="s">
        <v>162</v>
      </c>
      <c r="E129" t="s">
        <v>453</v>
      </c>
      <c r="F129">
        <v>15</v>
      </c>
      <c r="G129">
        <f>INDEX(STANDINGS_BA[],MATCH(STANDINGS_OVERALL14[[#This Row],[TEAMandLEAGUE]],STANDINGS_BA[TeamANDLeague],0),COLUMN(STANDINGS_BA[PLACE]))</f>
        <v>15</v>
      </c>
      <c r="H129">
        <f>INDEX(STANDINGS_R[],MATCH(STANDINGS_OVERALL14[[#This Row],[TEAMandLEAGUE]],STANDINGS_R[TeamAndLeague],0),COLUMN(STANDINGS_R[PLACE]))</f>
        <v>14</v>
      </c>
      <c r="I129">
        <f>INDEX(STANDINGS_HR[],MATCH(STANDINGS_OVERALL14[[#This Row],[TEAMandLEAGUE]],STANDINGS_HR[TeamANDLeague],0),COLUMN(STANDINGS_HR[PLACE]))</f>
        <v>11</v>
      </c>
      <c r="J129">
        <f>INDEX(STANDINGS_RBI[],MATCH(STANDINGS_OVERALL14[[#This Row],[TEAMandLEAGUE]],STANDINGS_RBI[TeamANDLeague],0),COLUMN(STANDINGS_RBI[PLACE]))</f>
        <v>7</v>
      </c>
      <c r="K129">
        <f>INDEX(STANDINGS_SB[],MATCH(STANDINGS_OVERALL14[[#This Row],[TEAMandLEAGUE]],STANDINGS_SB[TeamANDLeague],0),COLUMN(STANDINGS_SB[PLACE]))</f>
        <v>12</v>
      </c>
      <c r="L129">
        <f>INDEX(STANDINGS_ERA[],MATCH(STANDINGS_OVERALL14[[#This Row],[TEAMandLEAGUE]],STANDINGS_ERA[TeamANDLeague],0),COLUMN(STANDINGS_ERA[PLACE]))</f>
        <v>2</v>
      </c>
      <c r="M129">
        <f>INDEX(STANDINGS_W[],MATCH(STANDINGS_OVERALL14[[#This Row],[TEAMandLEAGUE]],STANDINGS_W[TeamANDLeague],0),COLUMN(STANDINGS_W[PLACE]))</f>
        <v>2</v>
      </c>
      <c r="N129">
        <f>INDEX(STANDINGS_WHIP[],MATCH(STANDINGS_OVERALL14[[#This Row],[TEAMandLEAGUE]],STANDINGS_WHIP[TeamANDLeague],0),COLUMN(STANDINGS_WHIP[PLACE]))</f>
        <v>3</v>
      </c>
      <c r="O129">
        <f>INDEX(STANDINGS_K[],MATCH(STANDINGS_OVERALL14[[#This Row],[TEAMandLEAGUE]],STANDINGS_K[TeamANDLeague],0),COLUMN(STANDINGS_K[PLACE]))</f>
        <v>6</v>
      </c>
      <c r="P129">
        <f>INDEX(STANDINGS_SV[],MATCH(STANDINGS_OVERALL14[[#This Row],[TEAMandLEAGUE]],STANDINGS_SV[TeamANDLeague],0),COLUMN(STANDINGS_SV[PLACE]))</f>
        <v>9</v>
      </c>
      <c r="Q129">
        <f>16-STANDINGS_OVERALL14[[#This Row],[LG BA]]</f>
        <v>1</v>
      </c>
      <c r="R129">
        <f>16-STANDINGS_OVERALL14[[#This Row],[LG R]]</f>
        <v>2</v>
      </c>
      <c r="S129">
        <f>16-STANDINGS_OVERALL14[[#This Row],[LG HR]]</f>
        <v>5</v>
      </c>
      <c r="T129">
        <f>16-STANDINGS_OVERALL14[[#This Row],[LG RBI]]</f>
        <v>9</v>
      </c>
      <c r="U129">
        <f>16-STANDINGS_OVERALL14[[#This Row],[LG SB]]</f>
        <v>4</v>
      </c>
      <c r="V129">
        <f>16-STANDINGS_OVERALL14[[#This Row],[LG ERA]]</f>
        <v>14</v>
      </c>
      <c r="W129">
        <f>16-STANDINGS_OVERALL14[[#This Row],[LG W]]</f>
        <v>14</v>
      </c>
      <c r="X129">
        <f>16-STANDINGS_OVERALL14[[#This Row],[LG WHIP]]</f>
        <v>13</v>
      </c>
      <c r="Y129">
        <f>16-STANDINGS_OVERALL14[[#This Row],[LG K]]</f>
        <v>10</v>
      </c>
      <c r="Z129">
        <f>16-STANDINGS_OVERALL14[[#This Row],[LG SV]]</f>
        <v>7</v>
      </c>
      <c r="AA12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79</v>
      </c>
      <c r="AB129">
        <f t="shared" si="1"/>
        <v>8</v>
      </c>
    </row>
    <row r="130" spans="1:28" x14ac:dyDescent="0.25">
      <c r="A130">
        <v>276</v>
      </c>
      <c r="B130" s="10" t="str">
        <f>STANDINGS_OVERALL14[[#This Row],[Team]]&amp;STANDINGS_OVERALL14[[#This Row],[League]]</f>
        <v>Rock n' PipesMain Event Las Vegas March 25 League 2</v>
      </c>
      <c r="C130" s="10" t="s">
        <v>666</v>
      </c>
      <c r="D130" t="s">
        <v>667</v>
      </c>
      <c r="E130" t="s">
        <v>453</v>
      </c>
      <c r="F130">
        <v>7</v>
      </c>
      <c r="G130">
        <f>INDEX(STANDINGS_BA[],MATCH(STANDINGS_OVERALL14[[#This Row],[TEAMandLEAGUE]],STANDINGS_BA[TeamANDLeague],0),COLUMN(STANDINGS_BA[PLACE]))</f>
        <v>9</v>
      </c>
      <c r="H130">
        <f>INDEX(STANDINGS_R[],MATCH(STANDINGS_OVERALL14[[#This Row],[TEAMandLEAGUE]],STANDINGS_R[TeamAndLeague],0),COLUMN(STANDINGS_R[PLACE]))</f>
        <v>8</v>
      </c>
      <c r="I130">
        <f>INDEX(STANDINGS_HR[],MATCH(STANDINGS_OVERALL14[[#This Row],[TEAMandLEAGUE]],STANDINGS_HR[TeamANDLeague],0),COLUMN(STANDINGS_HR[PLACE]))</f>
        <v>1</v>
      </c>
      <c r="J130">
        <f>INDEX(STANDINGS_RBI[],MATCH(STANDINGS_OVERALL14[[#This Row],[TEAMandLEAGUE]],STANDINGS_RBI[TeamANDLeague],0),COLUMN(STANDINGS_RBI[PLACE]))</f>
        <v>5</v>
      </c>
      <c r="K130">
        <f>INDEX(STANDINGS_SB[],MATCH(STANDINGS_OVERALL14[[#This Row],[TEAMandLEAGUE]],STANDINGS_SB[TeamANDLeague],0),COLUMN(STANDINGS_SB[PLACE]))</f>
        <v>8</v>
      </c>
      <c r="L130">
        <f>INDEX(STANDINGS_ERA[],MATCH(STANDINGS_OVERALL14[[#This Row],[TEAMandLEAGUE]],STANDINGS_ERA[TeamANDLeague],0),COLUMN(STANDINGS_ERA[PLACE]))</f>
        <v>14</v>
      </c>
      <c r="M130">
        <f>INDEX(STANDINGS_W[],MATCH(STANDINGS_OVERALL14[[#This Row],[TEAMandLEAGUE]],STANDINGS_W[TeamANDLeague],0),COLUMN(STANDINGS_W[PLACE]))</f>
        <v>11</v>
      </c>
      <c r="N130">
        <f>INDEX(STANDINGS_WHIP[],MATCH(STANDINGS_OVERALL14[[#This Row],[TEAMandLEAGUE]],STANDINGS_WHIP[TeamANDLeague],0),COLUMN(STANDINGS_WHIP[PLACE]))</f>
        <v>13</v>
      </c>
      <c r="O130">
        <f>INDEX(STANDINGS_K[],MATCH(STANDINGS_OVERALL14[[#This Row],[TEAMandLEAGUE]],STANDINGS_K[TeamANDLeague],0),COLUMN(STANDINGS_K[PLACE]))</f>
        <v>13</v>
      </c>
      <c r="P130">
        <f>INDEX(STANDINGS_SV[],MATCH(STANDINGS_OVERALL14[[#This Row],[TEAMandLEAGUE]],STANDINGS_SV[TeamANDLeague],0),COLUMN(STANDINGS_SV[PLACE]))</f>
        <v>4</v>
      </c>
      <c r="Q130">
        <f>16-STANDINGS_OVERALL14[[#This Row],[LG BA]]</f>
        <v>7</v>
      </c>
      <c r="R130">
        <f>16-STANDINGS_OVERALL14[[#This Row],[LG R]]</f>
        <v>8</v>
      </c>
      <c r="S130">
        <f>16-STANDINGS_OVERALL14[[#This Row],[LG HR]]</f>
        <v>15</v>
      </c>
      <c r="T130">
        <f>16-STANDINGS_OVERALL14[[#This Row],[LG RBI]]</f>
        <v>11</v>
      </c>
      <c r="U130">
        <f>16-STANDINGS_OVERALL14[[#This Row],[LG SB]]</f>
        <v>8</v>
      </c>
      <c r="V130">
        <f>16-STANDINGS_OVERALL14[[#This Row],[LG ERA]]</f>
        <v>2</v>
      </c>
      <c r="W130">
        <f>16-STANDINGS_OVERALL14[[#This Row],[LG W]]</f>
        <v>5</v>
      </c>
      <c r="X130">
        <f>16-STANDINGS_OVERALL14[[#This Row],[LG WHIP]]</f>
        <v>3</v>
      </c>
      <c r="Y130">
        <f>16-STANDINGS_OVERALL14[[#This Row],[LG K]]</f>
        <v>3</v>
      </c>
      <c r="Z130">
        <f>16-STANDINGS_OVERALL14[[#This Row],[LG SV]]</f>
        <v>12</v>
      </c>
      <c r="AA13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74</v>
      </c>
      <c r="AB130">
        <f t="shared" ref="AB130:AB193" si="2">IF(E130=E129,AB129+1,1)</f>
        <v>9</v>
      </c>
    </row>
    <row r="131" spans="1:28" x14ac:dyDescent="0.25">
      <c r="A131">
        <v>324</v>
      </c>
      <c r="B131" s="10" t="str">
        <f>STANDINGS_OVERALL14[[#This Row],[Team]]&amp;STANDINGS_OVERALL14[[#This Row],[League]]</f>
        <v>What Happens in Vegas...Main Event Las Vegas March 25 League 2</v>
      </c>
      <c r="C131" s="10" t="s">
        <v>724</v>
      </c>
      <c r="D131" t="s">
        <v>240</v>
      </c>
      <c r="E131" t="s">
        <v>453</v>
      </c>
      <c r="F131">
        <v>14</v>
      </c>
      <c r="G131">
        <f>INDEX(STANDINGS_BA[],MATCH(STANDINGS_OVERALL14[[#This Row],[TEAMandLEAGUE]],STANDINGS_BA[TeamANDLeague],0),COLUMN(STANDINGS_BA[PLACE]))</f>
        <v>8</v>
      </c>
      <c r="H131">
        <f>INDEX(STANDINGS_R[],MATCH(STANDINGS_OVERALL14[[#This Row],[TEAMandLEAGUE]],STANDINGS_R[TeamAndLeague],0),COLUMN(STANDINGS_R[PLACE]))</f>
        <v>9</v>
      </c>
      <c r="I131">
        <f>INDEX(STANDINGS_HR[],MATCH(STANDINGS_OVERALL14[[#This Row],[TEAMandLEAGUE]],STANDINGS_HR[TeamANDLeague],0),COLUMN(STANDINGS_HR[PLACE]))</f>
        <v>9</v>
      </c>
      <c r="J131">
        <f>INDEX(STANDINGS_RBI[],MATCH(STANDINGS_OVERALL14[[#This Row],[TEAMandLEAGUE]],STANDINGS_RBI[TeamANDLeague],0),COLUMN(STANDINGS_RBI[PLACE]))</f>
        <v>9</v>
      </c>
      <c r="K131">
        <f>INDEX(STANDINGS_SB[],MATCH(STANDINGS_OVERALL14[[#This Row],[TEAMandLEAGUE]],STANDINGS_SB[TeamANDLeague],0),COLUMN(STANDINGS_SB[PLACE]))</f>
        <v>15</v>
      </c>
      <c r="L131">
        <f>INDEX(STANDINGS_ERA[],MATCH(STANDINGS_OVERALL14[[#This Row],[TEAMandLEAGUE]],STANDINGS_ERA[TeamANDLeague],0),COLUMN(STANDINGS_ERA[PLACE]))</f>
        <v>8</v>
      </c>
      <c r="M131">
        <f>INDEX(STANDINGS_W[],MATCH(STANDINGS_OVERALL14[[#This Row],[TEAMandLEAGUE]],STANDINGS_W[TeamANDLeague],0),COLUMN(STANDINGS_W[PLACE]))</f>
        <v>3</v>
      </c>
      <c r="N131">
        <f>INDEX(STANDINGS_WHIP[],MATCH(STANDINGS_OVERALL14[[#This Row],[TEAMandLEAGUE]],STANDINGS_WHIP[TeamANDLeague],0),COLUMN(STANDINGS_WHIP[PLACE]))</f>
        <v>9</v>
      </c>
      <c r="O131">
        <f>INDEX(STANDINGS_K[],MATCH(STANDINGS_OVERALL14[[#This Row],[TEAMandLEAGUE]],STANDINGS_K[TeamANDLeague],0),COLUMN(STANDINGS_K[PLACE]))</f>
        <v>10</v>
      </c>
      <c r="P131">
        <f>INDEX(STANDINGS_SV[],MATCH(STANDINGS_OVERALL14[[#This Row],[TEAMandLEAGUE]],STANDINGS_SV[TeamANDLeague],0),COLUMN(STANDINGS_SV[PLACE]))</f>
        <v>11</v>
      </c>
      <c r="Q131">
        <f>16-STANDINGS_OVERALL14[[#This Row],[LG BA]]</f>
        <v>8</v>
      </c>
      <c r="R131">
        <f>16-STANDINGS_OVERALL14[[#This Row],[LG R]]</f>
        <v>7</v>
      </c>
      <c r="S131">
        <f>16-STANDINGS_OVERALL14[[#This Row],[LG HR]]</f>
        <v>7</v>
      </c>
      <c r="T131">
        <f>16-STANDINGS_OVERALL14[[#This Row],[LG RBI]]</f>
        <v>7</v>
      </c>
      <c r="U131">
        <f>16-STANDINGS_OVERALL14[[#This Row],[LG SB]]</f>
        <v>1</v>
      </c>
      <c r="V131">
        <f>16-STANDINGS_OVERALL14[[#This Row],[LG ERA]]</f>
        <v>8</v>
      </c>
      <c r="W131">
        <f>16-STANDINGS_OVERALL14[[#This Row],[LG W]]</f>
        <v>13</v>
      </c>
      <c r="X131">
        <f>16-STANDINGS_OVERALL14[[#This Row],[LG WHIP]]</f>
        <v>7</v>
      </c>
      <c r="Y131">
        <f>16-STANDINGS_OVERALL14[[#This Row],[LG K]]</f>
        <v>6</v>
      </c>
      <c r="Z131">
        <f>16-STANDINGS_OVERALL14[[#This Row],[LG SV]]</f>
        <v>5</v>
      </c>
      <c r="AA13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69</v>
      </c>
      <c r="AB131">
        <f t="shared" si="2"/>
        <v>10</v>
      </c>
    </row>
    <row r="132" spans="1:28" x14ac:dyDescent="0.25">
      <c r="A132">
        <v>332</v>
      </c>
      <c r="B132" s="10" t="str">
        <f>STANDINGS_OVERALL14[[#This Row],[Team]]&amp;STANDINGS_OVERALL14[[#This Row],[League]]</f>
        <v>MoneyMain Event Las Vegas March 25 League 2</v>
      </c>
      <c r="C132" s="10" t="s">
        <v>736</v>
      </c>
      <c r="D132" t="s">
        <v>67</v>
      </c>
      <c r="E132" t="s">
        <v>453</v>
      </c>
      <c r="F132">
        <v>9</v>
      </c>
      <c r="G132">
        <f>INDEX(STANDINGS_BA[],MATCH(STANDINGS_OVERALL14[[#This Row],[TEAMandLEAGUE]],STANDINGS_BA[TeamANDLeague],0),COLUMN(STANDINGS_BA[PLACE]))</f>
        <v>10</v>
      </c>
      <c r="H132">
        <f>INDEX(STANDINGS_R[],MATCH(STANDINGS_OVERALL14[[#This Row],[TEAMandLEAGUE]],STANDINGS_R[TeamAndLeague],0),COLUMN(STANDINGS_R[PLACE]))</f>
        <v>13</v>
      </c>
      <c r="I132">
        <f>INDEX(STANDINGS_HR[],MATCH(STANDINGS_OVERALL14[[#This Row],[TEAMandLEAGUE]],STANDINGS_HR[TeamANDLeague],0),COLUMN(STANDINGS_HR[PLACE]))</f>
        <v>15</v>
      </c>
      <c r="J132">
        <f>INDEX(STANDINGS_RBI[],MATCH(STANDINGS_OVERALL14[[#This Row],[TEAMandLEAGUE]],STANDINGS_RBI[TeamANDLeague],0),COLUMN(STANDINGS_RBI[PLACE]))</f>
        <v>14</v>
      </c>
      <c r="K132">
        <f>INDEX(STANDINGS_SB[],MATCH(STANDINGS_OVERALL14[[#This Row],[TEAMandLEAGUE]],STANDINGS_SB[TeamANDLeague],0),COLUMN(STANDINGS_SB[PLACE]))</f>
        <v>4</v>
      </c>
      <c r="L132">
        <f>INDEX(STANDINGS_ERA[],MATCH(STANDINGS_OVERALL14[[#This Row],[TEAMandLEAGUE]],STANDINGS_ERA[TeamANDLeague],0),COLUMN(STANDINGS_ERA[PLACE]))</f>
        <v>6</v>
      </c>
      <c r="M132">
        <f>INDEX(STANDINGS_W[],MATCH(STANDINGS_OVERALL14[[#This Row],[TEAMandLEAGUE]],STANDINGS_W[TeamANDLeague],0),COLUMN(STANDINGS_W[PLACE]))</f>
        <v>6</v>
      </c>
      <c r="N132">
        <f>INDEX(STANDINGS_WHIP[],MATCH(STANDINGS_OVERALL14[[#This Row],[TEAMandLEAGUE]],STANDINGS_WHIP[TeamANDLeague],0),COLUMN(STANDINGS_WHIP[PLACE]))</f>
        <v>10</v>
      </c>
      <c r="O132">
        <f>INDEX(STANDINGS_K[],MATCH(STANDINGS_OVERALL14[[#This Row],[TEAMandLEAGUE]],STANDINGS_K[TeamANDLeague],0),COLUMN(STANDINGS_K[PLACE]))</f>
        <v>11</v>
      </c>
      <c r="P132">
        <f>INDEX(STANDINGS_SV[],MATCH(STANDINGS_OVERALL14[[#This Row],[TEAMandLEAGUE]],STANDINGS_SV[TeamANDLeague],0),COLUMN(STANDINGS_SV[PLACE]))</f>
        <v>3</v>
      </c>
      <c r="Q132">
        <f>16-STANDINGS_OVERALL14[[#This Row],[LG BA]]</f>
        <v>6</v>
      </c>
      <c r="R132">
        <f>16-STANDINGS_OVERALL14[[#This Row],[LG R]]</f>
        <v>3</v>
      </c>
      <c r="S132">
        <f>16-STANDINGS_OVERALL14[[#This Row],[LG HR]]</f>
        <v>1</v>
      </c>
      <c r="T132">
        <f>16-STANDINGS_OVERALL14[[#This Row],[LG RBI]]</f>
        <v>2</v>
      </c>
      <c r="U132">
        <f>16-STANDINGS_OVERALL14[[#This Row],[LG SB]]</f>
        <v>12</v>
      </c>
      <c r="V132">
        <f>16-STANDINGS_OVERALL14[[#This Row],[LG ERA]]</f>
        <v>10</v>
      </c>
      <c r="W132">
        <f>16-STANDINGS_OVERALL14[[#This Row],[LG W]]</f>
        <v>10</v>
      </c>
      <c r="X132">
        <f>16-STANDINGS_OVERALL14[[#This Row],[LG WHIP]]</f>
        <v>6</v>
      </c>
      <c r="Y132">
        <f>16-STANDINGS_OVERALL14[[#This Row],[LG K]]</f>
        <v>5</v>
      </c>
      <c r="Z132">
        <f>16-STANDINGS_OVERALL14[[#This Row],[LG SV]]</f>
        <v>13</v>
      </c>
      <c r="AA13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68</v>
      </c>
      <c r="AB132">
        <f t="shared" si="2"/>
        <v>11</v>
      </c>
    </row>
    <row r="133" spans="1:28" x14ac:dyDescent="0.25">
      <c r="A133">
        <v>329</v>
      </c>
      <c r="B133" s="10" t="str">
        <f>STANDINGS_OVERALL14[[#This Row],[Team]]&amp;STANDINGS_OVERALL14[[#This Row],[League]]</f>
        <v>Butler Baseball ClubMain Event Las Vegas March 25 League 2</v>
      </c>
      <c r="C133" s="10" t="s">
        <v>730</v>
      </c>
      <c r="D133" t="s">
        <v>731</v>
      </c>
      <c r="E133" t="s">
        <v>453</v>
      </c>
      <c r="F133">
        <v>12</v>
      </c>
      <c r="G133">
        <f>INDEX(STANDINGS_BA[],MATCH(STANDINGS_OVERALL14[[#This Row],[TEAMandLEAGUE]],STANDINGS_BA[TeamANDLeague],0),COLUMN(STANDINGS_BA[PLACE]))</f>
        <v>6</v>
      </c>
      <c r="H133">
        <f>INDEX(STANDINGS_R[],MATCH(STANDINGS_OVERALL14[[#This Row],[TEAMandLEAGUE]],STANDINGS_R[TeamAndLeague],0),COLUMN(STANDINGS_R[PLACE]))</f>
        <v>11</v>
      </c>
      <c r="I133">
        <f>INDEX(STANDINGS_HR[],MATCH(STANDINGS_OVERALL14[[#This Row],[TEAMandLEAGUE]],STANDINGS_HR[TeamANDLeague],0),COLUMN(STANDINGS_HR[PLACE]))</f>
        <v>10</v>
      </c>
      <c r="J133">
        <f>INDEX(STANDINGS_RBI[],MATCH(STANDINGS_OVERALL14[[#This Row],[TEAMandLEAGUE]],STANDINGS_RBI[TeamANDLeague],0),COLUMN(STANDINGS_RBI[PLACE]))</f>
        <v>10</v>
      </c>
      <c r="K133">
        <f>INDEX(STANDINGS_SB[],MATCH(STANDINGS_OVERALL14[[#This Row],[TEAMandLEAGUE]],STANDINGS_SB[TeamANDLeague],0),COLUMN(STANDINGS_SB[PLACE]))</f>
        <v>13</v>
      </c>
      <c r="L133">
        <f>INDEX(STANDINGS_ERA[],MATCH(STANDINGS_OVERALL14[[#This Row],[TEAMandLEAGUE]],STANDINGS_ERA[TeamANDLeague],0),COLUMN(STANDINGS_ERA[PLACE]))</f>
        <v>12</v>
      </c>
      <c r="M133">
        <f>INDEX(STANDINGS_W[],MATCH(STANDINGS_OVERALL14[[#This Row],[TEAMandLEAGUE]],STANDINGS_W[TeamANDLeague],0),COLUMN(STANDINGS_W[PLACE]))</f>
        <v>7</v>
      </c>
      <c r="N133">
        <f>INDEX(STANDINGS_WHIP[],MATCH(STANDINGS_OVERALL14[[#This Row],[TEAMandLEAGUE]],STANDINGS_WHIP[TeamANDLeague],0),COLUMN(STANDINGS_WHIP[PLACE]))</f>
        <v>11</v>
      </c>
      <c r="O133">
        <f>INDEX(STANDINGS_K[],MATCH(STANDINGS_OVERALL14[[#This Row],[TEAMandLEAGUE]],STANDINGS_K[TeamANDLeague],0),COLUMN(STANDINGS_K[PLACE]))</f>
        <v>3</v>
      </c>
      <c r="P133">
        <f>INDEX(STANDINGS_SV[],MATCH(STANDINGS_OVERALL14[[#This Row],[TEAMandLEAGUE]],STANDINGS_SV[TeamANDLeague],0),COLUMN(STANDINGS_SV[PLACE]))</f>
        <v>13</v>
      </c>
      <c r="Q133">
        <f>16-STANDINGS_OVERALL14[[#This Row],[LG BA]]</f>
        <v>10</v>
      </c>
      <c r="R133">
        <f>16-STANDINGS_OVERALL14[[#This Row],[LG R]]</f>
        <v>5</v>
      </c>
      <c r="S133">
        <f>16-STANDINGS_OVERALL14[[#This Row],[LG HR]]</f>
        <v>6</v>
      </c>
      <c r="T133">
        <f>16-STANDINGS_OVERALL14[[#This Row],[LG RBI]]</f>
        <v>6</v>
      </c>
      <c r="U133">
        <f>16-STANDINGS_OVERALL14[[#This Row],[LG SB]]</f>
        <v>3</v>
      </c>
      <c r="V133">
        <f>16-STANDINGS_OVERALL14[[#This Row],[LG ERA]]</f>
        <v>4</v>
      </c>
      <c r="W133">
        <f>16-STANDINGS_OVERALL14[[#This Row],[LG W]]</f>
        <v>9</v>
      </c>
      <c r="X133">
        <f>16-STANDINGS_OVERALL14[[#This Row],[LG WHIP]]</f>
        <v>5</v>
      </c>
      <c r="Y133">
        <f>16-STANDINGS_OVERALL14[[#This Row],[LG K]]</f>
        <v>13</v>
      </c>
      <c r="Z133">
        <f>16-STANDINGS_OVERALL14[[#This Row],[LG SV]]</f>
        <v>3</v>
      </c>
      <c r="AA13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64</v>
      </c>
      <c r="AB133">
        <f t="shared" si="2"/>
        <v>12</v>
      </c>
    </row>
    <row r="134" spans="1:28" x14ac:dyDescent="0.25">
      <c r="A134">
        <v>432</v>
      </c>
      <c r="B134" s="10" t="str">
        <f>STANDINGS_OVERALL14[[#This Row],[Team]]&amp;STANDINGS_OVERALL14[[#This Row],[League]]</f>
        <v>MudhensMain Event Las Vegas March 25 League 2</v>
      </c>
      <c r="C134" s="10" t="s">
        <v>18</v>
      </c>
      <c r="D134" t="s">
        <v>19</v>
      </c>
      <c r="E134" t="s">
        <v>453</v>
      </c>
      <c r="F134">
        <v>10</v>
      </c>
      <c r="G134">
        <f>INDEX(STANDINGS_BA[],MATCH(STANDINGS_OVERALL14[[#This Row],[TEAMandLEAGUE]],STANDINGS_BA[TeamANDLeague],0),COLUMN(STANDINGS_BA[PLACE]))</f>
        <v>12</v>
      </c>
      <c r="H134">
        <f>INDEX(STANDINGS_R[],MATCH(STANDINGS_OVERALL14[[#This Row],[TEAMandLEAGUE]],STANDINGS_R[TeamAndLeague],0),COLUMN(STANDINGS_R[PLACE]))</f>
        <v>12</v>
      </c>
      <c r="I134">
        <f>INDEX(STANDINGS_HR[],MATCH(STANDINGS_OVERALL14[[#This Row],[TEAMandLEAGUE]],STANDINGS_HR[TeamANDLeague],0),COLUMN(STANDINGS_HR[PLACE]))</f>
        <v>7</v>
      </c>
      <c r="J134">
        <f>INDEX(STANDINGS_RBI[],MATCH(STANDINGS_OVERALL14[[#This Row],[TEAMandLEAGUE]],STANDINGS_RBI[TeamANDLeague],0),COLUMN(STANDINGS_RBI[PLACE]))</f>
        <v>12</v>
      </c>
      <c r="K134">
        <f>INDEX(STANDINGS_SB[],MATCH(STANDINGS_OVERALL14[[#This Row],[TEAMandLEAGUE]],STANDINGS_SB[TeamANDLeague],0),COLUMN(STANDINGS_SB[PLACE]))</f>
        <v>10</v>
      </c>
      <c r="L134">
        <f>INDEX(STANDINGS_ERA[],MATCH(STANDINGS_OVERALL14[[#This Row],[TEAMandLEAGUE]],STANDINGS_ERA[TeamANDLeague],0),COLUMN(STANDINGS_ERA[PLACE]))</f>
        <v>15</v>
      </c>
      <c r="M134">
        <f>INDEX(STANDINGS_W[],MATCH(STANDINGS_OVERALL14[[#This Row],[TEAMandLEAGUE]],STANDINGS_W[TeamANDLeague],0),COLUMN(STANDINGS_W[PLACE]))</f>
        <v>9</v>
      </c>
      <c r="N134">
        <f>INDEX(STANDINGS_WHIP[],MATCH(STANDINGS_OVERALL14[[#This Row],[TEAMandLEAGUE]],STANDINGS_WHIP[TeamANDLeague],0),COLUMN(STANDINGS_WHIP[PLACE]))</f>
        <v>15</v>
      </c>
      <c r="O134">
        <f>INDEX(STANDINGS_K[],MATCH(STANDINGS_OVERALL14[[#This Row],[TEAMandLEAGUE]],STANDINGS_K[TeamANDLeague],0),COLUMN(STANDINGS_K[PLACE]))</f>
        <v>7</v>
      </c>
      <c r="P134">
        <f>INDEX(STANDINGS_SV[],MATCH(STANDINGS_OVERALL14[[#This Row],[TEAMandLEAGUE]],STANDINGS_SV[TeamANDLeague],0),COLUMN(STANDINGS_SV[PLACE]))</f>
        <v>15</v>
      </c>
      <c r="Q134">
        <f>16-STANDINGS_OVERALL14[[#This Row],[LG BA]]</f>
        <v>4</v>
      </c>
      <c r="R134">
        <f>16-STANDINGS_OVERALL14[[#This Row],[LG R]]</f>
        <v>4</v>
      </c>
      <c r="S134">
        <f>16-STANDINGS_OVERALL14[[#This Row],[LG HR]]</f>
        <v>9</v>
      </c>
      <c r="T134">
        <f>16-STANDINGS_OVERALL14[[#This Row],[LG RBI]]</f>
        <v>4</v>
      </c>
      <c r="U134">
        <f>16-STANDINGS_OVERALL14[[#This Row],[LG SB]]</f>
        <v>6</v>
      </c>
      <c r="V134">
        <f>16-STANDINGS_OVERALL14[[#This Row],[LG ERA]]</f>
        <v>1</v>
      </c>
      <c r="W134">
        <f>16-STANDINGS_OVERALL14[[#This Row],[LG W]]</f>
        <v>7</v>
      </c>
      <c r="X134">
        <f>16-STANDINGS_OVERALL14[[#This Row],[LG WHIP]]</f>
        <v>1</v>
      </c>
      <c r="Y134">
        <f>16-STANDINGS_OVERALL14[[#This Row],[LG K]]</f>
        <v>9</v>
      </c>
      <c r="Z134">
        <f>16-STANDINGS_OVERALL14[[#This Row],[LG SV]]</f>
        <v>1</v>
      </c>
      <c r="AA13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46</v>
      </c>
      <c r="AB134">
        <f t="shared" si="2"/>
        <v>13</v>
      </c>
    </row>
    <row r="135" spans="1:28" x14ac:dyDescent="0.25">
      <c r="A135">
        <v>448</v>
      </c>
      <c r="B135" s="10" t="str">
        <f>STANDINGS_OVERALL14[[#This Row],[Team]]&amp;STANDINGS_OVERALL14[[#This Row],[League]]</f>
        <v>zzzzzzzzMain Event Las Vegas March 25 League 2</v>
      </c>
      <c r="C135" s="10" t="s">
        <v>841</v>
      </c>
      <c r="D135" t="s">
        <v>110</v>
      </c>
      <c r="E135" t="s">
        <v>453</v>
      </c>
      <c r="F135">
        <v>2</v>
      </c>
      <c r="G135">
        <f>INDEX(STANDINGS_BA[],MATCH(STANDINGS_OVERALL14[[#This Row],[TEAMandLEAGUE]],STANDINGS_BA[TeamANDLeague],0),COLUMN(STANDINGS_BA[PLACE]))</f>
        <v>7</v>
      </c>
      <c r="H135">
        <f>INDEX(STANDINGS_R[],MATCH(STANDINGS_OVERALL14[[#This Row],[TEAMandLEAGUE]],STANDINGS_R[TeamAndLeague],0),COLUMN(STANDINGS_R[PLACE]))</f>
        <v>10</v>
      </c>
      <c r="I135">
        <f>INDEX(STANDINGS_HR[],MATCH(STANDINGS_OVERALL14[[#This Row],[TEAMandLEAGUE]],STANDINGS_HR[TeamANDLeague],0),COLUMN(STANDINGS_HR[PLACE]))</f>
        <v>13</v>
      </c>
      <c r="J135">
        <f>INDEX(STANDINGS_RBI[],MATCH(STANDINGS_OVERALL14[[#This Row],[TEAMandLEAGUE]],STANDINGS_RBI[TeamANDLeague],0),COLUMN(STANDINGS_RBI[PLACE]))</f>
        <v>13</v>
      </c>
      <c r="K135">
        <f>INDEX(STANDINGS_SB[],MATCH(STANDINGS_OVERALL14[[#This Row],[TEAMandLEAGUE]],STANDINGS_SB[TeamANDLeague],0),COLUMN(STANDINGS_SB[PLACE]))</f>
        <v>7</v>
      </c>
      <c r="L135">
        <f>INDEX(STANDINGS_ERA[],MATCH(STANDINGS_OVERALL14[[#This Row],[TEAMandLEAGUE]],STANDINGS_ERA[TeamANDLeague],0),COLUMN(STANDINGS_ERA[PLACE]))</f>
        <v>13</v>
      </c>
      <c r="M135">
        <f>INDEX(STANDINGS_W[],MATCH(STANDINGS_OVERALL14[[#This Row],[TEAMandLEAGUE]],STANDINGS_W[TeamANDLeague],0),COLUMN(STANDINGS_W[PLACE]))</f>
        <v>14</v>
      </c>
      <c r="N135">
        <f>INDEX(STANDINGS_WHIP[],MATCH(STANDINGS_OVERALL14[[#This Row],[TEAMandLEAGUE]],STANDINGS_WHIP[TeamANDLeague],0),COLUMN(STANDINGS_WHIP[PLACE]))</f>
        <v>8</v>
      </c>
      <c r="O135">
        <f>INDEX(STANDINGS_K[],MATCH(STANDINGS_OVERALL14[[#This Row],[TEAMandLEAGUE]],STANDINGS_K[TeamANDLeague],0),COLUMN(STANDINGS_K[PLACE]))</f>
        <v>15</v>
      </c>
      <c r="P135">
        <f>INDEX(STANDINGS_SV[],MATCH(STANDINGS_OVERALL14[[#This Row],[TEAMandLEAGUE]],STANDINGS_SV[TeamANDLeague],0),COLUMN(STANDINGS_SV[PLACE]))</f>
        <v>14</v>
      </c>
      <c r="Q135">
        <f>16-STANDINGS_OVERALL14[[#This Row],[LG BA]]</f>
        <v>9</v>
      </c>
      <c r="R135">
        <f>16-STANDINGS_OVERALL14[[#This Row],[LG R]]</f>
        <v>6</v>
      </c>
      <c r="S135">
        <f>16-STANDINGS_OVERALL14[[#This Row],[LG HR]]</f>
        <v>3</v>
      </c>
      <c r="T135">
        <f>16-STANDINGS_OVERALL14[[#This Row],[LG RBI]]</f>
        <v>3</v>
      </c>
      <c r="U135">
        <f>16-STANDINGS_OVERALL14[[#This Row],[LG SB]]</f>
        <v>9</v>
      </c>
      <c r="V135">
        <f>16-STANDINGS_OVERALL14[[#This Row],[LG ERA]]</f>
        <v>3</v>
      </c>
      <c r="W135">
        <f>16-STANDINGS_OVERALL14[[#This Row],[LG W]]</f>
        <v>2</v>
      </c>
      <c r="X135">
        <f>16-STANDINGS_OVERALL14[[#This Row],[LG WHIP]]</f>
        <v>8</v>
      </c>
      <c r="Y135">
        <f>16-STANDINGS_OVERALL14[[#This Row],[LG K]]</f>
        <v>1</v>
      </c>
      <c r="Z135">
        <f>16-STANDINGS_OVERALL14[[#This Row],[LG SV]]</f>
        <v>2</v>
      </c>
      <c r="AA13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46</v>
      </c>
      <c r="AB135">
        <f t="shared" si="2"/>
        <v>14</v>
      </c>
    </row>
    <row r="136" spans="1:28" x14ac:dyDescent="0.25">
      <c r="A136">
        <v>458</v>
      </c>
      <c r="B136" s="10" t="str">
        <f>STANDINGS_OVERALL14[[#This Row],[Team]]&amp;STANDINGS_OVERALL14[[#This Row],[League]]</f>
        <v>Betts All InMain Event Las Vegas March 25 League 2</v>
      </c>
      <c r="C136" s="10" t="s">
        <v>853</v>
      </c>
      <c r="D136" t="s">
        <v>854</v>
      </c>
      <c r="E136" t="s">
        <v>453</v>
      </c>
      <c r="F136">
        <v>3</v>
      </c>
      <c r="G136">
        <f>INDEX(STANDINGS_BA[],MATCH(STANDINGS_OVERALL14[[#This Row],[TEAMandLEAGUE]],STANDINGS_BA[TeamANDLeague],0),COLUMN(STANDINGS_BA[PLACE]))</f>
        <v>11</v>
      </c>
      <c r="H136">
        <f>INDEX(STANDINGS_R[],MATCH(STANDINGS_OVERALL14[[#This Row],[TEAMandLEAGUE]],STANDINGS_R[TeamAndLeague],0),COLUMN(STANDINGS_R[PLACE]))</f>
        <v>15</v>
      </c>
      <c r="I136">
        <f>INDEX(STANDINGS_HR[],MATCH(STANDINGS_OVERALL14[[#This Row],[TEAMandLEAGUE]],STANDINGS_HR[TeamANDLeague],0),COLUMN(STANDINGS_HR[PLACE]))</f>
        <v>14</v>
      </c>
      <c r="J136">
        <f>INDEX(STANDINGS_RBI[],MATCH(STANDINGS_OVERALL14[[#This Row],[TEAMandLEAGUE]],STANDINGS_RBI[TeamANDLeague],0),COLUMN(STANDINGS_RBI[PLACE]))</f>
        <v>15</v>
      </c>
      <c r="K136">
        <f>INDEX(STANDINGS_SB[],MATCH(STANDINGS_OVERALL14[[#This Row],[TEAMandLEAGUE]],STANDINGS_SB[TeamANDLeague],0),COLUMN(STANDINGS_SB[PLACE]))</f>
        <v>9</v>
      </c>
      <c r="L136">
        <f>INDEX(STANDINGS_ERA[],MATCH(STANDINGS_OVERALL14[[#This Row],[TEAMandLEAGUE]],STANDINGS_ERA[TeamANDLeague],0),COLUMN(STANDINGS_ERA[PLACE]))</f>
        <v>11</v>
      </c>
      <c r="M136">
        <f>INDEX(STANDINGS_W[],MATCH(STANDINGS_OVERALL14[[#This Row],[TEAMandLEAGUE]],STANDINGS_W[TeamANDLeague],0),COLUMN(STANDINGS_W[PLACE]))</f>
        <v>13</v>
      </c>
      <c r="N136">
        <f>INDEX(STANDINGS_WHIP[],MATCH(STANDINGS_OVERALL14[[#This Row],[TEAMandLEAGUE]],STANDINGS_WHIP[TeamANDLeague],0),COLUMN(STANDINGS_WHIP[PLACE]))</f>
        <v>12</v>
      </c>
      <c r="O136">
        <f>INDEX(STANDINGS_K[],MATCH(STANDINGS_OVERALL14[[#This Row],[TEAMandLEAGUE]],STANDINGS_K[TeamANDLeague],0),COLUMN(STANDINGS_K[PLACE]))</f>
        <v>14</v>
      </c>
      <c r="P136">
        <f>INDEX(STANDINGS_SV[],MATCH(STANDINGS_OVERALL14[[#This Row],[TEAMandLEAGUE]],STANDINGS_SV[TeamANDLeague],0),COLUMN(STANDINGS_SV[PLACE]))</f>
        <v>5</v>
      </c>
      <c r="Q136">
        <f>16-STANDINGS_OVERALL14[[#This Row],[LG BA]]</f>
        <v>5</v>
      </c>
      <c r="R136">
        <f>16-STANDINGS_OVERALL14[[#This Row],[LG R]]</f>
        <v>1</v>
      </c>
      <c r="S136">
        <f>16-STANDINGS_OVERALL14[[#This Row],[LG HR]]</f>
        <v>2</v>
      </c>
      <c r="T136">
        <f>16-STANDINGS_OVERALL14[[#This Row],[LG RBI]]</f>
        <v>1</v>
      </c>
      <c r="U136">
        <f>16-STANDINGS_OVERALL14[[#This Row],[LG SB]]</f>
        <v>7</v>
      </c>
      <c r="V136">
        <f>16-STANDINGS_OVERALL14[[#This Row],[LG ERA]]</f>
        <v>5</v>
      </c>
      <c r="W136">
        <f>16-STANDINGS_OVERALL14[[#This Row],[LG W]]</f>
        <v>3</v>
      </c>
      <c r="X136">
        <f>16-STANDINGS_OVERALL14[[#This Row],[LG WHIP]]</f>
        <v>4</v>
      </c>
      <c r="Y136">
        <f>16-STANDINGS_OVERALL14[[#This Row],[LG K]]</f>
        <v>2</v>
      </c>
      <c r="Z136">
        <f>16-STANDINGS_OVERALL14[[#This Row],[LG SV]]</f>
        <v>11</v>
      </c>
      <c r="AA13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41</v>
      </c>
      <c r="AB136">
        <f t="shared" si="2"/>
        <v>15</v>
      </c>
    </row>
    <row r="137" spans="1:28" x14ac:dyDescent="0.25">
      <c r="A137">
        <v>67</v>
      </c>
      <c r="B137" s="10" t="str">
        <f>STANDINGS_OVERALL14[[#This Row],[Team]]&amp;STANDINGS_OVERALL14[[#This Row],[League]]</f>
        <v>BNBearsMain Event Las Vegas March 30 5 pm PT</v>
      </c>
      <c r="C137" s="10" t="s">
        <v>477</v>
      </c>
      <c r="D137" t="s">
        <v>139</v>
      </c>
      <c r="E137" t="s">
        <v>478</v>
      </c>
      <c r="F137">
        <v>15</v>
      </c>
      <c r="G137">
        <f>INDEX(STANDINGS_BA[],MATCH(STANDINGS_OVERALL14[[#This Row],[TEAMandLEAGUE]],STANDINGS_BA[TeamANDLeague],0),COLUMN(STANDINGS_BA[PLACE]))</f>
        <v>1</v>
      </c>
      <c r="H137">
        <f>INDEX(STANDINGS_R[],MATCH(STANDINGS_OVERALL14[[#This Row],[TEAMandLEAGUE]],STANDINGS_R[TeamAndLeague],0),COLUMN(STANDINGS_R[PLACE]))</f>
        <v>1</v>
      </c>
      <c r="I137">
        <f>INDEX(STANDINGS_HR[],MATCH(STANDINGS_OVERALL14[[#This Row],[TEAMandLEAGUE]],STANDINGS_HR[TeamANDLeague],0),COLUMN(STANDINGS_HR[PLACE]))</f>
        <v>4</v>
      </c>
      <c r="J137">
        <f>INDEX(STANDINGS_RBI[],MATCH(STANDINGS_OVERALL14[[#This Row],[TEAMandLEAGUE]],STANDINGS_RBI[TeamANDLeague],0),COLUMN(STANDINGS_RBI[PLACE]))</f>
        <v>1</v>
      </c>
      <c r="K137">
        <f>INDEX(STANDINGS_SB[],MATCH(STANDINGS_OVERALL14[[#This Row],[TEAMandLEAGUE]],STANDINGS_SB[TeamANDLeague],0),COLUMN(STANDINGS_SB[PLACE]))</f>
        <v>4</v>
      </c>
      <c r="L137">
        <f>INDEX(STANDINGS_ERA[],MATCH(STANDINGS_OVERALL14[[#This Row],[TEAMandLEAGUE]],STANDINGS_ERA[TeamANDLeague],0),COLUMN(STANDINGS_ERA[PLACE]))</f>
        <v>6</v>
      </c>
      <c r="M137">
        <f>INDEX(STANDINGS_W[],MATCH(STANDINGS_OVERALL14[[#This Row],[TEAMandLEAGUE]],STANDINGS_W[TeamANDLeague],0),COLUMN(STANDINGS_W[PLACE]))</f>
        <v>14</v>
      </c>
      <c r="N137">
        <f>INDEX(STANDINGS_WHIP[],MATCH(STANDINGS_OVERALL14[[#This Row],[TEAMandLEAGUE]],STANDINGS_WHIP[TeamANDLeague],0),COLUMN(STANDINGS_WHIP[PLACE]))</f>
        <v>6</v>
      </c>
      <c r="O137">
        <f>INDEX(STANDINGS_K[],MATCH(STANDINGS_OVERALL14[[#This Row],[TEAMandLEAGUE]],STANDINGS_K[TeamANDLeague],0),COLUMN(STANDINGS_K[PLACE]))</f>
        <v>14</v>
      </c>
      <c r="P137">
        <f>INDEX(STANDINGS_SV[],MATCH(STANDINGS_OVERALL14[[#This Row],[TEAMandLEAGUE]],STANDINGS_SV[TeamANDLeague],0),COLUMN(STANDINGS_SV[PLACE]))</f>
        <v>1</v>
      </c>
      <c r="Q137">
        <f>16-STANDINGS_OVERALL14[[#This Row],[LG BA]]</f>
        <v>15</v>
      </c>
      <c r="R137">
        <f>16-STANDINGS_OVERALL14[[#This Row],[LG R]]</f>
        <v>15</v>
      </c>
      <c r="S137">
        <f>16-STANDINGS_OVERALL14[[#This Row],[LG HR]]</f>
        <v>12</v>
      </c>
      <c r="T137">
        <f>16-STANDINGS_OVERALL14[[#This Row],[LG RBI]]</f>
        <v>15</v>
      </c>
      <c r="U137">
        <f>16-STANDINGS_OVERALL14[[#This Row],[LG SB]]</f>
        <v>12</v>
      </c>
      <c r="V137">
        <f>16-STANDINGS_OVERALL14[[#This Row],[LG ERA]]</f>
        <v>10</v>
      </c>
      <c r="W137">
        <f>16-STANDINGS_OVERALL14[[#This Row],[LG W]]</f>
        <v>2</v>
      </c>
      <c r="X137">
        <f>16-STANDINGS_OVERALL14[[#This Row],[LG WHIP]]</f>
        <v>10</v>
      </c>
      <c r="Y137">
        <f>16-STANDINGS_OVERALL14[[#This Row],[LG K]]</f>
        <v>2</v>
      </c>
      <c r="Z137">
        <f>16-STANDINGS_OVERALL14[[#This Row],[LG SV]]</f>
        <v>15</v>
      </c>
      <c r="AA13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108</v>
      </c>
      <c r="AB137">
        <f t="shared" si="2"/>
        <v>1</v>
      </c>
    </row>
    <row r="138" spans="1:28" x14ac:dyDescent="0.25">
      <c r="A138">
        <v>102</v>
      </c>
      <c r="B138" s="10" t="str">
        <f>STANDINGS_OVERALL14[[#This Row],[Team]]&amp;STANDINGS_OVERALL14[[#This Row],[League]]</f>
        <v>Arnold's RugMain Event Las Vegas March 30 5 pm PT</v>
      </c>
      <c r="C138" s="10" t="s">
        <v>306</v>
      </c>
      <c r="D138" t="s">
        <v>35</v>
      </c>
      <c r="E138" t="s">
        <v>478</v>
      </c>
      <c r="F138">
        <v>4</v>
      </c>
      <c r="G138">
        <f>INDEX(STANDINGS_BA[],MATCH(STANDINGS_OVERALL14[[#This Row],[TEAMandLEAGUE]],STANDINGS_BA[TeamANDLeague],0),COLUMN(STANDINGS_BA[PLACE]))</f>
        <v>4</v>
      </c>
      <c r="H138">
        <f>INDEX(STANDINGS_R[],MATCH(STANDINGS_OVERALL14[[#This Row],[TEAMandLEAGUE]],STANDINGS_R[TeamAndLeague],0),COLUMN(STANDINGS_R[PLACE]))</f>
        <v>2</v>
      </c>
      <c r="I138">
        <f>INDEX(STANDINGS_HR[],MATCH(STANDINGS_OVERALL14[[#This Row],[TEAMandLEAGUE]],STANDINGS_HR[TeamANDLeague],0),COLUMN(STANDINGS_HR[PLACE]))</f>
        <v>3</v>
      </c>
      <c r="J138">
        <f>INDEX(STANDINGS_RBI[],MATCH(STANDINGS_OVERALL14[[#This Row],[TEAMandLEAGUE]],STANDINGS_RBI[TeamANDLeague],0),COLUMN(STANDINGS_RBI[PLACE]))</f>
        <v>2</v>
      </c>
      <c r="K138">
        <f>INDEX(STANDINGS_SB[],MATCH(STANDINGS_OVERALL14[[#This Row],[TEAMandLEAGUE]],STANDINGS_SB[TeamANDLeague],0),COLUMN(STANDINGS_SB[PLACE]))</f>
        <v>11</v>
      </c>
      <c r="L138">
        <f>INDEX(STANDINGS_ERA[],MATCH(STANDINGS_OVERALL14[[#This Row],[TEAMandLEAGUE]],STANDINGS_ERA[TeamANDLeague],0),COLUMN(STANDINGS_ERA[PLACE]))</f>
        <v>7</v>
      </c>
      <c r="M138">
        <f>INDEX(STANDINGS_W[],MATCH(STANDINGS_OVERALL14[[#This Row],[TEAMandLEAGUE]],STANDINGS_W[TeamANDLeague],0),COLUMN(STANDINGS_W[PLACE]))</f>
        <v>2</v>
      </c>
      <c r="N138">
        <f>INDEX(STANDINGS_WHIP[],MATCH(STANDINGS_OVERALL14[[#This Row],[TEAMandLEAGUE]],STANDINGS_WHIP[TeamANDLeague],0),COLUMN(STANDINGS_WHIP[PLACE]))</f>
        <v>7</v>
      </c>
      <c r="O138">
        <f>INDEX(STANDINGS_K[],MATCH(STANDINGS_OVERALL14[[#This Row],[TEAMandLEAGUE]],STANDINGS_K[TeamANDLeague],0),COLUMN(STANDINGS_K[PLACE]))</f>
        <v>10</v>
      </c>
      <c r="P138">
        <f>INDEX(STANDINGS_SV[],MATCH(STANDINGS_OVERALL14[[#This Row],[TEAMandLEAGUE]],STANDINGS_SV[TeamANDLeague],0),COLUMN(STANDINGS_SV[PLACE]))</f>
        <v>10</v>
      </c>
      <c r="Q138">
        <f>16-STANDINGS_OVERALL14[[#This Row],[LG BA]]</f>
        <v>12</v>
      </c>
      <c r="R138">
        <f>16-STANDINGS_OVERALL14[[#This Row],[LG R]]</f>
        <v>14</v>
      </c>
      <c r="S138">
        <f>16-STANDINGS_OVERALL14[[#This Row],[LG HR]]</f>
        <v>13</v>
      </c>
      <c r="T138">
        <f>16-STANDINGS_OVERALL14[[#This Row],[LG RBI]]</f>
        <v>14</v>
      </c>
      <c r="U138">
        <f>16-STANDINGS_OVERALL14[[#This Row],[LG SB]]</f>
        <v>5</v>
      </c>
      <c r="V138">
        <f>16-STANDINGS_OVERALL14[[#This Row],[LG ERA]]</f>
        <v>9</v>
      </c>
      <c r="W138">
        <f>16-STANDINGS_OVERALL14[[#This Row],[LG W]]</f>
        <v>14</v>
      </c>
      <c r="X138">
        <f>16-STANDINGS_OVERALL14[[#This Row],[LG WHIP]]</f>
        <v>9</v>
      </c>
      <c r="Y138">
        <f>16-STANDINGS_OVERALL14[[#This Row],[LG K]]</f>
        <v>6</v>
      </c>
      <c r="Z138">
        <f>16-STANDINGS_OVERALL14[[#This Row],[LG SV]]</f>
        <v>6</v>
      </c>
      <c r="AA13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102</v>
      </c>
      <c r="AB138">
        <f t="shared" si="2"/>
        <v>2</v>
      </c>
    </row>
    <row r="139" spans="1:28" x14ac:dyDescent="0.25">
      <c r="A139">
        <v>161</v>
      </c>
      <c r="B139" s="10" t="str">
        <f>STANDINGS_OVERALL14[[#This Row],[Team]]&amp;STANDINGS_OVERALL14[[#This Row],[League]]</f>
        <v>KILLEBREWMain Event Las Vegas March 30 5 pm PT</v>
      </c>
      <c r="C139" s="10" t="s">
        <v>487</v>
      </c>
      <c r="D139" t="s">
        <v>176</v>
      </c>
      <c r="E139" t="s">
        <v>478</v>
      </c>
      <c r="F139">
        <v>9</v>
      </c>
      <c r="G139">
        <f>INDEX(STANDINGS_BA[],MATCH(STANDINGS_OVERALL14[[#This Row],[TEAMandLEAGUE]],STANDINGS_BA[TeamANDLeague],0),COLUMN(STANDINGS_BA[PLACE]))</f>
        <v>13</v>
      </c>
      <c r="H139">
        <f>INDEX(STANDINGS_R[],MATCH(STANDINGS_OVERALL14[[#This Row],[TEAMandLEAGUE]],STANDINGS_R[TeamAndLeague],0),COLUMN(STANDINGS_R[PLACE]))</f>
        <v>8</v>
      </c>
      <c r="I139">
        <f>INDEX(STANDINGS_HR[],MATCH(STANDINGS_OVERALL14[[#This Row],[TEAMandLEAGUE]],STANDINGS_HR[TeamANDLeague],0),COLUMN(STANDINGS_HR[PLACE]))</f>
        <v>5</v>
      </c>
      <c r="J139">
        <f>INDEX(STANDINGS_RBI[],MATCH(STANDINGS_OVERALL14[[#This Row],[TEAMandLEAGUE]],STANDINGS_RBI[TeamANDLeague],0),COLUMN(STANDINGS_RBI[PLACE]))</f>
        <v>5</v>
      </c>
      <c r="K139">
        <f>INDEX(STANDINGS_SB[],MATCH(STANDINGS_OVERALL14[[#This Row],[TEAMandLEAGUE]],STANDINGS_SB[TeamANDLeague],0),COLUMN(STANDINGS_SB[PLACE]))</f>
        <v>12</v>
      </c>
      <c r="L139">
        <f>INDEX(STANDINGS_ERA[],MATCH(STANDINGS_OVERALL14[[#This Row],[TEAMandLEAGUE]],STANDINGS_ERA[TeamANDLeague],0),COLUMN(STANDINGS_ERA[PLACE]))</f>
        <v>4</v>
      </c>
      <c r="M139">
        <f>INDEX(STANDINGS_W[],MATCH(STANDINGS_OVERALL14[[#This Row],[TEAMandLEAGUE]],STANDINGS_W[TeamANDLeague],0),COLUMN(STANDINGS_W[PLACE]))</f>
        <v>7</v>
      </c>
      <c r="N139">
        <f>INDEX(STANDINGS_WHIP[],MATCH(STANDINGS_OVERALL14[[#This Row],[TEAMandLEAGUE]],STANDINGS_WHIP[TeamANDLeague],0),COLUMN(STANDINGS_WHIP[PLACE]))</f>
        <v>3</v>
      </c>
      <c r="O139">
        <f>INDEX(STANDINGS_K[],MATCH(STANDINGS_OVERALL14[[#This Row],[TEAMandLEAGUE]],STANDINGS_K[TeamANDLeague],0),COLUMN(STANDINGS_K[PLACE]))</f>
        <v>3</v>
      </c>
      <c r="P139">
        <f>INDEX(STANDINGS_SV[],MATCH(STANDINGS_OVERALL14[[#This Row],[TEAMandLEAGUE]],STANDINGS_SV[TeamANDLeague],0),COLUMN(STANDINGS_SV[PLACE]))</f>
        <v>6</v>
      </c>
      <c r="Q139">
        <f>16-STANDINGS_OVERALL14[[#This Row],[LG BA]]</f>
        <v>3</v>
      </c>
      <c r="R139">
        <f>16-STANDINGS_OVERALL14[[#This Row],[LG R]]</f>
        <v>8</v>
      </c>
      <c r="S139">
        <f>16-STANDINGS_OVERALL14[[#This Row],[LG HR]]</f>
        <v>11</v>
      </c>
      <c r="T139">
        <f>16-STANDINGS_OVERALL14[[#This Row],[LG RBI]]</f>
        <v>11</v>
      </c>
      <c r="U139">
        <f>16-STANDINGS_OVERALL14[[#This Row],[LG SB]]</f>
        <v>4</v>
      </c>
      <c r="V139">
        <f>16-STANDINGS_OVERALL14[[#This Row],[LG ERA]]</f>
        <v>12</v>
      </c>
      <c r="W139">
        <f>16-STANDINGS_OVERALL14[[#This Row],[LG W]]</f>
        <v>9</v>
      </c>
      <c r="X139">
        <f>16-STANDINGS_OVERALL14[[#This Row],[LG WHIP]]</f>
        <v>13</v>
      </c>
      <c r="Y139">
        <f>16-STANDINGS_OVERALL14[[#This Row],[LG K]]</f>
        <v>13</v>
      </c>
      <c r="Z139">
        <f>16-STANDINGS_OVERALL14[[#This Row],[LG SV]]</f>
        <v>10</v>
      </c>
      <c r="AA13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94</v>
      </c>
      <c r="AB139">
        <f t="shared" si="2"/>
        <v>3</v>
      </c>
    </row>
    <row r="140" spans="1:28" x14ac:dyDescent="0.25">
      <c r="A140">
        <v>130</v>
      </c>
      <c r="B140" s="10" t="str">
        <f>STANDINGS_OVERALL14[[#This Row],[Team]]&amp;STANDINGS_OVERALL14[[#This Row],[League]]</f>
        <v>The Ron Jeremy of Midget PornMain Event Las Vegas March 30 5 pm PT</v>
      </c>
      <c r="C140" s="10" t="s">
        <v>368</v>
      </c>
      <c r="D140" t="s">
        <v>126</v>
      </c>
      <c r="E140" t="s">
        <v>478</v>
      </c>
      <c r="F140">
        <v>14</v>
      </c>
      <c r="G140">
        <f>INDEX(STANDINGS_BA[],MATCH(STANDINGS_OVERALL14[[#This Row],[TEAMandLEAGUE]],STANDINGS_BA[TeamANDLeague],0),COLUMN(STANDINGS_BA[PLACE]))</f>
        <v>6</v>
      </c>
      <c r="H140">
        <f>INDEX(STANDINGS_R[],MATCH(STANDINGS_OVERALL14[[#This Row],[TEAMandLEAGUE]],STANDINGS_R[TeamAndLeague],0),COLUMN(STANDINGS_R[PLACE]))</f>
        <v>5</v>
      </c>
      <c r="I140">
        <f>INDEX(STANDINGS_HR[],MATCH(STANDINGS_OVERALL14[[#This Row],[TEAMandLEAGUE]],STANDINGS_HR[TeamANDLeague],0),COLUMN(STANDINGS_HR[PLACE]))</f>
        <v>11</v>
      </c>
      <c r="J140">
        <f>INDEX(STANDINGS_RBI[],MATCH(STANDINGS_OVERALL14[[#This Row],[TEAMandLEAGUE]],STANDINGS_RBI[TeamANDLeague],0),COLUMN(STANDINGS_RBI[PLACE]))</f>
        <v>15</v>
      </c>
      <c r="K140">
        <f>INDEX(STANDINGS_SB[],MATCH(STANDINGS_OVERALL14[[#This Row],[TEAMandLEAGUE]],STANDINGS_SB[TeamANDLeague],0),COLUMN(STANDINGS_SB[PLACE]))</f>
        <v>2</v>
      </c>
      <c r="L140">
        <f>INDEX(STANDINGS_ERA[],MATCH(STANDINGS_OVERALL14[[#This Row],[TEAMandLEAGUE]],STANDINGS_ERA[TeamANDLeague],0),COLUMN(STANDINGS_ERA[PLACE]))</f>
        <v>2</v>
      </c>
      <c r="M140">
        <f>INDEX(STANDINGS_W[],MATCH(STANDINGS_OVERALL14[[#This Row],[TEAMandLEAGUE]],STANDINGS_W[TeamANDLeague],0),COLUMN(STANDINGS_W[PLACE]))</f>
        <v>5</v>
      </c>
      <c r="N140">
        <f>INDEX(STANDINGS_WHIP[],MATCH(STANDINGS_OVERALL14[[#This Row],[TEAMandLEAGUE]],STANDINGS_WHIP[TeamANDLeague],0),COLUMN(STANDINGS_WHIP[PLACE]))</f>
        <v>4</v>
      </c>
      <c r="O140">
        <f>INDEX(STANDINGS_K[],MATCH(STANDINGS_OVERALL14[[#This Row],[TEAMandLEAGUE]],STANDINGS_K[TeamANDLeague],0),COLUMN(STANDINGS_K[PLACE]))</f>
        <v>8</v>
      </c>
      <c r="P140">
        <f>INDEX(STANDINGS_SV[],MATCH(STANDINGS_OVERALL14[[#This Row],[TEAMandLEAGUE]],STANDINGS_SV[TeamANDLeague],0),COLUMN(STANDINGS_SV[PLACE]))</f>
        <v>9</v>
      </c>
      <c r="Q140">
        <f>16-STANDINGS_OVERALL14[[#This Row],[LG BA]]</f>
        <v>10</v>
      </c>
      <c r="R140">
        <f>16-STANDINGS_OVERALL14[[#This Row],[LG R]]</f>
        <v>11</v>
      </c>
      <c r="S140">
        <f>16-STANDINGS_OVERALL14[[#This Row],[LG HR]]</f>
        <v>5</v>
      </c>
      <c r="T140">
        <f>16-STANDINGS_OVERALL14[[#This Row],[LG RBI]]</f>
        <v>1</v>
      </c>
      <c r="U140">
        <f>16-STANDINGS_OVERALL14[[#This Row],[LG SB]]</f>
        <v>14</v>
      </c>
      <c r="V140">
        <f>16-STANDINGS_OVERALL14[[#This Row],[LG ERA]]</f>
        <v>14</v>
      </c>
      <c r="W140">
        <f>16-STANDINGS_OVERALL14[[#This Row],[LG W]]</f>
        <v>11</v>
      </c>
      <c r="X140">
        <f>16-STANDINGS_OVERALL14[[#This Row],[LG WHIP]]</f>
        <v>12</v>
      </c>
      <c r="Y140">
        <f>16-STANDINGS_OVERALL14[[#This Row],[LG K]]</f>
        <v>8</v>
      </c>
      <c r="Z140">
        <f>16-STANDINGS_OVERALL14[[#This Row],[LG SV]]</f>
        <v>7</v>
      </c>
      <c r="AA14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93</v>
      </c>
      <c r="AB140">
        <f t="shared" si="2"/>
        <v>4</v>
      </c>
    </row>
    <row r="141" spans="1:28" x14ac:dyDescent="0.25">
      <c r="A141">
        <v>151</v>
      </c>
      <c r="B141" s="10" t="str">
        <f>STANDINGS_OVERALL14[[#This Row],[Team]]&amp;STANDINGS_OVERALL14[[#This Row],[League]]</f>
        <v>Murder Inc.Main Event Las Vegas March 30 5 pm PT</v>
      </c>
      <c r="C141" s="10" t="s">
        <v>386</v>
      </c>
      <c r="D141" t="s">
        <v>131</v>
      </c>
      <c r="E141" t="s">
        <v>478</v>
      </c>
      <c r="F141">
        <v>6</v>
      </c>
      <c r="G141">
        <f>INDEX(STANDINGS_BA[],MATCH(STANDINGS_OVERALL14[[#This Row],[TEAMandLEAGUE]],STANDINGS_BA[TeamANDLeague],0),COLUMN(STANDINGS_BA[PLACE]))</f>
        <v>3</v>
      </c>
      <c r="H141">
        <f>INDEX(STANDINGS_R[],MATCH(STANDINGS_OVERALL14[[#This Row],[TEAMandLEAGUE]],STANDINGS_R[TeamAndLeague],0),COLUMN(STANDINGS_R[PLACE]))</f>
        <v>10</v>
      </c>
      <c r="I141">
        <f>INDEX(STANDINGS_HR[],MATCH(STANDINGS_OVERALL14[[#This Row],[TEAMandLEAGUE]],STANDINGS_HR[TeamANDLeague],0),COLUMN(STANDINGS_HR[PLACE]))</f>
        <v>15</v>
      </c>
      <c r="J141">
        <f>INDEX(STANDINGS_RBI[],MATCH(STANDINGS_OVERALL14[[#This Row],[TEAMandLEAGUE]],STANDINGS_RBI[TeamANDLeague],0),COLUMN(STANDINGS_RBI[PLACE]))</f>
        <v>14</v>
      </c>
      <c r="K141">
        <f>INDEX(STANDINGS_SB[],MATCH(STANDINGS_OVERALL14[[#This Row],[TEAMandLEAGUE]],STANDINGS_SB[TeamANDLeague],0),COLUMN(STANDINGS_SB[PLACE]))</f>
        <v>3</v>
      </c>
      <c r="L141">
        <f>INDEX(STANDINGS_ERA[],MATCH(STANDINGS_OVERALL14[[#This Row],[TEAMandLEAGUE]],STANDINGS_ERA[TeamANDLeague],0),COLUMN(STANDINGS_ERA[PLACE]))</f>
        <v>1</v>
      </c>
      <c r="M141">
        <f>INDEX(STANDINGS_W[],MATCH(STANDINGS_OVERALL14[[#This Row],[TEAMandLEAGUE]],STANDINGS_W[TeamANDLeague],0),COLUMN(STANDINGS_W[PLACE]))</f>
        <v>10</v>
      </c>
      <c r="N141">
        <f>INDEX(STANDINGS_WHIP[],MATCH(STANDINGS_OVERALL14[[#This Row],[TEAMandLEAGUE]],STANDINGS_WHIP[TeamANDLeague],0),COLUMN(STANDINGS_WHIP[PLACE]))</f>
        <v>1</v>
      </c>
      <c r="O141">
        <f>INDEX(STANDINGS_K[],MATCH(STANDINGS_OVERALL14[[#This Row],[TEAMandLEAGUE]],STANDINGS_K[TeamANDLeague],0),COLUMN(STANDINGS_K[PLACE]))</f>
        <v>5</v>
      </c>
      <c r="P141">
        <f>INDEX(STANDINGS_SV[],MATCH(STANDINGS_OVERALL14[[#This Row],[TEAMandLEAGUE]],STANDINGS_SV[TeamANDLeague],0),COLUMN(STANDINGS_SV[PLACE]))</f>
        <v>7</v>
      </c>
      <c r="Q141">
        <f>16-STANDINGS_OVERALL14[[#This Row],[LG BA]]</f>
        <v>13</v>
      </c>
      <c r="R141">
        <f>16-STANDINGS_OVERALL14[[#This Row],[LG R]]</f>
        <v>6</v>
      </c>
      <c r="S141">
        <f>16-STANDINGS_OVERALL14[[#This Row],[LG HR]]</f>
        <v>1</v>
      </c>
      <c r="T141">
        <f>16-STANDINGS_OVERALL14[[#This Row],[LG RBI]]</f>
        <v>2</v>
      </c>
      <c r="U141">
        <f>16-STANDINGS_OVERALL14[[#This Row],[LG SB]]</f>
        <v>13</v>
      </c>
      <c r="V141">
        <f>16-STANDINGS_OVERALL14[[#This Row],[LG ERA]]</f>
        <v>15</v>
      </c>
      <c r="W141">
        <f>16-STANDINGS_OVERALL14[[#This Row],[LG W]]</f>
        <v>6</v>
      </c>
      <c r="X141">
        <f>16-STANDINGS_OVERALL14[[#This Row],[LG WHIP]]</f>
        <v>15</v>
      </c>
      <c r="Y141">
        <f>16-STANDINGS_OVERALL14[[#This Row],[LG K]]</f>
        <v>11</v>
      </c>
      <c r="Z141">
        <f>16-STANDINGS_OVERALL14[[#This Row],[LG SV]]</f>
        <v>9</v>
      </c>
      <c r="AA14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91</v>
      </c>
      <c r="AB141">
        <f t="shared" si="2"/>
        <v>5</v>
      </c>
    </row>
    <row r="142" spans="1:28" x14ac:dyDescent="0.25">
      <c r="A142">
        <v>201</v>
      </c>
      <c r="B142" s="10" t="str">
        <f>STANDINGS_OVERALL14[[#This Row],[Team]]&amp;STANDINGS_OVERALL14[[#This Row],[League]]</f>
        <v>PACO THYMEMain Event Las Vegas March 30 5 pm PT</v>
      </c>
      <c r="C142" s="10" t="s">
        <v>80</v>
      </c>
      <c r="D142" t="s">
        <v>81</v>
      </c>
      <c r="E142" t="s">
        <v>478</v>
      </c>
      <c r="F142">
        <v>1</v>
      </c>
      <c r="G142">
        <f>INDEX(STANDINGS_BA[],MATCH(STANDINGS_OVERALL14[[#This Row],[TEAMandLEAGUE]],STANDINGS_BA[TeamANDLeague],0),COLUMN(STANDINGS_BA[PLACE]))</f>
        <v>5</v>
      </c>
      <c r="H142">
        <f>INDEX(STANDINGS_R[],MATCH(STANDINGS_OVERALL14[[#This Row],[TEAMandLEAGUE]],STANDINGS_R[TeamAndLeague],0),COLUMN(STANDINGS_R[PLACE]))</f>
        <v>15</v>
      </c>
      <c r="I142">
        <f>INDEX(STANDINGS_HR[],MATCH(STANDINGS_OVERALL14[[#This Row],[TEAMandLEAGUE]],STANDINGS_HR[TeamANDLeague],0),COLUMN(STANDINGS_HR[PLACE]))</f>
        <v>10</v>
      </c>
      <c r="J142">
        <f>INDEX(STANDINGS_RBI[],MATCH(STANDINGS_OVERALL14[[#This Row],[TEAMandLEAGUE]],STANDINGS_RBI[TeamANDLeague],0),COLUMN(STANDINGS_RBI[PLACE]))</f>
        <v>8</v>
      </c>
      <c r="K142">
        <f>INDEX(STANDINGS_SB[],MATCH(STANDINGS_OVERALL14[[#This Row],[TEAMandLEAGUE]],STANDINGS_SB[TeamANDLeague],0),COLUMN(STANDINGS_SB[PLACE]))</f>
        <v>5</v>
      </c>
      <c r="L142">
        <f>INDEX(STANDINGS_ERA[],MATCH(STANDINGS_OVERALL14[[#This Row],[TEAMandLEAGUE]],STANDINGS_ERA[TeamANDLeague],0),COLUMN(STANDINGS_ERA[PLACE]))</f>
        <v>5</v>
      </c>
      <c r="M142">
        <f>INDEX(STANDINGS_W[],MATCH(STANDINGS_OVERALL14[[#This Row],[TEAMandLEAGUE]],STANDINGS_W[TeamANDLeague],0),COLUMN(STANDINGS_W[PLACE]))</f>
        <v>3</v>
      </c>
      <c r="N142">
        <f>INDEX(STANDINGS_WHIP[],MATCH(STANDINGS_OVERALL14[[#This Row],[TEAMandLEAGUE]],STANDINGS_WHIP[TeamANDLeague],0),COLUMN(STANDINGS_WHIP[PLACE]))</f>
        <v>5</v>
      </c>
      <c r="O142">
        <f>INDEX(STANDINGS_K[],MATCH(STANDINGS_OVERALL14[[#This Row],[TEAMandLEAGUE]],STANDINGS_K[TeamANDLeague],0),COLUMN(STANDINGS_K[PLACE]))</f>
        <v>7</v>
      </c>
      <c r="P142">
        <f>INDEX(STANDINGS_SV[],MATCH(STANDINGS_OVERALL14[[#This Row],[TEAMandLEAGUE]],STANDINGS_SV[TeamANDLeague],0),COLUMN(STANDINGS_SV[PLACE]))</f>
        <v>11</v>
      </c>
      <c r="Q142">
        <f>16-STANDINGS_OVERALL14[[#This Row],[LG BA]]</f>
        <v>11</v>
      </c>
      <c r="R142">
        <f>16-STANDINGS_OVERALL14[[#This Row],[LG R]]</f>
        <v>1</v>
      </c>
      <c r="S142">
        <f>16-STANDINGS_OVERALL14[[#This Row],[LG HR]]</f>
        <v>6</v>
      </c>
      <c r="T142">
        <f>16-STANDINGS_OVERALL14[[#This Row],[LG RBI]]</f>
        <v>8</v>
      </c>
      <c r="U142">
        <f>16-STANDINGS_OVERALL14[[#This Row],[LG SB]]</f>
        <v>11</v>
      </c>
      <c r="V142">
        <f>16-STANDINGS_OVERALL14[[#This Row],[LG ERA]]</f>
        <v>11</v>
      </c>
      <c r="W142">
        <f>16-STANDINGS_OVERALL14[[#This Row],[LG W]]</f>
        <v>13</v>
      </c>
      <c r="X142">
        <f>16-STANDINGS_OVERALL14[[#This Row],[LG WHIP]]</f>
        <v>11</v>
      </c>
      <c r="Y142">
        <f>16-STANDINGS_OVERALL14[[#This Row],[LG K]]</f>
        <v>9</v>
      </c>
      <c r="Z142">
        <f>16-STANDINGS_OVERALL14[[#This Row],[LG SV]]</f>
        <v>5</v>
      </c>
      <c r="AA14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86</v>
      </c>
      <c r="AB142">
        <f t="shared" si="2"/>
        <v>6</v>
      </c>
    </row>
    <row r="143" spans="1:28" x14ac:dyDescent="0.25">
      <c r="A143">
        <v>227</v>
      </c>
      <c r="B143" s="10" t="str">
        <f>STANDINGS_OVERALL14[[#This Row],[Team]]&amp;STANDINGS_OVERALL14[[#This Row],[League]]</f>
        <v>Baseball FuriesMain Event Las Vegas March 30 5 pm PT</v>
      </c>
      <c r="C143" s="10" t="s">
        <v>45</v>
      </c>
      <c r="D143" t="s">
        <v>46</v>
      </c>
      <c r="E143" t="s">
        <v>478</v>
      </c>
      <c r="F143">
        <v>13</v>
      </c>
      <c r="G143">
        <f>INDEX(STANDINGS_BA[],MATCH(STANDINGS_OVERALL14[[#This Row],[TEAMandLEAGUE]],STANDINGS_BA[TeamANDLeague],0),COLUMN(STANDINGS_BA[PLACE]))</f>
        <v>8</v>
      </c>
      <c r="H143">
        <f>INDEX(STANDINGS_R[],MATCH(STANDINGS_OVERALL14[[#This Row],[TEAMandLEAGUE]],STANDINGS_R[TeamAndLeague],0),COLUMN(STANDINGS_R[PLACE]))</f>
        <v>4</v>
      </c>
      <c r="I143">
        <f>INDEX(STANDINGS_HR[],MATCH(STANDINGS_OVERALL14[[#This Row],[TEAMandLEAGUE]],STANDINGS_HR[TeamANDLeague],0),COLUMN(STANDINGS_HR[PLACE]))</f>
        <v>1</v>
      </c>
      <c r="J143">
        <f>INDEX(STANDINGS_RBI[],MATCH(STANDINGS_OVERALL14[[#This Row],[TEAMandLEAGUE]],STANDINGS_RBI[TeamANDLeague],0),COLUMN(STANDINGS_RBI[PLACE]))</f>
        <v>4</v>
      </c>
      <c r="K143">
        <f>INDEX(STANDINGS_SB[],MATCH(STANDINGS_OVERALL14[[#This Row],[TEAMandLEAGUE]],STANDINGS_SB[TeamANDLeague],0),COLUMN(STANDINGS_SB[PLACE]))</f>
        <v>6</v>
      </c>
      <c r="L143">
        <f>INDEX(STANDINGS_ERA[],MATCH(STANDINGS_OVERALL14[[#This Row],[TEAMandLEAGUE]],STANDINGS_ERA[TeamANDLeague],0),COLUMN(STANDINGS_ERA[PLACE]))</f>
        <v>11</v>
      </c>
      <c r="M143">
        <f>INDEX(STANDINGS_W[],MATCH(STANDINGS_OVERALL14[[#This Row],[TEAMandLEAGUE]],STANDINGS_W[TeamANDLeague],0),COLUMN(STANDINGS_W[PLACE]))</f>
        <v>12</v>
      </c>
      <c r="N143">
        <f>INDEX(STANDINGS_WHIP[],MATCH(STANDINGS_OVERALL14[[#This Row],[TEAMandLEAGUE]],STANDINGS_WHIP[TeamANDLeague],0),COLUMN(STANDINGS_WHIP[PLACE]))</f>
        <v>11</v>
      </c>
      <c r="O143">
        <f>INDEX(STANDINGS_K[],MATCH(STANDINGS_OVERALL14[[#This Row],[TEAMandLEAGUE]],STANDINGS_K[TeamANDLeague],0),COLUMN(STANDINGS_K[PLACE]))</f>
        <v>13</v>
      </c>
      <c r="P143">
        <f>INDEX(STANDINGS_SV[],MATCH(STANDINGS_OVERALL14[[#This Row],[TEAMandLEAGUE]],STANDINGS_SV[TeamANDLeague],0),COLUMN(STANDINGS_SV[PLACE]))</f>
        <v>5</v>
      </c>
      <c r="Q143">
        <f>16-STANDINGS_OVERALL14[[#This Row],[LG BA]]</f>
        <v>8</v>
      </c>
      <c r="R143">
        <f>16-STANDINGS_OVERALL14[[#This Row],[LG R]]</f>
        <v>12</v>
      </c>
      <c r="S143">
        <f>16-STANDINGS_OVERALL14[[#This Row],[LG HR]]</f>
        <v>15</v>
      </c>
      <c r="T143">
        <f>16-STANDINGS_OVERALL14[[#This Row],[LG RBI]]</f>
        <v>12</v>
      </c>
      <c r="U143">
        <f>16-STANDINGS_OVERALL14[[#This Row],[LG SB]]</f>
        <v>10</v>
      </c>
      <c r="V143">
        <f>16-STANDINGS_OVERALL14[[#This Row],[LG ERA]]</f>
        <v>5</v>
      </c>
      <c r="W143">
        <f>16-STANDINGS_OVERALL14[[#This Row],[LG W]]</f>
        <v>4</v>
      </c>
      <c r="X143">
        <f>16-STANDINGS_OVERALL14[[#This Row],[LG WHIP]]</f>
        <v>5</v>
      </c>
      <c r="Y143">
        <f>16-STANDINGS_OVERALL14[[#This Row],[LG K]]</f>
        <v>3</v>
      </c>
      <c r="Z143">
        <f>16-STANDINGS_OVERALL14[[#This Row],[LG SV]]</f>
        <v>11</v>
      </c>
      <c r="AA14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85</v>
      </c>
      <c r="AB143">
        <f t="shared" si="2"/>
        <v>7</v>
      </c>
    </row>
    <row r="144" spans="1:28" x14ac:dyDescent="0.25">
      <c r="A144">
        <v>237</v>
      </c>
      <c r="B144" s="10" t="str">
        <f>STANDINGS_OVERALL14[[#This Row],[Team]]&amp;STANDINGS_OVERALL14[[#This Row],[League]]</f>
        <v>Low TalkersMain Event Las Vegas March 30 5 pm PT</v>
      </c>
      <c r="C144" s="10" t="s">
        <v>189</v>
      </c>
      <c r="D144" t="s">
        <v>190</v>
      </c>
      <c r="E144" t="s">
        <v>478</v>
      </c>
      <c r="F144">
        <v>3</v>
      </c>
      <c r="G144">
        <f>INDEX(STANDINGS_BA[],MATCH(STANDINGS_OVERALL14[[#This Row],[TEAMandLEAGUE]],STANDINGS_BA[TeamANDLeague],0),COLUMN(STANDINGS_BA[PLACE]))</f>
        <v>7</v>
      </c>
      <c r="H144">
        <f>INDEX(STANDINGS_R[],MATCH(STANDINGS_OVERALL14[[#This Row],[TEAMandLEAGUE]],STANDINGS_R[TeamAndLeague],0),COLUMN(STANDINGS_R[PLACE]))</f>
        <v>14</v>
      </c>
      <c r="I144">
        <f>INDEX(STANDINGS_HR[],MATCH(STANDINGS_OVERALL14[[#This Row],[TEAMandLEAGUE]],STANDINGS_HR[TeamANDLeague],0),COLUMN(STANDINGS_HR[PLACE]))</f>
        <v>12</v>
      </c>
      <c r="J144">
        <f>INDEX(STANDINGS_RBI[],MATCH(STANDINGS_OVERALL14[[#This Row],[TEAMandLEAGUE]],STANDINGS_RBI[TeamANDLeague],0),COLUMN(STANDINGS_RBI[PLACE]))</f>
        <v>10</v>
      </c>
      <c r="K144">
        <f>INDEX(STANDINGS_SB[],MATCH(STANDINGS_OVERALL14[[#This Row],[TEAMandLEAGUE]],STANDINGS_SB[TeamANDLeague],0),COLUMN(STANDINGS_SB[PLACE]))</f>
        <v>13</v>
      </c>
      <c r="L144">
        <f>INDEX(STANDINGS_ERA[],MATCH(STANDINGS_OVERALL14[[#This Row],[TEAMandLEAGUE]],STANDINGS_ERA[TeamANDLeague],0),COLUMN(STANDINGS_ERA[PLACE]))</f>
        <v>3</v>
      </c>
      <c r="M144">
        <f>INDEX(STANDINGS_W[],MATCH(STANDINGS_OVERALL14[[#This Row],[TEAMandLEAGUE]],STANDINGS_W[TeamANDLeague],0),COLUMN(STANDINGS_W[PLACE]))</f>
        <v>1</v>
      </c>
      <c r="N144">
        <f>INDEX(STANDINGS_WHIP[],MATCH(STANDINGS_OVERALL14[[#This Row],[TEAMandLEAGUE]],STANDINGS_WHIP[TeamANDLeague],0),COLUMN(STANDINGS_WHIP[PLACE]))</f>
        <v>2</v>
      </c>
      <c r="O144">
        <f>INDEX(STANDINGS_K[],MATCH(STANDINGS_OVERALL14[[#This Row],[TEAMandLEAGUE]],STANDINGS_K[TeamANDLeague],0),COLUMN(STANDINGS_K[PLACE]))</f>
        <v>1</v>
      </c>
      <c r="P144">
        <f>INDEX(STANDINGS_SV[],MATCH(STANDINGS_OVERALL14[[#This Row],[TEAMandLEAGUE]],STANDINGS_SV[TeamANDLeague],0),COLUMN(STANDINGS_SV[PLACE]))</f>
        <v>12</v>
      </c>
      <c r="Q144">
        <f>16-STANDINGS_OVERALL14[[#This Row],[LG BA]]</f>
        <v>9</v>
      </c>
      <c r="R144">
        <f>16-STANDINGS_OVERALL14[[#This Row],[LG R]]</f>
        <v>2</v>
      </c>
      <c r="S144">
        <f>16-STANDINGS_OVERALL14[[#This Row],[LG HR]]</f>
        <v>4</v>
      </c>
      <c r="T144">
        <f>16-STANDINGS_OVERALL14[[#This Row],[LG RBI]]</f>
        <v>6</v>
      </c>
      <c r="U144">
        <f>16-STANDINGS_OVERALL14[[#This Row],[LG SB]]</f>
        <v>3</v>
      </c>
      <c r="V144">
        <f>16-STANDINGS_OVERALL14[[#This Row],[LG ERA]]</f>
        <v>13</v>
      </c>
      <c r="W144">
        <f>16-STANDINGS_OVERALL14[[#This Row],[LG W]]</f>
        <v>15</v>
      </c>
      <c r="X144">
        <f>16-STANDINGS_OVERALL14[[#This Row],[LG WHIP]]</f>
        <v>14</v>
      </c>
      <c r="Y144">
        <f>16-STANDINGS_OVERALL14[[#This Row],[LG K]]</f>
        <v>15</v>
      </c>
      <c r="Z144">
        <f>16-STANDINGS_OVERALL14[[#This Row],[LG SV]]</f>
        <v>4</v>
      </c>
      <c r="AA14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85</v>
      </c>
      <c r="AB144">
        <f t="shared" si="2"/>
        <v>8</v>
      </c>
    </row>
    <row r="145" spans="1:28" x14ac:dyDescent="0.25">
      <c r="A145">
        <v>225</v>
      </c>
      <c r="B145" s="10" t="str">
        <f>STANDINGS_OVERALL14[[#This Row],[Team]]&amp;STANDINGS_OVERALL14[[#This Row],[League]]</f>
        <v>Stewie's Team 1Main Event Las Vegas March 30 5 pm PT</v>
      </c>
      <c r="C145" s="10" t="s">
        <v>626</v>
      </c>
      <c r="D145" t="s">
        <v>271</v>
      </c>
      <c r="E145" t="s">
        <v>478</v>
      </c>
      <c r="F145">
        <v>8</v>
      </c>
      <c r="G145">
        <f>INDEX(STANDINGS_BA[],MATCH(STANDINGS_OVERALL14[[#This Row],[TEAMandLEAGUE]],STANDINGS_BA[TeamANDLeague],0),COLUMN(STANDINGS_BA[PLACE]))</f>
        <v>15</v>
      </c>
      <c r="H145">
        <f>INDEX(STANDINGS_R[],MATCH(STANDINGS_OVERALL14[[#This Row],[TEAMandLEAGUE]],STANDINGS_R[TeamAndLeague],0),COLUMN(STANDINGS_R[PLACE]))</f>
        <v>3</v>
      </c>
      <c r="I145">
        <f>INDEX(STANDINGS_HR[],MATCH(STANDINGS_OVERALL14[[#This Row],[TEAMandLEAGUE]],STANDINGS_HR[TeamANDLeague],0),COLUMN(STANDINGS_HR[PLACE]))</f>
        <v>2</v>
      </c>
      <c r="J145">
        <f>INDEX(STANDINGS_RBI[],MATCH(STANDINGS_OVERALL14[[#This Row],[TEAMandLEAGUE]],STANDINGS_RBI[TeamANDLeague],0),COLUMN(STANDINGS_RBI[PLACE]))</f>
        <v>6</v>
      </c>
      <c r="K145">
        <f>INDEX(STANDINGS_SB[],MATCH(STANDINGS_OVERALL14[[#This Row],[TEAMandLEAGUE]],STANDINGS_SB[TeamANDLeague],0),COLUMN(STANDINGS_SB[PLACE]))</f>
        <v>1</v>
      </c>
      <c r="L145">
        <f>INDEX(STANDINGS_ERA[],MATCH(STANDINGS_OVERALL14[[#This Row],[TEAMandLEAGUE]],STANDINGS_ERA[TeamANDLeague],0),COLUMN(STANDINGS_ERA[PLACE]))</f>
        <v>13</v>
      </c>
      <c r="M145">
        <f>INDEX(STANDINGS_W[],MATCH(STANDINGS_OVERALL14[[#This Row],[TEAMandLEAGUE]],STANDINGS_W[TeamANDLeague],0),COLUMN(STANDINGS_W[PLACE]))</f>
        <v>11</v>
      </c>
      <c r="N145">
        <f>INDEX(STANDINGS_WHIP[],MATCH(STANDINGS_OVERALL14[[#This Row],[TEAMandLEAGUE]],STANDINGS_WHIP[TeamANDLeague],0),COLUMN(STANDINGS_WHIP[PLACE]))</f>
        <v>12</v>
      </c>
      <c r="O145">
        <f>INDEX(STANDINGS_K[],MATCH(STANDINGS_OVERALL14[[#This Row],[TEAMandLEAGUE]],STANDINGS_K[TeamANDLeague],0),COLUMN(STANDINGS_K[PLACE]))</f>
        <v>2</v>
      </c>
      <c r="P145">
        <f>INDEX(STANDINGS_SV[],MATCH(STANDINGS_OVERALL14[[#This Row],[TEAMandLEAGUE]],STANDINGS_SV[TeamANDLeague],0),COLUMN(STANDINGS_SV[PLACE]))</f>
        <v>13</v>
      </c>
      <c r="Q145">
        <f>16-STANDINGS_OVERALL14[[#This Row],[LG BA]]</f>
        <v>1</v>
      </c>
      <c r="R145">
        <f>16-STANDINGS_OVERALL14[[#This Row],[LG R]]</f>
        <v>13</v>
      </c>
      <c r="S145">
        <f>16-STANDINGS_OVERALL14[[#This Row],[LG HR]]</f>
        <v>14</v>
      </c>
      <c r="T145">
        <f>16-STANDINGS_OVERALL14[[#This Row],[LG RBI]]</f>
        <v>10</v>
      </c>
      <c r="U145">
        <f>16-STANDINGS_OVERALL14[[#This Row],[LG SB]]</f>
        <v>15</v>
      </c>
      <c r="V145">
        <f>16-STANDINGS_OVERALL14[[#This Row],[LG ERA]]</f>
        <v>3</v>
      </c>
      <c r="W145">
        <f>16-STANDINGS_OVERALL14[[#This Row],[LG W]]</f>
        <v>5</v>
      </c>
      <c r="X145">
        <f>16-STANDINGS_OVERALL14[[#This Row],[LG WHIP]]</f>
        <v>4</v>
      </c>
      <c r="Y145">
        <f>16-STANDINGS_OVERALL14[[#This Row],[LG K]]</f>
        <v>14</v>
      </c>
      <c r="Z145">
        <f>16-STANDINGS_OVERALL14[[#This Row],[LG SV]]</f>
        <v>3</v>
      </c>
      <c r="AA14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82</v>
      </c>
      <c r="AB145">
        <f t="shared" si="2"/>
        <v>9</v>
      </c>
    </row>
    <row r="146" spans="1:28" x14ac:dyDescent="0.25">
      <c r="A146">
        <v>253</v>
      </c>
      <c r="B146" s="10" t="str">
        <f>STANDINGS_OVERALL14[[#This Row],[Team]]&amp;STANDINGS_OVERALL14[[#This Row],[League]]</f>
        <v>MudhensMain Event Las Vegas March 30 5 pm PT</v>
      </c>
      <c r="C146" s="10" t="s">
        <v>18</v>
      </c>
      <c r="D146" t="s">
        <v>19</v>
      </c>
      <c r="E146" t="s">
        <v>478</v>
      </c>
      <c r="F146">
        <v>7</v>
      </c>
      <c r="G146">
        <f>INDEX(STANDINGS_BA[],MATCH(STANDINGS_OVERALL14[[#This Row],[TEAMandLEAGUE]],STANDINGS_BA[TeamANDLeague],0),COLUMN(STANDINGS_BA[PLACE]))</f>
        <v>12</v>
      </c>
      <c r="H146">
        <f>INDEX(STANDINGS_R[],MATCH(STANDINGS_OVERALL14[[#This Row],[TEAMandLEAGUE]],STANDINGS_R[TeamAndLeague],0),COLUMN(STANDINGS_R[PLACE]))</f>
        <v>12</v>
      </c>
      <c r="I146">
        <f>INDEX(STANDINGS_HR[],MATCH(STANDINGS_OVERALL14[[#This Row],[TEAMandLEAGUE]],STANDINGS_HR[TeamANDLeague],0),COLUMN(STANDINGS_HR[PLACE]))</f>
        <v>7</v>
      </c>
      <c r="J146">
        <f>INDEX(STANDINGS_RBI[],MATCH(STANDINGS_OVERALL14[[#This Row],[TEAMandLEAGUE]],STANDINGS_RBI[TeamANDLeague],0),COLUMN(STANDINGS_RBI[PLACE]))</f>
        <v>9</v>
      </c>
      <c r="K146">
        <f>INDEX(STANDINGS_SB[],MATCH(STANDINGS_OVERALL14[[#This Row],[TEAMandLEAGUE]],STANDINGS_SB[TeamANDLeague],0),COLUMN(STANDINGS_SB[PLACE]))</f>
        <v>8</v>
      </c>
      <c r="L146">
        <f>INDEX(STANDINGS_ERA[],MATCH(STANDINGS_OVERALL14[[#This Row],[TEAMandLEAGUE]],STANDINGS_ERA[TeamANDLeague],0),COLUMN(STANDINGS_ERA[PLACE]))</f>
        <v>10</v>
      </c>
      <c r="M146">
        <f>INDEX(STANDINGS_W[],MATCH(STANDINGS_OVERALL14[[#This Row],[TEAMandLEAGUE]],STANDINGS_W[TeamANDLeague],0),COLUMN(STANDINGS_W[PLACE]))</f>
        <v>4</v>
      </c>
      <c r="N146">
        <f>INDEX(STANDINGS_WHIP[],MATCH(STANDINGS_OVERALL14[[#This Row],[TEAMandLEAGUE]],STANDINGS_WHIP[TeamANDLeague],0),COLUMN(STANDINGS_WHIP[PLACE]))</f>
        <v>8</v>
      </c>
      <c r="O146">
        <f>INDEX(STANDINGS_K[],MATCH(STANDINGS_OVERALL14[[#This Row],[TEAMandLEAGUE]],STANDINGS_K[TeamANDLeague],0),COLUMN(STANDINGS_K[PLACE]))</f>
        <v>9</v>
      </c>
      <c r="P146">
        <f>INDEX(STANDINGS_SV[],MATCH(STANDINGS_OVERALL14[[#This Row],[TEAMandLEAGUE]],STANDINGS_SV[TeamANDLeague],0),COLUMN(STANDINGS_SV[PLACE]))</f>
        <v>3</v>
      </c>
      <c r="Q146">
        <f>16-STANDINGS_OVERALL14[[#This Row],[LG BA]]</f>
        <v>4</v>
      </c>
      <c r="R146">
        <f>16-STANDINGS_OVERALL14[[#This Row],[LG R]]</f>
        <v>4</v>
      </c>
      <c r="S146">
        <f>16-STANDINGS_OVERALL14[[#This Row],[LG HR]]</f>
        <v>9</v>
      </c>
      <c r="T146">
        <f>16-STANDINGS_OVERALL14[[#This Row],[LG RBI]]</f>
        <v>7</v>
      </c>
      <c r="U146">
        <f>16-STANDINGS_OVERALL14[[#This Row],[LG SB]]</f>
        <v>8</v>
      </c>
      <c r="V146">
        <f>16-STANDINGS_OVERALL14[[#This Row],[LG ERA]]</f>
        <v>6</v>
      </c>
      <c r="W146">
        <f>16-STANDINGS_OVERALL14[[#This Row],[LG W]]</f>
        <v>12</v>
      </c>
      <c r="X146">
        <f>16-STANDINGS_OVERALL14[[#This Row],[LG WHIP]]</f>
        <v>8</v>
      </c>
      <c r="Y146">
        <f>16-STANDINGS_OVERALL14[[#This Row],[LG K]]</f>
        <v>7</v>
      </c>
      <c r="Z146">
        <f>16-STANDINGS_OVERALL14[[#This Row],[LG SV]]</f>
        <v>13</v>
      </c>
      <c r="AA14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78</v>
      </c>
      <c r="AB146">
        <f t="shared" si="2"/>
        <v>10</v>
      </c>
    </row>
    <row r="147" spans="1:28" x14ac:dyDescent="0.25">
      <c r="A147">
        <v>313</v>
      </c>
      <c r="B147" s="10" t="str">
        <f>STANDINGS_OVERALL14[[#This Row],[Team]]&amp;STANDINGS_OVERALL14[[#This Row],[League]]</f>
        <v>DegeneratesMain Event Las Vegas March 30 5 pm PT</v>
      </c>
      <c r="C147" s="10" t="s">
        <v>708</v>
      </c>
      <c r="D147" t="s">
        <v>709</v>
      </c>
      <c r="E147" t="s">
        <v>478</v>
      </c>
      <c r="F147">
        <v>11</v>
      </c>
      <c r="G147">
        <f>INDEX(STANDINGS_BA[],MATCH(STANDINGS_OVERALL14[[#This Row],[TEAMandLEAGUE]],STANDINGS_BA[TeamANDLeague],0),COLUMN(STANDINGS_BA[PLACE]))</f>
        <v>14</v>
      </c>
      <c r="H147">
        <f>INDEX(STANDINGS_R[],MATCH(STANDINGS_OVERALL14[[#This Row],[TEAMandLEAGUE]],STANDINGS_R[TeamAndLeague],0),COLUMN(STANDINGS_R[PLACE]))</f>
        <v>13</v>
      </c>
      <c r="I147">
        <f>INDEX(STANDINGS_HR[],MATCH(STANDINGS_OVERALL14[[#This Row],[TEAMandLEAGUE]],STANDINGS_HR[TeamANDLeague],0),COLUMN(STANDINGS_HR[PLACE]))</f>
        <v>6</v>
      </c>
      <c r="J147">
        <f>INDEX(STANDINGS_RBI[],MATCH(STANDINGS_OVERALL14[[#This Row],[TEAMandLEAGUE]],STANDINGS_RBI[TeamANDLeague],0),COLUMN(STANDINGS_RBI[PLACE]))</f>
        <v>12</v>
      </c>
      <c r="K147">
        <f>INDEX(STANDINGS_SB[],MATCH(STANDINGS_OVERALL14[[#This Row],[TEAMandLEAGUE]],STANDINGS_SB[TeamANDLeague],0),COLUMN(STANDINGS_SB[PLACE]))</f>
        <v>7</v>
      </c>
      <c r="L147">
        <f>INDEX(STANDINGS_ERA[],MATCH(STANDINGS_OVERALL14[[#This Row],[TEAMandLEAGUE]],STANDINGS_ERA[TeamANDLeague],0),COLUMN(STANDINGS_ERA[PLACE]))</f>
        <v>9</v>
      </c>
      <c r="M147">
        <f>INDEX(STANDINGS_W[],MATCH(STANDINGS_OVERALL14[[#This Row],[TEAMandLEAGUE]],STANDINGS_W[TeamANDLeague],0),COLUMN(STANDINGS_W[PLACE]))</f>
        <v>6</v>
      </c>
      <c r="N147">
        <f>INDEX(STANDINGS_WHIP[],MATCH(STANDINGS_OVERALL14[[#This Row],[TEAMandLEAGUE]],STANDINGS_WHIP[TeamANDLeague],0),COLUMN(STANDINGS_WHIP[PLACE]))</f>
        <v>10</v>
      </c>
      <c r="O147">
        <f>INDEX(STANDINGS_K[],MATCH(STANDINGS_OVERALL14[[#This Row],[TEAMandLEAGUE]],STANDINGS_K[TeamANDLeague],0),COLUMN(STANDINGS_K[PLACE]))</f>
        <v>6</v>
      </c>
      <c r="P147">
        <f>INDEX(STANDINGS_SV[],MATCH(STANDINGS_OVERALL14[[#This Row],[TEAMandLEAGUE]],STANDINGS_SV[TeamANDLeague],0),COLUMN(STANDINGS_SV[PLACE]))</f>
        <v>4</v>
      </c>
      <c r="Q147">
        <f>16-STANDINGS_OVERALL14[[#This Row],[LG BA]]</f>
        <v>2</v>
      </c>
      <c r="R147">
        <f>16-STANDINGS_OVERALL14[[#This Row],[LG R]]</f>
        <v>3</v>
      </c>
      <c r="S147">
        <f>16-STANDINGS_OVERALL14[[#This Row],[LG HR]]</f>
        <v>10</v>
      </c>
      <c r="T147">
        <f>16-STANDINGS_OVERALL14[[#This Row],[LG RBI]]</f>
        <v>4</v>
      </c>
      <c r="U147">
        <f>16-STANDINGS_OVERALL14[[#This Row],[LG SB]]</f>
        <v>9</v>
      </c>
      <c r="V147">
        <f>16-STANDINGS_OVERALL14[[#This Row],[LG ERA]]</f>
        <v>7</v>
      </c>
      <c r="W147">
        <f>16-STANDINGS_OVERALL14[[#This Row],[LG W]]</f>
        <v>10</v>
      </c>
      <c r="X147">
        <f>16-STANDINGS_OVERALL14[[#This Row],[LG WHIP]]</f>
        <v>6</v>
      </c>
      <c r="Y147">
        <f>16-STANDINGS_OVERALL14[[#This Row],[LG K]]</f>
        <v>10</v>
      </c>
      <c r="Z147">
        <f>16-STANDINGS_OVERALL14[[#This Row],[LG SV]]</f>
        <v>12</v>
      </c>
      <c r="AA14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73</v>
      </c>
      <c r="AB147">
        <f t="shared" si="2"/>
        <v>11</v>
      </c>
    </row>
    <row r="148" spans="1:28" x14ac:dyDescent="0.25">
      <c r="A148">
        <v>322</v>
      </c>
      <c r="B148" s="10" t="str">
        <f>STANDINGS_OVERALL14[[#This Row],[Team]]&amp;STANDINGS_OVERALL14[[#This Row],[League]]</f>
        <v>Team enfieldMain Event Las Vegas March 30 5 pm PT</v>
      </c>
      <c r="C148" s="10" t="s">
        <v>204</v>
      </c>
      <c r="D148" t="s">
        <v>205</v>
      </c>
      <c r="E148" t="s">
        <v>478</v>
      </c>
      <c r="F148">
        <v>5</v>
      </c>
      <c r="G148">
        <f>INDEX(STANDINGS_BA[],MATCH(STANDINGS_OVERALL14[[#This Row],[TEAMandLEAGUE]],STANDINGS_BA[TeamANDLeague],0),COLUMN(STANDINGS_BA[PLACE]))</f>
        <v>2</v>
      </c>
      <c r="H148">
        <f>INDEX(STANDINGS_R[],MATCH(STANDINGS_OVERALL14[[#This Row],[TEAMandLEAGUE]],STANDINGS_R[TeamAndLeague],0),COLUMN(STANDINGS_R[PLACE]))</f>
        <v>7</v>
      </c>
      <c r="I148">
        <f>INDEX(STANDINGS_HR[],MATCH(STANDINGS_OVERALL14[[#This Row],[TEAMandLEAGUE]],STANDINGS_HR[TeamANDLeague],0),COLUMN(STANDINGS_HR[PLACE]))</f>
        <v>9</v>
      </c>
      <c r="J148">
        <f>INDEX(STANDINGS_RBI[],MATCH(STANDINGS_OVERALL14[[#This Row],[TEAMandLEAGUE]],STANDINGS_RBI[TeamANDLeague],0),COLUMN(STANDINGS_RBI[PLACE]))</f>
        <v>3</v>
      </c>
      <c r="K148">
        <f>INDEX(STANDINGS_SB[],MATCH(STANDINGS_OVERALL14[[#This Row],[TEAMandLEAGUE]],STANDINGS_SB[TeamANDLeague],0),COLUMN(STANDINGS_SB[PLACE]))</f>
        <v>15</v>
      </c>
      <c r="L148">
        <f>INDEX(STANDINGS_ERA[],MATCH(STANDINGS_OVERALL14[[#This Row],[TEAMandLEAGUE]],STANDINGS_ERA[TeamANDLeague],0),COLUMN(STANDINGS_ERA[PLACE]))</f>
        <v>15</v>
      </c>
      <c r="M148">
        <f>INDEX(STANDINGS_W[],MATCH(STANDINGS_OVERALL14[[#This Row],[TEAMandLEAGUE]],STANDINGS_W[TeamANDLeague],0),COLUMN(STANDINGS_W[PLACE]))</f>
        <v>8</v>
      </c>
      <c r="N148">
        <f>INDEX(STANDINGS_WHIP[],MATCH(STANDINGS_OVERALL14[[#This Row],[TEAMandLEAGUE]],STANDINGS_WHIP[TeamANDLeague],0),COLUMN(STANDINGS_WHIP[PLACE]))</f>
        <v>15</v>
      </c>
      <c r="O148">
        <f>INDEX(STANDINGS_K[],MATCH(STANDINGS_OVERALL14[[#This Row],[TEAMandLEAGUE]],STANDINGS_K[TeamANDLeague],0),COLUMN(STANDINGS_K[PLACE]))</f>
        <v>4</v>
      </c>
      <c r="P148">
        <f>INDEX(STANDINGS_SV[],MATCH(STANDINGS_OVERALL14[[#This Row],[TEAMandLEAGUE]],STANDINGS_SV[TeamANDLeague],0),COLUMN(STANDINGS_SV[PLACE]))</f>
        <v>15</v>
      </c>
      <c r="Q148">
        <f>16-STANDINGS_OVERALL14[[#This Row],[LG BA]]</f>
        <v>14</v>
      </c>
      <c r="R148">
        <f>16-STANDINGS_OVERALL14[[#This Row],[LG R]]</f>
        <v>9</v>
      </c>
      <c r="S148">
        <f>16-STANDINGS_OVERALL14[[#This Row],[LG HR]]</f>
        <v>7</v>
      </c>
      <c r="T148">
        <f>16-STANDINGS_OVERALL14[[#This Row],[LG RBI]]</f>
        <v>13</v>
      </c>
      <c r="U148">
        <f>16-STANDINGS_OVERALL14[[#This Row],[LG SB]]</f>
        <v>1</v>
      </c>
      <c r="V148">
        <f>16-STANDINGS_OVERALL14[[#This Row],[LG ERA]]</f>
        <v>1</v>
      </c>
      <c r="W148">
        <f>16-STANDINGS_OVERALL14[[#This Row],[LG W]]</f>
        <v>8</v>
      </c>
      <c r="X148">
        <f>16-STANDINGS_OVERALL14[[#This Row],[LG WHIP]]</f>
        <v>1</v>
      </c>
      <c r="Y148">
        <f>16-STANDINGS_OVERALL14[[#This Row],[LG K]]</f>
        <v>12</v>
      </c>
      <c r="Z148">
        <f>16-STANDINGS_OVERALL14[[#This Row],[LG SV]]</f>
        <v>1</v>
      </c>
      <c r="AA14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67</v>
      </c>
      <c r="AB148">
        <f t="shared" si="2"/>
        <v>12</v>
      </c>
    </row>
    <row r="149" spans="1:28" x14ac:dyDescent="0.25">
      <c r="A149">
        <v>346</v>
      </c>
      <c r="B149" s="10" t="str">
        <f>STANDINGS_OVERALL14[[#This Row],[Team]]&amp;STANDINGS_OVERALL14[[#This Row],[League]]</f>
        <v>Main Squeeze 1Main Event Las Vegas March 30 5 pm PT</v>
      </c>
      <c r="C149" s="10" t="s">
        <v>750</v>
      </c>
      <c r="D149" t="s">
        <v>238</v>
      </c>
      <c r="E149" t="s">
        <v>478</v>
      </c>
      <c r="F149">
        <v>10</v>
      </c>
      <c r="G149">
        <f>INDEX(STANDINGS_BA[],MATCH(STANDINGS_OVERALL14[[#This Row],[TEAMandLEAGUE]],STANDINGS_BA[TeamANDLeague],0),COLUMN(STANDINGS_BA[PLACE]))</f>
        <v>11</v>
      </c>
      <c r="H149">
        <f>INDEX(STANDINGS_R[],MATCH(STANDINGS_OVERALL14[[#This Row],[TEAMandLEAGUE]],STANDINGS_R[TeamAndLeague],0),COLUMN(STANDINGS_R[PLACE]))</f>
        <v>9</v>
      </c>
      <c r="I149">
        <f>INDEX(STANDINGS_HR[],MATCH(STANDINGS_OVERALL14[[#This Row],[TEAMandLEAGUE]],STANDINGS_HR[TeamANDLeague],0),COLUMN(STANDINGS_HR[PLACE]))</f>
        <v>8</v>
      </c>
      <c r="J149">
        <f>INDEX(STANDINGS_RBI[],MATCH(STANDINGS_OVERALL14[[#This Row],[TEAMandLEAGUE]],STANDINGS_RBI[TeamANDLeague],0),COLUMN(STANDINGS_RBI[PLACE]))</f>
        <v>7</v>
      </c>
      <c r="K149">
        <f>INDEX(STANDINGS_SB[],MATCH(STANDINGS_OVERALL14[[#This Row],[TEAMandLEAGUE]],STANDINGS_SB[TeamANDLeague],0),COLUMN(STANDINGS_SB[PLACE]))</f>
        <v>14</v>
      </c>
      <c r="L149">
        <f>INDEX(STANDINGS_ERA[],MATCH(STANDINGS_OVERALL14[[#This Row],[TEAMandLEAGUE]],STANDINGS_ERA[TeamANDLeague],0),COLUMN(STANDINGS_ERA[PLACE]))</f>
        <v>8</v>
      </c>
      <c r="M149">
        <f>INDEX(STANDINGS_W[],MATCH(STANDINGS_OVERALL14[[#This Row],[TEAMandLEAGUE]],STANDINGS_W[TeamANDLeague],0),COLUMN(STANDINGS_W[PLACE]))</f>
        <v>13</v>
      </c>
      <c r="N149">
        <f>INDEX(STANDINGS_WHIP[],MATCH(STANDINGS_OVERALL14[[#This Row],[TEAMandLEAGUE]],STANDINGS_WHIP[TeamANDLeague],0),COLUMN(STANDINGS_WHIP[PLACE]))</f>
        <v>9</v>
      </c>
      <c r="O149">
        <f>INDEX(STANDINGS_K[],MATCH(STANDINGS_OVERALL14[[#This Row],[TEAMandLEAGUE]],STANDINGS_K[TeamANDLeague],0),COLUMN(STANDINGS_K[PLACE]))</f>
        <v>12</v>
      </c>
      <c r="P149">
        <f>INDEX(STANDINGS_SV[],MATCH(STANDINGS_OVERALL14[[#This Row],[TEAMandLEAGUE]],STANDINGS_SV[TeamANDLeague],0),COLUMN(STANDINGS_SV[PLACE]))</f>
        <v>2</v>
      </c>
      <c r="Q149">
        <f>16-STANDINGS_OVERALL14[[#This Row],[LG BA]]</f>
        <v>5</v>
      </c>
      <c r="R149">
        <f>16-STANDINGS_OVERALL14[[#This Row],[LG R]]</f>
        <v>7</v>
      </c>
      <c r="S149">
        <f>16-STANDINGS_OVERALL14[[#This Row],[LG HR]]</f>
        <v>8</v>
      </c>
      <c r="T149">
        <f>16-STANDINGS_OVERALL14[[#This Row],[LG RBI]]</f>
        <v>9</v>
      </c>
      <c r="U149">
        <f>16-STANDINGS_OVERALL14[[#This Row],[LG SB]]</f>
        <v>2</v>
      </c>
      <c r="V149">
        <f>16-STANDINGS_OVERALL14[[#This Row],[LG ERA]]</f>
        <v>8</v>
      </c>
      <c r="W149">
        <f>16-STANDINGS_OVERALL14[[#This Row],[LG W]]</f>
        <v>3</v>
      </c>
      <c r="X149">
        <f>16-STANDINGS_OVERALL14[[#This Row],[LG WHIP]]</f>
        <v>7</v>
      </c>
      <c r="Y149">
        <f>16-STANDINGS_OVERALL14[[#This Row],[LG K]]</f>
        <v>4</v>
      </c>
      <c r="Z149">
        <f>16-STANDINGS_OVERALL14[[#This Row],[LG SV]]</f>
        <v>14</v>
      </c>
      <c r="AA14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67</v>
      </c>
      <c r="AB149">
        <f t="shared" si="2"/>
        <v>13</v>
      </c>
    </row>
    <row r="150" spans="1:28" x14ac:dyDescent="0.25">
      <c r="A150">
        <v>437</v>
      </c>
      <c r="B150" s="10" t="str">
        <f>STANDINGS_OVERALL14[[#This Row],[Team]]&amp;STANDINGS_OVERALL14[[#This Row],[League]]</f>
        <v>SandstormMain Event Las Vegas March 30 5 pm PT</v>
      </c>
      <c r="C150" s="10" t="s">
        <v>830</v>
      </c>
      <c r="D150" t="s">
        <v>831</v>
      </c>
      <c r="E150" t="s">
        <v>478</v>
      </c>
      <c r="F150">
        <v>2</v>
      </c>
      <c r="G150">
        <f>INDEX(STANDINGS_BA[],MATCH(STANDINGS_OVERALL14[[#This Row],[TEAMandLEAGUE]],STANDINGS_BA[TeamANDLeague],0),COLUMN(STANDINGS_BA[PLACE]))</f>
        <v>9</v>
      </c>
      <c r="H150">
        <f>INDEX(STANDINGS_R[],MATCH(STANDINGS_OVERALL14[[#This Row],[TEAMandLEAGUE]],STANDINGS_R[TeamAndLeague],0),COLUMN(STANDINGS_R[PLACE]))</f>
        <v>6</v>
      </c>
      <c r="I150">
        <f>INDEX(STANDINGS_HR[],MATCH(STANDINGS_OVERALL14[[#This Row],[TEAMandLEAGUE]],STANDINGS_HR[TeamANDLeague],0),COLUMN(STANDINGS_HR[PLACE]))</f>
        <v>14</v>
      </c>
      <c r="J150">
        <f>INDEX(STANDINGS_RBI[],MATCH(STANDINGS_OVERALL14[[#This Row],[TEAMandLEAGUE]],STANDINGS_RBI[TeamANDLeague],0),COLUMN(STANDINGS_RBI[PLACE]))</f>
        <v>11</v>
      </c>
      <c r="K150">
        <f>INDEX(STANDINGS_SB[],MATCH(STANDINGS_OVERALL14[[#This Row],[TEAMandLEAGUE]],STANDINGS_SB[TeamANDLeague],0),COLUMN(STANDINGS_SB[PLACE]))</f>
        <v>9</v>
      </c>
      <c r="L150">
        <f>INDEX(STANDINGS_ERA[],MATCH(STANDINGS_OVERALL14[[#This Row],[TEAMandLEAGUE]],STANDINGS_ERA[TeamANDLeague],0),COLUMN(STANDINGS_ERA[PLACE]))</f>
        <v>14</v>
      </c>
      <c r="M150">
        <f>INDEX(STANDINGS_W[],MATCH(STANDINGS_OVERALL14[[#This Row],[TEAMandLEAGUE]],STANDINGS_W[TeamANDLeague],0),COLUMN(STANDINGS_W[PLACE]))</f>
        <v>9</v>
      </c>
      <c r="N150">
        <f>INDEX(STANDINGS_WHIP[],MATCH(STANDINGS_OVERALL14[[#This Row],[TEAMandLEAGUE]],STANDINGS_WHIP[TeamANDLeague],0),COLUMN(STANDINGS_WHIP[PLACE]))</f>
        <v>14</v>
      </c>
      <c r="O150">
        <f>INDEX(STANDINGS_K[],MATCH(STANDINGS_OVERALL14[[#This Row],[TEAMandLEAGUE]],STANDINGS_K[TeamANDLeague],0),COLUMN(STANDINGS_K[PLACE]))</f>
        <v>15</v>
      </c>
      <c r="P150">
        <f>INDEX(STANDINGS_SV[],MATCH(STANDINGS_OVERALL14[[#This Row],[TEAMandLEAGUE]],STANDINGS_SV[TeamANDLeague],0),COLUMN(STANDINGS_SV[PLACE]))</f>
        <v>14</v>
      </c>
      <c r="Q150">
        <f>16-STANDINGS_OVERALL14[[#This Row],[LG BA]]</f>
        <v>7</v>
      </c>
      <c r="R150">
        <f>16-STANDINGS_OVERALL14[[#This Row],[LG R]]</f>
        <v>10</v>
      </c>
      <c r="S150">
        <f>16-STANDINGS_OVERALL14[[#This Row],[LG HR]]</f>
        <v>2</v>
      </c>
      <c r="T150">
        <f>16-STANDINGS_OVERALL14[[#This Row],[LG RBI]]</f>
        <v>5</v>
      </c>
      <c r="U150">
        <f>16-STANDINGS_OVERALL14[[#This Row],[LG SB]]</f>
        <v>7</v>
      </c>
      <c r="V150">
        <f>16-STANDINGS_OVERALL14[[#This Row],[LG ERA]]</f>
        <v>2</v>
      </c>
      <c r="W150">
        <f>16-STANDINGS_OVERALL14[[#This Row],[LG W]]</f>
        <v>7</v>
      </c>
      <c r="X150">
        <f>16-STANDINGS_OVERALL14[[#This Row],[LG WHIP]]</f>
        <v>2</v>
      </c>
      <c r="Y150">
        <f>16-STANDINGS_OVERALL14[[#This Row],[LG K]]</f>
        <v>1</v>
      </c>
      <c r="Z150">
        <f>16-STANDINGS_OVERALL14[[#This Row],[LG SV]]</f>
        <v>2</v>
      </c>
      <c r="AA15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45</v>
      </c>
      <c r="AB150">
        <f t="shared" si="2"/>
        <v>14</v>
      </c>
    </row>
    <row r="151" spans="1:28" x14ac:dyDescent="0.25">
      <c r="A151">
        <v>445</v>
      </c>
      <c r="B151" s="10" t="str">
        <f>STANDINGS_OVERALL14[[#This Row],[Team]]&amp;STANDINGS_OVERALL14[[#This Row],[League]]</f>
        <v>The ShirishamaMain Event Las Vegas March 30 5 pm PT</v>
      </c>
      <c r="C151" s="10" t="s">
        <v>837</v>
      </c>
      <c r="D151" t="s">
        <v>838</v>
      </c>
      <c r="E151" t="s">
        <v>478</v>
      </c>
      <c r="F151">
        <v>12</v>
      </c>
      <c r="G151">
        <f>INDEX(STANDINGS_BA[],MATCH(STANDINGS_OVERALL14[[#This Row],[TEAMandLEAGUE]],STANDINGS_BA[TeamANDLeague],0),COLUMN(STANDINGS_BA[PLACE]))</f>
        <v>10</v>
      </c>
      <c r="H151">
        <f>INDEX(STANDINGS_R[],MATCH(STANDINGS_OVERALL14[[#This Row],[TEAMandLEAGUE]],STANDINGS_R[TeamAndLeague],0),COLUMN(STANDINGS_R[PLACE]))</f>
        <v>11</v>
      </c>
      <c r="I151">
        <f>INDEX(STANDINGS_HR[],MATCH(STANDINGS_OVERALL14[[#This Row],[TEAMandLEAGUE]],STANDINGS_HR[TeamANDLeague],0),COLUMN(STANDINGS_HR[PLACE]))</f>
        <v>13</v>
      </c>
      <c r="J151">
        <f>INDEX(STANDINGS_RBI[],MATCH(STANDINGS_OVERALL14[[#This Row],[TEAMandLEAGUE]],STANDINGS_RBI[TeamANDLeague],0),COLUMN(STANDINGS_RBI[PLACE]))</f>
        <v>13</v>
      </c>
      <c r="K151">
        <f>INDEX(STANDINGS_SB[],MATCH(STANDINGS_OVERALL14[[#This Row],[TEAMandLEAGUE]],STANDINGS_SB[TeamANDLeague],0),COLUMN(STANDINGS_SB[PLACE]))</f>
        <v>10</v>
      </c>
      <c r="L151">
        <f>INDEX(STANDINGS_ERA[],MATCH(STANDINGS_OVERALL14[[#This Row],[TEAMandLEAGUE]],STANDINGS_ERA[TeamANDLeague],0),COLUMN(STANDINGS_ERA[PLACE]))</f>
        <v>12</v>
      </c>
      <c r="M151">
        <f>INDEX(STANDINGS_W[],MATCH(STANDINGS_OVERALL14[[#This Row],[TEAMandLEAGUE]],STANDINGS_W[TeamANDLeague],0),COLUMN(STANDINGS_W[PLACE]))</f>
        <v>15</v>
      </c>
      <c r="N151">
        <f>INDEX(STANDINGS_WHIP[],MATCH(STANDINGS_OVERALL14[[#This Row],[TEAMandLEAGUE]],STANDINGS_WHIP[TeamANDLeague],0),COLUMN(STANDINGS_WHIP[PLACE]))</f>
        <v>13</v>
      </c>
      <c r="O151">
        <f>INDEX(STANDINGS_K[],MATCH(STANDINGS_OVERALL14[[#This Row],[TEAMandLEAGUE]],STANDINGS_K[TeamANDLeague],0),COLUMN(STANDINGS_K[PLACE]))</f>
        <v>11</v>
      </c>
      <c r="P151">
        <f>INDEX(STANDINGS_SV[],MATCH(STANDINGS_OVERALL14[[#This Row],[TEAMandLEAGUE]],STANDINGS_SV[TeamANDLeague],0),COLUMN(STANDINGS_SV[PLACE]))</f>
        <v>8</v>
      </c>
      <c r="Q151">
        <f>16-STANDINGS_OVERALL14[[#This Row],[LG BA]]</f>
        <v>6</v>
      </c>
      <c r="R151">
        <f>16-STANDINGS_OVERALL14[[#This Row],[LG R]]</f>
        <v>5</v>
      </c>
      <c r="S151">
        <f>16-STANDINGS_OVERALL14[[#This Row],[LG HR]]</f>
        <v>3</v>
      </c>
      <c r="T151">
        <f>16-STANDINGS_OVERALL14[[#This Row],[LG RBI]]</f>
        <v>3</v>
      </c>
      <c r="U151">
        <f>16-STANDINGS_OVERALL14[[#This Row],[LG SB]]</f>
        <v>6</v>
      </c>
      <c r="V151">
        <f>16-STANDINGS_OVERALL14[[#This Row],[LG ERA]]</f>
        <v>4</v>
      </c>
      <c r="W151">
        <f>16-STANDINGS_OVERALL14[[#This Row],[LG W]]</f>
        <v>1</v>
      </c>
      <c r="X151">
        <f>16-STANDINGS_OVERALL14[[#This Row],[LG WHIP]]</f>
        <v>3</v>
      </c>
      <c r="Y151">
        <f>16-STANDINGS_OVERALL14[[#This Row],[LG K]]</f>
        <v>5</v>
      </c>
      <c r="Z151">
        <f>16-STANDINGS_OVERALL14[[#This Row],[LG SV]]</f>
        <v>8</v>
      </c>
      <c r="AA15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44</v>
      </c>
      <c r="AB151">
        <f t="shared" si="2"/>
        <v>15</v>
      </c>
    </row>
    <row r="152" spans="1:28" x14ac:dyDescent="0.25">
      <c r="A152">
        <v>16</v>
      </c>
      <c r="B152" s="10" t="str">
        <f>STANDINGS_OVERALL14[[#This Row],[Team]]&amp;STANDINGS_OVERALL14[[#This Row],[League]]</f>
        <v>bluebloodsMain Event New York March 25 League 1</v>
      </c>
      <c r="C152" s="10" t="s">
        <v>199</v>
      </c>
      <c r="D152" t="s">
        <v>200</v>
      </c>
      <c r="E152" t="s">
        <v>432</v>
      </c>
      <c r="F152">
        <v>10</v>
      </c>
      <c r="G152">
        <f>INDEX(STANDINGS_BA[],MATCH(STANDINGS_OVERALL14[[#This Row],[TEAMandLEAGUE]],STANDINGS_BA[TeamANDLeague],0),COLUMN(STANDINGS_BA[PLACE]))</f>
        <v>10</v>
      </c>
      <c r="H152">
        <f>INDEX(STANDINGS_R[],MATCH(STANDINGS_OVERALL14[[#This Row],[TEAMandLEAGUE]],STANDINGS_R[TeamAndLeague],0),COLUMN(STANDINGS_R[PLACE]))</f>
        <v>2</v>
      </c>
      <c r="I152">
        <f>INDEX(STANDINGS_HR[],MATCH(STANDINGS_OVERALL14[[#This Row],[TEAMandLEAGUE]],STANDINGS_HR[TeamANDLeague],0),COLUMN(STANDINGS_HR[PLACE]))</f>
        <v>4</v>
      </c>
      <c r="J152">
        <f>INDEX(STANDINGS_RBI[],MATCH(STANDINGS_OVERALL14[[#This Row],[TEAMandLEAGUE]],STANDINGS_RBI[TeamANDLeague],0),COLUMN(STANDINGS_RBI[PLACE]))</f>
        <v>4</v>
      </c>
      <c r="K152">
        <f>INDEX(STANDINGS_SB[],MATCH(STANDINGS_OVERALL14[[#This Row],[TEAMandLEAGUE]],STANDINGS_SB[TeamANDLeague],0),COLUMN(STANDINGS_SB[PLACE]))</f>
        <v>2</v>
      </c>
      <c r="L152">
        <f>INDEX(STANDINGS_ERA[],MATCH(STANDINGS_OVERALL14[[#This Row],[TEAMandLEAGUE]],STANDINGS_ERA[TeamANDLeague],0),COLUMN(STANDINGS_ERA[PLACE]))</f>
        <v>1</v>
      </c>
      <c r="M152">
        <f>INDEX(STANDINGS_W[],MATCH(STANDINGS_OVERALL14[[#This Row],[TEAMandLEAGUE]],STANDINGS_W[TeamANDLeague],0),COLUMN(STANDINGS_W[PLACE]))</f>
        <v>1</v>
      </c>
      <c r="N152">
        <f>INDEX(STANDINGS_WHIP[],MATCH(STANDINGS_OVERALL14[[#This Row],[TEAMandLEAGUE]],STANDINGS_WHIP[TeamANDLeague],0),COLUMN(STANDINGS_WHIP[PLACE]))</f>
        <v>1</v>
      </c>
      <c r="O152">
        <f>INDEX(STANDINGS_K[],MATCH(STANDINGS_OVERALL14[[#This Row],[TEAMandLEAGUE]],STANDINGS_K[TeamANDLeague],0),COLUMN(STANDINGS_K[PLACE]))</f>
        <v>1</v>
      </c>
      <c r="P152">
        <f>INDEX(STANDINGS_SV[],MATCH(STANDINGS_OVERALL14[[#This Row],[TEAMandLEAGUE]],STANDINGS_SV[TeamANDLeague],0),COLUMN(STANDINGS_SV[PLACE]))</f>
        <v>5</v>
      </c>
      <c r="Q152">
        <f>16-STANDINGS_OVERALL14[[#This Row],[LG BA]]</f>
        <v>6</v>
      </c>
      <c r="R152">
        <f>16-STANDINGS_OVERALL14[[#This Row],[LG R]]</f>
        <v>14</v>
      </c>
      <c r="S152">
        <f>16-STANDINGS_OVERALL14[[#This Row],[LG HR]]</f>
        <v>12</v>
      </c>
      <c r="T152">
        <f>16-STANDINGS_OVERALL14[[#This Row],[LG RBI]]</f>
        <v>12</v>
      </c>
      <c r="U152">
        <f>16-STANDINGS_OVERALL14[[#This Row],[LG SB]]</f>
        <v>14</v>
      </c>
      <c r="V152">
        <f>16-STANDINGS_OVERALL14[[#This Row],[LG ERA]]</f>
        <v>15</v>
      </c>
      <c r="W152">
        <f>16-STANDINGS_OVERALL14[[#This Row],[LG W]]</f>
        <v>15</v>
      </c>
      <c r="X152">
        <f>16-STANDINGS_OVERALL14[[#This Row],[LG WHIP]]</f>
        <v>15</v>
      </c>
      <c r="Y152">
        <f>16-STANDINGS_OVERALL14[[#This Row],[LG K]]</f>
        <v>15</v>
      </c>
      <c r="Z152">
        <f>16-STANDINGS_OVERALL14[[#This Row],[LG SV]]</f>
        <v>11</v>
      </c>
      <c r="AA15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129</v>
      </c>
      <c r="AB152">
        <f t="shared" si="2"/>
        <v>1</v>
      </c>
    </row>
    <row r="153" spans="1:28" x14ac:dyDescent="0.25">
      <c r="A153">
        <v>50</v>
      </c>
      <c r="B153" s="10" t="str">
        <f>STANDINGS_OVERALL14[[#This Row],[Team]]&amp;STANDINGS_OVERALL14[[#This Row],[League]]</f>
        <v>Incredible Hulking Us NY1Main Event New York March 25 League 1</v>
      </c>
      <c r="C153" s="10" t="s">
        <v>251</v>
      </c>
      <c r="D153" t="s">
        <v>94</v>
      </c>
      <c r="E153" t="s">
        <v>432</v>
      </c>
      <c r="F153">
        <v>3</v>
      </c>
      <c r="G153">
        <f>INDEX(STANDINGS_BA[],MATCH(STANDINGS_OVERALL14[[#This Row],[TEAMandLEAGUE]],STANDINGS_BA[TeamANDLeague],0),COLUMN(STANDINGS_BA[PLACE]))</f>
        <v>6</v>
      </c>
      <c r="H153">
        <f>INDEX(STANDINGS_R[],MATCH(STANDINGS_OVERALL14[[#This Row],[TEAMandLEAGUE]],STANDINGS_R[TeamAndLeague],0),COLUMN(STANDINGS_R[PLACE]))</f>
        <v>7</v>
      </c>
      <c r="I153">
        <f>INDEX(STANDINGS_HR[],MATCH(STANDINGS_OVERALL14[[#This Row],[TEAMandLEAGUE]],STANDINGS_HR[TeamANDLeague],0),COLUMN(STANDINGS_HR[PLACE]))</f>
        <v>2</v>
      </c>
      <c r="J153">
        <f>INDEX(STANDINGS_RBI[],MATCH(STANDINGS_OVERALL14[[#This Row],[TEAMandLEAGUE]],STANDINGS_RBI[TeamANDLeague],0),COLUMN(STANDINGS_RBI[PLACE]))</f>
        <v>2</v>
      </c>
      <c r="K153">
        <f>INDEX(STANDINGS_SB[],MATCH(STANDINGS_OVERALL14[[#This Row],[TEAMandLEAGUE]],STANDINGS_SB[TeamANDLeague],0),COLUMN(STANDINGS_SB[PLACE]))</f>
        <v>14</v>
      </c>
      <c r="L153">
        <f>INDEX(STANDINGS_ERA[],MATCH(STANDINGS_OVERALL14[[#This Row],[TEAMandLEAGUE]],STANDINGS_ERA[TeamANDLeague],0),COLUMN(STANDINGS_ERA[PLACE]))</f>
        <v>3</v>
      </c>
      <c r="M153">
        <f>INDEX(STANDINGS_W[],MATCH(STANDINGS_OVERALL14[[#This Row],[TEAMandLEAGUE]],STANDINGS_W[TeamANDLeague],0),COLUMN(STANDINGS_W[PLACE]))</f>
        <v>2</v>
      </c>
      <c r="N153">
        <f>INDEX(STANDINGS_WHIP[],MATCH(STANDINGS_OVERALL14[[#This Row],[TEAMandLEAGUE]],STANDINGS_WHIP[TeamANDLeague],0),COLUMN(STANDINGS_WHIP[PLACE]))</f>
        <v>4</v>
      </c>
      <c r="O153">
        <f>INDEX(STANDINGS_K[],MATCH(STANDINGS_OVERALL14[[#This Row],[TEAMandLEAGUE]],STANDINGS_K[TeamANDLeague],0),COLUMN(STANDINGS_K[PLACE]))</f>
        <v>4</v>
      </c>
      <c r="P153">
        <f>INDEX(STANDINGS_SV[],MATCH(STANDINGS_OVERALL14[[#This Row],[TEAMandLEAGUE]],STANDINGS_SV[TeamANDLeague],0),COLUMN(STANDINGS_SV[PLACE]))</f>
        <v>1</v>
      </c>
      <c r="Q153">
        <f>16-STANDINGS_OVERALL14[[#This Row],[LG BA]]</f>
        <v>10</v>
      </c>
      <c r="R153">
        <f>16-STANDINGS_OVERALL14[[#This Row],[LG R]]</f>
        <v>9</v>
      </c>
      <c r="S153">
        <f>16-STANDINGS_OVERALL14[[#This Row],[LG HR]]</f>
        <v>14</v>
      </c>
      <c r="T153">
        <f>16-STANDINGS_OVERALL14[[#This Row],[LG RBI]]</f>
        <v>14</v>
      </c>
      <c r="U153">
        <f>16-STANDINGS_OVERALL14[[#This Row],[LG SB]]</f>
        <v>2</v>
      </c>
      <c r="V153">
        <f>16-STANDINGS_OVERALL14[[#This Row],[LG ERA]]</f>
        <v>13</v>
      </c>
      <c r="W153">
        <f>16-STANDINGS_OVERALL14[[#This Row],[LG W]]</f>
        <v>14</v>
      </c>
      <c r="X153">
        <f>16-STANDINGS_OVERALL14[[#This Row],[LG WHIP]]</f>
        <v>12</v>
      </c>
      <c r="Y153">
        <f>16-STANDINGS_OVERALL14[[#This Row],[LG K]]</f>
        <v>12</v>
      </c>
      <c r="Z153">
        <f>16-STANDINGS_OVERALL14[[#This Row],[LG SV]]</f>
        <v>15</v>
      </c>
      <c r="AA15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115</v>
      </c>
      <c r="AB153">
        <f t="shared" si="2"/>
        <v>2</v>
      </c>
    </row>
    <row r="154" spans="1:28" x14ac:dyDescent="0.25">
      <c r="A154">
        <v>140</v>
      </c>
      <c r="B154" s="10" t="str">
        <f>STANDINGS_OVERALL14[[#This Row],[Team]]&amp;STANDINGS_OVERALL14[[#This Row],[League]]</f>
        <v>The Christian Vazquez ExperienceMain Event New York March 25 League 1</v>
      </c>
      <c r="C154" s="10" t="s">
        <v>544</v>
      </c>
      <c r="D154" t="s">
        <v>371</v>
      </c>
      <c r="E154" t="s">
        <v>432</v>
      </c>
      <c r="F154">
        <v>6</v>
      </c>
      <c r="G154">
        <f>INDEX(STANDINGS_BA[],MATCH(STANDINGS_OVERALL14[[#This Row],[TEAMandLEAGUE]],STANDINGS_BA[TeamANDLeague],0),COLUMN(STANDINGS_BA[PLACE]))</f>
        <v>1</v>
      </c>
      <c r="H154">
        <f>INDEX(STANDINGS_R[],MATCH(STANDINGS_OVERALL14[[#This Row],[TEAMandLEAGUE]],STANDINGS_R[TeamAndLeague],0),COLUMN(STANDINGS_R[PLACE]))</f>
        <v>3</v>
      </c>
      <c r="I154">
        <f>INDEX(STANDINGS_HR[],MATCH(STANDINGS_OVERALL14[[#This Row],[TEAMandLEAGUE]],STANDINGS_HR[TeamANDLeague],0),COLUMN(STANDINGS_HR[PLACE]))</f>
        <v>8</v>
      </c>
      <c r="J154">
        <f>INDEX(STANDINGS_RBI[],MATCH(STANDINGS_OVERALL14[[#This Row],[TEAMandLEAGUE]],STANDINGS_RBI[TeamANDLeague],0),COLUMN(STANDINGS_RBI[PLACE]))</f>
        <v>3</v>
      </c>
      <c r="K154">
        <f>INDEX(STANDINGS_SB[],MATCH(STANDINGS_OVERALL14[[#This Row],[TEAMandLEAGUE]],STANDINGS_SB[TeamANDLeague],0),COLUMN(STANDINGS_SB[PLACE]))</f>
        <v>5</v>
      </c>
      <c r="L154">
        <f>INDEX(STANDINGS_ERA[],MATCH(STANDINGS_OVERALL14[[#This Row],[TEAMandLEAGUE]],STANDINGS_ERA[TeamANDLeague],0),COLUMN(STANDINGS_ERA[PLACE]))</f>
        <v>13</v>
      </c>
      <c r="M154">
        <f>INDEX(STANDINGS_W[],MATCH(STANDINGS_OVERALL14[[#This Row],[TEAMandLEAGUE]],STANDINGS_W[TeamANDLeague],0),COLUMN(STANDINGS_W[PLACE]))</f>
        <v>12</v>
      </c>
      <c r="N154">
        <f>INDEX(STANDINGS_WHIP[],MATCH(STANDINGS_OVERALL14[[#This Row],[TEAMandLEAGUE]],STANDINGS_WHIP[TeamANDLeague],0),COLUMN(STANDINGS_WHIP[PLACE]))</f>
        <v>9</v>
      </c>
      <c r="O154">
        <f>INDEX(STANDINGS_K[],MATCH(STANDINGS_OVERALL14[[#This Row],[TEAMandLEAGUE]],STANDINGS_K[TeamANDLeague],0),COLUMN(STANDINGS_K[PLACE]))</f>
        <v>7</v>
      </c>
      <c r="P154">
        <f>INDEX(STANDINGS_SV[],MATCH(STANDINGS_OVERALL14[[#This Row],[TEAMandLEAGUE]],STANDINGS_SV[TeamANDLeague],0),COLUMN(STANDINGS_SV[PLACE]))</f>
        <v>4</v>
      </c>
      <c r="Q154">
        <f>16-STANDINGS_OVERALL14[[#This Row],[LG BA]]</f>
        <v>15</v>
      </c>
      <c r="R154">
        <f>16-STANDINGS_OVERALL14[[#This Row],[LG R]]</f>
        <v>13</v>
      </c>
      <c r="S154">
        <f>16-STANDINGS_OVERALL14[[#This Row],[LG HR]]</f>
        <v>8</v>
      </c>
      <c r="T154">
        <f>16-STANDINGS_OVERALL14[[#This Row],[LG RBI]]</f>
        <v>13</v>
      </c>
      <c r="U154">
        <f>16-STANDINGS_OVERALL14[[#This Row],[LG SB]]</f>
        <v>11</v>
      </c>
      <c r="V154">
        <f>16-STANDINGS_OVERALL14[[#This Row],[LG ERA]]</f>
        <v>3</v>
      </c>
      <c r="W154">
        <f>16-STANDINGS_OVERALL14[[#This Row],[LG W]]</f>
        <v>4</v>
      </c>
      <c r="X154">
        <f>16-STANDINGS_OVERALL14[[#This Row],[LG WHIP]]</f>
        <v>7</v>
      </c>
      <c r="Y154">
        <f>16-STANDINGS_OVERALL14[[#This Row],[LG K]]</f>
        <v>9</v>
      </c>
      <c r="Z154">
        <f>16-STANDINGS_OVERALL14[[#This Row],[LG SV]]</f>
        <v>12</v>
      </c>
      <c r="AA15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154">
        <f t="shared" si="2"/>
        <v>3</v>
      </c>
    </row>
    <row r="155" spans="1:28" x14ac:dyDescent="0.25">
      <c r="A155">
        <v>175</v>
      </c>
      <c r="B155" s="10" t="str">
        <f>STANDINGS_OVERALL14[[#This Row],[Team]]&amp;STANDINGS_OVERALL14[[#This Row],[League]]</f>
        <v>Leave the Gun, Take the CannoliMain Event New York March 25 League 1</v>
      </c>
      <c r="C155" s="10" t="s">
        <v>577</v>
      </c>
      <c r="D155" t="s">
        <v>248</v>
      </c>
      <c r="E155" t="s">
        <v>432</v>
      </c>
      <c r="F155">
        <v>5</v>
      </c>
      <c r="G155">
        <f>INDEX(STANDINGS_BA[],MATCH(STANDINGS_OVERALL14[[#This Row],[TEAMandLEAGUE]],STANDINGS_BA[TeamANDLeague],0),COLUMN(STANDINGS_BA[PLACE]))</f>
        <v>5</v>
      </c>
      <c r="H155">
        <f>INDEX(STANDINGS_R[],MATCH(STANDINGS_OVERALL14[[#This Row],[TEAMandLEAGUE]],STANDINGS_R[TeamAndLeague],0),COLUMN(STANDINGS_R[PLACE]))</f>
        <v>1</v>
      </c>
      <c r="I155">
        <f>INDEX(STANDINGS_HR[],MATCH(STANDINGS_OVERALL14[[#This Row],[TEAMandLEAGUE]],STANDINGS_HR[TeamANDLeague],0),COLUMN(STANDINGS_HR[PLACE]))</f>
        <v>1</v>
      </c>
      <c r="J155">
        <f>INDEX(STANDINGS_RBI[],MATCH(STANDINGS_OVERALL14[[#This Row],[TEAMandLEAGUE]],STANDINGS_RBI[TeamANDLeague],0),COLUMN(STANDINGS_RBI[PLACE]))</f>
        <v>1</v>
      </c>
      <c r="K155">
        <f>INDEX(STANDINGS_SB[],MATCH(STANDINGS_OVERALL14[[#This Row],[TEAMandLEAGUE]],STANDINGS_SB[TeamANDLeague],0),COLUMN(STANDINGS_SB[PLACE]))</f>
        <v>8</v>
      </c>
      <c r="L155">
        <f>INDEX(STANDINGS_ERA[],MATCH(STANDINGS_OVERALL14[[#This Row],[TEAMandLEAGUE]],STANDINGS_ERA[TeamANDLeague],0),COLUMN(STANDINGS_ERA[PLACE]))</f>
        <v>14</v>
      </c>
      <c r="M155">
        <f>INDEX(STANDINGS_W[],MATCH(STANDINGS_OVERALL14[[#This Row],[TEAMandLEAGUE]],STANDINGS_W[TeamANDLeague],0),COLUMN(STANDINGS_W[PLACE]))</f>
        <v>5</v>
      </c>
      <c r="N155">
        <f>INDEX(STANDINGS_WHIP[],MATCH(STANDINGS_OVERALL14[[#This Row],[TEAMandLEAGUE]],STANDINGS_WHIP[TeamANDLeague],0),COLUMN(STANDINGS_WHIP[PLACE]))</f>
        <v>15</v>
      </c>
      <c r="O155">
        <f>INDEX(STANDINGS_K[],MATCH(STANDINGS_OVERALL14[[#This Row],[TEAMandLEAGUE]],STANDINGS_K[TeamANDLeague],0),COLUMN(STANDINGS_K[PLACE]))</f>
        <v>5</v>
      </c>
      <c r="P155">
        <f>INDEX(STANDINGS_SV[],MATCH(STANDINGS_OVERALL14[[#This Row],[TEAMandLEAGUE]],STANDINGS_SV[TeamANDLeague],0),COLUMN(STANDINGS_SV[PLACE]))</f>
        <v>15</v>
      </c>
      <c r="Q155">
        <f>16-STANDINGS_OVERALL14[[#This Row],[LG BA]]</f>
        <v>11</v>
      </c>
      <c r="R155">
        <f>16-STANDINGS_OVERALL14[[#This Row],[LG R]]</f>
        <v>15</v>
      </c>
      <c r="S155">
        <f>16-STANDINGS_OVERALL14[[#This Row],[LG HR]]</f>
        <v>15</v>
      </c>
      <c r="T155">
        <f>16-STANDINGS_OVERALL14[[#This Row],[LG RBI]]</f>
        <v>15</v>
      </c>
      <c r="U155">
        <f>16-STANDINGS_OVERALL14[[#This Row],[LG SB]]</f>
        <v>8</v>
      </c>
      <c r="V155">
        <f>16-STANDINGS_OVERALL14[[#This Row],[LG ERA]]</f>
        <v>2</v>
      </c>
      <c r="W155">
        <f>16-STANDINGS_OVERALL14[[#This Row],[LG W]]</f>
        <v>11</v>
      </c>
      <c r="X155">
        <f>16-STANDINGS_OVERALL14[[#This Row],[LG WHIP]]</f>
        <v>1</v>
      </c>
      <c r="Y155">
        <f>16-STANDINGS_OVERALL14[[#This Row],[LG K]]</f>
        <v>11</v>
      </c>
      <c r="Z155">
        <f>16-STANDINGS_OVERALL14[[#This Row],[LG SV]]</f>
        <v>1</v>
      </c>
      <c r="AA15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90</v>
      </c>
      <c r="AB155">
        <f t="shared" si="2"/>
        <v>4</v>
      </c>
    </row>
    <row r="156" spans="1:28" x14ac:dyDescent="0.25">
      <c r="A156">
        <v>208</v>
      </c>
      <c r="B156" s="10" t="str">
        <f>STANDINGS_OVERALL14[[#This Row],[Team]]&amp;STANDINGS_OVERALL14[[#This Row],[League]]</f>
        <v>The Achievers - MEMain Event New York March 25 League 1</v>
      </c>
      <c r="C156" s="10" t="s">
        <v>604</v>
      </c>
      <c r="D156" t="s">
        <v>17</v>
      </c>
      <c r="E156" t="s">
        <v>432</v>
      </c>
      <c r="F156">
        <v>9</v>
      </c>
      <c r="G156">
        <f>INDEX(STANDINGS_BA[],MATCH(STANDINGS_OVERALL14[[#This Row],[TEAMandLEAGUE]],STANDINGS_BA[TeamANDLeague],0),COLUMN(STANDINGS_BA[PLACE]))</f>
        <v>2</v>
      </c>
      <c r="H156">
        <f>INDEX(STANDINGS_R[],MATCH(STANDINGS_OVERALL14[[#This Row],[TEAMandLEAGUE]],STANDINGS_R[TeamAndLeague],0),COLUMN(STANDINGS_R[PLACE]))</f>
        <v>9</v>
      </c>
      <c r="I156">
        <f>INDEX(STANDINGS_HR[],MATCH(STANDINGS_OVERALL14[[#This Row],[TEAMandLEAGUE]],STANDINGS_HR[TeamANDLeague],0),COLUMN(STANDINGS_HR[PLACE]))</f>
        <v>12</v>
      </c>
      <c r="J156">
        <f>INDEX(STANDINGS_RBI[],MATCH(STANDINGS_OVERALL14[[#This Row],[TEAMandLEAGUE]],STANDINGS_RBI[TeamANDLeague],0),COLUMN(STANDINGS_RBI[PLACE]))</f>
        <v>5</v>
      </c>
      <c r="K156">
        <f>INDEX(STANDINGS_SB[],MATCH(STANDINGS_OVERALL14[[#This Row],[TEAMandLEAGUE]],STANDINGS_SB[TeamANDLeague],0),COLUMN(STANDINGS_SB[PLACE]))</f>
        <v>9</v>
      </c>
      <c r="L156">
        <f>INDEX(STANDINGS_ERA[],MATCH(STANDINGS_OVERALL14[[#This Row],[TEAMandLEAGUE]],STANDINGS_ERA[TeamANDLeague],0),COLUMN(STANDINGS_ERA[PLACE]))</f>
        <v>10</v>
      </c>
      <c r="M156">
        <f>INDEX(STANDINGS_W[],MATCH(STANDINGS_OVERALL14[[#This Row],[TEAMandLEAGUE]],STANDINGS_W[TeamANDLeague],0),COLUMN(STANDINGS_W[PLACE]))</f>
        <v>4</v>
      </c>
      <c r="N156">
        <f>INDEX(STANDINGS_WHIP[],MATCH(STANDINGS_OVERALL14[[#This Row],[TEAMandLEAGUE]],STANDINGS_WHIP[TeamANDLeague],0),COLUMN(STANDINGS_WHIP[PLACE]))</f>
        <v>5</v>
      </c>
      <c r="O156">
        <f>INDEX(STANDINGS_K[],MATCH(STANDINGS_OVERALL14[[#This Row],[TEAMandLEAGUE]],STANDINGS_K[TeamANDLeague],0),COLUMN(STANDINGS_K[PLACE]))</f>
        <v>2</v>
      </c>
      <c r="P156">
        <f>INDEX(STANDINGS_SV[],MATCH(STANDINGS_OVERALL14[[#This Row],[TEAMandLEAGUE]],STANDINGS_SV[TeamANDLeague],0),COLUMN(STANDINGS_SV[PLACE]))</f>
        <v>14</v>
      </c>
      <c r="Q156">
        <f>16-STANDINGS_OVERALL14[[#This Row],[LG BA]]</f>
        <v>14</v>
      </c>
      <c r="R156">
        <f>16-STANDINGS_OVERALL14[[#This Row],[LG R]]</f>
        <v>7</v>
      </c>
      <c r="S156">
        <f>16-STANDINGS_OVERALL14[[#This Row],[LG HR]]</f>
        <v>4</v>
      </c>
      <c r="T156">
        <f>16-STANDINGS_OVERALL14[[#This Row],[LG RBI]]</f>
        <v>11</v>
      </c>
      <c r="U156">
        <f>16-STANDINGS_OVERALL14[[#This Row],[LG SB]]</f>
        <v>7</v>
      </c>
      <c r="V156">
        <f>16-STANDINGS_OVERALL14[[#This Row],[LG ERA]]</f>
        <v>6</v>
      </c>
      <c r="W156">
        <f>16-STANDINGS_OVERALL14[[#This Row],[LG W]]</f>
        <v>12</v>
      </c>
      <c r="X156">
        <f>16-STANDINGS_OVERALL14[[#This Row],[LG WHIP]]</f>
        <v>11</v>
      </c>
      <c r="Y156">
        <f>16-STANDINGS_OVERALL14[[#This Row],[LG K]]</f>
        <v>14</v>
      </c>
      <c r="Z156">
        <f>16-STANDINGS_OVERALL14[[#This Row],[LG SV]]</f>
        <v>2</v>
      </c>
      <c r="AA15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88</v>
      </c>
      <c r="AB156">
        <f t="shared" si="2"/>
        <v>5</v>
      </c>
    </row>
    <row r="157" spans="1:28" x14ac:dyDescent="0.25">
      <c r="A157">
        <v>176</v>
      </c>
      <c r="B157" s="10" t="str">
        <f>STANDINGS_OVERALL14[[#This Row],[Team]]&amp;STANDINGS_OVERALL14[[#This Row],[League]]</f>
        <v>Ash BrothersMain Event New York March 25 League 1</v>
      </c>
      <c r="C157" s="10" t="s">
        <v>578</v>
      </c>
      <c r="D157" t="s">
        <v>579</v>
      </c>
      <c r="E157" t="s">
        <v>432</v>
      </c>
      <c r="F157">
        <v>15</v>
      </c>
      <c r="G157">
        <f>INDEX(STANDINGS_BA[],MATCH(STANDINGS_OVERALL14[[#This Row],[TEAMandLEAGUE]],STANDINGS_BA[TeamANDLeague],0),COLUMN(STANDINGS_BA[PLACE]))</f>
        <v>11</v>
      </c>
      <c r="H157">
        <f>INDEX(STANDINGS_R[],MATCH(STANDINGS_OVERALL14[[#This Row],[TEAMandLEAGUE]],STANDINGS_R[TeamAndLeague],0),COLUMN(STANDINGS_R[PLACE]))</f>
        <v>11</v>
      </c>
      <c r="I157">
        <f>INDEX(STANDINGS_HR[],MATCH(STANDINGS_OVERALL14[[#This Row],[TEAMandLEAGUE]],STANDINGS_HR[TeamANDLeague],0),COLUMN(STANDINGS_HR[PLACE]))</f>
        <v>3</v>
      </c>
      <c r="J157">
        <f>INDEX(STANDINGS_RBI[],MATCH(STANDINGS_OVERALL14[[#This Row],[TEAMandLEAGUE]],STANDINGS_RBI[TeamANDLeague],0),COLUMN(STANDINGS_RBI[PLACE]))</f>
        <v>7</v>
      </c>
      <c r="K157">
        <f>INDEX(STANDINGS_SB[],MATCH(STANDINGS_OVERALL14[[#This Row],[TEAMandLEAGUE]],STANDINGS_SB[TeamANDLeague],0),COLUMN(STANDINGS_SB[PLACE]))</f>
        <v>11</v>
      </c>
      <c r="L157">
        <f>INDEX(STANDINGS_ERA[],MATCH(STANDINGS_OVERALL14[[#This Row],[TEAMandLEAGUE]],STANDINGS_ERA[TeamANDLeague],0),COLUMN(STANDINGS_ERA[PLACE]))</f>
        <v>2</v>
      </c>
      <c r="M157">
        <f>INDEX(STANDINGS_W[],MATCH(STANDINGS_OVERALL14[[#This Row],[TEAMandLEAGUE]],STANDINGS_W[TeamANDLeague],0),COLUMN(STANDINGS_W[PLACE]))</f>
        <v>11</v>
      </c>
      <c r="N157">
        <f>INDEX(STANDINGS_WHIP[],MATCH(STANDINGS_OVERALL14[[#This Row],[TEAMandLEAGUE]],STANDINGS_WHIP[TeamANDLeague],0),COLUMN(STANDINGS_WHIP[PLACE]))</f>
        <v>3</v>
      </c>
      <c r="O157">
        <f>INDEX(STANDINGS_K[],MATCH(STANDINGS_OVERALL14[[#This Row],[TEAMandLEAGUE]],STANDINGS_K[TeamANDLeague],0),COLUMN(STANDINGS_K[PLACE]))</f>
        <v>13</v>
      </c>
      <c r="P157">
        <f>INDEX(STANDINGS_SV[],MATCH(STANDINGS_OVERALL14[[#This Row],[TEAMandLEAGUE]],STANDINGS_SV[TeamANDLeague],0),COLUMN(STANDINGS_SV[PLACE]))</f>
        <v>2</v>
      </c>
      <c r="Q157">
        <f>16-STANDINGS_OVERALL14[[#This Row],[LG BA]]</f>
        <v>5</v>
      </c>
      <c r="R157">
        <f>16-STANDINGS_OVERALL14[[#This Row],[LG R]]</f>
        <v>5</v>
      </c>
      <c r="S157">
        <f>16-STANDINGS_OVERALL14[[#This Row],[LG HR]]</f>
        <v>13</v>
      </c>
      <c r="T157">
        <f>16-STANDINGS_OVERALL14[[#This Row],[LG RBI]]</f>
        <v>9</v>
      </c>
      <c r="U157">
        <f>16-STANDINGS_OVERALL14[[#This Row],[LG SB]]</f>
        <v>5</v>
      </c>
      <c r="V157">
        <f>16-STANDINGS_OVERALL14[[#This Row],[LG ERA]]</f>
        <v>14</v>
      </c>
      <c r="W157">
        <f>16-STANDINGS_OVERALL14[[#This Row],[LG W]]</f>
        <v>5</v>
      </c>
      <c r="X157">
        <f>16-STANDINGS_OVERALL14[[#This Row],[LG WHIP]]</f>
        <v>13</v>
      </c>
      <c r="Y157">
        <f>16-STANDINGS_OVERALL14[[#This Row],[LG K]]</f>
        <v>3</v>
      </c>
      <c r="Z157">
        <f>16-STANDINGS_OVERALL14[[#This Row],[LG SV]]</f>
        <v>14</v>
      </c>
      <c r="AA15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86</v>
      </c>
      <c r="AB157">
        <f t="shared" si="2"/>
        <v>6</v>
      </c>
    </row>
    <row r="158" spans="1:28" x14ac:dyDescent="0.25">
      <c r="A158">
        <v>199</v>
      </c>
      <c r="B158" s="10" t="str">
        <f>STANDINGS_OVERALL14[[#This Row],[Team]]&amp;STANDINGS_OVERALL14[[#This Row],[League]]</f>
        <v>Bronx Yankees (ME1)Main Event New York March 25 League 1</v>
      </c>
      <c r="C158" s="10" t="s">
        <v>87</v>
      </c>
      <c r="D158" t="s">
        <v>88</v>
      </c>
      <c r="E158" t="s">
        <v>432</v>
      </c>
      <c r="F158">
        <v>14</v>
      </c>
      <c r="G158">
        <f>INDEX(STANDINGS_BA[],MATCH(STANDINGS_OVERALL14[[#This Row],[TEAMandLEAGUE]],STANDINGS_BA[TeamANDLeague],0),COLUMN(STANDINGS_BA[PLACE]))</f>
        <v>3</v>
      </c>
      <c r="H158">
        <f>INDEX(STANDINGS_R[],MATCH(STANDINGS_OVERALL14[[#This Row],[TEAMandLEAGUE]],STANDINGS_R[TeamAndLeague],0),COLUMN(STANDINGS_R[PLACE]))</f>
        <v>5</v>
      </c>
      <c r="I158">
        <f>INDEX(STANDINGS_HR[],MATCH(STANDINGS_OVERALL14[[#This Row],[TEAMandLEAGUE]],STANDINGS_HR[TeamANDLeague],0),COLUMN(STANDINGS_HR[PLACE]))</f>
        <v>9</v>
      </c>
      <c r="J158">
        <f>INDEX(STANDINGS_RBI[],MATCH(STANDINGS_OVERALL14[[#This Row],[TEAMandLEAGUE]],STANDINGS_RBI[TeamANDLeague],0),COLUMN(STANDINGS_RBI[PLACE]))</f>
        <v>10</v>
      </c>
      <c r="K158">
        <f>INDEX(STANDINGS_SB[],MATCH(STANDINGS_OVERALL14[[#This Row],[TEAMandLEAGUE]],STANDINGS_SB[TeamANDLeague],0),COLUMN(STANDINGS_SB[PLACE]))</f>
        <v>13</v>
      </c>
      <c r="L158">
        <f>INDEX(STANDINGS_ERA[],MATCH(STANDINGS_OVERALL14[[#This Row],[TEAMandLEAGUE]],STANDINGS_ERA[TeamANDLeague],0),COLUMN(STANDINGS_ERA[PLACE]))</f>
        <v>4</v>
      </c>
      <c r="M158">
        <f>INDEX(STANDINGS_W[],MATCH(STANDINGS_OVERALL14[[#This Row],[TEAMandLEAGUE]],STANDINGS_W[TeamANDLeague],0),COLUMN(STANDINGS_W[PLACE]))</f>
        <v>3</v>
      </c>
      <c r="N158">
        <f>INDEX(STANDINGS_WHIP[],MATCH(STANDINGS_OVERALL14[[#This Row],[TEAMandLEAGUE]],STANDINGS_WHIP[TeamANDLeague],0),COLUMN(STANDINGS_WHIP[PLACE]))</f>
        <v>6</v>
      </c>
      <c r="O158">
        <f>INDEX(STANDINGS_K[],MATCH(STANDINGS_OVERALL14[[#This Row],[TEAMandLEAGUE]],STANDINGS_K[TeamANDLeague],0),COLUMN(STANDINGS_K[PLACE]))</f>
        <v>10</v>
      </c>
      <c r="P158">
        <f>INDEX(STANDINGS_SV[],MATCH(STANDINGS_OVERALL14[[#This Row],[TEAMandLEAGUE]],STANDINGS_SV[TeamANDLeague],0),COLUMN(STANDINGS_SV[PLACE]))</f>
        <v>11</v>
      </c>
      <c r="Q158">
        <f>16-STANDINGS_OVERALL14[[#This Row],[LG BA]]</f>
        <v>13</v>
      </c>
      <c r="R158">
        <f>16-STANDINGS_OVERALL14[[#This Row],[LG R]]</f>
        <v>11</v>
      </c>
      <c r="S158">
        <f>16-STANDINGS_OVERALL14[[#This Row],[LG HR]]</f>
        <v>7</v>
      </c>
      <c r="T158">
        <f>16-STANDINGS_OVERALL14[[#This Row],[LG RBI]]</f>
        <v>6</v>
      </c>
      <c r="U158">
        <f>16-STANDINGS_OVERALL14[[#This Row],[LG SB]]</f>
        <v>3</v>
      </c>
      <c r="V158">
        <f>16-STANDINGS_OVERALL14[[#This Row],[LG ERA]]</f>
        <v>12</v>
      </c>
      <c r="W158">
        <f>16-STANDINGS_OVERALL14[[#This Row],[LG W]]</f>
        <v>13</v>
      </c>
      <c r="X158">
        <f>16-STANDINGS_OVERALL14[[#This Row],[LG WHIP]]</f>
        <v>10</v>
      </c>
      <c r="Y158">
        <f>16-STANDINGS_OVERALL14[[#This Row],[LG K]]</f>
        <v>6</v>
      </c>
      <c r="Z158">
        <f>16-STANDINGS_OVERALL14[[#This Row],[LG SV]]</f>
        <v>5</v>
      </c>
      <c r="AA15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86</v>
      </c>
      <c r="AB158">
        <f t="shared" si="2"/>
        <v>7</v>
      </c>
    </row>
    <row r="159" spans="1:28" x14ac:dyDescent="0.25">
      <c r="A159">
        <v>211</v>
      </c>
      <c r="B159" s="10" t="str">
        <f>STANDINGS_OVERALL14[[#This Row],[Team]]&amp;STANDINGS_OVERALL14[[#This Row],[League]]</f>
        <v>The FighterMain Event New York March 25 League 1</v>
      </c>
      <c r="C159" s="10" t="s">
        <v>607</v>
      </c>
      <c r="D159" t="s">
        <v>270</v>
      </c>
      <c r="E159" t="s">
        <v>432</v>
      </c>
      <c r="F159">
        <v>12</v>
      </c>
      <c r="G159">
        <f>INDEX(STANDINGS_BA[],MATCH(STANDINGS_OVERALL14[[#This Row],[TEAMandLEAGUE]],STANDINGS_BA[TeamANDLeague],0),COLUMN(STANDINGS_BA[PLACE]))</f>
        <v>12</v>
      </c>
      <c r="H159">
        <f>INDEX(STANDINGS_R[],MATCH(STANDINGS_OVERALL14[[#This Row],[TEAMandLEAGUE]],STANDINGS_R[TeamAndLeague],0),COLUMN(STANDINGS_R[PLACE]))</f>
        <v>12</v>
      </c>
      <c r="I159">
        <f>INDEX(STANDINGS_HR[],MATCH(STANDINGS_OVERALL14[[#This Row],[TEAMandLEAGUE]],STANDINGS_HR[TeamANDLeague],0),COLUMN(STANDINGS_HR[PLACE]))</f>
        <v>10</v>
      </c>
      <c r="J159">
        <f>INDEX(STANDINGS_RBI[],MATCH(STANDINGS_OVERALL14[[#This Row],[TEAMandLEAGUE]],STANDINGS_RBI[TeamANDLeague],0),COLUMN(STANDINGS_RBI[PLACE]))</f>
        <v>11</v>
      </c>
      <c r="K159">
        <f>INDEX(STANDINGS_SB[],MATCH(STANDINGS_OVERALL14[[#This Row],[TEAMandLEAGUE]],STANDINGS_SB[TeamANDLeague],0),COLUMN(STANDINGS_SB[PLACE]))</f>
        <v>3</v>
      </c>
      <c r="L159">
        <f>INDEX(STANDINGS_ERA[],MATCH(STANDINGS_OVERALL14[[#This Row],[TEAMandLEAGUE]],STANDINGS_ERA[TeamANDLeague],0),COLUMN(STANDINGS_ERA[PLACE]))</f>
        <v>5</v>
      </c>
      <c r="M159">
        <f>INDEX(STANDINGS_W[],MATCH(STANDINGS_OVERALL14[[#This Row],[TEAMandLEAGUE]],STANDINGS_W[TeamANDLeague],0),COLUMN(STANDINGS_W[PLACE]))</f>
        <v>6</v>
      </c>
      <c r="N159">
        <f>INDEX(STANDINGS_WHIP[],MATCH(STANDINGS_OVERALL14[[#This Row],[TEAMandLEAGUE]],STANDINGS_WHIP[TeamANDLeague],0),COLUMN(STANDINGS_WHIP[PLACE]))</f>
        <v>2</v>
      </c>
      <c r="O159">
        <f>INDEX(STANDINGS_K[],MATCH(STANDINGS_OVERALL14[[#This Row],[TEAMandLEAGUE]],STANDINGS_K[TeamANDLeague],0),COLUMN(STANDINGS_K[PLACE]))</f>
        <v>8</v>
      </c>
      <c r="P159">
        <f>INDEX(STANDINGS_SV[],MATCH(STANDINGS_OVERALL14[[#This Row],[TEAMandLEAGUE]],STANDINGS_SV[TeamANDLeague],0),COLUMN(STANDINGS_SV[PLACE]))</f>
        <v>6</v>
      </c>
      <c r="Q159">
        <f>16-STANDINGS_OVERALL14[[#This Row],[LG BA]]</f>
        <v>4</v>
      </c>
      <c r="R159">
        <f>16-STANDINGS_OVERALL14[[#This Row],[LG R]]</f>
        <v>4</v>
      </c>
      <c r="S159">
        <f>16-STANDINGS_OVERALL14[[#This Row],[LG HR]]</f>
        <v>6</v>
      </c>
      <c r="T159">
        <f>16-STANDINGS_OVERALL14[[#This Row],[LG RBI]]</f>
        <v>5</v>
      </c>
      <c r="U159">
        <f>16-STANDINGS_OVERALL14[[#This Row],[LG SB]]</f>
        <v>13</v>
      </c>
      <c r="V159">
        <f>16-STANDINGS_OVERALL14[[#This Row],[LG ERA]]</f>
        <v>11</v>
      </c>
      <c r="W159">
        <f>16-STANDINGS_OVERALL14[[#This Row],[LG W]]</f>
        <v>10</v>
      </c>
      <c r="X159">
        <f>16-STANDINGS_OVERALL14[[#This Row],[LG WHIP]]</f>
        <v>14</v>
      </c>
      <c r="Y159">
        <f>16-STANDINGS_OVERALL14[[#This Row],[LG K]]</f>
        <v>8</v>
      </c>
      <c r="Z159">
        <f>16-STANDINGS_OVERALL14[[#This Row],[LG SV]]</f>
        <v>10</v>
      </c>
      <c r="AA15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85</v>
      </c>
      <c r="AB159">
        <f t="shared" si="2"/>
        <v>8</v>
      </c>
    </row>
    <row r="160" spans="1:28" x14ac:dyDescent="0.25">
      <c r="A160">
        <v>309</v>
      </c>
      <c r="B160" s="10" t="str">
        <f>STANDINGS_OVERALL14[[#This Row],[Team]]&amp;STANDINGS_OVERALL14[[#This Row],[League]]</f>
        <v>Ordentligt Sommar SemesterMain Event New York March 25 League 1</v>
      </c>
      <c r="C160" s="10" t="s">
        <v>705</v>
      </c>
      <c r="D160" t="s">
        <v>61</v>
      </c>
      <c r="E160" t="s">
        <v>432</v>
      </c>
      <c r="F160">
        <v>11</v>
      </c>
      <c r="G160">
        <f>INDEX(STANDINGS_BA[],MATCH(STANDINGS_OVERALL14[[#This Row],[TEAMandLEAGUE]],STANDINGS_BA[TeamANDLeague],0),COLUMN(STANDINGS_BA[PLACE]))</f>
        <v>7</v>
      </c>
      <c r="H160">
        <f>INDEX(STANDINGS_R[],MATCH(STANDINGS_OVERALL14[[#This Row],[TEAMandLEAGUE]],STANDINGS_R[TeamAndLeague],0),COLUMN(STANDINGS_R[PLACE]))</f>
        <v>13</v>
      </c>
      <c r="I160">
        <f>INDEX(STANDINGS_HR[],MATCH(STANDINGS_OVERALL14[[#This Row],[TEAMandLEAGUE]],STANDINGS_HR[TeamANDLeague],0),COLUMN(STANDINGS_HR[PLACE]))</f>
        <v>14</v>
      </c>
      <c r="J160">
        <f>INDEX(STANDINGS_RBI[],MATCH(STANDINGS_OVERALL14[[#This Row],[TEAMandLEAGUE]],STANDINGS_RBI[TeamANDLeague],0),COLUMN(STANDINGS_RBI[PLACE]))</f>
        <v>12</v>
      </c>
      <c r="K160">
        <f>INDEX(STANDINGS_SB[],MATCH(STANDINGS_OVERALL14[[#This Row],[TEAMandLEAGUE]],STANDINGS_SB[TeamANDLeague],0),COLUMN(STANDINGS_SB[PLACE]))</f>
        <v>1</v>
      </c>
      <c r="L160">
        <f>INDEX(STANDINGS_ERA[],MATCH(STANDINGS_OVERALL14[[#This Row],[TEAMandLEAGUE]],STANDINGS_ERA[TeamANDLeague],0),COLUMN(STANDINGS_ERA[PLACE]))</f>
        <v>7</v>
      </c>
      <c r="M160">
        <f>INDEX(STANDINGS_W[],MATCH(STANDINGS_OVERALL14[[#This Row],[TEAMandLEAGUE]],STANDINGS_W[TeamANDLeague],0),COLUMN(STANDINGS_W[PLACE]))</f>
        <v>7</v>
      </c>
      <c r="N160">
        <f>INDEX(STANDINGS_WHIP[],MATCH(STANDINGS_OVERALL14[[#This Row],[TEAMandLEAGUE]],STANDINGS_WHIP[TeamANDLeague],0),COLUMN(STANDINGS_WHIP[PLACE]))</f>
        <v>8</v>
      </c>
      <c r="O160">
        <f>INDEX(STANDINGS_K[],MATCH(STANDINGS_OVERALL14[[#This Row],[TEAMandLEAGUE]],STANDINGS_K[TeamANDLeague],0),COLUMN(STANDINGS_K[PLACE]))</f>
        <v>6</v>
      </c>
      <c r="P160">
        <f>INDEX(STANDINGS_SV[],MATCH(STANDINGS_OVERALL14[[#This Row],[TEAMandLEAGUE]],STANDINGS_SV[TeamANDLeague],0),COLUMN(STANDINGS_SV[PLACE]))</f>
        <v>10</v>
      </c>
      <c r="Q160">
        <f>16-STANDINGS_OVERALL14[[#This Row],[LG BA]]</f>
        <v>9</v>
      </c>
      <c r="R160">
        <f>16-STANDINGS_OVERALL14[[#This Row],[LG R]]</f>
        <v>3</v>
      </c>
      <c r="S160">
        <f>16-STANDINGS_OVERALL14[[#This Row],[LG HR]]</f>
        <v>2</v>
      </c>
      <c r="T160">
        <f>16-STANDINGS_OVERALL14[[#This Row],[LG RBI]]</f>
        <v>4</v>
      </c>
      <c r="U160">
        <f>16-STANDINGS_OVERALL14[[#This Row],[LG SB]]</f>
        <v>15</v>
      </c>
      <c r="V160">
        <f>16-STANDINGS_OVERALL14[[#This Row],[LG ERA]]</f>
        <v>9</v>
      </c>
      <c r="W160">
        <f>16-STANDINGS_OVERALL14[[#This Row],[LG W]]</f>
        <v>9</v>
      </c>
      <c r="X160">
        <f>16-STANDINGS_OVERALL14[[#This Row],[LG WHIP]]</f>
        <v>8</v>
      </c>
      <c r="Y160">
        <f>16-STANDINGS_OVERALL14[[#This Row],[LG K]]</f>
        <v>10</v>
      </c>
      <c r="Z160">
        <f>16-STANDINGS_OVERALL14[[#This Row],[LG SV]]</f>
        <v>6</v>
      </c>
      <c r="AA16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75</v>
      </c>
      <c r="AB160">
        <f t="shared" si="2"/>
        <v>9</v>
      </c>
    </row>
    <row r="161" spans="1:28" x14ac:dyDescent="0.25">
      <c r="A161">
        <v>327</v>
      </c>
      <c r="B161" s="10" t="str">
        <f>STANDINGS_OVERALL14[[#This Row],[Team]]&amp;STANDINGS_OVERALL14[[#This Row],[League]]</f>
        <v>Sons of Thunder - New YorkMain Event New York March 25 League 1</v>
      </c>
      <c r="C161" s="10" t="s">
        <v>728</v>
      </c>
      <c r="D161" t="s">
        <v>62</v>
      </c>
      <c r="E161" t="s">
        <v>432</v>
      </c>
      <c r="F161">
        <v>2</v>
      </c>
      <c r="G161">
        <f>INDEX(STANDINGS_BA[],MATCH(STANDINGS_OVERALL14[[#This Row],[TEAMandLEAGUE]],STANDINGS_BA[TeamANDLeague],0),COLUMN(STANDINGS_BA[PLACE]))</f>
        <v>14</v>
      </c>
      <c r="H161">
        <f>INDEX(STANDINGS_R[],MATCH(STANDINGS_OVERALL14[[#This Row],[TEAMandLEAGUE]],STANDINGS_R[TeamAndLeague],0),COLUMN(STANDINGS_R[PLACE]))</f>
        <v>10</v>
      </c>
      <c r="I161">
        <f>INDEX(STANDINGS_HR[],MATCH(STANDINGS_OVERALL14[[#This Row],[TEAMandLEAGUE]],STANDINGS_HR[TeamANDLeague],0),COLUMN(STANDINGS_HR[PLACE]))</f>
        <v>15</v>
      </c>
      <c r="J161">
        <f>INDEX(STANDINGS_RBI[],MATCH(STANDINGS_OVERALL14[[#This Row],[TEAMandLEAGUE]],STANDINGS_RBI[TeamANDLeague],0),COLUMN(STANDINGS_RBI[PLACE]))</f>
        <v>13</v>
      </c>
      <c r="K161">
        <f>INDEX(STANDINGS_SB[],MATCH(STANDINGS_OVERALL14[[#This Row],[TEAMandLEAGUE]],STANDINGS_SB[TeamANDLeague],0),COLUMN(STANDINGS_SB[PLACE]))</f>
        <v>6</v>
      </c>
      <c r="L161">
        <f>INDEX(STANDINGS_ERA[],MATCH(STANDINGS_OVERALL14[[#This Row],[TEAMandLEAGUE]],STANDINGS_ERA[TeamANDLeague],0),COLUMN(STANDINGS_ERA[PLACE]))</f>
        <v>8</v>
      </c>
      <c r="M161">
        <f>INDEX(STANDINGS_W[],MATCH(STANDINGS_OVERALL14[[#This Row],[TEAMandLEAGUE]],STANDINGS_W[TeamANDLeague],0),COLUMN(STANDINGS_W[PLACE]))</f>
        <v>9</v>
      </c>
      <c r="N161">
        <f>INDEX(STANDINGS_WHIP[],MATCH(STANDINGS_OVERALL14[[#This Row],[TEAMandLEAGUE]],STANDINGS_WHIP[TeamANDLeague],0),COLUMN(STANDINGS_WHIP[PLACE]))</f>
        <v>7</v>
      </c>
      <c r="O161">
        <f>INDEX(STANDINGS_K[],MATCH(STANDINGS_OVERALL14[[#This Row],[TEAMandLEAGUE]],STANDINGS_K[TeamANDLeague],0),COLUMN(STANDINGS_K[PLACE]))</f>
        <v>3</v>
      </c>
      <c r="P161">
        <f>INDEX(STANDINGS_SV[],MATCH(STANDINGS_OVERALL14[[#This Row],[TEAMandLEAGUE]],STANDINGS_SV[TeamANDLeague],0),COLUMN(STANDINGS_SV[PLACE]))</f>
        <v>7</v>
      </c>
      <c r="Q161">
        <f>16-STANDINGS_OVERALL14[[#This Row],[LG BA]]</f>
        <v>2</v>
      </c>
      <c r="R161">
        <f>16-STANDINGS_OVERALL14[[#This Row],[LG R]]</f>
        <v>6</v>
      </c>
      <c r="S161">
        <f>16-STANDINGS_OVERALL14[[#This Row],[LG HR]]</f>
        <v>1</v>
      </c>
      <c r="T161">
        <f>16-STANDINGS_OVERALL14[[#This Row],[LG RBI]]</f>
        <v>3</v>
      </c>
      <c r="U161">
        <f>16-STANDINGS_OVERALL14[[#This Row],[LG SB]]</f>
        <v>10</v>
      </c>
      <c r="V161">
        <f>16-STANDINGS_OVERALL14[[#This Row],[LG ERA]]</f>
        <v>8</v>
      </c>
      <c r="W161">
        <f>16-STANDINGS_OVERALL14[[#This Row],[LG W]]</f>
        <v>7</v>
      </c>
      <c r="X161">
        <f>16-STANDINGS_OVERALL14[[#This Row],[LG WHIP]]</f>
        <v>9</v>
      </c>
      <c r="Y161">
        <f>16-STANDINGS_OVERALL14[[#This Row],[LG K]]</f>
        <v>13</v>
      </c>
      <c r="Z161">
        <f>16-STANDINGS_OVERALL14[[#This Row],[LG SV]]</f>
        <v>9</v>
      </c>
      <c r="AA16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68</v>
      </c>
      <c r="AB161">
        <f t="shared" si="2"/>
        <v>10</v>
      </c>
    </row>
    <row r="162" spans="1:28" x14ac:dyDescent="0.25">
      <c r="A162">
        <v>349</v>
      </c>
      <c r="B162" s="10" t="str">
        <f>STANDINGS_OVERALL14[[#This Row],[Team]]&amp;STANDINGS_OVERALL14[[#This Row],[League]]</f>
        <v>KnightMare GamesMain Event New York March 25 League 1</v>
      </c>
      <c r="C162" s="10" t="s">
        <v>216</v>
      </c>
      <c r="D162" t="s">
        <v>217</v>
      </c>
      <c r="E162" t="s">
        <v>432</v>
      </c>
      <c r="F162">
        <v>8</v>
      </c>
      <c r="G162">
        <f>INDEX(STANDINGS_BA[],MATCH(STANDINGS_OVERALL14[[#This Row],[TEAMandLEAGUE]],STANDINGS_BA[TeamANDLeague],0),COLUMN(STANDINGS_BA[PLACE]))</f>
        <v>4</v>
      </c>
      <c r="H162">
        <f>INDEX(STANDINGS_R[],MATCH(STANDINGS_OVERALL14[[#This Row],[TEAMandLEAGUE]],STANDINGS_R[TeamAndLeague],0),COLUMN(STANDINGS_R[PLACE]))</f>
        <v>6</v>
      </c>
      <c r="I162">
        <f>INDEX(STANDINGS_HR[],MATCH(STANDINGS_OVERALL14[[#This Row],[TEAMandLEAGUE]],STANDINGS_HR[TeamANDLeague],0),COLUMN(STANDINGS_HR[PLACE]))</f>
        <v>11</v>
      </c>
      <c r="J162">
        <f>INDEX(STANDINGS_RBI[],MATCH(STANDINGS_OVERALL14[[#This Row],[TEAMandLEAGUE]],STANDINGS_RBI[TeamANDLeague],0),COLUMN(STANDINGS_RBI[PLACE]))</f>
        <v>8</v>
      </c>
      <c r="K162">
        <f>INDEX(STANDINGS_SB[],MATCH(STANDINGS_OVERALL14[[#This Row],[TEAMandLEAGUE]],STANDINGS_SB[TeamANDLeague],0),COLUMN(STANDINGS_SB[PLACE]))</f>
        <v>7</v>
      </c>
      <c r="L162">
        <f>INDEX(STANDINGS_ERA[],MATCH(STANDINGS_OVERALL14[[#This Row],[TEAMandLEAGUE]],STANDINGS_ERA[TeamANDLeague],0),COLUMN(STANDINGS_ERA[PLACE]))</f>
        <v>11</v>
      </c>
      <c r="M162">
        <f>INDEX(STANDINGS_W[],MATCH(STANDINGS_OVERALL14[[#This Row],[TEAMandLEAGUE]],STANDINGS_W[TeamANDLeague],0),COLUMN(STANDINGS_W[PLACE]))</f>
        <v>8</v>
      </c>
      <c r="N162">
        <f>INDEX(STANDINGS_WHIP[],MATCH(STANDINGS_OVERALL14[[#This Row],[TEAMandLEAGUE]],STANDINGS_WHIP[TeamANDLeague],0),COLUMN(STANDINGS_WHIP[PLACE]))</f>
        <v>10</v>
      </c>
      <c r="O162">
        <f>INDEX(STANDINGS_K[],MATCH(STANDINGS_OVERALL14[[#This Row],[TEAMandLEAGUE]],STANDINGS_K[TeamANDLeague],0),COLUMN(STANDINGS_K[PLACE]))</f>
        <v>14</v>
      </c>
      <c r="P162">
        <f>INDEX(STANDINGS_SV[],MATCH(STANDINGS_OVERALL14[[#This Row],[TEAMandLEAGUE]],STANDINGS_SV[TeamANDLeague],0),COLUMN(STANDINGS_SV[PLACE]))</f>
        <v>13</v>
      </c>
      <c r="Q162">
        <f>16-STANDINGS_OVERALL14[[#This Row],[LG BA]]</f>
        <v>12</v>
      </c>
      <c r="R162">
        <f>16-STANDINGS_OVERALL14[[#This Row],[LG R]]</f>
        <v>10</v>
      </c>
      <c r="S162">
        <f>16-STANDINGS_OVERALL14[[#This Row],[LG HR]]</f>
        <v>5</v>
      </c>
      <c r="T162">
        <f>16-STANDINGS_OVERALL14[[#This Row],[LG RBI]]</f>
        <v>8</v>
      </c>
      <c r="U162">
        <f>16-STANDINGS_OVERALL14[[#This Row],[LG SB]]</f>
        <v>9</v>
      </c>
      <c r="V162">
        <f>16-STANDINGS_OVERALL14[[#This Row],[LG ERA]]</f>
        <v>5</v>
      </c>
      <c r="W162">
        <f>16-STANDINGS_OVERALL14[[#This Row],[LG W]]</f>
        <v>8</v>
      </c>
      <c r="X162">
        <f>16-STANDINGS_OVERALL14[[#This Row],[LG WHIP]]</f>
        <v>6</v>
      </c>
      <c r="Y162">
        <f>16-STANDINGS_OVERALL14[[#This Row],[LG K]]</f>
        <v>2</v>
      </c>
      <c r="Z162">
        <f>16-STANDINGS_OVERALL14[[#This Row],[LG SV]]</f>
        <v>3</v>
      </c>
      <c r="AA16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68</v>
      </c>
      <c r="AB162">
        <f t="shared" si="2"/>
        <v>11</v>
      </c>
    </row>
    <row r="163" spans="1:28" x14ac:dyDescent="0.25">
      <c r="A163">
        <v>340</v>
      </c>
      <c r="B163" s="10" t="str">
        <f>STANDINGS_OVERALL14[[#This Row],[Team]]&amp;STANDINGS_OVERALL14[[#This Row],[League]]</f>
        <v>VenomMain Event New York March 25 League 1</v>
      </c>
      <c r="C163" s="10" t="s">
        <v>746</v>
      </c>
      <c r="D163" t="s">
        <v>70</v>
      </c>
      <c r="E163" t="s">
        <v>432</v>
      </c>
      <c r="F163">
        <v>13</v>
      </c>
      <c r="G163">
        <f>INDEX(STANDINGS_BA[],MATCH(STANDINGS_OVERALL14[[#This Row],[TEAMandLEAGUE]],STANDINGS_BA[TeamANDLeague],0),COLUMN(STANDINGS_BA[PLACE]))</f>
        <v>8</v>
      </c>
      <c r="H163">
        <f>INDEX(STANDINGS_R[],MATCH(STANDINGS_OVERALL14[[#This Row],[TEAMandLEAGUE]],STANDINGS_R[TeamAndLeague],0),COLUMN(STANDINGS_R[PLACE]))</f>
        <v>8</v>
      </c>
      <c r="I163">
        <f>INDEX(STANDINGS_HR[],MATCH(STANDINGS_OVERALL14[[#This Row],[TEAMandLEAGUE]],STANDINGS_HR[TeamANDLeague],0),COLUMN(STANDINGS_HR[PLACE]))</f>
        <v>5</v>
      </c>
      <c r="J163">
        <f>INDEX(STANDINGS_RBI[],MATCH(STANDINGS_OVERALL14[[#This Row],[TEAMandLEAGUE]],STANDINGS_RBI[TeamANDLeague],0),COLUMN(STANDINGS_RBI[PLACE]))</f>
        <v>9</v>
      </c>
      <c r="K163">
        <f>INDEX(STANDINGS_SB[],MATCH(STANDINGS_OVERALL14[[#This Row],[TEAMandLEAGUE]],STANDINGS_SB[TeamANDLeague],0),COLUMN(STANDINGS_SB[PLACE]))</f>
        <v>4</v>
      </c>
      <c r="L163">
        <f>INDEX(STANDINGS_ERA[],MATCH(STANDINGS_OVERALL14[[#This Row],[TEAMandLEAGUE]],STANDINGS_ERA[TeamANDLeague],0),COLUMN(STANDINGS_ERA[PLACE]))</f>
        <v>15</v>
      </c>
      <c r="M163">
        <f>INDEX(STANDINGS_W[],MATCH(STANDINGS_OVERALL14[[#This Row],[TEAMandLEAGUE]],STANDINGS_W[TeamANDLeague],0),COLUMN(STANDINGS_W[PLACE]))</f>
        <v>13</v>
      </c>
      <c r="N163">
        <f>INDEX(STANDINGS_WHIP[],MATCH(STANDINGS_OVERALL14[[#This Row],[TEAMandLEAGUE]],STANDINGS_WHIP[TeamANDLeague],0),COLUMN(STANDINGS_WHIP[PLACE]))</f>
        <v>14</v>
      </c>
      <c r="O163">
        <f>INDEX(STANDINGS_K[],MATCH(STANDINGS_OVERALL14[[#This Row],[TEAMandLEAGUE]],STANDINGS_K[TeamANDLeague],0),COLUMN(STANDINGS_K[PLACE]))</f>
        <v>9</v>
      </c>
      <c r="P163">
        <f>INDEX(STANDINGS_SV[],MATCH(STANDINGS_OVERALL14[[#This Row],[TEAMandLEAGUE]],STANDINGS_SV[TeamANDLeague],0),COLUMN(STANDINGS_SV[PLACE]))</f>
        <v>8</v>
      </c>
      <c r="Q163">
        <f>16-STANDINGS_OVERALL14[[#This Row],[LG BA]]</f>
        <v>8</v>
      </c>
      <c r="R163">
        <f>16-STANDINGS_OVERALL14[[#This Row],[LG R]]</f>
        <v>8</v>
      </c>
      <c r="S163">
        <f>16-STANDINGS_OVERALL14[[#This Row],[LG HR]]</f>
        <v>11</v>
      </c>
      <c r="T163">
        <f>16-STANDINGS_OVERALL14[[#This Row],[LG RBI]]</f>
        <v>7</v>
      </c>
      <c r="U163">
        <f>16-STANDINGS_OVERALL14[[#This Row],[LG SB]]</f>
        <v>12</v>
      </c>
      <c r="V163">
        <f>16-STANDINGS_OVERALL14[[#This Row],[LG ERA]]</f>
        <v>1</v>
      </c>
      <c r="W163">
        <f>16-STANDINGS_OVERALL14[[#This Row],[LG W]]</f>
        <v>3</v>
      </c>
      <c r="X163">
        <f>16-STANDINGS_OVERALL14[[#This Row],[LG WHIP]]</f>
        <v>2</v>
      </c>
      <c r="Y163">
        <f>16-STANDINGS_OVERALL14[[#This Row],[LG K]]</f>
        <v>7</v>
      </c>
      <c r="Z163">
        <f>16-STANDINGS_OVERALL14[[#This Row],[LG SV]]</f>
        <v>8</v>
      </c>
      <c r="AA16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67</v>
      </c>
      <c r="AB163">
        <f t="shared" si="2"/>
        <v>12</v>
      </c>
    </row>
    <row r="164" spans="1:28" x14ac:dyDescent="0.25">
      <c r="A164">
        <v>356</v>
      </c>
      <c r="B164" s="10" t="str">
        <f>STANDINGS_OVERALL14[[#This Row],[Team]]&amp;STANDINGS_OVERALL14[[#This Row],[League]]</f>
        <v>(Mace, Bailey) = Ass-kickers^2Main Event New York March 25 League 1</v>
      </c>
      <c r="C164" s="10" t="s">
        <v>758</v>
      </c>
      <c r="D164" t="s">
        <v>47</v>
      </c>
      <c r="E164" t="s">
        <v>432</v>
      </c>
      <c r="F164">
        <v>4</v>
      </c>
      <c r="G164">
        <f>INDEX(STANDINGS_BA[],MATCH(STANDINGS_OVERALL14[[#This Row],[TEAMandLEAGUE]],STANDINGS_BA[TeamANDLeague],0),COLUMN(STANDINGS_BA[PLACE]))</f>
        <v>13</v>
      </c>
      <c r="H164">
        <f>INDEX(STANDINGS_R[],MATCH(STANDINGS_OVERALL14[[#This Row],[TEAMandLEAGUE]],STANDINGS_R[TeamAndLeague],0),COLUMN(STANDINGS_R[PLACE]))</f>
        <v>4</v>
      </c>
      <c r="I164">
        <f>INDEX(STANDINGS_HR[],MATCH(STANDINGS_OVERALL14[[#This Row],[TEAMandLEAGUE]],STANDINGS_HR[TeamANDLeague],0),COLUMN(STANDINGS_HR[PLACE]))</f>
        <v>7</v>
      </c>
      <c r="J164">
        <f>INDEX(STANDINGS_RBI[],MATCH(STANDINGS_OVERALL14[[#This Row],[TEAMandLEAGUE]],STANDINGS_RBI[TeamANDLeague],0),COLUMN(STANDINGS_RBI[PLACE]))</f>
        <v>6</v>
      </c>
      <c r="K164">
        <f>INDEX(STANDINGS_SB[],MATCH(STANDINGS_OVERALL14[[#This Row],[TEAMandLEAGUE]],STANDINGS_SB[TeamANDLeague],0),COLUMN(STANDINGS_SB[PLACE]))</f>
        <v>10</v>
      </c>
      <c r="L164">
        <f>INDEX(STANDINGS_ERA[],MATCH(STANDINGS_OVERALL14[[#This Row],[TEAMandLEAGUE]],STANDINGS_ERA[TeamANDLeague],0),COLUMN(STANDINGS_ERA[PLACE]))</f>
        <v>12</v>
      </c>
      <c r="M164">
        <f>INDEX(STANDINGS_W[],MATCH(STANDINGS_OVERALL14[[#This Row],[TEAMandLEAGUE]],STANDINGS_W[TeamANDLeague],0),COLUMN(STANDINGS_W[PLACE]))</f>
        <v>10</v>
      </c>
      <c r="N164">
        <f>INDEX(STANDINGS_WHIP[],MATCH(STANDINGS_OVERALL14[[#This Row],[TEAMandLEAGUE]],STANDINGS_WHIP[TeamANDLeague],0),COLUMN(STANDINGS_WHIP[PLACE]))</f>
        <v>12</v>
      </c>
      <c r="O164">
        <f>INDEX(STANDINGS_K[],MATCH(STANDINGS_OVERALL14[[#This Row],[TEAMandLEAGUE]],STANDINGS_K[TeamANDLeague],0),COLUMN(STANDINGS_K[PLACE]))</f>
        <v>12</v>
      </c>
      <c r="P164">
        <f>INDEX(STANDINGS_SV[],MATCH(STANDINGS_OVERALL14[[#This Row],[TEAMandLEAGUE]],STANDINGS_SV[TeamANDLeague],0),COLUMN(STANDINGS_SV[PLACE]))</f>
        <v>9</v>
      </c>
      <c r="Q164">
        <f>16-STANDINGS_OVERALL14[[#This Row],[LG BA]]</f>
        <v>3</v>
      </c>
      <c r="R164">
        <f>16-STANDINGS_OVERALL14[[#This Row],[LG R]]</f>
        <v>12</v>
      </c>
      <c r="S164">
        <f>16-STANDINGS_OVERALL14[[#This Row],[LG HR]]</f>
        <v>9</v>
      </c>
      <c r="T164">
        <f>16-STANDINGS_OVERALL14[[#This Row],[LG RBI]]</f>
        <v>10</v>
      </c>
      <c r="U164">
        <f>16-STANDINGS_OVERALL14[[#This Row],[LG SB]]</f>
        <v>6</v>
      </c>
      <c r="V164">
        <f>16-STANDINGS_OVERALL14[[#This Row],[LG ERA]]</f>
        <v>4</v>
      </c>
      <c r="W164">
        <f>16-STANDINGS_OVERALL14[[#This Row],[LG W]]</f>
        <v>6</v>
      </c>
      <c r="X164">
        <f>16-STANDINGS_OVERALL14[[#This Row],[LG WHIP]]</f>
        <v>4</v>
      </c>
      <c r="Y164">
        <f>16-STANDINGS_OVERALL14[[#This Row],[LG K]]</f>
        <v>4</v>
      </c>
      <c r="Z164">
        <f>16-STANDINGS_OVERALL14[[#This Row],[LG SV]]</f>
        <v>7</v>
      </c>
      <c r="AA16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65</v>
      </c>
      <c r="AB164">
        <f t="shared" si="2"/>
        <v>13</v>
      </c>
    </row>
    <row r="165" spans="1:28" x14ac:dyDescent="0.25">
      <c r="A165">
        <v>416</v>
      </c>
      <c r="B165" s="10" t="str">
        <f>STANDINGS_OVERALL14[[#This Row],[Team]]&amp;STANDINGS_OVERALL14[[#This Row],[League]]</f>
        <v>The Bronx BuckeyesMain Event New York March 25 League 1</v>
      </c>
      <c r="C165" s="10" t="s">
        <v>806</v>
      </c>
      <c r="D165" t="s">
        <v>331</v>
      </c>
      <c r="E165" t="s">
        <v>432</v>
      </c>
      <c r="F165">
        <v>7</v>
      </c>
      <c r="G165">
        <f>INDEX(STANDINGS_BA[],MATCH(STANDINGS_OVERALL14[[#This Row],[TEAMandLEAGUE]],STANDINGS_BA[TeamANDLeague],0),COLUMN(STANDINGS_BA[PLACE]))</f>
        <v>9</v>
      </c>
      <c r="H165">
        <f>INDEX(STANDINGS_R[],MATCH(STANDINGS_OVERALL14[[#This Row],[TEAMandLEAGUE]],STANDINGS_R[TeamAndLeague],0),COLUMN(STANDINGS_R[PLACE]))</f>
        <v>14</v>
      </c>
      <c r="I165">
        <f>INDEX(STANDINGS_HR[],MATCH(STANDINGS_OVERALL14[[#This Row],[TEAMandLEAGUE]],STANDINGS_HR[TeamANDLeague],0),COLUMN(STANDINGS_HR[PLACE]))</f>
        <v>6</v>
      </c>
      <c r="J165">
        <f>INDEX(STANDINGS_RBI[],MATCH(STANDINGS_OVERALL14[[#This Row],[TEAMandLEAGUE]],STANDINGS_RBI[TeamANDLeague],0),COLUMN(STANDINGS_RBI[PLACE]))</f>
        <v>14</v>
      </c>
      <c r="K165">
        <f>INDEX(STANDINGS_SB[],MATCH(STANDINGS_OVERALL14[[#This Row],[TEAMandLEAGUE]],STANDINGS_SB[TeamANDLeague],0),COLUMN(STANDINGS_SB[PLACE]))</f>
        <v>12</v>
      </c>
      <c r="L165">
        <f>INDEX(STANDINGS_ERA[],MATCH(STANDINGS_OVERALL14[[#This Row],[TEAMandLEAGUE]],STANDINGS_ERA[TeamANDLeague],0),COLUMN(STANDINGS_ERA[PLACE]))</f>
        <v>6</v>
      </c>
      <c r="M165">
        <f>INDEX(STANDINGS_W[],MATCH(STANDINGS_OVERALL14[[#This Row],[TEAMandLEAGUE]],STANDINGS_W[TeamANDLeague],0),COLUMN(STANDINGS_W[PLACE]))</f>
        <v>14</v>
      </c>
      <c r="N165">
        <f>INDEX(STANDINGS_WHIP[],MATCH(STANDINGS_OVERALL14[[#This Row],[TEAMandLEAGUE]],STANDINGS_WHIP[TeamANDLeague],0),COLUMN(STANDINGS_WHIP[PLACE]))</f>
        <v>11</v>
      </c>
      <c r="O165">
        <f>INDEX(STANDINGS_K[],MATCH(STANDINGS_OVERALL14[[#This Row],[TEAMandLEAGUE]],STANDINGS_K[TeamANDLeague],0),COLUMN(STANDINGS_K[PLACE]))</f>
        <v>11</v>
      </c>
      <c r="P165">
        <f>INDEX(STANDINGS_SV[],MATCH(STANDINGS_OVERALL14[[#This Row],[TEAMandLEAGUE]],STANDINGS_SV[TeamANDLeague],0),COLUMN(STANDINGS_SV[PLACE]))</f>
        <v>12</v>
      </c>
      <c r="Q165">
        <f>16-STANDINGS_OVERALL14[[#This Row],[LG BA]]</f>
        <v>7</v>
      </c>
      <c r="R165">
        <f>16-STANDINGS_OVERALL14[[#This Row],[LG R]]</f>
        <v>2</v>
      </c>
      <c r="S165">
        <f>16-STANDINGS_OVERALL14[[#This Row],[LG HR]]</f>
        <v>10</v>
      </c>
      <c r="T165">
        <f>16-STANDINGS_OVERALL14[[#This Row],[LG RBI]]</f>
        <v>2</v>
      </c>
      <c r="U165">
        <f>16-STANDINGS_OVERALL14[[#This Row],[LG SB]]</f>
        <v>4</v>
      </c>
      <c r="V165">
        <f>16-STANDINGS_OVERALL14[[#This Row],[LG ERA]]</f>
        <v>10</v>
      </c>
      <c r="W165">
        <f>16-STANDINGS_OVERALL14[[#This Row],[LG W]]</f>
        <v>2</v>
      </c>
      <c r="X165">
        <f>16-STANDINGS_OVERALL14[[#This Row],[LG WHIP]]</f>
        <v>5</v>
      </c>
      <c r="Y165">
        <f>16-STANDINGS_OVERALL14[[#This Row],[LG K]]</f>
        <v>5</v>
      </c>
      <c r="Z165">
        <f>16-STANDINGS_OVERALL14[[#This Row],[LG SV]]</f>
        <v>4</v>
      </c>
      <c r="AA16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51</v>
      </c>
      <c r="AB165">
        <f t="shared" si="2"/>
        <v>14</v>
      </c>
    </row>
    <row r="166" spans="1:28" x14ac:dyDescent="0.25">
      <c r="A166">
        <v>474</v>
      </c>
      <c r="B166" s="10" t="str">
        <f>STANDINGS_OVERALL14[[#This Row],[Team]]&amp;STANDINGS_OVERALL14[[#This Row],[League]]</f>
        <v>Wilmington Blue RocksMain Event New York March 25 League 1</v>
      </c>
      <c r="C166" s="10" t="s">
        <v>879</v>
      </c>
      <c r="D166" t="s">
        <v>880</v>
      </c>
      <c r="E166" t="s">
        <v>432</v>
      </c>
      <c r="F166">
        <v>1</v>
      </c>
      <c r="G166">
        <f>INDEX(STANDINGS_BA[],MATCH(STANDINGS_OVERALL14[[#This Row],[TEAMandLEAGUE]],STANDINGS_BA[TeamANDLeague],0),COLUMN(STANDINGS_BA[PLACE]))</f>
        <v>15</v>
      </c>
      <c r="H166">
        <f>INDEX(STANDINGS_R[],MATCH(STANDINGS_OVERALL14[[#This Row],[TEAMandLEAGUE]],STANDINGS_R[TeamAndLeague],0),COLUMN(STANDINGS_R[PLACE]))</f>
        <v>15</v>
      </c>
      <c r="I166">
        <f>INDEX(STANDINGS_HR[],MATCH(STANDINGS_OVERALL14[[#This Row],[TEAMandLEAGUE]],STANDINGS_HR[TeamANDLeague],0),COLUMN(STANDINGS_HR[PLACE]))</f>
        <v>13</v>
      </c>
      <c r="J166">
        <f>INDEX(STANDINGS_RBI[],MATCH(STANDINGS_OVERALL14[[#This Row],[TEAMandLEAGUE]],STANDINGS_RBI[TeamANDLeague],0),COLUMN(STANDINGS_RBI[PLACE]))</f>
        <v>15</v>
      </c>
      <c r="K166">
        <f>INDEX(STANDINGS_SB[],MATCH(STANDINGS_OVERALL14[[#This Row],[TEAMandLEAGUE]],STANDINGS_SB[TeamANDLeague],0),COLUMN(STANDINGS_SB[PLACE]))</f>
        <v>15</v>
      </c>
      <c r="L166">
        <f>INDEX(STANDINGS_ERA[],MATCH(STANDINGS_OVERALL14[[#This Row],[TEAMandLEAGUE]],STANDINGS_ERA[TeamANDLeague],0),COLUMN(STANDINGS_ERA[PLACE]))</f>
        <v>9</v>
      </c>
      <c r="M166">
        <f>INDEX(STANDINGS_W[],MATCH(STANDINGS_OVERALL14[[#This Row],[TEAMandLEAGUE]],STANDINGS_W[TeamANDLeague],0),COLUMN(STANDINGS_W[PLACE]))</f>
        <v>15</v>
      </c>
      <c r="N166">
        <f>INDEX(STANDINGS_WHIP[],MATCH(STANDINGS_OVERALL14[[#This Row],[TEAMandLEAGUE]],STANDINGS_WHIP[TeamANDLeague],0),COLUMN(STANDINGS_WHIP[PLACE]))</f>
        <v>13</v>
      </c>
      <c r="O166">
        <f>INDEX(STANDINGS_K[],MATCH(STANDINGS_OVERALL14[[#This Row],[TEAMandLEAGUE]],STANDINGS_K[TeamANDLeague],0),COLUMN(STANDINGS_K[PLACE]))</f>
        <v>15</v>
      </c>
      <c r="P166">
        <f>INDEX(STANDINGS_SV[],MATCH(STANDINGS_OVERALL14[[#This Row],[TEAMandLEAGUE]],STANDINGS_SV[TeamANDLeague],0),COLUMN(STANDINGS_SV[PLACE]))</f>
        <v>3</v>
      </c>
      <c r="Q166">
        <f>16-STANDINGS_OVERALL14[[#This Row],[LG BA]]</f>
        <v>1</v>
      </c>
      <c r="R166">
        <f>16-STANDINGS_OVERALL14[[#This Row],[LG R]]</f>
        <v>1</v>
      </c>
      <c r="S166">
        <f>16-STANDINGS_OVERALL14[[#This Row],[LG HR]]</f>
        <v>3</v>
      </c>
      <c r="T166">
        <f>16-STANDINGS_OVERALL14[[#This Row],[LG RBI]]</f>
        <v>1</v>
      </c>
      <c r="U166">
        <f>16-STANDINGS_OVERALL14[[#This Row],[LG SB]]</f>
        <v>1</v>
      </c>
      <c r="V166">
        <f>16-STANDINGS_OVERALL14[[#This Row],[LG ERA]]</f>
        <v>7</v>
      </c>
      <c r="W166">
        <f>16-STANDINGS_OVERALL14[[#This Row],[LG W]]</f>
        <v>1</v>
      </c>
      <c r="X166">
        <f>16-STANDINGS_OVERALL14[[#This Row],[LG WHIP]]</f>
        <v>3</v>
      </c>
      <c r="Y166">
        <f>16-STANDINGS_OVERALL14[[#This Row],[LG K]]</f>
        <v>1</v>
      </c>
      <c r="Z166">
        <f>16-STANDINGS_OVERALL14[[#This Row],[LG SV]]</f>
        <v>13</v>
      </c>
      <c r="AA16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32</v>
      </c>
      <c r="AB166">
        <f t="shared" si="2"/>
        <v>15</v>
      </c>
    </row>
    <row r="167" spans="1:28" x14ac:dyDescent="0.25">
      <c r="A167">
        <v>40</v>
      </c>
      <c r="B167" s="10" t="str">
        <f>STANDINGS_OVERALL14[[#This Row],[Team]]&amp;STANDINGS_OVERALL14[[#This Row],[League]]</f>
        <v>Quahogs ME NYMain Event New York March 25 League 2</v>
      </c>
      <c r="C167" s="10" t="s">
        <v>456</v>
      </c>
      <c r="D167" t="s">
        <v>154</v>
      </c>
      <c r="E167" t="s">
        <v>457</v>
      </c>
      <c r="F167">
        <v>6</v>
      </c>
      <c r="G167">
        <f>INDEX(STANDINGS_BA[],MATCH(STANDINGS_OVERALL14[[#This Row],[TEAMandLEAGUE]],STANDINGS_BA[TeamANDLeague],0),COLUMN(STANDINGS_BA[PLACE]))</f>
        <v>14</v>
      </c>
      <c r="H167">
        <f>INDEX(STANDINGS_R[],MATCH(STANDINGS_OVERALL14[[#This Row],[TEAMandLEAGUE]],STANDINGS_R[TeamAndLeague],0),COLUMN(STANDINGS_R[PLACE]))</f>
        <v>3</v>
      </c>
      <c r="I167">
        <f>INDEX(STANDINGS_HR[],MATCH(STANDINGS_OVERALL14[[#This Row],[TEAMandLEAGUE]],STANDINGS_HR[TeamANDLeague],0),COLUMN(STANDINGS_HR[PLACE]))</f>
        <v>5</v>
      </c>
      <c r="J167">
        <f>INDEX(STANDINGS_RBI[],MATCH(STANDINGS_OVERALL14[[#This Row],[TEAMandLEAGUE]],STANDINGS_RBI[TeamANDLeague],0),COLUMN(STANDINGS_RBI[PLACE]))</f>
        <v>3</v>
      </c>
      <c r="K167">
        <f>INDEX(STANDINGS_SB[],MATCH(STANDINGS_OVERALL14[[#This Row],[TEAMandLEAGUE]],STANDINGS_SB[TeamANDLeague],0),COLUMN(STANDINGS_SB[PLACE]))</f>
        <v>5</v>
      </c>
      <c r="L167">
        <f>INDEX(STANDINGS_ERA[],MATCH(STANDINGS_OVERALL14[[#This Row],[TEAMandLEAGUE]],STANDINGS_ERA[TeamANDLeague],0),COLUMN(STANDINGS_ERA[PLACE]))</f>
        <v>7</v>
      </c>
      <c r="M167">
        <f>INDEX(STANDINGS_W[],MATCH(STANDINGS_OVERALL14[[#This Row],[TEAMandLEAGUE]],STANDINGS_W[TeamANDLeague],0),COLUMN(STANDINGS_W[PLACE]))</f>
        <v>1</v>
      </c>
      <c r="N167">
        <f>INDEX(STANDINGS_WHIP[],MATCH(STANDINGS_OVERALL14[[#This Row],[TEAMandLEAGUE]],STANDINGS_WHIP[TeamANDLeague],0),COLUMN(STANDINGS_WHIP[PLACE]))</f>
        <v>4</v>
      </c>
      <c r="O167">
        <f>INDEX(STANDINGS_K[],MATCH(STANDINGS_OVERALL14[[#This Row],[TEAMandLEAGUE]],STANDINGS_K[TeamANDLeague],0),COLUMN(STANDINGS_K[PLACE]))</f>
        <v>5</v>
      </c>
      <c r="P167">
        <f>INDEX(STANDINGS_SV[],MATCH(STANDINGS_OVERALL14[[#This Row],[TEAMandLEAGUE]],STANDINGS_SV[TeamANDLeague],0),COLUMN(STANDINGS_SV[PLACE]))</f>
        <v>5</v>
      </c>
      <c r="Q167">
        <f>16-STANDINGS_OVERALL14[[#This Row],[LG BA]]</f>
        <v>2</v>
      </c>
      <c r="R167">
        <f>16-STANDINGS_OVERALL14[[#This Row],[LG R]]</f>
        <v>13</v>
      </c>
      <c r="S167">
        <f>16-STANDINGS_OVERALL14[[#This Row],[LG HR]]</f>
        <v>11</v>
      </c>
      <c r="T167">
        <f>16-STANDINGS_OVERALL14[[#This Row],[LG RBI]]</f>
        <v>13</v>
      </c>
      <c r="U167">
        <f>16-STANDINGS_OVERALL14[[#This Row],[LG SB]]</f>
        <v>11</v>
      </c>
      <c r="V167">
        <f>16-STANDINGS_OVERALL14[[#This Row],[LG ERA]]</f>
        <v>9</v>
      </c>
      <c r="W167">
        <f>16-STANDINGS_OVERALL14[[#This Row],[LG W]]</f>
        <v>15</v>
      </c>
      <c r="X167">
        <f>16-STANDINGS_OVERALL14[[#This Row],[LG WHIP]]</f>
        <v>12</v>
      </c>
      <c r="Y167">
        <f>16-STANDINGS_OVERALL14[[#This Row],[LG K]]</f>
        <v>11</v>
      </c>
      <c r="Z167">
        <f>16-STANDINGS_OVERALL14[[#This Row],[LG SV]]</f>
        <v>11</v>
      </c>
      <c r="AA16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108</v>
      </c>
      <c r="AB167">
        <f t="shared" si="2"/>
        <v>1</v>
      </c>
    </row>
    <row r="168" spans="1:28" x14ac:dyDescent="0.25">
      <c r="A168">
        <v>71</v>
      </c>
      <c r="B168" s="10" t="str">
        <f>STANDINGS_OVERALL14[[#This Row],[Team]]&amp;STANDINGS_OVERALL14[[#This Row],[League]]</f>
        <v>I'm Your HuckleberryMain Event New York March 25 League 2</v>
      </c>
      <c r="C168" s="10" t="s">
        <v>481</v>
      </c>
      <c r="D168" t="s">
        <v>482</v>
      </c>
      <c r="E168" t="s">
        <v>457</v>
      </c>
      <c r="F168">
        <v>10</v>
      </c>
      <c r="G168">
        <f>INDEX(STANDINGS_BA[],MATCH(STANDINGS_OVERALL14[[#This Row],[TEAMandLEAGUE]],STANDINGS_BA[TeamANDLeague],0),COLUMN(STANDINGS_BA[PLACE]))</f>
        <v>6</v>
      </c>
      <c r="H168">
        <f>INDEX(STANDINGS_R[],MATCH(STANDINGS_OVERALL14[[#This Row],[TEAMandLEAGUE]],STANDINGS_R[TeamAndLeague],0),COLUMN(STANDINGS_R[PLACE]))</f>
        <v>5</v>
      </c>
      <c r="I168">
        <f>INDEX(STANDINGS_HR[],MATCH(STANDINGS_OVERALL14[[#This Row],[TEAMandLEAGUE]],STANDINGS_HR[TeamANDLeague],0),COLUMN(STANDINGS_HR[PLACE]))</f>
        <v>2</v>
      </c>
      <c r="J168">
        <f>INDEX(STANDINGS_RBI[],MATCH(STANDINGS_OVERALL14[[#This Row],[TEAMandLEAGUE]],STANDINGS_RBI[TeamANDLeague],0),COLUMN(STANDINGS_RBI[PLACE]))</f>
        <v>4</v>
      </c>
      <c r="K168">
        <f>INDEX(STANDINGS_SB[],MATCH(STANDINGS_OVERALL14[[#This Row],[TEAMandLEAGUE]],STANDINGS_SB[TeamANDLeague],0),COLUMN(STANDINGS_SB[PLACE]))</f>
        <v>9</v>
      </c>
      <c r="L168">
        <f>INDEX(STANDINGS_ERA[],MATCH(STANDINGS_OVERALL14[[#This Row],[TEAMandLEAGUE]],STANDINGS_ERA[TeamANDLeague],0),COLUMN(STANDINGS_ERA[PLACE]))</f>
        <v>8</v>
      </c>
      <c r="M168">
        <f>INDEX(STANDINGS_W[],MATCH(STANDINGS_OVERALL14[[#This Row],[TEAMandLEAGUE]],STANDINGS_W[TeamANDLeague],0),COLUMN(STANDINGS_W[PLACE]))</f>
        <v>12</v>
      </c>
      <c r="N168">
        <f>INDEX(STANDINGS_WHIP[],MATCH(STANDINGS_OVERALL14[[#This Row],[TEAMandLEAGUE]],STANDINGS_WHIP[TeamANDLeague],0),COLUMN(STANDINGS_WHIP[PLACE]))</f>
        <v>2</v>
      </c>
      <c r="O168">
        <f>INDEX(STANDINGS_K[],MATCH(STANDINGS_OVERALL14[[#This Row],[TEAMandLEAGUE]],STANDINGS_K[TeamANDLeague],0),COLUMN(STANDINGS_K[PLACE]))</f>
        <v>1</v>
      </c>
      <c r="P168">
        <f>INDEX(STANDINGS_SV[],MATCH(STANDINGS_OVERALL14[[#This Row],[TEAMandLEAGUE]],STANDINGS_SV[TeamANDLeague],0),COLUMN(STANDINGS_SV[PLACE]))</f>
        <v>7</v>
      </c>
      <c r="Q168">
        <f>16-STANDINGS_OVERALL14[[#This Row],[LG BA]]</f>
        <v>10</v>
      </c>
      <c r="R168">
        <f>16-STANDINGS_OVERALL14[[#This Row],[LG R]]</f>
        <v>11</v>
      </c>
      <c r="S168">
        <f>16-STANDINGS_OVERALL14[[#This Row],[LG HR]]</f>
        <v>14</v>
      </c>
      <c r="T168">
        <f>16-STANDINGS_OVERALL14[[#This Row],[LG RBI]]</f>
        <v>12</v>
      </c>
      <c r="U168">
        <f>16-STANDINGS_OVERALL14[[#This Row],[LG SB]]</f>
        <v>7</v>
      </c>
      <c r="V168">
        <f>16-STANDINGS_OVERALL14[[#This Row],[LG ERA]]</f>
        <v>8</v>
      </c>
      <c r="W168">
        <f>16-STANDINGS_OVERALL14[[#This Row],[LG W]]</f>
        <v>4</v>
      </c>
      <c r="X168">
        <f>16-STANDINGS_OVERALL14[[#This Row],[LG WHIP]]</f>
        <v>14</v>
      </c>
      <c r="Y168">
        <f>16-STANDINGS_OVERALL14[[#This Row],[LG K]]</f>
        <v>15</v>
      </c>
      <c r="Z168">
        <f>16-STANDINGS_OVERALL14[[#This Row],[LG SV]]</f>
        <v>9</v>
      </c>
      <c r="AA16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104</v>
      </c>
      <c r="AB168">
        <f t="shared" si="2"/>
        <v>2</v>
      </c>
    </row>
    <row r="169" spans="1:28" x14ac:dyDescent="0.25">
      <c r="A169">
        <v>81</v>
      </c>
      <c r="B169" s="10" t="str">
        <f>STANDINGS_OVERALL14[[#This Row],[Team]]&amp;STANDINGS_OVERALL14[[#This Row],[League]]</f>
        <v>Mr.OctoberMain Event New York March 25 League 2</v>
      </c>
      <c r="C169" s="10" t="s">
        <v>181</v>
      </c>
      <c r="D169" t="s">
        <v>182</v>
      </c>
      <c r="E169" t="s">
        <v>457</v>
      </c>
      <c r="F169">
        <v>14</v>
      </c>
      <c r="G169">
        <f>INDEX(STANDINGS_BA[],MATCH(STANDINGS_OVERALL14[[#This Row],[TEAMandLEAGUE]],STANDINGS_BA[TeamANDLeague],0),COLUMN(STANDINGS_BA[PLACE]))</f>
        <v>3</v>
      </c>
      <c r="H169">
        <f>INDEX(STANDINGS_R[],MATCH(STANDINGS_OVERALL14[[#This Row],[TEAMandLEAGUE]],STANDINGS_R[TeamAndLeague],0),COLUMN(STANDINGS_R[PLACE]))</f>
        <v>2</v>
      </c>
      <c r="I169">
        <f>INDEX(STANDINGS_HR[],MATCH(STANDINGS_OVERALL14[[#This Row],[TEAMandLEAGUE]],STANDINGS_HR[TeamANDLeague],0),COLUMN(STANDINGS_HR[PLACE]))</f>
        <v>7</v>
      </c>
      <c r="J169">
        <f>INDEX(STANDINGS_RBI[],MATCH(STANDINGS_OVERALL14[[#This Row],[TEAMandLEAGUE]],STANDINGS_RBI[TeamANDLeague],0),COLUMN(STANDINGS_RBI[PLACE]))</f>
        <v>5</v>
      </c>
      <c r="K169">
        <f>INDEX(STANDINGS_SB[],MATCH(STANDINGS_OVERALL14[[#This Row],[TEAMandLEAGUE]],STANDINGS_SB[TeamANDLeague],0),COLUMN(STANDINGS_SB[PLACE]))</f>
        <v>7</v>
      </c>
      <c r="L169">
        <f>INDEX(STANDINGS_ERA[],MATCH(STANDINGS_OVERALL14[[#This Row],[TEAMandLEAGUE]],STANDINGS_ERA[TeamANDLeague],0),COLUMN(STANDINGS_ERA[PLACE]))</f>
        <v>6</v>
      </c>
      <c r="M169">
        <f>INDEX(STANDINGS_W[],MATCH(STANDINGS_OVERALL14[[#This Row],[TEAMandLEAGUE]],STANDINGS_W[TeamANDLeague],0),COLUMN(STANDINGS_W[PLACE]))</f>
        <v>6</v>
      </c>
      <c r="N169">
        <f>INDEX(STANDINGS_WHIP[],MATCH(STANDINGS_OVERALL14[[#This Row],[TEAMandLEAGUE]],STANDINGS_WHIP[TeamANDLeague],0),COLUMN(STANDINGS_WHIP[PLACE]))</f>
        <v>7</v>
      </c>
      <c r="O169">
        <f>INDEX(STANDINGS_K[],MATCH(STANDINGS_OVERALL14[[#This Row],[TEAMandLEAGUE]],STANDINGS_K[TeamANDLeague],0),COLUMN(STANDINGS_K[PLACE]))</f>
        <v>6</v>
      </c>
      <c r="P169">
        <f>INDEX(STANDINGS_SV[],MATCH(STANDINGS_OVERALL14[[#This Row],[TEAMandLEAGUE]],STANDINGS_SV[TeamANDLeague],0),COLUMN(STANDINGS_SV[PLACE]))</f>
        <v>9</v>
      </c>
      <c r="Q169">
        <f>16-STANDINGS_OVERALL14[[#This Row],[LG BA]]</f>
        <v>13</v>
      </c>
      <c r="R169">
        <f>16-STANDINGS_OVERALL14[[#This Row],[LG R]]</f>
        <v>14</v>
      </c>
      <c r="S169">
        <f>16-STANDINGS_OVERALL14[[#This Row],[LG HR]]</f>
        <v>9</v>
      </c>
      <c r="T169">
        <f>16-STANDINGS_OVERALL14[[#This Row],[LG RBI]]</f>
        <v>11</v>
      </c>
      <c r="U169">
        <f>16-STANDINGS_OVERALL14[[#This Row],[LG SB]]</f>
        <v>9</v>
      </c>
      <c r="V169">
        <f>16-STANDINGS_OVERALL14[[#This Row],[LG ERA]]</f>
        <v>10</v>
      </c>
      <c r="W169">
        <f>16-STANDINGS_OVERALL14[[#This Row],[LG W]]</f>
        <v>10</v>
      </c>
      <c r="X169">
        <f>16-STANDINGS_OVERALL14[[#This Row],[LG WHIP]]</f>
        <v>9</v>
      </c>
      <c r="Y169">
        <f>16-STANDINGS_OVERALL14[[#This Row],[LG K]]</f>
        <v>10</v>
      </c>
      <c r="Z169">
        <f>16-STANDINGS_OVERALL14[[#This Row],[LG SV]]</f>
        <v>7</v>
      </c>
      <c r="AA16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102</v>
      </c>
      <c r="AB169">
        <f t="shared" si="2"/>
        <v>3</v>
      </c>
    </row>
    <row r="170" spans="1:28" x14ac:dyDescent="0.25">
      <c r="A170">
        <v>115</v>
      </c>
      <c r="B170" s="10" t="str">
        <f>STANDINGS_OVERALL14[[#This Row],[Team]]&amp;STANDINGS_OVERALL14[[#This Row],[League]]</f>
        <v>ctm nycMain Event New York March 25 League 2</v>
      </c>
      <c r="C170" s="10" t="s">
        <v>522</v>
      </c>
      <c r="D170" t="s">
        <v>93</v>
      </c>
      <c r="E170" t="s">
        <v>457</v>
      </c>
      <c r="F170">
        <v>1</v>
      </c>
      <c r="G170">
        <f>INDEX(STANDINGS_BA[],MATCH(STANDINGS_OVERALL14[[#This Row],[TEAMandLEAGUE]],STANDINGS_BA[TeamANDLeague],0),COLUMN(STANDINGS_BA[PLACE]))</f>
        <v>7</v>
      </c>
      <c r="H170">
        <f>INDEX(STANDINGS_R[],MATCH(STANDINGS_OVERALL14[[#This Row],[TEAMandLEAGUE]],STANDINGS_R[TeamAndLeague],0),COLUMN(STANDINGS_R[PLACE]))</f>
        <v>12</v>
      </c>
      <c r="I170">
        <f>INDEX(STANDINGS_HR[],MATCH(STANDINGS_OVERALL14[[#This Row],[TEAMandLEAGUE]],STANDINGS_HR[TeamANDLeague],0),COLUMN(STANDINGS_HR[PLACE]))</f>
        <v>4</v>
      </c>
      <c r="J170">
        <f>INDEX(STANDINGS_RBI[],MATCH(STANDINGS_OVERALL14[[#This Row],[TEAMandLEAGUE]],STANDINGS_RBI[TeamANDLeague],0),COLUMN(STANDINGS_RBI[PLACE]))</f>
        <v>7</v>
      </c>
      <c r="K170">
        <f>INDEX(STANDINGS_SB[],MATCH(STANDINGS_OVERALL14[[#This Row],[TEAMandLEAGUE]],STANDINGS_SB[TeamANDLeague],0),COLUMN(STANDINGS_SB[PLACE]))</f>
        <v>12</v>
      </c>
      <c r="L170">
        <f>INDEX(STANDINGS_ERA[],MATCH(STANDINGS_OVERALL14[[#This Row],[TEAMandLEAGUE]],STANDINGS_ERA[TeamANDLeague],0),COLUMN(STANDINGS_ERA[PLACE]))</f>
        <v>1</v>
      </c>
      <c r="M170">
        <f>INDEX(STANDINGS_W[],MATCH(STANDINGS_OVERALL14[[#This Row],[TEAMandLEAGUE]],STANDINGS_W[TeamANDLeague],0),COLUMN(STANDINGS_W[PLACE]))</f>
        <v>2</v>
      </c>
      <c r="N170">
        <f>INDEX(STANDINGS_WHIP[],MATCH(STANDINGS_OVERALL14[[#This Row],[TEAMandLEAGUE]],STANDINGS_WHIP[TeamANDLeague],0),COLUMN(STANDINGS_WHIP[PLACE]))</f>
        <v>1</v>
      </c>
      <c r="O170">
        <f>INDEX(STANDINGS_K[],MATCH(STANDINGS_OVERALL14[[#This Row],[TEAMandLEAGUE]],STANDINGS_K[TeamANDLeague],0),COLUMN(STANDINGS_K[PLACE]))</f>
        <v>7</v>
      </c>
      <c r="P170">
        <f>INDEX(STANDINGS_SV[],MATCH(STANDINGS_OVERALL14[[#This Row],[TEAMandLEAGUE]],STANDINGS_SV[TeamANDLeague],0),COLUMN(STANDINGS_SV[PLACE]))</f>
        <v>10</v>
      </c>
      <c r="Q170">
        <f>16-STANDINGS_OVERALL14[[#This Row],[LG BA]]</f>
        <v>9</v>
      </c>
      <c r="R170">
        <f>16-STANDINGS_OVERALL14[[#This Row],[LG R]]</f>
        <v>4</v>
      </c>
      <c r="S170">
        <f>16-STANDINGS_OVERALL14[[#This Row],[LG HR]]</f>
        <v>12</v>
      </c>
      <c r="T170">
        <f>16-STANDINGS_OVERALL14[[#This Row],[LG RBI]]</f>
        <v>9</v>
      </c>
      <c r="U170">
        <f>16-STANDINGS_OVERALL14[[#This Row],[LG SB]]</f>
        <v>4</v>
      </c>
      <c r="V170">
        <f>16-STANDINGS_OVERALL14[[#This Row],[LG ERA]]</f>
        <v>15</v>
      </c>
      <c r="W170">
        <f>16-STANDINGS_OVERALL14[[#This Row],[LG W]]</f>
        <v>14</v>
      </c>
      <c r="X170">
        <f>16-STANDINGS_OVERALL14[[#This Row],[LG WHIP]]</f>
        <v>15</v>
      </c>
      <c r="Y170">
        <f>16-STANDINGS_OVERALL14[[#This Row],[LG K]]</f>
        <v>9</v>
      </c>
      <c r="Z170">
        <f>16-STANDINGS_OVERALL14[[#This Row],[LG SV]]</f>
        <v>6</v>
      </c>
      <c r="AA17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97</v>
      </c>
      <c r="AB170">
        <f t="shared" si="2"/>
        <v>4</v>
      </c>
    </row>
    <row r="171" spans="1:28" x14ac:dyDescent="0.25">
      <c r="A171">
        <v>139</v>
      </c>
      <c r="B171" s="10" t="str">
        <f>STANDINGS_OVERALL14[[#This Row],[Team]]&amp;STANDINGS_OVERALL14[[#This Row],[League]]</f>
        <v>Slip Stitches M1Main Event New York March 25 League 2</v>
      </c>
      <c r="C171" s="10" t="s">
        <v>543</v>
      </c>
      <c r="D171" t="s">
        <v>213</v>
      </c>
      <c r="E171" t="s">
        <v>457</v>
      </c>
      <c r="F171">
        <v>2</v>
      </c>
      <c r="G171">
        <f>INDEX(STANDINGS_BA[],MATCH(STANDINGS_OVERALL14[[#This Row],[TEAMandLEAGUE]],STANDINGS_BA[TeamANDLeague],0),COLUMN(STANDINGS_BA[PLACE]))</f>
        <v>13</v>
      </c>
      <c r="H171">
        <f>INDEX(STANDINGS_R[],MATCH(STANDINGS_OVERALL14[[#This Row],[TEAMandLEAGUE]],STANDINGS_R[TeamAndLeague],0),COLUMN(STANDINGS_R[PLACE]))</f>
        <v>8</v>
      </c>
      <c r="I171">
        <f>INDEX(STANDINGS_HR[],MATCH(STANDINGS_OVERALL14[[#This Row],[TEAMandLEAGUE]],STANDINGS_HR[TeamANDLeague],0),COLUMN(STANDINGS_HR[PLACE]))</f>
        <v>3</v>
      </c>
      <c r="J171">
        <f>INDEX(STANDINGS_RBI[],MATCH(STANDINGS_OVERALL14[[#This Row],[TEAMandLEAGUE]],STANDINGS_RBI[TeamANDLeague],0),COLUMN(STANDINGS_RBI[PLACE]))</f>
        <v>2</v>
      </c>
      <c r="K171">
        <f>INDEX(STANDINGS_SB[],MATCH(STANDINGS_OVERALL14[[#This Row],[TEAMandLEAGUE]],STANDINGS_SB[TeamANDLeague],0),COLUMN(STANDINGS_SB[PLACE]))</f>
        <v>1</v>
      </c>
      <c r="L171">
        <f>INDEX(STANDINGS_ERA[],MATCH(STANDINGS_OVERALL14[[#This Row],[TEAMandLEAGUE]],STANDINGS_ERA[TeamANDLeague],0),COLUMN(STANDINGS_ERA[PLACE]))</f>
        <v>11</v>
      </c>
      <c r="M171">
        <f>INDEX(STANDINGS_W[],MATCH(STANDINGS_OVERALL14[[#This Row],[TEAMandLEAGUE]],STANDINGS_W[TeamANDLeague],0),COLUMN(STANDINGS_W[PLACE]))</f>
        <v>5</v>
      </c>
      <c r="N171">
        <f>INDEX(STANDINGS_WHIP[],MATCH(STANDINGS_OVERALL14[[#This Row],[TEAMandLEAGUE]],STANDINGS_WHIP[TeamANDLeague],0),COLUMN(STANDINGS_WHIP[PLACE]))</f>
        <v>11</v>
      </c>
      <c r="O171">
        <f>INDEX(STANDINGS_K[],MATCH(STANDINGS_OVERALL14[[#This Row],[TEAMandLEAGUE]],STANDINGS_K[TeamANDLeague],0),COLUMN(STANDINGS_K[PLACE]))</f>
        <v>9</v>
      </c>
      <c r="P171">
        <f>INDEX(STANDINGS_SV[],MATCH(STANDINGS_OVERALL14[[#This Row],[TEAMandLEAGUE]],STANDINGS_SV[TeamANDLeague],0),COLUMN(STANDINGS_SV[PLACE]))</f>
        <v>2</v>
      </c>
      <c r="Q171">
        <f>16-STANDINGS_OVERALL14[[#This Row],[LG BA]]</f>
        <v>3</v>
      </c>
      <c r="R171">
        <f>16-STANDINGS_OVERALL14[[#This Row],[LG R]]</f>
        <v>8</v>
      </c>
      <c r="S171">
        <f>16-STANDINGS_OVERALL14[[#This Row],[LG HR]]</f>
        <v>13</v>
      </c>
      <c r="T171">
        <f>16-STANDINGS_OVERALL14[[#This Row],[LG RBI]]</f>
        <v>14</v>
      </c>
      <c r="U171">
        <f>16-STANDINGS_OVERALL14[[#This Row],[LG SB]]</f>
        <v>15</v>
      </c>
      <c r="V171">
        <f>16-STANDINGS_OVERALL14[[#This Row],[LG ERA]]</f>
        <v>5</v>
      </c>
      <c r="W171">
        <f>16-STANDINGS_OVERALL14[[#This Row],[LG W]]</f>
        <v>11</v>
      </c>
      <c r="X171">
        <f>16-STANDINGS_OVERALL14[[#This Row],[LG WHIP]]</f>
        <v>5</v>
      </c>
      <c r="Y171">
        <f>16-STANDINGS_OVERALL14[[#This Row],[LG K]]</f>
        <v>7</v>
      </c>
      <c r="Z171">
        <f>16-STANDINGS_OVERALL14[[#This Row],[LG SV]]</f>
        <v>14</v>
      </c>
      <c r="AA17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171">
        <f t="shared" si="2"/>
        <v>5</v>
      </c>
    </row>
    <row r="172" spans="1:28" x14ac:dyDescent="0.25">
      <c r="A172">
        <v>152</v>
      </c>
      <c r="B172" s="10" t="str">
        <f>STANDINGS_OVERALL14[[#This Row],[Team]]&amp;STANDINGS_OVERALL14[[#This Row],[League]]</f>
        <v>LEATHERNECK 8Main Event New York March 25 League 2</v>
      </c>
      <c r="C172" s="10" t="s">
        <v>556</v>
      </c>
      <c r="D172" t="s">
        <v>274</v>
      </c>
      <c r="E172" t="s">
        <v>457</v>
      </c>
      <c r="F172">
        <v>4</v>
      </c>
      <c r="G172">
        <f>INDEX(STANDINGS_BA[],MATCH(STANDINGS_OVERALL14[[#This Row],[TEAMandLEAGUE]],STANDINGS_BA[TeamANDLeague],0),COLUMN(STANDINGS_BA[PLACE]))</f>
        <v>4</v>
      </c>
      <c r="H172">
        <f>INDEX(STANDINGS_R[],MATCH(STANDINGS_OVERALL14[[#This Row],[TEAMandLEAGUE]],STANDINGS_R[TeamAndLeague],0),COLUMN(STANDINGS_R[PLACE]))</f>
        <v>9</v>
      </c>
      <c r="I172">
        <f>INDEX(STANDINGS_HR[],MATCH(STANDINGS_OVERALL14[[#This Row],[TEAMandLEAGUE]],STANDINGS_HR[TeamANDLeague],0),COLUMN(STANDINGS_HR[PLACE]))</f>
        <v>13</v>
      </c>
      <c r="J172">
        <f>INDEX(STANDINGS_RBI[],MATCH(STANDINGS_OVERALL14[[#This Row],[TEAMandLEAGUE]],STANDINGS_RBI[TeamANDLeague],0),COLUMN(STANDINGS_RBI[PLACE]))</f>
        <v>13</v>
      </c>
      <c r="K172">
        <f>INDEX(STANDINGS_SB[],MATCH(STANDINGS_OVERALL14[[#This Row],[TEAMandLEAGUE]],STANDINGS_SB[TeamANDLeague],0),COLUMN(STANDINGS_SB[PLACE]))</f>
        <v>2</v>
      </c>
      <c r="L172">
        <f>INDEX(STANDINGS_ERA[],MATCH(STANDINGS_OVERALL14[[#This Row],[TEAMandLEAGUE]],STANDINGS_ERA[TeamANDLeague],0),COLUMN(STANDINGS_ERA[PLACE]))</f>
        <v>4</v>
      </c>
      <c r="M172">
        <f>INDEX(STANDINGS_W[],MATCH(STANDINGS_OVERALL14[[#This Row],[TEAMandLEAGUE]],STANDINGS_W[TeamANDLeague],0),COLUMN(STANDINGS_W[PLACE]))</f>
        <v>4</v>
      </c>
      <c r="N172">
        <f>INDEX(STANDINGS_WHIP[],MATCH(STANDINGS_OVERALL14[[#This Row],[TEAMandLEAGUE]],STANDINGS_WHIP[TeamANDLeague],0),COLUMN(STANDINGS_WHIP[PLACE]))</f>
        <v>5</v>
      </c>
      <c r="O172">
        <f>INDEX(STANDINGS_K[],MATCH(STANDINGS_OVERALL14[[#This Row],[TEAMandLEAGUE]],STANDINGS_K[TeamANDLeague],0),COLUMN(STANDINGS_K[PLACE]))</f>
        <v>3</v>
      </c>
      <c r="P172">
        <f>INDEX(STANDINGS_SV[],MATCH(STANDINGS_OVERALL14[[#This Row],[TEAMandLEAGUE]],STANDINGS_SV[TeamANDLeague],0),COLUMN(STANDINGS_SV[PLACE]))</f>
        <v>13</v>
      </c>
      <c r="Q172">
        <f>16-STANDINGS_OVERALL14[[#This Row],[LG BA]]</f>
        <v>12</v>
      </c>
      <c r="R172">
        <f>16-STANDINGS_OVERALL14[[#This Row],[LG R]]</f>
        <v>7</v>
      </c>
      <c r="S172">
        <f>16-STANDINGS_OVERALL14[[#This Row],[LG HR]]</f>
        <v>3</v>
      </c>
      <c r="T172">
        <f>16-STANDINGS_OVERALL14[[#This Row],[LG RBI]]</f>
        <v>3</v>
      </c>
      <c r="U172">
        <f>16-STANDINGS_OVERALL14[[#This Row],[LG SB]]</f>
        <v>14</v>
      </c>
      <c r="V172">
        <f>16-STANDINGS_OVERALL14[[#This Row],[LG ERA]]</f>
        <v>12</v>
      </c>
      <c r="W172">
        <f>16-STANDINGS_OVERALL14[[#This Row],[LG W]]</f>
        <v>12</v>
      </c>
      <c r="X172">
        <f>16-STANDINGS_OVERALL14[[#This Row],[LG WHIP]]</f>
        <v>11</v>
      </c>
      <c r="Y172">
        <f>16-STANDINGS_OVERALL14[[#This Row],[LG K]]</f>
        <v>13</v>
      </c>
      <c r="Z172">
        <f>16-STANDINGS_OVERALL14[[#This Row],[LG SV]]</f>
        <v>3</v>
      </c>
      <c r="AA17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90</v>
      </c>
      <c r="AB172">
        <f t="shared" si="2"/>
        <v>6</v>
      </c>
    </row>
    <row r="173" spans="1:28" x14ac:dyDescent="0.25">
      <c r="A173">
        <v>221</v>
      </c>
      <c r="B173" s="10" t="str">
        <f>STANDINGS_OVERALL14[[#This Row],[Team]]&amp;STANDINGS_OVERALL14[[#This Row],[League]]</f>
        <v>eshies mainMain Event New York March 25 League 2</v>
      </c>
      <c r="C173" s="10" t="s">
        <v>617</v>
      </c>
      <c r="D173" t="s">
        <v>359</v>
      </c>
      <c r="E173" t="s">
        <v>457</v>
      </c>
      <c r="F173">
        <v>3</v>
      </c>
      <c r="G173">
        <f>INDEX(STANDINGS_BA[],MATCH(STANDINGS_OVERALL14[[#This Row],[TEAMandLEAGUE]],STANDINGS_BA[TeamANDLeague],0),COLUMN(STANDINGS_BA[PLACE]))</f>
        <v>1</v>
      </c>
      <c r="H173">
        <f>INDEX(STANDINGS_R[],MATCH(STANDINGS_OVERALL14[[#This Row],[TEAMandLEAGUE]],STANDINGS_R[TeamAndLeague],0),COLUMN(STANDINGS_R[PLACE]))</f>
        <v>7</v>
      </c>
      <c r="I173">
        <f>INDEX(STANDINGS_HR[],MATCH(STANDINGS_OVERALL14[[#This Row],[TEAMandLEAGUE]],STANDINGS_HR[TeamANDLeague],0),COLUMN(STANDINGS_HR[PLACE]))</f>
        <v>9</v>
      </c>
      <c r="J173">
        <f>INDEX(STANDINGS_RBI[],MATCH(STANDINGS_OVERALL14[[#This Row],[TEAMandLEAGUE]],STANDINGS_RBI[TeamANDLeague],0),COLUMN(STANDINGS_RBI[PLACE]))</f>
        <v>10</v>
      </c>
      <c r="K173">
        <f>INDEX(STANDINGS_SB[],MATCH(STANDINGS_OVERALL14[[#This Row],[TEAMandLEAGUE]],STANDINGS_SB[TeamANDLeague],0),COLUMN(STANDINGS_SB[PLACE]))</f>
        <v>4</v>
      </c>
      <c r="L173">
        <f>INDEX(STANDINGS_ERA[],MATCH(STANDINGS_OVERALL14[[#This Row],[TEAMandLEAGUE]],STANDINGS_ERA[TeamANDLeague],0),COLUMN(STANDINGS_ERA[PLACE]))</f>
        <v>10</v>
      </c>
      <c r="M173">
        <f>INDEX(STANDINGS_W[],MATCH(STANDINGS_OVERALL14[[#This Row],[TEAMandLEAGUE]],STANDINGS_W[TeamANDLeague],0),COLUMN(STANDINGS_W[PLACE]))</f>
        <v>15</v>
      </c>
      <c r="N173">
        <f>INDEX(STANDINGS_WHIP[],MATCH(STANDINGS_OVERALL14[[#This Row],[TEAMandLEAGUE]],STANDINGS_WHIP[TeamANDLeague],0),COLUMN(STANDINGS_WHIP[PLACE]))</f>
        <v>9</v>
      </c>
      <c r="O173">
        <f>INDEX(STANDINGS_K[],MATCH(STANDINGS_OVERALL14[[#This Row],[TEAMandLEAGUE]],STANDINGS_K[TeamANDLeague],0),COLUMN(STANDINGS_K[PLACE]))</f>
        <v>10</v>
      </c>
      <c r="P173">
        <f>INDEX(STANDINGS_SV[],MATCH(STANDINGS_OVERALL14[[#This Row],[TEAMandLEAGUE]],STANDINGS_SV[TeamANDLeague],0),COLUMN(STANDINGS_SV[PLACE]))</f>
        <v>1</v>
      </c>
      <c r="Q173">
        <f>16-STANDINGS_OVERALL14[[#This Row],[LG BA]]</f>
        <v>15</v>
      </c>
      <c r="R173">
        <f>16-STANDINGS_OVERALL14[[#This Row],[LG R]]</f>
        <v>9</v>
      </c>
      <c r="S173">
        <f>16-STANDINGS_OVERALL14[[#This Row],[LG HR]]</f>
        <v>7</v>
      </c>
      <c r="T173">
        <f>16-STANDINGS_OVERALL14[[#This Row],[LG RBI]]</f>
        <v>6</v>
      </c>
      <c r="U173">
        <f>16-STANDINGS_OVERALL14[[#This Row],[LG SB]]</f>
        <v>12</v>
      </c>
      <c r="V173">
        <f>16-STANDINGS_OVERALL14[[#This Row],[LG ERA]]</f>
        <v>6</v>
      </c>
      <c r="W173">
        <f>16-STANDINGS_OVERALL14[[#This Row],[LG W]]</f>
        <v>1</v>
      </c>
      <c r="X173">
        <f>16-STANDINGS_OVERALL14[[#This Row],[LG WHIP]]</f>
        <v>7</v>
      </c>
      <c r="Y173">
        <f>16-STANDINGS_OVERALL14[[#This Row],[LG K]]</f>
        <v>6</v>
      </c>
      <c r="Z173">
        <f>16-STANDINGS_OVERALL14[[#This Row],[LG SV]]</f>
        <v>15</v>
      </c>
      <c r="AA17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173">
        <f t="shared" si="2"/>
        <v>7</v>
      </c>
    </row>
    <row r="174" spans="1:28" x14ac:dyDescent="0.25">
      <c r="A174">
        <v>230</v>
      </c>
      <c r="B174" s="10" t="str">
        <f>STANDINGS_OVERALL14[[#This Row],[Team]]&amp;STANDINGS_OVERALL14[[#This Row],[League]]</f>
        <v>I LOVE BRIAN BOCCIAMain Event New York March 25 League 2</v>
      </c>
      <c r="C174" s="10" t="s">
        <v>629</v>
      </c>
      <c r="D174" t="s">
        <v>235</v>
      </c>
      <c r="E174" t="s">
        <v>457</v>
      </c>
      <c r="F174">
        <v>13</v>
      </c>
      <c r="G174">
        <f>INDEX(STANDINGS_BA[],MATCH(STANDINGS_OVERALL14[[#This Row],[TEAMandLEAGUE]],STANDINGS_BA[TeamANDLeague],0),COLUMN(STANDINGS_BA[PLACE]))</f>
        <v>2</v>
      </c>
      <c r="H174">
        <f>INDEX(STANDINGS_R[],MATCH(STANDINGS_OVERALL14[[#This Row],[TEAMandLEAGUE]],STANDINGS_R[TeamAndLeague],0),COLUMN(STANDINGS_R[PLACE]))</f>
        <v>1</v>
      </c>
      <c r="I174">
        <f>INDEX(STANDINGS_HR[],MATCH(STANDINGS_OVERALL14[[#This Row],[TEAMandLEAGUE]],STANDINGS_HR[TeamANDLeague],0),COLUMN(STANDINGS_HR[PLACE]))</f>
        <v>1</v>
      </c>
      <c r="J174">
        <f>INDEX(STANDINGS_RBI[],MATCH(STANDINGS_OVERALL14[[#This Row],[TEAMandLEAGUE]],STANDINGS_RBI[TeamANDLeague],0),COLUMN(STANDINGS_RBI[PLACE]))</f>
        <v>1</v>
      </c>
      <c r="K174">
        <f>INDEX(STANDINGS_SB[],MATCH(STANDINGS_OVERALL14[[#This Row],[TEAMandLEAGUE]],STANDINGS_SB[TeamANDLeague],0),COLUMN(STANDINGS_SB[PLACE]))</f>
        <v>13</v>
      </c>
      <c r="L174">
        <f>INDEX(STANDINGS_ERA[],MATCH(STANDINGS_OVERALL14[[#This Row],[TEAMandLEAGUE]],STANDINGS_ERA[TeamANDLeague],0),COLUMN(STANDINGS_ERA[PLACE]))</f>
        <v>15</v>
      </c>
      <c r="M174">
        <f>INDEX(STANDINGS_W[],MATCH(STANDINGS_OVERALL14[[#This Row],[TEAMandLEAGUE]],STANDINGS_W[TeamANDLeague],0),COLUMN(STANDINGS_W[PLACE]))</f>
        <v>11</v>
      </c>
      <c r="N174">
        <f>INDEX(STANDINGS_WHIP[],MATCH(STANDINGS_OVERALL14[[#This Row],[TEAMandLEAGUE]],STANDINGS_WHIP[TeamANDLeague],0),COLUMN(STANDINGS_WHIP[PLACE]))</f>
        <v>15</v>
      </c>
      <c r="O174">
        <f>INDEX(STANDINGS_K[],MATCH(STANDINGS_OVERALL14[[#This Row],[TEAMandLEAGUE]],STANDINGS_K[TeamANDLeague],0),COLUMN(STANDINGS_K[PLACE]))</f>
        <v>13</v>
      </c>
      <c r="P174">
        <f>INDEX(STANDINGS_SV[],MATCH(STANDINGS_OVERALL14[[#This Row],[TEAMandLEAGUE]],STANDINGS_SV[TeamANDLeague],0),COLUMN(STANDINGS_SV[PLACE]))</f>
        <v>4</v>
      </c>
      <c r="Q174">
        <f>16-STANDINGS_OVERALL14[[#This Row],[LG BA]]</f>
        <v>14</v>
      </c>
      <c r="R174">
        <f>16-STANDINGS_OVERALL14[[#This Row],[LG R]]</f>
        <v>15</v>
      </c>
      <c r="S174">
        <f>16-STANDINGS_OVERALL14[[#This Row],[LG HR]]</f>
        <v>15</v>
      </c>
      <c r="T174">
        <f>16-STANDINGS_OVERALL14[[#This Row],[LG RBI]]</f>
        <v>15</v>
      </c>
      <c r="U174">
        <f>16-STANDINGS_OVERALL14[[#This Row],[LG SB]]</f>
        <v>3</v>
      </c>
      <c r="V174">
        <f>16-STANDINGS_OVERALL14[[#This Row],[LG ERA]]</f>
        <v>1</v>
      </c>
      <c r="W174">
        <f>16-STANDINGS_OVERALL14[[#This Row],[LG W]]</f>
        <v>5</v>
      </c>
      <c r="X174">
        <f>16-STANDINGS_OVERALL14[[#This Row],[LG WHIP]]</f>
        <v>1</v>
      </c>
      <c r="Y174">
        <f>16-STANDINGS_OVERALL14[[#This Row],[LG K]]</f>
        <v>3</v>
      </c>
      <c r="Z174">
        <f>16-STANDINGS_OVERALL14[[#This Row],[LG SV]]</f>
        <v>12</v>
      </c>
      <c r="AA17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174">
        <f t="shared" si="2"/>
        <v>8</v>
      </c>
    </row>
    <row r="175" spans="1:28" x14ac:dyDescent="0.25">
      <c r="A175">
        <v>229</v>
      </c>
      <c r="B175" s="10" t="str">
        <f>STANDINGS_OVERALL14[[#This Row],[Team]]&amp;STANDINGS_OVERALL14[[#This Row],[League]]</f>
        <v>Sack &amp; ChipMain Event New York March 25 League 2</v>
      </c>
      <c r="C175" s="10" t="s">
        <v>628</v>
      </c>
      <c r="D175" t="s">
        <v>262</v>
      </c>
      <c r="E175" t="s">
        <v>457</v>
      </c>
      <c r="F175">
        <v>8</v>
      </c>
      <c r="G175">
        <f>INDEX(STANDINGS_BA[],MATCH(STANDINGS_OVERALL14[[#This Row],[TEAMandLEAGUE]],STANDINGS_BA[TeamANDLeague],0),COLUMN(STANDINGS_BA[PLACE]))</f>
        <v>5</v>
      </c>
      <c r="H175">
        <f>INDEX(STANDINGS_R[],MATCH(STANDINGS_OVERALL14[[#This Row],[TEAMandLEAGUE]],STANDINGS_R[TeamAndLeague],0),COLUMN(STANDINGS_R[PLACE]))</f>
        <v>10</v>
      </c>
      <c r="I175">
        <f>INDEX(STANDINGS_HR[],MATCH(STANDINGS_OVERALL14[[#This Row],[TEAMandLEAGUE]],STANDINGS_HR[TeamANDLeague],0),COLUMN(STANDINGS_HR[PLACE]))</f>
        <v>11</v>
      </c>
      <c r="J175">
        <f>INDEX(STANDINGS_RBI[],MATCH(STANDINGS_OVERALL14[[#This Row],[TEAMandLEAGUE]],STANDINGS_RBI[TeamANDLeague],0),COLUMN(STANDINGS_RBI[PLACE]))</f>
        <v>6</v>
      </c>
      <c r="K175">
        <f>INDEX(STANDINGS_SB[],MATCH(STANDINGS_OVERALL14[[#This Row],[TEAMandLEAGUE]],STANDINGS_SB[TeamANDLeague],0),COLUMN(STANDINGS_SB[PLACE]))</f>
        <v>6</v>
      </c>
      <c r="L175">
        <f>INDEX(STANDINGS_ERA[],MATCH(STANDINGS_OVERALL14[[#This Row],[TEAMandLEAGUE]],STANDINGS_ERA[TeamANDLeague],0),COLUMN(STANDINGS_ERA[PLACE]))</f>
        <v>9</v>
      </c>
      <c r="M175">
        <f>INDEX(STANDINGS_W[],MATCH(STANDINGS_OVERALL14[[#This Row],[TEAMandLEAGUE]],STANDINGS_W[TeamANDLeague],0),COLUMN(STANDINGS_W[PLACE]))</f>
        <v>7</v>
      </c>
      <c r="N175">
        <f>INDEX(STANDINGS_WHIP[],MATCH(STANDINGS_OVERALL14[[#This Row],[TEAMandLEAGUE]],STANDINGS_WHIP[TeamANDLeague],0),COLUMN(STANDINGS_WHIP[PLACE]))</f>
        <v>8</v>
      </c>
      <c r="O175">
        <f>INDEX(STANDINGS_K[],MATCH(STANDINGS_OVERALL14[[#This Row],[TEAMandLEAGUE]],STANDINGS_K[TeamANDLeague],0),COLUMN(STANDINGS_K[PLACE]))</f>
        <v>4</v>
      </c>
      <c r="P175">
        <f>INDEX(STANDINGS_SV[],MATCH(STANDINGS_OVERALL14[[#This Row],[TEAMandLEAGUE]],STANDINGS_SV[TeamANDLeague],0),COLUMN(STANDINGS_SV[PLACE]))</f>
        <v>11</v>
      </c>
      <c r="Q175">
        <f>16-STANDINGS_OVERALL14[[#This Row],[LG BA]]</f>
        <v>11</v>
      </c>
      <c r="R175">
        <f>16-STANDINGS_OVERALL14[[#This Row],[LG R]]</f>
        <v>6</v>
      </c>
      <c r="S175">
        <f>16-STANDINGS_OVERALL14[[#This Row],[LG HR]]</f>
        <v>5</v>
      </c>
      <c r="T175">
        <f>16-STANDINGS_OVERALL14[[#This Row],[LG RBI]]</f>
        <v>10</v>
      </c>
      <c r="U175">
        <f>16-STANDINGS_OVERALL14[[#This Row],[LG SB]]</f>
        <v>10</v>
      </c>
      <c r="V175">
        <f>16-STANDINGS_OVERALL14[[#This Row],[LG ERA]]</f>
        <v>7</v>
      </c>
      <c r="W175">
        <f>16-STANDINGS_OVERALL14[[#This Row],[LG W]]</f>
        <v>9</v>
      </c>
      <c r="X175">
        <f>16-STANDINGS_OVERALL14[[#This Row],[LG WHIP]]</f>
        <v>8</v>
      </c>
      <c r="Y175">
        <f>16-STANDINGS_OVERALL14[[#This Row],[LG K]]</f>
        <v>12</v>
      </c>
      <c r="Z175">
        <f>16-STANDINGS_OVERALL14[[#This Row],[LG SV]]</f>
        <v>5</v>
      </c>
      <c r="AA17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83</v>
      </c>
      <c r="AB175">
        <f t="shared" si="2"/>
        <v>9</v>
      </c>
    </row>
    <row r="176" spans="1:28" x14ac:dyDescent="0.25">
      <c r="A176">
        <v>213</v>
      </c>
      <c r="B176" s="10" t="str">
        <f>STANDINGS_OVERALL14[[#This Row],[Team]]&amp;STANDINGS_OVERALL14[[#This Row],[League]]</f>
        <v>SMELLY KAT-HarperMain Event New York March 25 League 2</v>
      </c>
      <c r="C176" s="10" t="s">
        <v>609</v>
      </c>
      <c r="D176" t="s">
        <v>249</v>
      </c>
      <c r="E176" t="s">
        <v>457</v>
      </c>
      <c r="F176">
        <v>7</v>
      </c>
      <c r="G176">
        <f>INDEX(STANDINGS_BA[],MATCH(STANDINGS_OVERALL14[[#This Row],[TEAMandLEAGUE]],STANDINGS_BA[TeamANDLeague],0),COLUMN(STANDINGS_BA[PLACE]))</f>
        <v>11</v>
      </c>
      <c r="H176">
        <f>INDEX(STANDINGS_R[],MATCH(STANDINGS_OVERALL14[[#This Row],[TEAMandLEAGUE]],STANDINGS_R[TeamAndLeague],0),COLUMN(STANDINGS_R[PLACE]))</f>
        <v>6</v>
      </c>
      <c r="I176">
        <f>INDEX(STANDINGS_HR[],MATCH(STANDINGS_OVERALL14[[#This Row],[TEAMandLEAGUE]],STANDINGS_HR[TeamANDLeague],0),COLUMN(STANDINGS_HR[PLACE]))</f>
        <v>6</v>
      </c>
      <c r="J176">
        <f>INDEX(STANDINGS_RBI[],MATCH(STANDINGS_OVERALL14[[#This Row],[TEAMandLEAGUE]],STANDINGS_RBI[TeamANDLeague],0),COLUMN(STANDINGS_RBI[PLACE]))</f>
        <v>8</v>
      </c>
      <c r="K176">
        <f>INDEX(STANDINGS_SB[],MATCH(STANDINGS_OVERALL14[[#This Row],[TEAMandLEAGUE]],STANDINGS_SB[TeamANDLeague],0),COLUMN(STANDINGS_SB[PLACE]))</f>
        <v>14</v>
      </c>
      <c r="L176">
        <f>INDEX(STANDINGS_ERA[],MATCH(STANDINGS_OVERALL14[[#This Row],[TEAMandLEAGUE]],STANDINGS_ERA[TeamANDLeague],0),COLUMN(STANDINGS_ERA[PLACE]))</f>
        <v>2</v>
      </c>
      <c r="M176">
        <f>INDEX(STANDINGS_W[],MATCH(STANDINGS_OVERALL14[[#This Row],[TEAMandLEAGUE]],STANDINGS_W[TeamANDLeague],0),COLUMN(STANDINGS_W[PLACE]))</f>
        <v>10</v>
      </c>
      <c r="N176">
        <f>INDEX(STANDINGS_WHIP[],MATCH(STANDINGS_OVERALL14[[#This Row],[TEAMandLEAGUE]],STANDINGS_WHIP[TeamANDLeague],0),COLUMN(STANDINGS_WHIP[PLACE]))</f>
        <v>10</v>
      </c>
      <c r="O176">
        <f>INDEX(STANDINGS_K[],MATCH(STANDINGS_OVERALL14[[#This Row],[TEAMandLEAGUE]],STANDINGS_K[TeamANDLeague],0),COLUMN(STANDINGS_K[PLACE]))</f>
        <v>8</v>
      </c>
      <c r="P176">
        <f>INDEX(STANDINGS_SV[],MATCH(STANDINGS_OVERALL14[[#This Row],[TEAMandLEAGUE]],STANDINGS_SV[TeamANDLeague],0),COLUMN(STANDINGS_SV[PLACE]))</f>
        <v>8</v>
      </c>
      <c r="Q176">
        <f>16-STANDINGS_OVERALL14[[#This Row],[LG BA]]</f>
        <v>5</v>
      </c>
      <c r="R176">
        <f>16-STANDINGS_OVERALL14[[#This Row],[LG R]]</f>
        <v>10</v>
      </c>
      <c r="S176">
        <f>16-STANDINGS_OVERALL14[[#This Row],[LG HR]]</f>
        <v>10</v>
      </c>
      <c r="T176">
        <f>16-STANDINGS_OVERALL14[[#This Row],[LG RBI]]</f>
        <v>8</v>
      </c>
      <c r="U176">
        <f>16-STANDINGS_OVERALL14[[#This Row],[LG SB]]</f>
        <v>2</v>
      </c>
      <c r="V176">
        <f>16-STANDINGS_OVERALL14[[#This Row],[LG ERA]]</f>
        <v>14</v>
      </c>
      <c r="W176">
        <f>16-STANDINGS_OVERALL14[[#This Row],[LG W]]</f>
        <v>6</v>
      </c>
      <c r="X176">
        <f>16-STANDINGS_OVERALL14[[#This Row],[LG WHIP]]</f>
        <v>6</v>
      </c>
      <c r="Y176">
        <f>16-STANDINGS_OVERALL14[[#This Row],[LG K]]</f>
        <v>8</v>
      </c>
      <c r="Z176">
        <f>16-STANDINGS_OVERALL14[[#This Row],[LG SV]]</f>
        <v>8</v>
      </c>
      <c r="AA17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77</v>
      </c>
      <c r="AB176">
        <f t="shared" si="2"/>
        <v>10</v>
      </c>
    </row>
    <row r="177" spans="1:28" x14ac:dyDescent="0.25">
      <c r="A177">
        <v>257</v>
      </c>
      <c r="B177" s="10" t="str">
        <f>STANDINGS_OVERALL14[[#This Row],[Team]]&amp;STANDINGS_OVERALL14[[#This Row],[League]]</f>
        <v>GST MainMain Event New York March 25 League 2</v>
      </c>
      <c r="C177" s="10" t="s">
        <v>651</v>
      </c>
      <c r="D177" t="s">
        <v>91</v>
      </c>
      <c r="E177" t="s">
        <v>457</v>
      </c>
      <c r="F177">
        <v>9</v>
      </c>
      <c r="G177">
        <f>INDEX(STANDINGS_BA[],MATCH(STANDINGS_OVERALL14[[#This Row],[TEAMandLEAGUE]],STANDINGS_BA[TeamANDLeague],0),COLUMN(STANDINGS_BA[PLACE]))</f>
        <v>15</v>
      </c>
      <c r="H177">
        <f>INDEX(STANDINGS_R[],MATCH(STANDINGS_OVERALL14[[#This Row],[TEAMandLEAGUE]],STANDINGS_R[TeamAndLeague],0),COLUMN(STANDINGS_R[PLACE]))</f>
        <v>15</v>
      </c>
      <c r="I177">
        <f>INDEX(STANDINGS_HR[],MATCH(STANDINGS_OVERALL14[[#This Row],[TEAMandLEAGUE]],STANDINGS_HR[TeamANDLeague],0),COLUMN(STANDINGS_HR[PLACE]))</f>
        <v>14</v>
      </c>
      <c r="J177">
        <f>INDEX(STANDINGS_RBI[],MATCH(STANDINGS_OVERALL14[[#This Row],[TEAMandLEAGUE]],STANDINGS_RBI[TeamANDLeague],0),COLUMN(STANDINGS_RBI[PLACE]))</f>
        <v>15</v>
      </c>
      <c r="K177">
        <f>INDEX(STANDINGS_SB[],MATCH(STANDINGS_OVERALL14[[#This Row],[TEAMandLEAGUE]],STANDINGS_SB[TeamANDLeague],0),COLUMN(STANDINGS_SB[PLACE]))</f>
        <v>10</v>
      </c>
      <c r="L177">
        <f>INDEX(STANDINGS_ERA[],MATCH(STANDINGS_OVERALL14[[#This Row],[TEAMandLEAGUE]],STANDINGS_ERA[TeamANDLeague],0),COLUMN(STANDINGS_ERA[PLACE]))</f>
        <v>3</v>
      </c>
      <c r="M177">
        <f>INDEX(STANDINGS_W[],MATCH(STANDINGS_OVERALL14[[#This Row],[TEAMandLEAGUE]],STANDINGS_W[TeamANDLeague],0),COLUMN(STANDINGS_W[PLACE]))</f>
        <v>3</v>
      </c>
      <c r="N177">
        <f>INDEX(STANDINGS_WHIP[],MATCH(STANDINGS_OVERALL14[[#This Row],[TEAMandLEAGUE]],STANDINGS_WHIP[TeamANDLeague],0),COLUMN(STANDINGS_WHIP[PLACE]))</f>
        <v>3</v>
      </c>
      <c r="O177">
        <f>INDEX(STANDINGS_K[],MATCH(STANDINGS_OVERALL14[[#This Row],[TEAMandLEAGUE]],STANDINGS_K[TeamANDLeague],0),COLUMN(STANDINGS_K[PLACE]))</f>
        <v>2</v>
      </c>
      <c r="P177">
        <f>INDEX(STANDINGS_SV[],MATCH(STANDINGS_OVERALL14[[#This Row],[TEAMandLEAGUE]],STANDINGS_SV[TeamANDLeague],0),COLUMN(STANDINGS_SV[PLACE]))</f>
        <v>6</v>
      </c>
      <c r="Q177">
        <f>16-STANDINGS_OVERALL14[[#This Row],[LG BA]]</f>
        <v>1</v>
      </c>
      <c r="R177">
        <f>16-STANDINGS_OVERALL14[[#This Row],[LG R]]</f>
        <v>1</v>
      </c>
      <c r="S177">
        <f>16-STANDINGS_OVERALL14[[#This Row],[LG HR]]</f>
        <v>2</v>
      </c>
      <c r="T177">
        <f>16-STANDINGS_OVERALL14[[#This Row],[LG RBI]]</f>
        <v>1</v>
      </c>
      <c r="U177">
        <f>16-STANDINGS_OVERALL14[[#This Row],[LG SB]]</f>
        <v>6</v>
      </c>
      <c r="V177">
        <f>16-STANDINGS_OVERALL14[[#This Row],[LG ERA]]</f>
        <v>13</v>
      </c>
      <c r="W177">
        <f>16-STANDINGS_OVERALL14[[#This Row],[LG W]]</f>
        <v>13</v>
      </c>
      <c r="X177">
        <f>16-STANDINGS_OVERALL14[[#This Row],[LG WHIP]]</f>
        <v>13</v>
      </c>
      <c r="Y177">
        <f>16-STANDINGS_OVERALL14[[#This Row],[LG K]]</f>
        <v>14</v>
      </c>
      <c r="Z177">
        <f>16-STANDINGS_OVERALL14[[#This Row],[LG SV]]</f>
        <v>10</v>
      </c>
      <c r="AA17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74</v>
      </c>
      <c r="AB177">
        <f t="shared" si="2"/>
        <v>11</v>
      </c>
    </row>
    <row r="178" spans="1:28" x14ac:dyDescent="0.25">
      <c r="A178">
        <v>268</v>
      </c>
      <c r="B178" s="10" t="str">
        <f>STANDINGS_OVERALL14[[#This Row],[Team]]&amp;STANDINGS_OVERALL14[[#This Row],[League]]</f>
        <v>Happy RecapMain Event New York March 25 League 2</v>
      </c>
      <c r="C178" s="10" t="s">
        <v>372</v>
      </c>
      <c r="D178" t="s">
        <v>373</v>
      </c>
      <c r="E178" t="s">
        <v>457</v>
      </c>
      <c r="F178">
        <v>5</v>
      </c>
      <c r="G178">
        <f>INDEX(STANDINGS_BA[],MATCH(STANDINGS_OVERALL14[[#This Row],[TEAMandLEAGUE]],STANDINGS_BA[TeamANDLeague],0),COLUMN(STANDINGS_BA[PLACE]))</f>
        <v>9</v>
      </c>
      <c r="H178">
        <f>INDEX(STANDINGS_R[],MATCH(STANDINGS_OVERALL14[[#This Row],[TEAMandLEAGUE]],STANDINGS_R[TeamAndLeague],0),COLUMN(STANDINGS_R[PLACE]))</f>
        <v>4</v>
      </c>
      <c r="I178">
        <f>INDEX(STANDINGS_HR[],MATCH(STANDINGS_OVERALL14[[#This Row],[TEAMandLEAGUE]],STANDINGS_HR[TeamANDLeague],0),COLUMN(STANDINGS_HR[PLACE]))</f>
        <v>8</v>
      </c>
      <c r="J178">
        <f>INDEX(STANDINGS_RBI[],MATCH(STANDINGS_OVERALL14[[#This Row],[TEAMandLEAGUE]],STANDINGS_RBI[TeamANDLeague],0),COLUMN(STANDINGS_RBI[PLACE]))</f>
        <v>11</v>
      </c>
      <c r="K178">
        <f>INDEX(STANDINGS_SB[],MATCH(STANDINGS_OVERALL14[[#This Row],[TEAMandLEAGUE]],STANDINGS_SB[TeamANDLeague],0),COLUMN(STANDINGS_SB[PLACE]))</f>
        <v>8</v>
      </c>
      <c r="L178">
        <f>INDEX(STANDINGS_ERA[],MATCH(STANDINGS_OVERALL14[[#This Row],[TEAMandLEAGUE]],STANDINGS_ERA[TeamANDLeague],0),COLUMN(STANDINGS_ERA[PLACE]))</f>
        <v>5</v>
      </c>
      <c r="M178">
        <f>INDEX(STANDINGS_W[],MATCH(STANDINGS_OVERALL14[[#This Row],[TEAMandLEAGUE]],STANDINGS_W[TeamANDLeague],0),COLUMN(STANDINGS_W[PLACE]))</f>
        <v>9</v>
      </c>
      <c r="N178">
        <f>INDEX(STANDINGS_WHIP[],MATCH(STANDINGS_OVERALL14[[#This Row],[TEAMandLEAGUE]],STANDINGS_WHIP[TeamANDLeague],0),COLUMN(STANDINGS_WHIP[PLACE]))</f>
        <v>6</v>
      </c>
      <c r="O178">
        <f>INDEX(STANDINGS_K[],MATCH(STANDINGS_OVERALL14[[#This Row],[TEAMandLEAGUE]],STANDINGS_K[TeamANDLeague],0),COLUMN(STANDINGS_K[PLACE]))</f>
        <v>12</v>
      </c>
      <c r="P178">
        <f>INDEX(STANDINGS_SV[],MATCH(STANDINGS_OVERALL14[[#This Row],[TEAMandLEAGUE]],STANDINGS_SV[TeamANDLeague],0),COLUMN(STANDINGS_SV[PLACE]))</f>
        <v>14</v>
      </c>
      <c r="Q178">
        <f>16-STANDINGS_OVERALL14[[#This Row],[LG BA]]</f>
        <v>7</v>
      </c>
      <c r="R178">
        <f>16-STANDINGS_OVERALL14[[#This Row],[LG R]]</f>
        <v>12</v>
      </c>
      <c r="S178">
        <f>16-STANDINGS_OVERALL14[[#This Row],[LG HR]]</f>
        <v>8</v>
      </c>
      <c r="T178">
        <f>16-STANDINGS_OVERALL14[[#This Row],[LG RBI]]</f>
        <v>5</v>
      </c>
      <c r="U178">
        <f>16-STANDINGS_OVERALL14[[#This Row],[LG SB]]</f>
        <v>8</v>
      </c>
      <c r="V178">
        <f>16-STANDINGS_OVERALL14[[#This Row],[LG ERA]]</f>
        <v>11</v>
      </c>
      <c r="W178">
        <f>16-STANDINGS_OVERALL14[[#This Row],[LG W]]</f>
        <v>7</v>
      </c>
      <c r="X178">
        <f>16-STANDINGS_OVERALL14[[#This Row],[LG WHIP]]</f>
        <v>10</v>
      </c>
      <c r="Y178">
        <f>16-STANDINGS_OVERALL14[[#This Row],[LG K]]</f>
        <v>4</v>
      </c>
      <c r="Z178">
        <f>16-STANDINGS_OVERALL14[[#This Row],[LG SV]]</f>
        <v>2</v>
      </c>
      <c r="AA17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74</v>
      </c>
      <c r="AB178">
        <f t="shared" si="2"/>
        <v>12</v>
      </c>
    </row>
    <row r="179" spans="1:28" x14ac:dyDescent="0.25">
      <c r="A179">
        <v>424</v>
      </c>
      <c r="B179" s="10" t="str">
        <f>STANDINGS_OVERALL14[[#This Row],[Team]]&amp;STANDINGS_OVERALL14[[#This Row],[League]]</f>
        <v>Golden TuxMain Event New York March 25 League 2</v>
      </c>
      <c r="C179" s="10" t="s">
        <v>815</v>
      </c>
      <c r="D179" t="s">
        <v>287</v>
      </c>
      <c r="E179" t="s">
        <v>457</v>
      </c>
      <c r="F179">
        <v>12</v>
      </c>
      <c r="G179">
        <f>INDEX(STANDINGS_BA[],MATCH(STANDINGS_OVERALL14[[#This Row],[TEAMandLEAGUE]],STANDINGS_BA[TeamANDLeague],0),COLUMN(STANDINGS_BA[PLACE]))</f>
        <v>8</v>
      </c>
      <c r="H179">
        <f>INDEX(STANDINGS_R[],MATCH(STANDINGS_OVERALL14[[#This Row],[TEAMandLEAGUE]],STANDINGS_R[TeamAndLeague],0),COLUMN(STANDINGS_R[PLACE]))</f>
        <v>11</v>
      </c>
      <c r="I179">
        <f>INDEX(STANDINGS_HR[],MATCH(STANDINGS_OVERALL14[[#This Row],[TEAMandLEAGUE]],STANDINGS_HR[TeamANDLeague],0),COLUMN(STANDINGS_HR[PLACE]))</f>
        <v>10</v>
      </c>
      <c r="J179">
        <f>INDEX(STANDINGS_RBI[],MATCH(STANDINGS_OVERALL14[[#This Row],[TEAMandLEAGUE]],STANDINGS_RBI[TeamANDLeague],0),COLUMN(STANDINGS_RBI[PLACE]))</f>
        <v>12</v>
      </c>
      <c r="K179">
        <f>INDEX(STANDINGS_SB[],MATCH(STANDINGS_OVERALL14[[#This Row],[TEAMandLEAGUE]],STANDINGS_SB[TeamANDLeague],0),COLUMN(STANDINGS_SB[PLACE]))</f>
        <v>11</v>
      </c>
      <c r="L179">
        <f>INDEX(STANDINGS_ERA[],MATCH(STANDINGS_OVERALL14[[#This Row],[TEAMandLEAGUE]],STANDINGS_ERA[TeamANDLeague],0),COLUMN(STANDINGS_ERA[PLACE]))</f>
        <v>14</v>
      </c>
      <c r="M179">
        <f>INDEX(STANDINGS_W[],MATCH(STANDINGS_OVERALL14[[#This Row],[TEAMandLEAGUE]],STANDINGS_W[TeamANDLeague],0),COLUMN(STANDINGS_W[PLACE]))</f>
        <v>8</v>
      </c>
      <c r="N179">
        <f>INDEX(STANDINGS_WHIP[],MATCH(STANDINGS_OVERALL14[[#This Row],[TEAMandLEAGUE]],STANDINGS_WHIP[TeamANDLeague],0),COLUMN(STANDINGS_WHIP[PLACE]))</f>
        <v>13</v>
      </c>
      <c r="O179">
        <f>INDEX(STANDINGS_K[],MATCH(STANDINGS_OVERALL14[[#This Row],[TEAMandLEAGUE]],STANDINGS_K[TeamANDLeague],0),COLUMN(STANDINGS_K[PLACE]))</f>
        <v>14</v>
      </c>
      <c r="P179">
        <f>INDEX(STANDINGS_SV[],MATCH(STANDINGS_OVERALL14[[#This Row],[TEAMandLEAGUE]],STANDINGS_SV[TeamANDLeague],0),COLUMN(STANDINGS_SV[PLACE]))</f>
        <v>12</v>
      </c>
      <c r="Q179">
        <f>16-STANDINGS_OVERALL14[[#This Row],[LG BA]]</f>
        <v>8</v>
      </c>
      <c r="R179">
        <f>16-STANDINGS_OVERALL14[[#This Row],[LG R]]</f>
        <v>5</v>
      </c>
      <c r="S179">
        <f>16-STANDINGS_OVERALL14[[#This Row],[LG HR]]</f>
        <v>6</v>
      </c>
      <c r="T179">
        <f>16-STANDINGS_OVERALL14[[#This Row],[LG RBI]]</f>
        <v>4</v>
      </c>
      <c r="U179">
        <f>16-STANDINGS_OVERALL14[[#This Row],[LG SB]]</f>
        <v>5</v>
      </c>
      <c r="V179">
        <f>16-STANDINGS_OVERALL14[[#This Row],[LG ERA]]</f>
        <v>2</v>
      </c>
      <c r="W179">
        <f>16-STANDINGS_OVERALL14[[#This Row],[LG W]]</f>
        <v>8</v>
      </c>
      <c r="X179">
        <f>16-STANDINGS_OVERALL14[[#This Row],[LG WHIP]]</f>
        <v>3</v>
      </c>
      <c r="Y179">
        <f>16-STANDINGS_OVERALL14[[#This Row],[LG K]]</f>
        <v>2</v>
      </c>
      <c r="Z179">
        <f>16-STANDINGS_OVERALL14[[#This Row],[LG SV]]</f>
        <v>4</v>
      </c>
      <c r="AA17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47</v>
      </c>
      <c r="AB179">
        <f t="shared" si="2"/>
        <v>13</v>
      </c>
    </row>
    <row r="180" spans="1:28" x14ac:dyDescent="0.25">
      <c r="A180">
        <v>435</v>
      </c>
      <c r="B180" s="10" t="str">
        <f>STANDINGS_OVERALL14[[#This Row],[Team]]&amp;STANDINGS_OVERALL14[[#This Row],[League]]</f>
        <v>SKUNKSMain Event New York March 25 League 2</v>
      </c>
      <c r="C180" s="10" t="s">
        <v>826</v>
      </c>
      <c r="D180" t="s">
        <v>827</v>
      </c>
      <c r="E180" t="s">
        <v>457</v>
      </c>
      <c r="F180">
        <v>15</v>
      </c>
      <c r="G180">
        <f>INDEX(STANDINGS_BA[],MATCH(STANDINGS_OVERALL14[[#This Row],[TEAMandLEAGUE]],STANDINGS_BA[TeamANDLeague],0),COLUMN(STANDINGS_BA[PLACE]))</f>
        <v>10</v>
      </c>
      <c r="H180">
        <f>INDEX(STANDINGS_R[],MATCH(STANDINGS_OVERALL14[[#This Row],[TEAMandLEAGUE]],STANDINGS_R[TeamAndLeague],0),COLUMN(STANDINGS_R[PLACE]))</f>
        <v>13</v>
      </c>
      <c r="I180">
        <f>INDEX(STANDINGS_HR[],MATCH(STANDINGS_OVERALL14[[#This Row],[TEAMandLEAGUE]],STANDINGS_HR[TeamANDLeague],0),COLUMN(STANDINGS_HR[PLACE]))</f>
        <v>12</v>
      </c>
      <c r="J180">
        <f>INDEX(STANDINGS_RBI[],MATCH(STANDINGS_OVERALL14[[#This Row],[TEAMandLEAGUE]],STANDINGS_RBI[TeamANDLeague],0),COLUMN(STANDINGS_RBI[PLACE]))</f>
        <v>9</v>
      </c>
      <c r="K180">
        <f>INDEX(STANDINGS_SB[],MATCH(STANDINGS_OVERALL14[[#This Row],[TEAMandLEAGUE]],STANDINGS_SB[TeamANDLeague],0),COLUMN(STANDINGS_SB[PLACE]))</f>
        <v>15</v>
      </c>
      <c r="L180">
        <f>INDEX(STANDINGS_ERA[],MATCH(STANDINGS_OVERALL14[[#This Row],[TEAMandLEAGUE]],STANDINGS_ERA[TeamANDLeague],0),COLUMN(STANDINGS_ERA[PLACE]))</f>
        <v>13</v>
      </c>
      <c r="M180">
        <f>INDEX(STANDINGS_W[],MATCH(STANDINGS_OVERALL14[[#This Row],[TEAMandLEAGUE]],STANDINGS_W[TeamANDLeague],0),COLUMN(STANDINGS_W[PLACE]))</f>
        <v>13</v>
      </c>
      <c r="N180">
        <f>INDEX(STANDINGS_WHIP[],MATCH(STANDINGS_OVERALL14[[#This Row],[TEAMandLEAGUE]],STANDINGS_WHIP[TeamANDLeague],0),COLUMN(STANDINGS_WHIP[PLACE]))</f>
        <v>12</v>
      </c>
      <c r="O180">
        <f>INDEX(STANDINGS_K[],MATCH(STANDINGS_OVERALL14[[#This Row],[TEAMandLEAGUE]],STANDINGS_K[TeamANDLeague],0),COLUMN(STANDINGS_K[PLACE]))</f>
        <v>15</v>
      </c>
      <c r="P180">
        <f>INDEX(STANDINGS_SV[],MATCH(STANDINGS_OVERALL14[[#This Row],[TEAMandLEAGUE]],STANDINGS_SV[TeamANDLeague],0),COLUMN(STANDINGS_SV[PLACE]))</f>
        <v>3</v>
      </c>
      <c r="Q180">
        <f>16-STANDINGS_OVERALL14[[#This Row],[LG BA]]</f>
        <v>6</v>
      </c>
      <c r="R180">
        <f>16-STANDINGS_OVERALL14[[#This Row],[LG R]]</f>
        <v>3</v>
      </c>
      <c r="S180">
        <f>16-STANDINGS_OVERALL14[[#This Row],[LG HR]]</f>
        <v>4</v>
      </c>
      <c r="T180">
        <f>16-STANDINGS_OVERALL14[[#This Row],[LG RBI]]</f>
        <v>7</v>
      </c>
      <c r="U180">
        <f>16-STANDINGS_OVERALL14[[#This Row],[LG SB]]</f>
        <v>1</v>
      </c>
      <c r="V180">
        <f>16-STANDINGS_OVERALL14[[#This Row],[LG ERA]]</f>
        <v>3</v>
      </c>
      <c r="W180">
        <f>16-STANDINGS_OVERALL14[[#This Row],[LG W]]</f>
        <v>3</v>
      </c>
      <c r="X180">
        <f>16-STANDINGS_OVERALL14[[#This Row],[LG WHIP]]</f>
        <v>4</v>
      </c>
      <c r="Y180">
        <f>16-STANDINGS_OVERALL14[[#This Row],[LG K]]</f>
        <v>1</v>
      </c>
      <c r="Z180">
        <f>16-STANDINGS_OVERALL14[[#This Row],[LG SV]]</f>
        <v>13</v>
      </c>
      <c r="AA18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45</v>
      </c>
      <c r="AB180">
        <f t="shared" si="2"/>
        <v>14</v>
      </c>
    </row>
    <row r="181" spans="1:28" x14ac:dyDescent="0.25">
      <c r="A181">
        <v>457</v>
      </c>
      <c r="B181" s="10" t="str">
        <f>STANDINGS_OVERALL14[[#This Row],[Team]]&amp;STANDINGS_OVERALL14[[#This Row],[League]]</f>
        <v>THE TRUTHMain Event New York March 25 League 2</v>
      </c>
      <c r="C181" s="10" t="s">
        <v>385</v>
      </c>
      <c r="D181" t="s">
        <v>30</v>
      </c>
      <c r="E181" t="s">
        <v>457</v>
      </c>
      <c r="F181">
        <v>11</v>
      </c>
      <c r="G181">
        <f>INDEX(STANDINGS_BA[],MATCH(STANDINGS_OVERALL14[[#This Row],[TEAMandLEAGUE]],STANDINGS_BA[TeamANDLeague],0),COLUMN(STANDINGS_BA[PLACE]))</f>
        <v>12</v>
      </c>
      <c r="H181">
        <f>INDEX(STANDINGS_R[],MATCH(STANDINGS_OVERALL14[[#This Row],[TEAMandLEAGUE]],STANDINGS_R[TeamAndLeague],0),COLUMN(STANDINGS_R[PLACE]))</f>
        <v>14</v>
      </c>
      <c r="I181">
        <f>INDEX(STANDINGS_HR[],MATCH(STANDINGS_OVERALL14[[#This Row],[TEAMandLEAGUE]],STANDINGS_HR[TeamANDLeague],0),COLUMN(STANDINGS_HR[PLACE]))</f>
        <v>15</v>
      </c>
      <c r="J181">
        <f>INDEX(STANDINGS_RBI[],MATCH(STANDINGS_OVERALL14[[#This Row],[TEAMandLEAGUE]],STANDINGS_RBI[TeamANDLeague],0),COLUMN(STANDINGS_RBI[PLACE]))</f>
        <v>14</v>
      </c>
      <c r="K181">
        <f>INDEX(STANDINGS_SB[],MATCH(STANDINGS_OVERALL14[[#This Row],[TEAMandLEAGUE]],STANDINGS_SB[TeamANDLeague],0),COLUMN(STANDINGS_SB[PLACE]))</f>
        <v>3</v>
      </c>
      <c r="L181">
        <f>INDEX(STANDINGS_ERA[],MATCH(STANDINGS_OVERALL14[[#This Row],[TEAMandLEAGUE]],STANDINGS_ERA[TeamANDLeague],0),COLUMN(STANDINGS_ERA[PLACE]))</f>
        <v>12</v>
      </c>
      <c r="M181">
        <f>INDEX(STANDINGS_W[],MATCH(STANDINGS_OVERALL14[[#This Row],[TEAMandLEAGUE]],STANDINGS_W[TeamANDLeague],0),COLUMN(STANDINGS_W[PLACE]))</f>
        <v>14</v>
      </c>
      <c r="N181">
        <f>INDEX(STANDINGS_WHIP[],MATCH(STANDINGS_OVERALL14[[#This Row],[TEAMandLEAGUE]],STANDINGS_WHIP[TeamANDLeague],0),COLUMN(STANDINGS_WHIP[PLACE]))</f>
        <v>14</v>
      </c>
      <c r="O181">
        <f>INDEX(STANDINGS_K[],MATCH(STANDINGS_OVERALL14[[#This Row],[TEAMandLEAGUE]],STANDINGS_K[TeamANDLeague],0),COLUMN(STANDINGS_K[PLACE]))</f>
        <v>11</v>
      </c>
      <c r="P181">
        <f>INDEX(STANDINGS_SV[],MATCH(STANDINGS_OVERALL14[[#This Row],[TEAMandLEAGUE]],STANDINGS_SV[TeamANDLeague],0),COLUMN(STANDINGS_SV[PLACE]))</f>
        <v>15</v>
      </c>
      <c r="Q181">
        <f>16-STANDINGS_OVERALL14[[#This Row],[LG BA]]</f>
        <v>4</v>
      </c>
      <c r="R181">
        <f>16-STANDINGS_OVERALL14[[#This Row],[LG R]]</f>
        <v>2</v>
      </c>
      <c r="S181">
        <f>16-STANDINGS_OVERALL14[[#This Row],[LG HR]]</f>
        <v>1</v>
      </c>
      <c r="T181">
        <f>16-STANDINGS_OVERALL14[[#This Row],[LG RBI]]</f>
        <v>2</v>
      </c>
      <c r="U181">
        <f>16-STANDINGS_OVERALL14[[#This Row],[LG SB]]</f>
        <v>13</v>
      </c>
      <c r="V181">
        <f>16-STANDINGS_OVERALL14[[#This Row],[LG ERA]]</f>
        <v>4</v>
      </c>
      <c r="W181">
        <f>16-STANDINGS_OVERALL14[[#This Row],[LG W]]</f>
        <v>2</v>
      </c>
      <c r="X181">
        <f>16-STANDINGS_OVERALL14[[#This Row],[LG WHIP]]</f>
        <v>2</v>
      </c>
      <c r="Y181">
        <f>16-STANDINGS_OVERALL14[[#This Row],[LG K]]</f>
        <v>5</v>
      </c>
      <c r="Z181">
        <f>16-STANDINGS_OVERALL14[[#This Row],[LG SV]]</f>
        <v>1</v>
      </c>
      <c r="AA18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36</v>
      </c>
      <c r="AB181">
        <f t="shared" si="2"/>
        <v>15</v>
      </c>
    </row>
    <row r="182" spans="1:28" x14ac:dyDescent="0.25">
      <c r="A182">
        <v>7</v>
      </c>
      <c r="B182" s="10" t="str">
        <f>STANDINGS_OVERALL14[[#This Row],[Team]]&amp;STANDINGS_OVERALL14[[#This Row],[League]]</f>
        <v>Team Never LuckyMain Event New York March 25 League 3</v>
      </c>
      <c r="C182" s="10" t="s">
        <v>418</v>
      </c>
      <c r="D182" t="s">
        <v>148</v>
      </c>
      <c r="E182" t="s">
        <v>419</v>
      </c>
      <c r="F182">
        <v>9</v>
      </c>
      <c r="G182">
        <f>INDEX(STANDINGS_BA[],MATCH(STANDINGS_OVERALL14[[#This Row],[TEAMandLEAGUE]],STANDINGS_BA[TeamANDLeague],0),COLUMN(STANDINGS_BA[PLACE]))</f>
        <v>5</v>
      </c>
      <c r="H182">
        <f>INDEX(STANDINGS_R[],MATCH(STANDINGS_OVERALL14[[#This Row],[TEAMandLEAGUE]],STANDINGS_R[TeamAndLeague],0),COLUMN(STANDINGS_R[PLACE]))</f>
        <v>2</v>
      </c>
      <c r="I182">
        <f>INDEX(STANDINGS_HR[],MATCH(STANDINGS_OVERALL14[[#This Row],[TEAMandLEAGUE]],STANDINGS_HR[TeamANDLeague],0),COLUMN(STANDINGS_HR[PLACE]))</f>
        <v>1</v>
      </c>
      <c r="J182">
        <f>INDEX(STANDINGS_RBI[],MATCH(STANDINGS_OVERALL14[[#This Row],[TEAMandLEAGUE]],STANDINGS_RBI[TeamANDLeague],0),COLUMN(STANDINGS_RBI[PLACE]))</f>
        <v>1</v>
      </c>
      <c r="K182">
        <f>INDEX(STANDINGS_SB[],MATCH(STANDINGS_OVERALL14[[#This Row],[TEAMandLEAGUE]],STANDINGS_SB[TeamANDLeague],0),COLUMN(STANDINGS_SB[PLACE]))</f>
        <v>9</v>
      </c>
      <c r="L182">
        <f>INDEX(STANDINGS_ERA[],MATCH(STANDINGS_OVERALL14[[#This Row],[TEAMandLEAGUE]],STANDINGS_ERA[TeamANDLeague],0),COLUMN(STANDINGS_ERA[PLACE]))</f>
        <v>1</v>
      </c>
      <c r="M182">
        <f>INDEX(STANDINGS_W[],MATCH(STANDINGS_OVERALL14[[#This Row],[TEAMandLEAGUE]],STANDINGS_W[TeamANDLeague],0),COLUMN(STANDINGS_W[PLACE]))</f>
        <v>2</v>
      </c>
      <c r="N182">
        <f>INDEX(STANDINGS_WHIP[],MATCH(STANDINGS_OVERALL14[[#This Row],[TEAMandLEAGUE]],STANDINGS_WHIP[TeamANDLeague],0),COLUMN(STANDINGS_WHIP[PLACE]))</f>
        <v>1</v>
      </c>
      <c r="O182">
        <f>INDEX(STANDINGS_K[],MATCH(STANDINGS_OVERALL14[[#This Row],[TEAMandLEAGUE]],STANDINGS_K[TeamANDLeague],0),COLUMN(STANDINGS_K[PLACE]))</f>
        <v>2</v>
      </c>
      <c r="P182">
        <f>INDEX(STANDINGS_SV[],MATCH(STANDINGS_OVERALL14[[#This Row],[TEAMandLEAGUE]],STANDINGS_SV[TeamANDLeague],0),COLUMN(STANDINGS_SV[PLACE]))</f>
        <v>4</v>
      </c>
      <c r="Q182">
        <f>16-STANDINGS_OVERALL14[[#This Row],[LG BA]]</f>
        <v>11</v>
      </c>
      <c r="R182">
        <f>16-STANDINGS_OVERALL14[[#This Row],[LG R]]</f>
        <v>14</v>
      </c>
      <c r="S182">
        <f>16-STANDINGS_OVERALL14[[#This Row],[LG HR]]</f>
        <v>15</v>
      </c>
      <c r="T182">
        <f>16-STANDINGS_OVERALL14[[#This Row],[LG RBI]]</f>
        <v>15</v>
      </c>
      <c r="U182">
        <f>16-STANDINGS_OVERALL14[[#This Row],[LG SB]]</f>
        <v>7</v>
      </c>
      <c r="V182">
        <f>16-STANDINGS_OVERALL14[[#This Row],[LG ERA]]</f>
        <v>15</v>
      </c>
      <c r="W182">
        <f>16-STANDINGS_OVERALL14[[#This Row],[LG W]]</f>
        <v>14</v>
      </c>
      <c r="X182">
        <f>16-STANDINGS_OVERALL14[[#This Row],[LG WHIP]]</f>
        <v>15</v>
      </c>
      <c r="Y182">
        <f>16-STANDINGS_OVERALL14[[#This Row],[LG K]]</f>
        <v>14</v>
      </c>
      <c r="Z182">
        <f>16-STANDINGS_OVERALL14[[#This Row],[LG SV]]</f>
        <v>12</v>
      </c>
      <c r="AA18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132</v>
      </c>
      <c r="AB182">
        <f t="shared" si="2"/>
        <v>1</v>
      </c>
    </row>
    <row r="183" spans="1:28" x14ac:dyDescent="0.25">
      <c r="A183">
        <v>55</v>
      </c>
      <c r="B183" s="10" t="str">
        <f>STANDINGS_OVERALL14[[#This Row],[Team]]&amp;STANDINGS_OVERALL14[[#This Row],[League]]</f>
        <v>Puddle of Nud NYMain Event New York March 25 League 3</v>
      </c>
      <c r="C183" s="10" t="s">
        <v>466</v>
      </c>
      <c r="D183" t="s">
        <v>108</v>
      </c>
      <c r="E183" t="s">
        <v>419</v>
      </c>
      <c r="F183">
        <v>2</v>
      </c>
      <c r="G183">
        <f>INDEX(STANDINGS_BA[],MATCH(STANDINGS_OVERALL14[[#This Row],[TEAMandLEAGUE]],STANDINGS_BA[TeamANDLeague],0),COLUMN(STANDINGS_BA[PLACE]))</f>
        <v>4</v>
      </c>
      <c r="H183">
        <f>INDEX(STANDINGS_R[],MATCH(STANDINGS_OVERALL14[[#This Row],[TEAMandLEAGUE]],STANDINGS_R[TeamAndLeague],0),COLUMN(STANDINGS_R[PLACE]))</f>
        <v>1</v>
      </c>
      <c r="I183">
        <f>INDEX(STANDINGS_HR[],MATCH(STANDINGS_OVERALL14[[#This Row],[TEAMandLEAGUE]],STANDINGS_HR[TeamANDLeague],0),COLUMN(STANDINGS_HR[PLACE]))</f>
        <v>2</v>
      </c>
      <c r="J183">
        <f>INDEX(STANDINGS_RBI[],MATCH(STANDINGS_OVERALL14[[#This Row],[TEAMandLEAGUE]],STANDINGS_RBI[TeamANDLeague],0),COLUMN(STANDINGS_RBI[PLACE]))</f>
        <v>5</v>
      </c>
      <c r="K183">
        <f>INDEX(STANDINGS_SB[],MATCH(STANDINGS_OVERALL14[[#This Row],[TEAMandLEAGUE]],STANDINGS_SB[TeamANDLeague],0),COLUMN(STANDINGS_SB[PLACE]))</f>
        <v>4</v>
      </c>
      <c r="L183">
        <f>INDEX(STANDINGS_ERA[],MATCH(STANDINGS_OVERALL14[[#This Row],[TEAMandLEAGUE]],STANDINGS_ERA[TeamANDLeague],0),COLUMN(STANDINGS_ERA[PLACE]))</f>
        <v>15</v>
      </c>
      <c r="M183">
        <f>INDEX(STANDINGS_W[],MATCH(STANDINGS_OVERALL14[[#This Row],[TEAMandLEAGUE]],STANDINGS_W[TeamANDLeague],0),COLUMN(STANDINGS_W[PLACE]))</f>
        <v>1</v>
      </c>
      <c r="N183">
        <f>INDEX(STANDINGS_WHIP[],MATCH(STANDINGS_OVERALL14[[#This Row],[TEAMandLEAGUE]],STANDINGS_WHIP[TeamANDLeague],0),COLUMN(STANDINGS_WHIP[PLACE]))</f>
        <v>7</v>
      </c>
      <c r="O183">
        <f>INDEX(STANDINGS_K[],MATCH(STANDINGS_OVERALL14[[#This Row],[TEAMandLEAGUE]],STANDINGS_K[TeamANDLeague],0),COLUMN(STANDINGS_K[PLACE]))</f>
        <v>6</v>
      </c>
      <c r="P183">
        <f>INDEX(STANDINGS_SV[],MATCH(STANDINGS_OVERALL14[[#This Row],[TEAMandLEAGUE]],STANDINGS_SV[TeamANDLeague],0),COLUMN(STANDINGS_SV[PLACE]))</f>
        <v>2</v>
      </c>
      <c r="Q183">
        <f>16-STANDINGS_OVERALL14[[#This Row],[LG BA]]</f>
        <v>12</v>
      </c>
      <c r="R183">
        <f>16-STANDINGS_OVERALL14[[#This Row],[LG R]]</f>
        <v>15</v>
      </c>
      <c r="S183">
        <f>16-STANDINGS_OVERALL14[[#This Row],[LG HR]]</f>
        <v>14</v>
      </c>
      <c r="T183">
        <f>16-STANDINGS_OVERALL14[[#This Row],[LG RBI]]</f>
        <v>11</v>
      </c>
      <c r="U183">
        <f>16-STANDINGS_OVERALL14[[#This Row],[LG SB]]</f>
        <v>12</v>
      </c>
      <c r="V183">
        <f>16-STANDINGS_OVERALL14[[#This Row],[LG ERA]]</f>
        <v>1</v>
      </c>
      <c r="W183">
        <f>16-STANDINGS_OVERALL14[[#This Row],[LG W]]</f>
        <v>15</v>
      </c>
      <c r="X183">
        <f>16-STANDINGS_OVERALL14[[#This Row],[LG WHIP]]</f>
        <v>9</v>
      </c>
      <c r="Y183">
        <f>16-STANDINGS_OVERALL14[[#This Row],[LG K]]</f>
        <v>10</v>
      </c>
      <c r="Z183">
        <f>16-STANDINGS_OVERALL14[[#This Row],[LG SV]]</f>
        <v>14</v>
      </c>
      <c r="AA18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113</v>
      </c>
      <c r="AB183">
        <f t="shared" si="2"/>
        <v>2</v>
      </c>
    </row>
    <row r="184" spans="1:28" x14ac:dyDescent="0.25">
      <c r="A184">
        <v>116</v>
      </c>
      <c r="B184" s="10" t="str">
        <f>STANDINGS_OVERALL14[[#This Row],[Team]]&amp;STANDINGS_OVERALL14[[#This Row],[League]]</f>
        <v>Amber LumberMain Event New York March 25 League 3</v>
      </c>
      <c r="C184" s="10" t="s">
        <v>377</v>
      </c>
      <c r="D184" t="s">
        <v>283</v>
      </c>
      <c r="E184" t="s">
        <v>419</v>
      </c>
      <c r="F184">
        <v>13</v>
      </c>
      <c r="G184">
        <f>INDEX(STANDINGS_BA[],MATCH(STANDINGS_OVERALL14[[#This Row],[TEAMandLEAGUE]],STANDINGS_BA[TeamANDLeague],0),COLUMN(STANDINGS_BA[PLACE]))</f>
        <v>3</v>
      </c>
      <c r="H184">
        <f>INDEX(STANDINGS_R[],MATCH(STANDINGS_OVERALL14[[#This Row],[TEAMandLEAGUE]],STANDINGS_R[TeamAndLeague],0),COLUMN(STANDINGS_R[PLACE]))</f>
        <v>3</v>
      </c>
      <c r="I184">
        <f>INDEX(STANDINGS_HR[],MATCH(STANDINGS_OVERALL14[[#This Row],[TEAMandLEAGUE]],STANDINGS_HR[TeamANDLeague],0),COLUMN(STANDINGS_HR[PLACE]))</f>
        <v>4</v>
      </c>
      <c r="J184">
        <f>INDEX(STANDINGS_RBI[],MATCH(STANDINGS_OVERALL14[[#This Row],[TEAMandLEAGUE]],STANDINGS_RBI[TeamANDLeague],0),COLUMN(STANDINGS_RBI[PLACE]))</f>
        <v>4</v>
      </c>
      <c r="K184">
        <f>INDEX(STANDINGS_SB[],MATCH(STANDINGS_OVERALL14[[#This Row],[TEAMandLEAGUE]],STANDINGS_SB[TeamANDLeague],0),COLUMN(STANDINGS_SB[PLACE]))</f>
        <v>1</v>
      </c>
      <c r="L184">
        <f>INDEX(STANDINGS_ERA[],MATCH(STANDINGS_OVERALL14[[#This Row],[TEAMandLEAGUE]],STANDINGS_ERA[TeamANDLeague],0),COLUMN(STANDINGS_ERA[PLACE]))</f>
        <v>10</v>
      </c>
      <c r="M184">
        <f>INDEX(STANDINGS_W[],MATCH(STANDINGS_OVERALL14[[#This Row],[TEAMandLEAGUE]],STANDINGS_W[TeamANDLeague],0),COLUMN(STANDINGS_W[PLACE]))</f>
        <v>6</v>
      </c>
      <c r="N184">
        <f>INDEX(STANDINGS_WHIP[],MATCH(STANDINGS_OVERALL14[[#This Row],[TEAMandLEAGUE]],STANDINGS_WHIP[TeamANDLeague],0),COLUMN(STANDINGS_WHIP[PLACE]))</f>
        <v>11</v>
      </c>
      <c r="O184">
        <f>INDEX(STANDINGS_K[],MATCH(STANDINGS_OVERALL14[[#This Row],[TEAMandLEAGUE]],STANDINGS_K[TeamANDLeague],0),COLUMN(STANDINGS_K[PLACE]))</f>
        <v>1</v>
      </c>
      <c r="P184">
        <f>INDEX(STANDINGS_SV[],MATCH(STANDINGS_OVERALL14[[#This Row],[TEAMandLEAGUE]],STANDINGS_SV[TeamANDLeague],0),COLUMN(STANDINGS_SV[PLACE]))</f>
        <v>8</v>
      </c>
      <c r="Q184">
        <f>16-STANDINGS_OVERALL14[[#This Row],[LG BA]]</f>
        <v>13</v>
      </c>
      <c r="R184">
        <f>16-STANDINGS_OVERALL14[[#This Row],[LG R]]</f>
        <v>13</v>
      </c>
      <c r="S184">
        <f>16-STANDINGS_OVERALL14[[#This Row],[LG HR]]</f>
        <v>12</v>
      </c>
      <c r="T184">
        <f>16-STANDINGS_OVERALL14[[#This Row],[LG RBI]]</f>
        <v>12</v>
      </c>
      <c r="U184">
        <f>16-STANDINGS_OVERALL14[[#This Row],[LG SB]]</f>
        <v>15</v>
      </c>
      <c r="V184">
        <f>16-STANDINGS_OVERALL14[[#This Row],[LG ERA]]</f>
        <v>6</v>
      </c>
      <c r="W184">
        <f>16-STANDINGS_OVERALL14[[#This Row],[LG W]]</f>
        <v>10</v>
      </c>
      <c r="X184">
        <f>16-STANDINGS_OVERALL14[[#This Row],[LG WHIP]]</f>
        <v>5</v>
      </c>
      <c r="Y184">
        <f>16-STANDINGS_OVERALL14[[#This Row],[LG K]]</f>
        <v>15</v>
      </c>
      <c r="Z184">
        <f>16-STANDINGS_OVERALL14[[#This Row],[LG SV]]</f>
        <v>8</v>
      </c>
      <c r="AA18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109</v>
      </c>
      <c r="AB184">
        <f t="shared" si="2"/>
        <v>3</v>
      </c>
    </row>
    <row r="185" spans="1:28" x14ac:dyDescent="0.25">
      <c r="A185">
        <v>112</v>
      </c>
      <c r="B185" s="10" t="str">
        <f>STANDINGS_OVERALL14[[#This Row],[Team]]&amp;STANDINGS_OVERALL14[[#This Row],[League]]</f>
        <v>How U Doin ME1Main Event New York March 25 League 3</v>
      </c>
      <c r="C185" s="10" t="s">
        <v>517</v>
      </c>
      <c r="D185" t="s">
        <v>230</v>
      </c>
      <c r="E185" t="s">
        <v>419</v>
      </c>
      <c r="F185">
        <v>8</v>
      </c>
      <c r="G185">
        <f>INDEX(STANDINGS_BA[],MATCH(STANDINGS_OVERALL14[[#This Row],[TEAMandLEAGUE]],STANDINGS_BA[TeamANDLeague],0),COLUMN(STANDINGS_BA[PLACE]))</f>
        <v>15</v>
      </c>
      <c r="H185">
        <f>INDEX(STANDINGS_R[],MATCH(STANDINGS_OVERALL14[[#This Row],[TEAMandLEAGUE]],STANDINGS_R[TeamAndLeague],0),COLUMN(STANDINGS_R[PLACE]))</f>
        <v>5</v>
      </c>
      <c r="I185">
        <f>INDEX(STANDINGS_HR[],MATCH(STANDINGS_OVERALL14[[#This Row],[TEAMandLEAGUE]],STANDINGS_HR[TeamANDLeague],0),COLUMN(STANDINGS_HR[PLACE]))</f>
        <v>10</v>
      </c>
      <c r="J185">
        <f>INDEX(STANDINGS_RBI[],MATCH(STANDINGS_OVERALL14[[#This Row],[TEAMandLEAGUE]],STANDINGS_RBI[TeamANDLeague],0),COLUMN(STANDINGS_RBI[PLACE]))</f>
        <v>12</v>
      </c>
      <c r="K185">
        <f>INDEX(STANDINGS_SB[],MATCH(STANDINGS_OVERALL14[[#This Row],[TEAMandLEAGUE]],STANDINGS_SB[TeamANDLeague],0),COLUMN(STANDINGS_SB[PLACE]))</f>
        <v>5</v>
      </c>
      <c r="L185">
        <f>INDEX(STANDINGS_ERA[],MATCH(STANDINGS_OVERALL14[[#This Row],[TEAMandLEAGUE]],STANDINGS_ERA[TeamANDLeague],0),COLUMN(STANDINGS_ERA[PLACE]))</f>
        <v>2</v>
      </c>
      <c r="M185">
        <f>INDEX(STANDINGS_W[],MATCH(STANDINGS_OVERALL14[[#This Row],[TEAMandLEAGUE]],STANDINGS_W[TeamANDLeague],0),COLUMN(STANDINGS_W[PLACE]))</f>
        <v>4</v>
      </c>
      <c r="N185">
        <f>INDEX(STANDINGS_WHIP[],MATCH(STANDINGS_OVERALL14[[#This Row],[TEAMandLEAGUE]],STANDINGS_WHIP[TeamANDLeague],0),COLUMN(STANDINGS_WHIP[PLACE]))</f>
        <v>2</v>
      </c>
      <c r="O185">
        <f>INDEX(STANDINGS_K[],MATCH(STANDINGS_OVERALL14[[#This Row],[TEAMandLEAGUE]],STANDINGS_K[TeamANDLeague],0),COLUMN(STANDINGS_K[PLACE]))</f>
        <v>3</v>
      </c>
      <c r="P185">
        <f>INDEX(STANDINGS_SV[],MATCH(STANDINGS_OVERALL14[[#This Row],[TEAMandLEAGUE]],STANDINGS_SV[TeamANDLeague],0),COLUMN(STANDINGS_SV[PLACE]))</f>
        <v>1</v>
      </c>
      <c r="Q185">
        <f>16-STANDINGS_OVERALL14[[#This Row],[LG BA]]</f>
        <v>1</v>
      </c>
      <c r="R185">
        <f>16-STANDINGS_OVERALL14[[#This Row],[LG R]]</f>
        <v>11</v>
      </c>
      <c r="S185">
        <f>16-STANDINGS_OVERALL14[[#This Row],[LG HR]]</f>
        <v>6</v>
      </c>
      <c r="T185">
        <f>16-STANDINGS_OVERALL14[[#This Row],[LG RBI]]</f>
        <v>4</v>
      </c>
      <c r="U185">
        <f>16-STANDINGS_OVERALL14[[#This Row],[LG SB]]</f>
        <v>11</v>
      </c>
      <c r="V185">
        <f>16-STANDINGS_OVERALL14[[#This Row],[LG ERA]]</f>
        <v>14</v>
      </c>
      <c r="W185">
        <f>16-STANDINGS_OVERALL14[[#This Row],[LG W]]</f>
        <v>12</v>
      </c>
      <c r="X185">
        <f>16-STANDINGS_OVERALL14[[#This Row],[LG WHIP]]</f>
        <v>14</v>
      </c>
      <c r="Y185">
        <f>16-STANDINGS_OVERALL14[[#This Row],[LG K]]</f>
        <v>13</v>
      </c>
      <c r="Z185">
        <f>16-STANDINGS_OVERALL14[[#This Row],[LG SV]]</f>
        <v>15</v>
      </c>
      <c r="AA18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101</v>
      </c>
      <c r="AB185">
        <f t="shared" si="2"/>
        <v>4</v>
      </c>
    </row>
    <row r="186" spans="1:28" x14ac:dyDescent="0.25">
      <c r="A186">
        <v>173</v>
      </c>
      <c r="B186" s="10" t="str">
        <f>STANDINGS_OVERALL14[[#This Row],[Team]]&amp;STANDINGS_OVERALL14[[#This Row],[League]]</f>
        <v>Serenity Now! NY1Main Event New York March 25 League 3</v>
      </c>
      <c r="C186" s="10" t="s">
        <v>575</v>
      </c>
      <c r="D186" t="s">
        <v>198</v>
      </c>
      <c r="E186" t="s">
        <v>419</v>
      </c>
      <c r="F186">
        <v>5</v>
      </c>
      <c r="G186">
        <f>INDEX(STANDINGS_BA[],MATCH(STANDINGS_OVERALL14[[#This Row],[TEAMandLEAGUE]],STANDINGS_BA[TeamANDLeague],0),COLUMN(STANDINGS_BA[PLACE]))</f>
        <v>13</v>
      </c>
      <c r="H186">
        <f>INDEX(STANDINGS_R[],MATCH(STANDINGS_OVERALL14[[#This Row],[TEAMandLEAGUE]],STANDINGS_R[TeamAndLeague],0),COLUMN(STANDINGS_R[PLACE]))</f>
        <v>11</v>
      </c>
      <c r="I186">
        <f>INDEX(STANDINGS_HR[],MATCH(STANDINGS_OVERALL14[[#This Row],[TEAMandLEAGUE]],STANDINGS_HR[TeamANDLeague],0),COLUMN(STANDINGS_HR[PLACE]))</f>
        <v>5</v>
      </c>
      <c r="J186">
        <f>INDEX(STANDINGS_RBI[],MATCH(STANDINGS_OVERALL14[[#This Row],[TEAMandLEAGUE]],STANDINGS_RBI[TeamANDLeague],0),COLUMN(STANDINGS_RBI[PLACE]))</f>
        <v>7</v>
      </c>
      <c r="K186">
        <f>INDEX(STANDINGS_SB[],MATCH(STANDINGS_OVERALL14[[#This Row],[TEAMandLEAGUE]],STANDINGS_SB[TeamANDLeague],0),COLUMN(STANDINGS_SB[PLACE]))</f>
        <v>6</v>
      </c>
      <c r="L186">
        <f>INDEX(STANDINGS_ERA[],MATCH(STANDINGS_OVERALL14[[#This Row],[TEAMandLEAGUE]],STANDINGS_ERA[TeamANDLeague],0),COLUMN(STANDINGS_ERA[PLACE]))</f>
        <v>3</v>
      </c>
      <c r="M186">
        <f>INDEX(STANDINGS_W[],MATCH(STANDINGS_OVERALL14[[#This Row],[TEAMandLEAGUE]],STANDINGS_W[TeamANDLeague],0),COLUMN(STANDINGS_W[PLACE]))</f>
        <v>5</v>
      </c>
      <c r="N186">
        <f>INDEX(STANDINGS_WHIP[],MATCH(STANDINGS_OVERALL14[[#This Row],[TEAMandLEAGUE]],STANDINGS_WHIP[TeamANDLeague],0),COLUMN(STANDINGS_WHIP[PLACE]))</f>
        <v>4</v>
      </c>
      <c r="O186">
        <f>INDEX(STANDINGS_K[],MATCH(STANDINGS_OVERALL14[[#This Row],[TEAMandLEAGUE]],STANDINGS_K[TeamANDLeague],0),COLUMN(STANDINGS_K[PLACE]))</f>
        <v>4</v>
      </c>
      <c r="P186">
        <f>INDEX(STANDINGS_SV[],MATCH(STANDINGS_OVERALL14[[#This Row],[TEAMandLEAGUE]],STANDINGS_SV[TeamANDLeague],0),COLUMN(STANDINGS_SV[PLACE]))</f>
        <v>10</v>
      </c>
      <c r="Q186">
        <f>16-STANDINGS_OVERALL14[[#This Row],[LG BA]]</f>
        <v>3</v>
      </c>
      <c r="R186">
        <f>16-STANDINGS_OVERALL14[[#This Row],[LG R]]</f>
        <v>5</v>
      </c>
      <c r="S186">
        <f>16-STANDINGS_OVERALL14[[#This Row],[LG HR]]</f>
        <v>11</v>
      </c>
      <c r="T186">
        <f>16-STANDINGS_OVERALL14[[#This Row],[LG RBI]]</f>
        <v>9</v>
      </c>
      <c r="U186">
        <f>16-STANDINGS_OVERALL14[[#This Row],[LG SB]]</f>
        <v>10</v>
      </c>
      <c r="V186">
        <f>16-STANDINGS_OVERALL14[[#This Row],[LG ERA]]</f>
        <v>13</v>
      </c>
      <c r="W186">
        <f>16-STANDINGS_OVERALL14[[#This Row],[LG W]]</f>
        <v>11</v>
      </c>
      <c r="X186">
        <f>16-STANDINGS_OVERALL14[[#This Row],[LG WHIP]]</f>
        <v>12</v>
      </c>
      <c r="Y186">
        <f>16-STANDINGS_OVERALL14[[#This Row],[LG K]]</f>
        <v>12</v>
      </c>
      <c r="Z186">
        <f>16-STANDINGS_OVERALL14[[#This Row],[LG SV]]</f>
        <v>6</v>
      </c>
      <c r="AA18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92</v>
      </c>
      <c r="AB186">
        <f t="shared" si="2"/>
        <v>5</v>
      </c>
    </row>
    <row r="187" spans="1:28" x14ac:dyDescent="0.25">
      <c r="A187">
        <v>228</v>
      </c>
      <c r="B187" s="10" t="str">
        <f>STANDINGS_OVERALL14[[#This Row],[Team]]&amp;STANDINGS_OVERALL14[[#This Row],[League]]</f>
        <v>D-Generation XMain Event New York March 25 League 3</v>
      </c>
      <c r="C187" s="10" t="s">
        <v>627</v>
      </c>
      <c r="D187" t="s">
        <v>396</v>
      </c>
      <c r="E187" t="s">
        <v>419</v>
      </c>
      <c r="F187">
        <v>7</v>
      </c>
      <c r="G187">
        <f>INDEX(STANDINGS_BA[],MATCH(STANDINGS_OVERALL14[[#This Row],[TEAMandLEAGUE]],STANDINGS_BA[TeamANDLeague],0),COLUMN(STANDINGS_BA[PLACE]))</f>
        <v>6</v>
      </c>
      <c r="H187">
        <f>INDEX(STANDINGS_R[],MATCH(STANDINGS_OVERALL14[[#This Row],[TEAMandLEAGUE]],STANDINGS_R[TeamAndLeague],0),COLUMN(STANDINGS_R[PLACE]))</f>
        <v>4</v>
      </c>
      <c r="I187">
        <f>INDEX(STANDINGS_HR[],MATCH(STANDINGS_OVERALL14[[#This Row],[TEAMandLEAGUE]],STANDINGS_HR[TeamANDLeague],0),COLUMN(STANDINGS_HR[PLACE]))</f>
        <v>3</v>
      </c>
      <c r="J187">
        <f>INDEX(STANDINGS_RBI[],MATCH(STANDINGS_OVERALL14[[#This Row],[TEAMandLEAGUE]],STANDINGS_RBI[TeamANDLeague],0),COLUMN(STANDINGS_RBI[PLACE]))</f>
        <v>2</v>
      </c>
      <c r="K187">
        <f>INDEX(STANDINGS_SB[],MATCH(STANDINGS_OVERALL14[[#This Row],[TEAMandLEAGUE]],STANDINGS_SB[TeamANDLeague],0),COLUMN(STANDINGS_SB[PLACE]))</f>
        <v>8</v>
      </c>
      <c r="L187">
        <f>INDEX(STANDINGS_ERA[],MATCH(STANDINGS_OVERALL14[[#This Row],[TEAMandLEAGUE]],STANDINGS_ERA[TeamANDLeague],0),COLUMN(STANDINGS_ERA[PLACE]))</f>
        <v>14</v>
      </c>
      <c r="M187">
        <f>INDEX(STANDINGS_W[],MATCH(STANDINGS_OVERALL14[[#This Row],[TEAMandLEAGUE]],STANDINGS_W[TeamANDLeague],0),COLUMN(STANDINGS_W[PLACE]))</f>
        <v>8</v>
      </c>
      <c r="N187">
        <f>INDEX(STANDINGS_WHIP[],MATCH(STANDINGS_OVERALL14[[#This Row],[TEAMandLEAGUE]],STANDINGS_WHIP[TeamANDLeague],0),COLUMN(STANDINGS_WHIP[PLACE]))</f>
        <v>12</v>
      </c>
      <c r="O187">
        <f>INDEX(STANDINGS_K[],MATCH(STANDINGS_OVERALL14[[#This Row],[TEAMandLEAGUE]],STANDINGS_K[TeamANDLeague],0),COLUMN(STANDINGS_K[PLACE]))</f>
        <v>9</v>
      </c>
      <c r="P187">
        <f>INDEX(STANDINGS_SV[],MATCH(STANDINGS_OVERALL14[[#This Row],[TEAMandLEAGUE]],STANDINGS_SV[TeamANDLeague],0),COLUMN(STANDINGS_SV[PLACE]))</f>
        <v>5</v>
      </c>
      <c r="Q187">
        <f>16-STANDINGS_OVERALL14[[#This Row],[LG BA]]</f>
        <v>10</v>
      </c>
      <c r="R187">
        <f>16-STANDINGS_OVERALL14[[#This Row],[LG R]]</f>
        <v>12</v>
      </c>
      <c r="S187">
        <f>16-STANDINGS_OVERALL14[[#This Row],[LG HR]]</f>
        <v>13</v>
      </c>
      <c r="T187">
        <f>16-STANDINGS_OVERALL14[[#This Row],[LG RBI]]</f>
        <v>14</v>
      </c>
      <c r="U187">
        <f>16-STANDINGS_OVERALL14[[#This Row],[LG SB]]</f>
        <v>8</v>
      </c>
      <c r="V187">
        <f>16-STANDINGS_OVERALL14[[#This Row],[LG ERA]]</f>
        <v>2</v>
      </c>
      <c r="W187">
        <f>16-STANDINGS_OVERALL14[[#This Row],[LG W]]</f>
        <v>8</v>
      </c>
      <c r="X187">
        <f>16-STANDINGS_OVERALL14[[#This Row],[LG WHIP]]</f>
        <v>4</v>
      </c>
      <c r="Y187">
        <f>16-STANDINGS_OVERALL14[[#This Row],[LG K]]</f>
        <v>7</v>
      </c>
      <c r="Z187">
        <f>16-STANDINGS_OVERALL14[[#This Row],[LG SV]]</f>
        <v>11</v>
      </c>
      <c r="AA18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89</v>
      </c>
      <c r="AB187">
        <f t="shared" si="2"/>
        <v>6</v>
      </c>
    </row>
    <row r="188" spans="1:28" x14ac:dyDescent="0.25">
      <c r="A188">
        <v>190</v>
      </c>
      <c r="B188" s="10" t="str">
        <f>STANDINGS_OVERALL14[[#This Row],[Team]]&amp;STANDINGS_OVERALL14[[#This Row],[League]]</f>
        <v>GoombasMain Event New York March 25 League 3</v>
      </c>
      <c r="C188" s="10" t="s">
        <v>118</v>
      </c>
      <c r="D188" t="s">
        <v>119</v>
      </c>
      <c r="E188" t="s">
        <v>419</v>
      </c>
      <c r="F188">
        <v>14</v>
      </c>
      <c r="G188">
        <f>INDEX(STANDINGS_BA[],MATCH(STANDINGS_OVERALL14[[#This Row],[TEAMandLEAGUE]],STANDINGS_BA[TeamANDLeague],0),COLUMN(STANDINGS_BA[PLACE]))</f>
        <v>7</v>
      </c>
      <c r="H188">
        <f>INDEX(STANDINGS_R[],MATCH(STANDINGS_OVERALL14[[#This Row],[TEAMandLEAGUE]],STANDINGS_R[TeamAndLeague],0),COLUMN(STANDINGS_R[PLACE]))</f>
        <v>14</v>
      </c>
      <c r="I188">
        <f>INDEX(STANDINGS_HR[],MATCH(STANDINGS_OVERALL14[[#This Row],[TEAMandLEAGUE]],STANDINGS_HR[TeamANDLeague],0),COLUMN(STANDINGS_HR[PLACE]))</f>
        <v>7</v>
      </c>
      <c r="J188">
        <f>INDEX(STANDINGS_RBI[],MATCH(STANDINGS_OVERALL14[[#This Row],[TEAMandLEAGUE]],STANDINGS_RBI[TeamANDLeague],0),COLUMN(STANDINGS_RBI[PLACE]))</f>
        <v>3</v>
      </c>
      <c r="K188">
        <f>INDEX(STANDINGS_SB[],MATCH(STANDINGS_OVERALL14[[#This Row],[TEAMandLEAGUE]],STANDINGS_SB[TeamANDLeague],0),COLUMN(STANDINGS_SB[PLACE]))</f>
        <v>10</v>
      </c>
      <c r="L188">
        <f>INDEX(STANDINGS_ERA[],MATCH(STANDINGS_OVERALL14[[#This Row],[TEAMandLEAGUE]],STANDINGS_ERA[TeamANDLeague],0),COLUMN(STANDINGS_ERA[PLACE]))</f>
        <v>4</v>
      </c>
      <c r="M188">
        <f>INDEX(STANDINGS_W[],MATCH(STANDINGS_OVERALL14[[#This Row],[TEAMandLEAGUE]],STANDINGS_W[TeamANDLeague],0),COLUMN(STANDINGS_W[PLACE]))</f>
        <v>7</v>
      </c>
      <c r="N188">
        <f>INDEX(STANDINGS_WHIP[],MATCH(STANDINGS_OVERALL14[[#This Row],[TEAMandLEAGUE]],STANDINGS_WHIP[TeamANDLeague],0),COLUMN(STANDINGS_WHIP[PLACE]))</f>
        <v>5</v>
      </c>
      <c r="O188">
        <f>INDEX(STANDINGS_K[],MATCH(STANDINGS_OVERALL14[[#This Row],[TEAMandLEAGUE]],STANDINGS_K[TeamANDLeague],0),COLUMN(STANDINGS_K[PLACE]))</f>
        <v>10</v>
      </c>
      <c r="P188">
        <f>INDEX(STANDINGS_SV[],MATCH(STANDINGS_OVERALL14[[#This Row],[TEAMandLEAGUE]],STANDINGS_SV[TeamANDLeague],0),COLUMN(STANDINGS_SV[PLACE]))</f>
        <v>6</v>
      </c>
      <c r="Q188">
        <f>16-STANDINGS_OVERALL14[[#This Row],[LG BA]]</f>
        <v>9</v>
      </c>
      <c r="R188">
        <f>16-STANDINGS_OVERALL14[[#This Row],[LG R]]</f>
        <v>2</v>
      </c>
      <c r="S188">
        <f>16-STANDINGS_OVERALL14[[#This Row],[LG HR]]</f>
        <v>9</v>
      </c>
      <c r="T188">
        <f>16-STANDINGS_OVERALL14[[#This Row],[LG RBI]]</f>
        <v>13</v>
      </c>
      <c r="U188">
        <f>16-STANDINGS_OVERALL14[[#This Row],[LG SB]]</f>
        <v>6</v>
      </c>
      <c r="V188">
        <f>16-STANDINGS_OVERALL14[[#This Row],[LG ERA]]</f>
        <v>12</v>
      </c>
      <c r="W188">
        <f>16-STANDINGS_OVERALL14[[#This Row],[LG W]]</f>
        <v>9</v>
      </c>
      <c r="X188">
        <f>16-STANDINGS_OVERALL14[[#This Row],[LG WHIP]]</f>
        <v>11</v>
      </c>
      <c r="Y188">
        <f>16-STANDINGS_OVERALL14[[#This Row],[LG K]]</f>
        <v>6</v>
      </c>
      <c r="Z188">
        <f>16-STANDINGS_OVERALL14[[#This Row],[LG SV]]</f>
        <v>10</v>
      </c>
      <c r="AA18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87</v>
      </c>
      <c r="AB188">
        <f t="shared" si="2"/>
        <v>7</v>
      </c>
    </row>
    <row r="189" spans="1:28" x14ac:dyDescent="0.25">
      <c r="A189">
        <v>262</v>
      </c>
      <c r="B189" s="10" t="str">
        <f>STANDINGS_OVERALL14[[#This Row],[Team]]&amp;STANDINGS_OVERALL14[[#This Row],[League]]</f>
        <v>Roy's OutlawsMain Event New York March 25 League 3</v>
      </c>
      <c r="C189" s="10" t="s">
        <v>370</v>
      </c>
      <c r="D189" t="s">
        <v>197</v>
      </c>
      <c r="E189" t="s">
        <v>419</v>
      </c>
      <c r="F189">
        <v>3</v>
      </c>
      <c r="G189">
        <f>INDEX(STANDINGS_BA[],MATCH(STANDINGS_OVERALL14[[#This Row],[TEAMandLEAGUE]],STANDINGS_BA[TeamANDLeague],0),COLUMN(STANDINGS_BA[PLACE]))</f>
        <v>2</v>
      </c>
      <c r="H189">
        <f>INDEX(STANDINGS_R[],MATCH(STANDINGS_OVERALL14[[#This Row],[TEAMandLEAGUE]],STANDINGS_R[TeamAndLeague],0),COLUMN(STANDINGS_R[PLACE]))</f>
        <v>6</v>
      </c>
      <c r="I189">
        <f>INDEX(STANDINGS_HR[],MATCH(STANDINGS_OVERALL14[[#This Row],[TEAMandLEAGUE]],STANDINGS_HR[TeamANDLeague],0),COLUMN(STANDINGS_HR[PLACE]))</f>
        <v>13</v>
      </c>
      <c r="J189">
        <f>INDEX(STANDINGS_RBI[],MATCH(STANDINGS_OVERALL14[[#This Row],[TEAMandLEAGUE]],STANDINGS_RBI[TeamANDLeague],0),COLUMN(STANDINGS_RBI[PLACE]))</f>
        <v>10</v>
      </c>
      <c r="K189">
        <f>INDEX(STANDINGS_SB[],MATCH(STANDINGS_OVERALL14[[#This Row],[TEAMandLEAGUE]],STANDINGS_SB[TeamANDLeague],0),COLUMN(STANDINGS_SB[PLACE]))</f>
        <v>2</v>
      </c>
      <c r="L189">
        <f>INDEX(STANDINGS_ERA[],MATCH(STANDINGS_OVERALL14[[#This Row],[TEAMandLEAGUE]],STANDINGS_ERA[TeamANDLeague],0),COLUMN(STANDINGS_ERA[PLACE]))</f>
        <v>9</v>
      </c>
      <c r="M189">
        <f>INDEX(STANDINGS_W[],MATCH(STANDINGS_OVERALL14[[#This Row],[TEAMandLEAGUE]],STANDINGS_W[TeamANDLeague],0),COLUMN(STANDINGS_W[PLACE]))</f>
        <v>12</v>
      </c>
      <c r="N189">
        <f>INDEX(STANDINGS_WHIP[],MATCH(STANDINGS_OVERALL14[[#This Row],[TEAMandLEAGUE]],STANDINGS_WHIP[TeamANDLeague],0),COLUMN(STANDINGS_WHIP[PLACE]))</f>
        <v>8</v>
      </c>
      <c r="O189">
        <f>INDEX(STANDINGS_K[],MATCH(STANDINGS_OVERALL14[[#This Row],[TEAMandLEAGUE]],STANDINGS_K[TeamANDLeague],0),COLUMN(STANDINGS_K[PLACE]))</f>
        <v>7</v>
      </c>
      <c r="P189">
        <f>INDEX(STANDINGS_SV[],MATCH(STANDINGS_OVERALL14[[#This Row],[TEAMandLEAGUE]],STANDINGS_SV[TeamANDLeague],0),COLUMN(STANDINGS_SV[PLACE]))</f>
        <v>9</v>
      </c>
      <c r="Q189">
        <f>16-STANDINGS_OVERALL14[[#This Row],[LG BA]]</f>
        <v>14</v>
      </c>
      <c r="R189">
        <f>16-STANDINGS_OVERALL14[[#This Row],[LG R]]</f>
        <v>10</v>
      </c>
      <c r="S189">
        <f>16-STANDINGS_OVERALL14[[#This Row],[LG HR]]</f>
        <v>3</v>
      </c>
      <c r="T189">
        <f>16-STANDINGS_OVERALL14[[#This Row],[LG RBI]]</f>
        <v>6</v>
      </c>
      <c r="U189">
        <f>16-STANDINGS_OVERALL14[[#This Row],[LG SB]]</f>
        <v>14</v>
      </c>
      <c r="V189">
        <f>16-STANDINGS_OVERALL14[[#This Row],[LG ERA]]</f>
        <v>7</v>
      </c>
      <c r="W189">
        <f>16-STANDINGS_OVERALL14[[#This Row],[LG W]]</f>
        <v>4</v>
      </c>
      <c r="X189">
        <f>16-STANDINGS_OVERALL14[[#This Row],[LG WHIP]]</f>
        <v>8</v>
      </c>
      <c r="Y189">
        <f>16-STANDINGS_OVERALL14[[#This Row],[LG K]]</f>
        <v>9</v>
      </c>
      <c r="Z189">
        <f>16-STANDINGS_OVERALL14[[#This Row],[LG SV]]</f>
        <v>7</v>
      </c>
      <c r="AA18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82</v>
      </c>
      <c r="AB189">
        <f t="shared" si="2"/>
        <v>8</v>
      </c>
    </row>
    <row r="190" spans="1:28" x14ac:dyDescent="0.25">
      <c r="A190">
        <v>275</v>
      </c>
      <c r="B190" s="10" t="str">
        <f>STANDINGS_OVERALL14[[#This Row],[Team]]&amp;STANDINGS_OVERALL14[[#This Row],[League]]</f>
        <v>SlackerBrothersMain Event New York March 25 League 3</v>
      </c>
      <c r="C190" s="10" t="s">
        <v>664</v>
      </c>
      <c r="D190" t="s">
        <v>665</v>
      </c>
      <c r="E190" t="s">
        <v>419</v>
      </c>
      <c r="F190">
        <v>11</v>
      </c>
      <c r="G190">
        <f>INDEX(STANDINGS_BA[],MATCH(STANDINGS_OVERALL14[[#This Row],[TEAMandLEAGUE]],STANDINGS_BA[TeamANDLeague],0),COLUMN(STANDINGS_BA[PLACE]))</f>
        <v>11</v>
      </c>
      <c r="H190">
        <f>INDEX(STANDINGS_R[],MATCH(STANDINGS_OVERALL14[[#This Row],[TEAMandLEAGUE]],STANDINGS_R[TeamAndLeague],0),COLUMN(STANDINGS_R[PLACE]))</f>
        <v>9</v>
      </c>
      <c r="I190">
        <f>INDEX(STANDINGS_HR[],MATCH(STANDINGS_OVERALL14[[#This Row],[TEAMandLEAGUE]],STANDINGS_HR[TeamANDLeague],0),COLUMN(STANDINGS_HR[PLACE]))</f>
        <v>9</v>
      </c>
      <c r="J190">
        <f>INDEX(STANDINGS_RBI[],MATCH(STANDINGS_OVERALL14[[#This Row],[TEAMandLEAGUE]],STANDINGS_RBI[TeamANDLeague],0),COLUMN(STANDINGS_RBI[PLACE]))</f>
        <v>9</v>
      </c>
      <c r="K190">
        <f>INDEX(STANDINGS_SB[],MATCH(STANDINGS_OVERALL14[[#This Row],[TEAMandLEAGUE]],STANDINGS_SB[TeamANDLeague],0),COLUMN(STANDINGS_SB[PLACE]))</f>
        <v>13</v>
      </c>
      <c r="L190">
        <f>INDEX(STANDINGS_ERA[],MATCH(STANDINGS_OVERALL14[[#This Row],[TEAMandLEAGUE]],STANDINGS_ERA[TeamANDLeague],0),COLUMN(STANDINGS_ERA[PLACE]))</f>
        <v>7</v>
      </c>
      <c r="M190">
        <f>INDEX(STANDINGS_W[],MATCH(STANDINGS_OVERALL14[[#This Row],[TEAMandLEAGUE]],STANDINGS_W[TeamANDLeague],0),COLUMN(STANDINGS_W[PLACE]))</f>
        <v>11</v>
      </c>
      <c r="N190">
        <f>INDEX(STANDINGS_WHIP[],MATCH(STANDINGS_OVERALL14[[#This Row],[TEAMandLEAGUE]],STANDINGS_WHIP[TeamANDLeague],0),COLUMN(STANDINGS_WHIP[PLACE]))</f>
        <v>6</v>
      </c>
      <c r="O190">
        <f>INDEX(STANDINGS_K[],MATCH(STANDINGS_OVERALL14[[#This Row],[TEAMandLEAGUE]],STANDINGS_K[TeamANDLeague],0),COLUMN(STANDINGS_K[PLACE]))</f>
        <v>5</v>
      </c>
      <c r="P190">
        <f>INDEX(STANDINGS_SV[],MATCH(STANDINGS_OVERALL14[[#This Row],[TEAMandLEAGUE]],STANDINGS_SV[TeamANDLeague],0),COLUMN(STANDINGS_SV[PLACE]))</f>
        <v>7</v>
      </c>
      <c r="Q190">
        <f>16-STANDINGS_OVERALL14[[#This Row],[LG BA]]</f>
        <v>5</v>
      </c>
      <c r="R190">
        <f>16-STANDINGS_OVERALL14[[#This Row],[LG R]]</f>
        <v>7</v>
      </c>
      <c r="S190">
        <f>16-STANDINGS_OVERALL14[[#This Row],[LG HR]]</f>
        <v>7</v>
      </c>
      <c r="T190">
        <f>16-STANDINGS_OVERALL14[[#This Row],[LG RBI]]</f>
        <v>7</v>
      </c>
      <c r="U190">
        <f>16-STANDINGS_OVERALL14[[#This Row],[LG SB]]</f>
        <v>3</v>
      </c>
      <c r="V190">
        <f>16-STANDINGS_OVERALL14[[#This Row],[LG ERA]]</f>
        <v>9</v>
      </c>
      <c r="W190">
        <f>16-STANDINGS_OVERALL14[[#This Row],[LG W]]</f>
        <v>5</v>
      </c>
      <c r="X190">
        <f>16-STANDINGS_OVERALL14[[#This Row],[LG WHIP]]</f>
        <v>10</v>
      </c>
      <c r="Y190">
        <f>16-STANDINGS_OVERALL14[[#This Row],[LG K]]</f>
        <v>11</v>
      </c>
      <c r="Z190">
        <f>16-STANDINGS_OVERALL14[[#This Row],[LG SV]]</f>
        <v>9</v>
      </c>
      <c r="AA19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73</v>
      </c>
      <c r="AB190">
        <f t="shared" si="2"/>
        <v>9</v>
      </c>
    </row>
    <row r="191" spans="1:28" x14ac:dyDescent="0.25">
      <c r="A191">
        <v>319</v>
      </c>
      <c r="B191" s="10" t="str">
        <f>STANDINGS_OVERALL14[[#This Row],[Team]]&amp;STANDINGS_OVERALL14[[#This Row],[League]]</f>
        <v>Dem Brooklyn BumsMain Event New York March 25 League 3</v>
      </c>
      <c r="C191" s="10" t="s">
        <v>719</v>
      </c>
      <c r="D191" t="s">
        <v>720</v>
      </c>
      <c r="E191" t="s">
        <v>419</v>
      </c>
      <c r="F191">
        <v>1</v>
      </c>
      <c r="G191">
        <f>INDEX(STANDINGS_BA[],MATCH(STANDINGS_OVERALL14[[#This Row],[TEAMandLEAGUE]],STANDINGS_BA[TeamANDLeague],0),COLUMN(STANDINGS_BA[PLACE]))</f>
        <v>9</v>
      </c>
      <c r="H191">
        <f>INDEX(STANDINGS_R[],MATCH(STANDINGS_OVERALL14[[#This Row],[TEAMandLEAGUE]],STANDINGS_R[TeamAndLeague],0),COLUMN(STANDINGS_R[PLACE]))</f>
        <v>13</v>
      </c>
      <c r="I191">
        <f>INDEX(STANDINGS_HR[],MATCH(STANDINGS_OVERALL14[[#This Row],[TEAMandLEAGUE]],STANDINGS_HR[TeamANDLeague],0),COLUMN(STANDINGS_HR[PLACE]))</f>
        <v>14</v>
      </c>
      <c r="J191">
        <f>INDEX(STANDINGS_RBI[],MATCH(STANDINGS_OVERALL14[[#This Row],[TEAMandLEAGUE]],STANDINGS_RBI[TeamANDLeague],0),COLUMN(STANDINGS_RBI[PLACE]))</f>
        <v>13</v>
      </c>
      <c r="K191">
        <f>INDEX(STANDINGS_SB[],MATCH(STANDINGS_OVERALL14[[#This Row],[TEAMandLEAGUE]],STANDINGS_SB[TeamANDLeague],0),COLUMN(STANDINGS_SB[PLACE]))</f>
        <v>3</v>
      </c>
      <c r="L191">
        <f>INDEX(STANDINGS_ERA[],MATCH(STANDINGS_OVERALL14[[#This Row],[TEAMandLEAGUE]],STANDINGS_ERA[TeamANDLeague],0),COLUMN(STANDINGS_ERA[PLACE]))</f>
        <v>5</v>
      </c>
      <c r="M191">
        <f>INDEX(STANDINGS_W[],MATCH(STANDINGS_OVERALL14[[#This Row],[TEAMandLEAGUE]],STANDINGS_W[TeamANDLeague],0),COLUMN(STANDINGS_W[PLACE]))</f>
        <v>14</v>
      </c>
      <c r="N191">
        <f>INDEX(STANDINGS_WHIP[],MATCH(STANDINGS_OVERALL14[[#This Row],[TEAMandLEAGUE]],STANDINGS_WHIP[TeamANDLeague],0),COLUMN(STANDINGS_WHIP[PLACE]))</f>
        <v>3</v>
      </c>
      <c r="O191">
        <f>INDEX(STANDINGS_K[],MATCH(STANDINGS_OVERALL14[[#This Row],[TEAMandLEAGUE]],STANDINGS_K[TeamANDLeague],0),COLUMN(STANDINGS_K[PLACE]))</f>
        <v>13</v>
      </c>
      <c r="P191">
        <f>INDEX(STANDINGS_SV[],MATCH(STANDINGS_OVERALL14[[#This Row],[TEAMandLEAGUE]],STANDINGS_SV[TeamANDLeague],0),COLUMN(STANDINGS_SV[PLACE]))</f>
        <v>3</v>
      </c>
      <c r="Q191">
        <f>16-STANDINGS_OVERALL14[[#This Row],[LG BA]]</f>
        <v>7</v>
      </c>
      <c r="R191">
        <f>16-STANDINGS_OVERALL14[[#This Row],[LG R]]</f>
        <v>3</v>
      </c>
      <c r="S191">
        <f>16-STANDINGS_OVERALL14[[#This Row],[LG HR]]</f>
        <v>2</v>
      </c>
      <c r="T191">
        <f>16-STANDINGS_OVERALL14[[#This Row],[LG RBI]]</f>
        <v>3</v>
      </c>
      <c r="U191">
        <f>16-STANDINGS_OVERALL14[[#This Row],[LG SB]]</f>
        <v>13</v>
      </c>
      <c r="V191">
        <f>16-STANDINGS_OVERALL14[[#This Row],[LG ERA]]</f>
        <v>11</v>
      </c>
      <c r="W191">
        <f>16-STANDINGS_OVERALL14[[#This Row],[LG W]]</f>
        <v>2</v>
      </c>
      <c r="X191">
        <f>16-STANDINGS_OVERALL14[[#This Row],[LG WHIP]]</f>
        <v>13</v>
      </c>
      <c r="Y191">
        <f>16-STANDINGS_OVERALL14[[#This Row],[LG K]]</f>
        <v>3</v>
      </c>
      <c r="Z191">
        <f>16-STANDINGS_OVERALL14[[#This Row],[LG SV]]</f>
        <v>13</v>
      </c>
      <c r="AA19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70</v>
      </c>
      <c r="AB191">
        <f t="shared" si="2"/>
        <v>10</v>
      </c>
    </row>
    <row r="192" spans="1:28" x14ac:dyDescent="0.25">
      <c r="A192">
        <v>360</v>
      </c>
      <c r="B192" s="10" t="str">
        <f>STANDINGS_OVERALL14[[#This Row],[Team]]&amp;STANDINGS_OVERALL14[[#This Row],[League]]</f>
        <v>PhillyCheeseSteaks-M25Main Event New York March 25 League 3</v>
      </c>
      <c r="C192" s="10" t="s">
        <v>761</v>
      </c>
      <c r="D192" t="s">
        <v>75</v>
      </c>
      <c r="E192" t="s">
        <v>419</v>
      </c>
      <c r="F192">
        <v>6</v>
      </c>
      <c r="G192">
        <f>INDEX(STANDINGS_BA[],MATCH(STANDINGS_OVERALL14[[#This Row],[TEAMandLEAGUE]],STANDINGS_BA[TeamANDLeague],0),COLUMN(STANDINGS_BA[PLACE]))</f>
        <v>12</v>
      </c>
      <c r="H192">
        <f>INDEX(STANDINGS_R[],MATCH(STANDINGS_OVERALL14[[#This Row],[TEAMandLEAGUE]],STANDINGS_R[TeamAndLeague],0),COLUMN(STANDINGS_R[PLACE]))</f>
        <v>10</v>
      </c>
      <c r="I192">
        <f>INDEX(STANDINGS_HR[],MATCH(STANDINGS_OVERALL14[[#This Row],[TEAMandLEAGUE]],STANDINGS_HR[TeamANDLeague],0),COLUMN(STANDINGS_HR[PLACE]))</f>
        <v>8</v>
      </c>
      <c r="J192">
        <f>INDEX(STANDINGS_RBI[],MATCH(STANDINGS_OVERALL14[[#This Row],[TEAMandLEAGUE]],STANDINGS_RBI[TeamANDLeague],0),COLUMN(STANDINGS_RBI[PLACE]))</f>
        <v>6</v>
      </c>
      <c r="K192">
        <f>INDEX(STANDINGS_SB[],MATCH(STANDINGS_OVERALL14[[#This Row],[TEAMandLEAGUE]],STANDINGS_SB[TeamANDLeague],0),COLUMN(STANDINGS_SB[PLACE]))</f>
        <v>7</v>
      </c>
      <c r="L192">
        <f>INDEX(STANDINGS_ERA[],MATCH(STANDINGS_OVERALL14[[#This Row],[TEAMandLEAGUE]],STANDINGS_ERA[TeamANDLeague],0),COLUMN(STANDINGS_ERA[PLACE]))</f>
        <v>12</v>
      </c>
      <c r="M192">
        <f>INDEX(STANDINGS_W[],MATCH(STANDINGS_OVERALL14[[#This Row],[TEAMandLEAGUE]],STANDINGS_W[TeamANDLeague],0),COLUMN(STANDINGS_W[PLACE]))</f>
        <v>3</v>
      </c>
      <c r="N192">
        <f>INDEX(STANDINGS_WHIP[],MATCH(STANDINGS_OVERALL14[[#This Row],[TEAMandLEAGUE]],STANDINGS_WHIP[TeamANDLeague],0),COLUMN(STANDINGS_WHIP[PLACE]))</f>
        <v>9</v>
      </c>
      <c r="O192">
        <f>INDEX(STANDINGS_K[],MATCH(STANDINGS_OVERALL14[[#This Row],[TEAMandLEAGUE]],STANDINGS_K[TeamANDLeague],0),COLUMN(STANDINGS_K[PLACE]))</f>
        <v>11</v>
      </c>
      <c r="P192">
        <f>INDEX(STANDINGS_SV[],MATCH(STANDINGS_OVERALL14[[#This Row],[TEAMandLEAGUE]],STANDINGS_SV[TeamANDLeague],0),COLUMN(STANDINGS_SV[PLACE]))</f>
        <v>12</v>
      </c>
      <c r="Q192">
        <f>16-STANDINGS_OVERALL14[[#This Row],[LG BA]]</f>
        <v>4</v>
      </c>
      <c r="R192">
        <f>16-STANDINGS_OVERALL14[[#This Row],[LG R]]</f>
        <v>6</v>
      </c>
      <c r="S192">
        <f>16-STANDINGS_OVERALL14[[#This Row],[LG HR]]</f>
        <v>8</v>
      </c>
      <c r="T192">
        <f>16-STANDINGS_OVERALL14[[#This Row],[LG RBI]]</f>
        <v>10</v>
      </c>
      <c r="U192">
        <f>16-STANDINGS_OVERALL14[[#This Row],[LG SB]]</f>
        <v>9</v>
      </c>
      <c r="V192">
        <f>16-STANDINGS_OVERALL14[[#This Row],[LG ERA]]</f>
        <v>4</v>
      </c>
      <c r="W192">
        <f>16-STANDINGS_OVERALL14[[#This Row],[LG W]]</f>
        <v>13</v>
      </c>
      <c r="X192">
        <f>16-STANDINGS_OVERALL14[[#This Row],[LG WHIP]]</f>
        <v>7</v>
      </c>
      <c r="Y192">
        <f>16-STANDINGS_OVERALL14[[#This Row],[LG K]]</f>
        <v>5</v>
      </c>
      <c r="Z192">
        <f>16-STANDINGS_OVERALL14[[#This Row],[LG SV]]</f>
        <v>4</v>
      </c>
      <c r="AA19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70</v>
      </c>
      <c r="AB192">
        <f t="shared" si="2"/>
        <v>11</v>
      </c>
    </row>
    <row r="193" spans="1:28" x14ac:dyDescent="0.25">
      <c r="A193">
        <v>385</v>
      </c>
      <c r="B193" s="10" t="str">
        <f>STANDINGS_OVERALL14[[#This Row],[Team]]&amp;STANDINGS_OVERALL14[[#This Row],[League]]</f>
        <v>Glenneration XMain Event New York March 25 League 3</v>
      </c>
      <c r="C193" s="10" t="s">
        <v>145</v>
      </c>
      <c r="D193" t="s">
        <v>146</v>
      </c>
      <c r="E193" t="s">
        <v>419</v>
      </c>
      <c r="F193">
        <v>10</v>
      </c>
      <c r="G193">
        <f>INDEX(STANDINGS_BA[],MATCH(STANDINGS_OVERALL14[[#This Row],[TEAMandLEAGUE]],STANDINGS_BA[TeamANDLeague],0),COLUMN(STANDINGS_BA[PLACE]))</f>
        <v>14</v>
      </c>
      <c r="H193">
        <f>INDEX(STANDINGS_R[],MATCH(STANDINGS_OVERALL14[[#This Row],[TEAMandLEAGUE]],STANDINGS_R[TeamAndLeague],0),COLUMN(STANDINGS_R[PLACE]))</f>
        <v>7</v>
      </c>
      <c r="I193">
        <f>INDEX(STANDINGS_HR[],MATCH(STANDINGS_OVERALL14[[#This Row],[TEAMandLEAGUE]],STANDINGS_HR[TeamANDLeague],0),COLUMN(STANDINGS_HR[PLACE]))</f>
        <v>6</v>
      </c>
      <c r="J193">
        <f>INDEX(STANDINGS_RBI[],MATCH(STANDINGS_OVERALL14[[#This Row],[TEAMandLEAGUE]],STANDINGS_RBI[TeamANDLeague],0),COLUMN(STANDINGS_RBI[PLACE]))</f>
        <v>11</v>
      </c>
      <c r="K193">
        <f>INDEX(STANDINGS_SB[],MATCH(STANDINGS_OVERALL14[[#This Row],[TEAMandLEAGUE]],STANDINGS_SB[TeamANDLeague],0),COLUMN(STANDINGS_SB[PLACE]))</f>
        <v>11</v>
      </c>
      <c r="L193">
        <f>INDEX(STANDINGS_ERA[],MATCH(STANDINGS_OVERALL14[[#This Row],[TEAMandLEAGUE]],STANDINGS_ERA[TeamANDLeague],0),COLUMN(STANDINGS_ERA[PLACE]))</f>
        <v>6</v>
      </c>
      <c r="M193">
        <f>INDEX(STANDINGS_W[],MATCH(STANDINGS_OVERALL14[[#This Row],[TEAMandLEAGUE]],STANDINGS_W[TeamANDLeague],0),COLUMN(STANDINGS_W[PLACE]))</f>
        <v>10</v>
      </c>
      <c r="N193">
        <f>INDEX(STANDINGS_WHIP[],MATCH(STANDINGS_OVERALL14[[#This Row],[TEAMandLEAGUE]],STANDINGS_WHIP[TeamANDLeague],0),COLUMN(STANDINGS_WHIP[PLACE]))</f>
        <v>10</v>
      </c>
      <c r="O193">
        <f>INDEX(STANDINGS_K[],MATCH(STANDINGS_OVERALL14[[#This Row],[TEAMandLEAGUE]],STANDINGS_K[TeamANDLeague],0),COLUMN(STANDINGS_K[PLACE]))</f>
        <v>12</v>
      </c>
      <c r="P193">
        <f>INDEX(STANDINGS_SV[],MATCH(STANDINGS_OVERALL14[[#This Row],[TEAMandLEAGUE]],STANDINGS_SV[TeamANDLeague],0),COLUMN(STANDINGS_SV[PLACE]))</f>
        <v>11</v>
      </c>
      <c r="Q193">
        <f>16-STANDINGS_OVERALL14[[#This Row],[LG BA]]</f>
        <v>2</v>
      </c>
      <c r="R193">
        <f>16-STANDINGS_OVERALL14[[#This Row],[LG R]]</f>
        <v>9</v>
      </c>
      <c r="S193">
        <f>16-STANDINGS_OVERALL14[[#This Row],[LG HR]]</f>
        <v>10</v>
      </c>
      <c r="T193">
        <f>16-STANDINGS_OVERALL14[[#This Row],[LG RBI]]</f>
        <v>5</v>
      </c>
      <c r="U193">
        <f>16-STANDINGS_OVERALL14[[#This Row],[LG SB]]</f>
        <v>5</v>
      </c>
      <c r="V193">
        <f>16-STANDINGS_OVERALL14[[#This Row],[LG ERA]]</f>
        <v>10</v>
      </c>
      <c r="W193">
        <f>16-STANDINGS_OVERALL14[[#This Row],[LG W]]</f>
        <v>6</v>
      </c>
      <c r="X193">
        <f>16-STANDINGS_OVERALL14[[#This Row],[LG WHIP]]</f>
        <v>6</v>
      </c>
      <c r="Y193">
        <f>16-STANDINGS_OVERALL14[[#This Row],[LG K]]</f>
        <v>4</v>
      </c>
      <c r="Z193">
        <f>16-STANDINGS_OVERALL14[[#This Row],[LG SV]]</f>
        <v>5</v>
      </c>
      <c r="AA19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62</v>
      </c>
      <c r="AB193">
        <f t="shared" si="2"/>
        <v>12</v>
      </c>
    </row>
    <row r="194" spans="1:28" x14ac:dyDescent="0.25">
      <c r="A194">
        <v>442</v>
      </c>
      <c r="B194" s="10" t="str">
        <f>STANDINGS_OVERALL14[[#This Row],[Team]]&amp;STANDINGS_OVERALL14[[#This Row],[League]]</f>
        <v>Baseball FuriesMain Event New York March 25 League 3</v>
      </c>
      <c r="C194" s="10" t="s">
        <v>45</v>
      </c>
      <c r="D194" t="s">
        <v>46</v>
      </c>
      <c r="E194" t="s">
        <v>419</v>
      </c>
      <c r="F194">
        <v>15</v>
      </c>
      <c r="G194">
        <f>INDEX(STANDINGS_BA[],MATCH(STANDINGS_OVERALL14[[#This Row],[TEAMandLEAGUE]],STANDINGS_BA[TeamANDLeague],0),COLUMN(STANDINGS_BA[PLACE]))</f>
        <v>10</v>
      </c>
      <c r="H194">
        <f>INDEX(STANDINGS_R[],MATCH(STANDINGS_OVERALL14[[#This Row],[TEAMandLEAGUE]],STANDINGS_R[TeamAndLeague],0),COLUMN(STANDINGS_R[PLACE]))</f>
        <v>8</v>
      </c>
      <c r="I194">
        <f>INDEX(STANDINGS_HR[],MATCH(STANDINGS_OVERALL14[[#This Row],[TEAMandLEAGUE]],STANDINGS_HR[TeamANDLeague],0),COLUMN(STANDINGS_HR[PLACE]))</f>
        <v>11</v>
      </c>
      <c r="J194">
        <f>INDEX(STANDINGS_RBI[],MATCH(STANDINGS_OVERALL14[[#This Row],[TEAMandLEAGUE]],STANDINGS_RBI[TeamANDLeague],0),COLUMN(STANDINGS_RBI[PLACE]))</f>
        <v>8</v>
      </c>
      <c r="K194">
        <f>INDEX(STANDINGS_SB[],MATCH(STANDINGS_OVERALL14[[#This Row],[TEAMandLEAGUE]],STANDINGS_SB[TeamANDLeague],0),COLUMN(STANDINGS_SB[PLACE]))</f>
        <v>12</v>
      </c>
      <c r="L194">
        <f>INDEX(STANDINGS_ERA[],MATCH(STANDINGS_OVERALL14[[#This Row],[TEAMandLEAGUE]],STANDINGS_ERA[TeamANDLeague],0),COLUMN(STANDINGS_ERA[PLACE]))</f>
        <v>13</v>
      </c>
      <c r="M194">
        <f>INDEX(STANDINGS_W[],MATCH(STANDINGS_OVERALL14[[#This Row],[TEAMandLEAGUE]],STANDINGS_W[TeamANDLeague],0),COLUMN(STANDINGS_W[PLACE]))</f>
        <v>9</v>
      </c>
      <c r="N194">
        <f>INDEX(STANDINGS_WHIP[],MATCH(STANDINGS_OVERALL14[[#This Row],[TEAMandLEAGUE]],STANDINGS_WHIP[TeamANDLeague],0),COLUMN(STANDINGS_WHIP[PLACE]))</f>
        <v>15</v>
      </c>
      <c r="O194">
        <f>INDEX(STANDINGS_K[],MATCH(STANDINGS_OVERALL14[[#This Row],[TEAMandLEAGUE]],STANDINGS_K[TeamANDLeague],0),COLUMN(STANDINGS_K[PLACE]))</f>
        <v>8</v>
      </c>
      <c r="P194">
        <f>INDEX(STANDINGS_SV[],MATCH(STANDINGS_OVERALL14[[#This Row],[TEAMandLEAGUE]],STANDINGS_SV[TeamANDLeague],0),COLUMN(STANDINGS_SV[PLACE]))</f>
        <v>14</v>
      </c>
      <c r="Q194">
        <f>16-STANDINGS_OVERALL14[[#This Row],[LG BA]]</f>
        <v>6</v>
      </c>
      <c r="R194">
        <f>16-STANDINGS_OVERALL14[[#This Row],[LG R]]</f>
        <v>8</v>
      </c>
      <c r="S194">
        <f>16-STANDINGS_OVERALL14[[#This Row],[LG HR]]</f>
        <v>5</v>
      </c>
      <c r="T194">
        <f>16-STANDINGS_OVERALL14[[#This Row],[LG RBI]]</f>
        <v>8</v>
      </c>
      <c r="U194">
        <f>16-STANDINGS_OVERALL14[[#This Row],[LG SB]]</f>
        <v>4</v>
      </c>
      <c r="V194">
        <f>16-STANDINGS_OVERALL14[[#This Row],[LG ERA]]</f>
        <v>3</v>
      </c>
      <c r="W194">
        <f>16-STANDINGS_OVERALL14[[#This Row],[LG W]]</f>
        <v>7</v>
      </c>
      <c r="X194">
        <f>16-STANDINGS_OVERALL14[[#This Row],[LG WHIP]]</f>
        <v>1</v>
      </c>
      <c r="Y194">
        <f>16-STANDINGS_OVERALL14[[#This Row],[LG K]]</f>
        <v>8</v>
      </c>
      <c r="Z194">
        <f>16-STANDINGS_OVERALL14[[#This Row],[LG SV]]</f>
        <v>2</v>
      </c>
      <c r="AA19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52</v>
      </c>
      <c r="AB194">
        <f t="shared" ref="AB194:AB257" si="3">IF(E194=E193,AB193+1,1)</f>
        <v>13</v>
      </c>
    </row>
    <row r="195" spans="1:28" x14ac:dyDescent="0.25">
      <c r="A195">
        <v>455</v>
      </c>
      <c r="B195" s="10" t="str">
        <f>STANDINGS_OVERALL14[[#This Row],[Team]]&amp;STANDINGS_OVERALL14[[#This Row],[League]]</f>
        <v>Team BurakMain Event New York March 25 League 3</v>
      </c>
      <c r="C195" s="10" t="s">
        <v>111</v>
      </c>
      <c r="D195" t="s">
        <v>112</v>
      </c>
      <c r="E195" t="s">
        <v>419</v>
      </c>
      <c r="F195">
        <v>4</v>
      </c>
      <c r="G195">
        <f>INDEX(STANDINGS_BA[],MATCH(STANDINGS_OVERALL14[[#This Row],[TEAMandLEAGUE]],STANDINGS_BA[TeamANDLeague],0),COLUMN(STANDINGS_BA[PLACE]))</f>
        <v>1</v>
      </c>
      <c r="H195">
        <f>INDEX(STANDINGS_R[],MATCH(STANDINGS_OVERALL14[[#This Row],[TEAMandLEAGUE]],STANDINGS_R[TeamAndLeague],0),COLUMN(STANDINGS_R[PLACE]))</f>
        <v>12</v>
      </c>
      <c r="I195">
        <f>INDEX(STANDINGS_HR[],MATCH(STANDINGS_OVERALL14[[#This Row],[TEAMandLEAGUE]],STANDINGS_HR[TeamANDLeague],0),COLUMN(STANDINGS_HR[PLACE]))</f>
        <v>12</v>
      </c>
      <c r="J195">
        <f>INDEX(STANDINGS_RBI[],MATCH(STANDINGS_OVERALL14[[#This Row],[TEAMandLEAGUE]],STANDINGS_RBI[TeamANDLeague],0),COLUMN(STANDINGS_RBI[PLACE]))</f>
        <v>14</v>
      </c>
      <c r="K195">
        <f>INDEX(STANDINGS_SB[],MATCH(STANDINGS_OVERALL14[[#This Row],[TEAMandLEAGUE]],STANDINGS_SB[TeamANDLeague],0),COLUMN(STANDINGS_SB[PLACE]))</f>
        <v>15</v>
      </c>
      <c r="L195">
        <f>INDEX(STANDINGS_ERA[],MATCH(STANDINGS_OVERALL14[[#This Row],[TEAMandLEAGUE]],STANDINGS_ERA[TeamANDLeague],0),COLUMN(STANDINGS_ERA[PLACE]))</f>
        <v>11</v>
      </c>
      <c r="M195">
        <f>INDEX(STANDINGS_W[],MATCH(STANDINGS_OVERALL14[[#This Row],[TEAMandLEAGUE]],STANDINGS_W[TeamANDLeague],0),COLUMN(STANDINGS_W[PLACE]))</f>
        <v>13</v>
      </c>
      <c r="N195">
        <f>INDEX(STANDINGS_WHIP[],MATCH(STANDINGS_OVERALL14[[#This Row],[TEAMandLEAGUE]],STANDINGS_WHIP[TeamANDLeague],0),COLUMN(STANDINGS_WHIP[PLACE]))</f>
        <v>14</v>
      </c>
      <c r="O195">
        <f>INDEX(STANDINGS_K[],MATCH(STANDINGS_OVERALL14[[#This Row],[TEAMandLEAGUE]],STANDINGS_K[TeamANDLeague],0),COLUMN(STANDINGS_K[PLACE]))</f>
        <v>14</v>
      </c>
      <c r="P195">
        <f>INDEX(STANDINGS_SV[],MATCH(STANDINGS_OVERALL14[[#This Row],[TEAMandLEAGUE]],STANDINGS_SV[TeamANDLeague],0),COLUMN(STANDINGS_SV[PLACE]))</f>
        <v>13</v>
      </c>
      <c r="Q195">
        <f>16-STANDINGS_OVERALL14[[#This Row],[LG BA]]</f>
        <v>15</v>
      </c>
      <c r="R195">
        <f>16-STANDINGS_OVERALL14[[#This Row],[LG R]]</f>
        <v>4</v>
      </c>
      <c r="S195">
        <f>16-STANDINGS_OVERALL14[[#This Row],[LG HR]]</f>
        <v>4</v>
      </c>
      <c r="T195">
        <f>16-STANDINGS_OVERALL14[[#This Row],[LG RBI]]</f>
        <v>2</v>
      </c>
      <c r="U195">
        <f>16-STANDINGS_OVERALL14[[#This Row],[LG SB]]</f>
        <v>1</v>
      </c>
      <c r="V195">
        <f>16-STANDINGS_OVERALL14[[#This Row],[LG ERA]]</f>
        <v>5</v>
      </c>
      <c r="W195">
        <f>16-STANDINGS_OVERALL14[[#This Row],[LG W]]</f>
        <v>3</v>
      </c>
      <c r="X195">
        <f>16-STANDINGS_OVERALL14[[#This Row],[LG WHIP]]</f>
        <v>2</v>
      </c>
      <c r="Y195">
        <f>16-STANDINGS_OVERALL14[[#This Row],[LG K]]</f>
        <v>2</v>
      </c>
      <c r="Z195">
        <f>16-STANDINGS_OVERALL14[[#This Row],[LG SV]]</f>
        <v>3</v>
      </c>
      <c r="AA19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41</v>
      </c>
      <c r="AB195">
        <f t="shared" si="3"/>
        <v>14</v>
      </c>
    </row>
    <row r="196" spans="1:28" x14ac:dyDescent="0.25">
      <c r="A196">
        <v>479</v>
      </c>
      <c r="B196" s="10" t="str">
        <f>STANDINGS_OVERALL14[[#This Row],[Team]]&amp;STANDINGS_OVERALL14[[#This Row],[League]]</f>
        <v>SchnackenpfefferhausenMain Event New York March 25 League 3</v>
      </c>
      <c r="C196" s="10" t="s">
        <v>885</v>
      </c>
      <c r="D196" t="s">
        <v>886</v>
      </c>
      <c r="E196" t="s">
        <v>419</v>
      </c>
      <c r="F196">
        <v>12</v>
      </c>
      <c r="G196">
        <f>INDEX(STANDINGS_BA[],MATCH(STANDINGS_OVERALL14[[#This Row],[TEAMandLEAGUE]],STANDINGS_BA[TeamANDLeague],0),COLUMN(STANDINGS_BA[PLACE]))</f>
        <v>8</v>
      </c>
      <c r="H196">
        <f>INDEX(STANDINGS_R[],MATCH(STANDINGS_OVERALL14[[#This Row],[TEAMandLEAGUE]],STANDINGS_R[TeamAndLeague],0),COLUMN(STANDINGS_R[PLACE]))</f>
        <v>15</v>
      </c>
      <c r="I196">
        <f>INDEX(STANDINGS_HR[],MATCH(STANDINGS_OVERALL14[[#This Row],[TEAMandLEAGUE]],STANDINGS_HR[TeamANDLeague],0),COLUMN(STANDINGS_HR[PLACE]))</f>
        <v>15</v>
      </c>
      <c r="J196">
        <f>INDEX(STANDINGS_RBI[],MATCH(STANDINGS_OVERALL14[[#This Row],[TEAMandLEAGUE]],STANDINGS_RBI[TeamANDLeague],0),COLUMN(STANDINGS_RBI[PLACE]))</f>
        <v>15</v>
      </c>
      <c r="K196">
        <f>INDEX(STANDINGS_SB[],MATCH(STANDINGS_OVERALL14[[#This Row],[TEAMandLEAGUE]],STANDINGS_SB[TeamANDLeague],0),COLUMN(STANDINGS_SB[PLACE]))</f>
        <v>14</v>
      </c>
      <c r="L196">
        <f>INDEX(STANDINGS_ERA[],MATCH(STANDINGS_OVERALL14[[#This Row],[TEAMandLEAGUE]],STANDINGS_ERA[TeamANDLeague],0),COLUMN(STANDINGS_ERA[PLACE]))</f>
        <v>8</v>
      </c>
      <c r="M196">
        <f>INDEX(STANDINGS_W[],MATCH(STANDINGS_OVERALL14[[#This Row],[TEAMandLEAGUE]],STANDINGS_W[TeamANDLeague],0),COLUMN(STANDINGS_W[PLACE]))</f>
        <v>15</v>
      </c>
      <c r="N196">
        <f>INDEX(STANDINGS_WHIP[],MATCH(STANDINGS_OVERALL14[[#This Row],[TEAMandLEAGUE]],STANDINGS_WHIP[TeamANDLeague],0),COLUMN(STANDINGS_WHIP[PLACE]))</f>
        <v>13</v>
      </c>
      <c r="O196">
        <f>INDEX(STANDINGS_K[],MATCH(STANDINGS_OVERALL14[[#This Row],[TEAMandLEAGUE]],STANDINGS_K[TeamANDLeague],0),COLUMN(STANDINGS_K[PLACE]))</f>
        <v>15</v>
      </c>
      <c r="P196">
        <f>INDEX(STANDINGS_SV[],MATCH(STANDINGS_OVERALL14[[#This Row],[TEAMandLEAGUE]],STANDINGS_SV[TeamANDLeague],0),COLUMN(STANDINGS_SV[PLACE]))</f>
        <v>15</v>
      </c>
      <c r="Q196">
        <f>16-STANDINGS_OVERALL14[[#This Row],[LG BA]]</f>
        <v>8</v>
      </c>
      <c r="R196">
        <f>16-STANDINGS_OVERALL14[[#This Row],[LG R]]</f>
        <v>1</v>
      </c>
      <c r="S196">
        <f>16-STANDINGS_OVERALL14[[#This Row],[LG HR]]</f>
        <v>1</v>
      </c>
      <c r="T196">
        <f>16-STANDINGS_OVERALL14[[#This Row],[LG RBI]]</f>
        <v>1</v>
      </c>
      <c r="U196">
        <f>16-STANDINGS_OVERALL14[[#This Row],[LG SB]]</f>
        <v>2</v>
      </c>
      <c r="V196">
        <f>16-STANDINGS_OVERALL14[[#This Row],[LG ERA]]</f>
        <v>8</v>
      </c>
      <c r="W196">
        <f>16-STANDINGS_OVERALL14[[#This Row],[LG W]]</f>
        <v>1</v>
      </c>
      <c r="X196">
        <f>16-STANDINGS_OVERALL14[[#This Row],[LG WHIP]]</f>
        <v>3</v>
      </c>
      <c r="Y196">
        <f>16-STANDINGS_OVERALL14[[#This Row],[LG K]]</f>
        <v>1</v>
      </c>
      <c r="Z196">
        <f>16-STANDINGS_OVERALL14[[#This Row],[LG SV]]</f>
        <v>1</v>
      </c>
      <c r="AA19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27</v>
      </c>
      <c r="AB196">
        <f t="shared" si="3"/>
        <v>15</v>
      </c>
    </row>
    <row r="197" spans="1:28" x14ac:dyDescent="0.25">
      <c r="A197">
        <v>2</v>
      </c>
      <c r="B197" s="10" t="str">
        <f>STANDINGS_OVERALL14[[#This Row],[Team]]&amp;STANDINGS_OVERALL14[[#This Row],[League]]</f>
        <v>Uptown BabyMain Event New York March 25 League 4</v>
      </c>
      <c r="C197" s="10" t="s">
        <v>408</v>
      </c>
      <c r="D197" t="s">
        <v>193</v>
      </c>
      <c r="E197" t="s">
        <v>409</v>
      </c>
      <c r="F197">
        <v>6</v>
      </c>
      <c r="G197">
        <f>INDEX(STANDINGS_BA[],MATCH(STANDINGS_OVERALL14[[#This Row],[TEAMandLEAGUE]],STANDINGS_BA[TeamANDLeague],0),COLUMN(STANDINGS_BA[PLACE]))</f>
        <v>1</v>
      </c>
      <c r="H197">
        <f>INDEX(STANDINGS_R[],MATCH(STANDINGS_OVERALL14[[#This Row],[TEAMandLEAGUE]],STANDINGS_R[TeamAndLeague],0),COLUMN(STANDINGS_R[PLACE]))</f>
        <v>1</v>
      </c>
      <c r="I197">
        <f>INDEX(STANDINGS_HR[],MATCH(STANDINGS_OVERALL14[[#This Row],[TEAMandLEAGUE]],STANDINGS_HR[TeamANDLeague],0),COLUMN(STANDINGS_HR[PLACE]))</f>
        <v>1</v>
      </c>
      <c r="J197">
        <f>INDEX(STANDINGS_RBI[],MATCH(STANDINGS_OVERALL14[[#This Row],[TEAMandLEAGUE]],STANDINGS_RBI[TeamANDLeague],0),COLUMN(STANDINGS_RBI[PLACE]))</f>
        <v>1</v>
      </c>
      <c r="K197">
        <f>INDEX(STANDINGS_SB[],MATCH(STANDINGS_OVERALL14[[#This Row],[TEAMandLEAGUE]],STANDINGS_SB[TeamANDLeague],0),COLUMN(STANDINGS_SB[PLACE]))</f>
        <v>6</v>
      </c>
      <c r="L197">
        <f>INDEX(STANDINGS_ERA[],MATCH(STANDINGS_OVERALL14[[#This Row],[TEAMandLEAGUE]],STANDINGS_ERA[TeamANDLeague],0),COLUMN(STANDINGS_ERA[PLACE]))</f>
        <v>3</v>
      </c>
      <c r="M197">
        <f>INDEX(STANDINGS_W[],MATCH(STANDINGS_OVERALL14[[#This Row],[TEAMandLEAGUE]],STANDINGS_W[TeamANDLeague],0),COLUMN(STANDINGS_W[PLACE]))</f>
        <v>2</v>
      </c>
      <c r="N197">
        <f>INDEX(STANDINGS_WHIP[],MATCH(STANDINGS_OVERALL14[[#This Row],[TEAMandLEAGUE]],STANDINGS_WHIP[TeamANDLeague],0),COLUMN(STANDINGS_WHIP[PLACE]))</f>
        <v>2</v>
      </c>
      <c r="O197">
        <f>INDEX(STANDINGS_K[],MATCH(STANDINGS_OVERALL14[[#This Row],[TEAMandLEAGUE]],STANDINGS_K[TeamANDLeague],0),COLUMN(STANDINGS_K[PLACE]))</f>
        <v>1</v>
      </c>
      <c r="P197">
        <f>INDEX(STANDINGS_SV[],MATCH(STANDINGS_OVERALL14[[#This Row],[TEAMandLEAGUE]],STANDINGS_SV[TeamANDLeague],0),COLUMN(STANDINGS_SV[PLACE]))</f>
        <v>3</v>
      </c>
      <c r="Q197">
        <f>16-STANDINGS_OVERALL14[[#This Row],[LG BA]]</f>
        <v>15</v>
      </c>
      <c r="R197">
        <f>16-STANDINGS_OVERALL14[[#This Row],[LG R]]</f>
        <v>15</v>
      </c>
      <c r="S197">
        <f>16-STANDINGS_OVERALL14[[#This Row],[LG HR]]</f>
        <v>15</v>
      </c>
      <c r="T197">
        <f>16-STANDINGS_OVERALL14[[#This Row],[LG RBI]]</f>
        <v>15</v>
      </c>
      <c r="U197">
        <f>16-STANDINGS_OVERALL14[[#This Row],[LG SB]]</f>
        <v>10</v>
      </c>
      <c r="V197">
        <f>16-STANDINGS_OVERALL14[[#This Row],[LG ERA]]</f>
        <v>13</v>
      </c>
      <c r="W197">
        <f>16-STANDINGS_OVERALL14[[#This Row],[LG W]]</f>
        <v>14</v>
      </c>
      <c r="X197">
        <f>16-STANDINGS_OVERALL14[[#This Row],[LG WHIP]]</f>
        <v>14</v>
      </c>
      <c r="Y197">
        <f>16-STANDINGS_OVERALL14[[#This Row],[LG K]]</f>
        <v>15</v>
      </c>
      <c r="Z197">
        <f>16-STANDINGS_OVERALL14[[#This Row],[LG SV]]</f>
        <v>13</v>
      </c>
      <c r="AA19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139</v>
      </c>
      <c r="AB197">
        <f t="shared" si="3"/>
        <v>1</v>
      </c>
    </row>
    <row r="198" spans="1:28" x14ac:dyDescent="0.25">
      <c r="A198">
        <v>41</v>
      </c>
      <c r="B198" s="10" t="str">
        <f>STANDINGS_OVERALL14[[#This Row],[Team]]&amp;STANDINGS_OVERALL14[[#This Row],[League]]</f>
        <v>Team TaylorMain Event New York March 25 League 4</v>
      </c>
      <c r="C198" s="10" t="s">
        <v>458</v>
      </c>
      <c r="D198" t="s">
        <v>34</v>
      </c>
      <c r="E198" t="s">
        <v>409</v>
      </c>
      <c r="F198">
        <v>3</v>
      </c>
      <c r="G198">
        <f>INDEX(STANDINGS_BA[],MATCH(STANDINGS_OVERALL14[[#This Row],[TEAMandLEAGUE]],STANDINGS_BA[TeamANDLeague],0),COLUMN(STANDINGS_BA[PLACE]))</f>
        <v>5</v>
      </c>
      <c r="H198">
        <f>INDEX(STANDINGS_R[],MATCH(STANDINGS_OVERALL14[[#This Row],[TEAMandLEAGUE]],STANDINGS_R[TeamAndLeague],0),COLUMN(STANDINGS_R[PLACE]))</f>
        <v>3</v>
      </c>
      <c r="I198">
        <f>INDEX(STANDINGS_HR[],MATCH(STANDINGS_OVERALL14[[#This Row],[TEAMandLEAGUE]],STANDINGS_HR[TeamANDLeague],0),COLUMN(STANDINGS_HR[PLACE]))</f>
        <v>5</v>
      </c>
      <c r="J198">
        <f>INDEX(STANDINGS_RBI[],MATCH(STANDINGS_OVERALL14[[#This Row],[TEAMandLEAGUE]],STANDINGS_RBI[TeamANDLeague],0),COLUMN(STANDINGS_RBI[PLACE]))</f>
        <v>2</v>
      </c>
      <c r="K198">
        <f>INDEX(STANDINGS_SB[],MATCH(STANDINGS_OVERALL14[[#This Row],[TEAMandLEAGUE]],STANDINGS_SB[TeamANDLeague],0),COLUMN(STANDINGS_SB[PLACE]))</f>
        <v>3</v>
      </c>
      <c r="L198">
        <f>INDEX(STANDINGS_ERA[],MATCH(STANDINGS_OVERALL14[[#This Row],[TEAMandLEAGUE]],STANDINGS_ERA[TeamANDLeague],0),COLUMN(STANDINGS_ERA[PLACE]))</f>
        <v>4</v>
      </c>
      <c r="M198">
        <f>INDEX(STANDINGS_W[],MATCH(STANDINGS_OVERALL14[[#This Row],[TEAMandLEAGUE]],STANDINGS_W[TeamANDLeague],0),COLUMN(STANDINGS_W[PLACE]))</f>
        <v>4</v>
      </c>
      <c r="N198">
        <f>INDEX(STANDINGS_WHIP[],MATCH(STANDINGS_OVERALL14[[#This Row],[TEAMandLEAGUE]],STANDINGS_WHIP[TeamANDLeague],0),COLUMN(STANDINGS_WHIP[PLACE]))</f>
        <v>7</v>
      </c>
      <c r="O198">
        <f>INDEX(STANDINGS_K[],MATCH(STANDINGS_OVERALL14[[#This Row],[TEAMandLEAGUE]],STANDINGS_K[TeamANDLeague],0),COLUMN(STANDINGS_K[PLACE]))</f>
        <v>8</v>
      </c>
      <c r="P198">
        <f>INDEX(STANDINGS_SV[],MATCH(STANDINGS_OVERALL14[[#This Row],[TEAMandLEAGUE]],STANDINGS_SV[TeamANDLeague],0),COLUMN(STANDINGS_SV[PLACE]))</f>
        <v>2</v>
      </c>
      <c r="Q198">
        <f>16-STANDINGS_OVERALL14[[#This Row],[LG BA]]</f>
        <v>11</v>
      </c>
      <c r="R198">
        <f>16-STANDINGS_OVERALL14[[#This Row],[LG R]]</f>
        <v>13</v>
      </c>
      <c r="S198">
        <f>16-STANDINGS_OVERALL14[[#This Row],[LG HR]]</f>
        <v>11</v>
      </c>
      <c r="T198">
        <f>16-STANDINGS_OVERALL14[[#This Row],[LG RBI]]</f>
        <v>14</v>
      </c>
      <c r="U198">
        <f>16-STANDINGS_OVERALL14[[#This Row],[LG SB]]</f>
        <v>13</v>
      </c>
      <c r="V198">
        <f>16-STANDINGS_OVERALL14[[#This Row],[LG ERA]]</f>
        <v>12</v>
      </c>
      <c r="W198">
        <f>16-STANDINGS_OVERALL14[[#This Row],[LG W]]</f>
        <v>12</v>
      </c>
      <c r="X198">
        <f>16-STANDINGS_OVERALL14[[#This Row],[LG WHIP]]</f>
        <v>9</v>
      </c>
      <c r="Y198">
        <f>16-STANDINGS_OVERALL14[[#This Row],[LG K]]</f>
        <v>8</v>
      </c>
      <c r="Z198">
        <f>16-STANDINGS_OVERALL14[[#This Row],[LG SV]]</f>
        <v>14</v>
      </c>
      <c r="AA19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117</v>
      </c>
      <c r="AB198">
        <f t="shared" si="3"/>
        <v>2</v>
      </c>
    </row>
    <row r="199" spans="1:28" x14ac:dyDescent="0.25">
      <c r="A199">
        <v>26</v>
      </c>
      <c r="B199" s="10" t="str">
        <f>STANDINGS_OVERALL14[[#This Row],[Team]]&amp;STANDINGS_OVERALL14[[#This Row],[League]]</f>
        <v>Crockett and TubbsMain Event New York March 25 League 4</v>
      </c>
      <c r="C199" s="10" t="s">
        <v>447</v>
      </c>
      <c r="D199" t="s">
        <v>95</v>
      </c>
      <c r="E199" t="s">
        <v>409</v>
      </c>
      <c r="F199">
        <v>10</v>
      </c>
      <c r="G199">
        <f>INDEX(STANDINGS_BA[],MATCH(STANDINGS_OVERALL14[[#This Row],[TEAMandLEAGUE]],STANDINGS_BA[TeamANDLeague],0),COLUMN(STANDINGS_BA[PLACE]))</f>
        <v>2</v>
      </c>
      <c r="H199">
        <f>INDEX(STANDINGS_R[],MATCH(STANDINGS_OVERALL14[[#This Row],[TEAMandLEAGUE]],STANDINGS_R[TeamAndLeague],0),COLUMN(STANDINGS_R[PLACE]))</f>
        <v>2</v>
      </c>
      <c r="I199">
        <f>INDEX(STANDINGS_HR[],MATCH(STANDINGS_OVERALL14[[#This Row],[TEAMandLEAGUE]],STANDINGS_HR[TeamANDLeague],0),COLUMN(STANDINGS_HR[PLACE]))</f>
        <v>2</v>
      </c>
      <c r="J199">
        <f>INDEX(STANDINGS_RBI[],MATCH(STANDINGS_OVERALL14[[#This Row],[TEAMandLEAGUE]],STANDINGS_RBI[TeamANDLeague],0),COLUMN(STANDINGS_RBI[PLACE]))</f>
        <v>4</v>
      </c>
      <c r="K199">
        <f>INDEX(STANDINGS_SB[],MATCH(STANDINGS_OVERALL14[[#This Row],[TEAMandLEAGUE]],STANDINGS_SB[TeamANDLeague],0),COLUMN(STANDINGS_SB[PLACE]))</f>
        <v>13</v>
      </c>
      <c r="L199">
        <f>INDEX(STANDINGS_ERA[],MATCH(STANDINGS_OVERALL14[[#This Row],[TEAMandLEAGUE]],STANDINGS_ERA[TeamANDLeague],0),COLUMN(STANDINGS_ERA[PLACE]))</f>
        <v>8</v>
      </c>
      <c r="M199">
        <f>INDEX(STANDINGS_W[],MATCH(STANDINGS_OVERALL14[[#This Row],[TEAMandLEAGUE]],STANDINGS_W[TeamANDLeague],0),COLUMN(STANDINGS_W[PLACE]))</f>
        <v>3</v>
      </c>
      <c r="N199">
        <f>INDEX(STANDINGS_WHIP[],MATCH(STANDINGS_OVERALL14[[#This Row],[TEAMandLEAGUE]],STANDINGS_WHIP[TeamANDLeague],0),COLUMN(STANDINGS_WHIP[PLACE]))</f>
        <v>5</v>
      </c>
      <c r="O199">
        <f>INDEX(STANDINGS_K[],MATCH(STANDINGS_OVERALL14[[#This Row],[TEAMandLEAGUE]],STANDINGS_K[TeamANDLeague],0),COLUMN(STANDINGS_K[PLACE]))</f>
        <v>4</v>
      </c>
      <c r="P199">
        <f>INDEX(STANDINGS_SV[],MATCH(STANDINGS_OVERALL14[[#This Row],[TEAMandLEAGUE]],STANDINGS_SV[TeamANDLeague],0),COLUMN(STANDINGS_SV[PLACE]))</f>
        <v>1</v>
      </c>
      <c r="Q199">
        <f>16-STANDINGS_OVERALL14[[#This Row],[LG BA]]</f>
        <v>14</v>
      </c>
      <c r="R199">
        <f>16-STANDINGS_OVERALL14[[#This Row],[LG R]]</f>
        <v>14</v>
      </c>
      <c r="S199">
        <f>16-STANDINGS_OVERALL14[[#This Row],[LG HR]]</f>
        <v>14</v>
      </c>
      <c r="T199">
        <f>16-STANDINGS_OVERALL14[[#This Row],[LG RBI]]</f>
        <v>12</v>
      </c>
      <c r="U199">
        <f>16-STANDINGS_OVERALL14[[#This Row],[LG SB]]</f>
        <v>3</v>
      </c>
      <c r="V199">
        <f>16-STANDINGS_OVERALL14[[#This Row],[LG ERA]]</f>
        <v>8</v>
      </c>
      <c r="W199">
        <f>16-STANDINGS_OVERALL14[[#This Row],[LG W]]</f>
        <v>13</v>
      </c>
      <c r="X199">
        <f>16-STANDINGS_OVERALL14[[#This Row],[LG WHIP]]</f>
        <v>11</v>
      </c>
      <c r="Y199">
        <f>16-STANDINGS_OVERALL14[[#This Row],[LG K]]</f>
        <v>12</v>
      </c>
      <c r="Z199">
        <f>16-STANDINGS_OVERALL14[[#This Row],[LG SV]]</f>
        <v>15</v>
      </c>
      <c r="AA19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116</v>
      </c>
      <c r="AB199">
        <f t="shared" si="3"/>
        <v>3</v>
      </c>
    </row>
    <row r="200" spans="1:28" x14ac:dyDescent="0.25">
      <c r="A200">
        <v>53</v>
      </c>
      <c r="B200" s="10" t="str">
        <f>STANDINGS_OVERALL14[[#This Row],[Team]]&amp;STANDINGS_OVERALL14[[#This Row],[League]]</f>
        <v>Emma/Srebro Main NYCMain Event New York March 25 League 4</v>
      </c>
      <c r="C200" s="10" t="s">
        <v>465</v>
      </c>
      <c r="D200" t="s">
        <v>90</v>
      </c>
      <c r="E200" t="s">
        <v>409</v>
      </c>
      <c r="F200">
        <v>9</v>
      </c>
      <c r="G200">
        <f>INDEX(STANDINGS_BA[],MATCH(STANDINGS_OVERALL14[[#This Row],[TEAMandLEAGUE]],STANDINGS_BA[TeamANDLeague],0),COLUMN(STANDINGS_BA[PLACE]))</f>
        <v>13</v>
      </c>
      <c r="H200">
        <f>INDEX(STANDINGS_R[],MATCH(STANDINGS_OVERALL14[[#This Row],[TEAMandLEAGUE]],STANDINGS_R[TeamAndLeague],0),COLUMN(STANDINGS_R[PLACE]))</f>
        <v>10</v>
      </c>
      <c r="I200">
        <f>INDEX(STANDINGS_HR[],MATCH(STANDINGS_OVERALL14[[#This Row],[TEAMandLEAGUE]],STANDINGS_HR[TeamANDLeague],0),COLUMN(STANDINGS_HR[PLACE]))</f>
        <v>3</v>
      </c>
      <c r="J200">
        <f>INDEX(STANDINGS_RBI[],MATCH(STANDINGS_OVERALL14[[#This Row],[TEAMandLEAGUE]],STANDINGS_RBI[TeamANDLeague],0),COLUMN(STANDINGS_RBI[PLACE]))</f>
        <v>5</v>
      </c>
      <c r="K200">
        <f>INDEX(STANDINGS_SB[],MATCH(STANDINGS_OVERALL14[[#This Row],[TEAMandLEAGUE]],STANDINGS_SB[TeamANDLeague],0),COLUMN(STANDINGS_SB[PLACE]))</f>
        <v>11</v>
      </c>
      <c r="L200">
        <f>INDEX(STANDINGS_ERA[],MATCH(STANDINGS_OVERALL14[[#This Row],[TEAMandLEAGUE]],STANDINGS_ERA[TeamANDLeague],0),COLUMN(STANDINGS_ERA[PLACE]))</f>
        <v>1</v>
      </c>
      <c r="M200">
        <f>INDEX(STANDINGS_W[],MATCH(STANDINGS_OVERALL14[[#This Row],[TEAMandLEAGUE]],STANDINGS_W[TeamANDLeague],0),COLUMN(STANDINGS_W[PLACE]))</f>
        <v>1</v>
      </c>
      <c r="N200">
        <f>INDEX(STANDINGS_WHIP[],MATCH(STANDINGS_OVERALL14[[#This Row],[TEAMandLEAGUE]],STANDINGS_WHIP[TeamANDLeague],0),COLUMN(STANDINGS_WHIP[PLACE]))</f>
        <v>1</v>
      </c>
      <c r="O200">
        <f>INDEX(STANDINGS_K[],MATCH(STANDINGS_OVERALL14[[#This Row],[TEAMandLEAGUE]],STANDINGS_K[TeamANDLeague],0),COLUMN(STANDINGS_K[PLACE]))</f>
        <v>2</v>
      </c>
      <c r="P200">
        <f>INDEX(STANDINGS_SV[],MATCH(STANDINGS_OVERALL14[[#This Row],[TEAMandLEAGUE]],STANDINGS_SV[TeamANDLeague],0),COLUMN(STANDINGS_SV[PLACE]))</f>
        <v>4</v>
      </c>
      <c r="Q200">
        <f>16-STANDINGS_OVERALL14[[#This Row],[LG BA]]</f>
        <v>3</v>
      </c>
      <c r="R200">
        <f>16-STANDINGS_OVERALL14[[#This Row],[LG R]]</f>
        <v>6</v>
      </c>
      <c r="S200">
        <f>16-STANDINGS_OVERALL14[[#This Row],[LG HR]]</f>
        <v>13</v>
      </c>
      <c r="T200">
        <f>16-STANDINGS_OVERALL14[[#This Row],[LG RBI]]</f>
        <v>11</v>
      </c>
      <c r="U200">
        <f>16-STANDINGS_OVERALL14[[#This Row],[LG SB]]</f>
        <v>5</v>
      </c>
      <c r="V200">
        <f>16-STANDINGS_OVERALL14[[#This Row],[LG ERA]]</f>
        <v>15</v>
      </c>
      <c r="W200">
        <f>16-STANDINGS_OVERALL14[[#This Row],[LG W]]</f>
        <v>15</v>
      </c>
      <c r="X200">
        <f>16-STANDINGS_OVERALL14[[#This Row],[LG WHIP]]</f>
        <v>15</v>
      </c>
      <c r="Y200">
        <f>16-STANDINGS_OVERALL14[[#This Row],[LG K]]</f>
        <v>14</v>
      </c>
      <c r="Z200">
        <f>16-STANDINGS_OVERALL14[[#This Row],[LG SV]]</f>
        <v>12</v>
      </c>
      <c r="AA20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109</v>
      </c>
      <c r="AB200">
        <f t="shared" si="3"/>
        <v>4</v>
      </c>
    </row>
    <row r="201" spans="1:28" x14ac:dyDescent="0.25">
      <c r="A201">
        <v>164</v>
      </c>
      <c r="B201" s="10" t="str">
        <f>STANDINGS_OVERALL14[[#This Row],[Team]]&amp;STANDINGS_OVERALL14[[#This Row],[League]]</f>
        <v>The Citgo SignMain Event New York March 25 League 4</v>
      </c>
      <c r="C201" s="10" t="s">
        <v>567</v>
      </c>
      <c r="D201" t="s">
        <v>568</v>
      </c>
      <c r="E201" t="s">
        <v>409</v>
      </c>
      <c r="F201">
        <v>5</v>
      </c>
      <c r="G201">
        <f>INDEX(STANDINGS_BA[],MATCH(STANDINGS_OVERALL14[[#This Row],[TEAMandLEAGUE]],STANDINGS_BA[TeamANDLeague],0),COLUMN(STANDINGS_BA[PLACE]))</f>
        <v>9</v>
      </c>
      <c r="H201">
        <f>INDEX(STANDINGS_R[],MATCH(STANDINGS_OVERALL14[[#This Row],[TEAMandLEAGUE]],STANDINGS_R[TeamAndLeague],0),COLUMN(STANDINGS_R[PLACE]))</f>
        <v>7</v>
      </c>
      <c r="I201">
        <f>INDEX(STANDINGS_HR[],MATCH(STANDINGS_OVERALL14[[#This Row],[TEAMandLEAGUE]],STANDINGS_HR[TeamANDLeague],0),COLUMN(STANDINGS_HR[PLACE]))</f>
        <v>6</v>
      </c>
      <c r="J201">
        <f>INDEX(STANDINGS_RBI[],MATCH(STANDINGS_OVERALL14[[#This Row],[TEAMandLEAGUE]],STANDINGS_RBI[TeamANDLeague],0),COLUMN(STANDINGS_RBI[PLACE]))</f>
        <v>7</v>
      </c>
      <c r="K201">
        <f>INDEX(STANDINGS_SB[],MATCH(STANDINGS_OVERALL14[[#This Row],[TEAMandLEAGUE]],STANDINGS_SB[TeamANDLeague],0),COLUMN(STANDINGS_SB[PLACE]))</f>
        <v>4</v>
      </c>
      <c r="L201">
        <f>INDEX(STANDINGS_ERA[],MATCH(STANDINGS_OVERALL14[[#This Row],[TEAMandLEAGUE]],STANDINGS_ERA[TeamANDLeague],0),COLUMN(STANDINGS_ERA[PLACE]))</f>
        <v>2</v>
      </c>
      <c r="M201">
        <f>INDEX(STANDINGS_W[],MATCH(STANDINGS_OVERALL14[[#This Row],[TEAMandLEAGUE]],STANDINGS_W[TeamANDLeague],0),COLUMN(STANDINGS_W[PLACE]))</f>
        <v>8</v>
      </c>
      <c r="N201">
        <f>INDEX(STANDINGS_WHIP[],MATCH(STANDINGS_OVERALL14[[#This Row],[TEAMandLEAGUE]],STANDINGS_WHIP[TeamANDLeague],0),COLUMN(STANDINGS_WHIP[PLACE]))</f>
        <v>6</v>
      </c>
      <c r="O201">
        <f>INDEX(STANDINGS_K[],MATCH(STANDINGS_OVERALL14[[#This Row],[TEAMandLEAGUE]],STANDINGS_K[TeamANDLeague],0),COLUMN(STANDINGS_K[PLACE]))</f>
        <v>10</v>
      </c>
      <c r="P201">
        <f>INDEX(STANDINGS_SV[],MATCH(STANDINGS_OVERALL14[[#This Row],[TEAMandLEAGUE]],STANDINGS_SV[TeamANDLeague],0),COLUMN(STANDINGS_SV[PLACE]))</f>
        <v>5</v>
      </c>
      <c r="Q201">
        <f>16-STANDINGS_OVERALL14[[#This Row],[LG BA]]</f>
        <v>7</v>
      </c>
      <c r="R201">
        <f>16-STANDINGS_OVERALL14[[#This Row],[LG R]]</f>
        <v>9</v>
      </c>
      <c r="S201">
        <f>16-STANDINGS_OVERALL14[[#This Row],[LG HR]]</f>
        <v>10</v>
      </c>
      <c r="T201">
        <f>16-STANDINGS_OVERALL14[[#This Row],[LG RBI]]</f>
        <v>9</v>
      </c>
      <c r="U201">
        <f>16-STANDINGS_OVERALL14[[#This Row],[LG SB]]</f>
        <v>12</v>
      </c>
      <c r="V201">
        <f>16-STANDINGS_OVERALL14[[#This Row],[LG ERA]]</f>
        <v>14</v>
      </c>
      <c r="W201">
        <f>16-STANDINGS_OVERALL14[[#This Row],[LG W]]</f>
        <v>8</v>
      </c>
      <c r="X201">
        <f>16-STANDINGS_OVERALL14[[#This Row],[LG WHIP]]</f>
        <v>10</v>
      </c>
      <c r="Y201">
        <f>16-STANDINGS_OVERALL14[[#This Row],[LG K]]</f>
        <v>6</v>
      </c>
      <c r="Z201">
        <f>16-STANDINGS_OVERALL14[[#This Row],[LG SV]]</f>
        <v>11</v>
      </c>
      <c r="AA20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96</v>
      </c>
      <c r="AB201">
        <f t="shared" si="3"/>
        <v>5</v>
      </c>
    </row>
    <row r="202" spans="1:28" x14ac:dyDescent="0.25">
      <c r="A202">
        <v>177</v>
      </c>
      <c r="B202" s="10" t="str">
        <f>STANDINGS_OVERALL14[[#This Row],[Team]]&amp;STANDINGS_OVERALL14[[#This Row],[League]]</f>
        <v>Captain LouMain Event New York March 25 League 4</v>
      </c>
      <c r="C202" s="10" t="s">
        <v>581</v>
      </c>
      <c r="D202" t="s">
        <v>582</v>
      </c>
      <c r="E202" t="s">
        <v>409</v>
      </c>
      <c r="F202">
        <v>2</v>
      </c>
      <c r="G202">
        <f>INDEX(STANDINGS_BA[],MATCH(STANDINGS_OVERALL14[[#This Row],[TEAMandLEAGUE]],STANDINGS_BA[TeamANDLeague],0),COLUMN(STANDINGS_BA[PLACE]))</f>
        <v>7</v>
      </c>
      <c r="H202">
        <f>INDEX(STANDINGS_R[],MATCH(STANDINGS_OVERALL14[[#This Row],[TEAMandLEAGUE]],STANDINGS_R[TeamAndLeague],0),COLUMN(STANDINGS_R[PLACE]))</f>
        <v>6</v>
      </c>
      <c r="I202">
        <f>INDEX(STANDINGS_HR[],MATCH(STANDINGS_OVERALL14[[#This Row],[TEAMandLEAGUE]],STANDINGS_HR[TeamANDLeague],0),COLUMN(STANDINGS_HR[PLACE]))</f>
        <v>10</v>
      </c>
      <c r="J202">
        <f>INDEX(STANDINGS_RBI[],MATCH(STANDINGS_OVERALL14[[#This Row],[TEAMandLEAGUE]],STANDINGS_RBI[TeamANDLeague],0),COLUMN(STANDINGS_RBI[PLACE]))</f>
        <v>6</v>
      </c>
      <c r="K202">
        <f>INDEX(STANDINGS_SB[],MATCH(STANDINGS_OVERALL14[[#This Row],[TEAMandLEAGUE]],STANDINGS_SB[TeamANDLeague],0),COLUMN(STANDINGS_SB[PLACE]))</f>
        <v>5</v>
      </c>
      <c r="L202">
        <f>INDEX(STANDINGS_ERA[],MATCH(STANDINGS_OVERALL14[[#This Row],[TEAMandLEAGUE]],STANDINGS_ERA[TeamANDLeague],0),COLUMN(STANDINGS_ERA[PLACE]))</f>
        <v>6</v>
      </c>
      <c r="M202">
        <f>INDEX(STANDINGS_W[],MATCH(STANDINGS_OVERALL14[[#This Row],[TEAMandLEAGUE]],STANDINGS_W[TeamANDLeague],0),COLUMN(STANDINGS_W[PLACE]))</f>
        <v>6</v>
      </c>
      <c r="N202">
        <f>INDEX(STANDINGS_WHIP[],MATCH(STANDINGS_OVERALL14[[#This Row],[TEAMandLEAGUE]],STANDINGS_WHIP[TeamANDLeague],0),COLUMN(STANDINGS_WHIP[PLACE]))</f>
        <v>8</v>
      </c>
      <c r="O202">
        <f>INDEX(STANDINGS_K[],MATCH(STANDINGS_OVERALL14[[#This Row],[TEAMandLEAGUE]],STANDINGS_K[TeamANDLeague],0),COLUMN(STANDINGS_K[PLACE]))</f>
        <v>5</v>
      </c>
      <c r="P202">
        <f>INDEX(STANDINGS_SV[],MATCH(STANDINGS_OVERALL14[[#This Row],[TEAMandLEAGUE]],STANDINGS_SV[TeamANDLeague],0),COLUMN(STANDINGS_SV[PLACE]))</f>
        <v>11</v>
      </c>
      <c r="Q202">
        <f>16-STANDINGS_OVERALL14[[#This Row],[LG BA]]</f>
        <v>9</v>
      </c>
      <c r="R202">
        <f>16-STANDINGS_OVERALL14[[#This Row],[LG R]]</f>
        <v>10</v>
      </c>
      <c r="S202">
        <f>16-STANDINGS_OVERALL14[[#This Row],[LG HR]]</f>
        <v>6</v>
      </c>
      <c r="T202">
        <f>16-STANDINGS_OVERALL14[[#This Row],[LG RBI]]</f>
        <v>10</v>
      </c>
      <c r="U202">
        <f>16-STANDINGS_OVERALL14[[#This Row],[LG SB]]</f>
        <v>11</v>
      </c>
      <c r="V202">
        <f>16-STANDINGS_OVERALL14[[#This Row],[LG ERA]]</f>
        <v>10</v>
      </c>
      <c r="W202">
        <f>16-STANDINGS_OVERALL14[[#This Row],[LG W]]</f>
        <v>10</v>
      </c>
      <c r="X202">
        <f>16-STANDINGS_OVERALL14[[#This Row],[LG WHIP]]</f>
        <v>8</v>
      </c>
      <c r="Y202">
        <f>16-STANDINGS_OVERALL14[[#This Row],[LG K]]</f>
        <v>11</v>
      </c>
      <c r="Z202">
        <f>16-STANDINGS_OVERALL14[[#This Row],[LG SV]]</f>
        <v>5</v>
      </c>
      <c r="AA20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90</v>
      </c>
      <c r="AB202">
        <f t="shared" si="3"/>
        <v>6</v>
      </c>
    </row>
    <row r="203" spans="1:28" x14ac:dyDescent="0.25">
      <c r="A203">
        <v>241</v>
      </c>
      <c r="B203" s="10" t="str">
        <f>STANDINGS_OVERALL14[[#This Row],[Team]]&amp;STANDINGS_OVERALL14[[#This Row],[League]]</f>
        <v>Joe Buck YourselfMain Event New York March 25 League 4</v>
      </c>
      <c r="C203" s="10" t="s">
        <v>640</v>
      </c>
      <c r="D203" t="s">
        <v>641</v>
      </c>
      <c r="E203" t="s">
        <v>409</v>
      </c>
      <c r="F203">
        <v>11</v>
      </c>
      <c r="G203">
        <f>INDEX(STANDINGS_BA[],MATCH(STANDINGS_OVERALL14[[#This Row],[TEAMandLEAGUE]],STANDINGS_BA[TeamANDLeague],0),COLUMN(STANDINGS_BA[PLACE]))</f>
        <v>8</v>
      </c>
      <c r="H203">
        <f>INDEX(STANDINGS_R[],MATCH(STANDINGS_OVERALL14[[#This Row],[TEAMandLEAGUE]],STANDINGS_R[TeamAndLeague],0),COLUMN(STANDINGS_R[PLACE]))</f>
        <v>5</v>
      </c>
      <c r="I203">
        <f>INDEX(STANDINGS_HR[],MATCH(STANDINGS_OVERALL14[[#This Row],[TEAMandLEAGUE]],STANDINGS_HR[TeamANDLeague],0),COLUMN(STANDINGS_HR[PLACE]))</f>
        <v>7</v>
      </c>
      <c r="J203">
        <f>INDEX(STANDINGS_RBI[],MATCH(STANDINGS_OVERALL14[[#This Row],[TEAMandLEAGUE]],STANDINGS_RBI[TeamANDLeague],0),COLUMN(STANDINGS_RBI[PLACE]))</f>
        <v>9</v>
      </c>
      <c r="K203">
        <f>INDEX(STANDINGS_SB[],MATCH(STANDINGS_OVERALL14[[#This Row],[TEAMandLEAGUE]],STANDINGS_SB[TeamANDLeague],0),COLUMN(STANDINGS_SB[PLACE]))</f>
        <v>1</v>
      </c>
      <c r="L203">
        <f>INDEX(STANDINGS_ERA[],MATCH(STANDINGS_OVERALL14[[#This Row],[TEAMandLEAGUE]],STANDINGS_ERA[TeamANDLeague],0),COLUMN(STANDINGS_ERA[PLACE]))</f>
        <v>10</v>
      </c>
      <c r="M203">
        <f>INDEX(STANDINGS_W[],MATCH(STANDINGS_OVERALL14[[#This Row],[TEAMandLEAGUE]],STANDINGS_W[TeamANDLeague],0),COLUMN(STANDINGS_W[PLACE]))</f>
        <v>12</v>
      </c>
      <c r="N203">
        <f>INDEX(STANDINGS_WHIP[],MATCH(STANDINGS_OVERALL14[[#This Row],[TEAMandLEAGUE]],STANDINGS_WHIP[TeamANDLeague],0),COLUMN(STANDINGS_WHIP[PLACE]))</f>
        <v>9</v>
      </c>
      <c r="O203">
        <f>INDEX(STANDINGS_K[],MATCH(STANDINGS_OVERALL14[[#This Row],[TEAMandLEAGUE]],STANDINGS_K[TeamANDLeague],0),COLUMN(STANDINGS_K[PLACE]))</f>
        <v>9</v>
      </c>
      <c r="P203">
        <f>INDEX(STANDINGS_SV[],MATCH(STANDINGS_OVERALL14[[#This Row],[TEAMandLEAGUE]],STANDINGS_SV[TeamANDLeague],0),COLUMN(STANDINGS_SV[PLACE]))</f>
        <v>6</v>
      </c>
      <c r="Q203">
        <f>16-STANDINGS_OVERALL14[[#This Row],[LG BA]]</f>
        <v>8</v>
      </c>
      <c r="R203">
        <f>16-STANDINGS_OVERALL14[[#This Row],[LG R]]</f>
        <v>11</v>
      </c>
      <c r="S203">
        <f>16-STANDINGS_OVERALL14[[#This Row],[LG HR]]</f>
        <v>9</v>
      </c>
      <c r="T203">
        <f>16-STANDINGS_OVERALL14[[#This Row],[LG RBI]]</f>
        <v>7</v>
      </c>
      <c r="U203">
        <f>16-STANDINGS_OVERALL14[[#This Row],[LG SB]]</f>
        <v>15</v>
      </c>
      <c r="V203">
        <f>16-STANDINGS_OVERALL14[[#This Row],[LG ERA]]</f>
        <v>6</v>
      </c>
      <c r="W203">
        <f>16-STANDINGS_OVERALL14[[#This Row],[LG W]]</f>
        <v>4</v>
      </c>
      <c r="X203">
        <f>16-STANDINGS_OVERALL14[[#This Row],[LG WHIP]]</f>
        <v>7</v>
      </c>
      <c r="Y203">
        <f>16-STANDINGS_OVERALL14[[#This Row],[LG K]]</f>
        <v>7</v>
      </c>
      <c r="Z203">
        <f>16-STANDINGS_OVERALL14[[#This Row],[LG SV]]</f>
        <v>10</v>
      </c>
      <c r="AA20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203">
        <f t="shared" si="3"/>
        <v>7</v>
      </c>
    </row>
    <row r="204" spans="1:28" x14ac:dyDescent="0.25">
      <c r="A204">
        <v>302</v>
      </c>
      <c r="B204" s="10" t="str">
        <f>STANDINGS_OVERALL14[[#This Row],[Team]]&amp;STANDINGS_OVERALL14[[#This Row],[League]]</f>
        <v>Good DE'sMain Event New York March 25 League 4</v>
      </c>
      <c r="C204" s="10" t="s">
        <v>698</v>
      </c>
      <c r="D204" t="s">
        <v>243</v>
      </c>
      <c r="E204" t="s">
        <v>409</v>
      </c>
      <c r="F204">
        <v>4</v>
      </c>
      <c r="G204">
        <f>INDEX(STANDINGS_BA[],MATCH(STANDINGS_OVERALL14[[#This Row],[TEAMandLEAGUE]],STANDINGS_BA[TeamANDLeague],0),COLUMN(STANDINGS_BA[PLACE]))</f>
        <v>6</v>
      </c>
      <c r="H204">
        <f>INDEX(STANDINGS_R[],MATCH(STANDINGS_OVERALL14[[#This Row],[TEAMandLEAGUE]],STANDINGS_R[TeamAndLeague],0),COLUMN(STANDINGS_R[PLACE]))</f>
        <v>11</v>
      </c>
      <c r="I204">
        <f>INDEX(STANDINGS_HR[],MATCH(STANDINGS_OVERALL14[[#This Row],[TEAMandLEAGUE]],STANDINGS_HR[TeamANDLeague],0),COLUMN(STANDINGS_HR[PLACE]))</f>
        <v>11</v>
      </c>
      <c r="J204">
        <f>INDEX(STANDINGS_RBI[],MATCH(STANDINGS_OVERALL14[[#This Row],[TEAMandLEAGUE]],STANDINGS_RBI[TeamANDLeague],0),COLUMN(STANDINGS_RBI[PLACE]))</f>
        <v>10</v>
      </c>
      <c r="K204">
        <f>INDEX(STANDINGS_SB[],MATCH(STANDINGS_OVERALL14[[#This Row],[TEAMandLEAGUE]],STANDINGS_SB[TeamANDLeague],0),COLUMN(STANDINGS_SB[PLACE]))</f>
        <v>9</v>
      </c>
      <c r="L204">
        <f>INDEX(STANDINGS_ERA[],MATCH(STANDINGS_OVERALL14[[#This Row],[TEAMandLEAGUE]],STANDINGS_ERA[TeamANDLeague],0),COLUMN(STANDINGS_ERA[PLACE]))</f>
        <v>5</v>
      </c>
      <c r="M204">
        <f>INDEX(STANDINGS_W[],MATCH(STANDINGS_OVERALL14[[#This Row],[TEAMandLEAGUE]],STANDINGS_W[TeamANDLeague],0),COLUMN(STANDINGS_W[PLACE]))</f>
        <v>15</v>
      </c>
      <c r="N204">
        <f>INDEX(STANDINGS_WHIP[],MATCH(STANDINGS_OVERALL14[[#This Row],[TEAMandLEAGUE]],STANDINGS_WHIP[TeamANDLeague],0),COLUMN(STANDINGS_WHIP[PLACE]))</f>
        <v>3</v>
      </c>
      <c r="O204">
        <f>INDEX(STANDINGS_K[],MATCH(STANDINGS_OVERALL14[[#This Row],[TEAMandLEAGUE]],STANDINGS_K[TeamANDLeague],0),COLUMN(STANDINGS_K[PLACE]))</f>
        <v>6</v>
      </c>
      <c r="P204">
        <f>INDEX(STANDINGS_SV[],MATCH(STANDINGS_OVERALL14[[#This Row],[TEAMandLEAGUE]],STANDINGS_SV[TeamANDLeague],0),COLUMN(STANDINGS_SV[PLACE]))</f>
        <v>8</v>
      </c>
      <c r="Q204">
        <f>16-STANDINGS_OVERALL14[[#This Row],[LG BA]]</f>
        <v>10</v>
      </c>
      <c r="R204">
        <f>16-STANDINGS_OVERALL14[[#This Row],[LG R]]</f>
        <v>5</v>
      </c>
      <c r="S204">
        <f>16-STANDINGS_OVERALL14[[#This Row],[LG HR]]</f>
        <v>5</v>
      </c>
      <c r="T204">
        <f>16-STANDINGS_OVERALL14[[#This Row],[LG RBI]]</f>
        <v>6</v>
      </c>
      <c r="U204">
        <f>16-STANDINGS_OVERALL14[[#This Row],[LG SB]]</f>
        <v>7</v>
      </c>
      <c r="V204">
        <f>16-STANDINGS_OVERALL14[[#This Row],[LG ERA]]</f>
        <v>11</v>
      </c>
      <c r="W204">
        <f>16-STANDINGS_OVERALL14[[#This Row],[LG W]]</f>
        <v>1</v>
      </c>
      <c r="X204">
        <f>16-STANDINGS_OVERALL14[[#This Row],[LG WHIP]]</f>
        <v>13</v>
      </c>
      <c r="Y204">
        <f>16-STANDINGS_OVERALL14[[#This Row],[LG K]]</f>
        <v>10</v>
      </c>
      <c r="Z204">
        <f>16-STANDINGS_OVERALL14[[#This Row],[LG SV]]</f>
        <v>8</v>
      </c>
      <c r="AA20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204">
        <f t="shared" si="3"/>
        <v>8</v>
      </c>
    </row>
    <row r="205" spans="1:28" x14ac:dyDescent="0.25">
      <c r="A205">
        <v>283</v>
      </c>
      <c r="B205" s="10" t="str">
        <f>STANDINGS_OVERALL14[[#This Row],[Team]]&amp;STANDINGS_OVERALL14[[#This Row],[League]]</f>
        <v>Frozen RopesMain Event New York March 25 League 4</v>
      </c>
      <c r="C205" s="10" t="s">
        <v>676</v>
      </c>
      <c r="D205" t="s">
        <v>227</v>
      </c>
      <c r="E205" t="s">
        <v>409</v>
      </c>
      <c r="F205">
        <v>7</v>
      </c>
      <c r="G205">
        <f>INDEX(STANDINGS_BA[],MATCH(STANDINGS_OVERALL14[[#This Row],[TEAMandLEAGUE]],STANDINGS_BA[TeamANDLeague],0),COLUMN(STANDINGS_BA[PLACE]))</f>
        <v>12</v>
      </c>
      <c r="H205">
        <f>INDEX(STANDINGS_R[],MATCH(STANDINGS_OVERALL14[[#This Row],[TEAMandLEAGUE]],STANDINGS_R[TeamAndLeague],0),COLUMN(STANDINGS_R[PLACE]))</f>
        <v>4</v>
      </c>
      <c r="I205">
        <f>INDEX(STANDINGS_HR[],MATCH(STANDINGS_OVERALL14[[#This Row],[TEAMandLEAGUE]],STANDINGS_HR[TeamANDLeague],0),COLUMN(STANDINGS_HR[PLACE]))</f>
        <v>4</v>
      </c>
      <c r="J205">
        <f>INDEX(STANDINGS_RBI[],MATCH(STANDINGS_OVERALL14[[#This Row],[TEAMandLEAGUE]],STANDINGS_RBI[TeamANDLeague],0),COLUMN(STANDINGS_RBI[PLACE]))</f>
        <v>3</v>
      </c>
      <c r="K205">
        <f>INDEX(STANDINGS_SB[],MATCH(STANDINGS_OVERALL14[[#This Row],[TEAMandLEAGUE]],STANDINGS_SB[TeamANDLeague],0),COLUMN(STANDINGS_SB[PLACE]))</f>
        <v>7</v>
      </c>
      <c r="L205">
        <f>INDEX(STANDINGS_ERA[],MATCH(STANDINGS_OVERALL14[[#This Row],[TEAMandLEAGUE]],STANDINGS_ERA[TeamANDLeague],0),COLUMN(STANDINGS_ERA[PLACE]))</f>
        <v>11</v>
      </c>
      <c r="M205">
        <f>INDEX(STANDINGS_W[],MATCH(STANDINGS_OVERALL14[[#This Row],[TEAMandLEAGUE]],STANDINGS_W[TeamANDLeague],0),COLUMN(STANDINGS_W[PLACE]))</f>
        <v>5</v>
      </c>
      <c r="N205">
        <f>INDEX(STANDINGS_WHIP[],MATCH(STANDINGS_OVERALL14[[#This Row],[TEAMandLEAGUE]],STANDINGS_WHIP[TeamANDLeague],0),COLUMN(STANDINGS_WHIP[PLACE]))</f>
        <v>13</v>
      </c>
      <c r="O205">
        <f>INDEX(STANDINGS_K[],MATCH(STANDINGS_OVERALL14[[#This Row],[TEAMandLEAGUE]],STANDINGS_K[TeamANDLeague],0),COLUMN(STANDINGS_K[PLACE]))</f>
        <v>11</v>
      </c>
      <c r="P205">
        <f>INDEX(STANDINGS_SV[],MATCH(STANDINGS_OVERALL14[[#This Row],[TEAMandLEAGUE]],STANDINGS_SV[TeamANDLeague],0),COLUMN(STANDINGS_SV[PLACE]))</f>
        <v>15</v>
      </c>
      <c r="Q205">
        <f>16-STANDINGS_OVERALL14[[#This Row],[LG BA]]</f>
        <v>4</v>
      </c>
      <c r="R205">
        <f>16-STANDINGS_OVERALL14[[#This Row],[LG R]]</f>
        <v>12</v>
      </c>
      <c r="S205">
        <f>16-STANDINGS_OVERALL14[[#This Row],[LG HR]]</f>
        <v>12</v>
      </c>
      <c r="T205">
        <f>16-STANDINGS_OVERALL14[[#This Row],[LG RBI]]</f>
        <v>13</v>
      </c>
      <c r="U205">
        <f>16-STANDINGS_OVERALL14[[#This Row],[LG SB]]</f>
        <v>9</v>
      </c>
      <c r="V205">
        <f>16-STANDINGS_OVERALL14[[#This Row],[LG ERA]]</f>
        <v>5</v>
      </c>
      <c r="W205">
        <f>16-STANDINGS_OVERALL14[[#This Row],[LG W]]</f>
        <v>11</v>
      </c>
      <c r="X205">
        <f>16-STANDINGS_OVERALL14[[#This Row],[LG WHIP]]</f>
        <v>3</v>
      </c>
      <c r="Y205">
        <f>16-STANDINGS_OVERALL14[[#This Row],[LG K]]</f>
        <v>5</v>
      </c>
      <c r="Z205">
        <f>16-STANDINGS_OVERALL14[[#This Row],[LG SV]]</f>
        <v>1</v>
      </c>
      <c r="AA20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75</v>
      </c>
      <c r="AB205">
        <f t="shared" si="3"/>
        <v>9</v>
      </c>
    </row>
    <row r="206" spans="1:28" x14ac:dyDescent="0.25">
      <c r="A206">
        <v>317</v>
      </c>
      <c r="B206" s="10" t="str">
        <f>STANDINGS_OVERALL14[[#This Row],[Team]]&amp;STANDINGS_OVERALL14[[#This Row],[League]]</f>
        <v>Midnight ExpressMain Event New York March 25 League 4</v>
      </c>
      <c r="C206" s="10" t="s">
        <v>716</v>
      </c>
      <c r="D206" t="s">
        <v>717</v>
      </c>
      <c r="E206" t="s">
        <v>409</v>
      </c>
      <c r="F206">
        <v>1</v>
      </c>
      <c r="G206">
        <f>INDEX(STANDINGS_BA[],MATCH(STANDINGS_OVERALL14[[#This Row],[TEAMandLEAGUE]],STANDINGS_BA[TeamANDLeague],0),COLUMN(STANDINGS_BA[PLACE]))</f>
        <v>11</v>
      </c>
      <c r="H206">
        <f>INDEX(STANDINGS_R[],MATCH(STANDINGS_OVERALL14[[#This Row],[TEAMandLEAGUE]],STANDINGS_R[TeamAndLeague],0),COLUMN(STANDINGS_R[PLACE]))</f>
        <v>8</v>
      </c>
      <c r="I206">
        <f>INDEX(STANDINGS_HR[],MATCH(STANDINGS_OVERALL14[[#This Row],[TEAMandLEAGUE]],STANDINGS_HR[TeamANDLeague],0),COLUMN(STANDINGS_HR[PLACE]))</f>
        <v>8</v>
      </c>
      <c r="J206">
        <f>INDEX(STANDINGS_RBI[],MATCH(STANDINGS_OVERALL14[[#This Row],[TEAMandLEAGUE]],STANDINGS_RBI[TeamANDLeague],0),COLUMN(STANDINGS_RBI[PLACE]))</f>
        <v>13</v>
      </c>
      <c r="K206">
        <f>INDEX(STANDINGS_SB[],MATCH(STANDINGS_OVERALL14[[#This Row],[TEAMandLEAGUE]],STANDINGS_SB[TeamANDLeague],0),COLUMN(STANDINGS_SB[PLACE]))</f>
        <v>2</v>
      </c>
      <c r="L206">
        <f>INDEX(STANDINGS_ERA[],MATCH(STANDINGS_OVERALL14[[#This Row],[TEAMandLEAGUE]],STANDINGS_ERA[TeamANDLeague],0),COLUMN(STANDINGS_ERA[PLACE]))</f>
        <v>9</v>
      </c>
      <c r="M206">
        <f>INDEX(STANDINGS_W[],MATCH(STANDINGS_OVERALL14[[#This Row],[TEAMandLEAGUE]],STANDINGS_W[TeamANDLeague],0),COLUMN(STANDINGS_W[PLACE]))</f>
        <v>7</v>
      </c>
      <c r="N206">
        <f>INDEX(STANDINGS_WHIP[],MATCH(STANDINGS_OVERALL14[[#This Row],[TEAMandLEAGUE]],STANDINGS_WHIP[TeamANDLeague],0),COLUMN(STANDINGS_WHIP[PLACE]))</f>
        <v>12</v>
      </c>
      <c r="O206">
        <f>INDEX(STANDINGS_K[],MATCH(STANDINGS_OVERALL14[[#This Row],[TEAMandLEAGUE]],STANDINGS_K[TeamANDLeague],0),COLUMN(STANDINGS_K[PLACE]))</f>
        <v>7</v>
      </c>
      <c r="P206">
        <f>INDEX(STANDINGS_SV[],MATCH(STANDINGS_OVERALL14[[#This Row],[TEAMandLEAGUE]],STANDINGS_SV[TeamANDLeague],0),COLUMN(STANDINGS_SV[PLACE]))</f>
        <v>10</v>
      </c>
      <c r="Q206">
        <f>16-STANDINGS_OVERALL14[[#This Row],[LG BA]]</f>
        <v>5</v>
      </c>
      <c r="R206">
        <f>16-STANDINGS_OVERALL14[[#This Row],[LG R]]</f>
        <v>8</v>
      </c>
      <c r="S206">
        <f>16-STANDINGS_OVERALL14[[#This Row],[LG HR]]</f>
        <v>8</v>
      </c>
      <c r="T206">
        <f>16-STANDINGS_OVERALL14[[#This Row],[LG RBI]]</f>
        <v>3</v>
      </c>
      <c r="U206">
        <f>16-STANDINGS_OVERALL14[[#This Row],[LG SB]]</f>
        <v>14</v>
      </c>
      <c r="V206">
        <f>16-STANDINGS_OVERALL14[[#This Row],[LG ERA]]</f>
        <v>7</v>
      </c>
      <c r="W206">
        <f>16-STANDINGS_OVERALL14[[#This Row],[LG W]]</f>
        <v>9</v>
      </c>
      <c r="X206">
        <f>16-STANDINGS_OVERALL14[[#This Row],[LG WHIP]]</f>
        <v>4</v>
      </c>
      <c r="Y206">
        <f>16-STANDINGS_OVERALL14[[#This Row],[LG K]]</f>
        <v>9</v>
      </c>
      <c r="Z206">
        <f>16-STANDINGS_OVERALL14[[#This Row],[LG SV]]</f>
        <v>6</v>
      </c>
      <c r="AA20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73</v>
      </c>
      <c r="AB206">
        <f t="shared" si="3"/>
        <v>10</v>
      </c>
    </row>
    <row r="207" spans="1:28" x14ac:dyDescent="0.25">
      <c r="A207">
        <v>342</v>
      </c>
      <c r="B207" s="10" t="str">
        <f>STANDINGS_OVERALL14[[#This Row],[Team]]&amp;STANDINGS_OVERALL14[[#This Row],[League]]</f>
        <v>Yah MuleMain Event New York March 25 League 4</v>
      </c>
      <c r="C207" s="10" t="s">
        <v>144</v>
      </c>
      <c r="D207" t="s">
        <v>141</v>
      </c>
      <c r="E207" t="s">
        <v>409</v>
      </c>
      <c r="F207">
        <v>14</v>
      </c>
      <c r="G207">
        <f>INDEX(STANDINGS_BA[],MATCH(STANDINGS_OVERALL14[[#This Row],[TEAMandLEAGUE]],STANDINGS_BA[TeamANDLeague],0),COLUMN(STANDINGS_BA[PLACE]))</f>
        <v>3</v>
      </c>
      <c r="H207">
        <f>INDEX(STANDINGS_R[],MATCH(STANDINGS_OVERALL14[[#This Row],[TEAMandLEAGUE]],STANDINGS_R[TeamAndLeague],0),COLUMN(STANDINGS_R[PLACE]))</f>
        <v>13</v>
      </c>
      <c r="I207">
        <f>INDEX(STANDINGS_HR[],MATCH(STANDINGS_OVERALL14[[#This Row],[TEAMandLEAGUE]],STANDINGS_HR[TeamANDLeague],0),COLUMN(STANDINGS_HR[PLACE]))</f>
        <v>9</v>
      </c>
      <c r="J207">
        <f>INDEX(STANDINGS_RBI[],MATCH(STANDINGS_OVERALL14[[#This Row],[TEAMandLEAGUE]],STANDINGS_RBI[TeamANDLeague],0),COLUMN(STANDINGS_RBI[PLACE]))</f>
        <v>8</v>
      </c>
      <c r="K207">
        <f>INDEX(STANDINGS_SB[],MATCH(STANDINGS_OVERALL14[[#This Row],[TEAMandLEAGUE]],STANDINGS_SB[TeamANDLeague],0),COLUMN(STANDINGS_SB[PLACE]))</f>
        <v>10</v>
      </c>
      <c r="L207">
        <f>INDEX(STANDINGS_ERA[],MATCH(STANDINGS_OVERALL14[[#This Row],[TEAMandLEAGUE]],STANDINGS_ERA[TeamANDLeague],0),COLUMN(STANDINGS_ERA[PLACE]))</f>
        <v>13</v>
      </c>
      <c r="M207">
        <f>INDEX(STANDINGS_W[],MATCH(STANDINGS_OVERALL14[[#This Row],[TEAMandLEAGUE]],STANDINGS_W[TeamANDLeague],0),COLUMN(STANDINGS_W[PLACE]))</f>
        <v>13</v>
      </c>
      <c r="N207">
        <f>INDEX(STANDINGS_WHIP[],MATCH(STANDINGS_OVERALL14[[#This Row],[TEAMandLEAGUE]],STANDINGS_WHIP[TeamANDLeague],0),COLUMN(STANDINGS_WHIP[PLACE]))</f>
        <v>10</v>
      </c>
      <c r="O207">
        <f>INDEX(STANDINGS_K[],MATCH(STANDINGS_OVERALL14[[#This Row],[TEAMandLEAGUE]],STANDINGS_K[TeamANDLeague],0),COLUMN(STANDINGS_K[PLACE]))</f>
        <v>3</v>
      </c>
      <c r="P207">
        <f>INDEX(STANDINGS_SV[],MATCH(STANDINGS_OVERALL14[[#This Row],[TEAMandLEAGUE]],STANDINGS_SV[TeamANDLeague],0),COLUMN(STANDINGS_SV[PLACE]))</f>
        <v>13</v>
      </c>
      <c r="Q207">
        <f>16-STANDINGS_OVERALL14[[#This Row],[LG BA]]</f>
        <v>13</v>
      </c>
      <c r="R207">
        <f>16-STANDINGS_OVERALL14[[#This Row],[LG R]]</f>
        <v>3</v>
      </c>
      <c r="S207">
        <f>16-STANDINGS_OVERALL14[[#This Row],[LG HR]]</f>
        <v>7</v>
      </c>
      <c r="T207">
        <f>16-STANDINGS_OVERALL14[[#This Row],[LG RBI]]</f>
        <v>8</v>
      </c>
      <c r="U207">
        <f>16-STANDINGS_OVERALL14[[#This Row],[LG SB]]</f>
        <v>6</v>
      </c>
      <c r="V207">
        <f>16-STANDINGS_OVERALL14[[#This Row],[LG ERA]]</f>
        <v>3</v>
      </c>
      <c r="W207">
        <f>16-STANDINGS_OVERALL14[[#This Row],[LG W]]</f>
        <v>3</v>
      </c>
      <c r="X207">
        <f>16-STANDINGS_OVERALL14[[#This Row],[LG WHIP]]</f>
        <v>6</v>
      </c>
      <c r="Y207">
        <f>16-STANDINGS_OVERALL14[[#This Row],[LG K]]</f>
        <v>13</v>
      </c>
      <c r="Z207">
        <f>16-STANDINGS_OVERALL14[[#This Row],[LG SV]]</f>
        <v>3</v>
      </c>
      <c r="AA20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65</v>
      </c>
      <c r="AB207">
        <f t="shared" si="3"/>
        <v>11</v>
      </c>
    </row>
    <row r="208" spans="1:28" x14ac:dyDescent="0.25">
      <c r="A208">
        <v>443</v>
      </c>
      <c r="B208" s="10" t="str">
        <f>STANDINGS_OVERALL14[[#This Row],[Team]]&amp;STANDINGS_OVERALL14[[#This Row],[League]]</f>
        <v>Canadian BeaversMain Event New York March 25 League 4</v>
      </c>
      <c r="C208" s="10" t="s">
        <v>336</v>
      </c>
      <c r="D208" t="s">
        <v>337</v>
      </c>
      <c r="E208" t="s">
        <v>409</v>
      </c>
      <c r="F208">
        <v>12</v>
      </c>
      <c r="G208">
        <f>INDEX(STANDINGS_BA[],MATCH(STANDINGS_OVERALL14[[#This Row],[TEAMandLEAGUE]],STANDINGS_BA[TeamANDLeague],0),COLUMN(STANDINGS_BA[PLACE]))</f>
        <v>15</v>
      </c>
      <c r="H208">
        <f>INDEX(STANDINGS_R[],MATCH(STANDINGS_OVERALL14[[#This Row],[TEAMandLEAGUE]],STANDINGS_R[TeamAndLeague],0),COLUMN(STANDINGS_R[PLACE]))</f>
        <v>9</v>
      </c>
      <c r="I208">
        <f>INDEX(STANDINGS_HR[],MATCH(STANDINGS_OVERALL14[[#This Row],[TEAMandLEAGUE]],STANDINGS_HR[TeamANDLeague],0),COLUMN(STANDINGS_HR[PLACE]))</f>
        <v>12</v>
      </c>
      <c r="J208">
        <f>INDEX(STANDINGS_RBI[],MATCH(STANDINGS_OVERALL14[[#This Row],[TEAMandLEAGUE]],STANDINGS_RBI[TeamANDLeague],0),COLUMN(STANDINGS_RBI[PLACE]))</f>
        <v>11</v>
      </c>
      <c r="K208">
        <f>INDEX(STANDINGS_SB[],MATCH(STANDINGS_OVERALL14[[#This Row],[TEAMandLEAGUE]],STANDINGS_SB[TeamANDLeague],0),COLUMN(STANDINGS_SB[PLACE]))</f>
        <v>8</v>
      </c>
      <c r="L208">
        <f>INDEX(STANDINGS_ERA[],MATCH(STANDINGS_OVERALL14[[#This Row],[TEAMandLEAGUE]],STANDINGS_ERA[TeamANDLeague],0),COLUMN(STANDINGS_ERA[PLACE]))</f>
        <v>12</v>
      </c>
      <c r="M208">
        <f>INDEX(STANDINGS_W[],MATCH(STANDINGS_OVERALL14[[#This Row],[TEAMandLEAGUE]],STANDINGS_W[TeamANDLeague],0),COLUMN(STANDINGS_W[PLACE]))</f>
        <v>14</v>
      </c>
      <c r="N208">
        <f>INDEX(STANDINGS_WHIP[],MATCH(STANDINGS_OVERALL14[[#This Row],[TEAMandLEAGUE]],STANDINGS_WHIP[TeamANDLeague],0),COLUMN(STANDINGS_WHIP[PLACE]))</f>
        <v>11</v>
      </c>
      <c r="O208">
        <f>INDEX(STANDINGS_K[],MATCH(STANDINGS_OVERALL14[[#This Row],[TEAMandLEAGUE]],STANDINGS_K[TeamANDLeague],0),COLUMN(STANDINGS_K[PLACE]))</f>
        <v>12</v>
      </c>
      <c r="P208">
        <f>INDEX(STANDINGS_SV[],MATCH(STANDINGS_OVERALL14[[#This Row],[TEAMandLEAGUE]],STANDINGS_SV[TeamANDLeague],0),COLUMN(STANDINGS_SV[PLACE]))</f>
        <v>7</v>
      </c>
      <c r="Q208">
        <f>16-STANDINGS_OVERALL14[[#This Row],[LG BA]]</f>
        <v>1</v>
      </c>
      <c r="R208">
        <f>16-STANDINGS_OVERALL14[[#This Row],[LG R]]</f>
        <v>7</v>
      </c>
      <c r="S208">
        <f>16-STANDINGS_OVERALL14[[#This Row],[LG HR]]</f>
        <v>4</v>
      </c>
      <c r="T208">
        <f>16-STANDINGS_OVERALL14[[#This Row],[LG RBI]]</f>
        <v>5</v>
      </c>
      <c r="U208">
        <f>16-STANDINGS_OVERALL14[[#This Row],[LG SB]]</f>
        <v>8</v>
      </c>
      <c r="V208">
        <f>16-STANDINGS_OVERALL14[[#This Row],[LG ERA]]</f>
        <v>4</v>
      </c>
      <c r="W208">
        <f>16-STANDINGS_OVERALL14[[#This Row],[LG W]]</f>
        <v>2</v>
      </c>
      <c r="X208">
        <f>16-STANDINGS_OVERALL14[[#This Row],[LG WHIP]]</f>
        <v>5</v>
      </c>
      <c r="Y208">
        <f>16-STANDINGS_OVERALL14[[#This Row],[LG K]]</f>
        <v>4</v>
      </c>
      <c r="Z208">
        <f>16-STANDINGS_OVERALL14[[#This Row],[LG SV]]</f>
        <v>9</v>
      </c>
      <c r="AA20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49</v>
      </c>
      <c r="AB208">
        <f t="shared" si="3"/>
        <v>12</v>
      </c>
    </row>
    <row r="209" spans="1:28" x14ac:dyDescent="0.25">
      <c r="A209">
        <v>421</v>
      </c>
      <c r="B209" s="10" t="str">
        <f>STANDINGS_OVERALL14[[#This Row],[Team]]&amp;STANDINGS_OVERALL14[[#This Row],[League]]</f>
        <v>Team olsenMain Event New York March 25 League 4</v>
      </c>
      <c r="C209" s="10" t="s">
        <v>811</v>
      </c>
      <c r="D209" t="s">
        <v>812</v>
      </c>
      <c r="E209" t="s">
        <v>409</v>
      </c>
      <c r="F209">
        <v>13</v>
      </c>
      <c r="G209">
        <f>INDEX(STANDINGS_BA[],MATCH(STANDINGS_OVERALL14[[#This Row],[TEAMandLEAGUE]],STANDINGS_BA[TeamANDLeague],0),COLUMN(STANDINGS_BA[PLACE]))</f>
        <v>14</v>
      </c>
      <c r="H209">
        <f>INDEX(STANDINGS_R[],MATCH(STANDINGS_OVERALL14[[#This Row],[TEAMandLEAGUE]],STANDINGS_R[TeamAndLeague],0),COLUMN(STANDINGS_R[PLACE]))</f>
        <v>15</v>
      </c>
      <c r="I209">
        <f>INDEX(STANDINGS_HR[],MATCH(STANDINGS_OVERALL14[[#This Row],[TEAMandLEAGUE]],STANDINGS_HR[TeamANDLeague],0),COLUMN(STANDINGS_HR[PLACE]))</f>
        <v>13</v>
      </c>
      <c r="J209">
        <f>INDEX(STANDINGS_RBI[],MATCH(STANDINGS_OVERALL14[[#This Row],[TEAMandLEAGUE]],STANDINGS_RBI[TeamANDLeague],0),COLUMN(STANDINGS_RBI[PLACE]))</f>
        <v>15</v>
      </c>
      <c r="K209">
        <f>INDEX(STANDINGS_SB[],MATCH(STANDINGS_OVERALL14[[#This Row],[TEAMandLEAGUE]],STANDINGS_SB[TeamANDLeague],0),COLUMN(STANDINGS_SB[PLACE]))</f>
        <v>12</v>
      </c>
      <c r="L209">
        <f>INDEX(STANDINGS_ERA[],MATCH(STANDINGS_OVERALL14[[#This Row],[TEAMandLEAGUE]],STANDINGS_ERA[TeamANDLeague],0),COLUMN(STANDINGS_ERA[PLACE]))</f>
        <v>7</v>
      </c>
      <c r="M209">
        <f>INDEX(STANDINGS_W[],MATCH(STANDINGS_OVERALL14[[#This Row],[TEAMandLEAGUE]],STANDINGS_W[TeamANDLeague],0),COLUMN(STANDINGS_W[PLACE]))</f>
        <v>10</v>
      </c>
      <c r="N209">
        <f>INDEX(STANDINGS_WHIP[],MATCH(STANDINGS_OVERALL14[[#This Row],[TEAMandLEAGUE]],STANDINGS_WHIP[TeamANDLeague],0),COLUMN(STANDINGS_WHIP[PLACE]))</f>
        <v>4</v>
      </c>
      <c r="O209">
        <f>INDEX(STANDINGS_K[],MATCH(STANDINGS_OVERALL14[[#This Row],[TEAMandLEAGUE]],STANDINGS_K[TeamANDLeague],0),COLUMN(STANDINGS_K[PLACE]))</f>
        <v>15</v>
      </c>
      <c r="P209">
        <f>INDEX(STANDINGS_SV[],MATCH(STANDINGS_OVERALL14[[#This Row],[TEAMandLEAGUE]],STANDINGS_SV[TeamANDLeague],0),COLUMN(STANDINGS_SV[PLACE]))</f>
        <v>9</v>
      </c>
      <c r="Q209">
        <f>16-STANDINGS_OVERALL14[[#This Row],[LG BA]]</f>
        <v>2</v>
      </c>
      <c r="R209">
        <f>16-STANDINGS_OVERALL14[[#This Row],[LG R]]</f>
        <v>1</v>
      </c>
      <c r="S209">
        <f>16-STANDINGS_OVERALL14[[#This Row],[LG HR]]</f>
        <v>3</v>
      </c>
      <c r="T209">
        <f>16-STANDINGS_OVERALL14[[#This Row],[LG RBI]]</f>
        <v>1</v>
      </c>
      <c r="U209">
        <f>16-STANDINGS_OVERALL14[[#This Row],[LG SB]]</f>
        <v>4</v>
      </c>
      <c r="V209">
        <f>16-STANDINGS_OVERALL14[[#This Row],[LG ERA]]</f>
        <v>9</v>
      </c>
      <c r="W209">
        <f>16-STANDINGS_OVERALL14[[#This Row],[LG W]]</f>
        <v>6</v>
      </c>
      <c r="X209">
        <f>16-STANDINGS_OVERALL14[[#This Row],[LG WHIP]]</f>
        <v>12</v>
      </c>
      <c r="Y209">
        <f>16-STANDINGS_OVERALL14[[#This Row],[LG K]]</f>
        <v>1</v>
      </c>
      <c r="Z209">
        <f>16-STANDINGS_OVERALL14[[#This Row],[LG SV]]</f>
        <v>7</v>
      </c>
      <c r="AA20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46</v>
      </c>
      <c r="AB209">
        <f t="shared" si="3"/>
        <v>13</v>
      </c>
    </row>
    <row r="210" spans="1:28" x14ac:dyDescent="0.25">
      <c r="A210">
        <v>467</v>
      </c>
      <c r="B210" s="10" t="str">
        <f>STANDINGS_OVERALL14[[#This Row],[Team]]&amp;STANDINGS_OVERALL14[[#This Row],[League]]</f>
        <v>Bash BrothersMain Event New York March 25 League 4</v>
      </c>
      <c r="C210" s="10" t="s">
        <v>867</v>
      </c>
      <c r="D210" t="s">
        <v>868</v>
      </c>
      <c r="E210" t="s">
        <v>409</v>
      </c>
      <c r="F210">
        <v>15</v>
      </c>
      <c r="G210">
        <f>INDEX(STANDINGS_BA[],MATCH(STANDINGS_OVERALL14[[#This Row],[TEAMandLEAGUE]],STANDINGS_BA[TeamANDLeague],0),COLUMN(STANDINGS_BA[PLACE]))</f>
        <v>4</v>
      </c>
      <c r="H210">
        <f>INDEX(STANDINGS_R[],MATCH(STANDINGS_OVERALL14[[#This Row],[TEAMandLEAGUE]],STANDINGS_R[TeamAndLeague],0),COLUMN(STANDINGS_R[PLACE]))</f>
        <v>12</v>
      </c>
      <c r="I210">
        <f>INDEX(STANDINGS_HR[],MATCH(STANDINGS_OVERALL14[[#This Row],[TEAMandLEAGUE]],STANDINGS_HR[TeamANDLeague],0),COLUMN(STANDINGS_HR[PLACE]))</f>
        <v>15</v>
      </c>
      <c r="J210">
        <f>INDEX(STANDINGS_RBI[],MATCH(STANDINGS_OVERALL14[[#This Row],[TEAMandLEAGUE]],STANDINGS_RBI[TeamANDLeague],0),COLUMN(STANDINGS_RBI[PLACE]))</f>
        <v>12</v>
      </c>
      <c r="K210">
        <f>INDEX(STANDINGS_SB[],MATCH(STANDINGS_OVERALL14[[#This Row],[TEAMandLEAGUE]],STANDINGS_SB[TeamANDLeague],0),COLUMN(STANDINGS_SB[PLACE]))</f>
        <v>14</v>
      </c>
      <c r="L210">
        <f>INDEX(STANDINGS_ERA[],MATCH(STANDINGS_OVERALL14[[#This Row],[TEAMandLEAGUE]],STANDINGS_ERA[TeamANDLeague],0),COLUMN(STANDINGS_ERA[PLACE]))</f>
        <v>15</v>
      </c>
      <c r="M210">
        <f>INDEX(STANDINGS_W[],MATCH(STANDINGS_OVERALL14[[#This Row],[TEAMandLEAGUE]],STANDINGS_W[TeamANDLeague],0),COLUMN(STANDINGS_W[PLACE]))</f>
        <v>9</v>
      </c>
      <c r="N210">
        <f>INDEX(STANDINGS_WHIP[],MATCH(STANDINGS_OVERALL14[[#This Row],[TEAMandLEAGUE]],STANDINGS_WHIP[TeamANDLeague],0),COLUMN(STANDINGS_WHIP[PLACE]))</f>
        <v>15</v>
      </c>
      <c r="O210">
        <f>INDEX(STANDINGS_K[],MATCH(STANDINGS_OVERALL14[[#This Row],[TEAMandLEAGUE]],STANDINGS_K[TeamANDLeague],0),COLUMN(STANDINGS_K[PLACE]))</f>
        <v>14</v>
      </c>
      <c r="P210">
        <f>INDEX(STANDINGS_SV[],MATCH(STANDINGS_OVERALL14[[#This Row],[TEAMandLEAGUE]],STANDINGS_SV[TeamANDLeague],0),COLUMN(STANDINGS_SV[PLACE]))</f>
        <v>14</v>
      </c>
      <c r="Q210">
        <f>16-STANDINGS_OVERALL14[[#This Row],[LG BA]]</f>
        <v>12</v>
      </c>
      <c r="R210">
        <f>16-STANDINGS_OVERALL14[[#This Row],[LG R]]</f>
        <v>4</v>
      </c>
      <c r="S210">
        <f>16-STANDINGS_OVERALL14[[#This Row],[LG HR]]</f>
        <v>1</v>
      </c>
      <c r="T210">
        <f>16-STANDINGS_OVERALL14[[#This Row],[LG RBI]]</f>
        <v>4</v>
      </c>
      <c r="U210">
        <f>16-STANDINGS_OVERALL14[[#This Row],[LG SB]]</f>
        <v>2</v>
      </c>
      <c r="V210">
        <f>16-STANDINGS_OVERALL14[[#This Row],[LG ERA]]</f>
        <v>1</v>
      </c>
      <c r="W210">
        <f>16-STANDINGS_OVERALL14[[#This Row],[LG W]]</f>
        <v>7</v>
      </c>
      <c r="X210">
        <f>16-STANDINGS_OVERALL14[[#This Row],[LG WHIP]]</f>
        <v>1</v>
      </c>
      <c r="Y210">
        <f>16-STANDINGS_OVERALL14[[#This Row],[LG K]]</f>
        <v>2</v>
      </c>
      <c r="Z210">
        <f>16-STANDINGS_OVERALL14[[#This Row],[LG SV]]</f>
        <v>2</v>
      </c>
      <c r="AA21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36</v>
      </c>
      <c r="AB210">
        <f t="shared" si="3"/>
        <v>14</v>
      </c>
    </row>
    <row r="211" spans="1:28" x14ac:dyDescent="0.25">
      <c r="A211">
        <v>473</v>
      </c>
      <c r="B211" s="10" t="str">
        <f>STANDINGS_OVERALL14[[#This Row],[Team]]&amp;STANDINGS_OVERALL14[[#This Row],[League]]</f>
        <v>Team MelliaMain Event New York March 25 League 4</v>
      </c>
      <c r="C211" s="10" t="s">
        <v>877</v>
      </c>
      <c r="D211" t="s">
        <v>878</v>
      </c>
      <c r="E211" t="s">
        <v>409</v>
      </c>
      <c r="F211">
        <v>8</v>
      </c>
      <c r="G211">
        <f>INDEX(STANDINGS_BA[],MATCH(STANDINGS_OVERALL14[[#This Row],[TEAMandLEAGUE]],STANDINGS_BA[TeamANDLeague],0),COLUMN(STANDINGS_BA[PLACE]))</f>
        <v>10</v>
      </c>
      <c r="H211">
        <f>INDEX(STANDINGS_R[],MATCH(STANDINGS_OVERALL14[[#This Row],[TEAMandLEAGUE]],STANDINGS_R[TeamAndLeague],0),COLUMN(STANDINGS_R[PLACE]))</f>
        <v>14</v>
      </c>
      <c r="I211">
        <f>INDEX(STANDINGS_HR[],MATCH(STANDINGS_OVERALL14[[#This Row],[TEAMandLEAGUE]],STANDINGS_HR[TeamANDLeague],0),COLUMN(STANDINGS_HR[PLACE]))</f>
        <v>14</v>
      </c>
      <c r="J211">
        <f>INDEX(STANDINGS_RBI[],MATCH(STANDINGS_OVERALL14[[#This Row],[TEAMandLEAGUE]],STANDINGS_RBI[TeamANDLeague],0),COLUMN(STANDINGS_RBI[PLACE]))</f>
        <v>14</v>
      </c>
      <c r="K211">
        <f>INDEX(STANDINGS_SB[],MATCH(STANDINGS_OVERALL14[[#This Row],[TEAMandLEAGUE]],STANDINGS_SB[TeamANDLeague],0),COLUMN(STANDINGS_SB[PLACE]))</f>
        <v>15</v>
      </c>
      <c r="L211">
        <f>INDEX(STANDINGS_ERA[],MATCH(STANDINGS_OVERALL14[[#This Row],[TEAMandLEAGUE]],STANDINGS_ERA[TeamANDLeague],0),COLUMN(STANDINGS_ERA[PLACE]))</f>
        <v>14</v>
      </c>
      <c r="M211">
        <f>INDEX(STANDINGS_W[],MATCH(STANDINGS_OVERALL14[[#This Row],[TEAMandLEAGUE]],STANDINGS_W[TeamANDLeague],0),COLUMN(STANDINGS_W[PLACE]))</f>
        <v>11</v>
      </c>
      <c r="N211">
        <f>INDEX(STANDINGS_WHIP[],MATCH(STANDINGS_OVERALL14[[#This Row],[TEAMandLEAGUE]],STANDINGS_WHIP[TeamANDLeague],0),COLUMN(STANDINGS_WHIP[PLACE]))</f>
        <v>14</v>
      </c>
      <c r="O211">
        <f>INDEX(STANDINGS_K[],MATCH(STANDINGS_OVERALL14[[#This Row],[TEAMandLEAGUE]],STANDINGS_K[TeamANDLeague],0),COLUMN(STANDINGS_K[PLACE]))</f>
        <v>13</v>
      </c>
      <c r="P211">
        <f>INDEX(STANDINGS_SV[],MATCH(STANDINGS_OVERALL14[[#This Row],[TEAMandLEAGUE]],STANDINGS_SV[TeamANDLeague],0),COLUMN(STANDINGS_SV[PLACE]))</f>
        <v>12</v>
      </c>
      <c r="Q211">
        <f>16-STANDINGS_OVERALL14[[#This Row],[LG BA]]</f>
        <v>6</v>
      </c>
      <c r="R211">
        <f>16-STANDINGS_OVERALL14[[#This Row],[LG R]]</f>
        <v>2</v>
      </c>
      <c r="S211">
        <f>16-STANDINGS_OVERALL14[[#This Row],[LG HR]]</f>
        <v>2</v>
      </c>
      <c r="T211">
        <f>16-STANDINGS_OVERALL14[[#This Row],[LG RBI]]</f>
        <v>2</v>
      </c>
      <c r="U211">
        <f>16-STANDINGS_OVERALL14[[#This Row],[LG SB]]</f>
        <v>1</v>
      </c>
      <c r="V211">
        <f>16-STANDINGS_OVERALL14[[#This Row],[LG ERA]]</f>
        <v>2</v>
      </c>
      <c r="W211">
        <f>16-STANDINGS_OVERALL14[[#This Row],[LG W]]</f>
        <v>5</v>
      </c>
      <c r="X211">
        <f>16-STANDINGS_OVERALL14[[#This Row],[LG WHIP]]</f>
        <v>2</v>
      </c>
      <c r="Y211">
        <f>16-STANDINGS_OVERALL14[[#This Row],[LG K]]</f>
        <v>3</v>
      </c>
      <c r="Z211">
        <f>16-STANDINGS_OVERALL14[[#This Row],[LG SV]]</f>
        <v>4</v>
      </c>
      <c r="AA21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29</v>
      </c>
      <c r="AB211">
        <f t="shared" si="3"/>
        <v>15</v>
      </c>
    </row>
    <row r="212" spans="1:28" x14ac:dyDescent="0.25">
      <c r="A212">
        <v>3</v>
      </c>
      <c r="B212" s="10" t="str">
        <f>STANDINGS_OVERALL14[[#This Row],[Team]]&amp;STANDINGS_OVERALL14[[#This Row],[League]]</f>
        <v>We Got the RunsMain Event New York March 26 League</v>
      </c>
      <c r="C212" s="10" t="s">
        <v>410</v>
      </c>
      <c r="D212" t="s">
        <v>411</v>
      </c>
      <c r="E212" t="s">
        <v>412</v>
      </c>
      <c r="F212">
        <v>12</v>
      </c>
      <c r="G212">
        <f>INDEX(STANDINGS_BA[],MATCH(STANDINGS_OVERALL14[[#This Row],[TEAMandLEAGUE]],STANDINGS_BA[TeamANDLeague],0),COLUMN(STANDINGS_BA[PLACE]))</f>
        <v>1</v>
      </c>
      <c r="H212">
        <f>INDEX(STANDINGS_R[],MATCH(STANDINGS_OVERALL14[[#This Row],[TEAMandLEAGUE]],STANDINGS_R[TeamAndLeague],0),COLUMN(STANDINGS_R[PLACE]))</f>
        <v>2</v>
      </c>
      <c r="I212">
        <f>INDEX(STANDINGS_HR[],MATCH(STANDINGS_OVERALL14[[#This Row],[TEAMandLEAGUE]],STANDINGS_HR[TeamANDLeague],0),COLUMN(STANDINGS_HR[PLACE]))</f>
        <v>1</v>
      </c>
      <c r="J212">
        <f>INDEX(STANDINGS_RBI[],MATCH(STANDINGS_OVERALL14[[#This Row],[TEAMandLEAGUE]],STANDINGS_RBI[TeamANDLeague],0),COLUMN(STANDINGS_RBI[PLACE]))</f>
        <v>1</v>
      </c>
      <c r="K212">
        <f>INDEX(STANDINGS_SB[],MATCH(STANDINGS_OVERALL14[[#This Row],[TEAMandLEAGUE]],STANDINGS_SB[TeamANDLeague],0),COLUMN(STANDINGS_SB[PLACE]))</f>
        <v>7</v>
      </c>
      <c r="L212">
        <f>INDEX(STANDINGS_ERA[],MATCH(STANDINGS_OVERALL14[[#This Row],[TEAMandLEAGUE]],STANDINGS_ERA[TeamANDLeague],0),COLUMN(STANDINGS_ERA[PLACE]))</f>
        <v>3</v>
      </c>
      <c r="M212">
        <f>INDEX(STANDINGS_W[],MATCH(STANDINGS_OVERALL14[[#This Row],[TEAMandLEAGUE]],STANDINGS_W[TeamANDLeague],0),COLUMN(STANDINGS_W[PLACE]))</f>
        <v>3</v>
      </c>
      <c r="N212">
        <f>INDEX(STANDINGS_WHIP[],MATCH(STANDINGS_OVERALL14[[#This Row],[TEAMandLEAGUE]],STANDINGS_WHIP[TeamANDLeague],0),COLUMN(STANDINGS_WHIP[PLACE]))</f>
        <v>3</v>
      </c>
      <c r="O212">
        <f>INDEX(STANDINGS_K[],MATCH(STANDINGS_OVERALL14[[#This Row],[TEAMandLEAGUE]],STANDINGS_K[TeamANDLeague],0),COLUMN(STANDINGS_K[PLACE]))</f>
        <v>2</v>
      </c>
      <c r="P212">
        <f>INDEX(STANDINGS_SV[],MATCH(STANDINGS_OVERALL14[[#This Row],[TEAMandLEAGUE]],STANDINGS_SV[TeamANDLeague],0),COLUMN(STANDINGS_SV[PLACE]))</f>
        <v>3</v>
      </c>
      <c r="Q212">
        <f>16-STANDINGS_OVERALL14[[#This Row],[LG BA]]</f>
        <v>15</v>
      </c>
      <c r="R212">
        <f>16-STANDINGS_OVERALL14[[#This Row],[LG R]]</f>
        <v>14</v>
      </c>
      <c r="S212">
        <f>16-STANDINGS_OVERALL14[[#This Row],[LG HR]]</f>
        <v>15</v>
      </c>
      <c r="T212">
        <f>16-STANDINGS_OVERALL14[[#This Row],[LG RBI]]</f>
        <v>15</v>
      </c>
      <c r="U212">
        <f>16-STANDINGS_OVERALL14[[#This Row],[LG SB]]</f>
        <v>9</v>
      </c>
      <c r="V212">
        <f>16-STANDINGS_OVERALL14[[#This Row],[LG ERA]]</f>
        <v>13</v>
      </c>
      <c r="W212">
        <f>16-STANDINGS_OVERALL14[[#This Row],[LG W]]</f>
        <v>13</v>
      </c>
      <c r="X212">
        <f>16-STANDINGS_OVERALL14[[#This Row],[LG WHIP]]</f>
        <v>13</v>
      </c>
      <c r="Y212">
        <f>16-STANDINGS_OVERALL14[[#This Row],[LG K]]</f>
        <v>14</v>
      </c>
      <c r="Z212">
        <f>16-STANDINGS_OVERALL14[[#This Row],[LG SV]]</f>
        <v>13</v>
      </c>
      <c r="AA21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134</v>
      </c>
      <c r="AB212">
        <f t="shared" si="3"/>
        <v>1</v>
      </c>
    </row>
    <row r="213" spans="1:28" x14ac:dyDescent="0.25">
      <c r="A213">
        <v>33</v>
      </c>
      <c r="B213" s="10" t="str">
        <f>STANDINGS_OVERALL14[[#This Row],[Team]]&amp;STANDINGS_OVERALL14[[#This Row],[League]]</f>
        <v>Evil EmpireMain Event New York March 26 League</v>
      </c>
      <c r="C213" s="10" t="s">
        <v>333</v>
      </c>
      <c r="D213" t="s">
        <v>334</v>
      </c>
      <c r="E213" t="s">
        <v>412</v>
      </c>
      <c r="F213">
        <v>11</v>
      </c>
      <c r="G213">
        <f>INDEX(STANDINGS_BA[],MATCH(STANDINGS_OVERALL14[[#This Row],[TEAMandLEAGUE]],STANDINGS_BA[TeamANDLeague],0),COLUMN(STANDINGS_BA[PLACE]))</f>
        <v>2</v>
      </c>
      <c r="H213">
        <f>INDEX(STANDINGS_R[],MATCH(STANDINGS_OVERALL14[[#This Row],[TEAMandLEAGUE]],STANDINGS_R[TeamAndLeague],0),COLUMN(STANDINGS_R[PLACE]))</f>
        <v>1</v>
      </c>
      <c r="I213">
        <f>INDEX(STANDINGS_HR[],MATCH(STANDINGS_OVERALL14[[#This Row],[TEAMandLEAGUE]],STANDINGS_HR[TeamANDLeague],0),COLUMN(STANDINGS_HR[PLACE]))</f>
        <v>4</v>
      </c>
      <c r="J213">
        <f>INDEX(STANDINGS_RBI[],MATCH(STANDINGS_OVERALL14[[#This Row],[TEAMandLEAGUE]],STANDINGS_RBI[TeamANDLeague],0),COLUMN(STANDINGS_RBI[PLACE]))</f>
        <v>2</v>
      </c>
      <c r="K213">
        <f>INDEX(STANDINGS_SB[],MATCH(STANDINGS_OVERALL14[[#This Row],[TEAMandLEAGUE]],STANDINGS_SB[TeamANDLeague],0),COLUMN(STANDINGS_SB[PLACE]))</f>
        <v>4</v>
      </c>
      <c r="L213">
        <f>INDEX(STANDINGS_ERA[],MATCH(STANDINGS_OVERALL14[[#This Row],[TEAMandLEAGUE]],STANDINGS_ERA[TeamANDLeague],0),COLUMN(STANDINGS_ERA[PLACE]))</f>
        <v>4</v>
      </c>
      <c r="M213">
        <f>INDEX(STANDINGS_W[],MATCH(STANDINGS_OVERALL14[[#This Row],[TEAMandLEAGUE]],STANDINGS_W[TeamANDLeague],0),COLUMN(STANDINGS_W[PLACE]))</f>
        <v>2</v>
      </c>
      <c r="N213">
        <f>INDEX(STANDINGS_WHIP[],MATCH(STANDINGS_OVERALL14[[#This Row],[TEAMandLEAGUE]],STANDINGS_WHIP[TeamANDLeague],0),COLUMN(STANDINGS_WHIP[PLACE]))</f>
        <v>7</v>
      </c>
      <c r="O213">
        <f>INDEX(STANDINGS_K[],MATCH(STANDINGS_OVERALL14[[#This Row],[TEAMandLEAGUE]],STANDINGS_K[TeamANDLeague],0),COLUMN(STANDINGS_K[PLACE]))</f>
        <v>7</v>
      </c>
      <c r="P213">
        <f>INDEX(STANDINGS_SV[],MATCH(STANDINGS_OVERALL14[[#This Row],[TEAMandLEAGUE]],STANDINGS_SV[TeamANDLeague],0),COLUMN(STANDINGS_SV[PLACE]))</f>
        <v>6</v>
      </c>
      <c r="Q213">
        <f>16-STANDINGS_OVERALL14[[#This Row],[LG BA]]</f>
        <v>14</v>
      </c>
      <c r="R213">
        <f>16-STANDINGS_OVERALL14[[#This Row],[LG R]]</f>
        <v>15</v>
      </c>
      <c r="S213">
        <f>16-STANDINGS_OVERALL14[[#This Row],[LG HR]]</f>
        <v>12</v>
      </c>
      <c r="T213">
        <f>16-STANDINGS_OVERALL14[[#This Row],[LG RBI]]</f>
        <v>14</v>
      </c>
      <c r="U213">
        <f>16-STANDINGS_OVERALL14[[#This Row],[LG SB]]</f>
        <v>12</v>
      </c>
      <c r="V213">
        <f>16-STANDINGS_OVERALL14[[#This Row],[LG ERA]]</f>
        <v>12</v>
      </c>
      <c r="W213">
        <f>16-STANDINGS_OVERALL14[[#This Row],[LG W]]</f>
        <v>14</v>
      </c>
      <c r="X213">
        <f>16-STANDINGS_OVERALL14[[#This Row],[LG WHIP]]</f>
        <v>9</v>
      </c>
      <c r="Y213">
        <f>16-STANDINGS_OVERALL14[[#This Row],[LG K]]</f>
        <v>9</v>
      </c>
      <c r="Z213">
        <f>16-STANDINGS_OVERALL14[[#This Row],[LG SV]]</f>
        <v>10</v>
      </c>
      <c r="AA21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121</v>
      </c>
      <c r="AB213">
        <f t="shared" si="3"/>
        <v>2</v>
      </c>
    </row>
    <row r="214" spans="1:28" x14ac:dyDescent="0.25">
      <c r="A214">
        <v>114</v>
      </c>
      <c r="B214" s="10" t="str">
        <f>STANDINGS_OVERALL14[[#This Row],[Team]]&amp;STANDINGS_OVERALL14[[#This Row],[League]]</f>
        <v>Serenity Now! NY2Main Event New York March 26 League</v>
      </c>
      <c r="C214" s="10" t="s">
        <v>520</v>
      </c>
      <c r="D214" t="s">
        <v>198</v>
      </c>
      <c r="E214" t="s">
        <v>412</v>
      </c>
      <c r="F214">
        <v>4</v>
      </c>
      <c r="G214">
        <f>INDEX(STANDINGS_BA[],MATCH(STANDINGS_OVERALL14[[#This Row],[TEAMandLEAGUE]],STANDINGS_BA[TeamANDLeague],0),COLUMN(STANDINGS_BA[PLACE]))</f>
        <v>14</v>
      </c>
      <c r="H214">
        <f>INDEX(STANDINGS_R[],MATCH(STANDINGS_OVERALL14[[#This Row],[TEAMandLEAGUE]],STANDINGS_R[TeamAndLeague],0),COLUMN(STANDINGS_R[PLACE]))</f>
        <v>11</v>
      </c>
      <c r="I214">
        <f>INDEX(STANDINGS_HR[],MATCH(STANDINGS_OVERALL14[[#This Row],[TEAMandLEAGUE]],STANDINGS_HR[TeamANDLeague],0),COLUMN(STANDINGS_HR[PLACE]))</f>
        <v>7</v>
      </c>
      <c r="J214">
        <f>INDEX(STANDINGS_RBI[],MATCH(STANDINGS_OVERALL14[[#This Row],[TEAMandLEAGUE]],STANDINGS_RBI[TeamANDLeague],0),COLUMN(STANDINGS_RBI[PLACE]))</f>
        <v>11</v>
      </c>
      <c r="K214">
        <f>INDEX(STANDINGS_SB[],MATCH(STANDINGS_OVERALL14[[#This Row],[TEAMandLEAGUE]],STANDINGS_SB[TeamANDLeague],0),COLUMN(STANDINGS_SB[PLACE]))</f>
        <v>3</v>
      </c>
      <c r="L214">
        <f>INDEX(STANDINGS_ERA[],MATCH(STANDINGS_OVERALL14[[#This Row],[TEAMandLEAGUE]],STANDINGS_ERA[TeamANDLeague],0),COLUMN(STANDINGS_ERA[PLACE]))</f>
        <v>2</v>
      </c>
      <c r="M214">
        <f>INDEX(STANDINGS_W[],MATCH(STANDINGS_OVERALL14[[#This Row],[TEAMandLEAGUE]],STANDINGS_W[TeamANDLeague],0),COLUMN(STANDINGS_W[PLACE]))</f>
        <v>4</v>
      </c>
      <c r="N214">
        <f>INDEX(STANDINGS_WHIP[],MATCH(STANDINGS_OVERALL14[[#This Row],[TEAMandLEAGUE]],STANDINGS_WHIP[TeamANDLeague],0),COLUMN(STANDINGS_WHIP[PLACE]))</f>
        <v>1</v>
      </c>
      <c r="O214">
        <f>INDEX(STANDINGS_K[],MATCH(STANDINGS_OVERALL14[[#This Row],[TEAMandLEAGUE]],STANDINGS_K[TeamANDLeague],0),COLUMN(STANDINGS_K[PLACE]))</f>
        <v>1</v>
      </c>
      <c r="P214">
        <f>INDEX(STANDINGS_SV[],MATCH(STANDINGS_OVERALL14[[#This Row],[TEAMandLEAGUE]],STANDINGS_SV[TeamANDLeague],0),COLUMN(STANDINGS_SV[PLACE]))</f>
        <v>5</v>
      </c>
      <c r="Q214">
        <f>16-STANDINGS_OVERALL14[[#This Row],[LG BA]]</f>
        <v>2</v>
      </c>
      <c r="R214">
        <f>16-STANDINGS_OVERALL14[[#This Row],[LG R]]</f>
        <v>5</v>
      </c>
      <c r="S214">
        <f>16-STANDINGS_OVERALL14[[#This Row],[LG HR]]</f>
        <v>9</v>
      </c>
      <c r="T214">
        <f>16-STANDINGS_OVERALL14[[#This Row],[LG RBI]]</f>
        <v>5</v>
      </c>
      <c r="U214">
        <f>16-STANDINGS_OVERALL14[[#This Row],[LG SB]]</f>
        <v>13</v>
      </c>
      <c r="V214">
        <f>16-STANDINGS_OVERALL14[[#This Row],[LG ERA]]</f>
        <v>14</v>
      </c>
      <c r="W214">
        <f>16-STANDINGS_OVERALL14[[#This Row],[LG W]]</f>
        <v>12</v>
      </c>
      <c r="X214">
        <f>16-STANDINGS_OVERALL14[[#This Row],[LG WHIP]]</f>
        <v>15</v>
      </c>
      <c r="Y214">
        <f>16-STANDINGS_OVERALL14[[#This Row],[LG K]]</f>
        <v>15</v>
      </c>
      <c r="Z214">
        <f>16-STANDINGS_OVERALL14[[#This Row],[LG SV]]</f>
        <v>11</v>
      </c>
      <c r="AA21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101</v>
      </c>
      <c r="AB214">
        <f t="shared" si="3"/>
        <v>3</v>
      </c>
    </row>
    <row r="215" spans="1:28" x14ac:dyDescent="0.25">
      <c r="A215">
        <v>138</v>
      </c>
      <c r="B215" s="10" t="str">
        <f>STANDINGS_OVERALL14[[#This Row],[Team]]&amp;STANDINGS_OVERALL14[[#This Row],[League]]</f>
        <v>Team LissMain Event New York March 26 League</v>
      </c>
      <c r="C215" s="10" t="s">
        <v>123</v>
      </c>
      <c r="D215" t="s">
        <v>124</v>
      </c>
      <c r="E215" t="s">
        <v>412</v>
      </c>
      <c r="F215">
        <v>2</v>
      </c>
      <c r="G215">
        <f>INDEX(STANDINGS_BA[],MATCH(STANDINGS_OVERALL14[[#This Row],[TEAMandLEAGUE]],STANDINGS_BA[TeamANDLeague],0),COLUMN(STANDINGS_BA[PLACE]))</f>
        <v>9</v>
      </c>
      <c r="H215">
        <f>INDEX(STANDINGS_R[],MATCH(STANDINGS_OVERALL14[[#This Row],[TEAMandLEAGUE]],STANDINGS_R[TeamAndLeague],0),COLUMN(STANDINGS_R[PLACE]))</f>
        <v>10</v>
      </c>
      <c r="I215">
        <f>INDEX(STANDINGS_HR[],MATCH(STANDINGS_OVERALL14[[#This Row],[TEAMandLEAGUE]],STANDINGS_HR[TeamANDLeague],0),COLUMN(STANDINGS_HR[PLACE]))</f>
        <v>13</v>
      </c>
      <c r="J215">
        <f>INDEX(STANDINGS_RBI[],MATCH(STANDINGS_OVERALL14[[#This Row],[TEAMandLEAGUE]],STANDINGS_RBI[TeamANDLeague],0),COLUMN(STANDINGS_RBI[PLACE]))</f>
        <v>13</v>
      </c>
      <c r="K215">
        <f>INDEX(STANDINGS_SB[],MATCH(STANDINGS_OVERALL14[[#This Row],[TEAMandLEAGUE]],STANDINGS_SB[TeamANDLeague],0),COLUMN(STANDINGS_SB[PLACE]))</f>
        <v>2</v>
      </c>
      <c r="L215">
        <f>INDEX(STANDINGS_ERA[],MATCH(STANDINGS_OVERALL14[[#This Row],[TEAMandLEAGUE]],STANDINGS_ERA[TeamANDLeague],0),COLUMN(STANDINGS_ERA[PLACE]))</f>
        <v>1</v>
      </c>
      <c r="M215">
        <f>INDEX(STANDINGS_W[],MATCH(STANDINGS_OVERALL14[[#This Row],[TEAMandLEAGUE]],STANDINGS_W[TeamANDLeague],0),COLUMN(STANDINGS_W[PLACE]))</f>
        <v>1</v>
      </c>
      <c r="N215">
        <f>INDEX(STANDINGS_WHIP[],MATCH(STANDINGS_OVERALL14[[#This Row],[TEAMandLEAGUE]],STANDINGS_WHIP[TeamANDLeague],0),COLUMN(STANDINGS_WHIP[PLACE]))</f>
        <v>2</v>
      </c>
      <c r="O215">
        <f>INDEX(STANDINGS_K[],MATCH(STANDINGS_OVERALL14[[#This Row],[TEAMandLEAGUE]],STANDINGS_K[TeamANDLeague],0),COLUMN(STANDINGS_K[PLACE]))</f>
        <v>4</v>
      </c>
      <c r="P215">
        <f>INDEX(STANDINGS_SV[],MATCH(STANDINGS_OVERALL14[[#This Row],[TEAMandLEAGUE]],STANDINGS_SV[TeamANDLeague],0),COLUMN(STANDINGS_SV[PLACE]))</f>
        <v>7</v>
      </c>
      <c r="Q215">
        <f>16-STANDINGS_OVERALL14[[#This Row],[LG BA]]</f>
        <v>7</v>
      </c>
      <c r="R215">
        <f>16-STANDINGS_OVERALL14[[#This Row],[LG R]]</f>
        <v>6</v>
      </c>
      <c r="S215">
        <f>16-STANDINGS_OVERALL14[[#This Row],[LG HR]]</f>
        <v>3</v>
      </c>
      <c r="T215">
        <f>16-STANDINGS_OVERALL14[[#This Row],[LG RBI]]</f>
        <v>3</v>
      </c>
      <c r="U215">
        <f>16-STANDINGS_OVERALL14[[#This Row],[LG SB]]</f>
        <v>14</v>
      </c>
      <c r="V215">
        <f>16-STANDINGS_OVERALL14[[#This Row],[LG ERA]]</f>
        <v>15</v>
      </c>
      <c r="W215">
        <f>16-STANDINGS_OVERALL14[[#This Row],[LG W]]</f>
        <v>15</v>
      </c>
      <c r="X215">
        <f>16-STANDINGS_OVERALL14[[#This Row],[LG WHIP]]</f>
        <v>14</v>
      </c>
      <c r="Y215">
        <f>16-STANDINGS_OVERALL14[[#This Row],[LG K]]</f>
        <v>12</v>
      </c>
      <c r="Z215">
        <f>16-STANDINGS_OVERALL14[[#This Row],[LG SV]]</f>
        <v>9</v>
      </c>
      <c r="AA21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98</v>
      </c>
      <c r="AB215">
        <f t="shared" si="3"/>
        <v>4</v>
      </c>
    </row>
    <row r="216" spans="1:28" x14ac:dyDescent="0.25">
      <c r="A216">
        <v>133</v>
      </c>
      <c r="B216" s="10" t="str">
        <f>STANDINGS_OVERALL14[[#This Row],[Team]]&amp;STANDINGS_OVERALL14[[#This Row],[League]]</f>
        <v>SaxErrol mainMain Event New York March 26 League</v>
      </c>
      <c r="C216" s="10" t="s">
        <v>538</v>
      </c>
      <c r="D216" t="s">
        <v>371</v>
      </c>
      <c r="E216" t="s">
        <v>412</v>
      </c>
      <c r="F216">
        <v>8</v>
      </c>
      <c r="G216">
        <f>INDEX(STANDINGS_BA[],MATCH(STANDINGS_OVERALL14[[#This Row],[TEAMandLEAGUE]],STANDINGS_BA[TeamANDLeague],0),COLUMN(STANDINGS_BA[PLACE]))</f>
        <v>5</v>
      </c>
      <c r="H216">
        <f>INDEX(STANDINGS_R[],MATCH(STANDINGS_OVERALL14[[#This Row],[TEAMandLEAGUE]],STANDINGS_R[TeamAndLeague],0),COLUMN(STANDINGS_R[PLACE]))</f>
        <v>4</v>
      </c>
      <c r="I216">
        <f>INDEX(STANDINGS_HR[],MATCH(STANDINGS_OVERALL14[[#This Row],[TEAMandLEAGUE]],STANDINGS_HR[TeamANDLeague],0),COLUMN(STANDINGS_HR[PLACE]))</f>
        <v>12</v>
      </c>
      <c r="J216">
        <f>INDEX(STANDINGS_RBI[],MATCH(STANDINGS_OVERALL14[[#This Row],[TEAMandLEAGUE]],STANDINGS_RBI[TeamANDLeague],0),COLUMN(STANDINGS_RBI[PLACE]))</f>
        <v>7</v>
      </c>
      <c r="K216">
        <f>INDEX(STANDINGS_SB[],MATCH(STANDINGS_OVERALL14[[#This Row],[TEAMandLEAGUE]],STANDINGS_SB[TeamANDLeague],0),COLUMN(STANDINGS_SB[PLACE]))</f>
        <v>5</v>
      </c>
      <c r="L216">
        <f>INDEX(STANDINGS_ERA[],MATCH(STANDINGS_OVERALL14[[#This Row],[TEAMandLEAGUE]],STANDINGS_ERA[TeamANDLeague],0),COLUMN(STANDINGS_ERA[PLACE]))</f>
        <v>8</v>
      </c>
      <c r="M216">
        <f>INDEX(STANDINGS_W[],MATCH(STANDINGS_OVERALL14[[#This Row],[TEAMandLEAGUE]],STANDINGS_W[TeamANDLeague],0),COLUMN(STANDINGS_W[PLACE]))</f>
        <v>14</v>
      </c>
      <c r="N216">
        <f>INDEX(STANDINGS_WHIP[],MATCH(STANDINGS_OVERALL14[[#This Row],[TEAMandLEAGUE]],STANDINGS_WHIP[TeamANDLeague],0),COLUMN(STANDINGS_WHIP[PLACE]))</f>
        <v>4</v>
      </c>
      <c r="O216">
        <f>INDEX(STANDINGS_K[],MATCH(STANDINGS_OVERALL14[[#This Row],[TEAMandLEAGUE]],STANDINGS_K[TeamANDLeague],0),COLUMN(STANDINGS_K[PLACE]))</f>
        <v>6</v>
      </c>
      <c r="P216">
        <f>INDEX(STANDINGS_SV[],MATCH(STANDINGS_OVERALL14[[#This Row],[TEAMandLEAGUE]],STANDINGS_SV[TeamANDLeague],0),COLUMN(STANDINGS_SV[PLACE]))</f>
        <v>1</v>
      </c>
      <c r="Q216">
        <f>16-STANDINGS_OVERALL14[[#This Row],[LG BA]]</f>
        <v>11</v>
      </c>
      <c r="R216">
        <f>16-STANDINGS_OVERALL14[[#This Row],[LG R]]</f>
        <v>12</v>
      </c>
      <c r="S216">
        <f>16-STANDINGS_OVERALL14[[#This Row],[LG HR]]</f>
        <v>4</v>
      </c>
      <c r="T216">
        <f>16-STANDINGS_OVERALL14[[#This Row],[LG RBI]]</f>
        <v>9</v>
      </c>
      <c r="U216">
        <f>16-STANDINGS_OVERALL14[[#This Row],[LG SB]]</f>
        <v>11</v>
      </c>
      <c r="V216">
        <f>16-STANDINGS_OVERALL14[[#This Row],[LG ERA]]</f>
        <v>8</v>
      </c>
      <c r="W216">
        <f>16-STANDINGS_OVERALL14[[#This Row],[LG W]]</f>
        <v>2</v>
      </c>
      <c r="X216">
        <f>16-STANDINGS_OVERALL14[[#This Row],[LG WHIP]]</f>
        <v>12</v>
      </c>
      <c r="Y216">
        <f>16-STANDINGS_OVERALL14[[#This Row],[LG K]]</f>
        <v>10</v>
      </c>
      <c r="Z216">
        <f>16-STANDINGS_OVERALL14[[#This Row],[LG SV]]</f>
        <v>15</v>
      </c>
      <c r="AA21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94</v>
      </c>
      <c r="AB216">
        <f t="shared" si="3"/>
        <v>5</v>
      </c>
    </row>
    <row r="217" spans="1:28" x14ac:dyDescent="0.25">
      <c r="A217">
        <v>195</v>
      </c>
      <c r="B217" s="10" t="str">
        <f>STANDINGS_OVERALL14[[#This Row],[Team]]&amp;STANDINGS_OVERALL14[[#This Row],[League]]</f>
        <v>Colton &amp; the WolfmanMain Event New York March 26 League</v>
      </c>
      <c r="C217" s="10" t="s">
        <v>599</v>
      </c>
      <c r="D217" t="s">
        <v>340</v>
      </c>
      <c r="E217" t="s">
        <v>412</v>
      </c>
      <c r="F217">
        <v>10</v>
      </c>
      <c r="G217">
        <f>INDEX(STANDINGS_BA[],MATCH(STANDINGS_OVERALL14[[#This Row],[TEAMandLEAGUE]],STANDINGS_BA[TeamANDLeague],0),COLUMN(STANDINGS_BA[PLACE]))</f>
        <v>3</v>
      </c>
      <c r="H217">
        <f>INDEX(STANDINGS_R[],MATCH(STANDINGS_OVERALL14[[#This Row],[TEAMandLEAGUE]],STANDINGS_R[TeamAndLeague],0),COLUMN(STANDINGS_R[PLACE]))</f>
        <v>3</v>
      </c>
      <c r="I217">
        <f>INDEX(STANDINGS_HR[],MATCH(STANDINGS_OVERALL14[[#This Row],[TEAMandLEAGUE]],STANDINGS_HR[TeamANDLeague],0),COLUMN(STANDINGS_HR[PLACE]))</f>
        <v>5</v>
      </c>
      <c r="J217">
        <f>INDEX(STANDINGS_RBI[],MATCH(STANDINGS_OVERALL14[[#This Row],[TEAMandLEAGUE]],STANDINGS_RBI[TeamANDLeague],0),COLUMN(STANDINGS_RBI[PLACE]))</f>
        <v>5</v>
      </c>
      <c r="K217">
        <f>INDEX(STANDINGS_SB[],MATCH(STANDINGS_OVERALL14[[#This Row],[TEAMandLEAGUE]],STANDINGS_SB[TeamANDLeague],0),COLUMN(STANDINGS_SB[PLACE]))</f>
        <v>6</v>
      </c>
      <c r="L217">
        <f>INDEX(STANDINGS_ERA[],MATCH(STANDINGS_OVERALL14[[#This Row],[TEAMandLEAGUE]],STANDINGS_ERA[TeamANDLeague],0),COLUMN(STANDINGS_ERA[PLACE]))</f>
        <v>13</v>
      </c>
      <c r="M217">
        <f>INDEX(STANDINGS_W[],MATCH(STANDINGS_OVERALL14[[#This Row],[TEAMandLEAGUE]],STANDINGS_W[TeamANDLeague],0),COLUMN(STANDINGS_W[PLACE]))</f>
        <v>13</v>
      </c>
      <c r="N217">
        <f>INDEX(STANDINGS_WHIP[],MATCH(STANDINGS_OVERALL14[[#This Row],[TEAMandLEAGUE]],STANDINGS_WHIP[TeamANDLeague],0),COLUMN(STANDINGS_WHIP[PLACE]))</f>
        <v>13</v>
      </c>
      <c r="O217">
        <f>INDEX(STANDINGS_K[],MATCH(STANDINGS_OVERALL14[[#This Row],[TEAMandLEAGUE]],STANDINGS_K[TeamANDLeague],0),COLUMN(STANDINGS_K[PLACE]))</f>
        <v>9</v>
      </c>
      <c r="P217">
        <f>INDEX(STANDINGS_SV[],MATCH(STANDINGS_OVERALL14[[#This Row],[TEAMandLEAGUE]],STANDINGS_SV[TeamANDLeague],0),COLUMN(STANDINGS_SV[PLACE]))</f>
        <v>2</v>
      </c>
      <c r="Q217">
        <f>16-STANDINGS_OVERALL14[[#This Row],[LG BA]]</f>
        <v>13</v>
      </c>
      <c r="R217">
        <f>16-STANDINGS_OVERALL14[[#This Row],[LG R]]</f>
        <v>13</v>
      </c>
      <c r="S217">
        <f>16-STANDINGS_OVERALL14[[#This Row],[LG HR]]</f>
        <v>11</v>
      </c>
      <c r="T217">
        <f>16-STANDINGS_OVERALL14[[#This Row],[LG RBI]]</f>
        <v>11</v>
      </c>
      <c r="U217">
        <f>16-STANDINGS_OVERALL14[[#This Row],[LG SB]]</f>
        <v>10</v>
      </c>
      <c r="V217">
        <f>16-STANDINGS_OVERALL14[[#This Row],[LG ERA]]</f>
        <v>3</v>
      </c>
      <c r="W217">
        <f>16-STANDINGS_OVERALL14[[#This Row],[LG W]]</f>
        <v>3</v>
      </c>
      <c r="X217">
        <f>16-STANDINGS_OVERALL14[[#This Row],[LG WHIP]]</f>
        <v>3</v>
      </c>
      <c r="Y217">
        <f>16-STANDINGS_OVERALL14[[#This Row],[LG K]]</f>
        <v>7</v>
      </c>
      <c r="Z217">
        <f>16-STANDINGS_OVERALL14[[#This Row],[LG SV]]</f>
        <v>14</v>
      </c>
      <c r="AA21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88</v>
      </c>
      <c r="AB217">
        <f t="shared" si="3"/>
        <v>6</v>
      </c>
    </row>
    <row r="218" spans="1:28" x14ac:dyDescent="0.25">
      <c r="A218">
        <v>239</v>
      </c>
      <c r="B218" s="10" t="str">
        <f>STANDINGS_OVERALL14[[#This Row],[Team]]&amp;STANDINGS_OVERALL14[[#This Row],[League]]</f>
        <v>CTM/GST MAINMain Event New York March 26 League</v>
      </c>
      <c r="C218" s="10" t="s">
        <v>639</v>
      </c>
      <c r="D218" t="s">
        <v>91</v>
      </c>
      <c r="E218" t="s">
        <v>412</v>
      </c>
      <c r="F218">
        <v>1</v>
      </c>
      <c r="G218">
        <f>INDEX(STANDINGS_BA[],MATCH(STANDINGS_OVERALL14[[#This Row],[TEAMandLEAGUE]],STANDINGS_BA[TeamANDLeague],0),COLUMN(STANDINGS_BA[PLACE]))</f>
        <v>11</v>
      </c>
      <c r="H218">
        <f>INDEX(STANDINGS_R[],MATCH(STANDINGS_OVERALL14[[#This Row],[TEAMandLEAGUE]],STANDINGS_R[TeamAndLeague],0),COLUMN(STANDINGS_R[PLACE]))</f>
        <v>8</v>
      </c>
      <c r="I218">
        <f>INDEX(STANDINGS_HR[],MATCH(STANDINGS_OVERALL14[[#This Row],[TEAMandLEAGUE]],STANDINGS_HR[TeamANDLeague],0),COLUMN(STANDINGS_HR[PLACE]))</f>
        <v>6</v>
      </c>
      <c r="J218">
        <f>INDEX(STANDINGS_RBI[],MATCH(STANDINGS_OVERALL14[[#This Row],[TEAMandLEAGUE]],STANDINGS_RBI[TeamANDLeague],0),COLUMN(STANDINGS_RBI[PLACE]))</f>
        <v>9</v>
      </c>
      <c r="K218">
        <f>INDEX(STANDINGS_SB[],MATCH(STANDINGS_OVERALL14[[#This Row],[TEAMandLEAGUE]],STANDINGS_SB[TeamANDLeague],0),COLUMN(STANDINGS_SB[PLACE]))</f>
        <v>15</v>
      </c>
      <c r="L218">
        <f>INDEX(STANDINGS_ERA[],MATCH(STANDINGS_OVERALL14[[#This Row],[TEAMandLEAGUE]],STANDINGS_ERA[TeamANDLeague],0),COLUMN(STANDINGS_ERA[PLACE]))</f>
        <v>5</v>
      </c>
      <c r="M218">
        <f>INDEX(STANDINGS_W[],MATCH(STANDINGS_OVERALL14[[#This Row],[TEAMandLEAGUE]],STANDINGS_W[TeamANDLeague],0),COLUMN(STANDINGS_W[PLACE]))</f>
        <v>5</v>
      </c>
      <c r="N218">
        <f>INDEX(STANDINGS_WHIP[],MATCH(STANDINGS_OVERALL14[[#This Row],[TEAMandLEAGUE]],STANDINGS_WHIP[TeamANDLeague],0),COLUMN(STANDINGS_WHIP[PLACE]))</f>
        <v>5</v>
      </c>
      <c r="O218">
        <f>INDEX(STANDINGS_K[],MATCH(STANDINGS_OVERALL14[[#This Row],[TEAMandLEAGUE]],STANDINGS_K[TeamANDLeague],0),COLUMN(STANDINGS_K[PLACE]))</f>
        <v>3</v>
      </c>
      <c r="P218">
        <f>INDEX(STANDINGS_SV[],MATCH(STANDINGS_OVERALL14[[#This Row],[TEAMandLEAGUE]],STANDINGS_SV[TeamANDLeague],0),COLUMN(STANDINGS_SV[PLACE]))</f>
        <v>9</v>
      </c>
      <c r="Q218">
        <f>16-STANDINGS_OVERALL14[[#This Row],[LG BA]]</f>
        <v>5</v>
      </c>
      <c r="R218">
        <f>16-STANDINGS_OVERALL14[[#This Row],[LG R]]</f>
        <v>8</v>
      </c>
      <c r="S218">
        <f>16-STANDINGS_OVERALL14[[#This Row],[LG HR]]</f>
        <v>10</v>
      </c>
      <c r="T218">
        <f>16-STANDINGS_OVERALL14[[#This Row],[LG RBI]]</f>
        <v>7</v>
      </c>
      <c r="U218">
        <f>16-STANDINGS_OVERALL14[[#This Row],[LG SB]]</f>
        <v>1</v>
      </c>
      <c r="V218">
        <f>16-STANDINGS_OVERALL14[[#This Row],[LG ERA]]</f>
        <v>11</v>
      </c>
      <c r="W218">
        <f>16-STANDINGS_OVERALL14[[#This Row],[LG W]]</f>
        <v>11</v>
      </c>
      <c r="X218">
        <f>16-STANDINGS_OVERALL14[[#This Row],[LG WHIP]]</f>
        <v>11</v>
      </c>
      <c r="Y218">
        <f>16-STANDINGS_OVERALL14[[#This Row],[LG K]]</f>
        <v>13</v>
      </c>
      <c r="Z218">
        <f>16-STANDINGS_OVERALL14[[#This Row],[LG SV]]</f>
        <v>7</v>
      </c>
      <c r="AA21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218">
        <f t="shared" si="3"/>
        <v>7</v>
      </c>
    </row>
    <row r="219" spans="1:28" x14ac:dyDescent="0.25">
      <c r="A219">
        <v>285</v>
      </c>
      <c r="B219" s="10" t="str">
        <f>STANDINGS_OVERALL14[[#This Row],[Team]]&amp;STANDINGS_OVERALL14[[#This Row],[League]]</f>
        <v>Team JaffeMain Event New York March 26 League</v>
      </c>
      <c r="C219" s="10" t="s">
        <v>74</v>
      </c>
      <c r="D219" t="s">
        <v>20</v>
      </c>
      <c r="E219" t="s">
        <v>412</v>
      </c>
      <c r="F219">
        <v>14</v>
      </c>
      <c r="G219">
        <f>INDEX(STANDINGS_BA[],MATCH(STANDINGS_OVERALL14[[#This Row],[TEAMandLEAGUE]],STANDINGS_BA[TeamANDLeague],0),COLUMN(STANDINGS_BA[PLACE]))</f>
        <v>10</v>
      </c>
      <c r="H219">
        <f>INDEX(STANDINGS_R[],MATCH(STANDINGS_OVERALL14[[#This Row],[TEAMandLEAGUE]],STANDINGS_R[TeamAndLeague],0),COLUMN(STANDINGS_R[PLACE]))</f>
        <v>6</v>
      </c>
      <c r="I219">
        <f>INDEX(STANDINGS_HR[],MATCH(STANDINGS_OVERALL14[[#This Row],[TEAMandLEAGUE]],STANDINGS_HR[TeamANDLeague],0),COLUMN(STANDINGS_HR[PLACE]))</f>
        <v>2</v>
      </c>
      <c r="J219">
        <f>INDEX(STANDINGS_RBI[],MATCH(STANDINGS_OVERALL14[[#This Row],[TEAMandLEAGUE]],STANDINGS_RBI[TeamANDLeague],0),COLUMN(STANDINGS_RBI[PLACE]))</f>
        <v>3</v>
      </c>
      <c r="K219">
        <f>INDEX(STANDINGS_SB[],MATCH(STANDINGS_OVERALL14[[#This Row],[TEAMandLEAGUE]],STANDINGS_SB[TeamANDLeague],0),COLUMN(STANDINGS_SB[PLACE]))</f>
        <v>11</v>
      </c>
      <c r="L219">
        <f>INDEX(STANDINGS_ERA[],MATCH(STANDINGS_OVERALL14[[#This Row],[TEAMandLEAGUE]],STANDINGS_ERA[TeamANDLeague],0),COLUMN(STANDINGS_ERA[PLACE]))</f>
        <v>6</v>
      </c>
      <c r="M219">
        <f>INDEX(STANDINGS_W[],MATCH(STANDINGS_OVERALL14[[#This Row],[TEAMandLEAGUE]],STANDINGS_W[TeamANDLeague],0),COLUMN(STANDINGS_W[PLACE]))</f>
        <v>9</v>
      </c>
      <c r="N219">
        <f>INDEX(STANDINGS_WHIP[],MATCH(STANDINGS_OVERALL14[[#This Row],[TEAMandLEAGUE]],STANDINGS_WHIP[TeamANDLeague],0),COLUMN(STANDINGS_WHIP[PLACE]))</f>
        <v>9</v>
      </c>
      <c r="O219">
        <f>INDEX(STANDINGS_K[],MATCH(STANDINGS_OVERALL14[[#This Row],[TEAMandLEAGUE]],STANDINGS_K[TeamANDLeague],0),COLUMN(STANDINGS_K[PLACE]))</f>
        <v>8</v>
      </c>
      <c r="P219">
        <f>INDEX(STANDINGS_SV[],MATCH(STANDINGS_OVERALL14[[#This Row],[TEAMandLEAGUE]],STANDINGS_SV[TeamANDLeague],0),COLUMN(STANDINGS_SV[PLACE]))</f>
        <v>15</v>
      </c>
      <c r="Q219">
        <f>16-STANDINGS_OVERALL14[[#This Row],[LG BA]]</f>
        <v>6</v>
      </c>
      <c r="R219">
        <f>16-STANDINGS_OVERALL14[[#This Row],[LG R]]</f>
        <v>10</v>
      </c>
      <c r="S219">
        <f>16-STANDINGS_OVERALL14[[#This Row],[LG HR]]</f>
        <v>14</v>
      </c>
      <c r="T219">
        <f>16-STANDINGS_OVERALL14[[#This Row],[LG RBI]]</f>
        <v>13</v>
      </c>
      <c r="U219">
        <f>16-STANDINGS_OVERALL14[[#This Row],[LG SB]]</f>
        <v>5</v>
      </c>
      <c r="V219">
        <f>16-STANDINGS_OVERALL14[[#This Row],[LG ERA]]</f>
        <v>10</v>
      </c>
      <c r="W219">
        <f>16-STANDINGS_OVERALL14[[#This Row],[LG W]]</f>
        <v>7</v>
      </c>
      <c r="X219">
        <f>16-STANDINGS_OVERALL14[[#This Row],[LG WHIP]]</f>
        <v>7</v>
      </c>
      <c r="Y219">
        <f>16-STANDINGS_OVERALL14[[#This Row],[LG K]]</f>
        <v>8</v>
      </c>
      <c r="Z219">
        <f>16-STANDINGS_OVERALL14[[#This Row],[LG SV]]</f>
        <v>1</v>
      </c>
      <c r="AA21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81</v>
      </c>
      <c r="AB219">
        <f t="shared" si="3"/>
        <v>8</v>
      </c>
    </row>
    <row r="220" spans="1:28" x14ac:dyDescent="0.25">
      <c r="A220">
        <v>311</v>
      </c>
      <c r="B220" s="10" t="str">
        <f>STANDINGS_OVERALL14[[#This Row],[Team]]&amp;STANDINGS_OVERALL14[[#This Row],[League]]</f>
        <v>EtherMain Event New York March 26 League</v>
      </c>
      <c r="C220" s="10" t="s">
        <v>706</v>
      </c>
      <c r="D220" t="s">
        <v>707</v>
      </c>
      <c r="E220" t="s">
        <v>412</v>
      </c>
      <c r="F220">
        <v>6</v>
      </c>
      <c r="G220">
        <f>INDEX(STANDINGS_BA[],MATCH(STANDINGS_OVERALL14[[#This Row],[TEAMandLEAGUE]],STANDINGS_BA[TeamANDLeague],0),COLUMN(STANDINGS_BA[PLACE]))</f>
        <v>8</v>
      </c>
      <c r="H220">
        <f>INDEX(STANDINGS_R[],MATCH(STANDINGS_OVERALL14[[#This Row],[TEAMandLEAGUE]],STANDINGS_R[TeamAndLeague],0),COLUMN(STANDINGS_R[PLACE]))</f>
        <v>7</v>
      </c>
      <c r="I220">
        <f>INDEX(STANDINGS_HR[],MATCH(STANDINGS_OVERALL14[[#This Row],[TEAMandLEAGUE]],STANDINGS_HR[TeamANDLeague],0),COLUMN(STANDINGS_HR[PLACE]))</f>
        <v>3</v>
      </c>
      <c r="J220">
        <f>INDEX(STANDINGS_RBI[],MATCH(STANDINGS_OVERALL14[[#This Row],[TEAMandLEAGUE]],STANDINGS_RBI[TeamANDLeague],0),COLUMN(STANDINGS_RBI[PLACE]))</f>
        <v>6</v>
      </c>
      <c r="K220">
        <f>INDEX(STANDINGS_SB[],MATCH(STANDINGS_OVERALL14[[#This Row],[TEAMandLEAGUE]],STANDINGS_SB[TeamANDLeague],0),COLUMN(STANDINGS_SB[PLACE]))</f>
        <v>8</v>
      </c>
      <c r="L220">
        <f>INDEX(STANDINGS_ERA[],MATCH(STANDINGS_OVERALL14[[#This Row],[TEAMandLEAGUE]],STANDINGS_ERA[TeamANDLeague],0),COLUMN(STANDINGS_ERA[PLACE]))</f>
        <v>9</v>
      </c>
      <c r="M220">
        <f>INDEX(STANDINGS_W[],MATCH(STANDINGS_OVERALL14[[#This Row],[TEAMandLEAGUE]],STANDINGS_W[TeamANDLeague],0),COLUMN(STANDINGS_W[PLACE]))</f>
        <v>12</v>
      </c>
      <c r="N220">
        <f>INDEX(STANDINGS_WHIP[],MATCH(STANDINGS_OVERALL14[[#This Row],[TEAMandLEAGUE]],STANDINGS_WHIP[TeamANDLeague],0),COLUMN(STANDINGS_WHIP[PLACE]))</f>
        <v>14</v>
      </c>
      <c r="O220">
        <f>INDEX(STANDINGS_K[],MATCH(STANDINGS_OVERALL14[[#This Row],[TEAMandLEAGUE]],STANDINGS_K[TeamANDLeague],0),COLUMN(STANDINGS_K[PLACE]))</f>
        <v>13</v>
      </c>
      <c r="P220">
        <f>INDEX(STANDINGS_SV[],MATCH(STANDINGS_OVERALL14[[#This Row],[TEAMandLEAGUE]],STANDINGS_SV[TeamANDLeague],0),COLUMN(STANDINGS_SV[PLACE]))</f>
        <v>10</v>
      </c>
      <c r="Q220">
        <f>16-STANDINGS_OVERALL14[[#This Row],[LG BA]]</f>
        <v>8</v>
      </c>
      <c r="R220">
        <f>16-STANDINGS_OVERALL14[[#This Row],[LG R]]</f>
        <v>9</v>
      </c>
      <c r="S220">
        <f>16-STANDINGS_OVERALL14[[#This Row],[LG HR]]</f>
        <v>13</v>
      </c>
      <c r="T220">
        <f>16-STANDINGS_OVERALL14[[#This Row],[LG RBI]]</f>
        <v>10</v>
      </c>
      <c r="U220">
        <f>16-STANDINGS_OVERALL14[[#This Row],[LG SB]]</f>
        <v>8</v>
      </c>
      <c r="V220">
        <f>16-STANDINGS_OVERALL14[[#This Row],[LG ERA]]</f>
        <v>7</v>
      </c>
      <c r="W220">
        <f>16-STANDINGS_OVERALL14[[#This Row],[LG W]]</f>
        <v>4</v>
      </c>
      <c r="X220">
        <f>16-STANDINGS_OVERALL14[[#This Row],[LG WHIP]]</f>
        <v>2</v>
      </c>
      <c r="Y220">
        <f>16-STANDINGS_OVERALL14[[#This Row],[LG K]]</f>
        <v>3</v>
      </c>
      <c r="Z220">
        <f>16-STANDINGS_OVERALL14[[#This Row],[LG SV]]</f>
        <v>6</v>
      </c>
      <c r="AA22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70</v>
      </c>
      <c r="AB220">
        <f t="shared" si="3"/>
        <v>9</v>
      </c>
    </row>
    <row r="221" spans="1:28" x14ac:dyDescent="0.25">
      <c r="A221">
        <v>343</v>
      </c>
      <c r="B221" s="10" t="str">
        <f>STANDINGS_OVERALL14[[#This Row],[Team]]&amp;STANDINGS_OVERALL14[[#This Row],[League]]</f>
        <v>Cookies are for ClosersMain Event New York March 26 League</v>
      </c>
      <c r="C221" s="10" t="s">
        <v>748</v>
      </c>
      <c r="D221" t="s">
        <v>749</v>
      </c>
      <c r="E221" t="s">
        <v>412</v>
      </c>
      <c r="F221">
        <v>9</v>
      </c>
      <c r="G221">
        <f>INDEX(STANDINGS_BA[],MATCH(STANDINGS_OVERALL14[[#This Row],[TEAMandLEAGUE]],STANDINGS_BA[TeamANDLeague],0),COLUMN(STANDINGS_BA[PLACE]))</f>
        <v>13</v>
      </c>
      <c r="H221">
        <f>INDEX(STANDINGS_R[],MATCH(STANDINGS_OVERALL14[[#This Row],[TEAMandLEAGUE]],STANDINGS_R[TeamAndLeague],0),COLUMN(STANDINGS_R[PLACE]))</f>
        <v>14</v>
      </c>
      <c r="I221">
        <f>INDEX(STANDINGS_HR[],MATCH(STANDINGS_OVERALL14[[#This Row],[TEAMandLEAGUE]],STANDINGS_HR[TeamANDLeague],0),COLUMN(STANDINGS_HR[PLACE]))</f>
        <v>9</v>
      </c>
      <c r="J221">
        <f>INDEX(STANDINGS_RBI[],MATCH(STANDINGS_OVERALL14[[#This Row],[TEAMandLEAGUE]],STANDINGS_RBI[TeamANDLeague],0),COLUMN(STANDINGS_RBI[PLACE]))</f>
        <v>10</v>
      </c>
      <c r="K221">
        <f>INDEX(STANDINGS_SB[],MATCH(STANDINGS_OVERALL14[[#This Row],[TEAMandLEAGUE]],STANDINGS_SB[TeamANDLeague],0),COLUMN(STANDINGS_SB[PLACE]))</f>
        <v>9</v>
      </c>
      <c r="L221">
        <f>INDEX(STANDINGS_ERA[],MATCH(STANDINGS_OVERALL14[[#This Row],[TEAMandLEAGUE]],STANDINGS_ERA[TeamANDLeague],0),COLUMN(STANDINGS_ERA[PLACE]))</f>
        <v>7</v>
      </c>
      <c r="M221">
        <f>INDEX(STANDINGS_W[],MATCH(STANDINGS_OVERALL14[[#This Row],[TEAMandLEAGUE]],STANDINGS_W[TeamANDLeague],0),COLUMN(STANDINGS_W[PLACE]))</f>
        <v>6</v>
      </c>
      <c r="N221">
        <f>INDEX(STANDINGS_WHIP[],MATCH(STANDINGS_OVERALL14[[#This Row],[TEAMandLEAGUE]],STANDINGS_WHIP[TeamANDLeague],0),COLUMN(STANDINGS_WHIP[PLACE]))</f>
        <v>8</v>
      </c>
      <c r="O221">
        <f>INDEX(STANDINGS_K[],MATCH(STANDINGS_OVERALL14[[#This Row],[TEAMandLEAGUE]],STANDINGS_K[TeamANDLeague],0),COLUMN(STANDINGS_K[PLACE]))</f>
        <v>5</v>
      </c>
      <c r="P221">
        <f>INDEX(STANDINGS_SV[],MATCH(STANDINGS_OVERALL14[[#This Row],[TEAMandLEAGUE]],STANDINGS_SV[TeamANDLeague],0),COLUMN(STANDINGS_SV[PLACE]))</f>
        <v>13</v>
      </c>
      <c r="Q221">
        <f>16-STANDINGS_OVERALL14[[#This Row],[LG BA]]</f>
        <v>3</v>
      </c>
      <c r="R221">
        <f>16-STANDINGS_OVERALL14[[#This Row],[LG R]]</f>
        <v>2</v>
      </c>
      <c r="S221">
        <f>16-STANDINGS_OVERALL14[[#This Row],[LG HR]]</f>
        <v>7</v>
      </c>
      <c r="T221">
        <f>16-STANDINGS_OVERALL14[[#This Row],[LG RBI]]</f>
        <v>6</v>
      </c>
      <c r="U221">
        <f>16-STANDINGS_OVERALL14[[#This Row],[LG SB]]</f>
        <v>7</v>
      </c>
      <c r="V221">
        <f>16-STANDINGS_OVERALL14[[#This Row],[LG ERA]]</f>
        <v>9</v>
      </c>
      <c r="W221">
        <f>16-STANDINGS_OVERALL14[[#This Row],[LG W]]</f>
        <v>10</v>
      </c>
      <c r="X221">
        <f>16-STANDINGS_OVERALL14[[#This Row],[LG WHIP]]</f>
        <v>8</v>
      </c>
      <c r="Y221">
        <f>16-STANDINGS_OVERALL14[[#This Row],[LG K]]</f>
        <v>11</v>
      </c>
      <c r="Z221">
        <f>16-STANDINGS_OVERALL14[[#This Row],[LG SV]]</f>
        <v>3</v>
      </c>
      <c r="AA22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66</v>
      </c>
      <c r="AB221">
        <f t="shared" si="3"/>
        <v>10</v>
      </c>
    </row>
    <row r="222" spans="1:28" x14ac:dyDescent="0.25">
      <c r="A222">
        <v>358</v>
      </c>
      <c r="B222" s="10" t="str">
        <f>STANDINGS_OVERALL14[[#This Row],[Team]]&amp;STANDINGS_OVERALL14[[#This Row],[League]]</f>
        <v>Team MaidaMain Event New York March 26 League</v>
      </c>
      <c r="C222" s="10" t="s">
        <v>759</v>
      </c>
      <c r="D222" t="s">
        <v>760</v>
      </c>
      <c r="E222" t="s">
        <v>412</v>
      </c>
      <c r="F222">
        <v>13</v>
      </c>
      <c r="G222">
        <f>INDEX(STANDINGS_BA[],MATCH(STANDINGS_OVERALL14[[#This Row],[TEAMandLEAGUE]],STANDINGS_BA[TeamANDLeague],0),COLUMN(STANDINGS_BA[PLACE]))</f>
        <v>4</v>
      </c>
      <c r="H222">
        <f>INDEX(STANDINGS_R[],MATCH(STANDINGS_OVERALL14[[#This Row],[TEAMandLEAGUE]],STANDINGS_R[TeamAndLeague],0),COLUMN(STANDINGS_R[PLACE]))</f>
        <v>5</v>
      </c>
      <c r="I222">
        <f>INDEX(STANDINGS_HR[],MATCH(STANDINGS_OVERALL14[[#This Row],[TEAMandLEAGUE]],STANDINGS_HR[TeamANDLeague],0),COLUMN(STANDINGS_HR[PLACE]))</f>
        <v>11</v>
      </c>
      <c r="J222">
        <f>INDEX(STANDINGS_RBI[],MATCH(STANDINGS_OVERALL14[[#This Row],[TEAMandLEAGUE]],STANDINGS_RBI[TeamANDLeague],0),COLUMN(STANDINGS_RBI[PLACE]))</f>
        <v>8</v>
      </c>
      <c r="K222">
        <f>INDEX(STANDINGS_SB[],MATCH(STANDINGS_OVERALL14[[#This Row],[TEAMandLEAGUE]],STANDINGS_SB[TeamANDLeague],0),COLUMN(STANDINGS_SB[PLACE]))</f>
        <v>10</v>
      </c>
      <c r="L222">
        <f>INDEX(STANDINGS_ERA[],MATCH(STANDINGS_OVERALL14[[#This Row],[TEAMandLEAGUE]],STANDINGS_ERA[TeamANDLeague],0),COLUMN(STANDINGS_ERA[PLACE]))</f>
        <v>12</v>
      </c>
      <c r="M222">
        <f>INDEX(STANDINGS_W[],MATCH(STANDINGS_OVERALL14[[#This Row],[TEAMandLEAGUE]],STANDINGS_W[TeamANDLeague],0),COLUMN(STANDINGS_W[PLACE]))</f>
        <v>10</v>
      </c>
      <c r="N222">
        <f>INDEX(STANDINGS_WHIP[],MATCH(STANDINGS_OVERALL14[[#This Row],[TEAMandLEAGUE]],STANDINGS_WHIP[TeamANDLeague],0),COLUMN(STANDINGS_WHIP[PLACE]))</f>
        <v>12</v>
      </c>
      <c r="O222">
        <f>INDEX(STANDINGS_K[],MATCH(STANDINGS_OVERALL14[[#This Row],[TEAMandLEAGUE]],STANDINGS_K[TeamANDLeague],0),COLUMN(STANDINGS_K[PLACE]))</f>
        <v>10</v>
      </c>
      <c r="P222">
        <f>INDEX(STANDINGS_SV[],MATCH(STANDINGS_OVERALL14[[#This Row],[TEAMandLEAGUE]],STANDINGS_SV[TeamANDLeague],0),COLUMN(STANDINGS_SV[PLACE]))</f>
        <v>14</v>
      </c>
      <c r="Q222">
        <f>16-STANDINGS_OVERALL14[[#This Row],[LG BA]]</f>
        <v>12</v>
      </c>
      <c r="R222">
        <f>16-STANDINGS_OVERALL14[[#This Row],[LG R]]</f>
        <v>11</v>
      </c>
      <c r="S222">
        <f>16-STANDINGS_OVERALL14[[#This Row],[LG HR]]</f>
        <v>5</v>
      </c>
      <c r="T222">
        <f>16-STANDINGS_OVERALL14[[#This Row],[LG RBI]]</f>
        <v>8</v>
      </c>
      <c r="U222">
        <f>16-STANDINGS_OVERALL14[[#This Row],[LG SB]]</f>
        <v>6</v>
      </c>
      <c r="V222">
        <f>16-STANDINGS_OVERALL14[[#This Row],[LG ERA]]</f>
        <v>4</v>
      </c>
      <c r="W222">
        <f>16-STANDINGS_OVERALL14[[#This Row],[LG W]]</f>
        <v>6</v>
      </c>
      <c r="X222">
        <f>16-STANDINGS_OVERALL14[[#This Row],[LG WHIP]]</f>
        <v>4</v>
      </c>
      <c r="Y222">
        <f>16-STANDINGS_OVERALL14[[#This Row],[LG K]]</f>
        <v>6</v>
      </c>
      <c r="Z222">
        <f>16-STANDINGS_OVERALL14[[#This Row],[LG SV]]</f>
        <v>2</v>
      </c>
      <c r="AA22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64</v>
      </c>
      <c r="AB222">
        <f t="shared" si="3"/>
        <v>11</v>
      </c>
    </row>
    <row r="223" spans="1:28" x14ac:dyDescent="0.25">
      <c r="A223">
        <v>397</v>
      </c>
      <c r="B223" s="10" t="str">
        <f>STANDINGS_OVERALL14[[#This Row],[Team]]&amp;STANDINGS_OVERALL14[[#This Row],[League]]</f>
        <v>Incredible Hulking Us NY2Main Event New York March 26 League</v>
      </c>
      <c r="C223" s="10" t="s">
        <v>226</v>
      </c>
      <c r="D223" t="s">
        <v>94</v>
      </c>
      <c r="E223" t="s">
        <v>412</v>
      </c>
      <c r="F223">
        <v>3</v>
      </c>
      <c r="G223">
        <f>INDEX(STANDINGS_BA[],MATCH(STANDINGS_OVERALL14[[#This Row],[TEAMandLEAGUE]],STANDINGS_BA[TeamANDLeague],0),COLUMN(STANDINGS_BA[PLACE]))</f>
        <v>12</v>
      </c>
      <c r="H223">
        <f>INDEX(STANDINGS_R[],MATCH(STANDINGS_OVERALL14[[#This Row],[TEAMandLEAGUE]],STANDINGS_R[TeamAndLeague],0),COLUMN(STANDINGS_R[PLACE]))</f>
        <v>9</v>
      </c>
      <c r="I223">
        <f>INDEX(STANDINGS_HR[],MATCH(STANDINGS_OVERALL14[[#This Row],[TEAMandLEAGUE]],STANDINGS_HR[TeamANDLeague],0),COLUMN(STANDINGS_HR[PLACE]))</f>
        <v>8</v>
      </c>
      <c r="J223">
        <f>INDEX(STANDINGS_RBI[],MATCH(STANDINGS_OVERALL14[[#This Row],[TEAMandLEAGUE]],STANDINGS_RBI[TeamANDLeague],0),COLUMN(STANDINGS_RBI[PLACE]))</f>
        <v>4</v>
      </c>
      <c r="K223">
        <f>INDEX(STANDINGS_SB[],MATCH(STANDINGS_OVERALL14[[#This Row],[TEAMandLEAGUE]],STANDINGS_SB[TeamANDLeague],0),COLUMN(STANDINGS_SB[PLACE]))</f>
        <v>13</v>
      </c>
      <c r="L223">
        <f>INDEX(STANDINGS_ERA[],MATCH(STANDINGS_OVERALL14[[#This Row],[TEAMandLEAGUE]],STANDINGS_ERA[TeamANDLeague],0),COLUMN(STANDINGS_ERA[PLACE]))</f>
        <v>14</v>
      </c>
      <c r="M223">
        <f>INDEX(STANDINGS_W[],MATCH(STANDINGS_OVERALL14[[#This Row],[TEAMandLEAGUE]],STANDINGS_W[TeamANDLeague],0),COLUMN(STANDINGS_W[PLACE]))</f>
        <v>8</v>
      </c>
      <c r="N223">
        <f>INDEX(STANDINGS_WHIP[],MATCH(STANDINGS_OVERALL14[[#This Row],[TEAMandLEAGUE]],STANDINGS_WHIP[TeamANDLeague],0),COLUMN(STANDINGS_WHIP[PLACE]))</f>
        <v>15</v>
      </c>
      <c r="O223">
        <f>INDEX(STANDINGS_K[],MATCH(STANDINGS_OVERALL14[[#This Row],[TEAMandLEAGUE]],STANDINGS_K[TeamANDLeague],0),COLUMN(STANDINGS_K[PLACE]))</f>
        <v>11</v>
      </c>
      <c r="P223">
        <f>INDEX(STANDINGS_SV[],MATCH(STANDINGS_OVERALL14[[#This Row],[TEAMandLEAGUE]],STANDINGS_SV[TeamANDLeague],0),COLUMN(STANDINGS_SV[PLACE]))</f>
        <v>4</v>
      </c>
      <c r="Q223">
        <f>16-STANDINGS_OVERALL14[[#This Row],[LG BA]]</f>
        <v>4</v>
      </c>
      <c r="R223">
        <f>16-STANDINGS_OVERALL14[[#This Row],[LG R]]</f>
        <v>7</v>
      </c>
      <c r="S223">
        <f>16-STANDINGS_OVERALL14[[#This Row],[LG HR]]</f>
        <v>8</v>
      </c>
      <c r="T223">
        <f>16-STANDINGS_OVERALL14[[#This Row],[LG RBI]]</f>
        <v>12</v>
      </c>
      <c r="U223">
        <f>16-STANDINGS_OVERALL14[[#This Row],[LG SB]]</f>
        <v>3</v>
      </c>
      <c r="V223">
        <f>16-STANDINGS_OVERALL14[[#This Row],[LG ERA]]</f>
        <v>2</v>
      </c>
      <c r="W223">
        <f>16-STANDINGS_OVERALL14[[#This Row],[LG W]]</f>
        <v>8</v>
      </c>
      <c r="X223">
        <f>16-STANDINGS_OVERALL14[[#This Row],[LG WHIP]]</f>
        <v>1</v>
      </c>
      <c r="Y223">
        <f>16-STANDINGS_OVERALL14[[#This Row],[LG K]]</f>
        <v>5</v>
      </c>
      <c r="Z223">
        <f>16-STANDINGS_OVERALL14[[#This Row],[LG SV]]</f>
        <v>12</v>
      </c>
      <c r="AA22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62</v>
      </c>
      <c r="AB223">
        <f t="shared" si="3"/>
        <v>12</v>
      </c>
    </row>
    <row r="224" spans="1:28" x14ac:dyDescent="0.25">
      <c r="A224">
        <v>427</v>
      </c>
      <c r="B224" s="10" t="str">
        <f>STANDINGS_OVERALL14[[#This Row],[Team]]&amp;STANDINGS_OVERALL14[[#This Row],[League]]</f>
        <v>BABIP McBatflipsMain Event New York March 26 League</v>
      </c>
      <c r="C224" s="10" t="s">
        <v>305</v>
      </c>
      <c r="D224" t="s">
        <v>24</v>
      </c>
      <c r="E224" t="s">
        <v>412</v>
      </c>
      <c r="F224">
        <v>15</v>
      </c>
      <c r="G224">
        <f>INDEX(STANDINGS_BA[],MATCH(STANDINGS_OVERALL14[[#This Row],[TEAMandLEAGUE]],STANDINGS_BA[TeamANDLeague],0),COLUMN(STANDINGS_BA[PLACE]))</f>
        <v>6</v>
      </c>
      <c r="H224">
        <f>INDEX(STANDINGS_R[],MATCH(STANDINGS_OVERALL14[[#This Row],[TEAMandLEAGUE]],STANDINGS_R[TeamAndLeague],0),COLUMN(STANDINGS_R[PLACE]))</f>
        <v>12</v>
      </c>
      <c r="I224">
        <f>INDEX(STANDINGS_HR[],MATCH(STANDINGS_OVERALL14[[#This Row],[TEAMandLEAGUE]],STANDINGS_HR[TeamANDLeague],0),COLUMN(STANDINGS_HR[PLACE]))</f>
        <v>10</v>
      </c>
      <c r="J224">
        <f>INDEX(STANDINGS_RBI[],MATCH(STANDINGS_OVERALL14[[#This Row],[TEAMandLEAGUE]],STANDINGS_RBI[TeamANDLeague],0),COLUMN(STANDINGS_RBI[PLACE]))</f>
        <v>12</v>
      </c>
      <c r="K224">
        <f>INDEX(STANDINGS_SB[],MATCH(STANDINGS_OVERALL14[[#This Row],[TEAMandLEAGUE]],STANDINGS_SB[TeamANDLeague],0),COLUMN(STANDINGS_SB[PLACE]))</f>
        <v>12</v>
      </c>
      <c r="L224">
        <f>INDEX(STANDINGS_ERA[],MATCH(STANDINGS_OVERALL14[[#This Row],[TEAMandLEAGUE]],STANDINGS_ERA[TeamANDLeague],0),COLUMN(STANDINGS_ERA[PLACE]))</f>
        <v>11</v>
      </c>
      <c r="M224">
        <f>INDEX(STANDINGS_W[],MATCH(STANDINGS_OVERALL14[[#This Row],[TEAMandLEAGUE]],STANDINGS_W[TeamANDLeague],0),COLUMN(STANDINGS_W[PLACE]))</f>
        <v>15</v>
      </c>
      <c r="N224">
        <f>INDEX(STANDINGS_WHIP[],MATCH(STANDINGS_OVERALL14[[#This Row],[TEAMandLEAGUE]],STANDINGS_WHIP[TeamANDLeague],0),COLUMN(STANDINGS_WHIP[PLACE]))</f>
        <v>11</v>
      </c>
      <c r="O224">
        <f>INDEX(STANDINGS_K[],MATCH(STANDINGS_OVERALL14[[#This Row],[TEAMandLEAGUE]],STANDINGS_K[TeamANDLeague],0),COLUMN(STANDINGS_K[PLACE]))</f>
        <v>15</v>
      </c>
      <c r="P224">
        <f>INDEX(STANDINGS_SV[],MATCH(STANDINGS_OVERALL14[[#This Row],[TEAMandLEAGUE]],STANDINGS_SV[TeamANDLeague],0),COLUMN(STANDINGS_SV[PLACE]))</f>
        <v>8</v>
      </c>
      <c r="Q224">
        <f>16-STANDINGS_OVERALL14[[#This Row],[LG BA]]</f>
        <v>10</v>
      </c>
      <c r="R224">
        <f>16-STANDINGS_OVERALL14[[#This Row],[LG R]]</f>
        <v>4</v>
      </c>
      <c r="S224">
        <f>16-STANDINGS_OVERALL14[[#This Row],[LG HR]]</f>
        <v>6</v>
      </c>
      <c r="T224">
        <f>16-STANDINGS_OVERALL14[[#This Row],[LG RBI]]</f>
        <v>4</v>
      </c>
      <c r="U224">
        <f>16-STANDINGS_OVERALL14[[#This Row],[LG SB]]</f>
        <v>4</v>
      </c>
      <c r="V224">
        <f>16-STANDINGS_OVERALL14[[#This Row],[LG ERA]]</f>
        <v>5</v>
      </c>
      <c r="W224">
        <f>16-STANDINGS_OVERALL14[[#This Row],[LG W]]</f>
        <v>1</v>
      </c>
      <c r="X224">
        <f>16-STANDINGS_OVERALL14[[#This Row],[LG WHIP]]</f>
        <v>5</v>
      </c>
      <c r="Y224">
        <f>16-STANDINGS_OVERALL14[[#This Row],[LG K]]</f>
        <v>1</v>
      </c>
      <c r="Z224">
        <f>16-STANDINGS_OVERALL14[[#This Row],[LG SV]]</f>
        <v>8</v>
      </c>
      <c r="AA22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48</v>
      </c>
      <c r="AB224">
        <f t="shared" si="3"/>
        <v>13</v>
      </c>
    </row>
    <row r="225" spans="1:28" x14ac:dyDescent="0.25">
      <c r="A225">
        <v>450</v>
      </c>
      <c r="B225" s="10" t="str">
        <f>STANDINGS_OVERALL14[[#This Row],[Team]]&amp;STANDINGS_OVERALL14[[#This Row],[League]]</f>
        <v>PhillyCheeseSteaks-M26Main Event New York March 26 League</v>
      </c>
      <c r="C225" s="10" t="s">
        <v>843</v>
      </c>
      <c r="D225" t="s">
        <v>75</v>
      </c>
      <c r="E225" t="s">
        <v>412</v>
      </c>
      <c r="F225">
        <v>5</v>
      </c>
      <c r="G225">
        <f>INDEX(STANDINGS_BA[],MATCH(STANDINGS_OVERALL14[[#This Row],[TEAMandLEAGUE]],STANDINGS_BA[TeamANDLeague],0),COLUMN(STANDINGS_BA[PLACE]))</f>
        <v>15</v>
      </c>
      <c r="H225">
        <f>INDEX(STANDINGS_R[],MATCH(STANDINGS_OVERALL14[[#This Row],[TEAMandLEAGUE]],STANDINGS_R[TeamAndLeague],0),COLUMN(STANDINGS_R[PLACE]))</f>
        <v>13</v>
      </c>
      <c r="I225">
        <f>INDEX(STANDINGS_HR[],MATCH(STANDINGS_OVERALL14[[#This Row],[TEAMandLEAGUE]],STANDINGS_HR[TeamANDLeague],0),COLUMN(STANDINGS_HR[PLACE]))</f>
        <v>14</v>
      </c>
      <c r="J225">
        <f>INDEX(STANDINGS_RBI[],MATCH(STANDINGS_OVERALL14[[#This Row],[TEAMandLEAGUE]],STANDINGS_RBI[TeamANDLeague],0),COLUMN(STANDINGS_RBI[PLACE]))</f>
        <v>14</v>
      </c>
      <c r="K225">
        <f>INDEX(STANDINGS_SB[],MATCH(STANDINGS_OVERALL14[[#This Row],[TEAMandLEAGUE]],STANDINGS_SB[TeamANDLeague],0),COLUMN(STANDINGS_SB[PLACE]))</f>
        <v>1</v>
      </c>
      <c r="L225">
        <f>INDEX(STANDINGS_ERA[],MATCH(STANDINGS_OVERALL14[[#This Row],[TEAMandLEAGUE]],STANDINGS_ERA[TeamANDLeague],0),COLUMN(STANDINGS_ERA[PLACE]))</f>
        <v>15</v>
      </c>
      <c r="M225">
        <f>INDEX(STANDINGS_W[],MATCH(STANDINGS_OVERALL14[[#This Row],[TEAMandLEAGUE]],STANDINGS_W[TeamANDLeague],0),COLUMN(STANDINGS_W[PLACE]))</f>
        <v>7</v>
      </c>
      <c r="N225">
        <f>INDEX(STANDINGS_WHIP[],MATCH(STANDINGS_OVERALL14[[#This Row],[TEAMandLEAGUE]],STANDINGS_WHIP[TeamANDLeague],0),COLUMN(STANDINGS_WHIP[PLACE]))</f>
        <v>10</v>
      </c>
      <c r="O225">
        <f>INDEX(STANDINGS_K[],MATCH(STANDINGS_OVERALL14[[#This Row],[TEAMandLEAGUE]],STANDINGS_K[TeamANDLeague],0),COLUMN(STANDINGS_K[PLACE]))</f>
        <v>12</v>
      </c>
      <c r="P225">
        <f>INDEX(STANDINGS_SV[],MATCH(STANDINGS_OVERALL14[[#This Row],[TEAMandLEAGUE]],STANDINGS_SV[TeamANDLeague],0),COLUMN(STANDINGS_SV[PLACE]))</f>
        <v>12</v>
      </c>
      <c r="Q225">
        <f>16-STANDINGS_OVERALL14[[#This Row],[LG BA]]</f>
        <v>1</v>
      </c>
      <c r="R225">
        <f>16-STANDINGS_OVERALL14[[#This Row],[LG R]]</f>
        <v>3</v>
      </c>
      <c r="S225">
        <f>16-STANDINGS_OVERALL14[[#This Row],[LG HR]]</f>
        <v>2</v>
      </c>
      <c r="T225">
        <f>16-STANDINGS_OVERALL14[[#This Row],[LG RBI]]</f>
        <v>2</v>
      </c>
      <c r="U225">
        <f>16-STANDINGS_OVERALL14[[#This Row],[LG SB]]</f>
        <v>15</v>
      </c>
      <c r="V225">
        <f>16-STANDINGS_OVERALL14[[#This Row],[LG ERA]]</f>
        <v>1</v>
      </c>
      <c r="W225">
        <f>16-STANDINGS_OVERALL14[[#This Row],[LG W]]</f>
        <v>9</v>
      </c>
      <c r="X225">
        <f>16-STANDINGS_OVERALL14[[#This Row],[LG WHIP]]</f>
        <v>6</v>
      </c>
      <c r="Y225">
        <f>16-STANDINGS_OVERALL14[[#This Row],[LG K]]</f>
        <v>4</v>
      </c>
      <c r="Z225">
        <f>16-STANDINGS_OVERALL14[[#This Row],[LG SV]]</f>
        <v>4</v>
      </c>
      <c r="AA22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47</v>
      </c>
      <c r="AB225">
        <f t="shared" si="3"/>
        <v>14</v>
      </c>
    </row>
    <row r="226" spans="1:28" x14ac:dyDescent="0.25">
      <c r="A226">
        <v>456</v>
      </c>
      <c r="B226" s="10" t="str">
        <f>STANDINGS_OVERALL14[[#This Row],[Team]]&amp;STANDINGS_OVERALL14[[#This Row],[League]]</f>
        <v>NJ MinnowMain Event New York March 26 League</v>
      </c>
      <c r="C226" s="10" t="s">
        <v>851</v>
      </c>
      <c r="D226" t="s">
        <v>852</v>
      </c>
      <c r="E226" t="s">
        <v>412</v>
      </c>
      <c r="F226">
        <v>7</v>
      </c>
      <c r="G226">
        <f>INDEX(STANDINGS_BA[],MATCH(STANDINGS_OVERALL14[[#This Row],[TEAMandLEAGUE]],STANDINGS_BA[TeamANDLeague],0),COLUMN(STANDINGS_BA[PLACE]))</f>
        <v>7</v>
      </c>
      <c r="H226">
        <f>INDEX(STANDINGS_R[],MATCH(STANDINGS_OVERALL14[[#This Row],[TEAMandLEAGUE]],STANDINGS_R[TeamAndLeague],0),COLUMN(STANDINGS_R[PLACE]))</f>
        <v>15</v>
      </c>
      <c r="I226">
        <f>INDEX(STANDINGS_HR[],MATCH(STANDINGS_OVERALL14[[#This Row],[TEAMandLEAGUE]],STANDINGS_HR[TeamANDLeague],0),COLUMN(STANDINGS_HR[PLACE]))</f>
        <v>15</v>
      </c>
      <c r="J226">
        <f>INDEX(STANDINGS_RBI[],MATCH(STANDINGS_OVERALL14[[#This Row],[TEAMandLEAGUE]],STANDINGS_RBI[TeamANDLeague],0),COLUMN(STANDINGS_RBI[PLACE]))</f>
        <v>15</v>
      </c>
      <c r="K226">
        <f>INDEX(STANDINGS_SB[],MATCH(STANDINGS_OVERALL14[[#This Row],[TEAMandLEAGUE]],STANDINGS_SB[TeamANDLeague],0),COLUMN(STANDINGS_SB[PLACE]))</f>
        <v>14</v>
      </c>
      <c r="L226">
        <f>INDEX(STANDINGS_ERA[],MATCH(STANDINGS_OVERALL14[[#This Row],[TEAMandLEAGUE]],STANDINGS_ERA[TeamANDLeague],0),COLUMN(STANDINGS_ERA[PLACE]))</f>
        <v>10</v>
      </c>
      <c r="M226">
        <f>INDEX(STANDINGS_W[],MATCH(STANDINGS_OVERALL14[[#This Row],[TEAMandLEAGUE]],STANDINGS_W[TeamANDLeague],0),COLUMN(STANDINGS_W[PLACE]))</f>
        <v>11</v>
      </c>
      <c r="N226">
        <f>INDEX(STANDINGS_WHIP[],MATCH(STANDINGS_OVERALL14[[#This Row],[TEAMandLEAGUE]],STANDINGS_WHIP[TeamANDLeague],0),COLUMN(STANDINGS_WHIP[PLACE]))</f>
        <v>6</v>
      </c>
      <c r="O226">
        <f>INDEX(STANDINGS_K[],MATCH(STANDINGS_OVERALL14[[#This Row],[TEAMandLEAGUE]],STANDINGS_K[TeamANDLeague],0),COLUMN(STANDINGS_K[PLACE]))</f>
        <v>14</v>
      </c>
      <c r="P226">
        <f>INDEX(STANDINGS_SV[],MATCH(STANDINGS_OVERALL14[[#This Row],[TEAMandLEAGUE]],STANDINGS_SV[TeamANDLeague],0),COLUMN(STANDINGS_SV[PLACE]))</f>
        <v>11</v>
      </c>
      <c r="Q226">
        <f>16-STANDINGS_OVERALL14[[#This Row],[LG BA]]</f>
        <v>9</v>
      </c>
      <c r="R226">
        <f>16-STANDINGS_OVERALL14[[#This Row],[LG R]]</f>
        <v>1</v>
      </c>
      <c r="S226">
        <f>16-STANDINGS_OVERALL14[[#This Row],[LG HR]]</f>
        <v>1</v>
      </c>
      <c r="T226">
        <f>16-STANDINGS_OVERALL14[[#This Row],[LG RBI]]</f>
        <v>1</v>
      </c>
      <c r="U226">
        <f>16-STANDINGS_OVERALL14[[#This Row],[LG SB]]</f>
        <v>2</v>
      </c>
      <c r="V226">
        <f>16-STANDINGS_OVERALL14[[#This Row],[LG ERA]]</f>
        <v>6</v>
      </c>
      <c r="W226">
        <f>16-STANDINGS_OVERALL14[[#This Row],[LG W]]</f>
        <v>5</v>
      </c>
      <c r="X226">
        <f>16-STANDINGS_OVERALL14[[#This Row],[LG WHIP]]</f>
        <v>10</v>
      </c>
      <c r="Y226">
        <f>16-STANDINGS_OVERALL14[[#This Row],[LG K]]</f>
        <v>2</v>
      </c>
      <c r="Z226">
        <f>16-STANDINGS_OVERALL14[[#This Row],[LG SV]]</f>
        <v>5</v>
      </c>
      <c r="AA22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42</v>
      </c>
      <c r="AB226">
        <f t="shared" si="3"/>
        <v>15</v>
      </c>
    </row>
    <row r="227" spans="1:28" x14ac:dyDescent="0.25">
      <c r="A227">
        <v>21</v>
      </c>
      <c r="B227" s="10" t="str">
        <f>STANDINGS_OVERALL14[[#This Row],[Team]]&amp;STANDINGS_OVERALL14[[#This Row],[League]]</f>
        <v>SpartacusMain Event Online April 1 1 pm ET League 1</v>
      </c>
      <c r="C227" s="10" t="s">
        <v>360</v>
      </c>
      <c r="D227" t="s">
        <v>218</v>
      </c>
      <c r="E227" t="s">
        <v>441</v>
      </c>
      <c r="F227">
        <v>12</v>
      </c>
      <c r="G227">
        <f>INDEX(STANDINGS_BA[],MATCH(STANDINGS_OVERALL14[[#This Row],[TEAMandLEAGUE]],STANDINGS_BA[TeamANDLeague],0),COLUMN(STANDINGS_BA[PLACE]))</f>
        <v>7</v>
      </c>
      <c r="H227">
        <f>INDEX(STANDINGS_R[],MATCH(STANDINGS_OVERALL14[[#This Row],[TEAMandLEAGUE]],STANDINGS_R[TeamAndLeague],0),COLUMN(STANDINGS_R[PLACE]))</f>
        <v>3</v>
      </c>
      <c r="I227">
        <f>INDEX(STANDINGS_HR[],MATCH(STANDINGS_OVERALL14[[#This Row],[TEAMandLEAGUE]],STANDINGS_HR[TeamANDLeague],0),COLUMN(STANDINGS_HR[PLACE]))</f>
        <v>2</v>
      </c>
      <c r="J227">
        <f>INDEX(STANDINGS_RBI[],MATCH(STANDINGS_OVERALL14[[#This Row],[TEAMandLEAGUE]],STANDINGS_RBI[TeamANDLeague],0),COLUMN(STANDINGS_RBI[PLACE]))</f>
        <v>3</v>
      </c>
      <c r="K227">
        <f>INDEX(STANDINGS_SB[],MATCH(STANDINGS_OVERALL14[[#This Row],[TEAMandLEAGUE]],STANDINGS_SB[TeamANDLeague],0),COLUMN(STANDINGS_SB[PLACE]))</f>
        <v>4</v>
      </c>
      <c r="L227">
        <f>INDEX(STANDINGS_ERA[],MATCH(STANDINGS_OVERALL14[[#This Row],[TEAMandLEAGUE]],STANDINGS_ERA[TeamANDLeague],0),COLUMN(STANDINGS_ERA[PLACE]))</f>
        <v>2</v>
      </c>
      <c r="M227">
        <f>INDEX(STANDINGS_W[],MATCH(STANDINGS_OVERALL14[[#This Row],[TEAMandLEAGUE]],STANDINGS_W[TeamANDLeague],0),COLUMN(STANDINGS_W[PLACE]))</f>
        <v>7</v>
      </c>
      <c r="N227">
        <f>INDEX(STANDINGS_WHIP[],MATCH(STANDINGS_OVERALL14[[#This Row],[TEAMandLEAGUE]],STANDINGS_WHIP[TeamANDLeague],0),COLUMN(STANDINGS_WHIP[PLACE]))</f>
        <v>2</v>
      </c>
      <c r="O227">
        <f>INDEX(STANDINGS_K[],MATCH(STANDINGS_OVERALL14[[#This Row],[TEAMandLEAGUE]],STANDINGS_K[TeamANDLeague],0),COLUMN(STANDINGS_K[PLACE]))</f>
        <v>1</v>
      </c>
      <c r="P227">
        <f>INDEX(STANDINGS_SV[],MATCH(STANDINGS_OVERALL14[[#This Row],[TEAMandLEAGUE]],STANDINGS_SV[TeamANDLeague],0),COLUMN(STANDINGS_SV[PLACE]))</f>
        <v>10</v>
      </c>
      <c r="Q227">
        <f>16-STANDINGS_OVERALL14[[#This Row],[LG BA]]</f>
        <v>9</v>
      </c>
      <c r="R227">
        <f>16-STANDINGS_OVERALL14[[#This Row],[LG R]]</f>
        <v>13</v>
      </c>
      <c r="S227">
        <f>16-STANDINGS_OVERALL14[[#This Row],[LG HR]]</f>
        <v>14</v>
      </c>
      <c r="T227">
        <f>16-STANDINGS_OVERALL14[[#This Row],[LG RBI]]</f>
        <v>13</v>
      </c>
      <c r="U227">
        <f>16-STANDINGS_OVERALL14[[#This Row],[LG SB]]</f>
        <v>12</v>
      </c>
      <c r="V227">
        <f>16-STANDINGS_OVERALL14[[#This Row],[LG ERA]]</f>
        <v>14</v>
      </c>
      <c r="W227">
        <f>16-STANDINGS_OVERALL14[[#This Row],[LG W]]</f>
        <v>9</v>
      </c>
      <c r="X227">
        <f>16-STANDINGS_OVERALL14[[#This Row],[LG WHIP]]</f>
        <v>14</v>
      </c>
      <c r="Y227">
        <f>16-STANDINGS_OVERALL14[[#This Row],[LG K]]</f>
        <v>15</v>
      </c>
      <c r="Z227">
        <f>16-STANDINGS_OVERALL14[[#This Row],[LG SV]]</f>
        <v>6</v>
      </c>
      <c r="AA22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119</v>
      </c>
      <c r="AB227">
        <f t="shared" si="3"/>
        <v>1</v>
      </c>
    </row>
    <row r="228" spans="1:28" x14ac:dyDescent="0.25">
      <c r="A228">
        <v>39</v>
      </c>
      <c r="B228" s="10" t="str">
        <f>STANDINGS_OVERALL14[[#This Row],[Team]]&amp;STANDINGS_OVERALL14[[#This Row],[League]]</f>
        <v>Puddle of Nud 4/1Main Event Online April 1 1 pm ET League 1</v>
      </c>
      <c r="C228" s="10" t="s">
        <v>455</v>
      </c>
      <c r="D228" t="s">
        <v>108</v>
      </c>
      <c r="E228" t="s">
        <v>441</v>
      </c>
      <c r="F228">
        <v>2</v>
      </c>
      <c r="G228">
        <f>INDEX(STANDINGS_BA[],MATCH(STANDINGS_OVERALL14[[#This Row],[TEAMandLEAGUE]],STANDINGS_BA[TeamANDLeague],0),COLUMN(STANDINGS_BA[PLACE]))</f>
        <v>3</v>
      </c>
      <c r="H228">
        <f>INDEX(STANDINGS_R[],MATCH(STANDINGS_OVERALL14[[#This Row],[TEAMandLEAGUE]],STANDINGS_R[TeamAndLeague],0),COLUMN(STANDINGS_R[PLACE]))</f>
        <v>2</v>
      </c>
      <c r="I228">
        <f>INDEX(STANDINGS_HR[],MATCH(STANDINGS_OVERALL14[[#This Row],[TEAMandLEAGUE]],STANDINGS_HR[TeamANDLeague],0),COLUMN(STANDINGS_HR[PLACE]))</f>
        <v>9</v>
      </c>
      <c r="J228">
        <f>INDEX(STANDINGS_RBI[],MATCH(STANDINGS_OVERALL14[[#This Row],[TEAMandLEAGUE]],STANDINGS_RBI[TeamANDLeague],0),COLUMN(STANDINGS_RBI[PLACE]))</f>
        <v>4</v>
      </c>
      <c r="K228">
        <f>INDEX(STANDINGS_SB[],MATCH(STANDINGS_OVERALL14[[#This Row],[TEAMandLEAGUE]],STANDINGS_SB[TeamANDLeague],0),COLUMN(STANDINGS_SB[PLACE]))</f>
        <v>1</v>
      </c>
      <c r="L228">
        <f>INDEX(STANDINGS_ERA[],MATCH(STANDINGS_OVERALL14[[#This Row],[TEAMandLEAGUE]],STANDINGS_ERA[TeamANDLeague],0),COLUMN(STANDINGS_ERA[PLACE]))</f>
        <v>4</v>
      </c>
      <c r="M228">
        <f>INDEX(STANDINGS_W[],MATCH(STANDINGS_OVERALL14[[#This Row],[TEAMandLEAGUE]],STANDINGS_W[TeamANDLeague],0),COLUMN(STANDINGS_W[PLACE]))</f>
        <v>1</v>
      </c>
      <c r="N228">
        <f>INDEX(STANDINGS_WHIP[],MATCH(STANDINGS_OVERALL14[[#This Row],[TEAMandLEAGUE]],STANDINGS_WHIP[TeamANDLeague],0),COLUMN(STANDINGS_WHIP[PLACE]))</f>
        <v>9</v>
      </c>
      <c r="O228">
        <f>INDEX(STANDINGS_K[],MATCH(STANDINGS_OVERALL14[[#This Row],[TEAMandLEAGUE]],STANDINGS_K[TeamANDLeague],0),COLUMN(STANDINGS_K[PLACE]))</f>
        <v>8</v>
      </c>
      <c r="P228">
        <f>INDEX(STANDINGS_SV[],MATCH(STANDINGS_OVERALL14[[#This Row],[TEAMandLEAGUE]],STANDINGS_SV[TeamANDLeague],0),COLUMN(STANDINGS_SV[PLACE]))</f>
        <v>6</v>
      </c>
      <c r="Q228">
        <f>16-STANDINGS_OVERALL14[[#This Row],[LG BA]]</f>
        <v>13</v>
      </c>
      <c r="R228">
        <f>16-STANDINGS_OVERALL14[[#This Row],[LG R]]</f>
        <v>14</v>
      </c>
      <c r="S228">
        <f>16-STANDINGS_OVERALL14[[#This Row],[LG HR]]</f>
        <v>7</v>
      </c>
      <c r="T228">
        <f>16-STANDINGS_OVERALL14[[#This Row],[LG RBI]]</f>
        <v>12</v>
      </c>
      <c r="U228">
        <f>16-STANDINGS_OVERALL14[[#This Row],[LG SB]]</f>
        <v>15</v>
      </c>
      <c r="V228">
        <f>16-STANDINGS_OVERALL14[[#This Row],[LG ERA]]</f>
        <v>12</v>
      </c>
      <c r="W228">
        <f>16-STANDINGS_OVERALL14[[#This Row],[LG W]]</f>
        <v>15</v>
      </c>
      <c r="X228">
        <f>16-STANDINGS_OVERALL14[[#This Row],[LG WHIP]]</f>
        <v>7</v>
      </c>
      <c r="Y228">
        <f>16-STANDINGS_OVERALL14[[#This Row],[LG K]]</f>
        <v>8</v>
      </c>
      <c r="Z228">
        <f>16-STANDINGS_OVERALL14[[#This Row],[LG SV]]</f>
        <v>10</v>
      </c>
      <c r="AA22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113</v>
      </c>
      <c r="AB228">
        <f t="shared" si="3"/>
        <v>2</v>
      </c>
    </row>
    <row r="229" spans="1:28" x14ac:dyDescent="0.25">
      <c r="A229">
        <v>82</v>
      </c>
      <c r="B229" s="10" t="str">
        <f>STANDINGS_OVERALL14[[#This Row],[Team]]&amp;STANDINGS_OVERALL14[[#This Row],[League]]</f>
        <v>Champagne SwagMain Event Online April 1 1 pm ET League 1</v>
      </c>
      <c r="C229" s="10" t="s">
        <v>101</v>
      </c>
      <c r="D229" t="s">
        <v>102</v>
      </c>
      <c r="E229" t="s">
        <v>441</v>
      </c>
      <c r="F229">
        <v>8</v>
      </c>
      <c r="G229">
        <f>INDEX(STANDINGS_BA[],MATCH(STANDINGS_OVERALL14[[#This Row],[TEAMandLEAGUE]],STANDINGS_BA[TeamANDLeague],0),COLUMN(STANDINGS_BA[PLACE]))</f>
        <v>6</v>
      </c>
      <c r="H229">
        <f>INDEX(STANDINGS_R[],MATCH(STANDINGS_OVERALL14[[#This Row],[TEAMandLEAGUE]],STANDINGS_R[TeamAndLeague],0),COLUMN(STANDINGS_R[PLACE]))</f>
        <v>6</v>
      </c>
      <c r="I229">
        <f>INDEX(STANDINGS_HR[],MATCH(STANDINGS_OVERALL14[[#This Row],[TEAMandLEAGUE]],STANDINGS_HR[TeamANDLeague],0),COLUMN(STANDINGS_HR[PLACE]))</f>
        <v>10</v>
      </c>
      <c r="J229">
        <f>INDEX(STANDINGS_RBI[],MATCH(STANDINGS_OVERALL14[[#This Row],[TEAMandLEAGUE]],STANDINGS_RBI[TeamANDLeague],0),COLUMN(STANDINGS_RBI[PLACE]))</f>
        <v>7</v>
      </c>
      <c r="K229">
        <f>INDEX(STANDINGS_SB[],MATCH(STANDINGS_OVERALL14[[#This Row],[TEAMandLEAGUE]],STANDINGS_SB[TeamANDLeague],0),COLUMN(STANDINGS_SB[PLACE]))</f>
        <v>3</v>
      </c>
      <c r="L229">
        <f>INDEX(STANDINGS_ERA[],MATCH(STANDINGS_OVERALL14[[#This Row],[TEAMandLEAGUE]],STANDINGS_ERA[TeamANDLeague],0),COLUMN(STANDINGS_ERA[PLACE]))</f>
        <v>8</v>
      </c>
      <c r="M229">
        <f>INDEX(STANDINGS_W[],MATCH(STANDINGS_OVERALL14[[#This Row],[TEAMandLEAGUE]],STANDINGS_W[TeamANDLeague],0),COLUMN(STANDINGS_W[PLACE]))</f>
        <v>3</v>
      </c>
      <c r="N229">
        <f>INDEX(STANDINGS_WHIP[],MATCH(STANDINGS_OVERALL14[[#This Row],[TEAMandLEAGUE]],STANDINGS_WHIP[TeamANDLeague],0),COLUMN(STANDINGS_WHIP[PLACE]))</f>
        <v>5</v>
      </c>
      <c r="O229">
        <f>INDEX(STANDINGS_K[],MATCH(STANDINGS_OVERALL14[[#This Row],[TEAMandLEAGUE]],STANDINGS_K[TeamANDLeague],0),COLUMN(STANDINGS_K[PLACE]))</f>
        <v>4</v>
      </c>
      <c r="P229">
        <f>INDEX(STANDINGS_SV[],MATCH(STANDINGS_OVERALL14[[#This Row],[TEAMandLEAGUE]],STANDINGS_SV[TeamANDLeague],0),COLUMN(STANDINGS_SV[PLACE]))</f>
        <v>4</v>
      </c>
      <c r="Q229">
        <f>16-STANDINGS_OVERALL14[[#This Row],[LG BA]]</f>
        <v>10</v>
      </c>
      <c r="R229">
        <f>16-STANDINGS_OVERALL14[[#This Row],[LG R]]</f>
        <v>10</v>
      </c>
      <c r="S229">
        <f>16-STANDINGS_OVERALL14[[#This Row],[LG HR]]</f>
        <v>6</v>
      </c>
      <c r="T229">
        <f>16-STANDINGS_OVERALL14[[#This Row],[LG RBI]]</f>
        <v>9</v>
      </c>
      <c r="U229">
        <f>16-STANDINGS_OVERALL14[[#This Row],[LG SB]]</f>
        <v>13</v>
      </c>
      <c r="V229">
        <f>16-STANDINGS_OVERALL14[[#This Row],[LG ERA]]</f>
        <v>8</v>
      </c>
      <c r="W229">
        <f>16-STANDINGS_OVERALL14[[#This Row],[LG W]]</f>
        <v>13</v>
      </c>
      <c r="X229">
        <f>16-STANDINGS_OVERALL14[[#This Row],[LG WHIP]]</f>
        <v>11</v>
      </c>
      <c r="Y229">
        <f>16-STANDINGS_OVERALL14[[#This Row],[LG K]]</f>
        <v>12</v>
      </c>
      <c r="Z229">
        <f>16-STANDINGS_OVERALL14[[#This Row],[LG SV]]</f>
        <v>12</v>
      </c>
      <c r="AA22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104</v>
      </c>
      <c r="AB229">
        <f t="shared" si="3"/>
        <v>3</v>
      </c>
    </row>
    <row r="230" spans="1:28" x14ac:dyDescent="0.25">
      <c r="A230">
        <v>92</v>
      </c>
      <c r="B230" s="10" t="str">
        <f>STANDINGS_OVERALL14[[#This Row],[Team]]&amp;STANDINGS_OVERALL14[[#This Row],[League]]</f>
        <v>Money IVMain Event Online April 1 1 pm ET League 1</v>
      </c>
      <c r="C230" s="10" t="s">
        <v>493</v>
      </c>
      <c r="D230" t="s">
        <v>67</v>
      </c>
      <c r="E230" t="s">
        <v>441</v>
      </c>
      <c r="F230">
        <v>10</v>
      </c>
      <c r="G230">
        <f>INDEX(STANDINGS_BA[],MATCH(STANDINGS_OVERALL14[[#This Row],[TEAMandLEAGUE]],STANDINGS_BA[TeamANDLeague],0),COLUMN(STANDINGS_BA[PLACE]))</f>
        <v>12</v>
      </c>
      <c r="H230">
        <f>INDEX(STANDINGS_R[],MATCH(STANDINGS_OVERALL14[[#This Row],[TEAMandLEAGUE]],STANDINGS_R[TeamAndLeague],0),COLUMN(STANDINGS_R[PLACE]))</f>
        <v>8</v>
      </c>
      <c r="I230">
        <f>INDEX(STANDINGS_HR[],MATCH(STANDINGS_OVERALL14[[#This Row],[TEAMandLEAGUE]],STANDINGS_HR[TeamANDLeague],0),COLUMN(STANDINGS_HR[PLACE]))</f>
        <v>6</v>
      </c>
      <c r="J230">
        <f>INDEX(STANDINGS_RBI[],MATCH(STANDINGS_OVERALL14[[#This Row],[TEAMandLEAGUE]],STANDINGS_RBI[TeamANDLeague],0),COLUMN(STANDINGS_RBI[PLACE]))</f>
        <v>5</v>
      </c>
      <c r="K230">
        <f>INDEX(STANDINGS_SB[],MATCH(STANDINGS_OVERALL14[[#This Row],[TEAMandLEAGUE]],STANDINGS_SB[TeamANDLeague],0),COLUMN(STANDINGS_SB[PLACE]))</f>
        <v>12</v>
      </c>
      <c r="L230">
        <f>INDEX(STANDINGS_ERA[],MATCH(STANDINGS_OVERALL14[[#This Row],[TEAMandLEAGUE]],STANDINGS_ERA[TeamANDLeague],0),COLUMN(STANDINGS_ERA[PLACE]))</f>
        <v>5</v>
      </c>
      <c r="M230">
        <f>INDEX(STANDINGS_W[],MATCH(STANDINGS_OVERALL14[[#This Row],[TEAMandLEAGUE]],STANDINGS_W[TeamANDLeague],0),COLUMN(STANDINGS_W[PLACE]))</f>
        <v>2</v>
      </c>
      <c r="N230">
        <f>INDEX(STANDINGS_WHIP[],MATCH(STANDINGS_OVERALL14[[#This Row],[TEAMandLEAGUE]],STANDINGS_WHIP[TeamANDLeague],0),COLUMN(STANDINGS_WHIP[PLACE]))</f>
        <v>3</v>
      </c>
      <c r="O230">
        <f>INDEX(STANDINGS_K[],MATCH(STANDINGS_OVERALL14[[#This Row],[TEAMandLEAGUE]],STANDINGS_K[TeamANDLeague],0),COLUMN(STANDINGS_K[PLACE]))</f>
        <v>3</v>
      </c>
      <c r="P230">
        <f>INDEX(STANDINGS_SV[],MATCH(STANDINGS_OVERALL14[[#This Row],[TEAMandLEAGUE]],STANDINGS_SV[TeamANDLeague],0),COLUMN(STANDINGS_SV[PLACE]))</f>
        <v>2</v>
      </c>
      <c r="Q230">
        <f>16-STANDINGS_OVERALL14[[#This Row],[LG BA]]</f>
        <v>4</v>
      </c>
      <c r="R230">
        <f>16-STANDINGS_OVERALL14[[#This Row],[LG R]]</f>
        <v>8</v>
      </c>
      <c r="S230">
        <f>16-STANDINGS_OVERALL14[[#This Row],[LG HR]]</f>
        <v>10</v>
      </c>
      <c r="T230">
        <f>16-STANDINGS_OVERALL14[[#This Row],[LG RBI]]</f>
        <v>11</v>
      </c>
      <c r="U230">
        <f>16-STANDINGS_OVERALL14[[#This Row],[LG SB]]</f>
        <v>4</v>
      </c>
      <c r="V230">
        <f>16-STANDINGS_OVERALL14[[#This Row],[LG ERA]]</f>
        <v>11</v>
      </c>
      <c r="W230">
        <f>16-STANDINGS_OVERALL14[[#This Row],[LG W]]</f>
        <v>14</v>
      </c>
      <c r="X230">
        <f>16-STANDINGS_OVERALL14[[#This Row],[LG WHIP]]</f>
        <v>13</v>
      </c>
      <c r="Y230">
        <f>16-STANDINGS_OVERALL14[[#This Row],[LG K]]</f>
        <v>13</v>
      </c>
      <c r="Z230">
        <f>16-STANDINGS_OVERALL14[[#This Row],[LG SV]]</f>
        <v>14</v>
      </c>
      <c r="AA23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102</v>
      </c>
      <c r="AB230">
        <f t="shared" si="3"/>
        <v>4</v>
      </c>
    </row>
    <row r="231" spans="1:28" x14ac:dyDescent="0.25">
      <c r="A231">
        <v>64</v>
      </c>
      <c r="B231" s="10" t="str">
        <f>STANDINGS_OVERALL14[[#This Row],[Team]]&amp;STANDINGS_OVERALL14[[#This Row],[League]]</f>
        <v>Team KaufmannMain Event Online April 1 1 pm ET League 1</v>
      </c>
      <c r="C231" s="10" t="s">
        <v>475</v>
      </c>
      <c r="D231" t="s">
        <v>476</v>
      </c>
      <c r="E231" t="s">
        <v>441</v>
      </c>
      <c r="F231">
        <v>7</v>
      </c>
      <c r="G231">
        <f>INDEX(STANDINGS_BA[],MATCH(STANDINGS_OVERALL14[[#This Row],[TEAMandLEAGUE]],STANDINGS_BA[TeamANDLeague],0),COLUMN(STANDINGS_BA[PLACE]))</f>
        <v>9</v>
      </c>
      <c r="H231">
        <f>INDEX(STANDINGS_R[],MATCH(STANDINGS_OVERALL14[[#This Row],[TEAMandLEAGUE]],STANDINGS_R[TeamAndLeague],0),COLUMN(STANDINGS_R[PLACE]))</f>
        <v>1</v>
      </c>
      <c r="I231">
        <f>INDEX(STANDINGS_HR[],MATCH(STANDINGS_OVERALL14[[#This Row],[TEAMandLEAGUE]],STANDINGS_HR[TeamANDLeague],0),COLUMN(STANDINGS_HR[PLACE]))</f>
        <v>1</v>
      </c>
      <c r="J231">
        <f>INDEX(STANDINGS_RBI[],MATCH(STANDINGS_OVERALL14[[#This Row],[TEAMandLEAGUE]],STANDINGS_RBI[TeamANDLeague],0),COLUMN(STANDINGS_RBI[PLACE]))</f>
        <v>1</v>
      </c>
      <c r="K231">
        <f>INDEX(STANDINGS_SB[],MATCH(STANDINGS_OVERALL14[[#This Row],[TEAMandLEAGUE]],STANDINGS_SB[TeamANDLeague],0),COLUMN(STANDINGS_SB[PLACE]))</f>
        <v>2</v>
      </c>
      <c r="L231">
        <f>INDEX(STANDINGS_ERA[],MATCH(STANDINGS_OVERALL14[[#This Row],[TEAMandLEAGUE]],STANDINGS_ERA[TeamANDLeague],0),COLUMN(STANDINGS_ERA[PLACE]))</f>
        <v>10</v>
      </c>
      <c r="M231">
        <f>INDEX(STANDINGS_W[],MATCH(STANDINGS_OVERALL14[[#This Row],[TEAMandLEAGUE]],STANDINGS_W[TeamANDLeague],0),COLUMN(STANDINGS_W[PLACE]))</f>
        <v>14</v>
      </c>
      <c r="N231">
        <f>INDEX(STANDINGS_WHIP[],MATCH(STANDINGS_OVERALL14[[#This Row],[TEAMandLEAGUE]],STANDINGS_WHIP[TeamANDLeague],0),COLUMN(STANDINGS_WHIP[PLACE]))</f>
        <v>6</v>
      </c>
      <c r="O231">
        <f>INDEX(STANDINGS_K[],MATCH(STANDINGS_OVERALL14[[#This Row],[TEAMandLEAGUE]],STANDINGS_K[TeamANDLeague],0),COLUMN(STANDINGS_K[PLACE]))</f>
        <v>14</v>
      </c>
      <c r="P231">
        <f>INDEX(STANDINGS_SV[],MATCH(STANDINGS_OVERALL14[[#This Row],[TEAMandLEAGUE]],STANDINGS_SV[TeamANDLeague],0),COLUMN(STANDINGS_SV[PLACE]))</f>
        <v>1</v>
      </c>
      <c r="Q231">
        <f>16-STANDINGS_OVERALL14[[#This Row],[LG BA]]</f>
        <v>7</v>
      </c>
      <c r="R231">
        <f>16-STANDINGS_OVERALL14[[#This Row],[LG R]]</f>
        <v>15</v>
      </c>
      <c r="S231">
        <f>16-STANDINGS_OVERALL14[[#This Row],[LG HR]]</f>
        <v>15</v>
      </c>
      <c r="T231">
        <f>16-STANDINGS_OVERALL14[[#This Row],[LG RBI]]</f>
        <v>15</v>
      </c>
      <c r="U231">
        <f>16-STANDINGS_OVERALL14[[#This Row],[LG SB]]</f>
        <v>14</v>
      </c>
      <c r="V231">
        <f>16-STANDINGS_OVERALL14[[#This Row],[LG ERA]]</f>
        <v>6</v>
      </c>
      <c r="W231">
        <f>16-STANDINGS_OVERALL14[[#This Row],[LG W]]</f>
        <v>2</v>
      </c>
      <c r="X231">
        <f>16-STANDINGS_OVERALL14[[#This Row],[LG WHIP]]</f>
        <v>10</v>
      </c>
      <c r="Y231">
        <f>16-STANDINGS_OVERALL14[[#This Row],[LG K]]</f>
        <v>2</v>
      </c>
      <c r="Z231">
        <f>16-STANDINGS_OVERALL14[[#This Row],[LG SV]]</f>
        <v>15</v>
      </c>
      <c r="AA23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101</v>
      </c>
      <c r="AB231">
        <f t="shared" si="3"/>
        <v>5</v>
      </c>
    </row>
    <row r="232" spans="1:28" x14ac:dyDescent="0.25">
      <c r="A232">
        <v>144</v>
      </c>
      <c r="B232" s="10" t="str">
        <f>STANDINGS_OVERALL14[[#This Row],[Team]]&amp;STANDINGS_OVERALL14[[#This Row],[League]]</f>
        <v>Breaking Bats 2Main Event Online April 1 1 pm ET League 1</v>
      </c>
      <c r="C232" s="10" t="s">
        <v>549</v>
      </c>
      <c r="D232" t="s">
        <v>550</v>
      </c>
      <c r="E232" t="s">
        <v>441</v>
      </c>
      <c r="F232">
        <v>4</v>
      </c>
      <c r="G232">
        <f>INDEX(STANDINGS_BA[],MATCH(STANDINGS_OVERALL14[[#This Row],[TEAMandLEAGUE]],STANDINGS_BA[TeamANDLeague],0),COLUMN(STANDINGS_BA[PLACE]))</f>
        <v>2</v>
      </c>
      <c r="H232">
        <f>INDEX(STANDINGS_R[],MATCH(STANDINGS_OVERALL14[[#This Row],[TEAMandLEAGUE]],STANDINGS_R[TeamAndLeague],0),COLUMN(STANDINGS_R[PLACE]))</f>
        <v>4</v>
      </c>
      <c r="I232">
        <f>INDEX(STANDINGS_HR[],MATCH(STANDINGS_OVERALL14[[#This Row],[TEAMandLEAGUE]],STANDINGS_HR[TeamANDLeague],0),COLUMN(STANDINGS_HR[PLACE]))</f>
        <v>5</v>
      </c>
      <c r="J232">
        <f>INDEX(STANDINGS_RBI[],MATCH(STANDINGS_OVERALL14[[#This Row],[TEAMandLEAGUE]],STANDINGS_RBI[TeamANDLeague],0),COLUMN(STANDINGS_RBI[PLACE]))</f>
        <v>11</v>
      </c>
      <c r="K232">
        <f>INDEX(STANDINGS_SB[],MATCH(STANDINGS_OVERALL14[[#This Row],[TEAMandLEAGUE]],STANDINGS_SB[TeamANDLeague],0),COLUMN(STANDINGS_SB[PLACE]))</f>
        <v>10</v>
      </c>
      <c r="L232">
        <f>INDEX(STANDINGS_ERA[],MATCH(STANDINGS_OVERALL14[[#This Row],[TEAMandLEAGUE]],STANDINGS_ERA[TeamANDLeague],0),COLUMN(STANDINGS_ERA[PLACE]))</f>
        <v>1</v>
      </c>
      <c r="M232">
        <f>INDEX(STANDINGS_W[],MATCH(STANDINGS_OVERALL14[[#This Row],[TEAMandLEAGUE]],STANDINGS_W[TeamANDLeague],0),COLUMN(STANDINGS_W[PLACE]))</f>
        <v>8</v>
      </c>
      <c r="N232">
        <f>INDEX(STANDINGS_WHIP[],MATCH(STANDINGS_OVERALL14[[#This Row],[TEAMandLEAGUE]],STANDINGS_WHIP[TeamANDLeague],0),COLUMN(STANDINGS_WHIP[PLACE]))</f>
        <v>1</v>
      </c>
      <c r="O232">
        <f>INDEX(STANDINGS_K[],MATCH(STANDINGS_OVERALL14[[#This Row],[TEAMandLEAGUE]],STANDINGS_K[TeamANDLeague],0),COLUMN(STANDINGS_K[PLACE]))</f>
        <v>11</v>
      </c>
      <c r="P232">
        <f>INDEX(STANDINGS_SV[],MATCH(STANDINGS_OVERALL14[[#This Row],[TEAMandLEAGUE]],STANDINGS_SV[TeamANDLeague],0),COLUMN(STANDINGS_SV[PLACE]))</f>
        <v>12</v>
      </c>
      <c r="Q232">
        <f>16-STANDINGS_OVERALL14[[#This Row],[LG BA]]</f>
        <v>14</v>
      </c>
      <c r="R232">
        <f>16-STANDINGS_OVERALL14[[#This Row],[LG R]]</f>
        <v>12</v>
      </c>
      <c r="S232">
        <f>16-STANDINGS_OVERALL14[[#This Row],[LG HR]]</f>
        <v>11</v>
      </c>
      <c r="T232">
        <f>16-STANDINGS_OVERALL14[[#This Row],[LG RBI]]</f>
        <v>5</v>
      </c>
      <c r="U232">
        <f>16-STANDINGS_OVERALL14[[#This Row],[LG SB]]</f>
        <v>6</v>
      </c>
      <c r="V232">
        <f>16-STANDINGS_OVERALL14[[#This Row],[LG ERA]]</f>
        <v>15</v>
      </c>
      <c r="W232">
        <f>16-STANDINGS_OVERALL14[[#This Row],[LG W]]</f>
        <v>8</v>
      </c>
      <c r="X232">
        <f>16-STANDINGS_OVERALL14[[#This Row],[LG WHIP]]</f>
        <v>15</v>
      </c>
      <c r="Y232">
        <f>16-STANDINGS_OVERALL14[[#This Row],[LG K]]</f>
        <v>5</v>
      </c>
      <c r="Z232">
        <f>16-STANDINGS_OVERALL14[[#This Row],[LG SV]]</f>
        <v>4</v>
      </c>
      <c r="AA23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232">
        <f t="shared" si="3"/>
        <v>6</v>
      </c>
    </row>
    <row r="233" spans="1:28" x14ac:dyDescent="0.25">
      <c r="A233">
        <v>107</v>
      </c>
      <c r="B233" s="10" t="str">
        <f>STANDINGS_OVERALL14[[#This Row],[Team]]&amp;STANDINGS_OVERALL14[[#This Row],[League]]</f>
        <v>Men Without HelmetsMain Event Online April 1 1 pm ET League 1</v>
      </c>
      <c r="C233" s="10" t="s">
        <v>194</v>
      </c>
      <c r="D233" t="s">
        <v>196</v>
      </c>
      <c r="E233" t="s">
        <v>441</v>
      </c>
      <c r="F233">
        <v>13</v>
      </c>
      <c r="G233">
        <f>INDEX(STANDINGS_BA[],MATCH(STANDINGS_OVERALL14[[#This Row],[TEAMandLEAGUE]],STANDINGS_BA[TeamANDLeague],0),COLUMN(STANDINGS_BA[PLACE]))</f>
        <v>5</v>
      </c>
      <c r="H233">
        <f>INDEX(STANDINGS_R[],MATCH(STANDINGS_OVERALL14[[#This Row],[TEAMandLEAGUE]],STANDINGS_R[TeamAndLeague],0),COLUMN(STANDINGS_R[PLACE]))</f>
        <v>7</v>
      </c>
      <c r="I233">
        <f>INDEX(STANDINGS_HR[],MATCH(STANDINGS_OVERALL14[[#This Row],[TEAMandLEAGUE]],STANDINGS_HR[TeamANDLeague],0),COLUMN(STANDINGS_HR[PLACE]))</f>
        <v>4</v>
      </c>
      <c r="J233">
        <f>INDEX(STANDINGS_RBI[],MATCH(STANDINGS_OVERALL14[[#This Row],[TEAMandLEAGUE]],STANDINGS_RBI[TeamANDLeague],0),COLUMN(STANDINGS_RBI[PLACE]))</f>
        <v>6</v>
      </c>
      <c r="K233">
        <f>INDEX(STANDINGS_SB[],MATCH(STANDINGS_OVERALL14[[#This Row],[TEAMandLEAGUE]],STANDINGS_SB[TeamANDLeague],0),COLUMN(STANDINGS_SB[PLACE]))</f>
        <v>11</v>
      </c>
      <c r="L233">
        <f>INDEX(STANDINGS_ERA[],MATCH(STANDINGS_OVERALL14[[#This Row],[TEAMandLEAGUE]],STANDINGS_ERA[TeamANDLeague],0),COLUMN(STANDINGS_ERA[PLACE]))</f>
        <v>7</v>
      </c>
      <c r="M233">
        <f>INDEX(STANDINGS_W[],MATCH(STANDINGS_OVERALL14[[#This Row],[TEAMandLEAGUE]],STANDINGS_W[TeamANDLeague],0),COLUMN(STANDINGS_W[PLACE]))</f>
        <v>4</v>
      </c>
      <c r="N233">
        <f>INDEX(STANDINGS_WHIP[],MATCH(STANDINGS_OVERALL14[[#This Row],[TEAMandLEAGUE]],STANDINGS_WHIP[TeamANDLeague],0),COLUMN(STANDINGS_WHIP[PLACE]))</f>
        <v>8</v>
      </c>
      <c r="O233">
        <f>INDEX(STANDINGS_K[],MATCH(STANDINGS_OVERALL14[[#This Row],[TEAMandLEAGUE]],STANDINGS_K[TeamANDLeague],0),COLUMN(STANDINGS_K[PLACE]))</f>
        <v>13</v>
      </c>
      <c r="P233">
        <f>INDEX(STANDINGS_SV[],MATCH(STANDINGS_OVERALL14[[#This Row],[TEAMandLEAGUE]],STANDINGS_SV[TeamANDLeague],0),COLUMN(STANDINGS_SV[PLACE]))</f>
        <v>3</v>
      </c>
      <c r="Q233">
        <f>16-STANDINGS_OVERALL14[[#This Row],[LG BA]]</f>
        <v>11</v>
      </c>
      <c r="R233">
        <f>16-STANDINGS_OVERALL14[[#This Row],[LG R]]</f>
        <v>9</v>
      </c>
      <c r="S233">
        <f>16-STANDINGS_OVERALL14[[#This Row],[LG HR]]</f>
        <v>12</v>
      </c>
      <c r="T233">
        <f>16-STANDINGS_OVERALL14[[#This Row],[LG RBI]]</f>
        <v>10</v>
      </c>
      <c r="U233">
        <f>16-STANDINGS_OVERALL14[[#This Row],[LG SB]]</f>
        <v>5</v>
      </c>
      <c r="V233">
        <f>16-STANDINGS_OVERALL14[[#This Row],[LG ERA]]</f>
        <v>9</v>
      </c>
      <c r="W233">
        <f>16-STANDINGS_OVERALL14[[#This Row],[LG W]]</f>
        <v>12</v>
      </c>
      <c r="X233">
        <f>16-STANDINGS_OVERALL14[[#This Row],[LG WHIP]]</f>
        <v>8</v>
      </c>
      <c r="Y233">
        <f>16-STANDINGS_OVERALL14[[#This Row],[LG K]]</f>
        <v>3</v>
      </c>
      <c r="Z233">
        <f>16-STANDINGS_OVERALL14[[#This Row],[LG SV]]</f>
        <v>13</v>
      </c>
      <c r="AA23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92</v>
      </c>
      <c r="AB233">
        <f t="shared" si="3"/>
        <v>7</v>
      </c>
    </row>
    <row r="234" spans="1:28" x14ac:dyDescent="0.25">
      <c r="A234">
        <v>215</v>
      </c>
      <c r="B234" s="10" t="str">
        <f>STANDINGS_OVERALL14[[#This Row],[Team]]&amp;STANDINGS_OVERALL14[[#This Row],[League]]</f>
        <v>Impaired PhysiciansMain Event Online April 1 1 pm ET League 1</v>
      </c>
      <c r="C234" s="10" t="s">
        <v>38</v>
      </c>
      <c r="D234" t="s">
        <v>39</v>
      </c>
      <c r="E234" t="s">
        <v>441</v>
      </c>
      <c r="F234">
        <v>14</v>
      </c>
      <c r="G234">
        <f>INDEX(STANDINGS_BA[],MATCH(STANDINGS_OVERALL14[[#This Row],[TEAMandLEAGUE]],STANDINGS_BA[TeamANDLeague],0),COLUMN(STANDINGS_BA[PLACE]))</f>
        <v>1</v>
      </c>
      <c r="H234">
        <f>INDEX(STANDINGS_R[],MATCH(STANDINGS_OVERALL14[[#This Row],[TEAMandLEAGUE]],STANDINGS_R[TeamAndLeague],0),COLUMN(STANDINGS_R[PLACE]))</f>
        <v>5</v>
      </c>
      <c r="I234">
        <f>INDEX(STANDINGS_HR[],MATCH(STANDINGS_OVERALL14[[#This Row],[TEAMandLEAGUE]],STANDINGS_HR[TeamANDLeague],0),COLUMN(STANDINGS_HR[PLACE]))</f>
        <v>7</v>
      </c>
      <c r="J234">
        <f>INDEX(STANDINGS_RBI[],MATCH(STANDINGS_OVERALL14[[#This Row],[TEAMandLEAGUE]],STANDINGS_RBI[TeamANDLeague],0),COLUMN(STANDINGS_RBI[PLACE]))</f>
        <v>2</v>
      </c>
      <c r="K234">
        <f>INDEX(STANDINGS_SB[],MATCH(STANDINGS_OVERALL14[[#This Row],[TEAMandLEAGUE]],STANDINGS_SB[TeamANDLeague],0),COLUMN(STANDINGS_SB[PLACE]))</f>
        <v>13</v>
      </c>
      <c r="L234">
        <f>INDEX(STANDINGS_ERA[],MATCH(STANDINGS_OVERALL14[[#This Row],[TEAMandLEAGUE]],STANDINGS_ERA[TeamANDLeague],0),COLUMN(STANDINGS_ERA[PLACE]))</f>
        <v>12</v>
      </c>
      <c r="M234">
        <f>INDEX(STANDINGS_W[],MATCH(STANDINGS_OVERALL14[[#This Row],[TEAMandLEAGUE]],STANDINGS_W[TeamANDLeague],0),COLUMN(STANDINGS_W[PLACE]))</f>
        <v>10</v>
      </c>
      <c r="N234">
        <f>INDEX(STANDINGS_WHIP[],MATCH(STANDINGS_OVERALL14[[#This Row],[TEAMandLEAGUE]],STANDINGS_WHIP[TeamANDLeague],0),COLUMN(STANDINGS_WHIP[PLACE]))</f>
        <v>13</v>
      </c>
      <c r="O234">
        <f>INDEX(STANDINGS_K[],MATCH(STANDINGS_OVERALL14[[#This Row],[TEAMandLEAGUE]],STANDINGS_K[TeamANDLeague],0),COLUMN(STANDINGS_K[PLACE]))</f>
        <v>7</v>
      </c>
      <c r="P234">
        <f>INDEX(STANDINGS_SV[],MATCH(STANDINGS_OVERALL14[[#This Row],[TEAMandLEAGUE]],STANDINGS_SV[TeamANDLeague],0),COLUMN(STANDINGS_SV[PLACE]))</f>
        <v>9</v>
      </c>
      <c r="Q234">
        <f>16-STANDINGS_OVERALL14[[#This Row],[LG BA]]</f>
        <v>15</v>
      </c>
      <c r="R234">
        <f>16-STANDINGS_OVERALL14[[#This Row],[LG R]]</f>
        <v>11</v>
      </c>
      <c r="S234">
        <f>16-STANDINGS_OVERALL14[[#This Row],[LG HR]]</f>
        <v>9</v>
      </c>
      <c r="T234">
        <f>16-STANDINGS_OVERALL14[[#This Row],[LG RBI]]</f>
        <v>14</v>
      </c>
      <c r="U234">
        <f>16-STANDINGS_OVERALL14[[#This Row],[LG SB]]</f>
        <v>3</v>
      </c>
      <c r="V234">
        <f>16-STANDINGS_OVERALL14[[#This Row],[LG ERA]]</f>
        <v>4</v>
      </c>
      <c r="W234">
        <f>16-STANDINGS_OVERALL14[[#This Row],[LG W]]</f>
        <v>6</v>
      </c>
      <c r="X234">
        <f>16-STANDINGS_OVERALL14[[#This Row],[LG WHIP]]</f>
        <v>3</v>
      </c>
      <c r="Y234">
        <f>16-STANDINGS_OVERALL14[[#This Row],[LG K]]</f>
        <v>9</v>
      </c>
      <c r="Z234">
        <f>16-STANDINGS_OVERALL14[[#This Row],[LG SV]]</f>
        <v>7</v>
      </c>
      <c r="AA23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81</v>
      </c>
      <c r="AB234">
        <f t="shared" si="3"/>
        <v>8</v>
      </c>
    </row>
    <row r="235" spans="1:28" x14ac:dyDescent="0.25">
      <c r="A235">
        <v>263</v>
      </c>
      <c r="B235" s="10" t="str">
        <f>STANDINGS_OVERALL14[[#This Row],[Team]]&amp;STANDINGS_OVERALL14[[#This Row],[League]]</f>
        <v>The People's ChampMain Event Online April 1 1 pm ET League 1</v>
      </c>
      <c r="C235" s="10" t="s">
        <v>128</v>
      </c>
      <c r="D235" t="s">
        <v>129</v>
      </c>
      <c r="E235" t="s">
        <v>441</v>
      </c>
      <c r="F235">
        <v>11</v>
      </c>
      <c r="G235">
        <f>INDEX(STANDINGS_BA[],MATCH(STANDINGS_OVERALL14[[#This Row],[TEAMandLEAGUE]],STANDINGS_BA[TeamANDLeague],0),COLUMN(STANDINGS_BA[PLACE]))</f>
        <v>10</v>
      </c>
      <c r="H235">
        <f>INDEX(STANDINGS_R[],MATCH(STANDINGS_OVERALL14[[#This Row],[TEAMandLEAGUE]],STANDINGS_R[TeamAndLeague],0),COLUMN(STANDINGS_R[PLACE]))</f>
        <v>9</v>
      </c>
      <c r="I235">
        <f>INDEX(STANDINGS_HR[],MATCH(STANDINGS_OVERALL14[[#This Row],[TEAMandLEAGUE]],STANDINGS_HR[TeamANDLeague],0),COLUMN(STANDINGS_HR[PLACE]))</f>
        <v>13</v>
      </c>
      <c r="J235">
        <f>INDEX(STANDINGS_RBI[],MATCH(STANDINGS_OVERALL14[[#This Row],[TEAMandLEAGUE]],STANDINGS_RBI[TeamANDLeague],0),COLUMN(STANDINGS_RBI[PLACE]))</f>
        <v>13</v>
      </c>
      <c r="K235">
        <f>INDEX(STANDINGS_SB[],MATCH(STANDINGS_OVERALL14[[#This Row],[TEAMandLEAGUE]],STANDINGS_SB[TeamANDLeague],0),COLUMN(STANDINGS_SB[PLACE]))</f>
        <v>5</v>
      </c>
      <c r="L235">
        <f>INDEX(STANDINGS_ERA[],MATCH(STANDINGS_OVERALL14[[#This Row],[TEAMandLEAGUE]],STANDINGS_ERA[TeamANDLeague],0),COLUMN(STANDINGS_ERA[PLACE]))</f>
        <v>3</v>
      </c>
      <c r="M235">
        <f>INDEX(STANDINGS_W[],MATCH(STANDINGS_OVERALL14[[#This Row],[TEAMandLEAGUE]],STANDINGS_W[TeamANDLeague],0),COLUMN(STANDINGS_W[PLACE]))</f>
        <v>5</v>
      </c>
      <c r="N235">
        <f>INDEX(STANDINGS_WHIP[],MATCH(STANDINGS_OVERALL14[[#This Row],[TEAMandLEAGUE]],STANDINGS_WHIP[TeamANDLeague],0),COLUMN(STANDINGS_WHIP[PLACE]))</f>
        <v>4</v>
      </c>
      <c r="O235">
        <f>INDEX(STANDINGS_K[],MATCH(STANDINGS_OVERALL14[[#This Row],[TEAMandLEAGUE]],STANDINGS_K[TeamANDLeague],0),COLUMN(STANDINGS_K[PLACE]))</f>
        <v>6</v>
      </c>
      <c r="P235">
        <f>INDEX(STANDINGS_SV[],MATCH(STANDINGS_OVERALL14[[#This Row],[TEAMandLEAGUE]],STANDINGS_SV[TeamANDLeague],0),COLUMN(STANDINGS_SV[PLACE]))</f>
        <v>11</v>
      </c>
      <c r="Q235">
        <f>16-STANDINGS_OVERALL14[[#This Row],[LG BA]]</f>
        <v>6</v>
      </c>
      <c r="R235">
        <f>16-STANDINGS_OVERALL14[[#This Row],[LG R]]</f>
        <v>7</v>
      </c>
      <c r="S235">
        <f>16-STANDINGS_OVERALL14[[#This Row],[LG HR]]</f>
        <v>3</v>
      </c>
      <c r="T235">
        <f>16-STANDINGS_OVERALL14[[#This Row],[LG RBI]]</f>
        <v>3</v>
      </c>
      <c r="U235">
        <f>16-STANDINGS_OVERALL14[[#This Row],[LG SB]]</f>
        <v>11</v>
      </c>
      <c r="V235">
        <f>16-STANDINGS_OVERALL14[[#This Row],[LG ERA]]</f>
        <v>13</v>
      </c>
      <c r="W235">
        <f>16-STANDINGS_OVERALL14[[#This Row],[LG W]]</f>
        <v>11</v>
      </c>
      <c r="X235">
        <f>16-STANDINGS_OVERALL14[[#This Row],[LG WHIP]]</f>
        <v>12</v>
      </c>
      <c r="Y235">
        <f>16-STANDINGS_OVERALL14[[#This Row],[LG K]]</f>
        <v>10</v>
      </c>
      <c r="Z235">
        <f>16-STANDINGS_OVERALL14[[#This Row],[LG SV]]</f>
        <v>5</v>
      </c>
      <c r="AA23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81</v>
      </c>
      <c r="AB235">
        <f t="shared" si="3"/>
        <v>9</v>
      </c>
    </row>
    <row r="236" spans="1:28" x14ac:dyDescent="0.25">
      <c r="A236">
        <v>271</v>
      </c>
      <c r="B236" s="10" t="str">
        <f>STANDINGS_OVERALL14[[#This Row],[Team]]&amp;STANDINGS_OVERALL14[[#This Row],[League]]</f>
        <v>Penny LoverMain Event Online April 1 1 pm ET League 1</v>
      </c>
      <c r="C236" s="10" t="s">
        <v>662</v>
      </c>
      <c r="D236" t="s">
        <v>125</v>
      </c>
      <c r="E236" t="s">
        <v>441</v>
      </c>
      <c r="F236">
        <v>6</v>
      </c>
      <c r="G236">
        <f>INDEX(STANDINGS_BA[],MATCH(STANDINGS_OVERALL14[[#This Row],[TEAMandLEAGUE]],STANDINGS_BA[TeamANDLeague],0),COLUMN(STANDINGS_BA[PLACE]))</f>
        <v>14</v>
      </c>
      <c r="H236">
        <f>INDEX(STANDINGS_R[],MATCH(STANDINGS_OVERALL14[[#This Row],[TEAMandLEAGUE]],STANDINGS_R[TeamAndLeague],0),COLUMN(STANDINGS_R[PLACE]))</f>
        <v>10</v>
      </c>
      <c r="I236">
        <f>INDEX(STANDINGS_HR[],MATCH(STANDINGS_OVERALL14[[#This Row],[TEAMandLEAGUE]],STANDINGS_HR[TeamANDLeague],0),COLUMN(STANDINGS_HR[PLACE]))</f>
        <v>3</v>
      </c>
      <c r="J236">
        <f>INDEX(STANDINGS_RBI[],MATCH(STANDINGS_OVERALL14[[#This Row],[TEAMandLEAGUE]],STANDINGS_RBI[TeamANDLeague],0),COLUMN(STANDINGS_RBI[PLACE]))</f>
        <v>8</v>
      </c>
      <c r="K236">
        <f>INDEX(STANDINGS_SB[],MATCH(STANDINGS_OVERALL14[[#This Row],[TEAMandLEAGUE]],STANDINGS_SB[TeamANDLeague],0),COLUMN(STANDINGS_SB[PLACE]))</f>
        <v>15</v>
      </c>
      <c r="L236">
        <f>INDEX(STANDINGS_ERA[],MATCH(STANDINGS_OVERALL14[[#This Row],[TEAMandLEAGUE]],STANDINGS_ERA[TeamANDLeague],0),COLUMN(STANDINGS_ERA[PLACE]))</f>
        <v>9</v>
      </c>
      <c r="M236">
        <f>INDEX(STANDINGS_W[],MATCH(STANDINGS_OVERALL14[[#This Row],[TEAMandLEAGUE]],STANDINGS_W[TeamANDLeague],0),COLUMN(STANDINGS_W[PLACE]))</f>
        <v>6</v>
      </c>
      <c r="N236">
        <f>INDEX(STANDINGS_WHIP[],MATCH(STANDINGS_OVERALL14[[#This Row],[TEAMandLEAGUE]],STANDINGS_WHIP[TeamANDLeague],0),COLUMN(STANDINGS_WHIP[PLACE]))</f>
        <v>12</v>
      </c>
      <c r="O236">
        <f>INDEX(STANDINGS_K[],MATCH(STANDINGS_OVERALL14[[#This Row],[TEAMandLEAGUE]],STANDINGS_K[TeamANDLeague],0),COLUMN(STANDINGS_K[PLACE]))</f>
        <v>2</v>
      </c>
      <c r="P236">
        <f>INDEX(STANDINGS_SV[],MATCH(STANDINGS_OVERALL14[[#This Row],[TEAMandLEAGUE]],STANDINGS_SV[TeamANDLeague],0),COLUMN(STANDINGS_SV[PLACE]))</f>
        <v>7</v>
      </c>
      <c r="Q236">
        <f>16-STANDINGS_OVERALL14[[#This Row],[LG BA]]</f>
        <v>2</v>
      </c>
      <c r="R236">
        <f>16-STANDINGS_OVERALL14[[#This Row],[LG R]]</f>
        <v>6</v>
      </c>
      <c r="S236">
        <f>16-STANDINGS_OVERALL14[[#This Row],[LG HR]]</f>
        <v>13</v>
      </c>
      <c r="T236">
        <f>16-STANDINGS_OVERALL14[[#This Row],[LG RBI]]</f>
        <v>8</v>
      </c>
      <c r="U236">
        <f>16-STANDINGS_OVERALL14[[#This Row],[LG SB]]</f>
        <v>1</v>
      </c>
      <c r="V236">
        <f>16-STANDINGS_OVERALL14[[#This Row],[LG ERA]]</f>
        <v>7</v>
      </c>
      <c r="W236">
        <f>16-STANDINGS_OVERALL14[[#This Row],[LG W]]</f>
        <v>10</v>
      </c>
      <c r="X236">
        <f>16-STANDINGS_OVERALL14[[#This Row],[LG WHIP]]</f>
        <v>4</v>
      </c>
      <c r="Y236">
        <f>16-STANDINGS_OVERALL14[[#This Row],[LG K]]</f>
        <v>14</v>
      </c>
      <c r="Z236">
        <f>16-STANDINGS_OVERALL14[[#This Row],[LG SV]]</f>
        <v>9</v>
      </c>
      <c r="AA23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74</v>
      </c>
      <c r="AB236">
        <f t="shared" si="3"/>
        <v>10</v>
      </c>
    </row>
    <row r="237" spans="1:28" x14ac:dyDescent="0.25">
      <c r="A237">
        <v>374</v>
      </c>
      <c r="B237" s="10" t="str">
        <f>STANDINGS_OVERALL14[[#This Row],[Team]]&amp;STANDINGS_OVERALL14[[#This Row],[League]]</f>
        <v>Team thomasMain Event Online April 1 1 pm ET League 1</v>
      </c>
      <c r="C237" s="10" t="s">
        <v>695</v>
      </c>
      <c r="D237" t="s">
        <v>696</v>
      </c>
      <c r="E237" t="s">
        <v>441</v>
      </c>
      <c r="F237">
        <v>9</v>
      </c>
      <c r="G237">
        <f>INDEX(STANDINGS_BA[],MATCH(STANDINGS_OVERALL14[[#This Row],[TEAMandLEAGUE]],STANDINGS_BA[TeamANDLeague],0),COLUMN(STANDINGS_BA[PLACE]))</f>
        <v>11</v>
      </c>
      <c r="H237">
        <f>INDEX(STANDINGS_R[],MATCH(STANDINGS_OVERALL14[[#This Row],[TEAMandLEAGUE]],STANDINGS_R[TeamAndLeague],0),COLUMN(STANDINGS_R[PLACE]))</f>
        <v>12</v>
      </c>
      <c r="I237">
        <f>INDEX(STANDINGS_HR[],MATCH(STANDINGS_OVERALL14[[#This Row],[TEAMandLEAGUE]],STANDINGS_HR[TeamANDLeague],0),COLUMN(STANDINGS_HR[PLACE]))</f>
        <v>12</v>
      </c>
      <c r="J237">
        <f>INDEX(STANDINGS_RBI[],MATCH(STANDINGS_OVERALL14[[#This Row],[TEAMandLEAGUE]],STANDINGS_RBI[TeamANDLeague],0),COLUMN(STANDINGS_RBI[PLACE]))</f>
        <v>10</v>
      </c>
      <c r="K237">
        <f>INDEX(STANDINGS_SB[],MATCH(STANDINGS_OVERALL14[[#This Row],[TEAMandLEAGUE]],STANDINGS_SB[TeamANDLeague],0),COLUMN(STANDINGS_SB[PLACE]))</f>
        <v>9</v>
      </c>
      <c r="L237">
        <f>INDEX(STANDINGS_ERA[],MATCH(STANDINGS_OVERALL14[[#This Row],[TEAMandLEAGUE]],STANDINGS_ERA[TeamANDLeague],0),COLUMN(STANDINGS_ERA[PLACE]))</f>
        <v>13</v>
      </c>
      <c r="M237">
        <f>INDEX(STANDINGS_W[],MATCH(STANDINGS_OVERALL14[[#This Row],[TEAMandLEAGUE]],STANDINGS_W[TeamANDLeague],0),COLUMN(STANDINGS_W[PLACE]))</f>
        <v>12</v>
      </c>
      <c r="N237">
        <f>INDEX(STANDINGS_WHIP[],MATCH(STANDINGS_OVERALL14[[#This Row],[TEAMandLEAGUE]],STANDINGS_WHIP[TeamANDLeague],0),COLUMN(STANDINGS_WHIP[PLACE]))</f>
        <v>10</v>
      </c>
      <c r="O237">
        <f>INDEX(STANDINGS_K[],MATCH(STANDINGS_OVERALL14[[#This Row],[TEAMandLEAGUE]],STANDINGS_K[TeamANDLeague],0),COLUMN(STANDINGS_K[PLACE]))</f>
        <v>5</v>
      </c>
      <c r="P237">
        <f>INDEX(STANDINGS_SV[],MATCH(STANDINGS_OVERALL14[[#This Row],[TEAMandLEAGUE]],STANDINGS_SV[TeamANDLeague],0),COLUMN(STANDINGS_SV[PLACE]))</f>
        <v>5</v>
      </c>
      <c r="Q237">
        <f>16-STANDINGS_OVERALL14[[#This Row],[LG BA]]</f>
        <v>5</v>
      </c>
      <c r="R237">
        <f>16-STANDINGS_OVERALL14[[#This Row],[LG R]]</f>
        <v>4</v>
      </c>
      <c r="S237">
        <f>16-STANDINGS_OVERALL14[[#This Row],[LG HR]]</f>
        <v>4</v>
      </c>
      <c r="T237">
        <f>16-STANDINGS_OVERALL14[[#This Row],[LG RBI]]</f>
        <v>6</v>
      </c>
      <c r="U237">
        <f>16-STANDINGS_OVERALL14[[#This Row],[LG SB]]</f>
        <v>7</v>
      </c>
      <c r="V237">
        <f>16-STANDINGS_OVERALL14[[#This Row],[LG ERA]]</f>
        <v>3</v>
      </c>
      <c r="W237">
        <f>16-STANDINGS_OVERALL14[[#This Row],[LG W]]</f>
        <v>4</v>
      </c>
      <c r="X237">
        <f>16-STANDINGS_OVERALL14[[#This Row],[LG WHIP]]</f>
        <v>6</v>
      </c>
      <c r="Y237">
        <f>16-STANDINGS_OVERALL14[[#This Row],[LG K]]</f>
        <v>11</v>
      </c>
      <c r="Z237">
        <f>16-STANDINGS_OVERALL14[[#This Row],[LG SV]]</f>
        <v>11</v>
      </c>
      <c r="AA23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61</v>
      </c>
      <c r="AB237">
        <f t="shared" si="3"/>
        <v>11</v>
      </c>
    </row>
    <row r="238" spans="1:28" x14ac:dyDescent="0.25">
      <c r="A238">
        <v>380</v>
      </c>
      <c r="B238" s="10" t="str">
        <f>STANDINGS_OVERALL14[[#This Row],[Team]]&amp;STANDINGS_OVERALL14[[#This Row],[League]]</f>
        <v>LittlefingerMain Event Online April 1 1 pm ET League 1</v>
      </c>
      <c r="C238" s="10" t="s">
        <v>777</v>
      </c>
      <c r="D238" t="s">
        <v>778</v>
      </c>
      <c r="E238" t="s">
        <v>441</v>
      </c>
      <c r="F238">
        <v>3</v>
      </c>
      <c r="G238">
        <f>INDEX(STANDINGS_BA[],MATCH(STANDINGS_OVERALL14[[#This Row],[TEAMandLEAGUE]],STANDINGS_BA[TeamANDLeague],0),COLUMN(STANDINGS_BA[PLACE]))</f>
        <v>4</v>
      </c>
      <c r="H238">
        <f>INDEX(STANDINGS_R[],MATCH(STANDINGS_OVERALL14[[#This Row],[TEAMandLEAGUE]],STANDINGS_R[TeamAndLeague],0),COLUMN(STANDINGS_R[PLACE]))</f>
        <v>13</v>
      </c>
      <c r="I238">
        <f>INDEX(STANDINGS_HR[],MATCH(STANDINGS_OVERALL14[[#This Row],[TEAMandLEAGUE]],STANDINGS_HR[TeamANDLeague],0),COLUMN(STANDINGS_HR[PLACE]))</f>
        <v>8</v>
      </c>
      <c r="J238">
        <f>INDEX(STANDINGS_RBI[],MATCH(STANDINGS_OVERALL14[[#This Row],[TEAMandLEAGUE]],STANDINGS_RBI[TeamANDLeague],0),COLUMN(STANDINGS_RBI[PLACE]))</f>
        <v>12</v>
      </c>
      <c r="K238">
        <f>INDEX(STANDINGS_SB[],MATCH(STANDINGS_OVERALL14[[#This Row],[TEAMandLEAGUE]],STANDINGS_SB[TeamANDLeague],0),COLUMN(STANDINGS_SB[PLACE]))</f>
        <v>14</v>
      </c>
      <c r="L238">
        <f>INDEX(STANDINGS_ERA[],MATCH(STANDINGS_OVERALL14[[#This Row],[TEAMandLEAGUE]],STANDINGS_ERA[TeamANDLeague],0),COLUMN(STANDINGS_ERA[PLACE]))</f>
        <v>6</v>
      </c>
      <c r="M238">
        <f>INDEX(STANDINGS_W[],MATCH(STANDINGS_OVERALL14[[#This Row],[TEAMandLEAGUE]],STANDINGS_W[TeamANDLeague],0),COLUMN(STANDINGS_W[PLACE]))</f>
        <v>13</v>
      </c>
      <c r="N238">
        <f>INDEX(STANDINGS_WHIP[],MATCH(STANDINGS_OVERALL14[[#This Row],[TEAMandLEAGUE]],STANDINGS_WHIP[TeamANDLeague],0),COLUMN(STANDINGS_WHIP[PLACE]))</f>
        <v>7</v>
      </c>
      <c r="O238">
        <f>INDEX(STANDINGS_K[],MATCH(STANDINGS_OVERALL14[[#This Row],[TEAMandLEAGUE]],STANDINGS_K[TeamANDLeague],0),COLUMN(STANDINGS_K[PLACE]))</f>
        <v>9</v>
      </c>
      <c r="P238">
        <f>INDEX(STANDINGS_SV[],MATCH(STANDINGS_OVERALL14[[#This Row],[TEAMandLEAGUE]],STANDINGS_SV[TeamANDLeague],0),COLUMN(STANDINGS_SV[PLACE]))</f>
        <v>13</v>
      </c>
      <c r="Q238">
        <f>16-STANDINGS_OVERALL14[[#This Row],[LG BA]]</f>
        <v>12</v>
      </c>
      <c r="R238">
        <f>16-STANDINGS_OVERALL14[[#This Row],[LG R]]</f>
        <v>3</v>
      </c>
      <c r="S238">
        <f>16-STANDINGS_OVERALL14[[#This Row],[LG HR]]</f>
        <v>8</v>
      </c>
      <c r="T238">
        <f>16-STANDINGS_OVERALL14[[#This Row],[LG RBI]]</f>
        <v>4</v>
      </c>
      <c r="U238">
        <f>16-STANDINGS_OVERALL14[[#This Row],[LG SB]]</f>
        <v>2</v>
      </c>
      <c r="V238">
        <f>16-STANDINGS_OVERALL14[[#This Row],[LG ERA]]</f>
        <v>10</v>
      </c>
      <c r="W238">
        <f>16-STANDINGS_OVERALL14[[#This Row],[LG W]]</f>
        <v>3</v>
      </c>
      <c r="X238">
        <f>16-STANDINGS_OVERALL14[[#This Row],[LG WHIP]]</f>
        <v>9</v>
      </c>
      <c r="Y238">
        <f>16-STANDINGS_OVERALL14[[#This Row],[LG K]]</f>
        <v>7</v>
      </c>
      <c r="Z238">
        <f>16-STANDINGS_OVERALL14[[#This Row],[LG SV]]</f>
        <v>3</v>
      </c>
      <c r="AA23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61</v>
      </c>
      <c r="AB238">
        <f t="shared" si="3"/>
        <v>12</v>
      </c>
    </row>
    <row r="239" spans="1:28" x14ac:dyDescent="0.25">
      <c r="A239">
        <v>388</v>
      </c>
      <c r="B239" s="10" t="str">
        <f>STANDINGS_OVERALL14[[#This Row],[Team]]&amp;STANDINGS_OVERALL14[[#This Row],[League]]</f>
        <v>Team MadaniMain Event Online April 1 1 pm ET League 1</v>
      </c>
      <c r="C239" s="10" t="s">
        <v>153</v>
      </c>
      <c r="D239" t="s">
        <v>153</v>
      </c>
      <c r="E239" t="s">
        <v>441</v>
      </c>
      <c r="F239">
        <v>5</v>
      </c>
      <c r="G239">
        <f>INDEX(STANDINGS_BA[],MATCH(STANDINGS_OVERALL14[[#This Row],[TEAMandLEAGUE]],STANDINGS_BA[TeamANDLeague],0),COLUMN(STANDINGS_BA[PLACE]))</f>
        <v>15</v>
      </c>
      <c r="H239">
        <f>INDEX(STANDINGS_R[],MATCH(STANDINGS_OVERALL14[[#This Row],[TEAMandLEAGUE]],STANDINGS_R[TeamAndLeague],0),COLUMN(STANDINGS_R[PLACE]))</f>
        <v>11</v>
      </c>
      <c r="I239">
        <f>INDEX(STANDINGS_HR[],MATCH(STANDINGS_OVERALL14[[#This Row],[TEAMandLEAGUE]],STANDINGS_HR[TeamANDLeague],0),COLUMN(STANDINGS_HR[PLACE]))</f>
        <v>11</v>
      </c>
      <c r="J239">
        <f>INDEX(STANDINGS_RBI[],MATCH(STANDINGS_OVERALL14[[#This Row],[TEAMandLEAGUE]],STANDINGS_RBI[TeamANDLeague],0),COLUMN(STANDINGS_RBI[PLACE]))</f>
        <v>9</v>
      </c>
      <c r="K239">
        <f>INDEX(STANDINGS_SB[],MATCH(STANDINGS_OVERALL14[[#This Row],[TEAMandLEAGUE]],STANDINGS_SB[TeamANDLeague],0),COLUMN(STANDINGS_SB[PLACE]))</f>
        <v>6</v>
      </c>
      <c r="L239">
        <f>INDEX(STANDINGS_ERA[],MATCH(STANDINGS_OVERALL14[[#This Row],[TEAMandLEAGUE]],STANDINGS_ERA[TeamANDLeague],0),COLUMN(STANDINGS_ERA[PLACE]))</f>
        <v>11</v>
      </c>
      <c r="M239">
        <f>INDEX(STANDINGS_W[],MATCH(STANDINGS_OVERALL14[[#This Row],[TEAMandLEAGUE]],STANDINGS_W[TeamANDLeague],0),COLUMN(STANDINGS_W[PLACE]))</f>
        <v>11</v>
      </c>
      <c r="N239">
        <f>INDEX(STANDINGS_WHIP[],MATCH(STANDINGS_OVERALL14[[#This Row],[TEAMandLEAGUE]],STANDINGS_WHIP[TeamANDLeague],0),COLUMN(STANDINGS_WHIP[PLACE]))</f>
        <v>11</v>
      </c>
      <c r="O239">
        <f>INDEX(STANDINGS_K[],MATCH(STANDINGS_OVERALL14[[#This Row],[TEAMandLEAGUE]],STANDINGS_K[TeamANDLeague],0),COLUMN(STANDINGS_K[PLACE]))</f>
        <v>10</v>
      </c>
      <c r="P239">
        <f>INDEX(STANDINGS_SV[],MATCH(STANDINGS_OVERALL14[[#This Row],[TEAMandLEAGUE]],STANDINGS_SV[TeamANDLeague],0),COLUMN(STANDINGS_SV[PLACE]))</f>
        <v>8</v>
      </c>
      <c r="Q239">
        <f>16-STANDINGS_OVERALL14[[#This Row],[LG BA]]</f>
        <v>1</v>
      </c>
      <c r="R239">
        <f>16-STANDINGS_OVERALL14[[#This Row],[LG R]]</f>
        <v>5</v>
      </c>
      <c r="S239">
        <f>16-STANDINGS_OVERALL14[[#This Row],[LG HR]]</f>
        <v>5</v>
      </c>
      <c r="T239">
        <f>16-STANDINGS_OVERALL14[[#This Row],[LG RBI]]</f>
        <v>7</v>
      </c>
      <c r="U239">
        <f>16-STANDINGS_OVERALL14[[#This Row],[LG SB]]</f>
        <v>10</v>
      </c>
      <c r="V239">
        <f>16-STANDINGS_OVERALL14[[#This Row],[LG ERA]]</f>
        <v>5</v>
      </c>
      <c r="W239">
        <f>16-STANDINGS_OVERALL14[[#This Row],[LG W]]</f>
        <v>5</v>
      </c>
      <c r="X239">
        <f>16-STANDINGS_OVERALL14[[#This Row],[LG WHIP]]</f>
        <v>5</v>
      </c>
      <c r="Y239">
        <f>16-STANDINGS_OVERALL14[[#This Row],[LG K]]</f>
        <v>6</v>
      </c>
      <c r="Z239">
        <f>16-STANDINGS_OVERALL14[[#This Row],[LG SV]]</f>
        <v>8</v>
      </c>
      <c r="AA23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57</v>
      </c>
      <c r="AB239">
        <f t="shared" si="3"/>
        <v>13</v>
      </c>
    </row>
    <row r="240" spans="1:28" x14ac:dyDescent="0.25">
      <c r="A240">
        <v>476</v>
      </c>
      <c r="B240" s="10" t="str">
        <f>STANDINGS_OVERALL14[[#This Row],[Team]]&amp;STANDINGS_OVERALL14[[#This Row],[League]]</f>
        <v>Infinity Management GroupMain Event Online April 1 1 pm ET League 1</v>
      </c>
      <c r="C240" s="10" t="s">
        <v>354</v>
      </c>
      <c r="D240" t="s">
        <v>355</v>
      </c>
      <c r="E240" t="s">
        <v>441</v>
      </c>
      <c r="F240">
        <v>15</v>
      </c>
      <c r="G240">
        <f>INDEX(STANDINGS_BA[],MATCH(STANDINGS_OVERALL14[[#This Row],[TEAMandLEAGUE]],STANDINGS_BA[TeamANDLeague],0),COLUMN(STANDINGS_BA[PLACE]))</f>
        <v>13</v>
      </c>
      <c r="H240">
        <f>INDEX(STANDINGS_R[],MATCH(STANDINGS_OVERALL14[[#This Row],[TEAMandLEAGUE]],STANDINGS_R[TeamAndLeague],0),COLUMN(STANDINGS_R[PLACE]))</f>
        <v>14</v>
      </c>
      <c r="I240">
        <f>INDEX(STANDINGS_HR[],MATCH(STANDINGS_OVERALL14[[#This Row],[TEAMandLEAGUE]],STANDINGS_HR[TeamANDLeague],0),COLUMN(STANDINGS_HR[PLACE]))</f>
        <v>14</v>
      </c>
      <c r="J240">
        <f>INDEX(STANDINGS_RBI[],MATCH(STANDINGS_OVERALL14[[#This Row],[TEAMandLEAGUE]],STANDINGS_RBI[TeamANDLeague],0),COLUMN(STANDINGS_RBI[PLACE]))</f>
        <v>14</v>
      </c>
      <c r="K240">
        <f>INDEX(STANDINGS_SB[],MATCH(STANDINGS_OVERALL14[[#This Row],[TEAMandLEAGUE]],STANDINGS_SB[TeamANDLeague],0),COLUMN(STANDINGS_SB[PLACE]))</f>
        <v>8</v>
      </c>
      <c r="L240">
        <f>INDEX(STANDINGS_ERA[],MATCH(STANDINGS_OVERALL14[[#This Row],[TEAMandLEAGUE]],STANDINGS_ERA[TeamANDLeague],0),COLUMN(STANDINGS_ERA[PLACE]))</f>
        <v>15</v>
      </c>
      <c r="M240">
        <f>INDEX(STANDINGS_W[],MATCH(STANDINGS_OVERALL14[[#This Row],[TEAMandLEAGUE]],STANDINGS_W[TeamANDLeague],0),COLUMN(STANDINGS_W[PLACE]))</f>
        <v>9</v>
      </c>
      <c r="N240">
        <f>INDEX(STANDINGS_WHIP[],MATCH(STANDINGS_OVERALL14[[#This Row],[TEAMandLEAGUE]],STANDINGS_WHIP[TeamANDLeague],0),COLUMN(STANDINGS_WHIP[PLACE]))</f>
        <v>14</v>
      </c>
      <c r="O240">
        <f>INDEX(STANDINGS_K[],MATCH(STANDINGS_OVERALL14[[#This Row],[TEAMandLEAGUE]],STANDINGS_K[TeamANDLeague],0),COLUMN(STANDINGS_K[PLACE]))</f>
        <v>12</v>
      </c>
      <c r="P240">
        <f>INDEX(STANDINGS_SV[],MATCH(STANDINGS_OVERALL14[[#This Row],[TEAMandLEAGUE]],STANDINGS_SV[TeamANDLeague],0),COLUMN(STANDINGS_SV[PLACE]))</f>
        <v>14</v>
      </c>
      <c r="Q240">
        <f>16-STANDINGS_OVERALL14[[#This Row],[LG BA]]</f>
        <v>3</v>
      </c>
      <c r="R240">
        <f>16-STANDINGS_OVERALL14[[#This Row],[LG R]]</f>
        <v>2</v>
      </c>
      <c r="S240">
        <f>16-STANDINGS_OVERALL14[[#This Row],[LG HR]]</f>
        <v>2</v>
      </c>
      <c r="T240">
        <f>16-STANDINGS_OVERALL14[[#This Row],[LG RBI]]</f>
        <v>2</v>
      </c>
      <c r="U240">
        <f>16-STANDINGS_OVERALL14[[#This Row],[LG SB]]</f>
        <v>8</v>
      </c>
      <c r="V240">
        <f>16-STANDINGS_OVERALL14[[#This Row],[LG ERA]]</f>
        <v>1</v>
      </c>
      <c r="W240">
        <f>16-STANDINGS_OVERALL14[[#This Row],[LG W]]</f>
        <v>7</v>
      </c>
      <c r="X240">
        <f>16-STANDINGS_OVERALL14[[#This Row],[LG WHIP]]</f>
        <v>2</v>
      </c>
      <c r="Y240">
        <f>16-STANDINGS_OVERALL14[[#This Row],[LG K]]</f>
        <v>4</v>
      </c>
      <c r="Z240">
        <f>16-STANDINGS_OVERALL14[[#This Row],[LG SV]]</f>
        <v>2</v>
      </c>
      <c r="AA24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33</v>
      </c>
      <c r="AB240">
        <f t="shared" si="3"/>
        <v>14</v>
      </c>
    </row>
    <row r="241" spans="1:28" x14ac:dyDescent="0.25">
      <c r="A241">
        <v>478</v>
      </c>
      <c r="B241" s="10" t="str">
        <f>STANDINGS_OVERALL14[[#This Row],[Team]]&amp;STANDINGS_OVERALL14[[#This Row],[League]]</f>
        <v>Team TwoninerMain Event Online April 1 1 pm ET League 1</v>
      </c>
      <c r="C241" s="10" t="s">
        <v>884</v>
      </c>
      <c r="D241" t="s">
        <v>401</v>
      </c>
      <c r="E241" t="s">
        <v>441</v>
      </c>
      <c r="F241">
        <v>1</v>
      </c>
      <c r="G241">
        <f>INDEX(STANDINGS_BA[],MATCH(STANDINGS_OVERALL14[[#This Row],[TEAMandLEAGUE]],STANDINGS_BA[TeamANDLeague],0),COLUMN(STANDINGS_BA[PLACE]))</f>
        <v>8</v>
      </c>
      <c r="H241">
        <f>INDEX(STANDINGS_R[],MATCH(STANDINGS_OVERALL14[[#This Row],[TEAMandLEAGUE]],STANDINGS_R[TeamAndLeague],0),COLUMN(STANDINGS_R[PLACE]))</f>
        <v>15</v>
      </c>
      <c r="I241">
        <f>INDEX(STANDINGS_HR[],MATCH(STANDINGS_OVERALL14[[#This Row],[TEAMandLEAGUE]],STANDINGS_HR[TeamANDLeague],0),COLUMN(STANDINGS_HR[PLACE]))</f>
        <v>15</v>
      </c>
      <c r="J241">
        <f>INDEX(STANDINGS_RBI[],MATCH(STANDINGS_OVERALL14[[#This Row],[TEAMandLEAGUE]],STANDINGS_RBI[TeamANDLeague],0),COLUMN(STANDINGS_RBI[PLACE]))</f>
        <v>15</v>
      </c>
      <c r="K241">
        <f>INDEX(STANDINGS_SB[],MATCH(STANDINGS_OVERALL14[[#This Row],[TEAMandLEAGUE]],STANDINGS_SB[TeamANDLeague],0),COLUMN(STANDINGS_SB[PLACE]))</f>
        <v>7</v>
      </c>
      <c r="L241">
        <f>INDEX(STANDINGS_ERA[],MATCH(STANDINGS_OVERALL14[[#This Row],[TEAMandLEAGUE]],STANDINGS_ERA[TeamANDLeague],0),COLUMN(STANDINGS_ERA[PLACE]))</f>
        <v>14</v>
      </c>
      <c r="M241">
        <f>INDEX(STANDINGS_W[],MATCH(STANDINGS_OVERALL14[[#This Row],[TEAMandLEAGUE]],STANDINGS_W[TeamANDLeague],0),COLUMN(STANDINGS_W[PLACE]))</f>
        <v>15</v>
      </c>
      <c r="N241">
        <f>INDEX(STANDINGS_WHIP[],MATCH(STANDINGS_OVERALL14[[#This Row],[TEAMandLEAGUE]],STANDINGS_WHIP[TeamANDLeague],0),COLUMN(STANDINGS_WHIP[PLACE]))</f>
        <v>15</v>
      </c>
      <c r="O241">
        <f>INDEX(STANDINGS_K[],MATCH(STANDINGS_OVERALL14[[#This Row],[TEAMandLEAGUE]],STANDINGS_K[TeamANDLeague],0),COLUMN(STANDINGS_K[PLACE]))</f>
        <v>15</v>
      </c>
      <c r="P241">
        <f>INDEX(STANDINGS_SV[],MATCH(STANDINGS_OVERALL14[[#This Row],[TEAMandLEAGUE]],STANDINGS_SV[TeamANDLeague],0),COLUMN(STANDINGS_SV[PLACE]))</f>
        <v>15</v>
      </c>
      <c r="Q241">
        <f>16-STANDINGS_OVERALL14[[#This Row],[LG BA]]</f>
        <v>8</v>
      </c>
      <c r="R241">
        <f>16-STANDINGS_OVERALL14[[#This Row],[LG R]]</f>
        <v>1</v>
      </c>
      <c r="S241">
        <f>16-STANDINGS_OVERALL14[[#This Row],[LG HR]]</f>
        <v>1</v>
      </c>
      <c r="T241">
        <f>16-STANDINGS_OVERALL14[[#This Row],[LG RBI]]</f>
        <v>1</v>
      </c>
      <c r="U241">
        <f>16-STANDINGS_OVERALL14[[#This Row],[LG SB]]</f>
        <v>9</v>
      </c>
      <c r="V241">
        <f>16-STANDINGS_OVERALL14[[#This Row],[LG ERA]]</f>
        <v>2</v>
      </c>
      <c r="W241">
        <f>16-STANDINGS_OVERALL14[[#This Row],[LG W]]</f>
        <v>1</v>
      </c>
      <c r="X241">
        <f>16-STANDINGS_OVERALL14[[#This Row],[LG WHIP]]</f>
        <v>1</v>
      </c>
      <c r="Y241">
        <f>16-STANDINGS_OVERALL14[[#This Row],[LG K]]</f>
        <v>1</v>
      </c>
      <c r="Z241">
        <f>16-STANDINGS_OVERALL14[[#This Row],[LG SV]]</f>
        <v>1</v>
      </c>
      <c r="AA24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26</v>
      </c>
      <c r="AB241">
        <f t="shared" si="3"/>
        <v>15</v>
      </c>
    </row>
    <row r="242" spans="1:28" x14ac:dyDescent="0.25">
      <c r="A242">
        <v>23</v>
      </c>
      <c r="B242" s="10" t="str">
        <f>STANDINGS_OVERALL14[[#This Row],[Team]]&amp;STANDINGS_OVERALL14[[#This Row],[League]]</f>
        <v>How U Doin ME2Main Event Online April 1 1 pm ET League 2</v>
      </c>
      <c r="C242" s="10" t="s">
        <v>443</v>
      </c>
      <c r="D242" t="s">
        <v>230</v>
      </c>
      <c r="E242" t="s">
        <v>444</v>
      </c>
      <c r="F242">
        <v>5</v>
      </c>
      <c r="G242">
        <f>INDEX(STANDINGS_BA[],MATCH(STANDINGS_OVERALL14[[#This Row],[TEAMandLEAGUE]],STANDINGS_BA[TeamANDLeague],0),COLUMN(STANDINGS_BA[PLACE]))</f>
        <v>1</v>
      </c>
      <c r="H242">
        <f>INDEX(STANDINGS_R[],MATCH(STANDINGS_OVERALL14[[#This Row],[TEAMandLEAGUE]],STANDINGS_R[TeamAndLeague],0),COLUMN(STANDINGS_R[PLACE]))</f>
        <v>1</v>
      </c>
      <c r="I242">
        <f>INDEX(STANDINGS_HR[],MATCH(STANDINGS_OVERALL14[[#This Row],[TEAMandLEAGUE]],STANDINGS_HR[TeamANDLeague],0),COLUMN(STANDINGS_HR[PLACE]))</f>
        <v>2</v>
      </c>
      <c r="J242">
        <f>INDEX(STANDINGS_RBI[],MATCH(STANDINGS_OVERALL14[[#This Row],[TEAMandLEAGUE]],STANDINGS_RBI[TeamANDLeague],0),COLUMN(STANDINGS_RBI[PLACE]))</f>
        <v>2</v>
      </c>
      <c r="K242">
        <f>INDEX(STANDINGS_SB[],MATCH(STANDINGS_OVERALL14[[#This Row],[TEAMandLEAGUE]],STANDINGS_SB[TeamANDLeague],0),COLUMN(STANDINGS_SB[PLACE]))</f>
        <v>7</v>
      </c>
      <c r="L242">
        <f>INDEX(STANDINGS_ERA[],MATCH(STANDINGS_OVERALL14[[#This Row],[TEAMandLEAGUE]],STANDINGS_ERA[TeamANDLeague],0),COLUMN(STANDINGS_ERA[PLACE]))</f>
        <v>3</v>
      </c>
      <c r="M242">
        <f>INDEX(STANDINGS_W[],MATCH(STANDINGS_OVERALL14[[#This Row],[TEAMandLEAGUE]],STANDINGS_W[TeamANDLeague],0),COLUMN(STANDINGS_W[PLACE]))</f>
        <v>2</v>
      </c>
      <c r="N242">
        <f>INDEX(STANDINGS_WHIP[],MATCH(STANDINGS_OVERALL14[[#This Row],[TEAMandLEAGUE]],STANDINGS_WHIP[TeamANDLeague],0),COLUMN(STANDINGS_WHIP[PLACE]))</f>
        <v>2</v>
      </c>
      <c r="O242">
        <f>INDEX(STANDINGS_K[],MATCH(STANDINGS_OVERALL14[[#This Row],[TEAMandLEAGUE]],STANDINGS_K[TeamANDLeague],0),COLUMN(STANDINGS_K[PLACE]))</f>
        <v>6</v>
      </c>
      <c r="P242">
        <f>INDEX(STANDINGS_SV[],MATCH(STANDINGS_OVERALL14[[#This Row],[TEAMandLEAGUE]],STANDINGS_SV[TeamANDLeague],0),COLUMN(STANDINGS_SV[PLACE]))</f>
        <v>9</v>
      </c>
      <c r="Q242">
        <f>16-STANDINGS_OVERALL14[[#This Row],[LG BA]]</f>
        <v>15</v>
      </c>
      <c r="R242">
        <f>16-STANDINGS_OVERALL14[[#This Row],[LG R]]</f>
        <v>15</v>
      </c>
      <c r="S242">
        <f>16-STANDINGS_OVERALL14[[#This Row],[LG HR]]</f>
        <v>14</v>
      </c>
      <c r="T242">
        <f>16-STANDINGS_OVERALL14[[#This Row],[LG RBI]]</f>
        <v>14</v>
      </c>
      <c r="U242">
        <f>16-STANDINGS_OVERALL14[[#This Row],[LG SB]]</f>
        <v>9</v>
      </c>
      <c r="V242">
        <f>16-STANDINGS_OVERALL14[[#This Row],[LG ERA]]</f>
        <v>13</v>
      </c>
      <c r="W242">
        <f>16-STANDINGS_OVERALL14[[#This Row],[LG W]]</f>
        <v>14</v>
      </c>
      <c r="X242">
        <f>16-STANDINGS_OVERALL14[[#This Row],[LG WHIP]]</f>
        <v>14</v>
      </c>
      <c r="Y242">
        <f>16-STANDINGS_OVERALL14[[#This Row],[LG K]]</f>
        <v>10</v>
      </c>
      <c r="Z242">
        <f>16-STANDINGS_OVERALL14[[#This Row],[LG SV]]</f>
        <v>7</v>
      </c>
      <c r="AA24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125</v>
      </c>
      <c r="AB242">
        <f t="shared" si="3"/>
        <v>1</v>
      </c>
    </row>
    <row r="243" spans="1:28" x14ac:dyDescent="0.25">
      <c r="A243">
        <v>51</v>
      </c>
      <c r="B243" s="10" t="str">
        <f>STANDINGS_OVERALL14[[#This Row],[Team]]&amp;STANDINGS_OVERALL14[[#This Row],[League]]</f>
        <v>Miggy's CrownMain Event Online April 1 1 pm ET League 2</v>
      </c>
      <c r="C243" s="10" t="s">
        <v>83</v>
      </c>
      <c r="D243" t="s">
        <v>84</v>
      </c>
      <c r="E243" t="s">
        <v>444</v>
      </c>
      <c r="F243">
        <v>10</v>
      </c>
      <c r="G243">
        <f>INDEX(STANDINGS_BA[],MATCH(STANDINGS_OVERALL14[[#This Row],[TEAMandLEAGUE]],STANDINGS_BA[TeamANDLeague],0),COLUMN(STANDINGS_BA[PLACE]))</f>
        <v>11</v>
      </c>
      <c r="H243">
        <f>INDEX(STANDINGS_R[],MATCH(STANDINGS_OVERALL14[[#This Row],[TEAMandLEAGUE]],STANDINGS_R[TeamAndLeague],0),COLUMN(STANDINGS_R[PLACE]))</f>
        <v>2</v>
      </c>
      <c r="I243">
        <f>INDEX(STANDINGS_HR[],MATCH(STANDINGS_OVERALL14[[#This Row],[TEAMandLEAGUE]],STANDINGS_HR[TeamANDLeague],0),COLUMN(STANDINGS_HR[PLACE]))</f>
        <v>1</v>
      </c>
      <c r="J243">
        <f>INDEX(STANDINGS_RBI[],MATCH(STANDINGS_OVERALL14[[#This Row],[TEAMandLEAGUE]],STANDINGS_RBI[TeamANDLeague],0),COLUMN(STANDINGS_RBI[PLACE]))</f>
        <v>4</v>
      </c>
      <c r="K243">
        <f>INDEX(STANDINGS_SB[],MATCH(STANDINGS_OVERALL14[[#This Row],[TEAMandLEAGUE]],STANDINGS_SB[TeamANDLeague],0),COLUMN(STANDINGS_SB[PLACE]))</f>
        <v>8</v>
      </c>
      <c r="L243">
        <f>INDEX(STANDINGS_ERA[],MATCH(STANDINGS_OVERALL14[[#This Row],[TEAMandLEAGUE]],STANDINGS_ERA[TeamANDLeague],0),COLUMN(STANDINGS_ERA[PLACE]))</f>
        <v>4</v>
      </c>
      <c r="M243">
        <f>INDEX(STANDINGS_W[],MATCH(STANDINGS_OVERALL14[[#This Row],[TEAMandLEAGUE]],STANDINGS_W[TeamANDLeague],0),COLUMN(STANDINGS_W[PLACE]))</f>
        <v>8</v>
      </c>
      <c r="N243">
        <f>INDEX(STANDINGS_WHIP[],MATCH(STANDINGS_OVERALL14[[#This Row],[TEAMandLEAGUE]],STANDINGS_WHIP[TeamANDLeague],0),COLUMN(STANDINGS_WHIP[PLACE]))</f>
        <v>5</v>
      </c>
      <c r="O243">
        <f>INDEX(STANDINGS_K[],MATCH(STANDINGS_OVERALL14[[#This Row],[TEAMandLEAGUE]],STANDINGS_K[TeamANDLeague],0),COLUMN(STANDINGS_K[PLACE]))</f>
        <v>7</v>
      </c>
      <c r="P243">
        <f>INDEX(STANDINGS_SV[],MATCH(STANDINGS_OVERALL14[[#This Row],[TEAMandLEAGUE]],STANDINGS_SV[TeamANDLeague],0),COLUMN(STANDINGS_SV[PLACE]))</f>
        <v>2</v>
      </c>
      <c r="Q243">
        <f>16-STANDINGS_OVERALL14[[#This Row],[LG BA]]</f>
        <v>5</v>
      </c>
      <c r="R243">
        <f>16-STANDINGS_OVERALL14[[#This Row],[LG R]]</f>
        <v>14</v>
      </c>
      <c r="S243">
        <f>16-STANDINGS_OVERALL14[[#This Row],[LG HR]]</f>
        <v>15</v>
      </c>
      <c r="T243">
        <f>16-STANDINGS_OVERALL14[[#This Row],[LG RBI]]</f>
        <v>12</v>
      </c>
      <c r="U243">
        <f>16-STANDINGS_OVERALL14[[#This Row],[LG SB]]</f>
        <v>8</v>
      </c>
      <c r="V243">
        <f>16-STANDINGS_OVERALL14[[#This Row],[LG ERA]]</f>
        <v>12</v>
      </c>
      <c r="W243">
        <f>16-STANDINGS_OVERALL14[[#This Row],[LG W]]</f>
        <v>8</v>
      </c>
      <c r="X243">
        <f>16-STANDINGS_OVERALL14[[#This Row],[LG WHIP]]</f>
        <v>11</v>
      </c>
      <c r="Y243">
        <f>16-STANDINGS_OVERALL14[[#This Row],[LG K]]</f>
        <v>9</v>
      </c>
      <c r="Z243">
        <f>16-STANDINGS_OVERALL14[[#This Row],[LG SV]]</f>
        <v>14</v>
      </c>
      <c r="AA24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108</v>
      </c>
      <c r="AB243">
        <f t="shared" si="3"/>
        <v>2</v>
      </c>
    </row>
    <row r="244" spans="1:28" x14ac:dyDescent="0.25">
      <c r="A244">
        <v>85</v>
      </c>
      <c r="B244" s="10" t="str">
        <f>STANDINGS_OVERALL14[[#This Row],[Team]]&amp;STANDINGS_OVERALL14[[#This Row],[League]]</f>
        <v>Shug KnightsMain Event Online April 1 1 pm ET League 2</v>
      </c>
      <c r="C244" s="10" t="s">
        <v>485</v>
      </c>
      <c r="D244" t="s">
        <v>486</v>
      </c>
      <c r="E244" t="s">
        <v>444</v>
      </c>
      <c r="F244">
        <v>8</v>
      </c>
      <c r="G244">
        <f>INDEX(STANDINGS_BA[],MATCH(STANDINGS_OVERALL14[[#This Row],[TEAMandLEAGUE]],STANDINGS_BA[TeamANDLeague],0),COLUMN(STANDINGS_BA[PLACE]))</f>
        <v>7</v>
      </c>
      <c r="H244">
        <f>INDEX(STANDINGS_R[],MATCH(STANDINGS_OVERALL14[[#This Row],[TEAMandLEAGUE]],STANDINGS_R[TeamAndLeague],0),COLUMN(STANDINGS_R[PLACE]))</f>
        <v>4</v>
      </c>
      <c r="I244">
        <f>INDEX(STANDINGS_HR[],MATCH(STANDINGS_OVERALL14[[#This Row],[TEAMandLEAGUE]],STANDINGS_HR[TeamANDLeague],0),COLUMN(STANDINGS_HR[PLACE]))</f>
        <v>4</v>
      </c>
      <c r="J244">
        <f>INDEX(STANDINGS_RBI[],MATCH(STANDINGS_OVERALL14[[#This Row],[TEAMandLEAGUE]],STANDINGS_RBI[TeamANDLeague],0),COLUMN(STANDINGS_RBI[PLACE]))</f>
        <v>7</v>
      </c>
      <c r="K244">
        <f>INDEX(STANDINGS_SB[],MATCH(STANDINGS_OVERALL14[[#This Row],[TEAMandLEAGUE]],STANDINGS_SB[TeamANDLeague],0),COLUMN(STANDINGS_SB[PLACE]))</f>
        <v>9</v>
      </c>
      <c r="L244">
        <f>INDEX(STANDINGS_ERA[],MATCH(STANDINGS_OVERALL14[[#This Row],[TEAMandLEAGUE]],STANDINGS_ERA[TeamANDLeague],0),COLUMN(STANDINGS_ERA[PLACE]))</f>
        <v>7</v>
      </c>
      <c r="M244">
        <f>INDEX(STANDINGS_W[],MATCH(STANDINGS_OVERALL14[[#This Row],[TEAMandLEAGUE]],STANDINGS_W[TeamANDLeague],0),COLUMN(STANDINGS_W[PLACE]))</f>
        <v>3</v>
      </c>
      <c r="N244">
        <f>INDEX(STANDINGS_WHIP[],MATCH(STANDINGS_OVERALL14[[#This Row],[TEAMandLEAGUE]],STANDINGS_WHIP[TeamANDLeague],0),COLUMN(STANDINGS_WHIP[PLACE]))</f>
        <v>4</v>
      </c>
      <c r="O244">
        <f>INDEX(STANDINGS_K[],MATCH(STANDINGS_OVERALL14[[#This Row],[TEAMandLEAGUE]],STANDINGS_K[TeamANDLeague],0),COLUMN(STANDINGS_K[PLACE]))</f>
        <v>5</v>
      </c>
      <c r="P244">
        <f>INDEX(STANDINGS_SV[],MATCH(STANDINGS_OVERALL14[[#This Row],[TEAMandLEAGUE]],STANDINGS_SV[TeamANDLeague],0),COLUMN(STANDINGS_SV[PLACE]))</f>
        <v>5</v>
      </c>
      <c r="Q244">
        <f>16-STANDINGS_OVERALL14[[#This Row],[LG BA]]</f>
        <v>9</v>
      </c>
      <c r="R244">
        <f>16-STANDINGS_OVERALL14[[#This Row],[LG R]]</f>
        <v>12</v>
      </c>
      <c r="S244">
        <f>16-STANDINGS_OVERALL14[[#This Row],[LG HR]]</f>
        <v>12</v>
      </c>
      <c r="T244">
        <f>16-STANDINGS_OVERALL14[[#This Row],[LG RBI]]</f>
        <v>9</v>
      </c>
      <c r="U244">
        <f>16-STANDINGS_OVERALL14[[#This Row],[LG SB]]</f>
        <v>7</v>
      </c>
      <c r="V244">
        <f>16-STANDINGS_OVERALL14[[#This Row],[LG ERA]]</f>
        <v>9</v>
      </c>
      <c r="W244">
        <f>16-STANDINGS_OVERALL14[[#This Row],[LG W]]</f>
        <v>13</v>
      </c>
      <c r="X244">
        <f>16-STANDINGS_OVERALL14[[#This Row],[LG WHIP]]</f>
        <v>12</v>
      </c>
      <c r="Y244">
        <f>16-STANDINGS_OVERALL14[[#This Row],[LG K]]</f>
        <v>11</v>
      </c>
      <c r="Z244">
        <f>16-STANDINGS_OVERALL14[[#This Row],[LG SV]]</f>
        <v>11</v>
      </c>
      <c r="AA24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105</v>
      </c>
      <c r="AB244">
        <f t="shared" si="3"/>
        <v>3</v>
      </c>
    </row>
    <row r="245" spans="1:28" x14ac:dyDescent="0.25">
      <c r="A245">
        <v>163</v>
      </c>
      <c r="B245" s="10" t="str">
        <f>STANDINGS_OVERALL14[[#This Row],[Team]]&amp;STANDINGS_OVERALL14[[#This Row],[League]]</f>
        <v>Team PaolucciMain Event Online April 1 1 pm ET League 2</v>
      </c>
      <c r="C245" s="10" t="s">
        <v>120</v>
      </c>
      <c r="D245" t="s">
        <v>121</v>
      </c>
      <c r="E245" t="s">
        <v>444</v>
      </c>
      <c r="F245">
        <v>7</v>
      </c>
      <c r="G245">
        <f>INDEX(STANDINGS_BA[],MATCH(STANDINGS_OVERALL14[[#This Row],[TEAMandLEAGUE]],STANDINGS_BA[TeamANDLeague],0),COLUMN(STANDINGS_BA[PLACE]))</f>
        <v>3</v>
      </c>
      <c r="H245">
        <f>INDEX(STANDINGS_R[],MATCH(STANDINGS_OVERALL14[[#This Row],[TEAMandLEAGUE]],STANDINGS_R[TeamAndLeague],0),COLUMN(STANDINGS_R[PLACE]))</f>
        <v>7</v>
      </c>
      <c r="I245">
        <f>INDEX(STANDINGS_HR[],MATCH(STANDINGS_OVERALL14[[#This Row],[TEAMandLEAGUE]],STANDINGS_HR[TeamANDLeague],0),COLUMN(STANDINGS_HR[PLACE]))</f>
        <v>6</v>
      </c>
      <c r="J245">
        <f>INDEX(STANDINGS_RBI[],MATCH(STANDINGS_OVERALL14[[#This Row],[TEAMandLEAGUE]],STANDINGS_RBI[TeamANDLeague],0),COLUMN(STANDINGS_RBI[PLACE]))</f>
        <v>10</v>
      </c>
      <c r="K245">
        <f>INDEX(STANDINGS_SB[],MATCH(STANDINGS_OVERALL14[[#This Row],[TEAMandLEAGUE]],STANDINGS_SB[TeamANDLeague],0),COLUMN(STANDINGS_SB[PLACE]))</f>
        <v>3</v>
      </c>
      <c r="L245">
        <f>INDEX(STANDINGS_ERA[],MATCH(STANDINGS_OVERALL14[[#This Row],[TEAMandLEAGUE]],STANDINGS_ERA[TeamANDLeague],0),COLUMN(STANDINGS_ERA[PLACE]))</f>
        <v>2</v>
      </c>
      <c r="M245">
        <f>INDEX(STANDINGS_W[],MATCH(STANDINGS_OVERALL14[[#This Row],[TEAMandLEAGUE]],STANDINGS_W[TeamANDLeague],0),COLUMN(STANDINGS_W[PLACE]))</f>
        <v>14</v>
      </c>
      <c r="N245">
        <f>INDEX(STANDINGS_WHIP[],MATCH(STANDINGS_OVERALL14[[#This Row],[TEAMandLEAGUE]],STANDINGS_WHIP[TeamANDLeague],0),COLUMN(STANDINGS_WHIP[PLACE]))</f>
        <v>6</v>
      </c>
      <c r="O245">
        <f>INDEX(STANDINGS_K[],MATCH(STANDINGS_OVERALL14[[#This Row],[TEAMandLEAGUE]],STANDINGS_K[TeamANDLeague],0),COLUMN(STANDINGS_K[PLACE]))</f>
        <v>13</v>
      </c>
      <c r="P245">
        <f>INDEX(STANDINGS_SV[],MATCH(STANDINGS_OVERALL14[[#This Row],[TEAMandLEAGUE]],STANDINGS_SV[TeamANDLeague],0),COLUMN(STANDINGS_SV[PLACE]))</f>
        <v>4</v>
      </c>
      <c r="Q245">
        <f>16-STANDINGS_OVERALL14[[#This Row],[LG BA]]</f>
        <v>13</v>
      </c>
      <c r="R245">
        <f>16-STANDINGS_OVERALL14[[#This Row],[LG R]]</f>
        <v>9</v>
      </c>
      <c r="S245">
        <f>16-STANDINGS_OVERALL14[[#This Row],[LG HR]]</f>
        <v>10</v>
      </c>
      <c r="T245">
        <f>16-STANDINGS_OVERALL14[[#This Row],[LG RBI]]</f>
        <v>6</v>
      </c>
      <c r="U245">
        <f>16-STANDINGS_OVERALL14[[#This Row],[LG SB]]</f>
        <v>13</v>
      </c>
      <c r="V245">
        <f>16-STANDINGS_OVERALL14[[#This Row],[LG ERA]]</f>
        <v>14</v>
      </c>
      <c r="W245">
        <f>16-STANDINGS_OVERALL14[[#This Row],[LG W]]</f>
        <v>2</v>
      </c>
      <c r="X245">
        <f>16-STANDINGS_OVERALL14[[#This Row],[LG WHIP]]</f>
        <v>10</v>
      </c>
      <c r="Y245">
        <f>16-STANDINGS_OVERALL14[[#This Row],[LG K]]</f>
        <v>3</v>
      </c>
      <c r="Z245">
        <f>16-STANDINGS_OVERALL14[[#This Row],[LG SV]]</f>
        <v>12</v>
      </c>
      <c r="AA24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92</v>
      </c>
      <c r="AB245">
        <f t="shared" si="3"/>
        <v>4</v>
      </c>
    </row>
    <row r="246" spans="1:28" x14ac:dyDescent="0.25">
      <c r="A246">
        <v>189</v>
      </c>
      <c r="B246" s="10" t="str">
        <f>STANDINGS_OVERALL14[[#This Row],[Team]]&amp;STANDINGS_OVERALL14[[#This Row],[League]]</f>
        <v>The Justice BerrysMain Event Online April 1 1 pm ET League 2</v>
      </c>
      <c r="C246" s="10" t="s">
        <v>594</v>
      </c>
      <c r="D246" t="s">
        <v>69</v>
      </c>
      <c r="E246" t="s">
        <v>444</v>
      </c>
      <c r="F246">
        <v>6</v>
      </c>
      <c r="G246">
        <f>INDEX(STANDINGS_BA[],MATCH(STANDINGS_OVERALL14[[#This Row],[TEAMandLEAGUE]],STANDINGS_BA[TeamANDLeague],0),COLUMN(STANDINGS_BA[PLACE]))</f>
        <v>8</v>
      </c>
      <c r="H246">
        <f>INDEX(STANDINGS_R[],MATCH(STANDINGS_OVERALL14[[#This Row],[TEAMandLEAGUE]],STANDINGS_R[TeamAndLeague],0),COLUMN(STANDINGS_R[PLACE]))</f>
        <v>3</v>
      </c>
      <c r="I246">
        <f>INDEX(STANDINGS_HR[],MATCH(STANDINGS_OVERALL14[[#This Row],[TEAMandLEAGUE]],STANDINGS_HR[TeamANDLeague],0),COLUMN(STANDINGS_HR[PLACE]))</f>
        <v>5</v>
      </c>
      <c r="J246">
        <f>INDEX(STANDINGS_RBI[],MATCH(STANDINGS_OVERALL14[[#This Row],[TEAMandLEAGUE]],STANDINGS_RBI[TeamANDLeague],0),COLUMN(STANDINGS_RBI[PLACE]))</f>
        <v>9</v>
      </c>
      <c r="K246">
        <f>INDEX(STANDINGS_SB[],MATCH(STANDINGS_OVERALL14[[#This Row],[TEAMandLEAGUE]],STANDINGS_SB[TeamANDLeague],0),COLUMN(STANDINGS_SB[PLACE]))</f>
        <v>6</v>
      </c>
      <c r="L246">
        <f>INDEX(STANDINGS_ERA[],MATCH(STANDINGS_OVERALL14[[#This Row],[TEAMandLEAGUE]],STANDINGS_ERA[TeamANDLeague],0),COLUMN(STANDINGS_ERA[PLACE]))</f>
        <v>9</v>
      </c>
      <c r="M246">
        <f>INDEX(STANDINGS_W[],MATCH(STANDINGS_OVERALL14[[#This Row],[TEAMandLEAGUE]],STANDINGS_W[TeamANDLeague],0),COLUMN(STANDINGS_W[PLACE]))</f>
        <v>10</v>
      </c>
      <c r="N246">
        <f>INDEX(STANDINGS_WHIP[],MATCH(STANDINGS_OVERALL14[[#This Row],[TEAMandLEAGUE]],STANDINGS_WHIP[TeamANDLeague],0),COLUMN(STANDINGS_WHIP[PLACE]))</f>
        <v>9</v>
      </c>
      <c r="O246">
        <f>INDEX(STANDINGS_K[],MATCH(STANDINGS_OVERALL14[[#This Row],[TEAMandLEAGUE]],STANDINGS_K[TeamANDLeague],0),COLUMN(STANDINGS_K[PLACE]))</f>
        <v>8</v>
      </c>
      <c r="P246">
        <f>INDEX(STANDINGS_SV[],MATCH(STANDINGS_OVERALL14[[#This Row],[TEAMandLEAGUE]],STANDINGS_SV[TeamANDLeague],0),COLUMN(STANDINGS_SV[PLACE]))</f>
        <v>3</v>
      </c>
      <c r="Q246">
        <f>16-STANDINGS_OVERALL14[[#This Row],[LG BA]]</f>
        <v>8</v>
      </c>
      <c r="R246">
        <f>16-STANDINGS_OVERALL14[[#This Row],[LG R]]</f>
        <v>13</v>
      </c>
      <c r="S246">
        <f>16-STANDINGS_OVERALL14[[#This Row],[LG HR]]</f>
        <v>11</v>
      </c>
      <c r="T246">
        <f>16-STANDINGS_OVERALL14[[#This Row],[LG RBI]]</f>
        <v>7</v>
      </c>
      <c r="U246">
        <f>16-STANDINGS_OVERALL14[[#This Row],[LG SB]]</f>
        <v>10</v>
      </c>
      <c r="V246">
        <f>16-STANDINGS_OVERALL14[[#This Row],[LG ERA]]</f>
        <v>7</v>
      </c>
      <c r="W246">
        <f>16-STANDINGS_OVERALL14[[#This Row],[LG W]]</f>
        <v>6</v>
      </c>
      <c r="X246">
        <f>16-STANDINGS_OVERALL14[[#This Row],[LG WHIP]]</f>
        <v>7</v>
      </c>
      <c r="Y246">
        <f>16-STANDINGS_OVERALL14[[#This Row],[LG K]]</f>
        <v>8</v>
      </c>
      <c r="Z246">
        <f>16-STANDINGS_OVERALL14[[#This Row],[LG SV]]</f>
        <v>13</v>
      </c>
      <c r="AA24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90</v>
      </c>
      <c r="AB246">
        <f t="shared" si="3"/>
        <v>5</v>
      </c>
    </row>
    <row r="247" spans="1:28" x14ac:dyDescent="0.25">
      <c r="A247">
        <v>185</v>
      </c>
      <c r="B247" s="10" t="str">
        <f>STANDINGS_OVERALL14[[#This Row],[Team]]&amp;STANDINGS_OVERALL14[[#This Row],[League]]</f>
        <v>Slowly I TurnedMain Event Online April 1 1 pm ET League 2</v>
      </c>
      <c r="C247" s="10" t="s">
        <v>590</v>
      </c>
      <c r="D247" t="s">
        <v>253</v>
      </c>
      <c r="E247" t="s">
        <v>444</v>
      </c>
      <c r="F247">
        <v>9</v>
      </c>
      <c r="G247">
        <f>INDEX(STANDINGS_BA[],MATCH(STANDINGS_OVERALL14[[#This Row],[TEAMandLEAGUE]],STANDINGS_BA[TeamANDLeague],0),COLUMN(STANDINGS_BA[PLACE]))</f>
        <v>14</v>
      </c>
      <c r="H247">
        <f>INDEX(STANDINGS_R[],MATCH(STANDINGS_OVERALL14[[#This Row],[TEAMandLEAGUE]],STANDINGS_R[TeamAndLeague],0),COLUMN(STANDINGS_R[PLACE]))</f>
        <v>9</v>
      </c>
      <c r="I247">
        <f>INDEX(STANDINGS_HR[],MATCH(STANDINGS_OVERALL14[[#This Row],[TEAMandLEAGUE]],STANDINGS_HR[TeamANDLeague],0),COLUMN(STANDINGS_HR[PLACE]))</f>
        <v>3</v>
      </c>
      <c r="J247">
        <f>INDEX(STANDINGS_RBI[],MATCH(STANDINGS_OVERALL14[[#This Row],[TEAMandLEAGUE]],STANDINGS_RBI[TeamANDLeague],0),COLUMN(STANDINGS_RBI[PLACE]))</f>
        <v>1</v>
      </c>
      <c r="K247">
        <f>INDEX(STANDINGS_SB[],MATCH(STANDINGS_OVERALL14[[#This Row],[TEAMandLEAGUE]],STANDINGS_SB[TeamANDLeague],0),COLUMN(STANDINGS_SB[PLACE]))</f>
        <v>13</v>
      </c>
      <c r="L247">
        <f>INDEX(STANDINGS_ERA[],MATCH(STANDINGS_OVERALL14[[#This Row],[TEAMandLEAGUE]],STANDINGS_ERA[TeamANDLeague],0),COLUMN(STANDINGS_ERA[PLACE]))</f>
        <v>11</v>
      </c>
      <c r="M247">
        <f>INDEX(STANDINGS_W[],MATCH(STANDINGS_OVERALL14[[#This Row],[TEAMandLEAGUE]],STANDINGS_W[TeamANDLeague],0),COLUMN(STANDINGS_W[PLACE]))</f>
        <v>4</v>
      </c>
      <c r="N247">
        <f>INDEX(STANDINGS_WHIP[],MATCH(STANDINGS_OVERALL14[[#This Row],[TEAMandLEAGUE]],STANDINGS_WHIP[TeamANDLeague],0),COLUMN(STANDINGS_WHIP[PLACE]))</f>
        <v>10</v>
      </c>
      <c r="O247">
        <f>INDEX(STANDINGS_K[],MATCH(STANDINGS_OVERALL14[[#This Row],[TEAMandLEAGUE]],STANDINGS_K[TeamANDLeague],0),COLUMN(STANDINGS_K[PLACE]))</f>
        <v>1</v>
      </c>
      <c r="P247">
        <f>INDEX(STANDINGS_SV[],MATCH(STANDINGS_OVERALL14[[#This Row],[TEAMandLEAGUE]],STANDINGS_SV[TeamANDLeague],0),COLUMN(STANDINGS_SV[PLACE]))</f>
        <v>7</v>
      </c>
      <c r="Q247">
        <f>16-STANDINGS_OVERALL14[[#This Row],[LG BA]]</f>
        <v>2</v>
      </c>
      <c r="R247">
        <f>16-STANDINGS_OVERALL14[[#This Row],[LG R]]</f>
        <v>7</v>
      </c>
      <c r="S247">
        <f>16-STANDINGS_OVERALL14[[#This Row],[LG HR]]</f>
        <v>13</v>
      </c>
      <c r="T247">
        <f>16-STANDINGS_OVERALL14[[#This Row],[LG RBI]]</f>
        <v>15</v>
      </c>
      <c r="U247">
        <f>16-STANDINGS_OVERALL14[[#This Row],[LG SB]]</f>
        <v>3</v>
      </c>
      <c r="V247">
        <f>16-STANDINGS_OVERALL14[[#This Row],[LG ERA]]</f>
        <v>5</v>
      </c>
      <c r="W247">
        <f>16-STANDINGS_OVERALL14[[#This Row],[LG W]]</f>
        <v>12</v>
      </c>
      <c r="X247">
        <f>16-STANDINGS_OVERALL14[[#This Row],[LG WHIP]]</f>
        <v>6</v>
      </c>
      <c r="Y247">
        <f>16-STANDINGS_OVERALL14[[#This Row],[LG K]]</f>
        <v>15</v>
      </c>
      <c r="Z247">
        <f>16-STANDINGS_OVERALL14[[#This Row],[LG SV]]</f>
        <v>9</v>
      </c>
      <c r="AA24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87</v>
      </c>
      <c r="AB247">
        <f t="shared" si="3"/>
        <v>6</v>
      </c>
    </row>
    <row r="248" spans="1:28" x14ac:dyDescent="0.25">
      <c r="A248">
        <v>232</v>
      </c>
      <c r="B248" s="10" t="str">
        <f>STANDINGS_OVERALL14[[#This Row],[Team]]&amp;STANDINGS_OVERALL14[[#This Row],[League]]</f>
        <v>WAR GamesMain Event Online April 1 1 pm ET League 2</v>
      </c>
      <c r="C248" s="10" t="s">
        <v>632</v>
      </c>
      <c r="D248" t="s">
        <v>117</v>
      </c>
      <c r="E248" t="s">
        <v>444</v>
      </c>
      <c r="F248">
        <v>2</v>
      </c>
      <c r="G248">
        <f>INDEX(STANDINGS_BA[],MATCH(STANDINGS_OVERALL14[[#This Row],[TEAMandLEAGUE]],STANDINGS_BA[TeamANDLeague],0),COLUMN(STANDINGS_BA[PLACE]))</f>
        <v>13</v>
      </c>
      <c r="H248">
        <f>INDEX(STANDINGS_R[],MATCH(STANDINGS_OVERALL14[[#This Row],[TEAMandLEAGUE]],STANDINGS_R[TeamAndLeague],0),COLUMN(STANDINGS_R[PLACE]))</f>
        <v>6</v>
      </c>
      <c r="I248">
        <f>INDEX(STANDINGS_HR[],MATCH(STANDINGS_OVERALL14[[#This Row],[TEAMandLEAGUE]],STANDINGS_HR[TeamANDLeague],0),COLUMN(STANDINGS_HR[PLACE]))</f>
        <v>10</v>
      </c>
      <c r="J248">
        <f>INDEX(STANDINGS_RBI[],MATCH(STANDINGS_OVERALL14[[#This Row],[TEAMandLEAGUE]],STANDINGS_RBI[TeamANDLeague],0),COLUMN(STANDINGS_RBI[PLACE]))</f>
        <v>5</v>
      </c>
      <c r="K248">
        <f>INDEX(STANDINGS_SB[],MATCH(STANDINGS_OVERALL14[[#This Row],[TEAMandLEAGUE]],STANDINGS_SB[TeamANDLeague],0),COLUMN(STANDINGS_SB[PLACE]))</f>
        <v>15</v>
      </c>
      <c r="L248">
        <f>INDEX(STANDINGS_ERA[],MATCH(STANDINGS_OVERALL14[[#This Row],[TEAMandLEAGUE]],STANDINGS_ERA[TeamANDLeague],0),COLUMN(STANDINGS_ERA[PLACE]))</f>
        <v>6</v>
      </c>
      <c r="M248">
        <f>INDEX(STANDINGS_W[],MATCH(STANDINGS_OVERALL14[[#This Row],[TEAMandLEAGUE]],STANDINGS_W[TeamANDLeague],0),COLUMN(STANDINGS_W[PLACE]))</f>
        <v>1</v>
      </c>
      <c r="N248">
        <f>INDEX(STANDINGS_WHIP[],MATCH(STANDINGS_OVERALL14[[#This Row],[TEAMandLEAGUE]],STANDINGS_WHIP[TeamANDLeague],0),COLUMN(STANDINGS_WHIP[PLACE]))</f>
        <v>3</v>
      </c>
      <c r="O248">
        <f>INDEX(STANDINGS_K[],MATCH(STANDINGS_OVERALL14[[#This Row],[TEAMandLEAGUE]],STANDINGS_K[TeamANDLeague],0),COLUMN(STANDINGS_K[PLACE]))</f>
        <v>3</v>
      </c>
      <c r="P248">
        <f>INDEX(STANDINGS_SV[],MATCH(STANDINGS_OVERALL14[[#This Row],[TEAMandLEAGUE]],STANDINGS_SV[TeamANDLeague],0),COLUMN(STANDINGS_SV[PLACE]))</f>
        <v>15</v>
      </c>
      <c r="Q248">
        <f>16-STANDINGS_OVERALL14[[#This Row],[LG BA]]</f>
        <v>3</v>
      </c>
      <c r="R248">
        <f>16-STANDINGS_OVERALL14[[#This Row],[LG R]]</f>
        <v>10</v>
      </c>
      <c r="S248">
        <f>16-STANDINGS_OVERALL14[[#This Row],[LG HR]]</f>
        <v>6</v>
      </c>
      <c r="T248">
        <f>16-STANDINGS_OVERALL14[[#This Row],[LG RBI]]</f>
        <v>11</v>
      </c>
      <c r="U248">
        <f>16-STANDINGS_OVERALL14[[#This Row],[LG SB]]</f>
        <v>1</v>
      </c>
      <c r="V248">
        <f>16-STANDINGS_OVERALL14[[#This Row],[LG ERA]]</f>
        <v>10</v>
      </c>
      <c r="W248">
        <f>16-STANDINGS_OVERALL14[[#This Row],[LG W]]</f>
        <v>15</v>
      </c>
      <c r="X248">
        <f>16-STANDINGS_OVERALL14[[#This Row],[LG WHIP]]</f>
        <v>13</v>
      </c>
      <c r="Y248">
        <f>16-STANDINGS_OVERALL14[[#This Row],[LG K]]</f>
        <v>13</v>
      </c>
      <c r="Z248">
        <f>16-STANDINGS_OVERALL14[[#This Row],[LG SV]]</f>
        <v>1</v>
      </c>
      <c r="AA24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83</v>
      </c>
      <c r="AB248">
        <f t="shared" si="3"/>
        <v>7</v>
      </c>
    </row>
    <row r="249" spans="1:28" x14ac:dyDescent="0.25">
      <c r="A249">
        <v>238</v>
      </c>
      <c r="B249" s="10" t="str">
        <f>STANDINGS_OVERALL14[[#This Row],[Team]]&amp;STANDINGS_OVERALL14[[#This Row],[League]]</f>
        <v>Joaquin PhoenixMain Event Online April 1 1 pm ET League 2</v>
      </c>
      <c r="C249" s="10" t="s">
        <v>637</v>
      </c>
      <c r="D249" t="s">
        <v>638</v>
      </c>
      <c r="E249" t="s">
        <v>444</v>
      </c>
      <c r="F249">
        <v>14</v>
      </c>
      <c r="G249">
        <f>INDEX(STANDINGS_BA[],MATCH(STANDINGS_OVERALL14[[#This Row],[TEAMandLEAGUE]],STANDINGS_BA[TeamANDLeague],0),COLUMN(STANDINGS_BA[PLACE]))</f>
        <v>4</v>
      </c>
      <c r="H249">
        <f>INDEX(STANDINGS_R[],MATCH(STANDINGS_OVERALL14[[#This Row],[TEAMandLEAGUE]],STANDINGS_R[TeamAndLeague],0),COLUMN(STANDINGS_R[PLACE]))</f>
        <v>8</v>
      </c>
      <c r="I249">
        <f>INDEX(STANDINGS_HR[],MATCH(STANDINGS_OVERALL14[[#This Row],[TEAMandLEAGUE]],STANDINGS_HR[TeamANDLeague],0),COLUMN(STANDINGS_HR[PLACE]))</f>
        <v>13</v>
      </c>
      <c r="J249">
        <f>INDEX(STANDINGS_RBI[],MATCH(STANDINGS_OVERALL14[[#This Row],[TEAMandLEAGUE]],STANDINGS_RBI[TeamANDLeague],0),COLUMN(STANDINGS_RBI[PLACE]))</f>
        <v>8</v>
      </c>
      <c r="K249">
        <f>INDEX(STANDINGS_SB[],MATCH(STANDINGS_OVERALL14[[#This Row],[TEAMandLEAGUE]],STANDINGS_SB[TeamANDLeague],0),COLUMN(STANDINGS_SB[PLACE]))</f>
        <v>2</v>
      </c>
      <c r="L249">
        <f>INDEX(STANDINGS_ERA[],MATCH(STANDINGS_OVERALL14[[#This Row],[TEAMandLEAGUE]],STANDINGS_ERA[TeamANDLeague],0),COLUMN(STANDINGS_ERA[PLACE]))</f>
        <v>10</v>
      </c>
      <c r="M249">
        <f>INDEX(STANDINGS_W[],MATCH(STANDINGS_OVERALL14[[#This Row],[TEAMandLEAGUE]],STANDINGS_W[TeamANDLeague],0),COLUMN(STANDINGS_W[PLACE]))</f>
        <v>12</v>
      </c>
      <c r="N249">
        <f>INDEX(STANDINGS_WHIP[],MATCH(STANDINGS_OVERALL14[[#This Row],[TEAMandLEAGUE]],STANDINGS_WHIP[TeamANDLeague],0),COLUMN(STANDINGS_WHIP[PLACE]))</f>
        <v>8</v>
      </c>
      <c r="O249">
        <f>INDEX(STANDINGS_K[],MATCH(STANDINGS_OVERALL14[[#This Row],[TEAMandLEAGUE]],STANDINGS_K[TeamANDLeague],0),COLUMN(STANDINGS_K[PLACE]))</f>
        <v>4</v>
      </c>
      <c r="P249">
        <f>INDEX(STANDINGS_SV[],MATCH(STANDINGS_OVERALL14[[#This Row],[TEAMandLEAGUE]],STANDINGS_SV[TeamANDLeague],0),COLUMN(STANDINGS_SV[PLACE]))</f>
        <v>8</v>
      </c>
      <c r="Q249">
        <f>16-STANDINGS_OVERALL14[[#This Row],[LG BA]]</f>
        <v>12</v>
      </c>
      <c r="R249">
        <f>16-STANDINGS_OVERALL14[[#This Row],[LG R]]</f>
        <v>8</v>
      </c>
      <c r="S249">
        <f>16-STANDINGS_OVERALL14[[#This Row],[LG HR]]</f>
        <v>3</v>
      </c>
      <c r="T249">
        <f>16-STANDINGS_OVERALL14[[#This Row],[LG RBI]]</f>
        <v>8</v>
      </c>
      <c r="U249">
        <f>16-STANDINGS_OVERALL14[[#This Row],[LG SB]]</f>
        <v>14</v>
      </c>
      <c r="V249">
        <f>16-STANDINGS_OVERALL14[[#This Row],[LG ERA]]</f>
        <v>6</v>
      </c>
      <c r="W249">
        <f>16-STANDINGS_OVERALL14[[#This Row],[LG W]]</f>
        <v>4</v>
      </c>
      <c r="X249">
        <f>16-STANDINGS_OVERALL14[[#This Row],[LG WHIP]]</f>
        <v>8</v>
      </c>
      <c r="Y249">
        <f>16-STANDINGS_OVERALL14[[#This Row],[LG K]]</f>
        <v>12</v>
      </c>
      <c r="Z249">
        <f>16-STANDINGS_OVERALL14[[#This Row],[LG SV]]</f>
        <v>8</v>
      </c>
      <c r="AA24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83</v>
      </c>
      <c r="AB249">
        <f t="shared" si="3"/>
        <v>8</v>
      </c>
    </row>
    <row r="250" spans="1:28" x14ac:dyDescent="0.25">
      <c r="A250">
        <v>187</v>
      </c>
      <c r="B250" s="10" t="str">
        <f>STANDINGS_OVERALL14[[#This Row],[Team]]&amp;STANDINGS_OVERALL14[[#This Row],[League]]</f>
        <v>Hot Ham WaterMain Event Online April 1 1 pm ET League 2</v>
      </c>
      <c r="C250" s="10" t="s">
        <v>592</v>
      </c>
      <c r="D250" t="s">
        <v>100</v>
      </c>
      <c r="E250" t="s">
        <v>444</v>
      </c>
      <c r="F250">
        <v>4</v>
      </c>
      <c r="G250">
        <f>INDEX(STANDINGS_BA[],MATCH(STANDINGS_OVERALL14[[#This Row],[TEAMandLEAGUE]],STANDINGS_BA[TeamANDLeague],0),COLUMN(STANDINGS_BA[PLACE]))</f>
        <v>12</v>
      </c>
      <c r="H250">
        <f>INDEX(STANDINGS_R[],MATCH(STANDINGS_OVERALL14[[#This Row],[TEAMandLEAGUE]],STANDINGS_R[TeamAndLeague],0),COLUMN(STANDINGS_R[PLACE]))</f>
        <v>10</v>
      </c>
      <c r="I250">
        <f>INDEX(STANDINGS_HR[],MATCH(STANDINGS_OVERALL14[[#This Row],[TEAMandLEAGUE]],STANDINGS_HR[TeamANDLeague],0),COLUMN(STANDINGS_HR[PLACE]))</f>
        <v>9</v>
      </c>
      <c r="J250">
        <f>INDEX(STANDINGS_RBI[],MATCH(STANDINGS_OVERALL14[[#This Row],[TEAMandLEAGUE]],STANDINGS_RBI[TeamANDLeague],0),COLUMN(STANDINGS_RBI[PLACE]))</f>
        <v>11</v>
      </c>
      <c r="K250">
        <f>INDEX(STANDINGS_SB[],MATCH(STANDINGS_OVERALL14[[#This Row],[TEAMandLEAGUE]],STANDINGS_SB[TeamANDLeague],0),COLUMN(STANDINGS_SB[PLACE]))</f>
        <v>11</v>
      </c>
      <c r="L250">
        <f>INDEX(STANDINGS_ERA[],MATCH(STANDINGS_OVERALL14[[#This Row],[TEAMandLEAGUE]],STANDINGS_ERA[TeamANDLeague],0),COLUMN(STANDINGS_ERA[PLACE]))</f>
        <v>5</v>
      </c>
      <c r="M250">
        <f>INDEX(STANDINGS_W[],MATCH(STANDINGS_OVERALL14[[#This Row],[TEAMandLEAGUE]],STANDINGS_W[TeamANDLeague],0),COLUMN(STANDINGS_W[PLACE]))</f>
        <v>5</v>
      </c>
      <c r="N250">
        <f>INDEX(STANDINGS_WHIP[],MATCH(STANDINGS_OVERALL14[[#This Row],[TEAMandLEAGUE]],STANDINGS_WHIP[TeamANDLeague],0),COLUMN(STANDINGS_WHIP[PLACE]))</f>
        <v>7</v>
      </c>
      <c r="O250">
        <f>INDEX(STANDINGS_K[],MATCH(STANDINGS_OVERALL14[[#This Row],[TEAMandLEAGUE]],STANDINGS_K[TeamANDLeague],0),COLUMN(STANDINGS_K[PLACE]))</f>
        <v>2</v>
      </c>
      <c r="P250">
        <f>INDEX(STANDINGS_SV[],MATCH(STANDINGS_OVERALL14[[#This Row],[TEAMandLEAGUE]],STANDINGS_SV[TeamANDLeague],0),COLUMN(STANDINGS_SV[PLACE]))</f>
        <v>10</v>
      </c>
      <c r="Q250">
        <f>16-STANDINGS_OVERALL14[[#This Row],[LG BA]]</f>
        <v>4</v>
      </c>
      <c r="R250">
        <f>16-STANDINGS_OVERALL14[[#This Row],[LG R]]</f>
        <v>6</v>
      </c>
      <c r="S250">
        <f>16-STANDINGS_OVERALL14[[#This Row],[LG HR]]</f>
        <v>7</v>
      </c>
      <c r="T250">
        <f>16-STANDINGS_OVERALL14[[#This Row],[LG RBI]]</f>
        <v>5</v>
      </c>
      <c r="U250">
        <f>16-STANDINGS_OVERALL14[[#This Row],[LG SB]]</f>
        <v>5</v>
      </c>
      <c r="V250">
        <f>16-STANDINGS_OVERALL14[[#This Row],[LG ERA]]</f>
        <v>11</v>
      </c>
      <c r="W250">
        <f>16-STANDINGS_OVERALL14[[#This Row],[LG W]]</f>
        <v>11</v>
      </c>
      <c r="X250">
        <f>16-STANDINGS_OVERALL14[[#This Row],[LG WHIP]]</f>
        <v>9</v>
      </c>
      <c r="Y250">
        <f>16-STANDINGS_OVERALL14[[#This Row],[LG K]]</f>
        <v>14</v>
      </c>
      <c r="Z250">
        <f>16-STANDINGS_OVERALL14[[#This Row],[LG SV]]</f>
        <v>6</v>
      </c>
      <c r="AA25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78</v>
      </c>
      <c r="AB250">
        <f t="shared" si="3"/>
        <v>9</v>
      </c>
    </row>
    <row r="251" spans="1:28" x14ac:dyDescent="0.25">
      <c r="A251">
        <v>323</v>
      </c>
      <c r="B251" s="10" t="str">
        <f>STANDINGS_OVERALL14[[#This Row],[Team]]&amp;STANDINGS_OVERALL14[[#This Row],[League]]</f>
        <v>BAG BALLSMain Event Online April 1 1 pm ET League 2</v>
      </c>
      <c r="C251" s="10" t="s">
        <v>722</v>
      </c>
      <c r="D251" t="s">
        <v>723</v>
      </c>
      <c r="E251" t="s">
        <v>444</v>
      </c>
      <c r="F251">
        <v>3</v>
      </c>
      <c r="G251">
        <f>INDEX(STANDINGS_BA[],MATCH(STANDINGS_OVERALL14[[#This Row],[TEAMandLEAGUE]],STANDINGS_BA[TeamANDLeague],0),COLUMN(STANDINGS_BA[PLACE]))</f>
        <v>6</v>
      </c>
      <c r="H251">
        <f>INDEX(STANDINGS_R[],MATCH(STANDINGS_OVERALL14[[#This Row],[TEAMandLEAGUE]],STANDINGS_R[TeamAndLeague],0),COLUMN(STANDINGS_R[PLACE]))</f>
        <v>15</v>
      </c>
      <c r="I251">
        <f>INDEX(STANDINGS_HR[],MATCH(STANDINGS_OVERALL14[[#This Row],[TEAMandLEAGUE]],STANDINGS_HR[TeamANDLeague],0),COLUMN(STANDINGS_HR[PLACE]))</f>
        <v>15</v>
      </c>
      <c r="J251">
        <f>INDEX(STANDINGS_RBI[],MATCH(STANDINGS_OVERALL14[[#This Row],[TEAMandLEAGUE]],STANDINGS_RBI[TeamANDLeague],0),COLUMN(STANDINGS_RBI[PLACE]))</f>
        <v>15</v>
      </c>
      <c r="K251">
        <f>INDEX(STANDINGS_SB[],MATCH(STANDINGS_OVERALL14[[#This Row],[TEAMandLEAGUE]],STANDINGS_SB[TeamANDLeague],0),COLUMN(STANDINGS_SB[PLACE]))</f>
        <v>4</v>
      </c>
      <c r="L251">
        <f>INDEX(STANDINGS_ERA[],MATCH(STANDINGS_OVERALL14[[#This Row],[TEAMandLEAGUE]],STANDINGS_ERA[TeamANDLeague],0),COLUMN(STANDINGS_ERA[PLACE]))</f>
        <v>1</v>
      </c>
      <c r="M251">
        <f>INDEX(STANDINGS_W[],MATCH(STANDINGS_OVERALL14[[#This Row],[TEAMandLEAGUE]],STANDINGS_W[TeamANDLeague],0),COLUMN(STANDINGS_W[PLACE]))</f>
        <v>15</v>
      </c>
      <c r="N251">
        <f>INDEX(STANDINGS_WHIP[],MATCH(STANDINGS_OVERALL14[[#This Row],[TEAMandLEAGUE]],STANDINGS_WHIP[TeamANDLeague],0),COLUMN(STANDINGS_WHIP[PLACE]))</f>
        <v>1</v>
      </c>
      <c r="O251">
        <f>INDEX(STANDINGS_K[],MATCH(STANDINGS_OVERALL14[[#This Row],[TEAMandLEAGUE]],STANDINGS_K[TeamANDLeague],0),COLUMN(STANDINGS_K[PLACE]))</f>
        <v>15</v>
      </c>
      <c r="P251">
        <f>INDEX(STANDINGS_SV[],MATCH(STANDINGS_OVERALL14[[#This Row],[TEAMandLEAGUE]],STANDINGS_SV[TeamANDLeague],0),COLUMN(STANDINGS_SV[PLACE]))</f>
        <v>1</v>
      </c>
      <c r="Q251">
        <f>16-STANDINGS_OVERALL14[[#This Row],[LG BA]]</f>
        <v>10</v>
      </c>
      <c r="R251">
        <f>16-STANDINGS_OVERALL14[[#This Row],[LG R]]</f>
        <v>1</v>
      </c>
      <c r="S251">
        <f>16-STANDINGS_OVERALL14[[#This Row],[LG HR]]</f>
        <v>1</v>
      </c>
      <c r="T251">
        <f>16-STANDINGS_OVERALL14[[#This Row],[LG RBI]]</f>
        <v>1</v>
      </c>
      <c r="U251">
        <f>16-STANDINGS_OVERALL14[[#This Row],[LG SB]]</f>
        <v>12</v>
      </c>
      <c r="V251">
        <f>16-STANDINGS_OVERALL14[[#This Row],[LG ERA]]</f>
        <v>15</v>
      </c>
      <c r="W251">
        <f>16-STANDINGS_OVERALL14[[#This Row],[LG W]]</f>
        <v>1</v>
      </c>
      <c r="X251">
        <f>16-STANDINGS_OVERALL14[[#This Row],[LG WHIP]]</f>
        <v>15</v>
      </c>
      <c r="Y251">
        <f>16-STANDINGS_OVERALL14[[#This Row],[LG K]]</f>
        <v>1</v>
      </c>
      <c r="Z251">
        <f>16-STANDINGS_OVERALL14[[#This Row],[LG SV]]</f>
        <v>15</v>
      </c>
      <c r="AA25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72</v>
      </c>
      <c r="AB251">
        <f t="shared" si="3"/>
        <v>10</v>
      </c>
    </row>
    <row r="252" spans="1:28" x14ac:dyDescent="0.25">
      <c r="A252">
        <v>292</v>
      </c>
      <c r="B252" s="10" t="str">
        <f>STANDINGS_OVERALL14[[#This Row],[Team]]&amp;STANDINGS_OVERALL14[[#This Row],[League]]</f>
        <v>Going Going GoneMain Event Online April 1 1 pm ET League 2</v>
      </c>
      <c r="C252" s="10" t="s">
        <v>688</v>
      </c>
      <c r="D252" t="s">
        <v>689</v>
      </c>
      <c r="E252" t="s">
        <v>444</v>
      </c>
      <c r="F252">
        <v>13</v>
      </c>
      <c r="G252">
        <f>INDEX(STANDINGS_BA[],MATCH(STANDINGS_OVERALL14[[#This Row],[TEAMandLEAGUE]],STANDINGS_BA[TeamANDLeague],0),COLUMN(STANDINGS_BA[PLACE]))</f>
        <v>5</v>
      </c>
      <c r="H252">
        <f>INDEX(STANDINGS_R[],MATCH(STANDINGS_OVERALL14[[#This Row],[TEAMandLEAGUE]],STANDINGS_R[TeamAndLeague],0),COLUMN(STANDINGS_R[PLACE]))</f>
        <v>5</v>
      </c>
      <c r="I252">
        <f>INDEX(STANDINGS_HR[],MATCH(STANDINGS_OVERALL14[[#This Row],[TEAMandLEAGUE]],STANDINGS_HR[TeamANDLeague],0),COLUMN(STANDINGS_HR[PLACE]))</f>
        <v>12</v>
      </c>
      <c r="J252">
        <f>INDEX(STANDINGS_RBI[],MATCH(STANDINGS_OVERALL14[[#This Row],[TEAMandLEAGUE]],STANDINGS_RBI[TeamANDLeague],0),COLUMN(STANDINGS_RBI[PLACE]))</f>
        <v>13</v>
      </c>
      <c r="K252">
        <f>INDEX(STANDINGS_SB[],MATCH(STANDINGS_OVERALL14[[#This Row],[TEAMandLEAGUE]],STANDINGS_SB[TeamANDLeague],0),COLUMN(STANDINGS_SB[PLACE]))</f>
        <v>1</v>
      </c>
      <c r="L252">
        <f>INDEX(STANDINGS_ERA[],MATCH(STANDINGS_OVERALL14[[#This Row],[TEAMandLEAGUE]],STANDINGS_ERA[TeamANDLeague],0),COLUMN(STANDINGS_ERA[PLACE]))</f>
        <v>15</v>
      </c>
      <c r="M252">
        <f>INDEX(STANDINGS_W[],MATCH(STANDINGS_OVERALL14[[#This Row],[TEAMandLEAGUE]],STANDINGS_W[TeamANDLeague],0),COLUMN(STANDINGS_W[PLACE]))</f>
        <v>7</v>
      </c>
      <c r="N252">
        <f>INDEX(STANDINGS_WHIP[],MATCH(STANDINGS_OVERALL14[[#This Row],[TEAMandLEAGUE]],STANDINGS_WHIP[TeamANDLeague],0),COLUMN(STANDINGS_WHIP[PLACE]))</f>
        <v>11</v>
      </c>
      <c r="O252">
        <f>INDEX(STANDINGS_K[],MATCH(STANDINGS_OVERALL14[[#This Row],[TEAMandLEAGUE]],STANDINGS_K[TeamANDLeague],0),COLUMN(STANDINGS_K[PLACE]))</f>
        <v>9</v>
      </c>
      <c r="P252">
        <f>INDEX(STANDINGS_SV[],MATCH(STANDINGS_OVERALL14[[#This Row],[TEAMandLEAGUE]],STANDINGS_SV[TeamANDLeague],0),COLUMN(STANDINGS_SV[PLACE]))</f>
        <v>13</v>
      </c>
      <c r="Q252">
        <f>16-STANDINGS_OVERALL14[[#This Row],[LG BA]]</f>
        <v>11</v>
      </c>
      <c r="R252">
        <f>16-STANDINGS_OVERALL14[[#This Row],[LG R]]</f>
        <v>11</v>
      </c>
      <c r="S252">
        <f>16-STANDINGS_OVERALL14[[#This Row],[LG HR]]</f>
        <v>4</v>
      </c>
      <c r="T252">
        <f>16-STANDINGS_OVERALL14[[#This Row],[LG RBI]]</f>
        <v>3</v>
      </c>
      <c r="U252">
        <f>16-STANDINGS_OVERALL14[[#This Row],[LG SB]]</f>
        <v>15</v>
      </c>
      <c r="V252">
        <f>16-STANDINGS_OVERALL14[[#This Row],[LG ERA]]</f>
        <v>1</v>
      </c>
      <c r="W252">
        <f>16-STANDINGS_OVERALL14[[#This Row],[LG W]]</f>
        <v>9</v>
      </c>
      <c r="X252">
        <f>16-STANDINGS_OVERALL14[[#This Row],[LG WHIP]]</f>
        <v>5</v>
      </c>
      <c r="Y252">
        <f>16-STANDINGS_OVERALL14[[#This Row],[LG K]]</f>
        <v>7</v>
      </c>
      <c r="Z252">
        <f>16-STANDINGS_OVERALL14[[#This Row],[LG SV]]</f>
        <v>3</v>
      </c>
      <c r="AA25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69</v>
      </c>
      <c r="AB252">
        <f t="shared" si="3"/>
        <v>11</v>
      </c>
    </row>
    <row r="253" spans="1:28" x14ac:dyDescent="0.25">
      <c r="A253">
        <v>331</v>
      </c>
      <c r="B253" s="10" t="str">
        <f>STANDINGS_OVERALL14[[#This Row],[Team]]&amp;STANDINGS_OVERALL14[[#This Row],[League]]</f>
        <v>Reverse BlindsideMain Event Online April 1 1 pm ET League 2</v>
      </c>
      <c r="C253" s="10" t="s">
        <v>734</v>
      </c>
      <c r="D253" t="s">
        <v>735</v>
      </c>
      <c r="E253" t="s">
        <v>444</v>
      </c>
      <c r="F253">
        <v>11</v>
      </c>
      <c r="G253">
        <f>INDEX(STANDINGS_BA[],MATCH(STANDINGS_OVERALL14[[#This Row],[TEAMandLEAGUE]],STANDINGS_BA[TeamANDLeague],0),COLUMN(STANDINGS_BA[PLACE]))</f>
        <v>2</v>
      </c>
      <c r="H253">
        <f>INDEX(STANDINGS_R[],MATCH(STANDINGS_OVERALL14[[#This Row],[TEAMandLEAGUE]],STANDINGS_R[TeamAndLeague],0),COLUMN(STANDINGS_R[PLACE]))</f>
        <v>11</v>
      </c>
      <c r="I253">
        <f>INDEX(STANDINGS_HR[],MATCH(STANDINGS_OVERALL14[[#This Row],[TEAMandLEAGUE]],STANDINGS_HR[TeamANDLeague],0),COLUMN(STANDINGS_HR[PLACE]))</f>
        <v>7</v>
      </c>
      <c r="J253">
        <f>INDEX(STANDINGS_RBI[],MATCH(STANDINGS_OVERALL14[[#This Row],[TEAMandLEAGUE]],STANDINGS_RBI[TeamANDLeague],0),COLUMN(STANDINGS_RBI[PLACE]))</f>
        <v>6</v>
      </c>
      <c r="K253">
        <f>INDEX(STANDINGS_SB[],MATCH(STANDINGS_OVERALL14[[#This Row],[TEAMandLEAGUE]],STANDINGS_SB[TeamANDLeague],0),COLUMN(STANDINGS_SB[PLACE]))</f>
        <v>12</v>
      </c>
      <c r="L253">
        <f>INDEX(STANDINGS_ERA[],MATCH(STANDINGS_OVERALL14[[#This Row],[TEAMandLEAGUE]],STANDINGS_ERA[TeamANDLeague],0),COLUMN(STANDINGS_ERA[PLACE]))</f>
        <v>13</v>
      </c>
      <c r="M253">
        <f>INDEX(STANDINGS_W[],MATCH(STANDINGS_OVERALL14[[#This Row],[TEAMandLEAGUE]],STANDINGS_W[TeamANDLeague],0),COLUMN(STANDINGS_W[PLACE]))</f>
        <v>9</v>
      </c>
      <c r="N253">
        <f>INDEX(STANDINGS_WHIP[],MATCH(STANDINGS_OVERALL14[[#This Row],[TEAMandLEAGUE]],STANDINGS_WHIP[TeamANDLeague],0),COLUMN(STANDINGS_WHIP[PLACE]))</f>
        <v>13</v>
      </c>
      <c r="O253">
        <f>INDEX(STANDINGS_K[],MATCH(STANDINGS_OVERALL14[[#This Row],[TEAMandLEAGUE]],STANDINGS_K[TeamANDLeague],0),COLUMN(STANDINGS_K[PLACE]))</f>
        <v>11</v>
      </c>
      <c r="P253">
        <f>INDEX(STANDINGS_SV[],MATCH(STANDINGS_OVERALL14[[#This Row],[TEAMandLEAGUE]],STANDINGS_SV[TeamANDLeague],0),COLUMN(STANDINGS_SV[PLACE]))</f>
        <v>12</v>
      </c>
      <c r="Q253">
        <f>16-STANDINGS_OVERALL14[[#This Row],[LG BA]]</f>
        <v>14</v>
      </c>
      <c r="R253">
        <f>16-STANDINGS_OVERALL14[[#This Row],[LG R]]</f>
        <v>5</v>
      </c>
      <c r="S253">
        <f>16-STANDINGS_OVERALL14[[#This Row],[LG HR]]</f>
        <v>9</v>
      </c>
      <c r="T253">
        <f>16-STANDINGS_OVERALL14[[#This Row],[LG RBI]]</f>
        <v>10</v>
      </c>
      <c r="U253">
        <f>16-STANDINGS_OVERALL14[[#This Row],[LG SB]]</f>
        <v>4</v>
      </c>
      <c r="V253">
        <f>16-STANDINGS_OVERALL14[[#This Row],[LG ERA]]</f>
        <v>3</v>
      </c>
      <c r="W253">
        <f>16-STANDINGS_OVERALL14[[#This Row],[LG W]]</f>
        <v>7</v>
      </c>
      <c r="X253">
        <f>16-STANDINGS_OVERALL14[[#This Row],[LG WHIP]]</f>
        <v>3</v>
      </c>
      <c r="Y253">
        <f>16-STANDINGS_OVERALL14[[#This Row],[LG K]]</f>
        <v>5</v>
      </c>
      <c r="Z253">
        <f>16-STANDINGS_OVERALL14[[#This Row],[LG SV]]</f>
        <v>4</v>
      </c>
      <c r="AA25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64</v>
      </c>
      <c r="AB253">
        <f t="shared" si="3"/>
        <v>12</v>
      </c>
    </row>
    <row r="254" spans="1:28" x14ac:dyDescent="0.25">
      <c r="A254">
        <v>364</v>
      </c>
      <c r="B254" s="10" t="str">
        <f>STANDINGS_OVERALL14[[#This Row],[Team]]&amp;STANDINGS_OVERALL14[[#This Row],[League]]</f>
        <v>Who is next on the Disabled List V2Main Event Online April 1 1 pm ET League 2</v>
      </c>
      <c r="C254" s="10" t="s">
        <v>764</v>
      </c>
      <c r="D254" t="s">
        <v>256</v>
      </c>
      <c r="E254" t="s">
        <v>444</v>
      </c>
      <c r="F254">
        <v>12</v>
      </c>
      <c r="G254">
        <f>INDEX(STANDINGS_BA[],MATCH(STANDINGS_OVERALL14[[#This Row],[TEAMandLEAGUE]],STANDINGS_BA[TeamANDLeague],0),COLUMN(STANDINGS_BA[PLACE]))</f>
        <v>10</v>
      </c>
      <c r="H254">
        <f>INDEX(STANDINGS_R[],MATCH(STANDINGS_OVERALL14[[#This Row],[TEAMandLEAGUE]],STANDINGS_R[TeamAndLeague],0),COLUMN(STANDINGS_R[PLACE]))</f>
        <v>13</v>
      </c>
      <c r="I254">
        <f>INDEX(STANDINGS_HR[],MATCH(STANDINGS_OVERALL14[[#This Row],[TEAMandLEAGUE]],STANDINGS_HR[TeamANDLeague],0),COLUMN(STANDINGS_HR[PLACE]))</f>
        <v>8</v>
      </c>
      <c r="J254">
        <f>INDEX(STANDINGS_RBI[],MATCH(STANDINGS_OVERALL14[[#This Row],[TEAMandLEAGUE]],STANDINGS_RBI[TeamANDLeague],0),COLUMN(STANDINGS_RBI[PLACE]))</f>
        <v>3</v>
      </c>
      <c r="K254">
        <f>INDEX(STANDINGS_SB[],MATCH(STANDINGS_OVERALL14[[#This Row],[TEAMandLEAGUE]],STANDINGS_SB[TeamANDLeague],0),COLUMN(STANDINGS_SB[PLACE]))</f>
        <v>10</v>
      </c>
      <c r="L254">
        <f>INDEX(STANDINGS_ERA[],MATCH(STANDINGS_OVERALL14[[#This Row],[TEAMandLEAGUE]],STANDINGS_ERA[TeamANDLeague],0),COLUMN(STANDINGS_ERA[PLACE]))</f>
        <v>14</v>
      </c>
      <c r="M254">
        <f>INDEX(STANDINGS_W[],MATCH(STANDINGS_OVERALL14[[#This Row],[TEAMandLEAGUE]],STANDINGS_W[TeamANDLeague],0),COLUMN(STANDINGS_W[PLACE]))</f>
        <v>6</v>
      </c>
      <c r="N254">
        <f>INDEX(STANDINGS_WHIP[],MATCH(STANDINGS_OVERALL14[[#This Row],[TEAMandLEAGUE]],STANDINGS_WHIP[TeamANDLeague],0),COLUMN(STANDINGS_WHIP[PLACE]))</f>
        <v>15</v>
      </c>
      <c r="O254">
        <f>INDEX(STANDINGS_K[],MATCH(STANDINGS_OVERALL14[[#This Row],[TEAMandLEAGUE]],STANDINGS_K[TeamANDLeague],0),COLUMN(STANDINGS_K[PLACE]))</f>
        <v>10</v>
      </c>
      <c r="P254">
        <f>INDEX(STANDINGS_SV[],MATCH(STANDINGS_OVERALL14[[#This Row],[TEAMandLEAGUE]],STANDINGS_SV[TeamANDLeague],0),COLUMN(STANDINGS_SV[PLACE]))</f>
        <v>14</v>
      </c>
      <c r="Q254">
        <f>16-STANDINGS_OVERALL14[[#This Row],[LG BA]]</f>
        <v>6</v>
      </c>
      <c r="R254">
        <f>16-STANDINGS_OVERALL14[[#This Row],[LG R]]</f>
        <v>3</v>
      </c>
      <c r="S254">
        <f>16-STANDINGS_OVERALL14[[#This Row],[LG HR]]</f>
        <v>8</v>
      </c>
      <c r="T254">
        <f>16-STANDINGS_OVERALL14[[#This Row],[LG RBI]]</f>
        <v>13</v>
      </c>
      <c r="U254">
        <f>16-STANDINGS_OVERALL14[[#This Row],[LG SB]]</f>
        <v>6</v>
      </c>
      <c r="V254">
        <f>16-STANDINGS_OVERALL14[[#This Row],[LG ERA]]</f>
        <v>2</v>
      </c>
      <c r="W254">
        <f>16-STANDINGS_OVERALL14[[#This Row],[LG W]]</f>
        <v>10</v>
      </c>
      <c r="X254">
        <f>16-STANDINGS_OVERALL14[[#This Row],[LG WHIP]]</f>
        <v>1</v>
      </c>
      <c r="Y254">
        <f>16-STANDINGS_OVERALL14[[#This Row],[LG K]]</f>
        <v>6</v>
      </c>
      <c r="Z254">
        <f>16-STANDINGS_OVERALL14[[#This Row],[LG SV]]</f>
        <v>2</v>
      </c>
      <c r="AA25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57</v>
      </c>
      <c r="AB254">
        <f t="shared" si="3"/>
        <v>13</v>
      </c>
    </row>
    <row r="255" spans="1:28" x14ac:dyDescent="0.25">
      <c r="A255">
        <v>430</v>
      </c>
      <c r="B255" s="10" t="str">
        <f>STANDINGS_OVERALL14[[#This Row],[Team]]&amp;STANDINGS_OVERALL14[[#This Row],[League]]</f>
        <v>Team RedgraveMain Event Online April 1 1 pm ET League 2</v>
      </c>
      <c r="C255" s="10" t="s">
        <v>821</v>
      </c>
      <c r="D255" t="s">
        <v>239</v>
      </c>
      <c r="E255" t="s">
        <v>444</v>
      </c>
      <c r="F255">
        <v>1</v>
      </c>
      <c r="G255">
        <f>INDEX(STANDINGS_BA[],MATCH(STANDINGS_OVERALL14[[#This Row],[TEAMandLEAGUE]],STANDINGS_BA[TeamANDLeague],0),COLUMN(STANDINGS_BA[PLACE]))</f>
        <v>15</v>
      </c>
      <c r="H255">
        <f>INDEX(STANDINGS_R[],MATCH(STANDINGS_OVERALL14[[#This Row],[TEAMandLEAGUE]],STANDINGS_R[TeamAndLeague],0),COLUMN(STANDINGS_R[PLACE]))</f>
        <v>14</v>
      </c>
      <c r="I255">
        <f>INDEX(STANDINGS_HR[],MATCH(STANDINGS_OVERALL14[[#This Row],[TEAMandLEAGUE]],STANDINGS_HR[TeamANDLeague],0),COLUMN(STANDINGS_HR[PLACE]))</f>
        <v>11</v>
      </c>
      <c r="J255">
        <f>INDEX(STANDINGS_RBI[],MATCH(STANDINGS_OVERALL14[[#This Row],[TEAMandLEAGUE]],STANDINGS_RBI[TeamANDLeague],0),COLUMN(STANDINGS_RBI[PLACE]))</f>
        <v>12</v>
      </c>
      <c r="K255">
        <f>INDEX(STANDINGS_SB[],MATCH(STANDINGS_OVERALL14[[#This Row],[TEAMandLEAGUE]],STANDINGS_SB[TeamANDLeague],0),COLUMN(STANDINGS_SB[PLACE]))</f>
        <v>14</v>
      </c>
      <c r="L255">
        <f>INDEX(STANDINGS_ERA[],MATCH(STANDINGS_OVERALL14[[#This Row],[TEAMandLEAGUE]],STANDINGS_ERA[TeamANDLeague],0),COLUMN(STANDINGS_ERA[PLACE]))</f>
        <v>8</v>
      </c>
      <c r="M255">
        <f>INDEX(STANDINGS_W[],MATCH(STANDINGS_OVERALL14[[#This Row],[TEAMandLEAGUE]],STANDINGS_W[TeamANDLeague],0),COLUMN(STANDINGS_W[PLACE]))</f>
        <v>11</v>
      </c>
      <c r="N255">
        <f>INDEX(STANDINGS_WHIP[],MATCH(STANDINGS_OVERALL14[[#This Row],[TEAMandLEAGUE]],STANDINGS_WHIP[TeamANDLeague],0),COLUMN(STANDINGS_WHIP[PLACE]))</f>
        <v>12</v>
      </c>
      <c r="O255">
        <f>INDEX(STANDINGS_K[],MATCH(STANDINGS_OVERALL14[[#This Row],[TEAMandLEAGUE]],STANDINGS_K[TeamANDLeague],0),COLUMN(STANDINGS_K[PLACE]))</f>
        <v>12</v>
      </c>
      <c r="P255">
        <f>INDEX(STANDINGS_SV[],MATCH(STANDINGS_OVERALL14[[#This Row],[TEAMandLEAGUE]],STANDINGS_SV[TeamANDLeague],0),COLUMN(STANDINGS_SV[PLACE]))</f>
        <v>6</v>
      </c>
      <c r="Q255">
        <f>16-STANDINGS_OVERALL14[[#This Row],[LG BA]]</f>
        <v>1</v>
      </c>
      <c r="R255">
        <f>16-STANDINGS_OVERALL14[[#This Row],[LG R]]</f>
        <v>2</v>
      </c>
      <c r="S255">
        <f>16-STANDINGS_OVERALL14[[#This Row],[LG HR]]</f>
        <v>5</v>
      </c>
      <c r="T255">
        <f>16-STANDINGS_OVERALL14[[#This Row],[LG RBI]]</f>
        <v>4</v>
      </c>
      <c r="U255">
        <f>16-STANDINGS_OVERALL14[[#This Row],[LG SB]]</f>
        <v>2</v>
      </c>
      <c r="V255">
        <f>16-STANDINGS_OVERALL14[[#This Row],[LG ERA]]</f>
        <v>8</v>
      </c>
      <c r="W255">
        <f>16-STANDINGS_OVERALL14[[#This Row],[LG W]]</f>
        <v>5</v>
      </c>
      <c r="X255">
        <f>16-STANDINGS_OVERALL14[[#This Row],[LG WHIP]]</f>
        <v>4</v>
      </c>
      <c r="Y255">
        <f>16-STANDINGS_OVERALL14[[#This Row],[LG K]]</f>
        <v>4</v>
      </c>
      <c r="Z255">
        <f>16-STANDINGS_OVERALL14[[#This Row],[LG SV]]</f>
        <v>10</v>
      </c>
      <c r="AA25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45</v>
      </c>
      <c r="AB255">
        <f t="shared" si="3"/>
        <v>14</v>
      </c>
    </row>
    <row r="256" spans="1:28" x14ac:dyDescent="0.25">
      <c r="A256">
        <v>459</v>
      </c>
      <c r="B256" s="10" t="str">
        <f>STANDINGS_OVERALL14[[#This Row],[Team]]&amp;STANDINGS_OVERALL14[[#This Row],[League]]</f>
        <v>Ryan's Laying the AxlerodMain Event Online April 1 1 pm ET League 2</v>
      </c>
      <c r="C256" s="10" t="s">
        <v>855</v>
      </c>
      <c r="D256" t="s">
        <v>56</v>
      </c>
      <c r="E256" t="s">
        <v>444</v>
      </c>
      <c r="F256">
        <v>15</v>
      </c>
      <c r="G256">
        <f>INDEX(STANDINGS_BA[],MATCH(STANDINGS_OVERALL14[[#This Row],[TEAMandLEAGUE]],STANDINGS_BA[TeamANDLeague],0),COLUMN(STANDINGS_BA[PLACE]))</f>
        <v>9</v>
      </c>
      <c r="H256">
        <f>INDEX(STANDINGS_R[],MATCH(STANDINGS_OVERALL14[[#This Row],[TEAMandLEAGUE]],STANDINGS_R[TeamAndLeague],0),COLUMN(STANDINGS_R[PLACE]))</f>
        <v>12</v>
      </c>
      <c r="I256">
        <f>INDEX(STANDINGS_HR[],MATCH(STANDINGS_OVERALL14[[#This Row],[TEAMandLEAGUE]],STANDINGS_HR[TeamANDLeague],0),COLUMN(STANDINGS_HR[PLACE]))</f>
        <v>14</v>
      </c>
      <c r="J256">
        <f>INDEX(STANDINGS_RBI[],MATCH(STANDINGS_OVERALL14[[#This Row],[TEAMandLEAGUE]],STANDINGS_RBI[TeamANDLeague],0),COLUMN(STANDINGS_RBI[PLACE]))</f>
        <v>14</v>
      </c>
      <c r="K256">
        <f>INDEX(STANDINGS_SB[],MATCH(STANDINGS_OVERALL14[[#This Row],[TEAMandLEAGUE]],STANDINGS_SB[TeamANDLeague],0),COLUMN(STANDINGS_SB[PLACE]))</f>
        <v>5</v>
      </c>
      <c r="L256">
        <f>INDEX(STANDINGS_ERA[],MATCH(STANDINGS_OVERALL14[[#This Row],[TEAMandLEAGUE]],STANDINGS_ERA[TeamANDLeague],0),COLUMN(STANDINGS_ERA[PLACE]))</f>
        <v>12</v>
      </c>
      <c r="M256">
        <f>INDEX(STANDINGS_W[],MATCH(STANDINGS_OVERALL14[[#This Row],[TEAMandLEAGUE]],STANDINGS_W[TeamANDLeague],0),COLUMN(STANDINGS_W[PLACE]))</f>
        <v>13</v>
      </c>
      <c r="N256">
        <f>INDEX(STANDINGS_WHIP[],MATCH(STANDINGS_OVERALL14[[#This Row],[TEAMandLEAGUE]],STANDINGS_WHIP[TeamANDLeague],0),COLUMN(STANDINGS_WHIP[PLACE]))</f>
        <v>14</v>
      </c>
      <c r="O256">
        <f>INDEX(STANDINGS_K[],MATCH(STANDINGS_OVERALL14[[#This Row],[TEAMandLEAGUE]],STANDINGS_K[TeamANDLeague],0),COLUMN(STANDINGS_K[PLACE]))</f>
        <v>14</v>
      </c>
      <c r="P256">
        <f>INDEX(STANDINGS_SV[],MATCH(STANDINGS_OVERALL14[[#This Row],[TEAMandLEAGUE]],STANDINGS_SV[TeamANDLeague],0),COLUMN(STANDINGS_SV[PLACE]))</f>
        <v>11</v>
      </c>
      <c r="Q256">
        <f>16-STANDINGS_OVERALL14[[#This Row],[LG BA]]</f>
        <v>7</v>
      </c>
      <c r="R256">
        <f>16-STANDINGS_OVERALL14[[#This Row],[LG R]]</f>
        <v>4</v>
      </c>
      <c r="S256">
        <f>16-STANDINGS_OVERALL14[[#This Row],[LG HR]]</f>
        <v>2</v>
      </c>
      <c r="T256">
        <f>16-STANDINGS_OVERALL14[[#This Row],[LG RBI]]</f>
        <v>2</v>
      </c>
      <c r="U256">
        <f>16-STANDINGS_OVERALL14[[#This Row],[LG SB]]</f>
        <v>11</v>
      </c>
      <c r="V256">
        <f>16-STANDINGS_OVERALL14[[#This Row],[LG ERA]]</f>
        <v>4</v>
      </c>
      <c r="W256">
        <f>16-STANDINGS_OVERALL14[[#This Row],[LG W]]</f>
        <v>3</v>
      </c>
      <c r="X256">
        <f>16-STANDINGS_OVERALL14[[#This Row],[LG WHIP]]</f>
        <v>2</v>
      </c>
      <c r="Y256">
        <f>16-STANDINGS_OVERALL14[[#This Row],[LG K]]</f>
        <v>2</v>
      </c>
      <c r="Z256">
        <f>16-STANDINGS_OVERALL14[[#This Row],[LG SV]]</f>
        <v>5</v>
      </c>
      <c r="AA25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42</v>
      </c>
      <c r="AB256">
        <f t="shared" si="3"/>
        <v>15</v>
      </c>
    </row>
    <row r="257" spans="1:28" x14ac:dyDescent="0.25">
      <c r="A257">
        <v>31</v>
      </c>
      <c r="B257" s="10" t="str">
        <f>STANDINGS_OVERALL14[[#This Row],[Team]]&amp;STANDINGS_OVERALL14[[#This Row],[League]]</f>
        <v>DOUGHBOYSMain Event Online April 1 1 pm ET League 3</v>
      </c>
      <c r="C257" s="10" t="s">
        <v>48</v>
      </c>
      <c r="D257" t="s">
        <v>49</v>
      </c>
      <c r="E257" t="s">
        <v>442</v>
      </c>
      <c r="F257">
        <v>12</v>
      </c>
      <c r="G257">
        <f>INDEX(STANDINGS_BA[],MATCH(STANDINGS_OVERALL14[[#This Row],[TEAMandLEAGUE]],STANDINGS_BA[TeamANDLeague],0),COLUMN(STANDINGS_BA[PLACE]))</f>
        <v>3</v>
      </c>
      <c r="H257">
        <f>INDEX(STANDINGS_R[],MATCH(STANDINGS_OVERALL14[[#This Row],[TEAMandLEAGUE]],STANDINGS_R[TeamAndLeague],0),COLUMN(STANDINGS_R[PLACE]))</f>
        <v>2</v>
      </c>
      <c r="I257">
        <f>INDEX(STANDINGS_HR[],MATCH(STANDINGS_OVERALL14[[#This Row],[TEAMandLEAGUE]],STANDINGS_HR[TeamANDLeague],0),COLUMN(STANDINGS_HR[PLACE]))</f>
        <v>1</v>
      </c>
      <c r="J257">
        <f>INDEX(STANDINGS_RBI[],MATCH(STANDINGS_OVERALL14[[#This Row],[TEAMandLEAGUE]],STANDINGS_RBI[TeamANDLeague],0),COLUMN(STANDINGS_RBI[PLACE]))</f>
        <v>1</v>
      </c>
      <c r="K257">
        <f>INDEX(STANDINGS_SB[],MATCH(STANDINGS_OVERALL14[[#This Row],[TEAMandLEAGUE]],STANDINGS_SB[TeamANDLeague],0),COLUMN(STANDINGS_SB[PLACE]))</f>
        <v>10</v>
      </c>
      <c r="L257">
        <f>INDEX(STANDINGS_ERA[],MATCH(STANDINGS_OVERALL14[[#This Row],[TEAMandLEAGUE]],STANDINGS_ERA[TeamANDLeague],0),COLUMN(STANDINGS_ERA[PLACE]))</f>
        <v>4</v>
      </c>
      <c r="M257">
        <f>INDEX(STANDINGS_W[],MATCH(STANDINGS_OVERALL14[[#This Row],[TEAMandLEAGUE]],STANDINGS_W[TeamANDLeague],0),COLUMN(STANDINGS_W[PLACE]))</f>
        <v>5</v>
      </c>
      <c r="N257">
        <f>INDEX(STANDINGS_WHIP[],MATCH(STANDINGS_OVERALL14[[#This Row],[TEAMandLEAGUE]],STANDINGS_WHIP[TeamANDLeague],0),COLUMN(STANDINGS_WHIP[PLACE]))</f>
        <v>3</v>
      </c>
      <c r="O257">
        <f>INDEX(STANDINGS_K[],MATCH(STANDINGS_OVERALL14[[#This Row],[TEAMandLEAGUE]],STANDINGS_K[TeamANDLeague],0),COLUMN(STANDINGS_K[PLACE]))</f>
        <v>3</v>
      </c>
      <c r="P257">
        <f>INDEX(STANDINGS_SV[],MATCH(STANDINGS_OVERALL14[[#This Row],[TEAMandLEAGUE]],STANDINGS_SV[TeamANDLeague],0),COLUMN(STANDINGS_SV[PLACE]))</f>
        <v>4</v>
      </c>
      <c r="Q257">
        <f>16-STANDINGS_OVERALL14[[#This Row],[LG BA]]</f>
        <v>13</v>
      </c>
      <c r="R257">
        <f>16-STANDINGS_OVERALL14[[#This Row],[LG R]]</f>
        <v>14</v>
      </c>
      <c r="S257">
        <f>16-STANDINGS_OVERALL14[[#This Row],[LG HR]]</f>
        <v>15</v>
      </c>
      <c r="T257">
        <f>16-STANDINGS_OVERALL14[[#This Row],[LG RBI]]</f>
        <v>15</v>
      </c>
      <c r="U257">
        <f>16-STANDINGS_OVERALL14[[#This Row],[LG SB]]</f>
        <v>6</v>
      </c>
      <c r="V257">
        <f>16-STANDINGS_OVERALL14[[#This Row],[LG ERA]]</f>
        <v>12</v>
      </c>
      <c r="W257">
        <f>16-STANDINGS_OVERALL14[[#This Row],[LG W]]</f>
        <v>11</v>
      </c>
      <c r="X257">
        <f>16-STANDINGS_OVERALL14[[#This Row],[LG WHIP]]</f>
        <v>13</v>
      </c>
      <c r="Y257">
        <f>16-STANDINGS_OVERALL14[[#This Row],[LG K]]</f>
        <v>13</v>
      </c>
      <c r="Z257">
        <f>16-STANDINGS_OVERALL14[[#This Row],[LG SV]]</f>
        <v>12</v>
      </c>
      <c r="AA25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124</v>
      </c>
      <c r="AB257">
        <f t="shared" si="3"/>
        <v>1</v>
      </c>
    </row>
    <row r="258" spans="1:28" x14ac:dyDescent="0.25">
      <c r="A258">
        <v>22</v>
      </c>
      <c r="B258" s="10" t="str">
        <f>STANDINGS_OVERALL14[[#This Row],[Team]]&amp;STANDINGS_OVERALL14[[#This Row],[League]]</f>
        <v>Don DiegoMain Event Online April 1 1 pm ET League 3</v>
      </c>
      <c r="C258" s="10" t="s">
        <v>329</v>
      </c>
      <c r="D258" t="s">
        <v>330</v>
      </c>
      <c r="E258" t="s">
        <v>442</v>
      </c>
      <c r="F258">
        <v>7</v>
      </c>
      <c r="G258">
        <f>INDEX(STANDINGS_BA[],MATCH(STANDINGS_OVERALL14[[#This Row],[TEAMandLEAGUE]],STANDINGS_BA[TeamANDLeague],0),COLUMN(STANDINGS_BA[PLACE]))</f>
        <v>1</v>
      </c>
      <c r="H258">
        <f>INDEX(STANDINGS_R[],MATCH(STANDINGS_OVERALL14[[#This Row],[TEAMandLEAGUE]],STANDINGS_R[TeamAndLeague],0),COLUMN(STANDINGS_R[PLACE]))</f>
        <v>1</v>
      </c>
      <c r="I258">
        <f>INDEX(STANDINGS_HR[],MATCH(STANDINGS_OVERALL14[[#This Row],[TEAMandLEAGUE]],STANDINGS_HR[TeamANDLeague],0),COLUMN(STANDINGS_HR[PLACE]))</f>
        <v>8</v>
      </c>
      <c r="J258">
        <f>INDEX(STANDINGS_RBI[],MATCH(STANDINGS_OVERALL14[[#This Row],[TEAMandLEAGUE]],STANDINGS_RBI[TeamANDLeague],0),COLUMN(STANDINGS_RBI[PLACE]))</f>
        <v>6</v>
      </c>
      <c r="K258">
        <f>INDEX(STANDINGS_SB[],MATCH(STANDINGS_OVERALL14[[#This Row],[TEAMandLEAGUE]],STANDINGS_SB[TeamANDLeague],0),COLUMN(STANDINGS_SB[PLACE]))</f>
        <v>1</v>
      </c>
      <c r="L258">
        <f>INDEX(STANDINGS_ERA[],MATCH(STANDINGS_OVERALL14[[#This Row],[TEAMandLEAGUE]],STANDINGS_ERA[TeamANDLeague],0),COLUMN(STANDINGS_ERA[PLACE]))</f>
        <v>3</v>
      </c>
      <c r="M258">
        <f>INDEX(STANDINGS_W[],MATCH(STANDINGS_OVERALL14[[#This Row],[TEAMandLEAGUE]],STANDINGS_W[TeamANDLeague],0),COLUMN(STANDINGS_W[PLACE]))</f>
        <v>2</v>
      </c>
      <c r="N258">
        <f>INDEX(STANDINGS_WHIP[],MATCH(STANDINGS_OVERALL14[[#This Row],[TEAMandLEAGUE]],STANDINGS_WHIP[TeamANDLeague],0),COLUMN(STANDINGS_WHIP[PLACE]))</f>
        <v>6</v>
      </c>
      <c r="O258">
        <f>INDEX(STANDINGS_K[],MATCH(STANDINGS_OVERALL14[[#This Row],[TEAMandLEAGUE]],STANDINGS_K[TeamANDLeague],0),COLUMN(STANDINGS_K[PLACE]))</f>
        <v>1</v>
      </c>
      <c r="P258">
        <f>INDEX(STANDINGS_SV[],MATCH(STANDINGS_OVERALL14[[#This Row],[TEAMandLEAGUE]],STANDINGS_SV[TeamANDLeague],0),COLUMN(STANDINGS_SV[PLACE]))</f>
        <v>8</v>
      </c>
      <c r="Q258">
        <f>16-STANDINGS_OVERALL14[[#This Row],[LG BA]]</f>
        <v>15</v>
      </c>
      <c r="R258">
        <f>16-STANDINGS_OVERALL14[[#This Row],[LG R]]</f>
        <v>15</v>
      </c>
      <c r="S258">
        <f>16-STANDINGS_OVERALL14[[#This Row],[LG HR]]</f>
        <v>8</v>
      </c>
      <c r="T258">
        <f>16-STANDINGS_OVERALL14[[#This Row],[LG RBI]]</f>
        <v>10</v>
      </c>
      <c r="U258">
        <f>16-STANDINGS_OVERALL14[[#This Row],[LG SB]]</f>
        <v>15</v>
      </c>
      <c r="V258">
        <f>16-STANDINGS_OVERALL14[[#This Row],[LG ERA]]</f>
        <v>13</v>
      </c>
      <c r="W258">
        <f>16-STANDINGS_OVERALL14[[#This Row],[LG W]]</f>
        <v>14</v>
      </c>
      <c r="X258">
        <f>16-STANDINGS_OVERALL14[[#This Row],[LG WHIP]]</f>
        <v>10</v>
      </c>
      <c r="Y258">
        <f>16-STANDINGS_OVERALL14[[#This Row],[LG K]]</f>
        <v>15</v>
      </c>
      <c r="Z258">
        <f>16-STANDINGS_OVERALL14[[#This Row],[LG SV]]</f>
        <v>8</v>
      </c>
      <c r="AA25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123</v>
      </c>
      <c r="AB258">
        <f t="shared" ref="AB258:AB321" si="4">IF(E258=E257,AB257+1,1)</f>
        <v>2</v>
      </c>
    </row>
    <row r="259" spans="1:28" x14ac:dyDescent="0.25">
      <c r="A259">
        <v>75</v>
      </c>
      <c r="B259" s="10" t="str">
        <f>STANDINGS_OVERALL14[[#This Row],[Team]]&amp;STANDINGS_OVERALL14[[#This Row],[League]]</f>
        <v>Red MuleMain Event Online April 1 1 pm ET League 3</v>
      </c>
      <c r="C259" s="10" t="s">
        <v>369</v>
      </c>
      <c r="D259" t="s">
        <v>369</v>
      </c>
      <c r="E259" t="s">
        <v>442</v>
      </c>
      <c r="F259">
        <v>2</v>
      </c>
      <c r="G259">
        <f>INDEX(STANDINGS_BA[],MATCH(STANDINGS_OVERALL14[[#This Row],[TEAMandLEAGUE]],STANDINGS_BA[TeamANDLeague],0),COLUMN(STANDINGS_BA[PLACE]))</f>
        <v>4</v>
      </c>
      <c r="H259">
        <f>INDEX(STANDINGS_R[],MATCH(STANDINGS_OVERALL14[[#This Row],[TEAMandLEAGUE]],STANDINGS_R[TeamAndLeague],0),COLUMN(STANDINGS_R[PLACE]))</f>
        <v>9</v>
      </c>
      <c r="I259">
        <f>INDEX(STANDINGS_HR[],MATCH(STANDINGS_OVERALL14[[#This Row],[TEAMandLEAGUE]],STANDINGS_HR[TeamANDLeague],0),COLUMN(STANDINGS_HR[PLACE]))</f>
        <v>9</v>
      </c>
      <c r="J259">
        <f>INDEX(STANDINGS_RBI[],MATCH(STANDINGS_OVERALL14[[#This Row],[TEAMandLEAGUE]],STANDINGS_RBI[TeamANDLeague],0),COLUMN(STANDINGS_RBI[PLACE]))</f>
        <v>4</v>
      </c>
      <c r="K259">
        <f>INDEX(STANDINGS_SB[],MATCH(STANDINGS_OVERALL14[[#This Row],[TEAMandLEAGUE]],STANDINGS_SB[TeamANDLeague],0),COLUMN(STANDINGS_SB[PLACE]))</f>
        <v>11</v>
      </c>
      <c r="L259">
        <f>INDEX(STANDINGS_ERA[],MATCH(STANDINGS_OVERALL14[[#This Row],[TEAMandLEAGUE]],STANDINGS_ERA[TeamANDLeague],0),COLUMN(STANDINGS_ERA[PLACE]))</f>
        <v>1</v>
      </c>
      <c r="M259">
        <f>INDEX(STANDINGS_W[],MATCH(STANDINGS_OVERALL14[[#This Row],[TEAMandLEAGUE]],STANDINGS_W[TeamANDLeague],0),COLUMN(STANDINGS_W[PLACE]))</f>
        <v>1</v>
      </c>
      <c r="N259">
        <f>INDEX(STANDINGS_WHIP[],MATCH(STANDINGS_OVERALL14[[#This Row],[TEAMandLEAGUE]],STANDINGS_WHIP[TeamANDLeague],0),COLUMN(STANDINGS_WHIP[PLACE]))</f>
        <v>1</v>
      </c>
      <c r="O259">
        <f>INDEX(STANDINGS_K[],MATCH(STANDINGS_OVERALL14[[#This Row],[TEAMandLEAGUE]],STANDINGS_K[TeamANDLeague],0),COLUMN(STANDINGS_K[PLACE]))</f>
        <v>2</v>
      </c>
      <c r="P259">
        <f>INDEX(STANDINGS_SV[],MATCH(STANDINGS_OVERALL14[[#This Row],[TEAMandLEAGUE]],STANDINGS_SV[TeamANDLeague],0),COLUMN(STANDINGS_SV[PLACE]))</f>
        <v>12</v>
      </c>
      <c r="Q259">
        <f>16-STANDINGS_OVERALL14[[#This Row],[LG BA]]</f>
        <v>12</v>
      </c>
      <c r="R259">
        <f>16-STANDINGS_OVERALL14[[#This Row],[LG R]]</f>
        <v>7</v>
      </c>
      <c r="S259">
        <f>16-STANDINGS_OVERALL14[[#This Row],[LG HR]]</f>
        <v>7</v>
      </c>
      <c r="T259">
        <f>16-STANDINGS_OVERALL14[[#This Row],[LG RBI]]</f>
        <v>12</v>
      </c>
      <c r="U259">
        <f>16-STANDINGS_OVERALL14[[#This Row],[LG SB]]</f>
        <v>5</v>
      </c>
      <c r="V259">
        <f>16-STANDINGS_OVERALL14[[#This Row],[LG ERA]]</f>
        <v>15</v>
      </c>
      <c r="W259">
        <f>16-STANDINGS_OVERALL14[[#This Row],[LG W]]</f>
        <v>15</v>
      </c>
      <c r="X259">
        <f>16-STANDINGS_OVERALL14[[#This Row],[LG WHIP]]</f>
        <v>15</v>
      </c>
      <c r="Y259">
        <f>16-STANDINGS_OVERALL14[[#This Row],[LG K]]</f>
        <v>14</v>
      </c>
      <c r="Z259">
        <f>16-STANDINGS_OVERALL14[[#This Row],[LG SV]]</f>
        <v>4</v>
      </c>
      <c r="AA25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106</v>
      </c>
      <c r="AB259">
        <f t="shared" si="4"/>
        <v>3</v>
      </c>
    </row>
    <row r="260" spans="1:28" x14ac:dyDescent="0.25">
      <c r="A260">
        <v>127</v>
      </c>
      <c r="B260" s="10" t="str">
        <f>STANDINGS_OVERALL14[[#This Row],[Team]]&amp;STANDINGS_OVERALL14[[#This Row],[League]]</f>
        <v>Long DongMain Event Online April 1 1 pm ET League 3</v>
      </c>
      <c r="C260" s="10" t="s">
        <v>534</v>
      </c>
      <c r="D260" t="s">
        <v>526</v>
      </c>
      <c r="E260" t="s">
        <v>442</v>
      </c>
      <c r="F260">
        <v>11</v>
      </c>
      <c r="G260">
        <f>INDEX(STANDINGS_BA[],MATCH(STANDINGS_OVERALL14[[#This Row],[TEAMandLEAGUE]],STANDINGS_BA[TeamANDLeague],0),COLUMN(STANDINGS_BA[PLACE]))</f>
        <v>7</v>
      </c>
      <c r="H260">
        <f>INDEX(STANDINGS_R[],MATCH(STANDINGS_OVERALL14[[#This Row],[TEAMandLEAGUE]],STANDINGS_R[TeamAndLeague],0),COLUMN(STANDINGS_R[PLACE]))</f>
        <v>4</v>
      </c>
      <c r="I260">
        <f>INDEX(STANDINGS_HR[],MATCH(STANDINGS_OVERALL14[[#This Row],[TEAMandLEAGUE]],STANDINGS_HR[TeamANDLeague],0),COLUMN(STANDINGS_HR[PLACE]))</f>
        <v>7</v>
      </c>
      <c r="J260">
        <f>INDEX(STANDINGS_RBI[],MATCH(STANDINGS_OVERALL14[[#This Row],[TEAMandLEAGUE]],STANDINGS_RBI[TeamANDLeague],0),COLUMN(STANDINGS_RBI[PLACE]))</f>
        <v>9</v>
      </c>
      <c r="K260">
        <f>INDEX(STANDINGS_SB[],MATCH(STANDINGS_OVERALL14[[#This Row],[TEAMandLEAGUE]],STANDINGS_SB[TeamANDLeague],0),COLUMN(STANDINGS_SB[PLACE]))</f>
        <v>4</v>
      </c>
      <c r="L260">
        <f>INDEX(STANDINGS_ERA[],MATCH(STANDINGS_OVERALL14[[#This Row],[TEAMandLEAGUE]],STANDINGS_ERA[TeamANDLeague],0),COLUMN(STANDINGS_ERA[PLACE]))</f>
        <v>7</v>
      </c>
      <c r="M260">
        <f>INDEX(STANDINGS_W[],MATCH(STANDINGS_OVERALL14[[#This Row],[TEAMandLEAGUE]],STANDINGS_W[TeamANDLeague],0),COLUMN(STANDINGS_W[PLACE]))</f>
        <v>12</v>
      </c>
      <c r="N260">
        <f>INDEX(STANDINGS_WHIP[],MATCH(STANDINGS_OVERALL14[[#This Row],[TEAMandLEAGUE]],STANDINGS_WHIP[TeamANDLeague],0),COLUMN(STANDINGS_WHIP[PLACE]))</f>
        <v>7</v>
      </c>
      <c r="O260">
        <f>INDEX(STANDINGS_K[],MATCH(STANDINGS_OVERALL14[[#This Row],[TEAMandLEAGUE]],STANDINGS_K[TeamANDLeague],0),COLUMN(STANDINGS_K[PLACE]))</f>
        <v>4</v>
      </c>
      <c r="P260">
        <f>INDEX(STANDINGS_SV[],MATCH(STANDINGS_OVERALL14[[#This Row],[TEAMandLEAGUE]],STANDINGS_SV[TeamANDLeague],0),COLUMN(STANDINGS_SV[PLACE]))</f>
        <v>5</v>
      </c>
      <c r="Q260">
        <f>16-STANDINGS_OVERALL14[[#This Row],[LG BA]]</f>
        <v>9</v>
      </c>
      <c r="R260">
        <f>16-STANDINGS_OVERALL14[[#This Row],[LG R]]</f>
        <v>12</v>
      </c>
      <c r="S260">
        <f>16-STANDINGS_OVERALL14[[#This Row],[LG HR]]</f>
        <v>9</v>
      </c>
      <c r="T260">
        <f>16-STANDINGS_OVERALL14[[#This Row],[LG RBI]]</f>
        <v>7</v>
      </c>
      <c r="U260">
        <f>16-STANDINGS_OVERALL14[[#This Row],[LG SB]]</f>
        <v>12</v>
      </c>
      <c r="V260">
        <f>16-STANDINGS_OVERALL14[[#This Row],[LG ERA]]</f>
        <v>9</v>
      </c>
      <c r="W260">
        <f>16-STANDINGS_OVERALL14[[#This Row],[LG W]]</f>
        <v>4</v>
      </c>
      <c r="X260">
        <f>16-STANDINGS_OVERALL14[[#This Row],[LG WHIP]]</f>
        <v>9</v>
      </c>
      <c r="Y260">
        <f>16-STANDINGS_OVERALL14[[#This Row],[LG K]]</f>
        <v>12</v>
      </c>
      <c r="Z260">
        <f>16-STANDINGS_OVERALL14[[#This Row],[LG SV]]</f>
        <v>11</v>
      </c>
      <c r="AA26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94</v>
      </c>
      <c r="AB260">
        <f t="shared" si="4"/>
        <v>4</v>
      </c>
    </row>
    <row r="261" spans="1:28" x14ac:dyDescent="0.25">
      <c r="A261">
        <v>206</v>
      </c>
      <c r="B261" s="10" t="str">
        <f>STANDINGS_OVERALL14[[#This Row],[Team]]&amp;STANDINGS_OVERALL14[[#This Row],[League]]</f>
        <v>Team BenjaminMain Event Online April 1 1 pm ET League 3</v>
      </c>
      <c r="C261" s="10" t="s">
        <v>260</v>
      </c>
      <c r="D261" t="s">
        <v>261</v>
      </c>
      <c r="E261" t="s">
        <v>442</v>
      </c>
      <c r="F261">
        <v>10</v>
      </c>
      <c r="G261">
        <f>INDEX(STANDINGS_BA[],MATCH(STANDINGS_OVERALL14[[#This Row],[TEAMandLEAGUE]],STANDINGS_BA[TeamANDLeague],0),COLUMN(STANDINGS_BA[PLACE]))</f>
        <v>10</v>
      </c>
      <c r="H261">
        <f>INDEX(STANDINGS_R[],MATCH(STANDINGS_OVERALL14[[#This Row],[TEAMandLEAGUE]],STANDINGS_R[TeamAndLeague],0),COLUMN(STANDINGS_R[PLACE]))</f>
        <v>5</v>
      </c>
      <c r="I261">
        <f>INDEX(STANDINGS_HR[],MATCH(STANDINGS_OVERALL14[[#This Row],[TEAMandLEAGUE]],STANDINGS_HR[TeamANDLeague],0),COLUMN(STANDINGS_HR[PLACE]))</f>
        <v>6</v>
      </c>
      <c r="J261">
        <f>INDEX(STANDINGS_RBI[],MATCH(STANDINGS_OVERALL14[[#This Row],[TEAMandLEAGUE]],STANDINGS_RBI[TeamANDLeague],0),COLUMN(STANDINGS_RBI[PLACE]))</f>
        <v>10</v>
      </c>
      <c r="K261">
        <f>INDEX(STANDINGS_SB[],MATCH(STANDINGS_OVERALL14[[#This Row],[TEAMandLEAGUE]],STANDINGS_SB[TeamANDLeague],0),COLUMN(STANDINGS_SB[PLACE]))</f>
        <v>3</v>
      </c>
      <c r="L261">
        <f>INDEX(STANDINGS_ERA[],MATCH(STANDINGS_OVERALL14[[#This Row],[TEAMandLEAGUE]],STANDINGS_ERA[TeamANDLeague],0),COLUMN(STANDINGS_ERA[PLACE]))</f>
        <v>2</v>
      </c>
      <c r="M261">
        <f>INDEX(STANDINGS_W[],MATCH(STANDINGS_OVERALL14[[#This Row],[TEAMandLEAGUE]],STANDINGS_W[TeamANDLeague],0),COLUMN(STANDINGS_W[PLACE]))</f>
        <v>13</v>
      </c>
      <c r="N261">
        <f>INDEX(STANDINGS_WHIP[],MATCH(STANDINGS_OVERALL14[[#This Row],[TEAMandLEAGUE]],STANDINGS_WHIP[TeamANDLeague],0),COLUMN(STANDINGS_WHIP[PLACE]))</f>
        <v>5</v>
      </c>
      <c r="O261">
        <f>INDEX(STANDINGS_K[],MATCH(STANDINGS_OVERALL14[[#This Row],[TEAMandLEAGUE]],STANDINGS_K[TeamANDLeague],0),COLUMN(STANDINGS_K[PLACE]))</f>
        <v>14</v>
      </c>
      <c r="P261">
        <f>INDEX(STANDINGS_SV[],MATCH(STANDINGS_OVERALL14[[#This Row],[TEAMandLEAGUE]],STANDINGS_SV[TeamANDLeague],0),COLUMN(STANDINGS_SV[PLACE]))</f>
        <v>3</v>
      </c>
      <c r="Q261">
        <f>16-STANDINGS_OVERALL14[[#This Row],[LG BA]]</f>
        <v>6</v>
      </c>
      <c r="R261">
        <f>16-STANDINGS_OVERALL14[[#This Row],[LG R]]</f>
        <v>11</v>
      </c>
      <c r="S261">
        <f>16-STANDINGS_OVERALL14[[#This Row],[LG HR]]</f>
        <v>10</v>
      </c>
      <c r="T261">
        <f>16-STANDINGS_OVERALL14[[#This Row],[LG RBI]]</f>
        <v>6</v>
      </c>
      <c r="U261">
        <f>16-STANDINGS_OVERALL14[[#This Row],[LG SB]]</f>
        <v>13</v>
      </c>
      <c r="V261">
        <f>16-STANDINGS_OVERALL14[[#This Row],[LG ERA]]</f>
        <v>14</v>
      </c>
      <c r="W261">
        <f>16-STANDINGS_OVERALL14[[#This Row],[LG W]]</f>
        <v>3</v>
      </c>
      <c r="X261">
        <f>16-STANDINGS_OVERALL14[[#This Row],[LG WHIP]]</f>
        <v>11</v>
      </c>
      <c r="Y261">
        <f>16-STANDINGS_OVERALL14[[#This Row],[LG K]]</f>
        <v>2</v>
      </c>
      <c r="Z261">
        <f>16-STANDINGS_OVERALL14[[#This Row],[LG SV]]</f>
        <v>13</v>
      </c>
      <c r="AA26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89</v>
      </c>
      <c r="AB261">
        <f t="shared" si="4"/>
        <v>5</v>
      </c>
    </row>
    <row r="262" spans="1:28" x14ac:dyDescent="0.25">
      <c r="A262">
        <v>191</v>
      </c>
      <c r="B262" s="10" t="str">
        <f>STANDINGS_OVERALL14[[#This Row],[Team]]&amp;STANDINGS_OVERALL14[[#This Row],[League]]</f>
        <v>Monogomy SucksMain Event Online April 1 1 pm ET League 3</v>
      </c>
      <c r="C262" s="10" t="s">
        <v>595</v>
      </c>
      <c r="D262" t="s">
        <v>596</v>
      </c>
      <c r="E262" t="s">
        <v>442</v>
      </c>
      <c r="F262">
        <v>4</v>
      </c>
      <c r="G262">
        <f>INDEX(STANDINGS_BA[],MATCH(STANDINGS_OVERALL14[[#This Row],[TEAMandLEAGUE]],STANDINGS_BA[TeamANDLeague],0),COLUMN(STANDINGS_BA[PLACE]))</f>
        <v>5</v>
      </c>
      <c r="H262">
        <f>INDEX(STANDINGS_R[],MATCH(STANDINGS_OVERALL14[[#This Row],[TEAMandLEAGUE]],STANDINGS_R[TeamAndLeague],0),COLUMN(STANDINGS_R[PLACE]))</f>
        <v>3</v>
      </c>
      <c r="I262">
        <f>INDEX(STANDINGS_HR[],MATCH(STANDINGS_OVERALL14[[#This Row],[TEAMandLEAGUE]],STANDINGS_HR[TeamANDLeague],0),COLUMN(STANDINGS_HR[PLACE]))</f>
        <v>3</v>
      </c>
      <c r="J262">
        <f>INDEX(STANDINGS_RBI[],MATCH(STANDINGS_OVERALL14[[#This Row],[TEAMandLEAGUE]],STANDINGS_RBI[TeamANDLeague],0),COLUMN(STANDINGS_RBI[PLACE]))</f>
        <v>3</v>
      </c>
      <c r="K262">
        <f>INDEX(STANDINGS_SB[],MATCH(STANDINGS_OVERALL14[[#This Row],[TEAMandLEAGUE]],STANDINGS_SB[TeamANDLeague],0),COLUMN(STANDINGS_SB[PLACE]))</f>
        <v>6</v>
      </c>
      <c r="L262">
        <f>INDEX(STANDINGS_ERA[],MATCH(STANDINGS_OVERALL14[[#This Row],[TEAMandLEAGUE]],STANDINGS_ERA[TeamANDLeague],0),COLUMN(STANDINGS_ERA[PLACE]))</f>
        <v>10</v>
      </c>
      <c r="M262">
        <f>INDEX(STANDINGS_W[],MATCH(STANDINGS_OVERALL14[[#This Row],[TEAMandLEAGUE]],STANDINGS_W[TeamANDLeague],0),COLUMN(STANDINGS_W[PLACE]))</f>
        <v>9</v>
      </c>
      <c r="N262">
        <f>INDEX(STANDINGS_WHIP[],MATCH(STANDINGS_OVERALL14[[#This Row],[TEAMandLEAGUE]],STANDINGS_WHIP[TeamANDLeague],0),COLUMN(STANDINGS_WHIP[PLACE]))</f>
        <v>11</v>
      </c>
      <c r="O262">
        <f>INDEX(STANDINGS_K[],MATCH(STANDINGS_OVERALL14[[#This Row],[TEAMandLEAGUE]],STANDINGS_K[TeamANDLeague],0),COLUMN(STANDINGS_K[PLACE]))</f>
        <v>12</v>
      </c>
      <c r="P262">
        <f>INDEX(STANDINGS_SV[],MATCH(STANDINGS_OVERALL14[[#This Row],[TEAMandLEAGUE]],STANDINGS_SV[TeamANDLeague],0),COLUMN(STANDINGS_SV[PLACE]))</f>
        <v>15</v>
      </c>
      <c r="Q262">
        <f>16-STANDINGS_OVERALL14[[#This Row],[LG BA]]</f>
        <v>11</v>
      </c>
      <c r="R262">
        <f>16-STANDINGS_OVERALL14[[#This Row],[LG R]]</f>
        <v>13</v>
      </c>
      <c r="S262">
        <f>16-STANDINGS_OVERALL14[[#This Row],[LG HR]]</f>
        <v>13</v>
      </c>
      <c r="T262">
        <f>16-STANDINGS_OVERALL14[[#This Row],[LG RBI]]</f>
        <v>13</v>
      </c>
      <c r="U262">
        <f>16-STANDINGS_OVERALL14[[#This Row],[LG SB]]</f>
        <v>10</v>
      </c>
      <c r="V262">
        <f>16-STANDINGS_OVERALL14[[#This Row],[LG ERA]]</f>
        <v>6</v>
      </c>
      <c r="W262">
        <f>16-STANDINGS_OVERALL14[[#This Row],[LG W]]</f>
        <v>7</v>
      </c>
      <c r="X262">
        <f>16-STANDINGS_OVERALL14[[#This Row],[LG WHIP]]</f>
        <v>5</v>
      </c>
      <c r="Y262">
        <f>16-STANDINGS_OVERALL14[[#This Row],[LG K]]</f>
        <v>4</v>
      </c>
      <c r="Z262">
        <f>16-STANDINGS_OVERALL14[[#This Row],[LG SV]]</f>
        <v>1</v>
      </c>
      <c r="AA26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83</v>
      </c>
      <c r="AB262">
        <f t="shared" si="4"/>
        <v>6</v>
      </c>
    </row>
    <row r="263" spans="1:28" x14ac:dyDescent="0.25">
      <c r="A263">
        <v>192</v>
      </c>
      <c r="B263" s="10" t="str">
        <f>STANDINGS_OVERALL14[[#This Row],[Team]]&amp;STANDINGS_OVERALL14[[#This Row],[League]]</f>
        <v>Big Mac Attack MainMain Event Online April 1 1 pm ET League 3</v>
      </c>
      <c r="C263" s="10" t="s">
        <v>597</v>
      </c>
      <c r="D263" t="s">
        <v>23</v>
      </c>
      <c r="E263" t="s">
        <v>442</v>
      </c>
      <c r="F263">
        <v>15</v>
      </c>
      <c r="G263">
        <f>INDEX(STANDINGS_BA[],MATCH(STANDINGS_OVERALL14[[#This Row],[TEAMandLEAGUE]],STANDINGS_BA[TeamANDLeague],0),COLUMN(STANDINGS_BA[PLACE]))</f>
        <v>2</v>
      </c>
      <c r="H263">
        <f>INDEX(STANDINGS_R[],MATCH(STANDINGS_OVERALL14[[#This Row],[TEAMandLEAGUE]],STANDINGS_R[TeamAndLeague],0),COLUMN(STANDINGS_R[PLACE]))</f>
        <v>7</v>
      </c>
      <c r="I263">
        <f>INDEX(STANDINGS_HR[],MATCH(STANDINGS_OVERALL14[[#This Row],[TEAMandLEAGUE]],STANDINGS_HR[TeamANDLeague],0),COLUMN(STANDINGS_HR[PLACE]))</f>
        <v>5</v>
      </c>
      <c r="J263">
        <f>INDEX(STANDINGS_RBI[],MATCH(STANDINGS_OVERALL14[[#This Row],[TEAMandLEAGUE]],STANDINGS_RBI[TeamANDLeague],0),COLUMN(STANDINGS_RBI[PLACE]))</f>
        <v>2</v>
      </c>
      <c r="K263">
        <f>INDEX(STANDINGS_SB[],MATCH(STANDINGS_OVERALL14[[#This Row],[TEAMandLEAGUE]],STANDINGS_SB[TeamANDLeague],0),COLUMN(STANDINGS_SB[PLACE]))</f>
        <v>14</v>
      </c>
      <c r="L263">
        <f>INDEX(STANDINGS_ERA[],MATCH(STANDINGS_OVERALL14[[#This Row],[TEAMandLEAGUE]],STANDINGS_ERA[TeamANDLeague],0),COLUMN(STANDINGS_ERA[PLACE]))</f>
        <v>14</v>
      </c>
      <c r="M263">
        <f>INDEX(STANDINGS_W[],MATCH(STANDINGS_OVERALL14[[#This Row],[TEAMandLEAGUE]],STANDINGS_W[TeamANDLeague],0),COLUMN(STANDINGS_W[PLACE]))</f>
        <v>3</v>
      </c>
      <c r="N263">
        <f>INDEX(STANDINGS_WHIP[],MATCH(STANDINGS_OVERALL14[[#This Row],[TEAMandLEAGUE]],STANDINGS_WHIP[TeamANDLeague],0),COLUMN(STANDINGS_WHIP[PLACE]))</f>
        <v>12</v>
      </c>
      <c r="O263">
        <f>INDEX(STANDINGS_K[],MATCH(STANDINGS_OVERALL14[[#This Row],[TEAMandLEAGUE]],STANDINGS_K[TeamANDLeague],0),COLUMN(STANDINGS_K[PLACE]))</f>
        <v>9</v>
      </c>
      <c r="P263">
        <f>INDEX(STANDINGS_SV[],MATCH(STANDINGS_OVERALL14[[#This Row],[TEAMandLEAGUE]],STANDINGS_SV[TeamANDLeague],0),COLUMN(STANDINGS_SV[PLACE]))</f>
        <v>11</v>
      </c>
      <c r="Q263">
        <f>16-STANDINGS_OVERALL14[[#This Row],[LG BA]]</f>
        <v>14</v>
      </c>
      <c r="R263">
        <f>16-STANDINGS_OVERALL14[[#This Row],[LG R]]</f>
        <v>9</v>
      </c>
      <c r="S263">
        <f>16-STANDINGS_OVERALL14[[#This Row],[LG HR]]</f>
        <v>11</v>
      </c>
      <c r="T263">
        <f>16-STANDINGS_OVERALL14[[#This Row],[LG RBI]]</f>
        <v>14</v>
      </c>
      <c r="U263">
        <f>16-STANDINGS_OVERALL14[[#This Row],[LG SB]]</f>
        <v>2</v>
      </c>
      <c r="V263">
        <f>16-STANDINGS_OVERALL14[[#This Row],[LG ERA]]</f>
        <v>2</v>
      </c>
      <c r="W263">
        <f>16-STANDINGS_OVERALL14[[#This Row],[LG W]]</f>
        <v>13</v>
      </c>
      <c r="X263">
        <f>16-STANDINGS_OVERALL14[[#This Row],[LG WHIP]]</f>
        <v>4</v>
      </c>
      <c r="Y263">
        <f>16-STANDINGS_OVERALL14[[#This Row],[LG K]]</f>
        <v>7</v>
      </c>
      <c r="Z263">
        <f>16-STANDINGS_OVERALL14[[#This Row],[LG SV]]</f>
        <v>5</v>
      </c>
      <c r="AA26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81</v>
      </c>
      <c r="AB263">
        <f t="shared" si="4"/>
        <v>7</v>
      </c>
    </row>
    <row r="264" spans="1:28" x14ac:dyDescent="0.25">
      <c r="A264">
        <v>274</v>
      </c>
      <c r="B264" s="10" t="str">
        <f>STANDINGS_OVERALL14[[#This Row],[Team]]&amp;STANDINGS_OVERALL14[[#This Row],[League]]</f>
        <v>JoeSoDefMain Event Online April 1 1 pm ET League 3</v>
      </c>
      <c r="C264" s="10" t="s">
        <v>163</v>
      </c>
      <c r="D264" t="s">
        <v>164</v>
      </c>
      <c r="E264" t="s">
        <v>442</v>
      </c>
      <c r="F264">
        <v>13</v>
      </c>
      <c r="G264">
        <f>INDEX(STANDINGS_BA[],MATCH(STANDINGS_OVERALL14[[#This Row],[TEAMandLEAGUE]],STANDINGS_BA[TeamANDLeague],0),COLUMN(STANDINGS_BA[PLACE]))</f>
        <v>11</v>
      </c>
      <c r="H264">
        <f>INDEX(STANDINGS_R[],MATCH(STANDINGS_OVERALL14[[#This Row],[TEAMandLEAGUE]],STANDINGS_R[TeamAndLeague],0),COLUMN(STANDINGS_R[PLACE]))</f>
        <v>6</v>
      </c>
      <c r="I264">
        <f>INDEX(STANDINGS_HR[],MATCH(STANDINGS_OVERALL14[[#This Row],[TEAMandLEAGUE]],STANDINGS_HR[TeamANDLeague],0),COLUMN(STANDINGS_HR[PLACE]))</f>
        <v>2</v>
      </c>
      <c r="J264">
        <f>INDEX(STANDINGS_RBI[],MATCH(STANDINGS_OVERALL14[[#This Row],[TEAMandLEAGUE]],STANDINGS_RBI[TeamANDLeague],0),COLUMN(STANDINGS_RBI[PLACE]))</f>
        <v>5</v>
      </c>
      <c r="K264">
        <f>INDEX(STANDINGS_SB[],MATCH(STANDINGS_OVERALL14[[#This Row],[TEAMandLEAGUE]],STANDINGS_SB[TeamANDLeague],0),COLUMN(STANDINGS_SB[PLACE]))</f>
        <v>15</v>
      </c>
      <c r="L264">
        <f>INDEX(STANDINGS_ERA[],MATCH(STANDINGS_OVERALL14[[#This Row],[TEAMandLEAGUE]],STANDINGS_ERA[TeamANDLeague],0),COLUMN(STANDINGS_ERA[PLACE]))</f>
        <v>11</v>
      </c>
      <c r="M264">
        <f>INDEX(STANDINGS_W[],MATCH(STANDINGS_OVERALL14[[#This Row],[TEAMandLEAGUE]],STANDINGS_W[TeamANDLeague],0),COLUMN(STANDINGS_W[PLACE]))</f>
        <v>11</v>
      </c>
      <c r="N264">
        <f>INDEX(STANDINGS_WHIP[],MATCH(STANDINGS_OVERALL14[[#This Row],[TEAMandLEAGUE]],STANDINGS_WHIP[TeamANDLeague],0),COLUMN(STANDINGS_WHIP[PLACE]))</f>
        <v>8</v>
      </c>
      <c r="O264">
        <f>INDEX(STANDINGS_K[],MATCH(STANDINGS_OVERALL14[[#This Row],[TEAMandLEAGUE]],STANDINGS_K[TeamANDLeague],0),COLUMN(STANDINGS_K[PLACE]))</f>
        <v>5</v>
      </c>
      <c r="P264">
        <f>INDEX(STANDINGS_SV[],MATCH(STANDINGS_OVERALL14[[#This Row],[TEAMandLEAGUE]],STANDINGS_SV[TeamANDLeague],0),COLUMN(STANDINGS_SV[PLACE]))</f>
        <v>10</v>
      </c>
      <c r="Q264">
        <f>16-STANDINGS_OVERALL14[[#This Row],[LG BA]]</f>
        <v>5</v>
      </c>
      <c r="R264">
        <f>16-STANDINGS_OVERALL14[[#This Row],[LG R]]</f>
        <v>10</v>
      </c>
      <c r="S264">
        <f>16-STANDINGS_OVERALL14[[#This Row],[LG HR]]</f>
        <v>14</v>
      </c>
      <c r="T264">
        <f>16-STANDINGS_OVERALL14[[#This Row],[LG RBI]]</f>
        <v>11</v>
      </c>
      <c r="U264">
        <f>16-STANDINGS_OVERALL14[[#This Row],[LG SB]]</f>
        <v>1</v>
      </c>
      <c r="V264">
        <f>16-STANDINGS_OVERALL14[[#This Row],[LG ERA]]</f>
        <v>5</v>
      </c>
      <c r="W264">
        <f>16-STANDINGS_OVERALL14[[#This Row],[LG W]]</f>
        <v>5</v>
      </c>
      <c r="X264">
        <f>16-STANDINGS_OVERALL14[[#This Row],[LG WHIP]]</f>
        <v>8</v>
      </c>
      <c r="Y264">
        <f>16-STANDINGS_OVERALL14[[#This Row],[LG K]]</f>
        <v>11</v>
      </c>
      <c r="Z264">
        <f>16-STANDINGS_OVERALL14[[#This Row],[LG SV]]</f>
        <v>6</v>
      </c>
      <c r="AA26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264">
        <f t="shared" si="4"/>
        <v>8</v>
      </c>
    </row>
    <row r="265" spans="1:28" x14ac:dyDescent="0.25">
      <c r="A265">
        <v>300</v>
      </c>
      <c r="B265" s="10" t="str">
        <f>STANDINGS_OVERALL14[[#This Row],[Team]]&amp;STANDINGS_OVERALL14[[#This Row],[League]]</f>
        <v>Poopy ToothMain Event Online April 1 1 pm ET League 3</v>
      </c>
      <c r="C265" s="10" t="s">
        <v>378</v>
      </c>
      <c r="D265" t="s">
        <v>379</v>
      </c>
      <c r="E265" t="s">
        <v>442</v>
      </c>
      <c r="F265">
        <v>6</v>
      </c>
      <c r="G265">
        <f>INDEX(STANDINGS_BA[],MATCH(STANDINGS_OVERALL14[[#This Row],[TEAMandLEAGUE]],STANDINGS_BA[TeamANDLeague],0),COLUMN(STANDINGS_BA[PLACE]))</f>
        <v>15</v>
      </c>
      <c r="H265">
        <f>INDEX(STANDINGS_R[],MATCH(STANDINGS_OVERALL14[[#This Row],[TEAMandLEAGUE]],STANDINGS_R[TeamAndLeague],0),COLUMN(STANDINGS_R[PLACE]))</f>
        <v>11</v>
      </c>
      <c r="I265">
        <f>INDEX(STANDINGS_HR[],MATCH(STANDINGS_OVERALL14[[#This Row],[TEAMandLEAGUE]],STANDINGS_HR[TeamANDLeague],0),COLUMN(STANDINGS_HR[PLACE]))</f>
        <v>4</v>
      </c>
      <c r="J265">
        <f>INDEX(STANDINGS_RBI[],MATCH(STANDINGS_OVERALL14[[#This Row],[TEAMandLEAGUE]],STANDINGS_RBI[TeamANDLeague],0),COLUMN(STANDINGS_RBI[PLACE]))</f>
        <v>7</v>
      </c>
      <c r="K265">
        <f>INDEX(STANDINGS_SB[],MATCH(STANDINGS_OVERALL14[[#This Row],[TEAMandLEAGUE]],STANDINGS_SB[TeamANDLeague],0),COLUMN(STANDINGS_SB[PLACE]))</f>
        <v>5</v>
      </c>
      <c r="L265">
        <f>INDEX(STANDINGS_ERA[],MATCH(STANDINGS_OVERALL14[[#This Row],[TEAMandLEAGUE]],STANDINGS_ERA[TeamANDLeague],0),COLUMN(STANDINGS_ERA[PLACE]))</f>
        <v>8</v>
      </c>
      <c r="M265">
        <f>INDEX(STANDINGS_W[],MATCH(STANDINGS_OVERALL14[[#This Row],[TEAMandLEAGUE]],STANDINGS_W[TeamANDLeague],0),COLUMN(STANDINGS_W[PLACE]))</f>
        <v>6</v>
      </c>
      <c r="N265">
        <f>INDEX(STANDINGS_WHIP[],MATCH(STANDINGS_OVERALL14[[#This Row],[TEAMandLEAGUE]],STANDINGS_WHIP[TeamANDLeague],0),COLUMN(STANDINGS_WHIP[PLACE]))</f>
        <v>4</v>
      </c>
      <c r="O265">
        <f>INDEX(STANDINGS_K[],MATCH(STANDINGS_OVERALL14[[#This Row],[TEAMandLEAGUE]],STANDINGS_K[TeamANDLeague],0),COLUMN(STANDINGS_K[PLACE]))</f>
        <v>11</v>
      </c>
      <c r="P265">
        <f>INDEX(STANDINGS_SV[],MATCH(STANDINGS_OVERALL14[[#This Row],[TEAMandLEAGUE]],STANDINGS_SV[TeamANDLeague],0),COLUMN(STANDINGS_SV[PLACE]))</f>
        <v>13</v>
      </c>
      <c r="Q265">
        <f>16-STANDINGS_OVERALL14[[#This Row],[LG BA]]</f>
        <v>1</v>
      </c>
      <c r="R265">
        <f>16-STANDINGS_OVERALL14[[#This Row],[LG R]]</f>
        <v>5</v>
      </c>
      <c r="S265">
        <f>16-STANDINGS_OVERALL14[[#This Row],[LG HR]]</f>
        <v>12</v>
      </c>
      <c r="T265">
        <f>16-STANDINGS_OVERALL14[[#This Row],[LG RBI]]</f>
        <v>9</v>
      </c>
      <c r="U265">
        <f>16-STANDINGS_OVERALL14[[#This Row],[LG SB]]</f>
        <v>11</v>
      </c>
      <c r="V265">
        <f>16-STANDINGS_OVERALL14[[#This Row],[LG ERA]]</f>
        <v>8</v>
      </c>
      <c r="W265">
        <f>16-STANDINGS_OVERALL14[[#This Row],[LG W]]</f>
        <v>10</v>
      </c>
      <c r="X265">
        <f>16-STANDINGS_OVERALL14[[#This Row],[LG WHIP]]</f>
        <v>12</v>
      </c>
      <c r="Y265">
        <f>16-STANDINGS_OVERALL14[[#This Row],[LG K]]</f>
        <v>5</v>
      </c>
      <c r="Z265">
        <f>16-STANDINGS_OVERALL14[[#This Row],[LG SV]]</f>
        <v>3</v>
      </c>
      <c r="AA26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265">
        <f t="shared" si="4"/>
        <v>9</v>
      </c>
    </row>
    <row r="266" spans="1:28" x14ac:dyDescent="0.25">
      <c r="A266">
        <v>321</v>
      </c>
      <c r="B266" s="10" t="str">
        <f>STANDINGS_OVERALL14[[#This Row],[Team]]&amp;STANDINGS_OVERALL14[[#This Row],[League]]</f>
        <v>SD GiantsMain Event Online April 1 1 pm ET League 3</v>
      </c>
      <c r="C266" s="10" t="s">
        <v>721</v>
      </c>
      <c r="D266" t="s">
        <v>221</v>
      </c>
      <c r="E266" t="s">
        <v>442</v>
      </c>
      <c r="F266">
        <v>1</v>
      </c>
      <c r="G266">
        <f>INDEX(STANDINGS_BA[],MATCH(STANDINGS_OVERALL14[[#This Row],[TEAMandLEAGUE]],STANDINGS_BA[TeamANDLeague],0),COLUMN(STANDINGS_BA[PLACE]))</f>
        <v>6</v>
      </c>
      <c r="H266">
        <f>INDEX(STANDINGS_R[],MATCH(STANDINGS_OVERALL14[[#This Row],[TEAMandLEAGUE]],STANDINGS_R[TeamAndLeague],0),COLUMN(STANDINGS_R[PLACE]))</f>
        <v>12</v>
      </c>
      <c r="I266">
        <f>INDEX(STANDINGS_HR[],MATCH(STANDINGS_OVERALL14[[#This Row],[TEAMandLEAGUE]],STANDINGS_HR[TeamANDLeague],0),COLUMN(STANDINGS_HR[PLACE]))</f>
        <v>13</v>
      </c>
      <c r="J266">
        <f>INDEX(STANDINGS_RBI[],MATCH(STANDINGS_OVERALL14[[#This Row],[TEAMandLEAGUE]],STANDINGS_RBI[TeamANDLeague],0),COLUMN(STANDINGS_RBI[PLACE]))</f>
        <v>13</v>
      </c>
      <c r="K266">
        <f>INDEX(STANDINGS_SB[],MATCH(STANDINGS_OVERALL14[[#This Row],[TEAMandLEAGUE]],STANDINGS_SB[TeamANDLeague],0),COLUMN(STANDINGS_SB[PLACE]))</f>
        <v>12</v>
      </c>
      <c r="L266">
        <f>INDEX(STANDINGS_ERA[],MATCH(STANDINGS_OVERALL14[[#This Row],[TEAMandLEAGUE]],STANDINGS_ERA[TeamANDLeague],0),COLUMN(STANDINGS_ERA[PLACE]))</f>
        <v>5</v>
      </c>
      <c r="M266">
        <f>INDEX(STANDINGS_W[],MATCH(STANDINGS_OVERALL14[[#This Row],[TEAMandLEAGUE]],STANDINGS_W[TeamANDLeague],0),COLUMN(STANDINGS_W[PLACE]))</f>
        <v>4</v>
      </c>
      <c r="N266">
        <f>INDEX(STANDINGS_WHIP[],MATCH(STANDINGS_OVERALL14[[#This Row],[TEAMandLEAGUE]],STANDINGS_WHIP[TeamANDLeague],0),COLUMN(STANDINGS_WHIP[PLACE]))</f>
        <v>10</v>
      </c>
      <c r="O266">
        <f>INDEX(STANDINGS_K[],MATCH(STANDINGS_OVERALL14[[#This Row],[TEAMandLEAGUE]],STANDINGS_K[TeamANDLeague],0),COLUMN(STANDINGS_K[PLACE]))</f>
        <v>6</v>
      </c>
      <c r="P266">
        <f>INDEX(STANDINGS_SV[],MATCH(STANDINGS_OVERALL14[[#This Row],[TEAMandLEAGUE]],STANDINGS_SV[TeamANDLeague],0),COLUMN(STANDINGS_SV[PLACE]))</f>
        <v>7</v>
      </c>
      <c r="Q266">
        <f>16-STANDINGS_OVERALL14[[#This Row],[LG BA]]</f>
        <v>10</v>
      </c>
      <c r="R266">
        <f>16-STANDINGS_OVERALL14[[#This Row],[LG R]]</f>
        <v>4</v>
      </c>
      <c r="S266">
        <f>16-STANDINGS_OVERALL14[[#This Row],[LG HR]]</f>
        <v>3</v>
      </c>
      <c r="T266">
        <f>16-STANDINGS_OVERALL14[[#This Row],[LG RBI]]</f>
        <v>3</v>
      </c>
      <c r="U266">
        <f>16-STANDINGS_OVERALL14[[#This Row],[LG SB]]</f>
        <v>4</v>
      </c>
      <c r="V266">
        <f>16-STANDINGS_OVERALL14[[#This Row],[LG ERA]]</f>
        <v>11</v>
      </c>
      <c r="W266">
        <f>16-STANDINGS_OVERALL14[[#This Row],[LG W]]</f>
        <v>12</v>
      </c>
      <c r="X266">
        <f>16-STANDINGS_OVERALL14[[#This Row],[LG WHIP]]</f>
        <v>6</v>
      </c>
      <c r="Y266">
        <f>16-STANDINGS_OVERALL14[[#This Row],[LG K]]</f>
        <v>10</v>
      </c>
      <c r="Z266">
        <f>16-STANDINGS_OVERALL14[[#This Row],[LG SV]]</f>
        <v>9</v>
      </c>
      <c r="AA26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72</v>
      </c>
      <c r="AB266">
        <f t="shared" si="4"/>
        <v>10</v>
      </c>
    </row>
    <row r="267" spans="1:28" x14ac:dyDescent="0.25">
      <c r="A267">
        <v>366</v>
      </c>
      <c r="B267" s="10" t="str">
        <f>STANDINGS_OVERALL14[[#This Row],[Team]]&amp;STANDINGS_OVERALL14[[#This Row],[League]]</f>
        <v>Ashley BearsMain Event Online April 1 1 pm ET League 3</v>
      </c>
      <c r="C267" s="10" t="s">
        <v>766</v>
      </c>
      <c r="D267" t="s">
        <v>232</v>
      </c>
      <c r="E267" t="s">
        <v>442</v>
      </c>
      <c r="F267">
        <v>8</v>
      </c>
      <c r="G267">
        <f>INDEX(STANDINGS_BA[],MATCH(STANDINGS_OVERALL14[[#This Row],[TEAMandLEAGUE]],STANDINGS_BA[TeamANDLeague],0),COLUMN(STANDINGS_BA[PLACE]))</f>
        <v>13</v>
      </c>
      <c r="H267">
        <f>INDEX(STANDINGS_R[],MATCH(STANDINGS_OVERALL14[[#This Row],[TEAMandLEAGUE]],STANDINGS_R[TeamAndLeague],0),COLUMN(STANDINGS_R[PLACE]))</f>
        <v>13</v>
      </c>
      <c r="I267">
        <f>INDEX(STANDINGS_HR[],MATCH(STANDINGS_OVERALL14[[#This Row],[TEAMandLEAGUE]],STANDINGS_HR[TeamANDLeague],0),COLUMN(STANDINGS_HR[PLACE]))</f>
        <v>12</v>
      </c>
      <c r="J267">
        <f>INDEX(STANDINGS_RBI[],MATCH(STANDINGS_OVERALL14[[#This Row],[TEAMandLEAGUE]],STANDINGS_RBI[TeamANDLeague],0),COLUMN(STANDINGS_RBI[PLACE]))</f>
        <v>11</v>
      </c>
      <c r="K267">
        <f>INDEX(STANDINGS_SB[],MATCH(STANDINGS_OVERALL14[[#This Row],[TEAMandLEAGUE]],STANDINGS_SB[TeamANDLeague],0),COLUMN(STANDINGS_SB[PLACE]))</f>
        <v>8</v>
      </c>
      <c r="L267">
        <f>INDEX(STANDINGS_ERA[],MATCH(STANDINGS_OVERALL14[[#This Row],[TEAMandLEAGUE]],STANDINGS_ERA[TeamANDLeague],0),COLUMN(STANDINGS_ERA[PLACE]))</f>
        <v>9</v>
      </c>
      <c r="M267">
        <f>INDEX(STANDINGS_W[],MATCH(STANDINGS_OVERALL14[[#This Row],[TEAMandLEAGUE]],STANDINGS_W[TeamANDLeague],0),COLUMN(STANDINGS_W[PLACE]))</f>
        <v>8</v>
      </c>
      <c r="N267">
        <f>INDEX(STANDINGS_WHIP[],MATCH(STANDINGS_OVERALL14[[#This Row],[TEAMandLEAGUE]],STANDINGS_WHIP[TeamANDLeague],0),COLUMN(STANDINGS_WHIP[PLACE]))</f>
        <v>9</v>
      </c>
      <c r="O267">
        <f>INDEX(STANDINGS_K[],MATCH(STANDINGS_OVERALL14[[#This Row],[TEAMandLEAGUE]],STANDINGS_K[TeamANDLeague],0),COLUMN(STANDINGS_K[PLACE]))</f>
        <v>10</v>
      </c>
      <c r="P267">
        <f>INDEX(STANDINGS_SV[],MATCH(STANDINGS_OVERALL14[[#This Row],[TEAMandLEAGUE]],STANDINGS_SV[TeamANDLeague],0),COLUMN(STANDINGS_SV[PLACE]))</f>
        <v>1</v>
      </c>
      <c r="Q267">
        <f>16-STANDINGS_OVERALL14[[#This Row],[LG BA]]</f>
        <v>3</v>
      </c>
      <c r="R267">
        <f>16-STANDINGS_OVERALL14[[#This Row],[LG R]]</f>
        <v>3</v>
      </c>
      <c r="S267">
        <f>16-STANDINGS_OVERALL14[[#This Row],[LG HR]]</f>
        <v>4</v>
      </c>
      <c r="T267">
        <f>16-STANDINGS_OVERALL14[[#This Row],[LG RBI]]</f>
        <v>5</v>
      </c>
      <c r="U267">
        <f>16-STANDINGS_OVERALL14[[#This Row],[LG SB]]</f>
        <v>8</v>
      </c>
      <c r="V267">
        <f>16-STANDINGS_OVERALL14[[#This Row],[LG ERA]]</f>
        <v>7</v>
      </c>
      <c r="W267">
        <f>16-STANDINGS_OVERALL14[[#This Row],[LG W]]</f>
        <v>8</v>
      </c>
      <c r="X267">
        <f>16-STANDINGS_OVERALL14[[#This Row],[LG WHIP]]</f>
        <v>7</v>
      </c>
      <c r="Y267">
        <f>16-STANDINGS_OVERALL14[[#This Row],[LG K]]</f>
        <v>6</v>
      </c>
      <c r="Z267">
        <f>16-STANDINGS_OVERALL14[[#This Row],[LG SV]]</f>
        <v>15</v>
      </c>
      <c r="AA26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66</v>
      </c>
      <c r="AB267">
        <f t="shared" si="4"/>
        <v>11</v>
      </c>
    </row>
    <row r="268" spans="1:28" x14ac:dyDescent="0.25">
      <c r="A268">
        <v>344</v>
      </c>
      <c r="B268" s="10" t="str">
        <f>STANDINGS_OVERALL14[[#This Row],[Team]]&amp;STANDINGS_OVERALL14[[#This Row],[League]]</f>
        <v>bluebloodsMain Event Online April 1 1 pm ET League 3</v>
      </c>
      <c r="C268" s="10" t="s">
        <v>199</v>
      </c>
      <c r="D268" t="s">
        <v>200</v>
      </c>
      <c r="E268" t="s">
        <v>442</v>
      </c>
      <c r="F268">
        <v>3</v>
      </c>
      <c r="G268">
        <f>INDEX(STANDINGS_BA[],MATCH(STANDINGS_OVERALL14[[#This Row],[TEAMandLEAGUE]],STANDINGS_BA[TeamANDLeague],0),COLUMN(STANDINGS_BA[PLACE]))</f>
        <v>14</v>
      </c>
      <c r="H268">
        <f>INDEX(STANDINGS_R[],MATCH(STANDINGS_OVERALL14[[#This Row],[TEAMandLEAGUE]],STANDINGS_R[TeamAndLeague],0),COLUMN(STANDINGS_R[PLACE]))</f>
        <v>8</v>
      </c>
      <c r="I268">
        <f>INDEX(STANDINGS_HR[],MATCH(STANDINGS_OVERALL14[[#This Row],[TEAMandLEAGUE]],STANDINGS_HR[TeamANDLeague],0),COLUMN(STANDINGS_HR[PLACE]))</f>
        <v>14</v>
      </c>
      <c r="J268">
        <f>INDEX(STANDINGS_RBI[],MATCH(STANDINGS_OVERALL14[[#This Row],[TEAMandLEAGUE]],STANDINGS_RBI[TeamANDLeague],0),COLUMN(STANDINGS_RBI[PLACE]))</f>
        <v>14</v>
      </c>
      <c r="K268">
        <f>INDEX(STANDINGS_SB[],MATCH(STANDINGS_OVERALL14[[#This Row],[TEAMandLEAGUE]],STANDINGS_SB[TeamANDLeague],0),COLUMN(STANDINGS_SB[PLACE]))</f>
        <v>2</v>
      </c>
      <c r="L268">
        <f>INDEX(STANDINGS_ERA[],MATCH(STANDINGS_OVERALL14[[#This Row],[TEAMandLEAGUE]],STANDINGS_ERA[TeamANDLeague],0),COLUMN(STANDINGS_ERA[PLACE]))</f>
        <v>13</v>
      </c>
      <c r="M268">
        <f>INDEX(STANDINGS_W[],MATCH(STANDINGS_OVERALL14[[#This Row],[TEAMandLEAGUE]],STANDINGS_W[TeamANDLeague],0),COLUMN(STANDINGS_W[PLACE]))</f>
        <v>10</v>
      </c>
      <c r="N268">
        <f>INDEX(STANDINGS_WHIP[],MATCH(STANDINGS_OVERALL14[[#This Row],[TEAMandLEAGUE]],STANDINGS_WHIP[TeamANDLeague],0),COLUMN(STANDINGS_WHIP[PLACE]))</f>
        <v>15</v>
      </c>
      <c r="O268">
        <f>INDEX(STANDINGS_K[],MATCH(STANDINGS_OVERALL14[[#This Row],[TEAMandLEAGUE]],STANDINGS_K[TeamANDLeague],0),COLUMN(STANDINGS_K[PLACE]))</f>
        <v>7</v>
      </c>
      <c r="P268">
        <f>INDEX(STANDINGS_SV[],MATCH(STANDINGS_OVERALL14[[#This Row],[TEAMandLEAGUE]],STANDINGS_SV[TeamANDLeague],0),COLUMN(STANDINGS_SV[PLACE]))</f>
        <v>2</v>
      </c>
      <c r="Q268">
        <f>16-STANDINGS_OVERALL14[[#This Row],[LG BA]]</f>
        <v>2</v>
      </c>
      <c r="R268">
        <f>16-STANDINGS_OVERALL14[[#This Row],[LG R]]</f>
        <v>8</v>
      </c>
      <c r="S268">
        <f>16-STANDINGS_OVERALL14[[#This Row],[LG HR]]</f>
        <v>2</v>
      </c>
      <c r="T268">
        <f>16-STANDINGS_OVERALL14[[#This Row],[LG RBI]]</f>
        <v>2</v>
      </c>
      <c r="U268">
        <f>16-STANDINGS_OVERALL14[[#This Row],[LG SB]]</f>
        <v>14</v>
      </c>
      <c r="V268">
        <f>16-STANDINGS_OVERALL14[[#This Row],[LG ERA]]</f>
        <v>3</v>
      </c>
      <c r="W268">
        <f>16-STANDINGS_OVERALL14[[#This Row],[LG W]]</f>
        <v>6</v>
      </c>
      <c r="X268">
        <f>16-STANDINGS_OVERALL14[[#This Row],[LG WHIP]]</f>
        <v>1</v>
      </c>
      <c r="Y268">
        <f>16-STANDINGS_OVERALL14[[#This Row],[LG K]]</f>
        <v>9</v>
      </c>
      <c r="Z268">
        <f>16-STANDINGS_OVERALL14[[#This Row],[LG SV]]</f>
        <v>14</v>
      </c>
      <c r="AA26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61</v>
      </c>
      <c r="AB268">
        <f t="shared" si="4"/>
        <v>12</v>
      </c>
    </row>
    <row r="269" spans="1:28" x14ac:dyDescent="0.25">
      <c r="A269">
        <v>386</v>
      </c>
      <c r="B269" s="10" t="str">
        <f>STANDINGS_OVERALL14[[#This Row],[Team]]&amp;STANDINGS_OVERALL14[[#This Row],[League]]</f>
        <v>Chico Lind's Hermanos - MAIN 4/1Main Event Online April 1 1 pm ET League 3</v>
      </c>
      <c r="C269" s="10" t="s">
        <v>781</v>
      </c>
      <c r="D269" t="s">
        <v>186</v>
      </c>
      <c r="E269" t="s">
        <v>442</v>
      </c>
      <c r="F269">
        <v>9</v>
      </c>
      <c r="G269">
        <f>INDEX(STANDINGS_BA[],MATCH(STANDINGS_OVERALL14[[#This Row],[TEAMandLEAGUE]],STANDINGS_BA[TeamANDLeague],0),COLUMN(STANDINGS_BA[PLACE]))</f>
        <v>8</v>
      </c>
      <c r="H269">
        <f>INDEX(STANDINGS_R[],MATCH(STANDINGS_OVERALL14[[#This Row],[TEAMandLEAGUE]],STANDINGS_R[TeamAndLeague],0),COLUMN(STANDINGS_R[PLACE]))</f>
        <v>10</v>
      </c>
      <c r="I269">
        <f>INDEX(STANDINGS_HR[],MATCH(STANDINGS_OVERALL14[[#This Row],[TEAMandLEAGUE]],STANDINGS_HR[TeamANDLeague],0),COLUMN(STANDINGS_HR[PLACE]))</f>
        <v>11</v>
      </c>
      <c r="J269">
        <f>INDEX(STANDINGS_RBI[],MATCH(STANDINGS_OVERALL14[[#This Row],[TEAMandLEAGUE]],STANDINGS_RBI[TeamANDLeague],0),COLUMN(STANDINGS_RBI[PLACE]))</f>
        <v>12</v>
      </c>
      <c r="K269">
        <f>INDEX(STANDINGS_SB[],MATCH(STANDINGS_OVERALL14[[#This Row],[TEAMandLEAGUE]],STANDINGS_SB[TeamANDLeague],0),COLUMN(STANDINGS_SB[PLACE]))</f>
        <v>7</v>
      </c>
      <c r="L269">
        <f>INDEX(STANDINGS_ERA[],MATCH(STANDINGS_OVERALL14[[#This Row],[TEAMandLEAGUE]],STANDINGS_ERA[TeamANDLeague],0),COLUMN(STANDINGS_ERA[PLACE]))</f>
        <v>15</v>
      </c>
      <c r="M269">
        <f>INDEX(STANDINGS_W[],MATCH(STANDINGS_OVERALL14[[#This Row],[TEAMandLEAGUE]],STANDINGS_W[TeamANDLeague],0),COLUMN(STANDINGS_W[PLACE]))</f>
        <v>15</v>
      </c>
      <c r="N269">
        <f>INDEX(STANDINGS_WHIP[],MATCH(STANDINGS_OVERALL14[[#This Row],[TEAMandLEAGUE]],STANDINGS_WHIP[TeamANDLeague],0),COLUMN(STANDINGS_WHIP[PLACE]))</f>
        <v>14</v>
      </c>
      <c r="O269">
        <f>INDEX(STANDINGS_K[],MATCH(STANDINGS_OVERALL14[[#This Row],[TEAMandLEAGUE]],STANDINGS_K[TeamANDLeague],0),COLUMN(STANDINGS_K[PLACE]))</f>
        <v>8</v>
      </c>
      <c r="P269">
        <f>INDEX(STANDINGS_SV[],MATCH(STANDINGS_OVERALL14[[#This Row],[TEAMandLEAGUE]],STANDINGS_SV[TeamANDLeague],0),COLUMN(STANDINGS_SV[PLACE]))</f>
        <v>6</v>
      </c>
      <c r="Q269">
        <f>16-STANDINGS_OVERALL14[[#This Row],[LG BA]]</f>
        <v>8</v>
      </c>
      <c r="R269">
        <f>16-STANDINGS_OVERALL14[[#This Row],[LG R]]</f>
        <v>6</v>
      </c>
      <c r="S269">
        <f>16-STANDINGS_OVERALL14[[#This Row],[LG HR]]</f>
        <v>5</v>
      </c>
      <c r="T269">
        <f>16-STANDINGS_OVERALL14[[#This Row],[LG RBI]]</f>
        <v>4</v>
      </c>
      <c r="U269">
        <f>16-STANDINGS_OVERALL14[[#This Row],[LG SB]]</f>
        <v>9</v>
      </c>
      <c r="V269">
        <f>16-STANDINGS_OVERALL14[[#This Row],[LG ERA]]</f>
        <v>1</v>
      </c>
      <c r="W269">
        <f>16-STANDINGS_OVERALL14[[#This Row],[LG W]]</f>
        <v>1</v>
      </c>
      <c r="X269">
        <f>16-STANDINGS_OVERALL14[[#This Row],[LG WHIP]]</f>
        <v>2</v>
      </c>
      <c r="Y269">
        <f>16-STANDINGS_OVERALL14[[#This Row],[LG K]]</f>
        <v>8</v>
      </c>
      <c r="Z269">
        <f>16-STANDINGS_OVERALL14[[#This Row],[LG SV]]</f>
        <v>10</v>
      </c>
      <c r="AA26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54</v>
      </c>
      <c r="AB269">
        <f t="shared" si="4"/>
        <v>13</v>
      </c>
    </row>
    <row r="270" spans="1:28" x14ac:dyDescent="0.25">
      <c r="A270">
        <v>413</v>
      </c>
      <c r="B270" s="10" t="str">
        <f>STANDINGS_OVERALL14[[#This Row],[Team]]&amp;STANDINGS_OVERALL14[[#This Row],[League]]</f>
        <v>Navel LintMain Event Online April 1 1 pm ET League 3</v>
      </c>
      <c r="C270" s="10" t="s">
        <v>277</v>
      </c>
      <c r="D270" t="s">
        <v>278</v>
      </c>
      <c r="E270" t="s">
        <v>442</v>
      </c>
      <c r="F270">
        <v>5</v>
      </c>
      <c r="G270">
        <f>INDEX(STANDINGS_BA[],MATCH(STANDINGS_OVERALL14[[#This Row],[TEAMandLEAGUE]],STANDINGS_BA[TeamANDLeague],0),COLUMN(STANDINGS_BA[PLACE]))</f>
        <v>9</v>
      </c>
      <c r="H270">
        <f>INDEX(STANDINGS_R[],MATCH(STANDINGS_OVERALL14[[#This Row],[TEAMandLEAGUE]],STANDINGS_R[TeamAndLeague],0),COLUMN(STANDINGS_R[PLACE]))</f>
        <v>14</v>
      </c>
      <c r="I270">
        <f>INDEX(STANDINGS_HR[],MATCH(STANDINGS_OVERALL14[[#This Row],[TEAMandLEAGUE]],STANDINGS_HR[TeamANDLeague],0),COLUMN(STANDINGS_HR[PLACE]))</f>
        <v>10</v>
      </c>
      <c r="J270">
        <f>INDEX(STANDINGS_RBI[],MATCH(STANDINGS_OVERALL14[[#This Row],[TEAMandLEAGUE]],STANDINGS_RBI[TeamANDLeague],0),COLUMN(STANDINGS_RBI[PLACE]))</f>
        <v>8</v>
      </c>
      <c r="K270">
        <f>INDEX(STANDINGS_SB[],MATCH(STANDINGS_OVERALL14[[#This Row],[TEAMandLEAGUE]],STANDINGS_SB[TeamANDLeague],0),COLUMN(STANDINGS_SB[PLACE]))</f>
        <v>9</v>
      </c>
      <c r="L270">
        <f>INDEX(STANDINGS_ERA[],MATCH(STANDINGS_OVERALL14[[#This Row],[TEAMandLEAGUE]],STANDINGS_ERA[TeamANDLeague],0),COLUMN(STANDINGS_ERA[PLACE]))</f>
        <v>12</v>
      </c>
      <c r="M270">
        <f>INDEX(STANDINGS_W[],MATCH(STANDINGS_OVERALL14[[#This Row],[TEAMandLEAGUE]],STANDINGS_W[TeamANDLeague],0),COLUMN(STANDINGS_W[PLACE]))</f>
        <v>7</v>
      </c>
      <c r="N270">
        <f>INDEX(STANDINGS_WHIP[],MATCH(STANDINGS_OVERALL14[[#This Row],[TEAMandLEAGUE]],STANDINGS_WHIP[TeamANDLeague],0),COLUMN(STANDINGS_WHIP[PLACE]))</f>
        <v>13</v>
      </c>
      <c r="O270">
        <f>INDEX(STANDINGS_K[],MATCH(STANDINGS_OVERALL14[[#This Row],[TEAMandLEAGUE]],STANDINGS_K[TeamANDLeague],0),COLUMN(STANDINGS_K[PLACE]))</f>
        <v>13</v>
      </c>
      <c r="P270">
        <f>INDEX(STANDINGS_SV[],MATCH(STANDINGS_OVERALL14[[#This Row],[TEAMandLEAGUE]],STANDINGS_SV[TeamANDLeague],0),COLUMN(STANDINGS_SV[PLACE]))</f>
        <v>14</v>
      </c>
      <c r="Q270">
        <f>16-STANDINGS_OVERALL14[[#This Row],[LG BA]]</f>
        <v>7</v>
      </c>
      <c r="R270">
        <f>16-STANDINGS_OVERALL14[[#This Row],[LG R]]</f>
        <v>2</v>
      </c>
      <c r="S270">
        <f>16-STANDINGS_OVERALL14[[#This Row],[LG HR]]</f>
        <v>6</v>
      </c>
      <c r="T270">
        <f>16-STANDINGS_OVERALL14[[#This Row],[LG RBI]]</f>
        <v>8</v>
      </c>
      <c r="U270">
        <f>16-STANDINGS_OVERALL14[[#This Row],[LG SB]]</f>
        <v>7</v>
      </c>
      <c r="V270">
        <f>16-STANDINGS_OVERALL14[[#This Row],[LG ERA]]</f>
        <v>4</v>
      </c>
      <c r="W270">
        <f>16-STANDINGS_OVERALL14[[#This Row],[LG W]]</f>
        <v>9</v>
      </c>
      <c r="X270">
        <f>16-STANDINGS_OVERALL14[[#This Row],[LG WHIP]]</f>
        <v>3</v>
      </c>
      <c r="Y270">
        <f>16-STANDINGS_OVERALL14[[#This Row],[LG K]]</f>
        <v>3</v>
      </c>
      <c r="Z270">
        <f>16-STANDINGS_OVERALL14[[#This Row],[LG SV]]</f>
        <v>2</v>
      </c>
      <c r="AA27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51</v>
      </c>
      <c r="AB270">
        <f t="shared" si="4"/>
        <v>14</v>
      </c>
    </row>
    <row r="271" spans="1:28" x14ac:dyDescent="0.25">
      <c r="A271">
        <v>460</v>
      </c>
      <c r="B271" s="10" t="str">
        <f>STANDINGS_OVERALL14[[#This Row],[Team]]&amp;STANDINGS_OVERALL14[[#This Row],[League]]</f>
        <v>THE MACHINEMain Event Online April 1 1 pm ET League 3</v>
      </c>
      <c r="C271" s="10" t="s">
        <v>856</v>
      </c>
      <c r="D271" t="s">
        <v>857</v>
      </c>
      <c r="E271" t="s">
        <v>442</v>
      </c>
      <c r="F271">
        <v>14</v>
      </c>
      <c r="G271">
        <f>INDEX(STANDINGS_BA[],MATCH(STANDINGS_OVERALL14[[#This Row],[TEAMandLEAGUE]],STANDINGS_BA[TeamANDLeague],0),COLUMN(STANDINGS_BA[PLACE]))</f>
        <v>12</v>
      </c>
      <c r="H271">
        <f>INDEX(STANDINGS_R[],MATCH(STANDINGS_OVERALL14[[#This Row],[TEAMandLEAGUE]],STANDINGS_R[TeamAndLeague],0),COLUMN(STANDINGS_R[PLACE]))</f>
        <v>15</v>
      </c>
      <c r="I271">
        <f>INDEX(STANDINGS_HR[],MATCH(STANDINGS_OVERALL14[[#This Row],[TEAMandLEAGUE]],STANDINGS_HR[TeamANDLeague],0),COLUMN(STANDINGS_HR[PLACE]))</f>
        <v>15</v>
      </c>
      <c r="J271">
        <f>INDEX(STANDINGS_RBI[],MATCH(STANDINGS_OVERALL14[[#This Row],[TEAMandLEAGUE]],STANDINGS_RBI[TeamANDLeague],0),COLUMN(STANDINGS_RBI[PLACE]))</f>
        <v>15</v>
      </c>
      <c r="K271">
        <f>INDEX(STANDINGS_SB[],MATCH(STANDINGS_OVERALL14[[#This Row],[TEAMandLEAGUE]],STANDINGS_SB[TeamANDLeague],0),COLUMN(STANDINGS_SB[PLACE]))</f>
        <v>13</v>
      </c>
      <c r="L271">
        <f>INDEX(STANDINGS_ERA[],MATCH(STANDINGS_OVERALL14[[#This Row],[TEAMandLEAGUE]],STANDINGS_ERA[TeamANDLeague],0),COLUMN(STANDINGS_ERA[PLACE]))</f>
        <v>6</v>
      </c>
      <c r="M271">
        <f>INDEX(STANDINGS_W[],MATCH(STANDINGS_OVERALL14[[#This Row],[TEAMandLEAGUE]],STANDINGS_W[TeamANDLeague],0),COLUMN(STANDINGS_W[PLACE]))</f>
        <v>14</v>
      </c>
      <c r="N271">
        <f>INDEX(STANDINGS_WHIP[],MATCH(STANDINGS_OVERALL14[[#This Row],[TEAMandLEAGUE]],STANDINGS_WHIP[TeamANDLeague],0),COLUMN(STANDINGS_WHIP[PLACE]))</f>
        <v>2</v>
      </c>
      <c r="O271">
        <f>INDEX(STANDINGS_K[],MATCH(STANDINGS_OVERALL14[[#This Row],[TEAMandLEAGUE]],STANDINGS_K[TeamANDLeague],0),COLUMN(STANDINGS_K[PLACE]))</f>
        <v>15</v>
      </c>
      <c r="P271">
        <f>INDEX(STANDINGS_SV[],MATCH(STANDINGS_OVERALL14[[#This Row],[TEAMandLEAGUE]],STANDINGS_SV[TeamANDLeague],0),COLUMN(STANDINGS_SV[PLACE]))</f>
        <v>9</v>
      </c>
      <c r="Q271">
        <f>16-STANDINGS_OVERALL14[[#This Row],[LG BA]]</f>
        <v>4</v>
      </c>
      <c r="R271">
        <f>16-STANDINGS_OVERALL14[[#This Row],[LG R]]</f>
        <v>1</v>
      </c>
      <c r="S271">
        <f>16-STANDINGS_OVERALL14[[#This Row],[LG HR]]</f>
        <v>1</v>
      </c>
      <c r="T271">
        <f>16-STANDINGS_OVERALL14[[#This Row],[LG RBI]]</f>
        <v>1</v>
      </c>
      <c r="U271">
        <f>16-STANDINGS_OVERALL14[[#This Row],[LG SB]]</f>
        <v>3</v>
      </c>
      <c r="V271">
        <f>16-STANDINGS_OVERALL14[[#This Row],[LG ERA]]</f>
        <v>10</v>
      </c>
      <c r="W271">
        <f>16-STANDINGS_OVERALL14[[#This Row],[LG W]]</f>
        <v>2</v>
      </c>
      <c r="X271">
        <f>16-STANDINGS_OVERALL14[[#This Row],[LG WHIP]]</f>
        <v>14</v>
      </c>
      <c r="Y271">
        <f>16-STANDINGS_OVERALL14[[#This Row],[LG K]]</f>
        <v>1</v>
      </c>
      <c r="Z271">
        <f>16-STANDINGS_OVERALL14[[#This Row],[LG SV]]</f>
        <v>7</v>
      </c>
      <c r="AA27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44</v>
      </c>
      <c r="AB271">
        <f t="shared" si="4"/>
        <v>15</v>
      </c>
    </row>
    <row r="272" spans="1:28" x14ac:dyDescent="0.25">
      <c r="A272">
        <v>5</v>
      </c>
      <c r="B272" s="10" t="str">
        <f>STANDINGS_OVERALL14[[#This Row],[Team]]&amp;STANDINGS_OVERALL14[[#This Row],[League]]</f>
        <v>Paradoxical HrbekMain Event Online April 1 1 pm ET League 4</v>
      </c>
      <c r="C272" s="10" t="s">
        <v>416</v>
      </c>
      <c r="D272" t="s">
        <v>349</v>
      </c>
      <c r="E272" t="s">
        <v>417</v>
      </c>
      <c r="F272">
        <v>7</v>
      </c>
      <c r="G272">
        <f>INDEX(STANDINGS_BA[],MATCH(STANDINGS_OVERALL14[[#This Row],[TEAMandLEAGUE]],STANDINGS_BA[TeamANDLeague],0),COLUMN(STANDINGS_BA[PLACE]))</f>
        <v>4</v>
      </c>
      <c r="H272">
        <f>INDEX(STANDINGS_R[],MATCH(STANDINGS_OVERALL14[[#This Row],[TEAMandLEAGUE]],STANDINGS_R[TeamAndLeague],0),COLUMN(STANDINGS_R[PLACE]))</f>
        <v>1</v>
      </c>
      <c r="I272">
        <f>INDEX(STANDINGS_HR[],MATCH(STANDINGS_OVERALL14[[#This Row],[TEAMandLEAGUE]],STANDINGS_HR[TeamANDLeague],0),COLUMN(STANDINGS_HR[PLACE]))</f>
        <v>1</v>
      </c>
      <c r="J272">
        <f>INDEX(STANDINGS_RBI[],MATCH(STANDINGS_OVERALL14[[#This Row],[TEAMandLEAGUE]],STANDINGS_RBI[TeamANDLeague],0),COLUMN(STANDINGS_RBI[PLACE]))</f>
        <v>1</v>
      </c>
      <c r="K272">
        <f>INDEX(STANDINGS_SB[],MATCH(STANDINGS_OVERALL14[[#This Row],[TEAMandLEAGUE]],STANDINGS_SB[TeamANDLeague],0),COLUMN(STANDINGS_SB[PLACE]))</f>
        <v>3</v>
      </c>
      <c r="L272">
        <f>INDEX(STANDINGS_ERA[],MATCH(STANDINGS_OVERALL14[[#This Row],[TEAMandLEAGUE]],STANDINGS_ERA[TeamANDLeague],0),COLUMN(STANDINGS_ERA[PLACE]))</f>
        <v>2</v>
      </c>
      <c r="M272">
        <f>INDEX(STANDINGS_W[],MATCH(STANDINGS_OVERALL14[[#This Row],[TEAMandLEAGUE]],STANDINGS_W[TeamANDLeague],0),COLUMN(STANDINGS_W[PLACE]))</f>
        <v>5</v>
      </c>
      <c r="N272">
        <f>INDEX(STANDINGS_WHIP[],MATCH(STANDINGS_OVERALL14[[#This Row],[TEAMandLEAGUE]],STANDINGS_WHIP[TeamANDLeague],0),COLUMN(STANDINGS_WHIP[PLACE]))</f>
        <v>2</v>
      </c>
      <c r="O272">
        <f>INDEX(STANDINGS_K[],MATCH(STANDINGS_OVERALL14[[#This Row],[TEAMandLEAGUE]],STANDINGS_K[TeamANDLeague],0),COLUMN(STANDINGS_K[PLACE]))</f>
        <v>2</v>
      </c>
      <c r="P272">
        <f>INDEX(STANDINGS_SV[],MATCH(STANDINGS_OVERALL14[[#This Row],[TEAMandLEAGUE]],STANDINGS_SV[TeamANDLeague],0),COLUMN(STANDINGS_SV[PLACE]))</f>
        <v>3</v>
      </c>
      <c r="Q272">
        <f>16-STANDINGS_OVERALL14[[#This Row],[LG BA]]</f>
        <v>12</v>
      </c>
      <c r="R272">
        <f>16-STANDINGS_OVERALL14[[#This Row],[LG R]]</f>
        <v>15</v>
      </c>
      <c r="S272">
        <f>16-STANDINGS_OVERALL14[[#This Row],[LG HR]]</f>
        <v>15</v>
      </c>
      <c r="T272">
        <f>16-STANDINGS_OVERALL14[[#This Row],[LG RBI]]</f>
        <v>15</v>
      </c>
      <c r="U272">
        <f>16-STANDINGS_OVERALL14[[#This Row],[LG SB]]</f>
        <v>13</v>
      </c>
      <c r="V272">
        <f>16-STANDINGS_OVERALL14[[#This Row],[LG ERA]]</f>
        <v>14</v>
      </c>
      <c r="W272">
        <f>16-STANDINGS_OVERALL14[[#This Row],[LG W]]</f>
        <v>11</v>
      </c>
      <c r="X272">
        <f>16-STANDINGS_OVERALL14[[#This Row],[LG WHIP]]</f>
        <v>14</v>
      </c>
      <c r="Y272">
        <f>16-STANDINGS_OVERALL14[[#This Row],[LG K]]</f>
        <v>14</v>
      </c>
      <c r="Z272">
        <f>16-STANDINGS_OVERALL14[[#This Row],[LG SV]]</f>
        <v>13</v>
      </c>
      <c r="AA27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136</v>
      </c>
      <c r="AB272">
        <f t="shared" si="4"/>
        <v>1</v>
      </c>
    </row>
    <row r="273" spans="1:28" x14ac:dyDescent="0.25">
      <c r="A273">
        <v>12</v>
      </c>
      <c r="B273" s="10" t="str">
        <f>STANDINGS_OVERALL14[[#This Row],[Team]]&amp;STANDINGS_OVERALL14[[#This Row],[League]]</f>
        <v>Mr. Wilhelm's B SquadMain Event Online April 1 1 pm ET League 4</v>
      </c>
      <c r="C273" s="10" t="s">
        <v>427</v>
      </c>
      <c r="D273" t="s">
        <v>428</v>
      </c>
      <c r="E273" t="s">
        <v>417</v>
      </c>
      <c r="F273">
        <v>6</v>
      </c>
      <c r="G273">
        <f>INDEX(STANDINGS_BA[],MATCH(STANDINGS_OVERALL14[[#This Row],[TEAMandLEAGUE]],STANDINGS_BA[TeamANDLeague],0),COLUMN(STANDINGS_BA[PLACE]))</f>
        <v>1</v>
      </c>
      <c r="H273">
        <f>INDEX(STANDINGS_R[],MATCH(STANDINGS_OVERALL14[[#This Row],[TEAMandLEAGUE]],STANDINGS_R[TeamAndLeague],0),COLUMN(STANDINGS_R[PLACE]))</f>
        <v>4</v>
      </c>
      <c r="I273">
        <f>INDEX(STANDINGS_HR[],MATCH(STANDINGS_OVERALL14[[#This Row],[TEAMandLEAGUE]],STANDINGS_HR[TeamANDLeague],0),COLUMN(STANDINGS_HR[PLACE]))</f>
        <v>8</v>
      </c>
      <c r="J273">
        <f>INDEX(STANDINGS_RBI[],MATCH(STANDINGS_OVERALL14[[#This Row],[TEAMandLEAGUE]],STANDINGS_RBI[TeamANDLeague],0),COLUMN(STANDINGS_RBI[PLACE]))</f>
        <v>5</v>
      </c>
      <c r="K273">
        <f>INDEX(STANDINGS_SB[],MATCH(STANDINGS_OVERALL14[[#This Row],[TEAMandLEAGUE]],STANDINGS_SB[TeamANDLeague],0),COLUMN(STANDINGS_SB[PLACE]))</f>
        <v>8</v>
      </c>
      <c r="L273">
        <f>INDEX(STANDINGS_ERA[],MATCH(STANDINGS_OVERALL14[[#This Row],[TEAMandLEAGUE]],STANDINGS_ERA[TeamANDLeague],0),COLUMN(STANDINGS_ERA[PLACE]))</f>
        <v>1</v>
      </c>
      <c r="M273">
        <f>INDEX(STANDINGS_W[],MATCH(STANDINGS_OVERALL14[[#This Row],[TEAMandLEAGUE]],STANDINGS_W[TeamANDLeague],0),COLUMN(STANDINGS_W[PLACE]))</f>
        <v>1</v>
      </c>
      <c r="N273">
        <f>INDEX(STANDINGS_WHIP[],MATCH(STANDINGS_OVERALL14[[#This Row],[TEAMandLEAGUE]],STANDINGS_WHIP[TeamANDLeague],0),COLUMN(STANDINGS_WHIP[PLACE]))</f>
        <v>1</v>
      </c>
      <c r="O273">
        <f>INDEX(STANDINGS_K[],MATCH(STANDINGS_OVERALL14[[#This Row],[TEAMandLEAGUE]],STANDINGS_K[TeamANDLeague],0),COLUMN(STANDINGS_K[PLACE]))</f>
        <v>1</v>
      </c>
      <c r="P273">
        <f>INDEX(STANDINGS_SV[],MATCH(STANDINGS_OVERALL14[[#This Row],[TEAMandLEAGUE]],STANDINGS_SV[TeamANDLeague],0),COLUMN(STANDINGS_SV[PLACE]))</f>
        <v>2</v>
      </c>
      <c r="Q273">
        <f>16-STANDINGS_OVERALL14[[#This Row],[LG BA]]</f>
        <v>15</v>
      </c>
      <c r="R273">
        <f>16-STANDINGS_OVERALL14[[#This Row],[LG R]]</f>
        <v>12</v>
      </c>
      <c r="S273">
        <f>16-STANDINGS_OVERALL14[[#This Row],[LG HR]]</f>
        <v>8</v>
      </c>
      <c r="T273">
        <f>16-STANDINGS_OVERALL14[[#This Row],[LG RBI]]</f>
        <v>11</v>
      </c>
      <c r="U273">
        <f>16-STANDINGS_OVERALL14[[#This Row],[LG SB]]</f>
        <v>8</v>
      </c>
      <c r="V273">
        <f>16-STANDINGS_OVERALL14[[#This Row],[LG ERA]]</f>
        <v>15</v>
      </c>
      <c r="W273">
        <f>16-STANDINGS_OVERALL14[[#This Row],[LG W]]</f>
        <v>15</v>
      </c>
      <c r="X273">
        <f>16-STANDINGS_OVERALL14[[#This Row],[LG WHIP]]</f>
        <v>15</v>
      </c>
      <c r="Y273">
        <f>16-STANDINGS_OVERALL14[[#This Row],[LG K]]</f>
        <v>15</v>
      </c>
      <c r="Z273">
        <f>16-STANDINGS_OVERALL14[[#This Row],[LG SV]]</f>
        <v>14</v>
      </c>
      <c r="AA27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128</v>
      </c>
      <c r="AB273">
        <f t="shared" si="4"/>
        <v>2</v>
      </c>
    </row>
    <row r="274" spans="1:28" x14ac:dyDescent="0.25">
      <c r="A274">
        <v>44</v>
      </c>
      <c r="B274" s="10" t="str">
        <f>STANDINGS_OVERALL14[[#This Row],[Team]]&amp;STANDINGS_OVERALL14[[#This Row],[League]]</f>
        <v>Hell Bent For LeatherMain Event Online April 1 1 pm ET League 4</v>
      </c>
      <c r="C274" s="10" t="s">
        <v>414</v>
      </c>
      <c r="D274" t="s">
        <v>92</v>
      </c>
      <c r="E274" t="s">
        <v>417</v>
      </c>
      <c r="F274">
        <v>15</v>
      </c>
      <c r="G274">
        <f>INDEX(STANDINGS_BA[],MATCH(STANDINGS_OVERALL14[[#This Row],[TEAMandLEAGUE]],STANDINGS_BA[TeamANDLeague],0),COLUMN(STANDINGS_BA[PLACE]))</f>
        <v>9</v>
      </c>
      <c r="H274">
        <f>INDEX(STANDINGS_R[],MATCH(STANDINGS_OVERALL14[[#This Row],[TEAMandLEAGUE]],STANDINGS_R[TeamAndLeague],0),COLUMN(STANDINGS_R[PLACE]))</f>
        <v>3</v>
      </c>
      <c r="I274">
        <f>INDEX(STANDINGS_HR[],MATCH(STANDINGS_OVERALL14[[#This Row],[TEAMandLEAGUE]],STANDINGS_HR[TeamANDLeague],0),COLUMN(STANDINGS_HR[PLACE]))</f>
        <v>5</v>
      </c>
      <c r="J274">
        <f>INDEX(STANDINGS_RBI[],MATCH(STANDINGS_OVERALL14[[#This Row],[TEAMandLEAGUE]],STANDINGS_RBI[TeamANDLeague],0),COLUMN(STANDINGS_RBI[PLACE]))</f>
        <v>7</v>
      </c>
      <c r="K274">
        <f>INDEX(STANDINGS_SB[],MATCH(STANDINGS_OVERALL14[[#This Row],[TEAMandLEAGUE]],STANDINGS_SB[TeamANDLeague],0),COLUMN(STANDINGS_SB[PLACE]))</f>
        <v>7</v>
      </c>
      <c r="L274">
        <f>INDEX(STANDINGS_ERA[],MATCH(STANDINGS_OVERALL14[[#This Row],[TEAMandLEAGUE]],STANDINGS_ERA[TeamANDLeague],0),COLUMN(STANDINGS_ERA[PLACE]))</f>
        <v>3</v>
      </c>
      <c r="M274">
        <f>INDEX(STANDINGS_W[],MATCH(STANDINGS_OVERALL14[[#This Row],[TEAMandLEAGUE]],STANDINGS_W[TeamANDLeague],0),COLUMN(STANDINGS_W[PLACE]))</f>
        <v>3</v>
      </c>
      <c r="N274">
        <f>INDEX(STANDINGS_WHIP[],MATCH(STANDINGS_OVERALL14[[#This Row],[TEAMandLEAGUE]],STANDINGS_WHIP[TeamANDLeague],0),COLUMN(STANDINGS_WHIP[PLACE]))</f>
        <v>3</v>
      </c>
      <c r="O274">
        <f>INDEX(STANDINGS_K[],MATCH(STANDINGS_OVERALL14[[#This Row],[TEAMandLEAGUE]],STANDINGS_K[TeamANDLeague],0),COLUMN(STANDINGS_K[PLACE]))</f>
        <v>3</v>
      </c>
      <c r="P274">
        <f>INDEX(STANDINGS_SV[],MATCH(STANDINGS_OVERALL14[[#This Row],[TEAMandLEAGUE]],STANDINGS_SV[TeamANDLeague],0),COLUMN(STANDINGS_SV[PLACE]))</f>
        <v>5</v>
      </c>
      <c r="Q274">
        <f>16-STANDINGS_OVERALL14[[#This Row],[LG BA]]</f>
        <v>7</v>
      </c>
      <c r="R274">
        <f>16-STANDINGS_OVERALL14[[#This Row],[LG R]]</f>
        <v>13</v>
      </c>
      <c r="S274">
        <f>16-STANDINGS_OVERALL14[[#This Row],[LG HR]]</f>
        <v>11</v>
      </c>
      <c r="T274">
        <f>16-STANDINGS_OVERALL14[[#This Row],[LG RBI]]</f>
        <v>9</v>
      </c>
      <c r="U274">
        <f>16-STANDINGS_OVERALL14[[#This Row],[LG SB]]</f>
        <v>9</v>
      </c>
      <c r="V274">
        <f>16-STANDINGS_OVERALL14[[#This Row],[LG ERA]]</f>
        <v>13</v>
      </c>
      <c r="W274">
        <f>16-STANDINGS_OVERALL14[[#This Row],[LG W]]</f>
        <v>13</v>
      </c>
      <c r="X274">
        <f>16-STANDINGS_OVERALL14[[#This Row],[LG WHIP]]</f>
        <v>13</v>
      </c>
      <c r="Y274">
        <f>16-STANDINGS_OVERALL14[[#This Row],[LG K]]</f>
        <v>13</v>
      </c>
      <c r="Z274">
        <f>16-STANDINGS_OVERALL14[[#This Row],[LG SV]]</f>
        <v>11</v>
      </c>
      <c r="AA27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112</v>
      </c>
      <c r="AB274">
        <f t="shared" si="4"/>
        <v>3</v>
      </c>
    </row>
    <row r="275" spans="1:28" x14ac:dyDescent="0.25">
      <c r="A275">
        <v>83</v>
      </c>
      <c r="B275" s="10" t="str">
        <f>STANDINGS_OVERALL14[[#This Row],[Team]]&amp;STANDINGS_OVERALL14[[#This Row],[League]]</f>
        <v>Brock The HouseMain Event Online April 1 1 pm ET League 4</v>
      </c>
      <c r="C275" s="10" t="s">
        <v>320</v>
      </c>
      <c r="D275" t="s">
        <v>178</v>
      </c>
      <c r="E275" t="s">
        <v>417</v>
      </c>
      <c r="F275">
        <v>9</v>
      </c>
      <c r="G275">
        <f>INDEX(STANDINGS_BA[],MATCH(STANDINGS_OVERALL14[[#This Row],[TEAMandLEAGUE]],STANDINGS_BA[TeamANDLeague],0),COLUMN(STANDINGS_BA[PLACE]))</f>
        <v>2</v>
      </c>
      <c r="H275">
        <f>INDEX(STANDINGS_R[],MATCH(STANDINGS_OVERALL14[[#This Row],[TEAMandLEAGUE]],STANDINGS_R[TeamAndLeague],0),COLUMN(STANDINGS_R[PLACE]))</f>
        <v>2</v>
      </c>
      <c r="I275">
        <f>INDEX(STANDINGS_HR[],MATCH(STANDINGS_OVERALL14[[#This Row],[TEAMandLEAGUE]],STANDINGS_HR[TeamANDLeague],0),COLUMN(STANDINGS_HR[PLACE]))</f>
        <v>4</v>
      </c>
      <c r="J275">
        <f>INDEX(STANDINGS_RBI[],MATCH(STANDINGS_OVERALL14[[#This Row],[TEAMandLEAGUE]],STANDINGS_RBI[TeamANDLeague],0),COLUMN(STANDINGS_RBI[PLACE]))</f>
        <v>2</v>
      </c>
      <c r="K275">
        <f>INDEX(STANDINGS_SB[],MATCH(STANDINGS_OVERALL14[[#This Row],[TEAMandLEAGUE]],STANDINGS_SB[TeamANDLeague],0),COLUMN(STANDINGS_SB[PLACE]))</f>
        <v>2</v>
      </c>
      <c r="L275">
        <f>INDEX(STANDINGS_ERA[],MATCH(STANDINGS_OVERALL14[[#This Row],[TEAMandLEAGUE]],STANDINGS_ERA[TeamANDLeague],0),COLUMN(STANDINGS_ERA[PLACE]))</f>
        <v>11</v>
      </c>
      <c r="M275">
        <f>INDEX(STANDINGS_W[],MATCH(STANDINGS_OVERALL14[[#This Row],[TEAMandLEAGUE]],STANDINGS_W[TeamANDLeague],0),COLUMN(STANDINGS_W[PLACE]))</f>
        <v>2</v>
      </c>
      <c r="N275">
        <f>INDEX(STANDINGS_WHIP[],MATCH(STANDINGS_OVERALL14[[#This Row],[TEAMandLEAGUE]],STANDINGS_WHIP[TeamANDLeague],0),COLUMN(STANDINGS_WHIP[PLACE]))</f>
        <v>8</v>
      </c>
      <c r="O275">
        <f>INDEX(STANDINGS_K[],MATCH(STANDINGS_OVERALL14[[#This Row],[TEAMandLEAGUE]],STANDINGS_K[TeamANDLeague],0),COLUMN(STANDINGS_K[PLACE]))</f>
        <v>9</v>
      </c>
      <c r="P275">
        <f>INDEX(STANDINGS_SV[],MATCH(STANDINGS_OVERALL14[[#This Row],[TEAMandLEAGUE]],STANDINGS_SV[TeamANDLeague],0),COLUMN(STANDINGS_SV[PLACE]))</f>
        <v>9</v>
      </c>
      <c r="Q275">
        <f>16-STANDINGS_OVERALL14[[#This Row],[LG BA]]</f>
        <v>14</v>
      </c>
      <c r="R275">
        <f>16-STANDINGS_OVERALL14[[#This Row],[LG R]]</f>
        <v>14</v>
      </c>
      <c r="S275">
        <f>16-STANDINGS_OVERALL14[[#This Row],[LG HR]]</f>
        <v>12</v>
      </c>
      <c r="T275">
        <f>16-STANDINGS_OVERALL14[[#This Row],[LG RBI]]</f>
        <v>14</v>
      </c>
      <c r="U275">
        <f>16-STANDINGS_OVERALL14[[#This Row],[LG SB]]</f>
        <v>14</v>
      </c>
      <c r="V275">
        <f>16-STANDINGS_OVERALL14[[#This Row],[LG ERA]]</f>
        <v>5</v>
      </c>
      <c r="W275">
        <f>16-STANDINGS_OVERALL14[[#This Row],[LG W]]</f>
        <v>14</v>
      </c>
      <c r="X275">
        <f>16-STANDINGS_OVERALL14[[#This Row],[LG WHIP]]</f>
        <v>8</v>
      </c>
      <c r="Y275">
        <f>16-STANDINGS_OVERALL14[[#This Row],[LG K]]</f>
        <v>7</v>
      </c>
      <c r="Z275">
        <f>16-STANDINGS_OVERALL14[[#This Row],[LG SV]]</f>
        <v>7</v>
      </c>
      <c r="AA27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109</v>
      </c>
      <c r="AB275">
        <f t="shared" si="4"/>
        <v>4</v>
      </c>
    </row>
    <row r="276" spans="1:28" x14ac:dyDescent="0.25">
      <c r="A276">
        <v>94</v>
      </c>
      <c r="B276" s="10" t="str">
        <f>STANDINGS_OVERALL14[[#This Row],[Team]]&amp;STANDINGS_OVERALL14[[#This Row],[League]]</f>
        <v>Trunk Monkey TooMain Event Online April 1 1 pm ET League 4</v>
      </c>
      <c r="C276" s="10" t="s">
        <v>496</v>
      </c>
      <c r="D276" t="s">
        <v>439</v>
      </c>
      <c r="E276" t="s">
        <v>417</v>
      </c>
      <c r="F276">
        <v>5</v>
      </c>
      <c r="G276">
        <f>INDEX(STANDINGS_BA[],MATCH(STANDINGS_OVERALL14[[#This Row],[TEAMandLEAGUE]],STANDINGS_BA[TeamANDLeague],0),COLUMN(STANDINGS_BA[PLACE]))</f>
        <v>11</v>
      </c>
      <c r="H276">
        <f>INDEX(STANDINGS_R[],MATCH(STANDINGS_OVERALL14[[#This Row],[TEAMandLEAGUE]],STANDINGS_R[TeamAndLeague],0),COLUMN(STANDINGS_R[PLACE]))</f>
        <v>5</v>
      </c>
      <c r="I276">
        <f>INDEX(STANDINGS_HR[],MATCH(STANDINGS_OVERALL14[[#This Row],[TEAMandLEAGUE]],STANDINGS_HR[TeamANDLeague],0),COLUMN(STANDINGS_HR[PLACE]))</f>
        <v>2</v>
      </c>
      <c r="J276">
        <f>INDEX(STANDINGS_RBI[],MATCH(STANDINGS_OVERALL14[[#This Row],[TEAMandLEAGUE]],STANDINGS_RBI[TeamANDLeague],0),COLUMN(STANDINGS_RBI[PLACE]))</f>
        <v>6</v>
      </c>
      <c r="K276">
        <f>INDEX(STANDINGS_SB[],MATCH(STANDINGS_OVERALL14[[#This Row],[TEAMandLEAGUE]],STANDINGS_SB[TeamANDLeague],0),COLUMN(STANDINGS_SB[PLACE]))</f>
        <v>11</v>
      </c>
      <c r="L276">
        <f>INDEX(STANDINGS_ERA[],MATCH(STANDINGS_OVERALL14[[#This Row],[TEAMandLEAGUE]],STANDINGS_ERA[TeamANDLeague],0),COLUMN(STANDINGS_ERA[PLACE]))</f>
        <v>4</v>
      </c>
      <c r="M276">
        <f>INDEX(STANDINGS_W[],MATCH(STANDINGS_OVERALL14[[#This Row],[TEAMandLEAGUE]],STANDINGS_W[TeamANDLeague],0),COLUMN(STANDINGS_W[PLACE]))</f>
        <v>9</v>
      </c>
      <c r="N276">
        <f>INDEX(STANDINGS_WHIP[],MATCH(STANDINGS_OVERALL14[[#This Row],[TEAMandLEAGUE]],STANDINGS_WHIP[TeamANDLeague],0),COLUMN(STANDINGS_WHIP[PLACE]))</f>
        <v>6</v>
      </c>
      <c r="O276">
        <f>INDEX(STANDINGS_K[],MATCH(STANDINGS_OVERALL14[[#This Row],[TEAMandLEAGUE]],STANDINGS_K[TeamANDLeague],0),COLUMN(STANDINGS_K[PLACE]))</f>
        <v>5</v>
      </c>
      <c r="P276">
        <f>INDEX(STANDINGS_SV[],MATCH(STANDINGS_OVERALL14[[#This Row],[TEAMandLEAGUE]],STANDINGS_SV[TeamANDLeague],0),COLUMN(STANDINGS_SV[PLACE]))</f>
        <v>1</v>
      </c>
      <c r="Q276">
        <f>16-STANDINGS_OVERALL14[[#This Row],[LG BA]]</f>
        <v>5</v>
      </c>
      <c r="R276">
        <f>16-STANDINGS_OVERALL14[[#This Row],[LG R]]</f>
        <v>11</v>
      </c>
      <c r="S276">
        <f>16-STANDINGS_OVERALL14[[#This Row],[LG HR]]</f>
        <v>14</v>
      </c>
      <c r="T276">
        <f>16-STANDINGS_OVERALL14[[#This Row],[LG RBI]]</f>
        <v>10</v>
      </c>
      <c r="U276">
        <f>16-STANDINGS_OVERALL14[[#This Row],[LG SB]]</f>
        <v>5</v>
      </c>
      <c r="V276">
        <f>16-STANDINGS_OVERALL14[[#This Row],[LG ERA]]</f>
        <v>12</v>
      </c>
      <c r="W276">
        <f>16-STANDINGS_OVERALL14[[#This Row],[LG W]]</f>
        <v>7</v>
      </c>
      <c r="X276">
        <f>16-STANDINGS_OVERALL14[[#This Row],[LG WHIP]]</f>
        <v>10</v>
      </c>
      <c r="Y276">
        <f>16-STANDINGS_OVERALL14[[#This Row],[LG K]]</f>
        <v>11</v>
      </c>
      <c r="Z276">
        <f>16-STANDINGS_OVERALL14[[#This Row],[LG SV]]</f>
        <v>15</v>
      </c>
      <c r="AA27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100</v>
      </c>
      <c r="AB276">
        <f t="shared" si="4"/>
        <v>5</v>
      </c>
    </row>
    <row r="277" spans="1:28" x14ac:dyDescent="0.25">
      <c r="A277">
        <v>98</v>
      </c>
      <c r="B277" s="10" t="str">
        <f>STANDINGS_OVERALL14[[#This Row],[Team]]&amp;STANDINGS_OVERALL14[[#This Row],[League]]</f>
        <v>Pine Tar Pros- ME4Main Event Online April 1 1 pm ET League 4</v>
      </c>
      <c r="C277" s="10" t="s">
        <v>501</v>
      </c>
      <c r="D277" t="s">
        <v>502</v>
      </c>
      <c r="E277" t="s">
        <v>417</v>
      </c>
      <c r="F277">
        <v>14</v>
      </c>
      <c r="G277">
        <f>INDEX(STANDINGS_BA[],MATCH(STANDINGS_OVERALL14[[#This Row],[TEAMandLEAGUE]],STANDINGS_BA[TeamANDLeague],0),COLUMN(STANDINGS_BA[PLACE]))</f>
        <v>7</v>
      </c>
      <c r="H277">
        <f>INDEX(STANDINGS_R[],MATCH(STANDINGS_OVERALL14[[#This Row],[TEAMandLEAGUE]],STANDINGS_R[TeamAndLeague],0),COLUMN(STANDINGS_R[PLACE]))</f>
        <v>9</v>
      </c>
      <c r="I277">
        <f>INDEX(STANDINGS_HR[],MATCH(STANDINGS_OVERALL14[[#This Row],[TEAMandLEAGUE]],STANDINGS_HR[TeamANDLeague],0),COLUMN(STANDINGS_HR[PLACE]))</f>
        <v>9</v>
      </c>
      <c r="J277">
        <f>INDEX(STANDINGS_RBI[],MATCH(STANDINGS_OVERALL14[[#This Row],[TEAMandLEAGUE]],STANDINGS_RBI[TeamANDLeague],0),COLUMN(STANDINGS_RBI[PLACE]))</f>
        <v>4</v>
      </c>
      <c r="K277">
        <f>INDEX(STANDINGS_SB[],MATCH(STANDINGS_OVERALL14[[#This Row],[TEAMandLEAGUE]],STANDINGS_SB[TeamANDLeague],0),COLUMN(STANDINGS_SB[PLACE]))</f>
        <v>5</v>
      </c>
      <c r="L277">
        <f>INDEX(STANDINGS_ERA[],MATCH(STANDINGS_OVERALL14[[#This Row],[TEAMandLEAGUE]],STANDINGS_ERA[TeamANDLeague],0),COLUMN(STANDINGS_ERA[PLACE]))</f>
        <v>5</v>
      </c>
      <c r="M277">
        <f>INDEX(STANDINGS_W[],MATCH(STANDINGS_OVERALL14[[#This Row],[TEAMandLEAGUE]],STANDINGS_W[TeamANDLeague],0),COLUMN(STANDINGS_W[PLACE]))</f>
        <v>6</v>
      </c>
      <c r="N277">
        <f>INDEX(STANDINGS_WHIP[],MATCH(STANDINGS_OVERALL14[[#This Row],[TEAMandLEAGUE]],STANDINGS_WHIP[TeamANDLeague],0),COLUMN(STANDINGS_WHIP[PLACE]))</f>
        <v>5</v>
      </c>
      <c r="O277">
        <f>INDEX(STANDINGS_K[],MATCH(STANDINGS_OVERALL14[[#This Row],[TEAMandLEAGUE]],STANDINGS_K[TeamANDLeague],0),COLUMN(STANDINGS_K[PLACE]))</f>
        <v>4</v>
      </c>
      <c r="P277">
        <f>INDEX(STANDINGS_SV[],MATCH(STANDINGS_OVERALL14[[#This Row],[TEAMandLEAGUE]],STANDINGS_SV[TeamANDLeague],0),COLUMN(STANDINGS_SV[PLACE]))</f>
        <v>6</v>
      </c>
      <c r="Q277">
        <f>16-STANDINGS_OVERALL14[[#This Row],[LG BA]]</f>
        <v>9</v>
      </c>
      <c r="R277">
        <f>16-STANDINGS_OVERALL14[[#This Row],[LG R]]</f>
        <v>7</v>
      </c>
      <c r="S277">
        <f>16-STANDINGS_OVERALL14[[#This Row],[LG HR]]</f>
        <v>7</v>
      </c>
      <c r="T277">
        <f>16-STANDINGS_OVERALL14[[#This Row],[LG RBI]]</f>
        <v>12</v>
      </c>
      <c r="U277">
        <f>16-STANDINGS_OVERALL14[[#This Row],[LG SB]]</f>
        <v>11</v>
      </c>
      <c r="V277">
        <f>16-STANDINGS_OVERALL14[[#This Row],[LG ERA]]</f>
        <v>11</v>
      </c>
      <c r="W277">
        <f>16-STANDINGS_OVERALL14[[#This Row],[LG W]]</f>
        <v>10</v>
      </c>
      <c r="X277">
        <f>16-STANDINGS_OVERALL14[[#This Row],[LG WHIP]]</f>
        <v>11</v>
      </c>
      <c r="Y277">
        <f>16-STANDINGS_OVERALL14[[#This Row],[LG K]]</f>
        <v>12</v>
      </c>
      <c r="Z277">
        <f>16-STANDINGS_OVERALL14[[#This Row],[LG SV]]</f>
        <v>10</v>
      </c>
      <c r="AA27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100</v>
      </c>
      <c r="AB277">
        <f t="shared" si="4"/>
        <v>6</v>
      </c>
    </row>
    <row r="278" spans="1:28" x14ac:dyDescent="0.25">
      <c r="A278">
        <v>214</v>
      </c>
      <c r="B278" s="10" t="str">
        <f>STANDINGS_OVERALL14[[#This Row],[Team]]&amp;STANDINGS_OVERALL14[[#This Row],[League]]</f>
        <v>Saggitariutt JefferspinMain Event Online April 1 1 pm ET League 4</v>
      </c>
      <c r="C278" s="10" t="s">
        <v>610</v>
      </c>
      <c r="D278" t="s">
        <v>382</v>
      </c>
      <c r="E278" t="s">
        <v>417</v>
      </c>
      <c r="F278">
        <v>1</v>
      </c>
      <c r="G278">
        <f>INDEX(STANDINGS_BA[],MATCH(STANDINGS_OVERALL14[[#This Row],[TEAMandLEAGUE]],STANDINGS_BA[TeamANDLeague],0),COLUMN(STANDINGS_BA[PLACE]))</f>
        <v>14</v>
      </c>
      <c r="H278">
        <f>INDEX(STANDINGS_R[],MATCH(STANDINGS_OVERALL14[[#This Row],[TEAMandLEAGUE]],STANDINGS_R[TeamAndLeague],0),COLUMN(STANDINGS_R[PLACE]))</f>
        <v>13</v>
      </c>
      <c r="I278">
        <f>INDEX(STANDINGS_HR[],MATCH(STANDINGS_OVERALL14[[#This Row],[TEAMandLEAGUE]],STANDINGS_HR[TeamANDLeague],0),COLUMN(STANDINGS_HR[PLACE]))</f>
        <v>3</v>
      </c>
      <c r="J278">
        <f>INDEX(STANDINGS_RBI[],MATCH(STANDINGS_OVERALL14[[#This Row],[TEAMandLEAGUE]],STANDINGS_RBI[TeamANDLeague],0),COLUMN(STANDINGS_RBI[PLACE]))</f>
        <v>13</v>
      </c>
      <c r="K278">
        <f>INDEX(STANDINGS_SB[],MATCH(STANDINGS_OVERALL14[[#This Row],[TEAMandLEAGUE]],STANDINGS_SB[TeamANDLeague],0),COLUMN(STANDINGS_SB[PLACE]))</f>
        <v>6</v>
      </c>
      <c r="L278">
        <f>INDEX(STANDINGS_ERA[],MATCH(STANDINGS_OVERALL14[[#This Row],[TEAMandLEAGUE]],STANDINGS_ERA[TeamANDLeague],0),COLUMN(STANDINGS_ERA[PLACE]))</f>
        <v>6</v>
      </c>
      <c r="M278">
        <f>INDEX(STANDINGS_W[],MATCH(STANDINGS_OVERALL14[[#This Row],[TEAMandLEAGUE]],STANDINGS_W[TeamANDLeague],0),COLUMN(STANDINGS_W[PLACE]))</f>
        <v>7</v>
      </c>
      <c r="N278">
        <f>INDEX(STANDINGS_WHIP[],MATCH(STANDINGS_OVERALL14[[#This Row],[TEAMandLEAGUE]],STANDINGS_WHIP[TeamANDLeague],0),COLUMN(STANDINGS_WHIP[PLACE]))</f>
        <v>7</v>
      </c>
      <c r="O278">
        <f>INDEX(STANDINGS_K[],MATCH(STANDINGS_OVERALL14[[#This Row],[TEAMandLEAGUE]],STANDINGS_K[TeamANDLeague],0),COLUMN(STANDINGS_K[PLACE]))</f>
        <v>8</v>
      </c>
      <c r="P278">
        <f>INDEX(STANDINGS_SV[],MATCH(STANDINGS_OVERALL14[[#This Row],[TEAMandLEAGUE]],STANDINGS_SV[TeamANDLeague],0),COLUMN(STANDINGS_SV[PLACE]))</f>
        <v>4</v>
      </c>
      <c r="Q278">
        <f>16-STANDINGS_OVERALL14[[#This Row],[LG BA]]</f>
        <v>2</v>
      </c>
      <c r="R278">
        <f>16-STANDINGS_OVERALL14[[#This Row],[LG R]]</f>
        <v>3</v>
      </c>
      <c r="S278">
        <f>16-STANDINGS_OVERALL14[[#This Row],[LG HR]]</f>
        <v>13</v>
      </c>
      <c r="T278">
        <f>16-STANDINGS_OVERALL14[[#This Row],[LG RBI]]</f>
        <v>3</v>
      </c>
      <c r="U278">
        <f>16-STANDINGS_OVERALL14[[#This Row],[LG SB]]</f>
        <v>10</v>
      </c>
      <c r="V278">
        <f>16-STANDINGS_OVERALL14[[#This Row],[LG ERA]]</f>
        <v>10</v>
      </c>
      <c r="W278">
        <f>16-STANDINGS_OVERALL14[[#This Row],[LG W]]</f>
        <v>9</v>
      </c>
      <c r="X278">
        <f>16-STANDINGS_OVERALL14[[#This Row],[LG WHIP]]</f>
        <v>9</v>
      </c>
      <c r="Y278">
        <f>16-STANDINGS_OVERALL14[[#This Row],[LG K]]</f>
        <v>8</v>
      </c>
      <c r="Z278">
        <f>16-STANDINGS_OVERALL14[[#This Row],[LG SV]]</f>
        <v>12</v>
      </c>
      <c r="AA27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79</v>
      </c>
      <c r="AB278">
        <f t="shared" si="4"/>
        <v>7</v>
      </c>
    </row>
    <row r="279" spans="1:28" x14ac:dyDescent="0.25">
      <c r="A279">
        <v>249</v>
      </c>
      <c r="B279" s="10" t="str">
        <f>STANDINGS_OVERALL14[[#This Row],[Team]]&amp;STANDINGS_OVERALL14[[#This Row],[League]]</f>
        <v>BeaglesMain Event Online April 1 1 pm ET League 4</v>
      </c>
      <c r="C279" s="10" t="s">
        <v>285</v>
      </c>
      <c r="D279" t="s">
        <v>286</v>
      </c>
      <c r="E279" t="s">
        <v>417</v>
      </c>
      <c r="F279">
        <v>2</v>
      </c>
      <c r="G279">
        <f>INDEX(STANDINGS_BA[],MATCH(STANDINGS_OVERALL14[[#This Row],[TEAMandLEAGUE]],STANDINGS_BA[TeamANDLeague],0),COLUMN(STANDINGS_BA[PLACE]))</f>
        <v>12</v>
      </c>
      <c r="H279">
        <f>INDEX(STANDINGS_R[],MATCH(STANDINGS_OVERALL14[[#This Row],[TEAMandLEAGUE]],STANDINGS_R[TeamAndLeague],0),COLUMN(STANDINGS_R[PLACE]))</f>
        <v>8</v>
      </c>
      <c r="I279">
        <f>INDEX(STANDINGS_HR[],MATCH(STANDINGS_OVERALL14[[#This Row],[TEAMandLEAGUE]],STANDINGS_HR[TeamANDLeague],0),COLUMN(STANDINGS_HR[PLACE]))</f>
        <v>7</v>
      </c>
      <c r="J279">
        <f>INDEX(STANDINGS_RBI[],MATCH(STANDINGS_OVERALL14[[#This Row],[TEAMandLEAGUE]],STANDINGS_RBI[TeamANDLeague],0),COLUMN(STANDINGS_RBI[PLACE]))</f>
        <v>8</v>
      </c>
      <c r="K279">
        <f>INDEX(STANDINGS_SB[],MATCH(STANDINGS_OVERALL14[[#This Row],[TEAMandLEAGUE]],STANDINGS_SB[TeamANDLeague],0),COLUMN(STANDINGS_SB[PLACE]))</f>
        <v>13</v>
      </c>
      <c r="L279">
        <f>INDEX(STANDINGS_ERA[],MATCH(STANDINGS_OVERALL14[[#This Row],[TEAMandLEAGUE]],STANDINGS_ERA[TeamANDLeague],0),COLUMN(STANDINGS_ERA[PLACE]))</f>
        <v>7</v>
      </c>
      <c r="M279">
        <f>INDEX(STANDINGS_W[],MATCH(STANDINGS_OVERALL14[[#This Row],[TEAMandLEAGUE]],STANDINGS_W[TeamANDLeague],0),COLUMN(STANDINGS_W[PLACE]))</f>
        <v>11</v>
      </c>
      <c r="N279">
        <f>INDEX(STANDINGS_WHIP[],MATCH(STANDINGS_OVERALL14[[#This Row],[TEAMandLEAGUE]],STANDINGS_WHIP[TeamANDLeague],0),COLUMN(STANDINGS_WHIP[PLACE]))</f>
        <v>4</v>
      </c>
      <c r="O279">
        <f>INDEX(STANDINGS_K[],MATCH(STANDINGS_OVERALL14[[#This Row],[TEAMandLEAGUE]],STANDINGS_K[TeamANDLeague],0),COLUMN(STANDINGS_K[PLACE]))</f>
        <v>6</v>
      </c>
      <c r="P279">
        <f>INDEX(STANDINGS_SV[],MATCH(STANDINGS_OVERALL14[[#This Row],[TEAMandLEAGUE]],STANDINGS_SV[TeamANDLeague],0),COLUMN(STANDINGS_SV[PLACE]))</f>
        <v>8</v>
      </c>
      <c r="Q279">
        <f>16-STANDINGS_OVERALL14[[#This Row],[LG BA]]</f>
        <v>4</v>
      </c>
      <c r="R279">
        <f>16-STANDINGS_OVERALL14[[#This Row],[LG R]]</f>
        <v>8</v>
      </c>
      <c r="S279">
        <f>16-STANDINGS_OVERALL14[[#This Row],[LG HR]]</f>
        <v>9</v>
      </c>
      <c r="T279">
        <f>16-STANDINGS_OVERALL14[[#This Row],[LG RBI]]</f>
        <v>8</v>
      </c>
      <c r="U279">
        <f>16-STANDINGS_OVERALL14[[#This Row],[LG SB]]</f>
        <v>3</v>
      </c>
      <c r="V279">
        <f>16-STANDINGS_OVERALL14[[#This Row],[LG ERA]]</f>
        <v>9</v>
      </c>
      <c r="W279">
        <f>16-STANDINGS_OVERALL14[[#This Row],[LG W]]</f>
        <v>5</v>
      </c>
      <c r="X279">
        <f>16-STANDINGS_OVERALL14[[#This Row],[LG WHIP]]</f>
        <v>12</v>
      </c>
      <c r="Y279">
        <f>16-STANDINGS_OVERALL14[[#This Row],[LG K]]</f>
        <v>10</v>
      </c>
      <c r="Z279">
        <f>16-STANDINGS_OVERALL14[[#This Row],[LG SV]]</f>
        <v>8</v>
      </c>
      <c r="AA27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279">
        <f t="shared" si="4"/>
        <v>8</v>
      </c>
    </row>
    <row r="280" spans="1:28" x14ac:dyDescent="0.25">
      <c r="A280">
        <v>363</v>
      </c>
      <c r="B280" s="10" t="str">
        <f>STANDINGS_OVERALL14[[#This Row],[Team]]&amp;STANDINGS_OVERALL14[[#This Row],[League]]</f>
        <v>JUST A BIT OUTSIDEMain Event Online April 1 1 pm ET League 4</v>
      </c>
      <c r="C280" s="10" t="s">
        <v>762</v>
      </c>
      <c r="D280" t="s">
        <v>763</v>
      </c>
      <c r="E280" t="s">
        <v>417</v>
      </c>
      <c r="F280">
        <v>4</v>
      </c>
      <c r="G280">
        <f>INDEX(STANDINGS_BA[],MATCH(STANDINGS_OVERALL14[[#This Row],[TEAMandLEAGUE]],STANDINGS_BA[TeamANDLeague],0),COLUMN(STANDINGS_BA[PLACE]))</f>
        <v>5</v>
      </c>
      <c r="H280">
        <f>INDEX(STANDINGS_R[],MATCH(STANDINGS_OVERALL14[[#This Row],[TEAMandLEAGUE]],STANDINGS_R[TeamAndLeague],0),COLUMN(STANDINGS_R[PLACE]))</f>
        <v>7</v>
      </c>
      <c r="I280">
        <f>INDEX(STANDINGS_HR[],MATCH(STANDINGS_OVERALL14[[#This Row],[TEAMandLEAGUE]],STANDINGS_HR[TeamANDLeague],0),COLUMN(STANDINGS_HR[PLACE]))</f>
        <v>15</v>
      </c>
      <c r="J280">
        <f>INDEX(STANDINGS_RBI[],MATCH(STANDINGS_OVERALL14[[#This Row],[TEAMandLEAGUE]],STANDINGS_RBI[TeamANDLeague],0),COLUMN(STANDINGS_RBI[PLACE]))</f>
        <v>10</v>
      </c>
      <c r="K280">
        <f>INDEX(STANDINGS_SB[],MATCH(STANDINGS_OVERALL14[[#This Row],[TEAMandLEAGUE]],STANDINGS_SB[TeamANDLeague],0),COLUMN(STANDINGS_SB[PLACE]))</f>
        <v>1</v>
      </c>
      <c r="L280">
        <f>INDEX(STANDINGS_ERA[],MATCH(STANDINGS_OVERALL14[[#This Row],[TEAMandLEAGUE]],STANDINGS_ERA[TeamANDLeague],0),COLUMN(STANDINGS_ERA[PLACE]))</f>
        <v>10</v>
      </c>
      <c r="M280">
        <f>INDEX(STANDINGS_W[],MATCH(STANDINGS_OVERALL14[[#This Row],[TEAMandLEAGUE]],STANDINGS_W[TeamANDLeague],0),COLUMN(STANDINGS_W[PLACE]))</f>
        <v>4</v>
      </c>
      <c r="N280">
        <f>INDEX(STANDINGS_WHIP[],MATCH(STANDINGS_OVERALL14[[#This Row],[TEAMandLEAGUE]],STANDINGS_WHIP[TeamANDLeague],0),COLUMN(STANDINGS_WHIP[PLACE]))</f>
        <v>11</v>
      </c>
      <c r="O280">
        <f>INDEX(STANDINGS_K[],MATCH(STANDINGS_OVERALL14[[#This Row],[TEAMandLEAGUE]],STANDINGS_K[TeamANDLeague],0),COLUMN(STANDINGS_K[PLACE]))</f>
        <v>14</v>
      </c>
      <c r="P280">
        <f>INDEX(STANDINGS_SV[],MATCH(STANDINGS_OVERALL14[[#This Row],[TEAMandLEAGUE]],STANDINGS_SV[TeamANDLeague],0),COLUMN(STANDINGS_SV[PLACE]))</f>
        <v>14</v>
      </c>
      <c r="Q280">
        <f>16-STANDINGS_OVERALL14[[#This Row],[LG BA]]</f>
        <v>11</v>
      </c>
      <c r="R280">
        <f>16-STANDINGS_OVERALL14[[#This Row],[LG R]]</f>
        <v>9</v>
      </c>
      <c r="S280">
        <f>16-STANDINGS_OVERALL14[[#This Row],[LG HR]]</f>
        <v>1</v>
      </c>
      <c r="T280">
        <f>16-STANDINGS_OVERALL14[[#This Row],[LG RBI]]</f>
        <v>6</v>
      </c>
      <c r="U280">
        <f>16-STANDINGS_OVERALL14[[#This Row],[LG SB]]</f>
        <v>15</v>
      </c>
      <c r="V280">
        <f>16-STANDINGS_OVERALL14[[#This Row],[LG ERA]]</f>
        <v>6</v>
      </c>
      <c r="W280">
        <f>16-STANDINGS_OVERALL14[[#This Row],[LG W]]</f>
        <v>12</v>
      </c>
      <c r="X280">
        <f>16-STANDINGS_OVERALL14[[#This Row],[LG WHIP]]</f>
        <v>5</v>
      </c>
      <c r="Y280">
        <f>16-STANDINGS_OVERALL14[[#This Row],[LG K]]</f>
        <v>2</v>
      </c>
      <c r="Z280">
        <f>16-STANDINGS_OVERALL14[[#This Row],[LG SV]]</f>
        <v>2</v>
      </c>
      <c r="AA28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69</v>
      </c>
      <c r="AB280">
        <f t="shared" si="4"/>
        <v>9</v>
      </c>
    </row>
    <row r="281" spans="1:28" x14ac:dyDescent="0.25">
      <c r="A281">
        <v>392</v>
      </c>
      <c r="B281" s="10" t="str">
        <f>STANDINGS_OVERALL14[[#This Row],[Team]]&amp;STANDINGS_OVERALL14[[#This Row],[League]]</f>
        <v>Attie BabiesMain Event Online April 1 1 pm ET League 4</v>
      </c>
      <c r="C281" s="10" t="s">
        <v>155</v>
      </c>
      <c r="D281" t="s">
        <v>156</v>
      </c>
      <c r="E281" t="s">
        <v>417</v>
      </c>
      <c r="F281">
        <v>11</v>
      </c>
      <c r="G281">
        <f>INDEX(STANDINGS_BA[],MATCH(STANDINGS_OVERALL14[[#This Row],[TEAMandLEAGUE]],STANDINGS_BA[TeamANDLeague],0),COLUMN(STANDINGS_BA[PLACE]))</f>
        <v>8</v>
      </c>
      <c r="H281">
        <f>INDEX(STANDINGS_R[],MATCH(STANDINGS_OVERALL14[[#This Row],[TEAMandLEAGUE]],STANDINGS_R[TeamAndLeague],0),COLUMN(STANDINGS_R[PLACE]))</f>
        <v>10</v>
      </c>
      <c r="I281">
        <f>INDEX(STANDINGS_HR[],MATCH(STANDINGS_OVERALL14[[#This Row],[TEAMandLEAGUE]],STANDINGS_HR[TeamANDLeague],0),COLUMN(STANDINGS_HR[PLACE]))</f>
        <v>14</v>
      </c>
      <c r="J281">
        <f>INDEX(STANDINGS_RBI[],MATCH(STANDINGS_OVERALL14[[#This Row],[TEAMandLEAGUE]],STANDINGS_RBI[TeamANDLeague],0),COLUMN(STANDINGS_RBI[PLACE]))</f>
        <v>9</v>
      </c>
      <c r="K281">
        <f>INDEX(STANDINGS_SB[],MATCH(STANDINGS_OVERALL14[[#This Row],[TEAMandLEAGUE]],STANDINGS_SB[TeamANDLeague],0),COLUMN(STANDINGS_SB[PLACE]))</f>
        <v>4</v>
      </c>
      <c r="L281">
        <f>INDEX(STANDINGS_ERA[],MATCH(STANDINGS_OVERALL14[[#This Row],[TEAMandLEAGUE]],STANDINGS_ERA[TeamANDLeague],0),COLUMN(STANDINGS_ERA[PLACE]))</f>
        <v>9</v>
      </c>
      <c r="M281">
        <f>INDEX(STANDINGS_W[],MATCH(STANDINGS_OVERALL14[[#This Row],[TEAMandLEAGUE]],STANDINGS_W[TeamANDLeague],0),COLUMN(STANDINGS_W[PLACE]))</f>
        <v>10</v>
      </c>
      <c r="N281">
        <f>INDEX(STANDINGS_WHIP[],MATCH(STANDINGS_OVERALL14[[#This Row],[TEAMandLEAGUE]],STANDINGS_WHIP[TeamANDLeague],0),COLUMN(STANDINGS_WHIP[PLACE]))</f>
        <v>12</v>
      </c>
      <c r="O281">
        <f>INDEX(STANDINGS_K[],MATCH(STANDINGS_OVERALL14[[#This Row],[TEAMandLEAGUE]],STANDINGS_K[TeamANDLeague],0),COLUMN(STANDINGS_K[PLACE]))</f>
        <v>11</v>
      </c>
      <c r="P281">
        <f>INDEX(STANDINGS_SV[],MATCH(STANDINGS_OVERALL14[[#This Row],[TEAMandLEAGUE]],STANDINGS_SV[TeamANDLeague],0),COLUMN(STANDINGS_SV[PLACE]))</f>
        <v>11</v>
      </c>
      <c r="Q281">
        <f>16-STANDINGS_OVERALL14[[#This Row],[LG BA]]</f>
        <v>8</v>
      </c>
      <c r="R281">
        <f>16-STANDINGS_OVERALL14[[#This Row],[LG R]]</f>
        <v>6</v>
      </c>
      <c r="S281">
        <f>16-STANDINGS_OVERALL14[[#This Row],[LG HR]]</f>
        <v>2</v>
      </c>
      <c r="T281">
        <f>16-STANDINGS_OVERALL14[[#This Row],[LG RBI]]</f>
        <v>7</v>
      </c>
      <c r="U281">
        <f>16-STANDINGS_OVERALL14[[#This Row],[LG SB]]</f>
        <v>12</v>
      </c>
      <c r="V281">
        <f>16-STANDINGS_OVERALL14[[#This Row],[LG ERA]]</f>
        <v>7</v>
      </c>
      <c r="W281">
        <f>16-STANDINGS_OVERALL14[[#This Row],[LG W]]</f>
        <v>6</v>
      </c>
      <c r="X281">
        <f>16-STANDINGS_OVERALL14[[#This Row],[LG WHIP]]</f>
        <v>4</v>
      </c>
      <c r="Y281">
        <f>16-STANDINGS_OVERALL14[[#This Row],[LG K]]</f>
        <v>5</v>
      </c>
      <c r="Z281">
        <f>16-STANDINGS_OVERALL14[[#This Row],[LG SV]]</f>
        <v>5</v>
      </c>
      <c r="AA28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62</v>
      </c>
      <c r="AB281">
        <f t="shared" si="4"/>
        <v>10</v>
      </c>
    </row>
    <row r="282" spans="1:28" x14ac:dyDescent="0.25">
      <c r="A282">
        <v>398</v>
      </c>
      <c r="B282" s="10" t="str">
        <f>STANDINGS_OVERALL14[[#This Row],[Team]]&amp;STANDINGS_OVERALL14[[#This Row],[League]]</f>
        <v>southpawsMain Event Online April 1 1 pm ET League 4</v>
      </c>
      <c r="C282" s="10" t="s">
        <v>392</v>
      </c>
      <c r="D282" t="s">
        <v>393</v>
      </c>
      <c r="E282" t="s">
        <v>417</v>
      </c>
      <c r="F282">
        <v>12</v>
      </c>
      <c r="G282">
        <f>INDEX(STANDINGS_BA[],MATCH(STANDINGS_OVERALL14[[#This Row],[TEAMandLEAGUE]],STANDINGS_BA[TeamANDLeague],0),COLUMN(STANDINGS_BA[PLACE]))</f>
        <v>6</v>
      </c>
      <c r="H282">
        <f>INDEX(STANDINGS_R[],MATCH(STANDINGS_OVERALL14[[#This Row],[TEAMandLEAGUE]],STANDINGS_R[TeamAndLeague],0),COLUMN(STANDINGS_R[PLACE]))</f>
        <v>6</v>
      </c>
      <c r="I282">
        <f>INDEX(STANDINGS_HR[],MATCH(STANDINGS_OVERALL14[[#This Row],[TEAMandLEAGUE]],STANDINGS_HR[TeamANDLeague],0),COLUMN(STANDINGS_HR[PLACE]))</f>
        <v>6</v>
      </c>
      <c r="J282">
        <f>INDEX(STANDINGS_RBI[],MATCH(STANDINGS_OVERALL14[[#This Row],[TEAMandLEAGUE]],STANDINGS_RBI[TeamANDLeague],0),COLUMN(STANDINGS_RBI[PLACE]))</f>
        <v>3</v>
      </c>
      <c r="K282">
        <f>INDEX(STANDINGS_SB[],MATCH(STANDINGS_OVERALL14[[#This Row],[TEAMandLEAGUE]],STANDINGS_SB[TeamANDLeague],0),COLUMN(STANDINGS_SB[PLACE]))</f>
        <v>14</v>
      </c>
      <c r="L282">
        <f>INDEX(STANDINGS_ERA[],MATCH(STANDINGS_OVERALL14[[#This Row],[TEAMandLEAGUE]],STANDINGS_ERA[TeamANDLeague],0),COLUMN(STANDINGS_ERA[PLACE]))</f>
        <v>14</v>
      </c>
      <c r="M282">
        <f>INDEX(STANDINGS_W[],MATCH(STANDINGS_OVERALL14[[#This Row],[TEAMandLEAGUE]],STANDINGS_W[TeamANDLeague],0),COLUMN(STANDINGS_W[PLACE]))</f>
        <v>13</v>
      </c>
      <c r="N282">
        <f>INDEX(STANDINGS_WHIP[],MATCH(STANDINGS_OVERALL14[[#This Row],[TEAMandLEAGUE]],STANDINGS_WHIP[TeamANDLeague],0),COLUMN(STANDINGS_WHIP[PLACE]))</f>
        <v>14</v>
      </c>
      <c r="O282">
        <f>INDEX(STANDINGS_K[],MATCH(STANDINGS_OVERALL14[[#This Row],[TEAMandLEAGUE]],STANDINGS_K[TeamANDLeague],0),COLUMN(STANDINGS_K[PLACE]))</f>
        <v>10</v>
      </c>
      <c r="P282">
        <f>INDEX(STANDINGS_SV[],MATCH(STANDINGS_OVERALL14[[#This Row],[TEAMandLEAGUE]],STANDINGS_SV[TeamANDLeague],0),COLUMN(STANDINGS_SV[PLACE]))</f>
        <v>13</v>
      </c>
      <c r="Q282">
        <f>16-STANDINGS_OVERALL14[[#This Row],[LG BA]]</f>
        <v>10</v>
      </c>
      <c r="R282">
        <f>16-STANDINGS_OVERALL14[[#This Row],[LG R]]</f>
        <v>10</v>
      </c>
      <c r="S282">
        <f>16-STANDINGS_OVERALL14[[#This Row],[LG HR]]</f>
        <v>10</v>
      </c>
      <c r="T282">
        <f>16-STANDINGS_OVERALL14[[#This Row],[LG RBI]]</f>
        <v>13</v>
      </c>
      <c r="U282">
        <f>16-STANDINGS_OVERALL14[[#This Row],[LG SB]]</f>
        <v>2</v>
      </c>
      <c r="V282">
        <f>16-STANDINGS_OVERALL14[[#This Row],[LG ERA]]</f>
        <v>2</v>
      </c>
      <c r="W282">
        <f>16-STANDINGS_OVERALL14[[#This Row],[LG W]]</f>
        <v>3</v>
      </c>
      <c r="X282">
        <f>16-STANDINGS_OVERALL14[[#This Row],[LG WHIP]]</f>
        <v>2</v>
      </c>
      <c r="Y282">
        <f>16-STANDINGS_OVERALL14[[#This Row],[LG K]]</f>
        <v>6</v>
      </c>
      <c r="Z282">
        <f>16-STANDINGS_OVERALL14[[#This Row],[LG SV]]</f>
        <v>3</v>
      </c>
      <c r="AA28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61</v>
      </c>
      <c r="AB282">
        <f t="shared" si="4"/>
        <v>11</v>
      </c>
    </row>
    <row r="283" spans="1:28" x14ac:dyDescent="0.25">
      <c r="A283">
        <v>399</v>
      </c>
      <c r="B283" s="10" t="str">
        <f>STANDINGS_OVERALL14[[#This Row],[Team]]&amp;STANDINGS_OVERALL14[[#This Row],[League]]</f>
        <v>One Eyed JackMain Event Online April 1 1 pm ET League 4</v>
      </c>
      <c r="C283" s="10" t="s">
        <v>104</v>
      </c>
      <c r="D283" t="s">
        <v>343</v>
      </c>
      <c r="E283" t="s">
        <v>417</v>
      </c>
      <c r="F283">
        <v>3</v>
      </c>
      <c r="G283">
        <f>INDEX(STANDINGS_BA[],MATCH(STANDINGS_OVERALL14[[#This Row],[TEAMandLEAGUE]],STANDINGS_BA[TeamANDLeague],0),COLUMN(STANDINGS_BA[PLACE]))</f>
        <v>10</v>
      </c>
      <c r="H283">
        <f>INDEX(STANDINGS_R[],MATCH(STANDINGS_OVERALL14[[#This Row],[TEAMandLEAGUE]],STANDINGS_R[TeamAndLeague],0),COLUMN(STANDINGS_R[PLACE]))</f>
        <v>14</v>
      </c>
      <c r="I283">
        <f>INDEX(STANDINGS_HR[],MATCH(STANDINGS_OVERALL14[[#This Row],[TEAMandLEAGUE]],STANDINGS_HR[TeamANDLeague],0),COLUMN(STANDINGS_HR[PLACE]))</f>
        <v>12</v>
      </c>
      <c r="J283">
        <f>INDEX(STANDINGS_RBI[],MATCH(STANDINGS_OVERALL14[[#This Row],[TEAMandLEAGUE]],STANDINGS_RBI[TeamANDLeague],0),COLUMN(STANDINGS_RBI[PLACE]))</f>
        <v>12</v>
      </c>
      <c r="K283">
        <f>INDEX(STANDINGS_SB[],MATCH(STANDINGS_OVERALL14[[#This Row],[TEAMandLEAGUE]],STANDINGS_SB[TeamANDLeague],0),COLUMN(STANDINGS_SB[PLACE]))</f>
        <v>12</v>
      </c>
      <c r="L283">
        <f>INDEX(STANDINGS_ERA[],MATCH(STANDINGS_OVERALL14[[#This Row],[TEAMandLEAGUE]],STANDINGS_ERA[TeamANDLeague],0),COLUMN(STANDINGS_ERA[PLACE]))</f>
        <v>8</v>
      </c>
      <c r="M283">
        <f>INDEX(STANDINGS_W[],MATCH(STANDINGS_OVERALL14[[#This Row],[TEAMandLEAGUE]],STANDINGS_W[TeamANDLeague],0),COLUMN(STANDINGS_W[PLACE]))</f>
        <v>8</v>
      </c>
      <c r="N283">
        <f>INDEX(STANDINGS_WHIP[],MATCH(STANDINGS_OVERALL14[[#This Row],[TEAMandLEAGUE]],STANDINGS_WHIP[TeamANDLeague],0),COLUMN(STANDINGS_WHIP[PLACE]))</f>
        <v>10</v>
      </c>
      <c r="O283">
        <f>INDEX(STANDINGS_K[],MATCH(STANDINGS_OVERALL14[[#This Row],[TEAMandLEAGUE]],STANDINGS_K[TeamANDLeague],0),COLUMN(STANDINGS_K[PLACE]))</f>
        <v>7</v>
      </c>
      <c r="P283">
        <f>INDEX(STANDINGS_SV[],MATCH(STANDINGS_OVERALL14[[#This Row],[TEAMandLEAGUE]],STANDINGS_SV[TeamANDLeague],0),COLUMN(STANDINGS_SV[PLACE]))</f>
        <v>7</v>
      </c>
      <c r="Q283">
        <f>16-STANDINGS_OVERALL14[[#This Row],[LG BA]]</f>
        <v>6</v>
      </c>
      <c r="R283">
        <f>16-STANDINGS_OVERALL14[[#This Row],[LG R]]</f>
        <v>2</v>
      </c>
      <c r="S283">
        <f>16-STANDINGS_OVERALL14[[#This Row],[LG HR]]</f>
        <v>4</v>
      </c>
      <c r="T283">
        <f>16-STANDINGS_OVERALL14[[#This Row],[LG RBI]]</f>
        <v>4</v>
      </c>
      <c r="U283">
        <f>16-STANDINGS_OVERALL14[[#This Row],[LG SB]]</f>
        <v>4</v>
      </c>
      <c r="V283">
        <f>16-STANDINGS_OVERALL14[[#This Row],[LG ERA]]</f>
        <v>8</v>
      </c>
      <c r="W283">
        <f>16-STANDINGS_OVERALL14[[#This Row],[LG W]]</f>
        <v>8</v>
      </c>
      <c r="X283">
        <f>16-STANDINGS_OVERALL14[[#This Row],[LG WHIP]]</f>
        <v>6</v>
      </c>
      <c r="Y283">
        <f>16-STANDINGS_OVERALL14[[#This Row],[LG K]]</f>
        <v>9</v>
      </c>
      <c r="Z283">
        <f>16-STANDINGS_OVERALL14[[#This Row],[LG SV]]</f>
        <v>9</v>
      </c>
      <c r="AA28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60</v>
      </c>
      <c r="AB283">
        <f t="shared" si="4"/>
        <v>12</v>
      </c>
    </row>
    <row r="284" spans="1:28" x14ac:dyDescent="0.25">
      <c r="A284">
        <v>444</v>
      </c>
      <c r="B284" s="10" t="str">
        <f>STANDINGS_OVERALL14[[#This Row],[Team]]&amp;STANDINGS_OVERALL14[[#This Row],[League]]</f>
        <v>Tulo-Git 2 QuitMain Event Online April 1 1 pm ET League 4</v>
      </c>
      <c r="C284" s="10" t="s">
        <v>835</v>
      </c>
      <c r="D284" t="s">
        <v>836</v>
      </c>
      <c r="E284" t="s">
        <v>417</v>
      </c>
      <c r="F284">
        <v>8</v>
      </c>
      <c r="G284">
        <f>INDEX(STANDINGS_BA[],MATCH(STANDINGS_OVERALL14[[#This Row],[TEAMandLEAGUE]],STANDINGS_BA[TeamANDLeague],0),COLUMN(STANDINGS_BA[PLACE]))</f>
        <v>3</v>
      </c>
      <c r="H284">
        <f>INDEX(STANDINGS_R[],MATCH(STANDINGS_OVERALL14[[#This Row],[TEAMandLEAGUE]],STANDINGS_R[TeamAndLeague],0),COLUMN(STANDINGS_R[PLACE]))</f>
        <v>12</v>
      </c>
      <c r="I284">
        <f>INDEX(STANDINGS_HR[],MATCH(STANDINGS_OVERALL14[[#This Row],[TEAMandLEAGUE]],STANDINGS_HR[TeamANDLeague],0),COLUMN(STANDINGS_HR[PLACE]))</f>
        <v>11</v>
      </c>
      <c r="J284">
        <f>INDEX(STANDINGS_RBI[],MATCH(STANDINGS_OVERALL14[[#This Row],[TEAMandLEAGUE]],STANDINGS_RBI[TeamANDLeague],0),COLUMN(STANDINGS_RBI[PLACE]))</f>
        <v>11</v>
      </c>
      <c r="K284">
        <f>INDEX(STANDINGS_SB[],MATCH(STANDINGS_OVERALL14[[#This Row],[TEAMandLEAGUE]],STANDINGS_SB[TeamANDLeague],0),COLUMN(STANDINGS_SB[PLACE]))</f>
        <v>9</v>
      </c>
      <c r="L284">
        <f>INDEX(STANDINGS_ERA[],MATCH(STANDINGS_OVERALL14[[#This Row],[TEAMandLEAGUE]],STANDINGS_ERA[TeamANDLeague],0),COLUMN(STANDINGS_ERA[PLACE]))</f>
        <v>13</v>
      </c>
      <c r="M284">
        <f>INDEX(STANDINGS_W[],MATCH(STANDINGS_OVERALL14[[#This Row],[TEAMandLEAGUE]],STANDINGS_W[TeamANDLeague],0),COLUMN(STANDINGS_W[PLACE]))</f>
        <v>14</v>
      </c>
      <c r="N284">
        <f>INDEX(STANDINGS_WHIP[],MATCH(STANDINGS_OVERALL14[[#This Row],[TEAMandLEAGUE]],STANDINGS_WHIP[TeamANDLeague],0),COLUMN(STANDINGS_WHIP[PLACE]))</f>
        <v>9</v>
      </c>
      <c r="O284">
        <f>INDEX(STANDINGS_K[],MATCH(STANDINGS_OVERALL14[[#This Row],[TEAMandLEAGUE]],STANDINGS_K[TeamANDLeague],0),COLUMN(STANDINGS_K[PLACE]))</f>
        <v>15</v>
      </c>
      <c r="P284">
        <f>INDEX(STANDINGS_SV[],MATCH(STANDINGS_OVERALL14[[#This Row],[TEAMandLEAGUE]],STANDINGS_SV[TeamANDLeague],0),COLUMN(STANDINGS_SV[PLACE]))</f>
        <v>15</v>
      </c>
      <c r="Q284">
        <f>16-STANDINGS_OVERALL14[[#This Row],[LG BA]]</f>
        <v>13</v>
      </c>
      <c r="R284">
        <f>16-STANDINGS_OVERALL14[[#This Row],[LG R]]</f>
        <v>4</v>
      </c>
      <c r="S284">
        <f>16-STANDINGS_OVERALL14[[#This Row],[LG HR]]</f>
        <v>5</v>
      </c>
      <c r="T284">
        <f>16-STANDINGS_OVERALL14[[#This Row],[LG RBI]]</f>
        <v>5</v>
      </c>
      <c r="U284">
        <f>16-STANDINGS_OVERALL14[[#This Row],[LG SB]]</f>
        <v>7</v>
      </c>
      <c r="V284">
        <f>16-STANDINGS_OVERALL14[[#This Row],[LG ERA]]</f>
        <v>3</v>
      </c>
      <c r="W284">
        <f>16-STANDINGS_OVERALL14[[#This Row],[LG W]]</f>
        <v>2</v>
      </c>
      <c r="X284">
        <f>16-STANDINGS_OVERALL14[[#This Row],[LG WHIP]]</f>
        <v>7</v>
      </c>
      <c r="Y284">
        <f>16-STANDINGS_OVERALL14[[#This Row],[LG K]]</f>
        <v>1</v>
      </c>
      <c r="Z284">
        <f>16-STANDINGS_OVERALL14[[#This Row],[LG SV]]</f>
        <v>1</v>
      </c>
      <c r="AA28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48</v>
      </c>
      <c r="AB284">
        <f t="shared" si="4"/>
        <v>13</v>
      </c>
    </row>
    <row r="285" spans="1:28" x14ac:dyDescent="0.25">
      <c r="A285">
        <v>464</v>
      </c>
      <c r="B285" s="10" t="str">
        <f>STANDINGS_OVERALL14[[#This Row],[Team]]&amp;STANDINGS_OVERALL14[[#This Row],[League]]</f>
        <v>Brutal KangarooMain Event Online April 1 1 pm ET League 4</v>
      </c>
      <c r="C285" s="10" t="s">
        <v>861</v>
      </c>
      <c r="D285" t="s">
        <v>862</v>
      </c>
      <c r="E285" t="s">
        <v>417</v>
      </c>
      <c r="F285">
        <v>13</v>
      </c>
      <c r="G285">
        <f>INDEX(STANDINGS_BA[],MATCH(STANDINGS_OVERALL14[[#This Row],[TEAMandLEAGUE]],STANDINGS_BA[TeamANDLeague],0),COLUMN(STANDINGS_BA[PLACE]))</f>
        <v>15</v>
      </c>
      <c r="H285">
        <f>INDEX(STANDINGS_R[],MATCH(STANDINGS_OVERALL14[[#This Row],[TEAMandLEAGUE]],STANDINGS_R[TeamAndLeague],0),COLUMN(STANDINGS_R[PLACE]))</f>
        <v>11</v>
      </c>
      <c r="I285">
        <f>INDEX(STANDINGS_HR[],MATCH(STANDINGS_OVERALL14[[#This Row],[TEAMandLEAGUE]],STANDINGS_HR[TeamANDLeague],0),COLUMN(STANDINGS_HR[PLACE]))</f>
        <v>10</v>
      </c>
      <c r="J285">
        <f>INDEX(STANDINGS_RBI[],MATCH(STANDINGS_OVERALL14[[#This Row],[TEAMandLEAGUE]],STANDINGS_RBI[TeamANDLeague],0),COLUMN(STANDINGS_RBI[PLACE]))</f>
        <v>15</v>
      </c>
      <c r="K285">
        <f>INDEX(STANDINGS_SB[],MATCH(STANDINGS_OVERALL14[[#This Row],[TEAMandLEAGUE]],STANDINGS_SB[TeamANDLeague],0),COLUMN(STANDINGS_SB[PLACE]))</f>
        <v>10</v>
      </c>
      <c r="L285">
        <f>INDEX(STANDINGS_ERA[],MATCH(STANDINGS_OVERALL14[[#This Row],[TEAMandLEAGUE]],STANDINGS_ERA[TeamANDLeague],0),COLUMN(STANDINGS_ERA[PLACE]))</f>
        <v>12</v>
      </c>
      <c r="M285">
        <f>INDEX(STANDINGS_W[],MATCH(STANDINGS_OVERALL14[[#This Row],[TEAMandLEAGUE]],STANDINGS_W[TeamANDLeague],0),COLUMN(STANDINGS_W[PLACE]))</f>
        <v>12</v>
      </c>
      <c r="N285">
        <f>INDEX(STANDINGS_WHIP[],MATCH(STANDINGS_OVERALL14[[#This Row],[TEAMandLEAGUE]],STANDINGS_WHIP[TeamANDLeague],0),COLUMN(STANDINGS_WHIP[PLACE]))</f>
        <v>13</v>
      </c>
      <c r="O285">
        <f>INDEX(STANDINGS_K[],MATCH(STANDINGS_OVERALL14[[#This Row],[TEAMandLEAGUE]],STANDINGS_K[TeamANDLeague],0),COLUMN(STANDINGS_K[PLACE]))</f>
        <v>13</v>
      </c>
      <c r="P285">
        <f>INDEX(STANDINGS_SV[],MATCH(STANDINGS_OVERALL14[[#This Row],[TEAMandLEAGUE]],STANDINGS_SV[TeamANDLeague],0),COLUMN(STANDINGS_SV[PLACE]))</f>
        <v>10</v>
      </c>
      <c r="Q285">
        <f>16-STANDINGS_OVERALL14[[#This Row],[LG BA]]</f>
        <v>1</v>
      </c>
      <c r="R285">
        <f>16-STANDINGS_OVERALL14[[#This Row],[LG R]]</f>
        <v>5</v>
      </c>
      <c r="S285">
        <f>16-STANDINGS_OVERALL14[[#This Row],[LG HR]]</f>
        <v>6</v>
      </c>
      <c r="T285">
        <f>16-STANDINGS_OVERALL14[[#This Row],[LG RBI]]</f>
        <v>1</v>
      </c>
      <c r="U285">
        <f>16-STANDINGS_OVERALL14[[#This Row],[LG SB]]</f>
        <v>6</v>
      </c>
      <c r="V285">
        <f>16-STANDINGS_OVERALL14[[#This Row],[LG ERA]]</f>
        <v>4</v>
      </c>
      <c r="W285">
        <f>16-STANDINGS_OVERALL14[[#This Row],[LG W]]</f>
        <v>4</v>
      </c>
      <c r="X285">
        <f>16-STANDINGS_OVERALL14[[#This Row],[LG WHIP]]</f>
        <v>3</v>
      </c>
      <c r="Y285">
        <f>16-STANDINGS_OVERALL14[[#This Row],[LG K]]</f>
        <v>3</v>
      </c>
      <c r="Z285">
        <f>16-STANDINGS_OVERALL14[[#This Row],[LG SV]]</f>
        <v>6</v>
      </c>
      <c r="AA28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39</v>
      </c>
      <c r="AB285">
        <f t="shared" si="4"/>
        <v>14</v>
      </c>
    </row>
    <row r="286" spans="1:28" x14ac:dyDescent="0.25">
      <c r="A286">
        <v>480</v>
      </c>
      <c r="B286" s="10" t="str">
        <f>STANDINGS_OVERALL14[[#This Row],[Team]]&amp;STANDINGS_OVERALL14[[#This Row],[League]]</f>
        <v>Trump's PsychiatristMain Event Online April 1 1 pm ET League 4</v>
      </c>
      <c r="C286" s="10" t="s">
        <v>887</v>
      </c>
      <c r="D286" t="s">
        <v>888</v>
      </c>
      <c r="E286" t="s">
        <v>417</v>
      </c>
      <c r="F286">
        <v>10</v>
      </c>
      <c r="G286">
        <f>INDEX(STANDINGS_BA[],MATCH(STANDINGS_OVERALL14[[#This Row],[TEAMandLEAGUE]],STANDINGS_BA[TeamANDLeague],0),COLUMN(STANDINGS_BA[PLACE]))</f>
        <v>13</v>
      </c>
      <c r="H286">
        <f>INDEX(STANDINGS_R[],MATCH(STANDINGS_OVERALL14[[#This Row],[TEAMandLEAGUE]],STANDINGS_R[TeamAndLeague],0),COLUMN(STANDINGS_R[PLACE]))</f>
        <v>15</v>
      </c>
      <c r="I286">
        <f>INDEX(STANDINGS_HR[],MATCH(STANDINGS_OVERALL14[[#This Row],[TEAMandLEAGUE]],STANDINGS_HR[TeamANDLeague],0),COLUMN(STANDINGS_HR[PLACE]))</f>
        <v>13</v>
      </c>
      <c r="J286">
        <f>INDEX(STANDINGS_RBI[],MATCH(STANDINGS_OVERALL14[[#This Row],[TEAMandLEAGUE]],STANDINGS_RBI[TeamANDLeague],0),COLUMN(STANDINGS_RBI[PLACE]))</f>
        <v>14</v>
      </c>
      <c r="K286">
        <f>INDEX(STANDINGS_SB[],MATCH(STANDINGS_OVERALL14[[#This Row],[TEAMandLEAGUE]],STANDINGS_SB[TeamANDLeague],0),COLUMN(STANDINGS_SB[PLACE]))</f>
        <v>15</v>
      </c>
      <c r="L286">
        <f>INDEX(STANDINGS_ERA[],MATCH(STANDINGS_OVERALL14[[#This Row],[TEAMandLEAGUE]],STANDINGS_ERA[TeamANDLeague],0),COLUMN(STANDINGS_ERA[PLACE]))</f>
        <v>15</v>
      </c>
      <c r="M286">
        <f>INDEX(STANDINGS_W[],MATCH(STANDINGS_OVERALL14[[#This Row],[TEAMandLEAGUE]],STANDINGS_W[TeamANDLeague],0),COLUMN(STANDINGS_W[PLACE]))</f>
        <v>15</v>
      </c>
      <c r="N286">
        <f>INDEX(STANDINGS_WHIP[],MATCH(STANDINGS_OVERALL14[[#This Row],[TEAMandLEAGUE]],STANDINGS_WHIP[TeamANDLeague],0),COLUMN(STANDINGS_WHIP[PLACE]))</f>
        <v>15</v>
      </c>
      <c r="O286">
        <f>INDEX(STANDINGS_K[],MATCH(STANDINGS_OVERALL14[[#This Row],[TEAMandLEAGUE]],STANDINGS_K[TeamANDLeague],0),COLUMN(STANDINGS_K[PLACE]))</f>
        <v>12</v>
      </c>
      <c r="P286">
        <f>INDEX(STANDINGS_SV[],MATCH(STANDINGS_OVERALL14[[#This Row],[TEAMandLEAGUE]],STANDINGS_SV[TeamANDLeague],0),COLUMN(STANDINGS_SV[PLACE]))</f>
        <v>12</v>
      </c>
      <c r="Q286">
        <f>16-STANDINGS_OVERALL14[[#This Row],[LG BA]]</f>
        <v>3</v>
      </c>
      <c r="R286">
        <f>16-STANDINGS_OVERALL14[[#This Row],[LG R]]</f>
        <v>1</v>
      </c>
      <c r="S286">
        <f>16-STANDINGS_OVERALL14[[#This Row],[LG HR]]</f>
        <v>3</v>
      </c>
      <c r="T286">
        <f>16-STANDINGS_OVERALL14[[#This Row],[LG RBI]]</f>
        <v>2</v>
      </c>
      <c r="U286">
        <f>16-STANDINGS_OVERALL14[[#This Row],[LG SB]]</f>
        <v>1</v>
      </c>
      <c r="V286">
        <f>16-STANDINGS_OVERALL14[[#This Row],[LG ERA]]</f>
        <v>1</v>
      </c>
      <c r="W286">
        <f>16-STANDINGS_OVERALL14[[#This Row],[LG W]]</f>
        <v>1</v>
      </c>
      <c r="X286">
        <f>16-STANDINGS_OVERALL14[[#This Row],[LG WHIP]]</f>
        <v>1</v>
      </c>
      <c r="Y286">
        <f>16-STANDINGS_OVERALL14[[#This Row],[LG K]]</f>
        <v>4</v>
      </c>
      <c r="Z286">
        <f>16-STANDINGS_OVERALL14[[#This Row],[LG SV]]</f>
        <v>4</v>
      </c>
      <c r="AA28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21</v>
      </c>
      <c r="AB286">
        <f t="shared" si="4"/>
        <v>15</v>
      </c>
    </row>
    <row r="287" spans="1:28" x14ac:dyDescent="0.25">
      <c r="A287">
        <v>32</v>
      </c>
      <c r="B287" s="10" t="str">
        <f>STANDINGS_OVERALL14[[#This Row],[Team]]&amp;STANDINGS_OVERALL14[[#This Row],[League]]</f>
        <v>Winning Fantasy BaseballMain Event Online April 1 1 pm ET League 5</v>
      </c>
      <c r="C287" s="10" t="s">
        <v>311</v>
      </c>
      <c r="D287" t="s">
        <v>78</v>
      </c>
      <c r="E287" t="s">
        <v>451</v>
      </c>
      <c r="F287">
        <v>8</v>
      </c>
      <c r="G287">
        <f>INDEX(STANDINGS_BA[],MATCH(STANDINGS_OVERALL14[[#This Row],[TEAMandLEAGUE]],STANDINGS_BA[TeamANDLeague],0),COLUMN(STANDINGS_BA[PLACE]))</f>
        <v>12</v>
      </c>
      <c r="H287">
        <f>INDEX(STANDINGS_R[],MATCH(STANDINGS_OVERALL14[[#This Row],[TEAMandLEAGUE]],STANDINGS_R[TeamAndLeague],0),COLUMN(STANDINGS_R[PLACE]))</f>
        <v>7</v>
      </c>
      <c r="I287">
        <f>INDEX(STANDINGS_HR[],MATCH(STANDINGS_OVERALL14[[#This Row],[TEAMandLEAGUE]],STANDINGS_HR[TeamANDLeague],0),COLUMN(STANDINGS_HR[PLACE]))</f>
        <v>8</v>
      </c>
      <c r="J287">
        <f>INDEX(STANDINGS_RBI[],MATCH(STANDINGS_OVERALL14[[#This Row],[TEAMandLEAGUE]],STANDINGS_RBI[TeamANDLeague],0),COLUMN(STANDINGS_RBI[PLACE]))</f>
        <v>3</v>
      </c>
      <c r="K287">
        <f>INDEX(STANDINGS_SB[],MATCH(STANDINGS_OVERALL14[[#This Row],[TEAMandLEAGUE]],STANDINGS_SB[TeamANDLeague],0),COLUMN(STANDINGS_SB[PLACE]))</f>
        <v>5</v>
      </c>
      <c r="L287">
        <f>INDEX(STANDINGS_ERA[],MATCH(STANDINGS_OVERALL14[[#This Row],[TEAMandLEAGUE]],STANDINGS_ERA[TeamANDLeague],0),COLUMN(STANDINGS_ERA[PLACE]))</f>
        <v>2</v>
      </c>
      <c r="M287">
        <f>INDEX(STANDINGS_W[],MATCH(STANDINGS_OVERALL14[[#This Row],[TEAMandLEAGUE]],STANDINGS_W[TeamANDLeague],0),COLUMN(STANDINGS_W[PLACE]))</f>
        <v>2</v>
      </c>
      <c r="N287">
        <f>INDEX(STANDINGS_WHIP[],MATCH(STANDINGS_OVERALL14[[#This Row],[TEAMandLEAGUE]],STANDINGS_WHIP[TeamANDLeague],0),COLUMN(STANDINGS_WHIP[PLACE]))</f>
        <v>1</v>
      </c>
      <c r="O287">
        <f>INDEX(STANDINGS_K[],MATCH(STANDINGS_OVERALL14[[#This Row],[TEAMandLEAGUE]],STANDINGS_K[TeamANDLeague],0),COLUMN(STANDINGS_K[PLACE]))</f>
        <v>4</v>
      </c>
      <c r="P287">
        <f>INDEX(STANDINGS_SV[],MATCH(STANDINGS_OVERALL14[[#This Row],[TEAMandLEAGUE]],STANDINGS_SV[TeamANDLeague],0),COLUMN(STANDINGS_SV[PLACE]))</f>
        <v>2</v>
      </c>
      <c r="Q287">
        <f>16-STANDINGS_OVERALL14[[#This Row],[LG BA]]</f>
        <v>4</v>
      </c>
      <c r="R287">
        <f>16-STANDINGS_OVERALL14[[#This Row],[LG R]]</f>
        <v>9</v>
      </c>
      <c r="S287">
        <f>16-STANDINGS_OVERALL14[[#This Row],[LG HR]]</f>
        <v>8</v>
      </c>
      <c r="T287">
        <f>16-STANDINGS_OVERALL14[[#This Row],[LG RBI]]</f>
        <v>13</v>
      </c>
      <c r="U287">
        <f>16-STANDINGS_OVERALL14[[#This Row],[LG SB]]</f>
        <v>11</v>
      </c>
      <c r="V287">
        <f>16-STANDINGS_OVERALL14[[#This Row],[LG ERA]]</f>
        <v>14</v>
      </c>
      <c r="W287">
        <f>16-STANDINGS_OVERALL14[[#This Row],[LG W]]</f>
        <v>14</v>
      </c>
      <c r="X287">
        <f>16-STANDINGS_OVERALL14[[#This Row],[LG WHIP]]</f>
        <v>15</v>
      </c>
      <c r="Y287">
        <f>16-STANDINGS_OVERALL14[[#This Row],[LG K]]</f>
        <v>12</v>
      </c>
      <c r="Z287">
        <f>16-STANDINGS_OVERALL14[[#This Row],[LG SV]]</f>
        <v>14</v>
      </c>
      <c r="AA28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114</v>
      </c>
      <c r="AB287">
        <f t="shared" si="4"/>
        <v>1</v>
      </c>
    </row>
    <row r="288" spans="1:28" x14ac:dyDescent="0.25">
      <c r="A288">
        <v>65</v>
      </c>
      <c r="B288" s="10" t="str">
        <f>STANDINGS_OVERALL14[[#This Row],[Team]]&amp;STANDINGS_OVERALL14[[#This Row],[League]]</f>
        <v>Diamond KingsMain Event Online April 1 1 pm ET League 5</v>
      </c>
      <c r="C288" s="10" t="s">
        <v>41</v>
      </c>
      <c r="D288" t="s">
        <v>42</v>
      </c>
      <c r="E288" t="s">
        <v>451</v>
      </c>
      <c r="F288">
        <v>15</v>
      </c>
      <c r="G288">
        <f>INDEX(STANDINGS_BA[],MATCH(STANDINGS_OVERALL14[[#This Row],[TEAMandLEAGUE]],STANDINGS_BA[TeamANDLeague],0),COLUMN(STANDINGS_BA[PLACE]))</f>
        <v>1</v>
      </c>
      <c r="H288">
        <f>INDEX(STANDINGS_R[],MATCH(STANDINGS_OVERALL14[[#This Row],[TEAMandLEAGUE]],STANDINGS_R[TeamAndLeague],0),COLUMN(STANDINGS_R[PLACE]))</f>
        <v>4</v>
      </c>
      <c r="I288">
        <f>INDEX(STANDINGS_HR[],MATCH(STANDINGS_OVERALL14[[#This Row],[TEAMandLEAGUE]],STANDINGS_HR[TeamANDLeague],0),COLUMN(STANDINGS_HR[PLACE]))</f>
        <v>5</v>
      </c>
      <c r="J288">
        <f>INDEX(STANDINGS_RBI[],MATCH(STANDINGS_OVERALL14[[#This Row],[TEAMandLEAGUE]],STANDINGS_RBI[TeamANDLeague],0),COLUMN(STANDINGS_RBI[PLACE]))</f>
        <v>2</v>
      </c>
      <c r="K288">
        <f>INDEX(STANDINGS_SB[],MATCH(STANDINGS_OVERALL14[[#This Row],[TEAMandLEAGUE]],STANDINGS_SB[TeamANDLeague],0),COLUMN(STANDINGS_SB[PLACE]))</f>
        <v>8</v>
      </c>
      <c r="L288">
        <f>INDEX(STANDINGS_ERA[],MATCH(STANDINGS_OVERALL14[[#This Row],[TEAMandLEAGUE]],STANDINGS_ERA[TeamANDLeague],0),COLUMN(STANDINGS_ERA[PLACE]))</f>
        <v>3</v>
      </c>
      <c r="M288">
        <f>INDEX(STANDINGS_W[],MATCH(STANDINGS_OVERALL14[[#This Row],[TEAMandLEAGUE]],STANDINGS_W[TeamANDLeague],0),COLUMN(STANDINGS_W[PLACE]))</f>
        <v>6</v>
      </c>
      <c r="N288">
        <f>INDEX(STANDINGS_WHIP[],MATCH(STANDINGS_OVERALL14[[#This Row],[TEAMandLEAGUE]],STANDINGS_WHIP[TeamANDLeague],0),COLUMN(STANDINGS_WHIP[PLACE]))</f>
        <v>5</v>
      </c>
      <c r="O288">
        <f>INDEX(STANDINGS_K[],MATCH(STANDINGS_OVERALL14[[#This Row],[TEAMandLEAGUE]],STANDINGS_K[TeamANDLeague],0),COLUMN(STANDINGS_K[PLACE]))</f>
        <v>5</v>
      </c>
      <c r="P288">
        <f>INDEX(STANDINGS_SV[],MATCH(STANDINGS_OVERALL14[[#This Row],[TEAMandLEAGUE]],STANDINGS_SV[TeamANDLeague],0),COLUMN(STANDINGS_SV[PLACE]))</f>
        <v>9</v>
      </c>
      <c r="Q288">
        <f>16-STANDINGS_OVERALL14[[#This Row],[LG BA]]</f>
        <v>15</v>
      </c>
      <c r="R288">
        <f>16-STANDINGS_OVERALL14[[#This Row],[LG R]]</f>
        <v>12</v>
      </c>
      <c r="S288">
        <f>16-STANDINGS_OVERALL14[[#This Row],[LG HR]]</f>
        <v>11</v>
      </c>
      <c r="T288">
        <f>16-STANDINGS_OVERALL14[[#This Row],[LG RBI]]</f>
        <v>14</v>
      </c>
      <c r="U288">
        <f>16-STANDINGS_OVERALL14[[#This Row],[LG SB]]</f>
        <v>8</v>
      </c>
      <c r="V288">
        <f>16-STANDINGS_OVERALL14[[#This Row],[LG ERA]]</f>
        <v>13</v>
      </c>
      <c r="W288">
        <f>16-STANDINGS_OVERALL14[[#This Row],[LG W]]</f>
        <v>10</v>
      </c>
      <c r="X288">
        <f>16-STANDINGS_OVERALL14[[#This Row],[LG WHIP]]</f>
        <v>11</v>
      </c>
      <c r="Y288">
        <f>16-STANDINGS_OVERALL14[[#This Row],[LG K]]</f>
        <v>11</v>
      </c>
      <c r="Z288">
        <f>16-STANDINGS_OVERALL14[[#This Row],[LG SV]]</f>
        <v>7</v>
      </c>
      <c r="AA28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112</v>
      </c>
      <c r="AB288">
        <f t="shared" si="4"/>
        <v>2</v>
      </c>
    </row>
    <row r="289" spans="1:28" x14ac:dyDescent="0.25">
      <c r="A289">
        <v>101</v>
      </c>
      <c r="B289" s="10" t="str">
        <f>STANDINGS_OVERALL14[[#This Row],[Team]]&amp;STANDINGS_OVERALL14[[#This Row],[League]]</f>
        <v>Slip Stitches M2Main Event Online April 1 1 pm ET League 5</v>
      </c>
      <c r="C289" s="10" t="s">
        <v>506</v>
      </c>
      <c r="D289" t="s">
        <v>213</v>
      </c>
      <c r="E289" t="s">
        <v>451</v>
      </c>
      <c r="F289">
        <v>2</v>
      </c>
      <c r="G289">
        <f>INDEX(STANDINGS_BA[],MATCH(STANDINGS_OVERALL14[[#This Row],[TEAMandLEAGUE]],STANDINGS_BA[TeamANDLeague],0),COLUMN(STANDINGS_BA[PLACE]))</f>
        <v>2</v>
      </c>
      <c r="H289">
        <f>INDEX(STANDINGS_R[],MATCH(STANDINGS_OVERALL14[[#This Row],[TEAMandLEAGUE]],STANDINGS_R[TeamAndLeague],0),COLUMN(STANDINGS_R[PLACE]))</f>
        <v>1</v>
      </c>
      <c r="I289">
        <f>INDEX(STANDINGS_HR[],MATCH(STANDINGS_OVERALL14[[#This Row],[TEAMandLEAGUE]],STANDINGS_HR[TeamANDLeague],0),COLUMN(STANDINGS_HR[PLACE]))</f>
        <v>1</v>
      </c>
      <c r="J289">
        <f>INDEX(STANDINGS_RBI[],MATCH(STANDINGS_OVERALL14[[#This Row],[TEAMandLEAGUE]],STANDINGS_RBI[TeamANDLeague],0),COLUMN(STANDINGS_RBI[PLACE]))</f>
        <v>4</v>
      </c>
      <c r="K289">
        <f>INDEX(STANDINGS_SB[],MATCH(STANDINGS_OVERALL14[[#This Row],[TEAMandLEAGUE]],STANDINGS_SB[TeamANDLeague],0),COLUMN(STANDINGS_SB[PLACE]))</f>
        <v>15</v>
      </c>
      <c r="L289">
        <f>INDEX(STANDINGS_ERA[],MATCH(STANDINGS_OVERALL14[[#This Row],[TEAMandLEAGUE]],STANDINGS_ERA[TeamANDLeague],0),COLUMN(STANDINGS_ERA[PLACE]))</f>
        <v>7</v>
      </c>
      <c r="M289">
        <f>INDEX(STANDINGS_W[],MATCH(STANDINGS_OVERALL14[[#This Row],[TEAMandLEAGUE]],STANDINGS_W[TeamANDLeague],0),COLUMN(STANDINGS_W[PLACE]))</f>
        <v>7</v>
      </c>
      <c r="N289">
        <f>INDEX(STANDINGS_WHIP[],MATCH(STANDINGS_OVERALL14[[#This Row],[TEAMandLEAGUE]],STANDINGS_WHIP[TeamANDLeague],0),COLUMN(STANDINGS_WHIP[PLACE]))</f>
        <v>6</v>
      </c>
      <c r="O289">
        <f>INDEX(STANDINGS_K[],MATCH(STANDINGS_OVERALL14[[#This Row],[TEAMandLEAGUE]],STANDINGS_K[TeamANDLeague],0),COLUMN(STANDINGS_K[PLACE]))</f>
        <v>8</v>
      </c>
      <c r="P289">
        <f>INDEX(STANDINGS_SV[],MATCH(STANDINGS_OVERALL14[[#This Row],[TEAMandLEAGUE]],STANDINGS_SV[TeamANDLeague],0),COLUMN(STANDINGS_SV[PLACE]))</f>
        <v>5</v>
      </c>
      <c r="Q289">
        <f>16-STANDINGS_OVERALL14[[#This Row],[LG BA]]</f>
        <v>14</v>
      </c>
      <c r="R289">
        <f>16-STANDINGS_OVERALL14[[#This Row],[LG R]]</f>
        <v>15</v>
      </c>
      <c r="S289">
        <f>16-STANDINGS_OVERALL14[[#This Row],[LG HR]]</f>
        <v>15</v>
      </c>
      <c r="T289">
        <f>16-STANDINGS_OVERALL14[[#This Row],[LG RBI]]</f>
        <v>12</v>
      </c>
      <c r="U289">
        <f>16-STANDINGS_OVERALL14[[#This Row],[LG SB]]</f>
        <v>1</v>
      </c>
      <c r="V289">
        <f>16-STANDINGS_OVERALL14[[#This Row],[LG ERA]]</f>
        <v>9</v>
      </c>
      <c r="W289">
        <f>16-STANDINGS_OVERALL14[[#This Row],[LG W]]</f>
        <v>9</v>
      </c>
      <c r="X289">
        <f>16-STANDINGS_OVERALL14[[#This Row],[LG WHIP]]</f>
        <v>10</v>
      </c>
      <c r="Y289">
        <f>16-STANDINGS_OVERALL14[[#This Row],[LG K]]</f>
        <v>8</v>
      </c>
      <c r="Z289">
        <f>16-STANDINGS_OVERALL14[[#This Row],[LG SV]]</f>
        <v>11</v>
      </c>
      <c r="AA28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104</v>
      </c>
      <c r="AB289">
        <f t="shared" si="4"/>
        <v>3</v>
      </c>
    </row>
    <row r="290" spans="1:28" x14ac:dyDescent="0.25">
      <c r="A290">
        <v>146</v>
      </c>
      <c r="B290" s="10" t="str">
        <f>STANDINGS_OVERALL14[[#This Row],[Team]]&amp;STANDINGS_OVERALL14[[#This Row],[League]]</f>
        <v>Chest RockwellMain Event Online April 1 1 pm ET League 5</v>
      </c>
      <c r="C290" s="10" t="s">
        <v>551</v>
      </c>
      <c r="D290" t="s">
        <v>405</v>
      </c>
      <c r="E290" t="s">
        <v>451</v>
      </c>
      <c r="F290">
        <v>1</v>
      </c>
      <c r="G290">
        <f>INDEX(STANDINGS_BA[],MATCH(STANDINGS_OVERALL14[[#This Row],[TEAMandLEAGUE]],STANDINGS_BA[TeamANDLeague],0),COLUMN(STANDINGS_BA[PLACE]))</f>
        <v>4</v>
      </c>
      <c r="H290">
        <f>INDEX(STANDINGS_R[],MATCH(STANDINGS_OVERALL14[[#This Row],[TEAMandLEAGUE]],STANDINGS_R[TeamAndLeague],0),COLUMN(STANDINGS_R[PLACE]))</f>
        <v>2</v>
      </c>
      <c r="I290">
        <f>INDEX(STANDINGS_HR[],MATCH(STANDINGS_OVERALL14[[#This Row],[TEAMandLEAGUE]],STANDINGS_HR[TeamANDLeague],0),COLUMN(STANDINGS_HR[PLACE]))</f>
        <v>4</v>
      </c>
      <c r="J290">
        <f>INDEX(STANDINGS_RBI[],MATCH(STANDINGS_OVERALL14[[#This Row],[TEAMandLEAGUE]],STANDINGS_RBI[TeamANDLeague],0),COLUMN(STANDINGS_RBI[PLACE]))</f>
        <v>6</v>
      </c>
      <c r="K290">
        <f>INDEX(STANDINGS_SB[],MATCH(STANDINGS_OVERALL14[[#This Row],[TEAMandLEAGUE]],STANDINGS_SB[TeamANDLeague],0),COLUMN(STANDINGS_SB[PLACE]))</f>
        <v>2</v>
      </c>
      <c r="L290">
        <f>INDEX(STANDINGS_ERA[],MATCH(STANDINGS_OVERALL14[[#This Row],[TEAMandLEAGUE]],STANDINGS_ERA[TeamANDLeague],0),COLUMN(STANDINGS_ERA[PLACE]))</f>
        <v>10</v>
      </c>
      <c r="M290">
        <f>INDEX(STANDINGS_W[],MATCH(STANDINGS_OVERALL14[[#This Row],[TEAMandLEAGUE]],STANDINGS_W[TeamANDLeague],0),COLUMN(STANDINGS_W[PLACE]))</f>
        <v>9</v>
      </c>
      <c r="N290">
        <f>INDEX(STANDINGS_WHIP[],MATCH(STANDINGS_OVERALL14[[#This Row],[TEAMandLEAGUE]],STANDINGS_WHIP[TeamANDLeague],0),COLUMN(STANDINGS_WHIP[PLACE]))</f>
        <v>11</v>
      </c>
      <c r="O290">
        <f>INDEX(STANDINGS_K[],MATCH(STANDINGS_OVERALL14[[#This Row],[TEAMandLEAGUE]],STANDINGS_K[TeamANDLeague],0),COLUMN(STANDINGS_K[PLACE]))</f>
        <v>7</v>
      </c>
      <c r="P290">
        <f>INDEX(STANDINGS_SV[],MATCH(STANDINGS_OVERALL14[[#This Row],[TEAMandLEAGUE]],STANDINGS_SV[TeamANDLeague],0),COLUMN(STANDINGS_SV[PLACE]))</f>
        <v>10</v>
      </c>
      <c r="Q290">
        <f>16-STANDINGS_OVERALL14[[#This Row],[LG BA]]</f>
        <v>12</v>
      </c>
      <c r="R290">
        <f>16-STANDINGS_OVERALL14[[#This Row],[LG R]]</f>
        <v>14</v>
      </c>
      <c r="S290">
        <f>16-STANDINGS_OVERALL14[[#This Row],[LG HR]]</f>
        <v>12</v>
      </c>
      <c r="T290">
        <f>16-STANDINGS_OVERALL14[[#This Row],[LG RBI]]</f>
        <v>10</v>
      </c>
      <c r="U290">
        <f>16-STANDINGS_OVERALL14[[#This Row],[LG SB]]</f>
        <v>14</v>
      </c>
      <c r="V290">
        <f>16-STANDINGS_OVERALL14[[#This Row],[LG ERA]]</f>
        <v>6</v>
      </c>
      <c r="W290">
        <f>16-STANDINGS_OVERALL14[[#This Row],[LG W]]</f>
        <v>7</v>
      </c>
      <c r="X290">
        <f>16-STANDINGS_OVERALL14[[#This Row],[LG WHIP]]</f>
        <v>5</v>
      </c>
      <c r="Y290">
        <f>16-STANDINGS_OVERALL14[[#This Row],[LG K]]</f>
        <v>9</v>
      </c>
      <c r="Z290">
        <f>16-STANDINGS_OVERALL14[[#This Row],[LG SV]]</f>
        <v>6</v>
      </c>
      <c r="AA29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290">
        <f t="shared" si="4"/>
        <v>4</v>
      </c>
    </row>
    <row r="291" spans="1:28" x14ac:dyDescent="0.25">
      <c r="A291">
        <v>165</v>
      </c>
      <c r="B291" s="10" t="str">
        <f>STANDINGS_OVERALL14[[#This Row],[Team]]&amp;STANDINGS_OVERALL14[[#This Row],[League]]</f>
        <v>Broken Wings &amp; a Prayer!!Main Event Online April 1 1 pm ET League 5</v>
      </c>
      <c r="C291" s="10" t="s">
        <v>569</v>
      </c>
      <c r="D291" t="s">
        <v>234</v>
      </c>
      <c r="E291" t="s">
        <v>451</v>
      </c>
      <c r="F291">
        <v>7</v>
      </c>
      <c r="G291">
        <f>INDEX(STANDINGS_BA[],MATCH(STANDINGS_OVERALL14[[#This Row],[TEAMandLEAGUE]],STANDINGS_BA[TeamANDLeague],0),COLUMN(STANDINGS_BA[PLACE]))</f>
        <v>15</v>
      </c>
      <c r="H291">
        <f>INDEX(STANDINGS_R[],MATCH(STANDINGS_OVERALL14[[#This Row],[TEAMandLEAGUE]],STANDINGS_R[TeamAndLeague],0),COLUMN(STANDINGS_R[PLACE]))</f>
        <v>5</v>
      </c>
      <c r="I291">
        <f>INDEX(STANDINGS_HR[],MATCH(STANDINGS_OVERALL14[[#This Row],[TEAMandLEAGUE]],STANDINGS_HR[TeamANDLeague],0),COLUMN(STANDINGS_HR[PLACE]))</f>
        <v>2</v>
      </c>
      <c r="J291">
        <f>INDEX(STANDINGS_RBI[],MATCH(STANDINGS_OVERALL14[[#This Row],[TEAMandLEAGUE]],STANDINGS_RBI[TeamANDLeague],0),COLUMN(STANDINGS_RBI[PLACE]))</f>
        <v>7</v>
      </c>
      <c r="K291">
        <f>INDEX(STANDINGS_SB[],MATCH(STANDINGS_OVERALL14[[#This Row],[TEAMandLEAGUE]],STANDINGS_SB[TeamANDLeague],0),COLUMN(STANDINGS_SB[PLACE]))</f>
        <v>6</v>
      </c>
      <c r="L291">
        <f>INDEX(STANDINGS_ERA[],MATCH(STANDINGS_OVERALL14[[#This Row],[TEAMandLEAGUE]],STANDINGS_ERA[TeamANDLeague],0),COLUMN(STANDINGS_ERA[PLACE]))</f>
        <v>8</v>
      </c>
      <c r="M291">
        <f>INDEX(STANDINGS_W[],MATCH(STANDINGS_OVERALL14[[#This Row],[TEAMandLEAGUE]],STANDINGS_W[TeamANDLeague],0),COLUMN(STANDINGS_W[PLACE]))</f>
        <v>1</v>
      </c>
      <c r="N291">
        <f>INDEX(STANDINGS_WHIP[],MATCH(STANDINGS_OVERALL14[[#This Row],[TEAMandLEAGUE]],STANDINGS_WHIP[TeamANDLeague],0),COLUMN(STANDINGS_WHIP[PLACE]))</f>
        <v>9</v>
      </c>
      <c r="O291">
        <f>INDEX(STANDINGS_K[],MATCH(STANDINGS_OVERALL14[[#This Row],[TEAMandLEAGUE]],STANDINGS_K[TeamANDLeague],0),COLUMN(STANDINGS_K[PLACE]))</f>
        <v>2</v>
      </c>
      <c r="P291">
        <f>INDEX(STANDINGS_SV[],MATCH(STANDINGS_OVERALL14[[#This Row],[TEAMandLEAGUE]],STANDINGS_SV[TeamANDLeague],0),COLUMN(STANDINGS_SV[PLACE]))</f>
        <v>14</v>
      </c>
      <c r="Q291">
        <f>16-STANDINGS_OVERALL14[[#This Row],[LG BA]]</f>
        <v>1</v>
      </c>
      <c r="R291">
        <f>16-STANDINGS_OVERALL14[[#This Row],[LG R]]</f>
        <v>11</v>
      </c>
      <c r="S291">
        <f>16-STANDINGS_OVERALL14[[#This Row],[LG HR]]</f>
        <v>14</v>
      </c>
      <c r="T291">
        <f>16-STANDINGS_OVERALL14[[#This Row],[LG RBI]]</f>
        <v>9</v>
      </c>
      <c r="U291">
        <f>16-STANDINGS_OVERALL14[[#This Row],[LG SB]]</f>
        <v>10</v>
      </c>
      <c r="V291">
        <f>16-STANDINGS_OVERALL14[[#This Row],[LG ERA]]</f>
        <v>8</v>
      </c>
      <c r="W291">
        <f>16-STANDINGS_OVERALL14[[#This Row],[LG W]]</f>
        <v>15</v>
      </c>
      <c r="X291">
        <f>16-STANDINGS_OVERALL14[[#This Row],[LG WHIP]]</f>
        <v>7</v>
      </c>
      <c r="Y291">
        <f>16-STANDINGS_OVERALL14[[#This Row],[LG K]]</f>
        <v>14</v>
      </c>
      <c r="Z291">
        <f>16-STANDINGS_OVERALL14[[#This Row],[LG SV]]</f>
        <v>2</v>
      </c>
      <c r="AA29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91</v>
      </c>
      <c r="AB291">
        <f t="shared" si="4"/>
        <v>5</v>
      </c>
    </row>
    <row r="292" spans="1:28" x14ac:dyDescent="0.25">
      <c r="A292">
        <v>198</v>
      </c>
      <c r="B292" s="10" t="str">
        <f>STANDINGS_OVERALL14[[#This Row],[Team]]&amp;STANDINGS_OVERALL14[[#This Row],[League]]</f>
        <v>HEDELGOTITMain Event Online April 1 1 pm ET League 5</v>
      </c>
      <c r="C292" s="10" t="s">
        <v>601</v>
      </c>
      <c r="D292" t="s">
        <v>602</v>
      </c>
      <c r="E292" t="s">
        <v>451</v>
      </c>
      <c r="F292">
        <v>13</v>
      </c>
      <c r="G292">
        <f>INDEX(STANDINGS_BA[],MATCH(STANDINGS_OVERALL14[[#This Row],[TEAMandLEAGUE]],STANDINGS_BA[TeamANDLeague],0),COLUMN(STANDINGS_BA[PLACE]))</f>
        <v>11</v>
      </c>
      <c r="H292">
        <f>INDEX(STANDINGS_R[],MATCH(STANDINGS_OVERALL14[[#This Row],[TEAMandLEAGUE]],STANDINGS_R[TeamAndLeague],0),COLUMN(STANDINGS_R[PLACE]))</f>
        <v>6</v>
      </c>
      <c r="I292">
        <f>INDEX(STANDINGS_HR[],MATCH(STANDINGS_OVERALL14[[#This Row],[TEAMandLEAGUE]],STANDINGS_HR[TeamANDLeague],0),COLUMN(STANDINGS_HR[PLACE]))</f>
        <v>6</v>
      </c>
      <c r="J292">
        <f>INDEX(STANDINGS_RBI[],MATCH(STANDINGS_OVERALL14[[#This Row],[TEAMandLEAGUE]],STANDINGS_RBI[TeamANDLeague],0),COLUMN(STANDINGS_RBI[PLACE]))</f>
        <v>5</v>
      </c>
      <c r="K292">
        <f>INDEX(STANDINGS_SB[],MATCH(STANDINGS_OVERALL14[[#This Row],[TEAMandLEAGUE]],STANDINGS_SB[TeamANDLeague],0),COLUMN(STANDINGS_SB[PLACE]))</f>
        <v>10</v>
      </c>
      <c r="L292">
        <f>INDEX(STANDINGS_ERA[],MATCH(STANDINGS_OVERALL14[[#This Row],[TEAMandLEAGUE]],STANDINGS_ERA[TeamANDLeague],0),COLUMN(STANDINGS_ERA[PLACE]))</f>
        <v>4</v>
      </c>
      <c r="M292">
        <f>INDEX(STANDINGS_W[],MATCH(STANDINGS_OVERALL14[[#This Row],[TEAMandLEAGUE]],STANDINGS_W[TeamANDLeague],0),COLUMN(STANDINGS_W[PLACE]))</f>
        <v>10</v>
      </c>
      <c r="N292">
        <f>INDEX(STANDINGS_WHIP[],MATCH(STANDINGS_OVERALL14[[#This Row],[TEAMandLEAGUE]],STANDINGS_WHIP[TeamANDLeague],0),COLUMN(STANDINGS_WHIP[PLACE]))</f>
        <v>7</v>
      </c>
      <c r="O292">
        <f>INDEX(STANDINGS_K[],MATCH(STANDINGS_OVERALL14[[#This Row],[TEAMandLEAGUE]],STANDINGS_K[TeamANDLeague],0),COLUMN(STANDINGS_K[PLACE]))</f>
        <v>10</v>
      </c>
      <c r="P292">
        <f>INDEX(STANDINGS_SV[],MATCH(STANDINGS_OVERALL14[[#This Row],[TEAMandLEAGUE]],STANDINGS_SV[TeamANDLeague],0),COLUMN(STANDINGS_SV[PLACE]))</f>
        <v>1</v>
      </c>
      <c r="Q292">
        <f>16-STANDINGS_OVERALL14[[#This Row],[LG BA]]</f>
        <v>5</v>
      </c>
      <c r="R292">
        <f>16-STANDINGS_OVERALL14[[#This Row],[LG R]]</f>
        <v>10</v>
      </c>
      <c r="S292">
        <f>16-STANDINGS_OVERALL14[[#This Row],[LG HR]]</f>
        <v>10</v>
      </c>
      <c r="T292">
        <f>16-STANDINGS_OVERALL14[[#This Row],[LG RBI]]</f>
        <v>11</v>
      </c>
      <c r="U292">
        <f>16-STANDINGS_OVERALL14[[#This Row],[LG SB]]</f>
        <v>6</v>
      </c>
      <c r="V292">
        <f>16-STANDINGS_OVERALL14[[#This Row],[LG ERA]]</f>
        <v>12</v>
      </c>
      <c r="W292">
        <f>16-STANDINGS_OVERALL14[[#This Row],[LG W]]</f>
        <v>6</v>
      </c>
      <c r="X292">
        <f>16-STANDINGS_OVERALL14[[#This Row],[LG WHIP]]</f>
        <v>9</v>
      </c>
      <c r="Y292">
        <f>16-STANDINGS_OVERALL14[[#This Row],[LG K]]</f>
        <v>6</v>
      </c>
      <c r="Z292">
        <f>16-STANDINGS_OVERALL14[[#This Row],[LG SV]]</f>
        <v>15</v>
      </c>
      <c r="AA29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90</v>
      </c>
      <c r="AB292">
        <f t="shared" si="4"/>
        <v>6</v>
      </c>
    </row>
    <row r="293" spans="1:28" x14ac:dyDescent="0.25">
      <c r="A293">
        <v>242</v>
      </c>
      <c r="B293" s="10" t="str">
        <f>STANDINGS_OVERALL14[[#This Row],[Team]]&amp;STANDINGS_OVERALL14[[#This Row],[League]]</f>
        <v>Mookie BatsMain Event Online April 1 1 pm ET League 5</v>
      </c>
      <c r="C293" s="10" t="s">
        <v>642</v>
      </c>
      <c r="D293" t="s">
        <v>643</v>
      </c>
      <c r="E293" t="s">
        <v>451</v>
      </c>
      <c r="F293">
        <v>6</v>
      </c>
      <c r="G293">
        <f>INDEX(STANDINGS_BA[],MATCH(STANDINGS_OVERALL14[[#This Row],[TEAMandLEAGUE]],STANDINGS_BA[TeamANDLeague],0),COLUMN(STANDINGS_BA[PLACE]))</f>
        <v>3</v>
      </c>
      <c r="H293">
        <f>INDEX(STANDINGS_R[],MATCH(STANDINGS_OVERALL14[[#This Row],[TEAMandLEAGUE]],STANDINGS_R[TeamAndLeague],0),COLUMN(STANDINGS_R[PLACE]))</f>
        <v>3</v>
      </c>
      <c r="I293">
        <f>INDEX(STANDINGS_HR[],MATCH(STANDINGS_OVERALL14[[#This Row],[TEAMandLEAGUE]],STANDINGS_HR[TeamANDLeague],0),COLUMN(STANDINGS_HR[PLACE]))</f>
        <v>3</v>
      </c>
      <c r="J293">
        <f>INDEX(STANDINGS_RBI[],MATCH(STANDINGS_OVERALL14[[#This Row],[TEAMandLEAGUE]],STANDINGS_RBI[TeamANDLeague],0),COLUMN(STANDINGS_RBI[PLACE]))</f>
        <v>1</v>
      </c>
      <c r="K293">
        <f>INDEX(STANDINGS_SB[],MATCH(STANDINGS_OVERALL14[[#This Row],[TEAMandLEAGUE]],STANDINGS_SB[TeamANDLeague],0),COLUMN(STANDINGS_SB[PLACE]))</f>
        <v>3</v>
      </c>
      <c r="L293">
        <f>INDEX(STANDINGS_ERA[],MATCH(STANDINGS_OVERALL14[[#This Row],[TEAMandLEAGUE]],STANDINGS_ERA[TeamANDLeague],0),COLUMN(STANDINGS_ERA[PLACE]))</f>
        <v>14</v>
      </c>
      <c r="M293">
        <f>INDEX(STANDINGS_W[],MATCH(STANDINGS_OVERALL14[[#This Row],[TEAMandLEAGUE]],STANDINGS_W[TeamANDLeague],0),COLUMN(STANDINGS_W[PLACE]))</f>
        <v>15</v>
      </c>
      <c r="N293">
        <f>INDEX(STANDINGS_WHIP[],MATCH(STANDINGS_OVERALL14[[#This Row],[TEAMandLEAGUE]],STANDINGS_WHIP[TeamANDLeague],0),COLUMN(STANDINGS_WHIP[PLACE]))</f>
        <v>12</v>
      </c>
      <c r="O293">
        <f>INDEX(STANDINGS_K[],MATCH(STANDINGS_OVERALL14[[#This Row],[TEAMandLEAGUE]],STANDINGS_K[TeamANDLeague],0),COLUMN(STANDINGS_K[PLACE]))</f>
        <v>13</v>
      </c>
      <c r="P293">
        <f>INDEX(STANDINGS_SV[],MATCH(STANDINGS_OVERALL14[[#This Row],[TEAMandLEAGUE]],STANDINGS_SV[TeamANDLeague],0),COLUMN(STANDINGS_SV[PLACE]))</f>
        <v>12</v>
      </c>
      <c r="Q293">
        <f>16-STANDINGS_OVERALL14[[#This Row],[LG BA]]</f>
        <v>13</v>
      </c>
      <c r="R293">
        <f>16-STANDINGS_OVERALL14[[#This Row],[LG R]]</f>
        <v>13</v>
      </c>
      <c r="S293">
        <f>16-STANDINGS_OVERALL14[[#This Row],[LG HR]]</f>
        <v>13</v>
      </c>
      <c r="T293">
        <f>16-STANDINGS_OVERALL14[[#This Row],[LG RBI]]</f>
        <v>15</v>
      </c>
      <c r="U293">
        <f>16-STANDINGS_OVERALL14[[#This Row],[LG SB]]</f>
        <v>13</v>
      </c>
      <c r="V293">
        <f>16-STANDINGS_OVERALL14[[#This Row],[LG ERA]]</f>
        <v>2</v>
      </c>
      <c r="W293">
        <f>16-STANDINGS_OVERALL14[[#This Row],[LG W]]</f>
        <v>1</v>
      </c>
      <c r="X293">
        <f>16-STANDINGS_OVERALL14[[#This Row],[LG WHIP]]</f>
        <v>4</v>
      </c>
      <c r="Y293">
        <f>16-STANDINGS_OVERALL14[[#This Row],[LG K]]</f>
        <v>3</v>
      </c>
      <c r="Z293">
        <f>16-STANDINGS_OVERALL14[[#This Row],[LG SV]]</f>
        <v>4</v>
      </c>
      <c r="AA29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81</v>
      </c>
      <c r="AB293">
        <f t="shared" si="4"/>
        <v>7</v>
      </c>
    </row>
    <row r="294" spans="1:28" x14ac:dyDescent="0.25">
      <c r="A294">
        <v>273</v>
      </c>
      <c r="B294" s="10" t="str">
        <f>STANDINGS_OVERALL14[[#This Row],[Team]]&amp;STANDINGS_OVERALL14[[#This Row],[League]]</f>
        <v>Team SchaefferMain Event Online April 1 1 pm ET League 5</v>
      </c>
      <c r="C294" s="10" t="s">
        <v>350</v>
      </c>
      <c r="D294" t="s">
        <v>351</v>
      </c>
      <c r="E294" t="s">
        <v>451</v>
      </c>
      <c r="F294">
        <v>9</v>
      </c>
      <c r="G294">
        <f>INDEX(STANDINGS_BA[],MATCH(STANDINGS_OVERALL14[[#This Row],[TEAMandLEAGUE]],STANDINGS_BA[TeamANDLeague],0),COLUMN(STANDINGS_BA[PLACE]))</f>
        <v>14</v>
      </c>
      <c r="H294">
        <f>INDEX(STANDINGS_R[],MATCH(STANDINGS_OVERALL14[[#This Row],[TEAMandLEAGUE]],STANDINGS_R[TeamAndLeague],0),COLUMN(STANDINGS_R[PLACE]))</f>
        <v>15</v>
      </c>
      <c r="I294">
        <f>INDEX(STANDINGS_HR[],MATCH(STANDINGS_OVERALL14[[#This Row],[TEAMandLEAGUE]],STANDINGS_HR[TeamANDLeague],0),COLUMN(STANDINGS_HR[PLACE]))</f>
        <v>15</v>
      </c>
      <c r="J294">
        <f>INDEX(STANDINGS_RBI[],MATCH(STANDINGS_OVERALL14[[#This Row],[TEAMandLEAGUE]],STANDINGS_RBI[TeamANDLeague],0),COLUMN(STANDINGS_RBI[PLACE]))</f>
        <v>15</v>
      </c>
      <c r="K294">
        <f>INDEX(STANDINGS_SB[],MATCH(STANDINGS_OVERALL14[[#This Row],[TEAMandLEAGUE]],STANDINGS_SB[TeamANDLeague],0),COLUMN(STANDINGS_SB[PLACE]))</f>
        <v>7</v>
      </c>
      <c r="L294">
        <f>INDEX(STANDINGS_ERA[],MATCH(STANDINGS_OVERALL14[[#This Row],[TEAMandLEAGUE]],STANDINGS_ERA[TeamANDLeague],0),COLUMN(STANDINGS_ERA[PLACE]))</f>
        <v>5</v>
      </c>
      <c r="M294">
        <f>INDEX(STANDINGS_W[],MATCH(STANDINGS_OVERALL14[[#This Row],[TEAMandLEAGUE]],STANDINGS_W[TeamANDLeague],0),COLUMN(STANDINGS_W[PLACE]))</f>
        <v>4</v>
      </c>
      <c r="N294">
        <f>INDEX(STANDINGS_WHIP[],MATCH(STANDINGS_OVERALL14[[#This Row],[TEAMandLEAGUE]],STANDINGS_WHIP[TeamANDLeague],0),COLUMN(STANDINGS_WHIP[PLACE]))</f>
        <v>3</v>
      </c>
      <c r="O294">
        <f>INDEX(STANDINGS_K[],MATCH(STANDINGS_OVERALL14[[#This Row],[TEAMandLEAGUE]],STANDINGS_K[TeamANDLeague],0),COLUMN(STANDINGS_K[PLACE]))</f>
        <v>1</v>
      </c>
      <c r="P294">
        <f>INDEX(STANDINGS_SV[],MATCH(STANDINGS_OVERALL14[[#This Row],[TEAMandLEAGUE]],STANDINGS_SV[TeamANDLeague],0),COLUMN(STANDINGS_SV[PLACE]))</f>
        <v>4</v>
      </c>
      <c r="Q294">
        <f>16-STANDINGS_OVERALL14[[#This Row],[LG BA]]</f>
        <v>2</v>
      </c>
      <c r="R294">
        <f>16-STANDINGS_OVERALL14[[#This Row],[LG R]]</f>
        <v>1</v>
      </c>
      <c r="S294">
        <f>16-STANDINGS_OVERALL14[[#This Row],[LG HR]]</f>
        <v>1</v>
      </c>
      <c r="T294">
        <f>16-STANDINGS_OVERALL14[[#This Row],[LG RBI]]</f>
        <v>1</v>
      </c>
      <c r="U294">
        <f>16-STANDINGS_OVERALL14[[#This Row],[LG SB]]</f>
        <v>9</v>
      </c>
      <c r="V294">
        <f>16-STANDINGS_OVERALL14[[#This Row],[LG ERA]]</f>
        <v>11</v>
      </c>
      <c r="W294">
        <f>16-STANDINGS_OVERALL14[[#This Row],[LG W]]</f>
        <v>12</v>
      </c>
      <c r="X294">
        <f>16-STANDINGS_OVERALL14[[#This Row],[LG WHIP]]</f>
        <v>13</v>
      </c>
      <c r="Y294">
        <f>16-STANDINGS_OVERALL14[[#This Row],[LG K]]</f>
        <v>15</v>
      </c>
      <c r="Z294">
        <f>16-STANDINGS_OVERALL14[[#This Row],[LG SV]]</f>
        <v>12</v>
      </c>
      <c r="AA29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77</v>
      </c>
      <c r="AB294">
        <f t="shared" si="4"/>
        <v>8</v>
      </c>
    </row>
    <row r="295" spans="1:28" x14ac:dyDescent="0.25">
      <c r="A295">
        <v>354</v>
      </c>
      <c r="B295" s="10" t="str">
        <f>STANDINGS_OVERALL14[[#This Row],[Team]]&amp;STANDINGS_OVERALL14[[#This Row],[League]]</f>
        <v>Rockland SharksMain Event Online April 1 1 pm ET League 5</v>
      </c>
      <c r="C295" s="10" t="s">
        <v>755</v>
      </c>
      <c r="D295" t="s">
        <v>756</v>
      </c>
      <c r="E295" t="s">
        <v>451</v>
      </c>
      <c r="F295">
        <v>11</v>
      </c>
      <c r="G295">
        <f>INDEX(STANDINGS_BA[],MATCH(STANDINGS_OVERALL14[[#This Row],[TEAMandLEAGUE]],STANDINGS_BA[TeamANDLeague],0),COLUMN(STANDINGS_BA[PLACE]))</f>
        <v>8</v>
      </c>
      <c r="H295">
        <f>INDEX(STANDINGS_R[],MATCH(STANDINGS_OVERALL14[[#This Row],[TEAMandLEAGUE]],STANDINGS_R[TeamAndLeague],0),COLUMN(STANDINGS_R[PLACE]))</f>
        <v>13</v>
      </c>
      <c r="I295">
        <f>INDEX(STANDINGS_HR[],MATCH(STANDINGS_OVERALL14[[#This Row],[TEAMandLEAGUE]],STANDINGS_HR[TeamANDLeague],0),COLUMN(STANDINGS_HR[PLACE]))</f>
        <v>10</v>
      </c>
      <c r="J295">
        <f>INDEX(STANDINGS_RBI[],MATCH(STANDINGS_OVERALL14[[#This Row],[TEAMandLEAGUE]],STANDINGS_RBI[TeamANDLeague],0),COLUMN(STANDINGS_RBI[PLACE]))</f>
        <v>13</v>
      </c>
      <c r="K295">
        <f>INDEX(STANDINGS_SB[],MATCH(STANDINGS_OVERALL14[[#This Row],[TEAMandLEAGUE]],STANDINGS_SB[TeamANDLeague],0),COLUMN(STANDINGS_SB[PLACE]))</f>
        <v>12</v>
      </c>
      <c r="L295">
        <f>INDEX(STANDINGS_ERA[],MATCH(STANDINGS_OVERALL14[[#This Row],[TEAMandLEAGUE]],STANDINGS_ERA[TeamANDLeague],0),COLUMN(STANDINGS_ERA[PLACE]))</f>
        <v>6</v>
      </c>
      <c r="M295">
        <f>INDEX(STANDINGS_W[],MATCH(STANDINGS_OVERALL14[[#This Row],[TEAMandLEAGUE]],STANDINGS_W[TeamANDLeague],0),COLUMN(STANDINGS_W[PLACE]))</f>
        <v>13</v>
      </c>
      <c r="N295">
        <f>INDEX(STANDINGS_WHIP[],MATCH(STANDINGS_OVERALL14[[#This Row],[TEAMandLEAGUE]],STANDINGS_WHIP[TeamANDLeague],0),COLUMN(STANDINGS_WHIP[PLACE]))</f>
        <v>4</v>
      </c>
      <c r="O295">
        <f>INDEX(STANDINGS_K[],MATCH(STANDINGS_OVERALL14[[#This Row],[TEAMandLEAGUE]],STANDINGS_K[TeamANDLeague],0),COLUMN(STANDINGS_K[PLACE]))</f>
        <v>11</v>
      </c>
      <c r="P295">
        <f>INDEX(STANDINGS_SV[],MATCH(STANDINGS_OVERALL14[[#This Row],[TEAMandLEAGUE]],STANDINGS_SV[TeamANDLeague],0),COLUMN(STANDINGS_SV[PLACE]))</f>
        <v>3</v>
      </c>
      <c r="Q295">
        <f>16-STANDINGS_OVERALL14[[#This Row],[LG BA]]</f>
        <v>8</v>
      </c>
      <c r="R295">
        <f>16-STANDINGS_OVERALL14[[#This Row],[LG R]]</f>
        <v>3</v>
      </c>
      <c r="S295">
        <f>16-STANDINGS_OVERALL14[[#This Row],[LG HR]]</f>
        <v>6</v>
      </c>
      <c r="T295">
        <f>16-STANDINGS_OVERALL14[[#This Row],[LG RBI]]</f>
        <v>3</v>
      </c>
      <c r="U295">
        <f>16-STANDINGS_OVERALL14[[#This Row],[LG SB]]</f>
        <v>4</v>
      </c>
      <c r="V295">
        <f>16-STANDINGS_OVERALL14[[#This Row],[LG ERA]]</f>
        <v>10</v>
      </c>
      <c r="W295">
        <f>16-STANDINGS_OVERALL14[[#This Row],[LG W]]</f>
        <v>3</v>
      </c>
      <c r="X295">
        <f>16-STANDINGS_OVERALL14[[#This Row],[LG WHIP]]</f>
        <v>12</v>
      </c>
      <c r="Y295">
        <f>16-STANDINGS_OVERALL14[[#This Row],[LG K]]</f>
        <v>5</v>
      </c>
      <c r="Z295">
        <f>16-STANDINGS_OVERALL14[[#This Row],[LG SV]]</f>
        <v>13</v>
      </c>
      <c r="AA29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67</v>
      </c>
      <c r="AB295">
        <f t="shared" si="4"/>
        <v>9</v>
      </c>
    </row>
    <row r="296" spans="1:28" x14ac:dyDescent="0.25">
      <c r="A296">
        <v>357</v>
      </c>
      <c r="B296" s="10" t="str">
        <f>STANDINGS_OVERALL14[[#This Row],[Team]]&amp;STANDINGS_OVERALL14[[#This Row],[League]]</f>
        <v>SHAPANMain Event Online April 1 1 pm ET League 5</v>
      </c>
      <c r="C296" s="10" t="s">
        <v>357</v>
      </c>
      <c r="D296" t="s">
        <v>358</v>
      </c>
      <c r="E296" t="s">
        <v>451</v>
      </c>
      <c r="F296">
        <v>5</v>
      </c>
      <c r="G296">
        <f>INDEX(STANDINGS_BA[],MATCH(STANDINGS_OVERALL14[[#This Row],[TEAMandLEAGUE]],STANDINGS_BA[TeamANDLeague],0),COLUMN(STANDINGS_BA[PLACE]))</f>
        <v>6</v>
      </c>
      <c r="H296">
        <f>INDEX(STANDINGS_R[],MATCH(STANDINGS_OVERALL14[[#This Row],[TEAMandLEAGUE]],STANDINGS_R[TeamAndLeague],0),COLUMN(STANDINGS_R[PLACE]))</f>
        <v>11</v>
      </c>
      <c r="I296">
        <f>INDEX(STANDINGS_HR[],MATCH(STANDINGS_OVERALL14[[#This Row],[TEAMandLEAGUE]],STANDINGS_HR[TeamANDLeague],0),COLUMN(STANDINGS_HR[PLACE]))</f>
        <v>7</v>
      </c>
      <c r="J296">
        <f>INDEX(STANDINGS_RBI[],MATCH(STANDINGS_OVERALL14[[#This Row],[TEAMandLEAGUE]],STANDINGS_RBI[TeamANDLeague],0),COLUMN(STANDINGS_RBI[PLACE]))</f>
        <v>8</v>
      </c>
      <c r="K296">
        <f>INDEX(STANDINGS_SB[],MATCH(STANDINGS_OVERALL14[[#This Row],[TEAMandLEAGUE]],STANDINGS_SB[TeamANDLeague],0),COLUMN(STANDINGS_SB[PLACE]))</f>
        <v>13</v>
      </c>
      <c r="L296">
        <f>INDEX(STANDINGS_ERA[],MATCH(STANDINGS_OVERALL14[[#This Row],[TEAMandLEAGUE]],STANDINGS_ERA[TeamANDLeague],0),COLUMN(STANDINGS_ERA[PLACE]))</f>
        <v>13</v>
      </c>
      <c r="M296">
        <f>INDEX(STANDINGS_W[],MATCH(STANDINGS_OVERALL14[[#This Row],[TEAMandLEAGUE]],STANDINGS_W[TeamANDLeague],0),COLUMN(STANDINGS_W[PLACE]))</f>
        <v>5</v>
      </c>
      <c r="N296">
        <f>INDEX(STANDINGS_WHIP[],MATCH(STANDINGS_OVERALL14[[#This Row],[TEAMandLEAGUE]],STANDINGS_WHIP[TeamANDLeague],0),COLUMN(STANDINGS_WHIP[PLACE]))</f>
        <v>13</v>
      </c>
      <c r="O296">
        <f>INDEX(STANDINGS_K[],MATCH(STANDINGS_OVERALL14[[#This Row],[TEAMandLEAGUE]],STANDINGS_K[TeamANDLeague],0),COLUMN(STANDINGS_K[PLACE]))</f>
        <v>6</v>
      </c>
      <c r="P296">
        <f>INDEX(STANDINGS_SV[],MATCH(STANDINGS_OVERALL14[[#This Row],[TEAMandLEAGUE]],STANDINGS_SV[TeamANDLeague],0),COLUMN(STANDINGS_SV[PLACE]))</f>
        <v>11</v>
      </c>
      <c r="Q296">
        <f>16-STANDINGS_OVERALL14[[#This Row],[LG BA]]</f>
        <v>10</v>
      </c>
      <c r="R296">
        <f>16-STANDINGS_OVERALL14[[#This Row],[LG R]]</f>
        <v>5</v>
      </c>
      <c r="S296">
        <f>16-STANDINGS_OVERALL14[[#This Row],[LG HR]]</f>
        <v>9</v>
      </c>
      <c r="T296">
        <f>16-STANDINGS_OVERALL14[[#This Row],[LG RBI]]</f>
        <v>8</v>
      </c>
      <c r="U296">
        <f>16-STANDINGS_OVERALL14[[#This Row],[LG SB]]</f>
        <v>3</v>
      </c>
      <c r="V296">
        <f>16-STANDINGS_OVERALL14[[#This Row],[LG ERA]]</f>
        <v>3</v>
      </c>
      <c r="W296">
        <f>16-STANDINGS_OVERALL14[[#This Row],[LG W]]</f>
        <v>11</v>
      </c>
      <c r="X296">
        <f>16-STANDINGS_OVERALL14[[#This Row],[LG WHIP]]</f>
        <v>3</v>
      </c>
      <c r="Y296">
        <f>16-STANDINGS_OVERALL14[[#This Row],[LG K]]</f>
        <v>10</v>
      </c>
      <c r="Z296">
        <f>16-STANDINGS_OVERALL14[[#This Row],[LG SV]]</f>
        <v>5</v>
      </c>
      <c r="AA29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67</v>
      </c>
      <c r="AB296">
        <f t="shared" si="4"/>
        <v>10</v>
      </c>
    </row>
    <row r="297" spans="1:28" x14ac:dyDescent="0.25">
      <c r="A297">
        <v>325</v>
      </c>
      <c r="B297" s="10" t="str">
        <f>STANDINGS_OVERALL14[[#This Row],[Team]]&amp;STANDINGS_OVERALL14[[#This Row],[League]]</f>
        <v>MGBS109Main Event Online April 1 1 pm ET League 5</v>
      </c>
      <c r="C297" s="10" t="s">
        <v>725</v>
      </c>
      <c r="D297" t="s">
        <v>726</v>
      </c>
      <c r="E297" t="s">
        <v>451</v>
      </c>
      <c r="F297">
        <v>14</v>
      </c>
      <c r="G297">
        <f>INDEX(STANDINGS_BA[],MATCH(STANDINGS_OVERALL14[[#This Row],[TEAMandLEAGUE]],STANDINGS_BA[TeamANDLeague],0),COLUMN(STANDINGS_BA[PLACE]))</f>
        <v>13</v>
      </c>
      <c r="H297">
        <f>INDEX(STANDINGS_R[],MATCH(STANDINGS_OVERALL14[[#This Row],[TEAMandLEAGUE]],STANDINGS_R[TeamAndLeague],0),COLUMN(STANDINGS_R[PLACE]))</f>
        <v>9</v>
      </c>
      <c r="I297">
        <f>INDEX(STANDINGS_HR[],MATCH(STANDINGS_OVERALL14[[#This Row],[TEAMandLEAGUE]],STANDINGS_HR[TeamANDLeague],0),COLUMN(STANDINGS_HR[PLACE]))</f>
        <v>9</v>
      </c>
      <c r="J297">
        <f>INDEX(STANDINGS_RBI[],MATCH(STANDINGS_OVERALL14[[#This Row],[TEAMandLEAGUE]],STANDINGS_RBI[TeamANDLeague],0),COLUMN(STANDINGS_RBI[PLACE]))</f>
        <v>10</v>
      </c>
      <c r="K297">
        <f>INDEX(STANDINGS_SB[],MATCH(STANDINGS_OVERALL14[[#This Row],[TEAMandLEAGUE]],STANDINGS_SB[TeamANDLeague],0),COLUMN(STANDINGS_SB[PLACE]))</f>
        <v>11</v>
      </c>
      <c r="L297">
        <f>INDEX(STANDINGS_ERA[],MATCH(STANDINGS_OVERALL14[[#This Row],[TEAMandLEAGUE]],STANDINGS_ERA[TeamANDLeague],0),COLUMN(STANDINGS_ERA[PLACE]))</f>
        <v>12</v>
      </c>
      <c r="M297">
        <f>INDEX(STANDINGS_W[],MATCH(STANDINGS_OVERALL14[[#This Row],[TEAMandLEAGUE]],STANDINGS_W[TeamANDLeague],0),COLUMN(STANDINGS_W[PLACE]))</f>
        <v>3</v>
      </c>
      <c r="N297">
        <f>INDEX(STANDINGS_WHIP[],MATCH(STANDINGS_OVERALL14[[#This Row],[TEAMandLEAGUE]],STANDINGS_WHIP[TeamANDLeague],0),COLUMN(STANDINGS_WHIP[PLACE]))</f>
        <v>10</v>
      </c>
      <c r="O297">
        <f>INDEX(STANDINGS_K[],MATCH(STANDINGS_OVERALL14[[#This Row],[TEAMandLEAGUE]],STANDINGS_K[TeamANDLeague],0),COLUMN(STANDINGS_K[PLACE]))</f>
        <v>3</v>
      </c>
      <c r="P297">
        <f>INDEX(STANDINGS_SV[],MATCH(STANDINGS_OVERALL14[[#This Row],[TEAMandLEAGUE]],STANDINGS_SV[TeamANDLeague],0),COLUMN(STANDINGS_SV[PLACE]))</f>
        <v>15</v>
      </c>
      <c r="Q297">
        <f>16-STANDINGS_OVERALL14[[#This Row],[LG BA]]</f>
        <v>3</v>
      </c>
      <c r="R297">
        <f>16-STANDINGS_OVERALL14[[#This Row],[LG R]]</f>
        <v>7</v>
      </c>
      <c r="S297">
        <f>16-STANDINGS_OVERALL14[[#This Row],[LG HR]]</f>
        <v>7</v>
      </c>
      <c r="T297">
        <f>16-STANDINGS_OVERALL14[[#This Row],[LG RBI]]</f>
        <v>6</v>
      </c>
      <c r="U297">
        <f>16-STANDINGS_OVERALL14[[#This Row],[LG SB]]</f>
        <v>5</v>
      </c>
      <c r="V297">
        <f>16-STANDINGS_OVERALL14[[#This Row],[LG ERA]]</f>
        <v>4</v>
      </c>
      <c r="W297">
        <f>16-STANDINGS_OVERALL14[[#This Row],[LG W]]</f>
        <v>13</v>
      </c>
      <c r="X297">
        <f>16-STANDINGS_OVERALL14[[#This Row],[LG WHIP]]</f>
        <v>6</v>
      </c>
      <c r="Y297">
        <f>16-STANDINGS_OVERALL14[[#This Row],[LG K]]</f>
        <v>13</v>
      </c>
      <c r="Z297">
        <f>16-STANDINGS_OVERALL14[[#This Row],[LG SV]]</f>
        <v>1</v>
      </c>
      <c r="AA29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65</v>
      </c>
      <c r="AB297">
        <f t="shared" si="4"/>
        <v>11</v>
      </c>
    </row>
    <row r="298" spans="1:28" x14ac:dyDescent="0.25">
      <c r="A298">
        <v>368</v>
      </c>
      <c r="B298" s="10" t="str">
        <f>STANDINGS_OVERALL14[[#This Row],[Team]]&amp;STANDINGS_OVERALL14[[#This Row],[League]]</f>
        <v>SakaS' hittersMain Event Online April 1 1 pm ET League 5</v>
      </c>
      <c r="C298" s="10" t="s">
        <v>257</v>
      </c>
      <c r="D298" t="s">
        <v>769</v>
      </c>
      <c r="E298" t="s">
        <v>451</v>
      </c>
      <c r="F298">
        <v>3</v>
      </c>
      <c r="G298">
        <f>INDEX(STANDINGS_BA[],MATCH(STANDINGS_OVERALL14[[#This Row],[TEAMandLEAGUE]],STANDINGS_BA[TeamANDLeague],0),COLUMN(STANDINGS_BA[PLACE]))</f>
        <v>7</v>
      </c>
      <c r="H298">
        <f>INDEX(STANDINGS_R[],MATCH(STANDINGS_OVERALL14[[#This Row],[TEAMandLEAGUE]],STANDINGS_R[TeamAndLeague],0),COLUMN(STANDINGS_R[PLACE]))</f>
        <v>8</v>
      </c>
      <c r="I298">
        <f>INDEX(STANDINGS_HR[],MATCH(STANDINGS_OVERALL14[[#This Row],[TEAMandLEAGUE]],STANDINGS_HR[TeamANDLeague],0),COLUMN(STANDINGS_HR[PLACE]))</f>
        <v>11</v>
      </c>
      <c r="J298">
        <f>INDEX(STANDINGS_RBI[],MATCH(STANDINGS_OVERALL14[[#This Row],[TEAMandLEAGUE]],STANDINGS_RBI[TeamANDLeague],0),COLUMN(STANDINGS_RBI[PLACE]))</f>
        <v>9</v>
      </c>
      <c r="K298">
        <f>INDEX(STANDINGS_SB[],MATCH(STANDINGS_OVERALL14[[#This Row],[TEAMandLEAGUE]],STANDINGS_SB[TeamANDLeague],0),COLUMN(STANDINGS_SB[PLACE]))</f>
        <v>4</v>
      </c>
      <c r="L298">
        <f>INDEX(STANDINGS_ERA[],MATCH(STANDINGS_OVERALL14[[#This Row],[TEAMandLEAGUE]],STANDINGS_ERA[TeamANDLeague],0),COLUMN(STANDINGS_ERA[PLACE]))</f>
        <v>15</v>
      </c>
      <c r="M298">
        <f>INDEX(STANDINGS_W[],MATCH(STANDINGS_OVERALL14[[#This Row],[TEAMandLEAGUE]],STANDINGS_W[TeamANDLeague],0),COLUMN(STANDINGS_W[PLACE]))</f>
        <v>8</v>
      </c>
      <c r="N298">
        <f>INDEX(STANDINGS_WHIP[],MATCH(STANDINGS_OVERALL14[[#This Row],[TEAMandLEAGUE]],STANDINGS_WHIP[TeamANDLeague],0),COLUMN(STANDINGS_WHIP[PLACE]))</f>
        <v>15</v>
      </c>
      <c r="O298">
        <f>INDEX(STANDINGS_K[],MATCH(STANDINGS_OVERALL14[[#This Row],[TEAMandLEAGUE]],STANDINGS_K[TeamANDLeague],0),COLUMN(STANDINGS_K[PLACE]))</f>
        <v>14</v>
      </c>
      <c r="P298">
        <f>INDEX(STANDINGS_SV[],MATCH(STANDINGS_OVERALL14[[#This Row],[TEAMandLEAGUE]],STANDINGS_SV[TeamANDLeague],0),COLUMN(STANDINGS_SV[PLACE]))</f>
        <v>6</v>
      </c>
      <c r="Q298">
        <f>16-STANDINGS_OVERALL14[[#This Row],[LG BA]]</f>
        <v>9</v>
      </c>
      <c r="R298">
        <f>16-STANDINGS_OVERALL14[[#This Row],[LG R]]</f>
        <v>8</v>
      </c>
      <c r="S298">
        <f>16-STANDINGS_OVERALL14[[#This Row],[LG HR]]</f>
        <v>5</v>
      </c>
      <c r="T298">
        <f>16-STANDINGS_OVERALL14[[#This Row],[LG RBI]]</f>
        <v>7</v>
      </c>
      <c r="U298">
        <f>16-STANDINGS_OVERALL14[[#This Row],[LG SB]]</f>
        <v>12</v>
      </c>
      <c r="V298">
        <f>16-STANDINGS_OVERALL14[[#This Row],[LG ERA]]</f>
        <v>1</v>
      </c>
      <c r="W298">
        <f>16-STANDINGS_OVERALL14[[#This Row],[LG W]]</f>
        <v>8</v>
      </c>
      <c r="X298">
        <f>16-STANDINGS_OVERALL14[[#This Row],[LG WHIP]]</f>
        <v>1</v>
      </c>
      <c r="Y298">
        <f>16-STANDINGS_OVERALL14[[#This Row],[LG K]]</f>
        <v>2</v>
      </c>
      <c r="Z298">
        <f>16-STANDINGS_OVERALL14[[#This Row],[LG SV]]</f>
        <v>10</v>
      </c>
      <c r="AA29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63</v>
      </c>
      <c r="AB298">
        <f t="shared" si="4"/>
        <v>12</v>
      </c>
    </row>
    <row r="299" spans="1:28" x14ac:dyDescent="0.25">
      <c r="A299">
        <v>395</v>
      </c>
      <c r="B299" s="10" t="str">
        <f>STANDINGS_OVERALL14[[#This Row],[Team]]&amp;STANDINGS_OVERALL14[[#This Row],[League]]</f>
        <v>Royal FlushMain Event Online April 1 1 pm ET League 5</v>
      </c>
      <c r="C299" s="10" t="s">
        <v>712</v>
      </c>
      <c r="D299" t="s">
        <v>148</v>
      </c>
      <c r="E299" t="s">
        <v>451</v>
      </c>
      <c r="F299">
        <v>12</v>
      </c>
      <c r="G299">
        <f>INDEX(STANDINGS_BA[],MATCH(STANDINGS_OVERALL14[[#This Row],[TEAMandLEAGUE]],STANDINGS_BA[TeamANDLeague],0),COLUMN(STANDINGS_BA[PLACE]))</f>
        <v>9</v>
      </c>
      <c r="H299">
        <f>INDEX(STANDINGS_R[],MATCH(STANDINGS_OVERALL14[[#This Row],[TEAMandLEAGUE]],STANDINGS_R[TeamAndLeague],0),COLUMN(STANDINGS_R[PLACE]))</f>
        <v>10</v>
      </c>
      <c r="I299">
        <f>INDEX(STANDINGS_HR[],MATCH(STANDINGS_OVERALL14[[#This Row],[TEAMandLEAGUE]],STANDINGS_HR[TeamANDLeague],0),COLUMN(STANDINGS_HR[PLACE]))</f>
        <v>13</v>
      </c>
      <c r="J299">
        <f>INDEX(STANDINGS_RBI[],MATCH(STANDINGS_OVERALL14[[#This Row],[TEAMandLEAGUE]],STANDINGS_RBI[TeamANDLeague],0),COLUMN(STANDINGS_RBI[PLACE]))</f>
        <v>11</v>
      </c>
      <c r="K299">
        <f>INDEX(STANDINGS_SB[],MATCH(STANDINGS_OVERALL14[[#This Row],[TEAMandLEAGUE]],STANDINGS_SB[TeamANDLeague],0),COLUMN(STANDINGS_SB[PLACE]))</f>
        <v>9</v>
      </c>
      <c r="L299">
        <f>INDEX(STANDINGS_ERA[],MATCH(STANDINGS_OVERALL14[[#This Row],[TEAMandLEAGUE]],STANDINGS_ERA[TeamANDLeague],0),COLUMN(STANDINGS_ERA[PLACE]))</f>
        <v>9</v>
      </c>
      <c r="M299">
        <f>INDEX(STANDINGS_W[],MATCH(STANDINGS_OVERALL14[[#This Row],[TEAMandLEAGUE]],STANDINGS_W[TeamANDLeague],0),COLUMN(STANDINGS_W[PLACE]))</f>
        <v>11</v>
      </c>
      <c r="N299">
        <f>INDEX(STANDINGS_WHIP[],MATCH(STANDINGS_OVERALL14[[#This Row],[TEAMandLEAGUE]],STANDINGS_WHIP[TeamANDLeague],0),COLUMN(STANDINGS_WHIP[PLACE]))</f>
        <v>8</v>
      </c>
      <c r="O299">
        <f>INDEX(STANDINGS_K[],MATCH(STANDINGS_OVERALL14[[#This Row],[TEAMandLEAGUE]],STANDINGS_K[TeamANDLeague],0),COLUMN(STANDINGS_K[PLACE]))</f>
        <v>9</v>
      </c>
      <c r="P299">
        <f>INDEX(STANDINGS_SV[],MATCH(STANDINGS_OVERALL14[[#This Row],[TEAMandLEAGUE]],STANDINGS_SV[TeamANDLeague],0),COLUMN(STANDINGS_SV[PLACE]))</f>
        <v>8</v>
      </c>
      <c r="Q299">
        <f>16-STANDINGS_OVERALL14[[#This Row],[LG BA]]</f>
        <v>7</v>
      </c>
      <c r="R299">
        <f>16-STANDINGS_OVERALL14[[#This Row],[LG R]]</f>
        <v>6</v>
      </c>
      <c r="S299">
        <f>16-STANDINGS_OVERALL14[[#This Row],[LG HR]]</f>
        <v>3</v>
      </c>
      <c r="T299">
        <f>16-STANDINGS_OVERALL14[[#This Row],[LG RBI]]</f>
        <v>5</v>
      </c>
      <c r="U299">
        <f>16-STANDINGS_OVERALL14[[#This Row],[LG SB]]</f>
        <v>7</v>
      </c>
      <c r="V299">
        <f>16-STANDINGS_OVERALL14[[#This Row],[LG ERA]]</f>
        <v>7</v>
      </c>
      <c r="W299">
        <f>16-STANDINGS_OVERALL14[[#This Row],[LG W]]</f>
        <v>5</v>
      </c>
      <c r="X299">
        <f>16-STANDINGS_OVERALL14[[#This Row],[LG WHIP]]</f>
        <v>8</v>
      </c>
      <c r="Y299">
        <f>16-STANDINGS_OVERALL14[[#This Row],[LG K]]</f>
        <v>7</v>
      </c>
      <c r="Z299">
        <f>16-STANDINGS_OVERALL14[[#This Row],[LG SV]]</f>
        <v>8</v>
      </c>
      <c r="AA29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63</v>
      </c>
      <c r="AB299">
        <f t="shared" si="4"/>
        <v>13</v>
      </c>
    </row>
    <row r="300" spans="1:28" x14ac:dyDescent="0.25">
      <c r="A300">
        <v>390</v>
      </c>
      <c r="B300" s="10" t="str">
        <f>STANDINGS_OVERALL14[[#This Row],[Team]]&amp;STANDINGS_OVERALL14[[#This Row],[League]]</f>
        <v>3DeepMain Event Online April 1 1 pm ET League 5</v>
      </c>
      <c r="C300" s="10" t="s">
        <v>783</v>
      </c>
      <c r="D300" t="s">
        <v>784</v>
      </c>
      <c r="E300" t="s">
        <v>451</v>
      </c>
      <c r="F300">
        <v>4</v>
      </c>
      <c r="G300">
        <f>INDEX(STANDINGS_BA[],MATCH(STANDINGS_OVERALL14[[#This Row],[TEAMandLEAGUE]],STANDINGS_BA[TeamANDLeague],0),COLUMN(STANDINGS_BA[PLACE]))</f>
        <v>5</v>
      </c>
      <c r="H300">
        <f>INDEX(STANDINGS_R[],MATCH(STANDINGS_OVERALL14[[#This Row],[TEAMandLEAGUE]],STANDINGS_R[TeamAndLeague],0),COLUMN(STANDINGS_R[PLACE]))</f>
        <v>12</v>
      </c>
      <c r="I300">
        <f>INDEX(STANDINGS_HR[],MATCH(STANDINGS_OVERALL14[[#This Row],[TEAMandLEAGUE]],STANDINGS_HR[TeamANDLeague],0),COLUMN(STANDINGS_HR[PLACE]))</f>
        <v>12</v>
      </c>
      <c r="J300">
        <f>INDEX(STANDINGS_RBI[],MATCH(STANDINGS_OVERALL14[[#This Row],[TEAMandLEAGUE]],STANDINGS_RBI[TeamANDLeague],0),COLUMN(STANDINGS_RBI[PLACE]))</f>
        <v>14</v>
      </c>
      <c r="K300">
        <f>INDEX(STANDINGS_SB[],MATCH(STANDINGS_OVERALL14[[#This Row],[TEAMandLEAGUE]],STANDINGS_SB[TeamANDLeague],0),COLUMN(STANDINGS_SB[PLACE]))</f>
        <v>14</v>
      </c>
      <c r="L300">
        <f>INDEX(STANDINGS_ERA[],MATCH(STANDINGS_OVERALL14[[#This Row],[TEAMandLEAGUE]],STANDINGS_ERA[TeamANDLeague],0),COLUMN(STANDINGS_ERA[PLACE]))</f>
        <v>1</v>
      </c>
      <c r="M300">
        <f>INDEX(STANDINGS_W[],MATCH(STANDINGS_OVERALL14[[#This Row],[TEAMandLEAGUE]],STANDINGS_W[TeamANDLeague],0),COLUMN(STANDINGS_W[PLACE]))</f>
        <v>14</v>
      </c>
      <c r="N300">
        <f>INDEX(STANDINGS_WHIP[],MATCH(STANDINGS_OVERALL14[[#This Row],[TEAMandLEAGUE]],STANDINGS_WHIP[TeamANDLeague],0),COLUMN(STANDINGS_WHIP[PLACE]))</f>
        <v>2</v>
      </c>
      <c r="O300">
        <f>INDEX(STANDINGS_K[],MATCH(STANDINGS_OVERALL14[[#This Row],[TEAMandLEAGUE]],STANDINGS_K[TeamANDLeague],0),COLUMN(STANDINGS_K[PLACE]))</f>
        <v>15</v>
      </c>
      <c r="P300">
        <f>INDEX(STANDINGS_SV[],MATCH(STANDINGS_OVERALL14[[#This Row],[TEAMandLEAGUE]],STANDINGS_SV[TeamANDLeague],0),COLUMN(STANDINGS_SV[PLACE]))</f>
        <v>13</v>
      </c>
      <c r="Q300">
        <f>16-STANDINGS_OVERALL14[[#This Row],[LG BA]]</f>
        <v>11</v>
      </c>
      <c r="R300">
        <f>16-STANDINGS_OVERALL14[[#This Row],[LG R]]</f>
        <v>4</v>
      </c>
      <c r="S300">
        <f>16-STANDINGS_OVERALL14[[#This Row],[LG HR]]</f>
        <v>4</v>
      </c>
      <c r="T300">
        <f>16-STANDINGS_OVERALL14[[#This Row],[LG RBI]]</f>
        <v>2</v>
      </c>
      <c r="U300">
        <f>16-STANDINGS_OVERALL14[[#This Row],[LG SB]]</f>
        <v>2</v>
      </c>
      <c r="V300">
        <f>16-STANDINGS_OVERALL14[[#This Row],[LG ERA]]</f>
        <v>15</v>
      </c>
      <c r="W300">
        <f>16-STANDINGS_OVERALL14[[#This Row],[LG W]]</f>
        <v>2</v>
      </c>
      <c r="X300">
        <f>16-STANDINGS_OVERALL14[[#This Row],[LG WHIP]]</f>
        <v>14</v>
      </c>
      <c r="Y300">
        <f>16-STANDINGS_OVERALL14[[#This Row],[LG K]]</f>
        <v>1</v>
      </c>
      <c r="Z300">
        <f>16-STANDINGS_OVERALL14[[#This Row],[LG SV]]</f>
        <v>3</v>
      </c>
      <c r="AA30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58</v>
      </c>
      <c r="AB300">
        <f t="shared" si="4"/>
        <v>14</v>
      </c>
    </row>
    <row r="301" spans="1:28" x14ac:dyDescent="0.25">
      <c r="A301">
        <v>404</v>
      </c>
      <c r="B301" s="10" t="str">
        <f>STANDINGS_OVERALL14[[#This Row],[Team]]&amp;STANDINGS_OVERALL14[[#This Row],[League]]</f>
        <v>Home Run DerbiesMain Event Online April 1 1 pm ET League 5</v>
      </c>
      <c r="C301" s="10" t="s">
        <v>448</v>
      </c>
      <c r="D301" t="s">
        <v>343</v>
      </c>
      <c r="E301" t="s">
        <v>451</v>
      </c>
      <c r="F301">
        <v>10</v>
      </c>
      <c r="G301">
        <f>INDEX(STANDINGS_BA[],MATCH(STANDINGS_OVERALL14[[#This Row],[TEAMandLEAGUE]],STANDINGS_BA[TeamANDLeague],0),COLUMN(STANDINGS_BA[PLACE]))</f>
        <v>10</v>
      </c>
      <c r="H301">
        <f>INDEX(STANDINGS_R[],MATCH(STANDINGS_OVERALL14[[#This Row],[TEAMandLEAGUE]],STANDINGS_R[TeamAndLeague],0),COLUMN(STANDINGS_R[PLACE]))</f>
        <v>14</v>
      </c>
      <c r="I301">
        <f>INDEX(STANDINGS_HR[],MATCH(STANDINGS_OVERALL14[[#This Row],[TEAMandLEAGUE]],STANDINGS_HR[TeamANDLeague],0),COLUMN(STANDINGS_HR[PLACE]))</f>
        <v>14</v>
      </c>
      <c r="J301">
        <f>INDEX(STANDINGS_RBI[],MATCH(STANDINGS_OVERALL14[[#This Row],[TEAMandLEAGUE]],STANDINGS_RBI[TeamANDLeague],0),COLUMN(STANDINGS_RBI[PLACE]))</f>
        <v>12</v>
      </c>
      <c r="K301">
        <f>INDEX(STANDINGS_SB[],MATCH(STANDINGS_OVERALL14[[#This Row],[TEAMandLEAGUE]],STANDINGS_SB[TeamANDLeague],0),COLUMN(STANDINGS_SB[PLACE]))</f>
        <v>1</v>
      </c>
      <c r="L301">
        <f>INDEX(STANDINGS_ERA[],MATCH(STANDINGS_OVERALL14[[#This Row],[TEAMandLEAGUE]],STANDINGS_ERA[TeamANDLeague],0),COLUMN(STANDINGS_ERA[PLACE]))</f>
        <v>11</v>
      </c>
      <c r="M301">
        <f>INDEX(STANDINGS_W[],MATCH(STANDINGS_OVERALL14[[#This Row],[TEAMandLEAGUE]],STANDINGS_W[TeamANDLeague],0),COLUMN(STANDINGS_W[PLACE]))</f>
        <v>12</v>
      </c>
      <c r="N301">
        <f>INDEX(STANDINGS_WHIP[],MATCH(STANDINGS_OVERALL14[[#This Row],[TEAMandLEAGUE]],STANDINGS_WHIP[TeamANDLeague],0),COLUMN(STANDINGS_WHIP[PLACE]))</f>
        <v>14</v>
      </c>
      <c r="O301">
        <f>INDEX(STANDINGS_K[],MATCH(STANDINGS_OVERALL14[[#This Row],[TEAMandLEAGUE]],STANDINGS_K[TeamANDLeague],0),COLUMN(STANDINGS_K[PLACE]))</f>
        <v>12</v>
      </c>
      <c r="P301">
        <f>INDEX(STANDINGS_SV[],MATCH(STANDINGS_OVERALL14[[#This Row],[TEAMandLEAGUE]],STANDINGS_SV[TeamANDLeague],0),COLUMN(STANDINGS_SV[PLACE]))</f>
        <v>7</v>
      </c>
      <c r="Q301">
        <f>16-STANDINGS_OVERALL14[[#This Row],[LG BA]]</f>
        <v>6</v>
      </c>
      <c r="R301">
        <f>16-STANDINGS_OVERALL14[[#This Row],[LG R]]</f>
        <v>2</v>
      </c>
      <c r="S301">
        <f>16-STANDINGS_OVERALL14[[#This Row],[LG HR]]</f>
        <v>2</v>
      </c>
      <c r="T301">
        <f>16-STANDINGS_OVERALL14[[#This Row],[LG RBI]]</f>
        <v>4</v>
      </c>
      <c r="U301">
        <f>16-STANDINGS_OVERALL14[[#This Row],[LG SB]]</f>
        <v>15</v>
      </c>
      <c r="V301">
        <f>16-STANDINGS_OVERALL14[[#This Row],[LG ERA]]</f>
        <v>5</v>
      </c>
      <c r="W301">
        <f>16-STANDINGS_OVERALL14[[#This Row],[LG W]]</f>
        <v>4</v>
      </c>
      <c r="X301">
        <f>16-STANDINGS_OVERALL14[[#This Row],[LG WHIP]]</f>
        <v>2</v>
      </c>
      <c r="Y301">
        <f>16-STANDINGS_OVERALL14[[#This Row],[LG K]]</f>
        <v>4</v>
      </c>
      <c r="Z301">
        <f>16-STANDINGS_OVERALL14[[#This Row],[LG SV]]</f>
        <v>9</v>
      </c>
      <c r="AA30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53</v>
      </c>
      <c r="AB301">
        <f t="shared" si="4"/>
        <v>15</v>
      </c>
    </row>
    <row r="302" spans="1:28" x14ac:dyDescent="0.25">
      <c r="A302">
        <v>28</v>
      </c>
      <c r="B302" s="10" t="str">
        <f>STANDINGS_OVERALL14[[#This Row],[Team]]&amp;STANDINGS_OVERALL14[[#This Row],[League]]</f>
        <v>Der KomminskMain Event Online March 25 League 1</v>
      </c>
      <c r="C302" s="10" t="s">
        <v>449</v>
      </c>
      <c r="D302" t="s">
        <v>349</v>
      </c>
      <c r="E302" t="s">
        <v>450</v>
      </c>
      <c r="F302">
        <v>2</v>
      </c>
      <c r="G302">
        <f>INDEX(STANDINGS_BA[],MATCH(STANDINGS_OVERALL14[[#This Row],[TEAMandLEAGUE]],STANDINGS_BA[TeamANDLeague],0),COLUMN(STANDINGS_BA[PLACE]))</f>
        <v>7</v>
      </c>
      <c r="H302">
        <f>INDEX(STANDINGS_R[],MATCH(STANDINGS_OVERALL14[[#This Row],[TEAMandLEAGUE]],STANDINGS_R[TeamAndLeague],0),COLUMN(STANDINGS_R[PLACE]))</f>
        <v>2</v>
      </c>
      <c r="I302">
        <f>INDEX(STANDINGS_HR[],MATCH(STANDINGS_OVERALL14[[#This Row],[TEAMandLEAGUE]],STANDINGS_HR[TeamANDLeague],0),COLUMN(STANDINGS_HR[PLACE]))</f>
        <v>3</v>
      </c>
      <c r="J302">
        <f>INDEX(STANDINGS_RBI[],MATCH(STANDINGS_OVERALL14[[#This Row],[TEAMandLEAGUE]],STANDINGS_RBI[TeamANDLeague],0),COLUMN(STANDINGS_RBI[PLACE]))</f>
        <v>1</v>
      </c>
      <c r="K302">
        <f>INDEX(STANDINGS_SB[],MATCH(STANDINGS_OVERALL14[[#This Row],[TEAMandLEAGUE]],STANDINGS_SB[TeamANDLeague],0),COLUMN(STANDINGS_SB[PLACE]))</f>
        <v>1</v>
      </c>
      <c r="L302">
        <f>INDEX(STANDINGS_ERA[],MATCH(STANDINGS_OVERALL14[[#This Row],[TEAMandLEAGUE]],STANDINGS_ERA[TeamANDLeague],0),COLUMN(STANDINGS_ERA[PLACE]))</f>
        <v>1</v>
      </c>
      <c r="M302">
        <f>INDEX(STANDINGS_W[],MATCH(STANDINGS_OVERALL14[[#This Row],[TEAMandLEAGUE]],STANDINGS_W[TeamANDLeague],0),COLUMN(STANDINGS_W[PLACE]))</f>
        <v>15</v>
      </c>
      <c r="N302">
        <f>INDEX(STANDINGS_WHIP[],MATCH(STANDINGS_OVERALL14[[#This Row],[TEAMandLEAGUE]],STANDINGS_WHIP[TeamANDLeague],0),COLUMN(STANDINGS_WHIP[PLACE]))</f>
        <v>1</v>
      </c>
      <c r="O302">
        <f>INDEX(STANDINGS_K[],MATCH(STANDINGS_OVERALL14[[#This Row],[TEAMandLEAGUE]],STANDINGS_K[TeamANDLeague],0),COLUMN(STANDINGS_K[PLACE]))</f>
        <v>9</v>
      </c>
      <c r="P302">
        <f>INDEX(STANDINGS_SV[],MATCH(STANDINGS_OVERALL14[[#This Row],[TEAMandLEAGUE]],STANDINGS_SV[TeamANDLeague],0),COLUMN(STANDINGS_SV[PLACE]))</f>
        <v>1</v>
      </c>
      <c r="Q302">
        <f>16-STANDINGS_OVERALL14[[#This Row],[LG BA]]</f>
        <v>9</v>
      </c>
      <c r="R302">
        <f>16-STANDINGS_OVERALL14[[#This Row],[LG R]]</f>
        <v>14</v>
      </c>
      <c r="S302">
        <f>16-STANDINGS_OVERALL14[[#This Row],[LG HR]]</f>
        <v>13</v>
      </c>
      <c r="T302">
        <f>16-STANDINGS_OVERALL14[[#This Row],[LG RBI]]</f>
        <v>15</v>
      </c>
      <c r="U302">
        <f>16-STANDINGS_OVERALL14[[#This Row],[LG SB]]</f>
        <v>15</v>
      </c>
      <c r="V302">
        <f>16-STANDINGS_OVERALL14[[#This Row],[LG ERA]]</f>
        <v>15</v>
      </c>
      <c r="W302">
        <f>16-STANDINGS_OVERALL14[[#This Row],[LG W]]</f>
        <v>1</v>
      </c>
      <c r="X302">
        <f>16-STANDINGS_OVERALL14[[#This Row],[LG WHIP]]</f>
        <v>15</v>
      </c>
      <c r="Y302">
        <f>16-STANDINGS_OVERALL14[[#This Row],[LG K]]</f>
        <v>7</v>
      </c>
      <c r="Z302">
        <f>16-STANDINGS_OVERALL14[[#This Row],[LG SV]]</f>
        <v>15</v>
      </c>
      <c r="AA30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119</v>
      </c>
      <c r="AB302">
        <f t="shared" si="4"/>
        <v>1</v>
      </c>
    </row>
    <row r="303" spans="1:28" x14ac:dyDescent="0.25">
      <c r="A303">
        <v>47</v>
      </c>
      <c r="B303" s="10" t="str">
        <f>STANDINGS_OVERALL14[[#This Row],[Team]]&amp;STANDINGS_OVERALL14[[#This Row],[League]]</f>
        <v>K9 || LV1Main Event Online March 25 League 1</v>
      </c>
      <c r="C303" s="10" t="s">
        <v>461</v>
      </c>
      <c r="D303" t="s">
        <v>37</v>
      </c>
      <c r="E303" t="s">
        <v>450</v>
      </c>
      <c r="F303">
        <v>14</v>
      </c>
      <c r="G303">
        <f>INDEX(STANDINGS_BA[],MATCH(STANDINGS_OVERALL14[[#This Row],[TEAMandLEAGUE]],STANDINGS_BA[TeamANDLeague],0),COLUMN(STANDINGS_BA[PLACE]))</f>
        <v>1</v>
      </c>
      <c r="H303">
        <f>INDEX(STANDINGS_R[],MATCH(STANDINGS_OVERALL14[[#This Row],[TEAMandLEAGUE]],STANDINGS_R[TeamAndLeague],0),COLUMN(STANDINGS_R[PLACE]))</f>
        <v>8</v>
      </c>
      <c r="I303">
        <f>INDEX(STANDINGS_HR[],MATCH(STANDINGS_OVERALL14[[#This Row],[TEAMandLEAGUE]],STANDINGS_HR[TeamANDLeague],0),COLUMN(STANDINGS_HR[PLACE]))</f>
        <v>8</v>
      </c>
      <c r="J303">
        <f>INDEX(STANDINGS_RBI[],MATCH(STANDINGS_OVERALL14[[#This Row],[TEAMandLEAGUE]],STANDINGS_RBI[TeamANDLeague],0),COLUMN(STANDINGS_RBI[PLACE]))</f>
        <v>4</v>
      </c>
      <c r="K303">
        <f>INDEX(STANDINGS_SB[],MATCH(STANDINGS_OVERALL14[[#This Row],[TEAMandLEAGUE]],STANDINGS_SB[TeamANDLeague],0),COLUMN(STANDINGS_SB[PLACE]))</f>
        <v>11</v>
      </c>
      <c r="L303">
        <f>INDEX(STANDINGS_ERA[],MATCH(STANDINGS_OVERALL14[[#This Row],[TEAMandLEAGUE]],STANDINGS_ERA[TeamANDLeague],0),COLUMN(STANDINGS_ERA[PLACE]))</f>
        <v>5</v>
      </c>
      <c r="M303">
        <f>INDEX(STANDINGS_W[],MATCH(STANDINGS_OVERALL14[[#This Row],[TEAMandLEAGUE]],STANDINGS_W[TeamANDLeague],0),COLUMN(STANDINGS_W[PLACE]))</f>
        <v>3</v>
      </c>
      <c r="N303">
        <f>INDEX(STANDINGS_WHIP[],MATCH(STANDINGS_OVERALL14[[#This Row],[TEAMandLEAGUE]],STANDINGS_WHIP[TeamANDLeague],0),COLUMN(STANDINGS_WHIP[PLACE]))</f>
        <v>5</v>
      </c>
      <c r="O303">
        <f>INDEX(STANDINGS_K[],MATCH(STANDINGS_OVERALL14[[#This Row],[TEAMandLEAGUE]],STANDINGS_K[TeamANDLeague],0),COLUMN(STANDINGS_K[PLACE]))</f>
        <v>1</v>
      </c>
      <c r="P303">
        <f>INDEX(STANDINGS_SV[],MATCH(STANDINGS_OVERALL14[[#This Row],[TEAMandLEAGUE]],STANDINGS_SV[TeamANDLeague],0),COLUMN(STANDINGS_SV[PLACE]))</f>
        <v>2</v>
      </c>
      <c r="Q303">
        <f>16-STANDINGS_OVERALL14[[#This Row],[LG BA]]</f>
        <v>15</v>
      </c>
      <c r="R303">
        <f>16-STANDINGS_OVERALL14[[#This Row],[LG R]]</f>
        <v>8</v>
      </c>
      <c r="S303">
        <f>16-STANDINGS_OVERALL14[[#This Row],[LG HR]]</f>
        <v>8</v>
      </c>
      <c r="T303">
        <f>16-STANDINGS_OVERALL14[[#This Row],[LG RBI]]</f>
        <v>12</v>
      </c>
      <c r="U303">
        <f>16-STANDINGS_OVERALL14[[#This Row],[LG SB]]</f>
        <v>5</v>
      </c>
      <c r="V303">
        <f>16-STANDINGS_OVERALL14[[#This Row],[LG ERA]]</f>
        <v>11</v>
      </c>
      <c r="W303">
        <f>16-STANDINGS_OVERALL14[[#This Row],[LG W]]</f>
        <v>13</v>
      </c>
      <c r="X303">
        <f>16-STANDINGS_OVERALL14[[#This Row],[LG WHIP]]</f>
        <v>11</v>
      </c>
      <c r="Y303">
        <f>16-STANDINGS_OVERALL14[[#This Row],[LG K]]</f>
        <v>15</v>
      </c>
      <c r="Z303">
        <f>16-STANDINGS_OVERALL14[[#This Row],[LG SV]]</f>
        <v>14</v>
      </c>
      <c r="AA30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112</v>
      </c>
      <c r="AB303">
        <f t="shared" si="4"/>
        <v>2</v>
      </c>
    </row>
    <row r="304" spans="1:28" x14ac:dyDescent="0.25">
      <c r="A304">
        <v>119</v>
      </c>
      <c r="B304" s="10" t="str">
        <f>STANDINGS_OVERALL14[[#This Row],[Team]]&amp;STANDINGS_OVERALL14[[#This Row],[League]]</f>
        <v>Wong DongMain Event Online March 25 League 1</v>
      </c>
      <c r="C304" s="10" t="s">
        <v>525</v>
      </c>
      <c r="D304" t="s">
        <v>526</v>
      </c>
      <c r="E304" t="s">
        <v>450</v>
      </c>
      <c r="F304">
        <v>7</v>
      </c>
      <c r="G304">
        <f>INDEX(STANDINGS_BA[],MATCH(STANDINGS_OVERALL14[[#This Row],[TEAMandLEAGUE]],STANDINGS_BA[TeamANDLeague],0),COLUMN(STANDINGS_BA[PLACE]))</f>
        <v>8</v>
      </c>
      <c r="H304">
        <f>INDEX(STANDINGS_R[],MATCH(STANDINGS_OVERALL14[[#This Row],[TEAMandLEAGUE]],STANDINGS_R[TeamAndLeague],0),COLUMN(STANDINGS_R[PLACE]))</f>
        <v>1</v>
      </c>
      <c r="I304">
        <f>INDEX(STANDINGS_HR[],MATCH(STANDINGS_OVERALL14[[#This Row],[TEAMandLEAGUE]],STANDINGS_HR[TeamANDLeague],0),COLUMN(STANDINGS_HR[PLACE]))</f>
        <v>9</v>
      </c>
      <c r="J304">
        <f>INDEX(STANDINGS_RBI[],MATCH(STANDINGS_OVERALL14[[#This Row],[TEAMandLEAGUE]],STANDINGS_RBI[TeamANDLeague],0),COLUMN(STANDINGS_RBI[PLACE]))</f>
        <v>6</v>
      </c>
      <c r="K304">
        <f>INDEX(STANDINGS_SB[],MATCH(STANDINGS_OVERALL14[[#This Row],[TEAMandLEAGUE]],STANDINGS_SB[TeamANDLeague],0),COLUMN(STANDINGS_SB[PLACE]))</f>
        <v>4</v>
      </c>
      <c r="L304">
        <f>INDEX(STANDINGS_ERA[],MATCH(STANDINGS_OVERALL14[[#This Row],[TEAMandLEAGUE]],STANDINGS_ERA[TeamANDLeague],0),COLUMN(STANDINGS_ERA[PLACE]))</f>
        <v>10</v>
      </c>
      <c r="M304">
        <f>INDEX(STANDINGS_W[],MATCH(STANDINGS_OVERALL14[[#This Row],[TEAMandLEAGUE]],STANDINGS_W[TeamANDLeague],0),COLUMN(STANDINGS_W[PLACE]))</f>
        <v>6</v>
      </c>
      <c r="N304">
        <f>INDEX(STANDINGS_WHIP[],MATCH(STANDINGS_OVERALL14[[#This Row],[TEAMandLEAGUE]],STANDINGS_WHIP[TeamANDLeague],0),COLUMN(STANDINGS_WHIP[PLACE]))</f>
        <v>2</v>
      </c>
      <c r="O304">
        <f>INDEX(STANDINGS_K[],MATCH(STANDINGS_OVERALL14[[#This Row],[TEAMandLEAGUE]],STANDINGS_K[TeamANDLeague],0),COLUMN(STANDINGS_K[PLACE]))</f>
        <v>6</v>
      </c>
      <c r="P304">
        <f>INDEX(STANDINGS_SV[],MATCH(STANDINGS_OVERALL14[[#This Row],[TEAMandLEAGUE]],STANDINGS_SV[TeamANDLeague],0),COLUMN(STANDINGS_SV[PLACE]))</f>
        <v>7</v>
      </c>
      <c r="Q304">
        <f>16-STANDINGS_OVERALL14[[#This Row],[LG BA]]</f>
        <v>8</v>
      </c>
      <c r="R304">
        <f>16-STANDINGS_OVERALL14[[#This Row],[LG R]]</f>
        <v>15</v>
      </c>
      <c r="S304">
        <f>16-STANDINGS_OVERALL14[[#This Row],[LG HR]]</f>
        <v>7</v>
      </c>
      <c r="T304">
        <f>16-STANDINGS_OVERALL14[[#This Row],[LG RBI]]</f>
        <v>10</v>
      </c>
      <c r="U304">
        <f>16-STANDINGS_OVERALL14[[#This Row],[LG SB]]</f>
        <v>12</v>
      </c>
      <c r="V304">
        <f>16-STANDINGS_OVERALL14[[#This Row],[LG ERA]]</f>
        <v>6</v>
      </c>
      <c r="W304">
        <f>16-STANDINGS_OVERALL14[[#This Row],[LG W]]</f>
        <v>10</v>
      </c>
      <c r="X304">
        <f>16-STANDINGS_OVERALL14[[#This Row],[LG WHIP]]</f>
        <v>14</v>
      </c>
      <c r="Y304">
        <f>16-STANDINGS_OVERALL14[[#This Row],[LG K]]</f>
        <v>10</v>
      </c>
      <c r="Z304">
        <f>16-STANDINGS_OVERALL14[[#This Row],[LG SV]]</f>
        <v>9</v>
      </c>
      <c r="AA30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101</v>
      </c>
      <c r="AB304">
        <f t="shared" si="4"/>
        <v>3</v>
      </c>
    </row>
    <row r="305" spans="1:28" x14ac:dyDescent="0.25">
      <c r="A305">
        <v>137</v>
      </c>
      <c r="B305" s="10" t="str">
        <f>STANDINGS_OVERALL14[[#This Row],[Team]]&amp;STANDINGS_OVERALL14[[#This Row],[League]]</f>
        <v>Dos GringosMain Event Online March 25 League 1</v>
      </c>
      <c r="C305" s="10" t="s">
        <v>542</v>
      </c>
      <c r="D305" t="s">
        <v>347</v>
      </c>
      <c r="E305" t="s">
        <v>450</v>
      </c>
      <c r="F305">
        <v>10</v>
      </c>
      <c r="G305">
        <f>INDEX(STANDINGS_BA[],MATCH(STANDINGS_OVERALL14[[#This Row],[TEAMandLEAGUE]],STANDINGS_BA[TeamANDLeague],0),COLUMN(STANDINGS_BA[PLACE]))</f>
        <v>9</v>
      </c>
      <c r="H305">
        <f>INDEX(STANDINGS_R[],MATCH(STANDINGS_OVERALL14[[#This Row],[TEAMandLEAGUE]],STANDINGS_R[TeamAndLeague],0),COLUMN(STANDINGS_R[PLACE]))</f>
        <v>5</v>
      </c>
      <c r="I305">
        <f>INDEX(STANDINGS_HR[],MATCH(STANDINGS_OVERALL14[[#This Row],[TEAMandLEAGUE]],STANDINGS_HR[TeamANDLeague],0),COLUMN(STANDINGS_HR[PLACE]))</f>
        <v>2</v>
      </c>
      <c r="J305">
        <f>INDEX(STANDINGS_RBI[],MATCH(STANDINGS_OVERALL14[[#This Row],[TEAMandLEAGUE]],STANDINGS_RBI[TeamANDLeague],0),COLUMN(STANDINGS_RBI[PLACE]))</f>
        <v>2</v>
      </c>
      <c r="K305">
        <f>INDEX(STANDINGS_SB[],MATCH(STANDINGS_OVERALL14[[#This Row],[TEAMandLEAGUE]],STANDINGS_SB[TeamANDLeague],0),COLUMN(STANDINGS_SB[PLACE]))</f>
        <v>14</v>
      </c>
      <c r="L305">
        <f>INDEX(STANDINGS_ERA[],MATCH(STANDINGS_OVERALL14[[#This Row],[TEAMandLEAGUE]],STANDINGS_ERA[TeamANDLeague],0),COLUMN(STANDINGS_ERA[PLACE]))</f>
        <v>7</v>
      </c>
      <c r="M305">
        <f>INDEX(STANDINGS_W[],MATCH(STANDINGS_OVERALL14[[#This Row],[TEAMandLEAGUE]],STANDINGS_W[TeamANDLeague],0),COLUMN(STANDINGS_W[PLACE]))</f>
        <v>4</v>
      </c>
      <c r="N305">
        <f>INDEX(STANDINGS_WHIP[],MATCH(STANDINGS_OVERALL14[[#This Row],[TEAMandLEAGUE]],STANDINGS_WHIP[TeamANDLeague],0),COLUMN(STANDINGS_WHIP[PLACE]))</f>
        <v>8</v>
      </c>
      <c r="O305">
        <f>INDEX(STANDINGS_K[],MATCH(STANDINGS_OVERALL14[[#This Row],[TEAMandLEAGUE]],STANDINGS_K[TeamANDLeague],0),COLUMN(STANDINGS_K[PLACE]))</f>
        <v>5</v>
      </c>
      <c r="P305">
        <f>INDEX(STANDINGS_SV[],MATCH(STANDINGS_OVERALL14[[#This Row],[TEAMandLEAGUE]],STANDINGS_SV[TeamANDLeague],0),COLUMN(STANDINGS_SV[PLACE]))</f>
        <v>12</v>
      </c>
      <c r="Q305">
        <f>16-STANDINGS_OVERALL14[[#This Row],[LG BA]]</f>
        <v>7</v>
      </c>
      <c r="R305">
        <f>16-STANDINGS_OVERALL14[[#This Row],[LG R]]</f>
        <v>11</v>
      </c>
      <c r="S305">
        <f>16-STANDINGS_OVERALL14[[#This Row],[LG HR]]</f>
        <v>14</v>
      </c>
      <c r="T305">
        <f>16-STANDINGS_OVERALL14[[#This Row],[LG RBI]]</f>
        <v>14</v>
      </c>
      <c r="U305">
        <f>16-STANDINGS_OVERALL14[[#This Row],[LG SB]]</f>
        <v>2</v>
      </c>
      <c r="V305">
        <f>16-STANDINGS_OVERALL14[[#This Row],[LG ERA]]</f>
        <v>9</v>
      </c>
      <c r="W305">
        <f>16-STANDINGS_OVERALL14[[#This Row],[LG W]]</f>
        <v>12</v>
      </c>
      <c r="X305">
        <f>16-STANDINGS_OVERALL14[[#This Row],[LG WHIP]]</f>
        <v>8</v>
      </c>
      <c r="Y305">
        <f>16-STANDINGS_OVERALL14[[#This Row],[LG K]]</f>
        <v>11</v>
      </c>
      <c r="Z305">
        <f>16-STANDINGS_OVERALL14[[#This Row],[LG SV]]</f>
        <v>4</v>
      </c>
      <c r="AA30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92</v>
      </c>
      <c r="AB305">
        <f t="shared" si="4"/>
        <v>4</v>
      </c>
    </row>
    <row r="306" spans="1:28" x14ac:dyDescent="0.25">
      <c r="A306">
        <v>196</v>
      </c>
      <c r="B306" s="10" t="str">
        <f>STANDINGS_OVERALL14[[#This Row],[Team]]&amp;STANDINGS_OVERALL14[[#This Row],[League]]</f>
        <v>Team WeedeaterMain Event Online March 25 League 1</v>
      </c>
      <c r="C306" s="10" t="s">
        <v>600</v>
      </c>
      <c r="D306" t="s">
        <v>29</v>
      </c>
      <c r="E306" t="s">
        <v>450</v>
      </c>
      <c r="F306">
        <v>13</v>
      </c>
      <c r="G306">
        <f>INDEX(STANDINGS_BA[],MATCH(STANDINGS_OVERALL14[[#This Row],[TEAMandLEAGUE]],STANDINGS_BA[TeamANDLeague],0),COLUMN(STANDINGS_BA[PLACE]))</f>
        <v>13</v>
      </c>
      <c r="H306">
        <f>INDEX(STANDINGS_R[],MATCH(STANDINGS_OVERALL14[[#This Row],[TEAMandLEAGUE]],STANDINGS_R[TeamAndLeague],0),COLUMN(STANDINGS_R[PLACE]))</f>
        <v>6</v>
      </c>
      <c r="I306">
        <f>INDEX(STANDINGS_HR[],MATCH(STANDINGS_OVERALL14[[#This Row],[TEAMandLEAGUE]],STANDINGS_HR[TeamANDLeague],0),COLUMN(STANDINGS_HR[PLACE]))</f>
        <v>1</v>
      </c>
      <c r="J306">
        <f>INDEX(STANDINGS_RBI[],MATCH(STANDINGS_OVERALL14[[#This Row],[TEAMandLEAGUE]],STANDINGS_RBI[TeamANDLeague],0),COLUMN(STANDINGS_RBI[PLACE]))</f>
        <v>3</v>
      </c>
      <c r="K306">
        <f>INDEX(STANDINGS_SB[],MATCH(STANDINGS_OVERALL14[[#This Row],[TEAMandLEAGUE]],STANDINGS_SB[TeamANDLeague],0),COLUMN(STANDINGS_SB[PLACE]))</f>
        <v>6</v>
      </c>
      <c r="L306">
        <f>INDEX(STANDINGS_ERA[],MATCH(STANDINGS_OVERALL14[[#This Row],[TEAMandLEAGUE]],STANDINGS_ERA[TeamANDLeague],0),COLUMN(STANDINGS_ERA[PLACE]))</f>
        <v>4</v>
      </c>
      <c r="M306">
        <f>INDEX(STANDINGS_W[],MATCH(STANDINGS_OVERALL14[[#This Row],[TEAMandLEAGUE]],STANDINGS_W[TeamANDLeague],0),COLUMN(STANDINGS_W[PLACE]))</f>
        <v>12</v>
      </c>
      <c r="N306">
        <f>INDEX(STANDINGS_WHIP[],MATCH(STANDINGS_OVERALL14[[#This Row],[TEAMandLEAGUE]],STANDINGS_WHIP[TeamANDLeague],0),COLUMN(STANDINGS_WHIP[PLACE]))</f>
        <v>7</v>
      </c>
      <c r="O306">
        <f>INDEX(STANDINGS_K[],MATCH(STANDINGS_OVERALL14[[#This Row],[TEAMandLEAGUE]],STANDINGS_K[TeamANDLeague],0),COLUMN(STANDINGS_K[PLACE]))</f>
        <v>13</v>
      </c>
      <c r="P306">
        <f>INDEX(STANDINGS_SV[],MATCH(STANDINGS_OVERALL14[[#This Row],[TEAMandLEAGUE]],STANDINGS_SV[TeamANDLeague],0),COLUMN(STANDINGS_SV[PLACE]))</f>
        <v>4</v>
      </c>
      <c r="Q306">
        <f>16-STANDINGS_OVERALL14[[#This Row],[LG BA]]</f>
        <v>3</v>
      </c>
      <c r="R306">
        <f>16-STANDINGS_OVERALL14[[#This Row],[LG R]]</f>
        <v>10</v>
      </c>
      <c r="S306">
        <f>16-STANDINGS_OVERALL14[[#This Row],[LG HR]]</f>
        <v>15</v>
      </c>
      <c r="T306">
        <f>16-STANDINGS_OVERALL14[[#This Row],[LG RBI]]</f>
        <v>13</v>
      </c>
      <c r="U306">
        <f>16-STANDINGS_OVERALL14[[#This Row],[LG SB]]</f>
        <v>10</v>
      </c>
      <c r="V306">
        <f>16-STANDINGS_OVERALL14[[#This Row],[LG ERA]]</f>
        <v>12</v>
      </c>
      <c r="W306">
        <f>16-STANDINGS_OVERALL14[[#This Row],[LG W]]</f>
        <v>4</v>
      </c>
      <c r="X306">
        <f>16-STANDINGS_OVERALL14[[#This Row],[LG WHIP]]</f>
        <v>9</v>
      </c>
      <c r="Y306">
        <f>16-STANDINGS_OVERALL14[[#This Row],[LG K]]</f>
        <v>3</v>
      </c>
      <c r="Z306">
        <f>16-STANDINGS_OVERALL14[[#This Row],[LG SV]]</f>
        <v>12</v>
      </c>
      <c r="AA30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91</v>
      </c>
      <c r="AB306">
        <f t="shared" si="4"/>
        <v>5</v>
      </c>
    </row>
    <row r="307" spans="1:28" x14ac:dyDescent="0.25">
      <c r="A307">
        <v>233</v>
      </c>
      <c r="B307" s="10" t="str">
        <f>STANDINGS_OVERALL14[[#This Row],[Team]]&amp;STANDINGS_OVERALL14[[#This Row],[League]]</f>
        <v>KamakaziMain Event Online March 25 League 1</v>
      </c>
      <c r="C307" s="10" t="s">
        <v>633</v>
      </c>
      <c r="D307" t="s">
        <v>328</v>
      </c>
      <c r="E307" t="s">
        <v>450</v>
      </c>
      <c r="F307">
        <v>8</v>
      </c>
      <c r="G307">
        <f>INDEX(STANDINGS_BA[],MATCH(STANDINGS_OVERALL14[[#This Row],[TEAMandLEAGUE]],STANDINGS_BA[TeamANDLeague],0),COLUMN(STANDINGS_BA[PLACE]))</f>
        <v>4</v>
      </c>
      <c r="H307">
        <f>INDEX(STANDINGS_R[],MATCH(STANDINGS_OVERALL14[[#This Row],[TEAMandLEAGUE]],STANDINGS_R[TeamAndLeague],0),COLUMN(STANDINGS_R[PLACE]))</f>
        <v>15</v>
      </c>
      <c r="I307">
        <f>INDEX(STANDINGS_HR[],MATCH(STANDINGS_OVERALL14[[#This Row],[TEAMandLEAGUE]],STANDINGS_HR[TeamANDLeague],0),COLUMN(STANDINGS_HR[PLACE]))</f>
        <v>12</v>
      </c>
      <c r="J307">
        <f>INDEX(STANDINGS_RBI[],MATCH(STANDINGS_OVERALL14[[#This Row],[TEAMandLEAGUE]],STANDINGS_RBI[TeamANDLeague],0),COLUMN(STANDINGS_RBI[PLACE]))</f>
        <v>10</v>
      </c>
      <c r="K307">
        <f>INDEX(STANDINGS_SB[],MATCH(STANDINGS_OVERALL14[[#This Row],[TEAMandLEAGUE]],STANDINGS_SB[TeamANDLeague],0),COLUMN(STANDINGS_SB[PLACE]))</f>
        <v>3</v>
      </c>
      <c r="L307">
        <f>INDEX(STANDINGS_ERA[],MATCH(STANDINGS_OVERALL14[[#This Row],[TEAMandLEAGUE]],STANDINGS_ERA[TeamANDLeague],0),COLUMN(STANDINGS_ERA[PLACE]))</f>
        <v>6</v>
      </c>
      <c r="M307">
        <f>INDEX(STANDINGS_W[],MATCH(STANDINGS_OVERALL14[[#This Row],[TEAMandLEAGUE]],STANDINGS_W[TeamANDLeague],0),COLUMN(STANDINGS_W[PLACE]))</f>
        <v>1</v>
      </c>
      <c r="N307">
        <f>INDEX(STANDINGS_WHIP[],MATCH(STANDINGS_OVERALL14[[#This Row],[TEAMandLEAGUE]],STANDINGS_WHIP[TeamANDLeague],0),COLUMN(STANDINGS_WHIP[PLACE]))</f>
        <v>6</v>
      </c>
      <c r="O307">
        <f>INDEX(STANDINGS_K[],MATCH(STANDINGS_OVERALL14[[#This Row],[TEAMandLEAGUE]],STANDINGS_K[TeamANDLeague],0),COLUMN(STANDINGS_K[PLACE]))</f>
        <v>2</v>
      </c>
      <c r="P307">
        <f>INDEX(STANDINGS_SV[],MATCH(STANDINGS_OVERALL14[[#This Row],[TEAMandLEAGUE]],STANDINGS_SV[TeamANDLeague],0),COLUMN(STANDINGS_SV[PLACE]))</f>
        <v>15</v>
      </c>
      <c r="Q307">
        <f>16-STANDINGS_OVERALL14[[#This Row],[LG BA]]</f>
        <v>12</v>
      </c>
      <c r="R307">
        <f>16-STANDINGS_OVERALL14[[#This Row],[LG R]]</f>
        <v>1</v>
      </c>
      <c r="S307">
        <f>16-STANDINGS_OVERALL14[[#This Row],[LG HR]]</f>
        <v>4</v>
      </c>
      <c r="T307">
        <f>16-STANDINGS_OVERALL14[[#This Row],[LG RBI]]</f>
        <v>6</v>
      </c>
      <c r="U307">
        <f>16-STANDINGS_OVERALL14[[#This Row],[LG SB]]</f>
        <v>13</v>
      </c>
      <c r="V307">
        <f>16-STANDINGS_OVERALL14[[#This Row],[LG ERA]]</f>
        <v>10</v>
      </c>
      <c r="W307">
        <f>16-STANDINGS_OVERALL14[[#This Row],[LG W]]</f>
        <v>15</v>
      </c>
      <c r="X307">
        <f>16-STANDINGS_OVERALL14[[#This Row],[LG WHIP]]</f>
        <v>10</v>
      </c>
      <c r="Y307">
        <f>16-STANDINGS_OVERALL14[[#This Row],[LG K]]</f>
        <v>14</v>
      </c>
      <c r="Z307">
        <f>16-STANDINGS_OVERALL14[[#This Row],[LG SV]]</f>
        <v>1</v>
      </c>
      <c r="AA30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86</v>
      </c>
      <c r="AB307">
        <f t="shared" si="4"/>
        <v>6</v>
      </c>
    </row>
    <row r="308" spans="1:28" x14ac:dyDescent="0.25">
      <c r="A308">
        <v>218</v>
      </c>
      <c r="B308" s="10" t="str">
        <f>STANDINGS_OVERALL14[[#This Row],[Team]]&amp;STANDINGS_OVERALL14[[#This Row],[League]]</f>
        <v>Thats So WONGMain Event Online March 25 League 1</v>
      </c>
      <c r="C308" s="10" t="s">
        <v>613</v>
      </c>
      <c r="D308" t="s">
        <v>192</v>
      </c>
      <c r="E308" t="s">
        <v>450</v>
      </c>
      <c r="F308">
        <v>15</v>
      </c>
      <c r="G308">
        <f>INDEX(STANDINGS_BA[],MATCH(STANDINGS_OVERALL14[[#This Row],[TEAMandLEAGUE]],STANDINGS_BA[TeamANDLeague],0),COLUMN(STANDINGS_BA[PLACE]))</f>
        <v>5</v>
      </c>
      <c r="H308">
        <f>INDEX(STANDINGS_R[],MATCH(STANDINGS_OVERALL14[[#This Row],[TEAMandLEAGUE]],STANDINGS_R[TeamAndLeague],0),COLUMN(STANDINGS_R[PLACE]))</f>
        <v>14</v>
      </c>
      <c r="I308">
        <f>INDEX(STANDINGS_HR[],MATCH(STANDINGS_OVERALL14[[#This Row],[TEAMandLEAGUE]],STANDINGS_HR[TeamANDLeague],0),COLUMN(STANDINGS_HR[PLACE]))</f>
        <v>15</v>
      </c>
      <c r="J308">
        <f>INDEX(STANDINGS_RBI[],MATCH(STANDINGS_OVERALL14[[#This Row],[TEAMandLEAGUE]],STANDINGS_RBI[TeamANDLeague],0),COLUMN(STANDINGS_RBI[PLACE]))</f>
        <v>8</v>
      </c>
      <c r="K308">
        <f>INDEX(STANDINGS_SB[],MATCH(STANDINGS_OVERALL14[[#This Row],[TEAMandLEAGUE]],STANDINGS_SB[TeamANDLeague],0),COLUMN(STANDINGS_SB[PLACE]))</f>
        <v>9</v>
      </c>
      <c r="L308">
        <f>INDEX(STANDINGS_ERA[],MATCH(STANDINGS_OVERALL14[[#This Row],[TEAMandLEAGUE]],STANDINGS_ERA[TeamANDLeague],0),COLUMN(STANDINGS_ERA[PLACE]))</f>
        <v>8</v>
      </c>
      <c r="M308">
        <f>INDEX(STANDINGS_W[],MATCH(STANDINGS_OVERALL14[[#This Row],[TEAMandLEAGUE]],STANDINGS_W[TeamANDLeague],0),COLUMN(STANDINGS_W[PLACE]))</f>
        <v>5</v>
      </c>
      <c r="N308">
        <f>INDEX(STANDINGS_WHIP[],MATCH(STANDINGS_OVERALL14[[#This Row],[TEAMandLEAGUE]],STANDINGS_WHIP[TeamANDLeague],0),COLUMN(STANDINGS_WHIP[PLACE]))</f>
        <v>4</v>
      </c>
      <c r="O308">
        <f>INDEX(STANDINGS_K[],MATCH(STANDINGS_OVERALL14[[#This Row],[TEAMandLEAGUE]],STANDINGS_K[TeamANDLeague],0),COLUMN(STANDINGS_K[PLACE]))</f>
        <v>7</v>
      </c>
      <c r="P308">
        <f>INDEX(STANDINGS_SV[],MATCH(STANDINGS_OVERALL14[[#This Row],[TEAMandLEAGUE]],STANDINGS_SV[TeamANDLeague],0),COLUMN(STANDINGS_SV[PLACE]))</f>
        <v>3</v>
      </c>
      <c r="Q308">
        <f>16-STANDINGS_OVERALL14[[#This Row],[LG BA]]</f>
        <v>11</v>
      </c>
      <c r="R308">
        <f>16-STANDINGS_OVERALL14[[#This Row],[LG R]]</f>
        <v>2</v>
      </c>
      <c r="S308">
        <f>16-STANDINGS_OVERALL14[[#This Row],[LG HR]]</f>
        <v>1</v>
      </c>
      <c r="T308">
        <f>16-STANDINGS_OVERALL14[[#This Row],[LG RBI]]</f>
        <v>8</v>
      </c>
      <c r="U308">
        <f>16-STANDINGS_OVERALL14[[#This Row],[LG SB]]</f>
        <v>7</v>
      </c>
      <c r="V308">
        <f>16-STANDINGS_OVERALL14[[#This Row],[LG ERA]]</f>
        <v>8</v>
      </c>
      <c r="W308">
        <f>16-STANDINGS_OVERALL14[[#This Row],[LG W]]</f>
        <v>11</v>
      </c>
      <c r="X308">
        <f>16-STANDINGS_OVERALL14[[#This Row],[LG WHIP]]</f>
        <v>12</v>
      </c>
      <c r="Y308">
        <f>16-STANDINGS_OVERALL14[[#This Row],[LG K]]</f>
        <v>9</v>
      </c>
      <c r="Z308">
        <f>16-STANDINGS_OVERALL14[[#This Row],[LG SV]]</f>
        <v>13</v>
      </c>
      <c r="AA30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82</v>
      </c>
      <c r="AB308">
        <f t="shared" si="4"/>
        <v>7</v>
      </c>
    </row>
    <row r="309" spans="1:28" x14ac:dyDescent="0.25">
      <c r="A309">
        <v>272</v>
      </c>
      <c r="B309" s="10" t="str">
        <f>STANDINGS_OVERALL14[[#This Row],[Team]]&amp;STANDINGS_OVERALL14[[#This Row],[League]]</f>
        <v>Delt Thunder XIIIMain Event Online March 25 League 1</v>
      </c>
      <c r="C309" s="10" t="s">
        <v>663</v>
      </c>
      <c r="D309" t="s">
        <v>247</v>
      </c>
      <c r="E309" t="s">
        <v>450</v>
      </c>
      <c r="F309">
        <v>6</v>
      </c>
      <c r="G309">
        <f>INDEX(STANDINGS_BA[],MATCH(STANDINGS_OVERALL14[[#This Row],[TEAMandLEAGUE]],STANDINGS_BA[TeamANDLeague],0),COLUMN(STANDINGS_BA[PLACE]))</f>
        <v>10</v>
      </c>
      <c r="H309">
        <f>INDEX(STANDINGS_R[],MATCH(STANDINGS_OVERALL14[[#This Row],[TEAMandLEAGUE]],STANDINGS_R[TeamAndLeague],0),COLUMN(STANDINGS_R[PLACE]))</f>
        <v>3</v>
      </c>
      <c r="I309">
        <f>INDEX(STANDINGS_HR[],MATCH(STANDINGS_OVERALL14[[#This Row],[TEAMandLEAGUE]],STANDINGS_HR[TeamANDLeague],0),COLUMN(STANDINGS_HR[PLACE]))</f>
        <v>10</v>
      </c>
      <c r="J309">
        <f>INDEX(STANDINGS_RBI[],MATCH(STANDINGS_OVERALL14[[#This Row],[TEAMandLEAGUE]],STANDINGS_RBI[TeamANDLeague],0),COLUMN(STANDINGS_RBI[PLACE]))</f>
        <v>7</v>
      </c>
      <c r="K309">
        <f>INDEX(STANDINGS_SB[],MATCH(STANDINGS_OVERALL14[[#This Row],[TEAMandLEAGUE]],STANDINGS_SB[TeamANDLeague],0),COLUMN(STANDINGS_SB[PLACE]))</f>
        <v>2</v>
      </c>
      <c r="L309">
        <f>INDEX(STANDINGS_ERA[],MATCH(STANDINGS_OVERALL14[[#This Row],[TEAMandLEAGUE]],STANDINGS_ERA[TeamANDLeague],0),COLUMN(STANDINGS_ERA[PLACE]))</f>
        <v>13</v>
      </c>
      <c r="M309">
        <f>INDEX(STANDINGS_W[],MATCH(STANDINGS_OVERALL14[[#This Row],[TEAMandLEAGUE]],STANDINGS_W[TeamANDLeague],0),COLUMN(STANDINGS_W[PLACE]))</f>
        <v>7</v>
      </c>
      <c r="N309">
        <f>INDEX(STANDINGS_WHIP[],MATCH(STANDINGS_OVERALL14[[#This Row],[TEAMandLEAGUE]],STANDINGS_WHIP[TeamANDLeague],0),COLUMN(STANDINGS_WHIP[PLACE]))</f>
        <v>14</v>
      </c>
      <c r="O309">
        <f>INDEX(STANDINGS_K[],MATCH(STANDINGS_OVERALL14[[#This Row],[TEAMandLEAGUE]],STANDINGS_K[TeamANDLeague],0),COLUMN(STANDINGS_K[PLACE]))</f>
        <v>8</v>
      </c>
      <c r="P309">
        <f>INDEX(STANDINGS_SV[],MATCH(STANDINGS_OVERALL14[[#This Row],[TEAMandLEAGUE]],STANDINGS_SV[TeamANDLeague],0),COLUMN(STANDINGS_SV[PLACE]))</f>
        <v>5</v>
      </c>
      <c r="Q309">
        <f>16-STANDINGS_OVERALL14[[#This Row],[LG BA]]</f>
        <v>6</v>
      </c>
      <c r="R309">
        <f>16-STANDINGS_OVERALL14[[#This Row],[LG R]]</f>
        <v>13</v>
      </c>
      <c r="S309">
        <f>16-STANDINGS_OVERALL14[[#This Row],[LG HR]]</f>
        <v>6</v>
      </c>
      <c r="T309">
        <f>16-STANDINGS_OVERALL14[[#This Row],[LG RBI]]</f>
        <v>9</v>
      </c>
      <c r="U309">
        <f>16-STANDINGS_OVERALL14[[#This Row],[LG SB]]</f>
        <v>14</v>
      </c>
      <c r="V309">
        <f>16-STANDINGS_OVERALL14[[#This Row],[LG ERA]]</f>
        <v>3</v>
      </c>
      <c r="W309">
        <f>16-STANDINGS_OVERALL14[[#This Row],[LG W]]</f>
        <v>9</v>
      </c>
      <c r="X309">
        <f>16-STANDINGS_OVERALL14[[#This Row],[LG WHIP]]</f>
        <v>2</v>
      </c>
      <c r="Y309">
        <f>16-STANDINGS_OVERALL14[[#This Row],[LG K]]</f>
        <v>8</v>
      </c>
      <c r="Z309">
        <f>16-STANDINGS_OVERALL14[[#This Row],[LG SV]]</f>
        <v>11</v>
      </c>
      <c r="AA30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81</v>
      </c>
      <c r="AB309">
        <f t="shared" si="4"/>
        <v>8</v>
      </c>
    </row>
    <row r="310" spans="1:28" x14ac:dyDescent="0.25">
      <c r="A310">
        <v>222</v>
      </c>
      <c r="B310" s="10" t="str">
        <f>STANDINGS_OVERALL14[[#This Row],[Team]]&amp;STANDINGS_OVERALL14[[#This Row],[League]]</f>
        <v>Hopkins SyndicateMain Event Online March 25 League 1</v>
      </c>
      <c r="C310" s="10" t="s">
        <v>341</v>
      </c>
      <c r="D310" t="s">
        <v>102</v>
      </c>
      <c r="E310" t="s">
        <v>450</v>
      </c>
      <c r="F310">
        <v>12</v>
      </c>
      <c r="G310">
        <f>INDEX(STANDINGS_BA[],MATCH(STANDINGS_OVERALL14[[#This Row],[TEAMandLEAGUE]],STANDINGS_BA[TeamANDLeague],0),COLUMN(STANDINGS_BA[PLACE]))</f>
        <v>14</v>
      </c>
      <c r="H310">
        <f>INDEX(STANDINGS_R[],MATCH(STANDINGS_OVERALL14[[#This Row],[TEAMandLEAGUE]],STANDINGS_R[TeamAndLeague],0),COLUMN(STANDINGS_R[PLACE]))</f>
        <v>11</v>
      </c>
      <c r="I310">
        <f>INDEX(STANDINGS_HR[],MATCH(STANDINGS_OVERALL14[[#This Row],[TEAMandLEAGUE]],STANDINGS_HR[TeamANDLeague],0),COLUMN(STANDINGS_HR[PLACE]))</f>
        <v>11</v>
      </c>
      <c r="J310">
        <f>INDEX(STANDINGS_RBI[],MATCH(STANDINGS_OVERALL14[[#This Row],[TEAMandLEAGUE]],STANDINGS_RBI[TeamANDLeague],0),COLUMN(STANDINGS_RBI[PLACE]))</f>
        <v>15</v>
      </c>
      <c r="K310">
        <f>INDEX(STANDINGS_SB[],MATCH(STANDINGS_OVERALL14[[#This Row],[TEAMandLEAGUE]],STANDINGS_SB[TeamANDLeague],0),COLUMN(STANDINGS_SB[PLACE]))</f>
        <v>10</v>
      </c>
      <c r="L310">
        <f>INDEX(STANDINGS_ERA[],MATCH(STANDINGS_OVERALL14[[#This Row],[TEAMandLEAGUE]],STANDINGS_ERA[TeamANDLeague],0),COLUMN(STANDINGS_ERA[PLACE]))</f>
        <v>2</v>
      </c>
      <c r="M310">
        <f>INDEX(STANDINGS_W[],MATCH(STANDINGS_OVERALL14[[#This Row],[TEAMandLEAGUE]],STANDINGS_W[TeamANDLeague],0),COLUMN(STANDINGS_W[PLACE]))</f>
        <v>2</v>
      </c>
      <c r="N310">
        <f>INDEX(STANDINGS_WHIP[],MATCH(STANDINGS_OVERALL14[[#This Row],[TEAMandLEAGUE]],STANDINGS_WHIP[TeamANDLeague],0),COLUMN(STANDINGS_WHIP[PLACE]))</f>
        <v>3</v>
      </c>
      <c r="O310">
        <f>INDEX(STANDINGS_K[],MATCH(STANDINGS_OVERALL14[[#This Row],[TEAMandLEAGUE]],STANDINGS_K[TeamANDLeague],0),COLUMN(STANDINGS_K[PLACE]))</f>
        <v>3</v>
      </c>
      <c r="P310">
        <f>INDEX(STANDINGS_SV[],MATCH(STANDINGS_OVERALL14[[#This Row],[TEAMandLEAGUE]],STANDINGS_SV[TeamANDLeague],0),COLUMN(STANDINGS_SV[PLACE]))</f>
        <v>10</v>
      </c>
      <c r="Q310">
        <f>16-STANDINGS_OVERALL14[[#This Row],[LG BA]]</f>
        <v>2</v>
      </c>
      <c r="R310">
        <f>16-STANDINGS_OVERALL14[[#This Row],[LG R]]</f>
        <v>5</v>
      </c>
      <c r="S310">
        <f>16-STANDINGS_OVERALL14[[#This Row],[LG HR]]</f>
        <v>5</v>
      </c>
      <c r="T310">
        <f>16-STANDINGS_OVERALL14[[#This Row],[LG RBI]]</f>
        <v>1</v>
      </c>
      <c r="U310">
        <f>16-STANDINGS_OVERALL14[[#This Row],[LG SB]]</f>
        <v>6</v>
      </c>
      <c r="V310">
        <f>16-STANDINGS_OVERALL14[[#This Row],[LG ERA]]</f>
        <v>14</v>
      </c>
      <c r="W310">
        <f>16-STANDINGS_OVERALL14[[#This Row],[LG W]]</f>
        <v>14</v>
      </c>
      <c r="X310">
        <f>16-STANDINGS_OVERALL14[[#This Row],[LG WHIP]]</f>
        <v>13</v>
      </c>
      <c r="Y310">
        <f>16-STANDINGS_OVERALL14[[#This Row],[LG K]]</f>
        <v>13</v>
      </c>
      <c r="Z310">
        <f>16-STANDINGS_OVERALL14[[#This Row],[LG SV]]</f>
        <v>6</v>
      </c>
      <c r="AA31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79</v>
      </c>
      <c r="AB310">
        <f t="shared" si="4"/>
        <v>9</v>
      </c>
    </row>
    <row r="311" spans="1:28" x14ac:dyDescent="0.25">
      <c r="A311">
        <v>250</v>
      </c>
      <c r="B311" s="10" t="str">
        <f>STANDINGS_OVERALL14[[#This Row],[Team]]&amp;STANDINGS_OVERALL14[[#This Row],[League]]</f>
        <v>Team LibrosMain Event Online March 25 League 1</v>
      </c>
      <c r="C311" s="10" t="s">
        <v>338</v>
      </c>
      <c r="D311" t="s">
        <v>339</v>
      </c>
      <c r="E311" t="s">
        <v>450</v>
      </c>
      <c r="F311">
        <v>9</v>
      </c>
      <c r="G311">
        <f>INDEX(STANDINGS_BA[],MATCH(STANDINGS_OVERALL14[[#This Row],[TEAMandLEAGUE]],STANDINGS_BA[TeamANDLeague],0),COLUMN(STANDINGS_BA[PLACE]))</f>
        <v>3</v>
      </c>
      <c r="H311">
        <f>INDEX(STANDINGS_R[],MATCH(STANDINGS_OVERALL14[[#This Row],[TEAMandLEAGUE]],STANDINGS_R[TeamAndLeague],0),COLUMN(STANDINGS_R[PLACE]))</f>
        <v>4</v>
      </c>
      <c r="I311">
        <f>INDEX(STANDINGS_HR[],MATCH(STANDINGS_OVERALL14[[#This Row],[TEAMandLEAGUE]],STANDINGS_HR[TeamANDLeague],0),COLUMN(STANDINGS_HR[PLACE]))</f>
        <v>6</v>
      </c>
      <c r="J311">
        <f>INDEX(STANDINGS_RBI[],MATCH(STANDINGS_OVERALL14[[#This Row],[TEAMandLEAGUE]],STANDINGS_RBI[TeamANDLeague],0),COLUMN(STANDINGS_RBI[PLACE]))</f>
        <v>5</v>
      </c>
      <c r="K311">
        <f>INDEX(STANDINGS_SB[],MATCH(STANDINGS_OVERALL14[[#This Row],[TEAMandLEAGUE]],STANDINGS_SB[TeamANDLeague],0),COLUMN(STANDINGS_SB[PLACE]))</f>
        <v>15</v>
      </c>
      <c r="L311">
        <f>INDEX(STANDINGS_ERA[],MATCH(STANDINGS_OVERALL14[[#This Row],[TEAMandLEAGUE]],STANDINGS_ERA[TeamANDLeague],0),COLUMN(STANDINGS_ERA[PLACE]))</f>
        <v>12</v>
      </c>
      <c r="M311">
        <f>INDEX(STANDINGS_W[],MATCH(STANDINGS_OVERALL14[[#This Row],[TEAMandLEAGUE]],STANDINGS_W[TeamANDLeague],0),COLUMN(STANDINGS_W[PLACE]))</f>
        <v>11</v>
      </c>
      <c r="N311">
        <f>INDEX(STANDINGS_WHIP[],MATCH(STANDINGS_OVERALL14[[#This Row],[TEAMandLEAGUE]],STANDINGS_WHIP[TeamANDLeague],0),COLUMN(STANDINGS_WHIP[PLACE]))</f>
        <v>13</v>
      </c>
      <c r="O311">
        <f>INDEX(STANDINGS_K[],MATCH(STANDINGS_OVERALL14[[#This Row],[TEAMandLEAGUE]],STANDINGS_K[TeamANDLeague],0),COLUMN(STANDINGS_K[PLACE]))</f>
        <v>4</v>
      </c>
      <c r="P311">
        <f>INDEX(STANDINGS_SV[],MATCH(STANDINGS_OVERALL14[[#This Row],[TEAMandLEAGUE]],STANDINGS_SV[TeamANDLeague],0),COLUMN(STANDINGS_SV[PLACE]))</f>
        <v>9</v>
      </c>
      <c r="Q311">
        <f>16-STANDINGS_OVERALL14[[#This Row],[LG BA]]</f>
        <v>13</v>
      </c>
      <c r="R311">
        <f>16-STANDINGS_OVERALL14[[#This Row],[LG R]]</f>
        <v>12</v>
      </c>
      <c r="S311">
        <f>16-STANDINGS_OVERALL14[[#This Row],[LG HR]]</f>
        <v>10</v>
      </c>
      <c r="T311">
        <f>16-STANDINGS_OVERALL14[[#This Row],[LG RBI]]</f>
        <v>11</v>
      </c>
      <c r="U311">
        <f>16-STANDINGS_OVERALL14[[#This Row],[LG SB]]</f>
        <v>1</v>
      </c>
      <c r="V311">
        <f>16-STANDINGS_OVERALL14[[#This Row],[LG ERA]]</f>
        <v>4</v>
      </c>
      <c r="W311">
        <f>16-STANDINGS_OVERALL14[[#This Row],[LG W]]</f>
        <v>5</v>
      </c>
      <c r="X311">
        <f>16-STANDINGS_OVERALL14[[#This Row],[LG WHIP]]</f>
        <v>3</v>
      </c>
      <c r="Y311">
        <f>16-STANDINGS_OVERALL14[[#This Row],[LG K]]</f>
        <v>12</v>
      </c>
      <c r="Z311">
        <f>16-STANDINGS_OVERALL14[[#This Row],[LG SV]]</f>
        <v>7</v>
      </c>
      <c r="AA31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78</v>
      </c>
      <c r="AB311">
        <f t="shared" si="4"/>
        <v>10</v>
      </c>
    </row>
    <row r="312" spans="1:28" x14ac:dyDescent="0.25">
      <c r="A312">
        <v>352</v>
      </c>
      <c r="B312" s="10" t="str">
        <f>STANDINGS_OVERALL14[[#This Row],[Team]]&amp;STANDINGS_OVERALL14[[#This Row],[League]]</f>
        <v>Team ShookMain Event Online March 25 League 1</v>
      </c>
      <c r="C312" s="10" t="s">
        <v>323</v>
      </c>
      <c r="D312" t="s">
        <v>168</v>
      </c>
      <c r="E312" t="s">
        <v>450</v>
      </c>
      <c r="F312">
        <v>4</v>
      </c>
      <c r="G312">
        <f>INDEX(STANDINGS_BA[],MATCH(STANDINGS_OVERALL14[[#This Row],[TEAMandLEAGUE]],STANDINGS_BA[TeamANDLeague],0),COLUMN(STANDINGS_BA[PLACE]))</f>
        <v>2</v>
      </c>
      <c r="H312">
        <f>INDEX(STANDINGS_R[],MATCH(STANDINGS_OVERALL14[[#This Row],[TEAMandLEAGUE]],STANDINGS_R[TeamAndLeague],0),COLUMN(STANDINGS_R[PLACE]))</f>
        <v>7</v>
      </c>
      <c r="I312">
        <f>INDEX(STANDINGS_HR[],MATCH(STANDINGS_OVERALL14[[#This Row],[TEAMandLEAGUE]],STANDINGS_HR[TeamANDLeague],0),COLUMN(STANDINGS_HR[PLACE]))</f>
        <v>7</v>
      </c>
      <c r="J312">
        <f>INDEX(STANDINGS_RBI[],MATCH(STANDINGS_OVERALL14[[#This Row],[TEAMandLEAGUE]],STANDINGS_RBI[TeamANDLeague],0),COLUMN(STANDINGS_RBI[PLACE]))</f>
        <v>11</v>
      </c>
      <c r="K312">
        <f>INDEX(STANDINGS_SB[],MATCH(STANDINGS_OVERALL14[[#This Row],[TEAMandLEAGUE]],STANDINGS_SB[TeamANDLeague],0),COLUMN(STANDINGS_SB[PLACE]))</f>
        <v>12</v>
      </c>
      <c r="L312">
        <f>INDEX(STANDINGS_ERA[],MATCH(STANDINGS_OVERALL14[[#This Row],[TEAMandLEAGUE]],STANDINGS_ERA[TeamANDLeague],0),COLUMN(STANDINGS_ERA[PLACE]))</f>
        <v>9</v>
      </c>
      <c r="M312">
        <f>INDEX(STANDINGS_W[],MATCH(STANDINGS_OVERALL14[[#This Row],[TEAMandLEAGUE]],STANDINGS_W[TeamANDLeague],0),COLUMN(STANDINGS_W[PLACE]))</f>
        <v>8</v>
      </c>
      <c r="N312">
        <f>INDEX(STANDINGS_WHIP[],MATCH(STANDINGS_OVERALL14[[#This Row],[TEAMandLEAGUE]],STANDINGS_WHIP[TeamANDLeague],0),COLUMN(STANDINGS_WHIP[PLACE]))</f>
        <v>11</v>
      </c>
      <c r="O312">
        <f>INDEX(STANDINGS_K[],MATCH(STANDINGS_OVERALL14[[#This Row],[TEAMandLEAGUE]],STANDINGS_K[TeamANDLeague],0),COLUMN(STANDINGS_K[PLACE]))</f>
        <v>11</v>
      </c>
      <c r="P312">
        <f>INDEX(STANDINGS_SV[],MATCH(STANDINGS_OVERALL14[[#This Row],[TEAMandLEAGUE]],STANDINGS_SV[TeamANDLeague],0),COLUMN(STANDINGS_SV[PLACE]))</f>
        <v>14</v>
      </c>
      <c r="Q312">
        <f>16-STANDINGS_OVERALL14[[#This Row],[LG BA]]</f>
        <v>14</v>
      </c>
      <c r="R312">
        <f>16-STANDINGS_OVERALL14[[#This Row],[LG R]]</f>
        <v>9</v>
      </c>
      <c r="S312">
        <f>16-STANDINGS_OVERALL14[[#This Row],[LG HR]]</f>
        <v>9</v>
      </c>
      <c r="T312">
        <f>16-STANDINGS_OVERALL14[[#This Row],[LG RBI]]</f>
        <v>5</v>
      </c>
      <c r="U312">
        <f>16-STANDINGS_OVERALL14[[#This Row],[LG SB]]</f>
        <v>4</v>
      </c>
      <c r="V312">
        <f>16-STANDINGS_OVERALL14[[#This Row],[LG ERA]]</f>
        <v>7</v>
      </c>
      <c r="W312">
        <f>16-STANDINGS_OVERALL14[[#This Row],[LG W]]</f>
        <v>8</v>
      </c>
      <c r="X312">
        <f>16-STANDINGS_OVERALL14[[#This Row],[LG WHIP]]</f>
        <v>5</v>
      </c>
      <c r="Y312">
        <f>16-STANDINGS_OVERALL14[[#This Row],[LG K]]</f>
        <v>5</v>
      </c>
      <c r="Z312">
        <f>16-STANDINGS_OVERALL14[[#This Row],[LG SV]]</f>
        <v>2</v>
      </c>
      <c r="AA31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68</v>
      </c>
      <c r="AB312">
        <f t="shared" si="4"/>
        <v>11</v>
      </c>
    </row>
    <row r="313" spans="1:28" x14ac:dyDescent="0.25">
      <c r="A313">
        <v>336</v>
      </c>
      <c r="B313" s="10" t="str">
        <f>STANDINGS_OVERALL14[[#This Row],[Team]]&amp;STANDINGS_OVERALL14[[#This Row],[League]]</f>
        <v>moversMain Event Online March 25 League 1</v>
      </c>
      <c r="C313" s="10" t="s">
        <v>201</v>
      </c>
      <c r="D313" t="s">
        <v>202</v>
      </c>
      <c r="E313" t="s">
        <v>450</v>
      </c>
      <c r="F313">
        <v>11</v>
      </c>
      <c r="G313">
        <f>INDEX(STANDINGS_BA[],MATCH(STANDINGS_OVERALL14[[#This Row],[TEAMandLEAGUE]],STANDINGS_BA[TeamANDLeague],0),COLUMN(STANDINGS_BA[PLACE]))</f>
        <v>6</v>
      </c>
      <c r="H313">
        <f>INDEX(STANDINGS_R[],MATCH(STANDINGS_OVERALL14[[#This Row],[TEAMandLEAGUE]],STANDINGS_R[TeamAndLeague],0),COLUMN(STANDINGS_R[PLACE]))</f>
        <v>10</v>
      </c>
      <c r="I313">
        <f>INDEX(STANDINGS_HR[],MATCH(STANDINGS_OVERALL14[[#This Row],[TEAMandLEAGUE]],STANDINGS_HR[TeamANDLeague],0),COLUMN(STANDINGS_HR[PLACE]))</f>
        <v>13</v>
      </c>
      <c r="J313">
        <f>INDEX(STANDINGS_RBI[],MATCH(STANDINGS_OVERALL14[[#This Row],[TEAMandLEAGUE]],STANDINGS_RBI[TeamANDLeague],0),COLUMN(STANDINGS_RBI[PLACE]))</f>
        <v>13</v>
      </c>
      <c r="K313">
        <f>INDEX(STANDINGS_SB[],MATCH(STANDINGS_OVERALL14[[#This Row],[TEAMandLEAGUE]],STANDINGS_SB[TeamANDLeague],0),COLUMN(STANDINGS_SB[PLACE]))</f>
        <v>8</v>
      </c>
      <c r="L313">
        <f>INDEX(STANDINGS_ERA[],MATCH(STANDINGS_OVERALL14[[#This Row],[TEAMandLEAGUE]],STANDINGS_ERA[TeamANDLeague],0),COLUMN(STANDINGS_ERA[PLACE]))</f>
        <v>3</v>
      </c>
      <c r="M313">
        <f>INDEX(STANDINGS_W[],MATCH(STANDINGS_OVERALL14[[#This Row],[TEAMandLEAGUE]],STANDINGS_W[TeamANDLeague],0),COLUMN(STANDINGS_W[PLACE]))</f>
        <v>10</v>
      </c>
      <c r="N313">
        <f>INDEX(STANDINGS_WHIP[],MATCH(STANDINGS_OVERALL14[[#This Row],[TEAMandLEAGUE]],STANDINGS_WHIP[TeamANDLeague],0),COLUMN(STANDINGS_WHIP[PLACE]))</f>
        <v>10</v>
      </c>
      <c r="O313">
        <f>INDEX(STANDINGS_K[],MATCH(STANDINGS_OVERALL14[[#This Row],[TEAMandLEAGUE]],STANDINGS_K[TeamANDLeague],0),COLUMN(STANDINGS_K[PLACE]))</f>
        <v>14</v>
      </c>
      <c r="P313">
        <f>INDEX(STANDINGS_SV[],MATCH(STANDINGS_OVERALL14[[#This Row],[TEAMandLEAGUE]],STANDINGS_SV[TeamANDLeague],0),COLUMN(STANDINGS_SV[PLACE]))</f>
        <v>6</v>
      </c>
      <c r="Q313">
        <f>16-STANDINGS_OVERALL14[[#This Row],[LG BA]]</f>
        <v>10</v>
      </c>
      <c r="R313">
        <f>16-STANDINGS_OVERALL14[[#This Row],[LG R]]</f>
        <v>6</v>
      </c>
      <c r="S313">
        <f>16-STANDINGS_OVERALL14[[#This Row],[LG HR]]</f>
        <v>3</v>
      </c>
      <c r="T313">
        <f>16-STANDINGS_OVERALL14[[#This Row],[LG RBI]]</f>
        <v>3</v>
      </c>
      <c r="U313">
        <f>16-STANDINGS_OVERALL14[[#This Row],[LG SB]]</f>
        <v>8</v>
      </c>
      <c r="V313">
        <f>16-STANDINGS_OVERALL14[[#This Row],[LG ERA]]</f>
        <v>13</v>
      </c>
      <c r="W313">
        <f>16-STANDINGS_OVERALL14[[#This Row],[LG W]]</f>
        <v>6</v>
      </c>
      <c r="X313">
        <f>16-STANDINGS_OVERALL14[[#This Row],[LG WHIP]]</f>
        <v>6</v>
      </c>
      <c r="Y313">
        <f>16-STANDINGS_OVERALL14[[#This Row],[LG K]]</f>
        <v>2</v>
      </c>
      <c r="Z313">
        <f>16-STANDINGS_OVERALL14[[#This Row],[LG SV]]</f>
        <v>10</v>
      </c>
      <c r="AA31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67</v>
      </c>
      <c r="AB313">
        <f t="shared" si="4"/>
        <v>12</v>
      </c>
    </row>
    <row r="314" spans="1:28" x14ac:dyDescent="0.25">
      <c r="A314">
        <v>384</v>
      </c>
      <c r="B314" s="10" t="str">
        <f>STANDINGS_OVERALL14[[#This Row],[Team]]&amp;STANDINGS_OVERALL14[[#This Row],[League]]</f>
        <v>Team SchaefferMain Event Online March 25 League 1</v>
      </c>
      <c r="C314" s="10" t="s">
        <v>350</v>
      </c>
      <c r="D314" t="s">
        <v>351</v>
      </c>
      <c r="E314" t="s">
        <v>450</v>
      </c>
      <c r="F314">
        <v>1</v>
      </c>
      <c r="G314">
        <f>INDEX(STANDINGS_BA[],MATCH(STANDINGS_OVERALL14[[#This Row],[TEAMandLEAGUE]],STANDINGS_BA[TeamANDLeague],0),COLUMN(STANDINGS_BA[PLACE]))</f>
        <v>11</v>
      </c>
      <c r="H314">
        <f>INDEX(STANDINGS_R[],MATCH(STANDINGS_OVERALL14[[#This Row],[TEAMandLEAGUE]],STANDINGS_R[TeamAndLeague],0),COLUMN(STANDINGS_R[PLACE]))</f>
        <v>9</v>
      </c>
      <c r="I314">
        <f>INDEX(STANDINGS_HR[],MATCH(STANDINGS_OVERALL14[[#This Row],[TEAMandLEAGUE]],STANDINGS_HR[TeamANDLeague],0),COLUMN(STANDINGS_HR[PLACE]))</f>
        <v>4</v>
      </c>
      <c r="J314">
        <f>INDEX(STANDINGS_RBI[],MATCH(STANDINGS_OVERALL14[[#This Row],[TEAMandLEAGUE]],STANDINGS_RBI[TeamANDLeague],0),COLUMN(STANDINGS_RBI[PLACE]))</f>
        <v>9</v>
      </c>
      <c r="K314">
        <f>INDEX(STANDINGS_SB[],MATCH(STANDINGS_OVERALL14[[#This Row],[TEAMandLEAGUE]],STANDINGS_SB[TeamANDLeague],0),COLUMN(STANDINGS_SB[PLACE]))</f>
        <v>7</v>
      </c>
      <c r="L314">
        <f>INDEX(STANDINGS_ERA[],MATCH(STANDINGS_OVERALL14[[#This Row],[TEAMandLEAGUE]],STANDINGS_ERA[TeamANDLeague],0),COLUMN(STANDINGS_ERA[PLACE]))</f>
        <v>15</v>
      </c>
      <c r="M314">
        <f>INDEX(STANDINGS_W[],MATCH(STANDINGS_OVERALL14[[#This Row],[TEAMandLEAGUE]],STANDINGS_W[TeamANDLeague],0),COLUMN(STANDINGS_W[PLACE]))</f>
        <v>14</v>
      </c>
      <c r="N314">
        <f>INDEX(STANDINGS_WHIP[],MATCH(STANDINGS_OVERALL14[[#This Row],[TEAMandLEAGUE]],STANDINGS_WHIP[TeamANDLeague],0),COLUMN(STANDINGS_WHIP[PLACE]))</f>
        <v>15</v>
      </c>
      <c r="O314">
        <f>INDEX(STANDINGS_K[],MATCH(STANDINGS_OVERALL14[[#This Row],[TEAMandLEAGUE]],STANDINGS_K[TeamANDLeague],0),COLUMN(STANDINGS_K[PLACE]))</f>
        <v>12</v>
      </c>
      <c r="P314">
        <f>INDEX(STANDINGS_SV[],MATCH(STANDINGS_OVERALL14[[#This Row],[TEAMandLEAGUE]],STANDINGS_SV[TeamANDLeague],0),COLUMN(STANDINGS_SV[PLACE]))</f>
        <v>8</v>
      </c>
      <c r="Q314">
        <f>16-STANDINGS_OVERALL14[[#This Row],[LG BA]]</f>
        <v>5</v>
      </c>
      <c r="R314">
        <f>16-STANDINGS_OVERALL14[[#This Row],[LG R]]</f>
        <v>7</v>
      </c>
      <c r="S314">
        <f>16-STANDINGS_OVERALL14[[#This Row],[LG HR]]</f>
        <v>12</v>
      </c>
      <c r="T314">
        <f>16-STANDINGS_OVERALL14[[#This Row],[LG RBI]]</f>
        <v>7</v>
      </c>
      <c r="U314">
        <f>16-STANDINGS_OVERALL14[[#This Row],[LG SB]]</f>
        <v>9</v>
      </c>
      <c r="V314">
        <f>16-STANDINGS_OVERALL14[[#This Row],[LG ERA]]</f>
        <v>1</v>
      </c>
      <c r="W314">
        <f>16-STANDINGS_OVERALL14[[#This Row],[LG W]]</f>
        <v>2</v>
      </c>
      <c r="X314">
        <f>16-STANDINGS_OVERALL14[[#This Row],[LG WHIP]]</f>
        <v>1</v>
      </c>
      <c r="Y314">
        <f>16-STANDINGS_OVERALL14[[#This Row],[LG K]]</f>
        <v>4</v>
      </c>
      <c r="Z314">
        <f>16-STANDINGS_OVERALL14[[#This Row],[LG SV]]</f>
        <v>8</v>
      </c>
      <c r="AA31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56</v>
      </c>
      <c r="AB314">
        <f t="shared" si="4"/>
        <v>13</v>
      </c>
    </row>
    <row r="315" spans="1:28" x14ac:dyDescent="0.25">
      <c r="A315">
        <v>441</v>
      </c>
      <c r="B315" s="10" t="str">
        <f>STANDINGS_OVERALL14[[#This Row],[Team]]&amp;STANDINGS_OVERALL14[[#This Row],[League]]</f>
        <v>Chico Lind's Hermanos - MAIN 3/25Main Event Online March 25 League 1</v>
      </c>
      <c r="C315" s="10" t="s">
        <v>834</v>
      </c>
      <c r="D315" t="s">
        <v>186</v>
      </c>
      <c r="E315" t="s">
        <v>450</v>
      </c>
      <c r="F315">
        <v>5</v>
      </c>
      <c r="G315">
        <f>INDEX(STANDINGS_BA[],MATCH(STANDINGS_OVERALL14[[#This Row],[TEAMandLEAGUE]],STANDINGS_BA[TeamANDLeague],0),COLUMN(STANDINGS_BA[PLACE]))</f>
        <v>12</v>
      </c>
      <c r="H315">
        <f>INDEX(STANDINGS_R[],MATCH(STANDINGS_OVERALL14[[#This Row],[TEAMandLEAGUE]],STANDINGS_R[TeamAndLeague],0),COLUMN(STANDINGS_R[PLACE]))</f>
        <v>13</v>
      </c>
      <c r="I315">
        <f>INDEX(STANDINGS_HR[],MATCH(STANDINGS_OVERALL14[[#This Row],[TEAMandLEAGUE]],STANDINGS_HR[TeamANDLeague],0),COLUMN(STANDINGS_HR[PLACE]))</f>
        <v>14</v>
      </c>
      <c r="J315">
        <f>INDEX(STANDINGS_RBI[],MATCH(STANDINGS_OVERALL14[[#This Row],[TEAMandLEAGUE]],STANDINGS_RBI[TeamANDLeague],0),COLUMN(STANDINGS_RBI[PLACE]))</f>
        <v>14</v>
      </c>
      <c r="K315">
        <f>INDEX(STANDINGS_SB[],MATCH(STANDINGS_OVERALL14[[#This Row],[TEAMandLEAGUE]],STANDINGS_SB[TeamANDLeague],0),COLUMN(STANDINGS_SB[PLACE]))</f>
        <v>5</v>
      </c>
      <c r="L315">
        <f>INDEX(STANDINGS_ERA[],MATCH(STANDINGS_OVERALL14[[#This Row],[TEAMandLEAGUE]],STANDINGS_ERA[TeamANDLeague],0),COLUMN(STANDINGS_ERA[PLACE]))</f>
        <v>14</v>
      </c>
      <c r="M315">
        <f>INDEX(STANDINGS_W[],MATCH(STANDINGS_OVERALL14[[#This Row],[TEAMandLEAGUE]],STANDINGS_W[TeamANDLeague],0),COLUMN(STANDINGS_W[PLACE]))</f>
        <v>13</v>
      </c>
      <c r="N315">
        <f>INDEX(STANDINGS_WHIP[],MATCH(STANDINGS_OVERALL14[[#This Row],[TEAMandLEAGUE]],STANDINGS_WHIP[TeamANDLeague],0),COLUMN(STANDINGS_WHIP[PLACE]))</f>
        <v>9</v>
      </c>
      <c r="O315">
        <f>INDEX(STANDINGS_K[],MATCH(STANDINGS_OVERALL14[[#This Row],[TEAMandLEAGUE]],STANDINGS_K[TeamANDLeague],0),COLUMN(STANDINGS_K[PLACE]))</f>
        <v>10</v>
      </c>
      <c r="P315">
        <f>INDEX(STANDINGS_SV[],MATCH(STANDINGS_OVERALL14[[#This Row],[TEAMandLEAGUE]],STANDINGS_SV[TeamANDLeague],0),COLUMN(STANDINGS_SV[PLACE]))</f>
        <v>11</v>
      </c>
      <c r="Q315">
        <f>16-STANDINGS_OVERALL14[[#This Row],[LG BA]]</f>
        <v>4</v>
      </c>
      <c r="R315">
        <f>16-STANDINGS_OVERALL14[[#This Row],[LG R]]</f>
        <v>3</v>
      </c>
      <c r="S315">
        <f>16-STANDINGS_OVERALL14[[#This Row],[LG HR]]</f>
        <v>2</v>
      </c>
      <c r="T315">
        <f>16-STANDINGS_OVERALL14[[#This Row],[LG RBI]]</f>
        <v>2</v>
      </c>
      <c r="U315">
        <f>16-STANDINGS_OVERALL14[[#This Row],[LG SB]]</f>
        <v>11</v>
      </c>
      <c r="V315">
        <f>16-STANDINGS_OVERALL14[[#This Row],[LG ERA]]</f>
        <v>2</v>
      </c>
      <c r="W315">
        <f>16-STANDINGS_OVERALL14[[#This Row],[LG W]]</f>
        <v>3</v>
      </c>
      <c r="X315">
        <f>16-STANDINGS_OVERALL14[[#This Row],[LG WHIP]]</f>
        <v>7</v>
      </c>
      <c r="Y315">
        <f>16-STANDINGS_OVERALL14[[#This Row],[LG K]]</f>
        <v>6</v>
      </c>
      <c r="Z315">
        <f>16-STANDINGS_OVERALL14[[#This Row],[LG SV]]</f>
        <v>5</v>
      </c>
      <c r="AA31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45</v>
      </c>
      <c r="AB315">
        <f t="shared" si="4"/>
        <v>14</v>
      </c>
    </row>
    <row r="316" spans="1:28" x14ac:dyDescent="0.25">
      <c r="A316">
        <v>452</v>
      </c>
      <c r="B316" s="10" t="str">
        <f>STANDINGS_OVERALL14[[#This Row],[Team]]&amp;STANDINGS_OVERALL14[[#This Row],[League]]</f>
        <v>Elvis Lives MEMain Event Online March 25 League 1</v>
      </c>
      <c r="C316" s="10" t="s">
        <v>846</v>
      </c>
      <c r="D316" t="s">
        <v>847</v>
      </c>
      <c r="E316" t="s">
        <v>450</v>
      </c>
      <c r="F316">
        <v>3</v>
      </c>
      <c r="G316">
        <f>INDEX(STANDINGS_BA[],MATCH(STANDINGS_OVERALL14[[#This Row],[TEAMandLEAGUE]],STANDINGS_BA[TeamANDLeague],0),COLUMN(STANDINGS_BA[PLACE]))</f>
        <v>15</v>
      </c>
      <c r="H316">
        <f>INDEX(STANDINGS_R[],MATCH(STANDINGS_OVERALL14[[#This Row],[TEAMandLEAGUE]],STANDINGS_R[TeamAndLeague],0),COLUMN(STANDINGS_R[PLACE]))</f>
        <v>12</v>
      </c>
      <c r="I316">
        <f>INDEX(STANDINGS_HR[],MATCH(STANDINGS_OVERALL14[[#This Row],[TEAMandLEAGUE]],STANDINGS_HR[TeamANDLeague],0),COLUMN(STANDINGS_HR[PLACE]))</f>
        <v>5</v>
      </c>
      <c r="J316">
        <f>INDEX(STANDINGS_RBI[],MATCH(STANDINGS_OVERALL14[[#This Row],[TEAMandLEAGUE]],STANDINGS_RBI[TeamANDLeague],0),COLUMN(STANDINGS_RBI[PLACE]))</f>
        <v>12</v>
      </c>
      <c r="K316">
        <f>INDEX(STANDINGS_SB[],MATCH(STANDINGS_OVERALL14[[#This Row],[TEAMandLEAGUE]],STANDINGS_SB[TeamANDLeague],0),COLUMN(STANDINGS_SB[PLACE]))</f>
        <v>13</v>
      </c>
      <c r="L316">
        <f>INDEX(STANDINGS_ERA[],MATCH(STANDINGS_OVERALL14[[#This Row],[TEAMandLEAGUE]],STANDINGS_ERA[TeamANDLeague],0),COLUMN(STANDINGS_ERA[PLACE]))</f>
        <v>11</v>
      </c>
      <c r="M316">
        <f>INDEX(STANDINGS_W[],MATCH(STANDINGS_OVERALL14[[#This Row],[TEAMandLEAGUE]],STANDINGS_W[TeamANDLeague],0),COLUMN(STANDINGS_W[PLACE]))</f>
        <v>9</v>
      </c>
      <c r="N316">
        <f>INDEX(STANDINGS_WHIP[],MATCH(STANDINGS_OVERALL14[[#This Row],[TEAMandLEAGUE]],STANDINGS_WHIP[TeamANDLeague],0),COLUMN(STANDINGS_WHIP[PLACE]))</f>
        <v>12</v>
      </c>
      <c r="O316">
        <f>INDEX(STANDINGS_K[],MATCH(STANDINGS_OVERALL14[[#This Row],[TEAMandLEAGUE]],STANDINGS_K[TeamANDLeague],0),COLUMN(STANDINGS_K[PLACE]))</f>
        <v>15</v>
      </c>
      <c r="P316">
        <f>INDEX(STANDINGS_SV[],MATCH(STANDINGS_OVERALL14[[#This Row],[TEAMandLEAGUE]],STANDINGS_SV[TeamANDLeague],0),COLUMN(STANDINGS_SV[PLACE]))</f>
        <v>13</v>
      </c>
      <c r="Q316">
        <f>16-STANDINGS_OVERALL14[[#This Row],[LG BA]]</f>
        <v>1</v>
      </c>
      <c r="R316">
        <f>16-STANDINGS_OVERALL14[[#This Row],[LG R]]</f>
        <v>4</v>
      </c>
      <c r="S316">
        <f>16-STANDINGS_OVERALL14[[#This Row],[LG HR]]</f>
        <v>11</v>
      </c>
      <c r="T316">
        <f>16-STANDINGS_OVERALL14[[#This Row],[LG RBI]]</f>
        <v>4</v>
      </c>
      <c r="U316">
        <f>16-STANDINGS_OVERALL14[[#This Row],[LG SB]]</f>
        <v>3</v>
      </c>
      <c r="V316">
        <f>16-STANDINGS_OVERALL14[[#This Row],[LG ERA]]</f>
        <v>5</v>
      </c>
      <c r="W316">
        <f>16-STANDINGS_OVERALL14[[#This Row],[LG W]]</f>
        <v>7</v>
      </c>
      <c r="X316">
        <f>16-STANDINGS_OVERALL14[[#This Row],[LG WHIP]]</f>
        <v>4</v>
      </c>
      <c r="Y316">
        <f>16-STANDINGS_OVERALL14[[#This Row],[LG K]]</f>
        <v>1</v>
      </c>
      <c r="Z316">
        <f>16-STANDINGS_OVERALL14[[#This Row],[LG SV]]</f>
        <v>3</v>
      </c>
      <c r="AA31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43</v>
      </c>
      <c r="AB316">
        <f t="shared" si="4"/>
        <v>15</v>
      </c>
    </row>
    <row r="317" spans="1:28" x14ac:dyDescent="0.25">
      <c r="A317">
        <v>4</v>
      </c>
      <c r="B317" s="10" t="str">
        <f>STANDINGS_OVERALL14[[#This Row],[Team]]&amp;STANDINGS_OVERALL14[[#This Row],[League]]</f>
        <v>Hell Bent For LeatherMain Event Online March 25 League 2</v>
      </c>
      <c r="C317" s="10" t="s">
        <v>414</v>
      </c>
      <c r="D317" t="s">
        <v>92</v>
      </c>
      <c r="E317" t="s">
        <v>415</v>
      </c>
      <c r="F317">
        <v>4</v>
      </c>
      <c r="G317">
        <f>INDEX(STANDINGS_BA[],MATCH(STANDINGS_OVERALL14[[#This Row],[TEAMandLEAGUE]],STANDINGS_BA[TeamANDLeague],0),COLUMN(STANDINGS_BA[PLACE]))</f>
        <v>2</v>
      </c>
      <c r="H317">
        <f>INDEX(STANDINGS_R[],MATCH(STANDINGS_OVERALL14[[#This Row],[TEAMandLEAGUE]],STANDINGS_R[TeamAndLeague],0),COLUMN(STANDINGS_R[PLACE]))</f>
        <v>1</v>
      </c>
      <c r="I317">
        <f>INDEX(STANDINGS_HR[],MATCH(STANDINGS_OVERALL14[[#This Row],[TEAMandLEAGUE]],STANDINGS_HR[TeamANDLeague],0),COLUMN(STANDINGS_HR[PLACE]))</f>
        <v>1</v>
      </c>
      <c r="J317">
        <f>INDEX(STANDINGS_RBI[],MATCH(STANDINGS_OVERALL14[[#This Row],[TEAMandLEAGUE]],STANDINGS_RBI[TeamANDLeague],0),COLUMN(STANDINGS_RBI[PLACE]))</f>
        <v>1</v>
      </c>
      <c r="K317">
        <f>INDEX(STANDINGS_SB[],MATCH(STANDINGS_OVERALL14[[#This Row],[TEAMandLEAGUE]],STANDINGS_SB[TeamANDLeague],0),COLUMN(STANDINGS_SB[PLACE]))</f>
        <v>1</v>
      </c>
      <c r="L317">
        <f>INDEX(STANDINGS_ERA[],MATCH(STANDINGS_OVERALL14[[#This Row],[TEAMandLEAGUE]],STANDINGS_ERA[TeamANDLeague],0),COLUMN(STANDINGS_ERA[PLACE]))</f>
        <v>1</v>
      </c>
      <c r="M317">
        <f>INDEX(STANDINGS_W[],MATCH(STANDINGS_OVERALL14[[#This Row],[TEAMandLEAGUE]],STANDINGS_W[TeamANDLeague],0),COLUMN(STANDINGS_W[PLACE]))</f>
        <v>1</v>
      </c>
      <c r="N317">
        <f>INDEX(STANDINGS_WHIP[],MATCH(STANDINGS_OVERALL14[[#This Row],[TEAMandLEAGUE]],STANDINGS_WHIP[TeamANDLeague],0),COLUMN(STANDINGS_WHIP[PLACE]))</f>
        <v>1</v>
      </c>
      <c r="O317">
        <f>INDEX(STANDINGS_K[],MATCH(STANDINGS_OVERALL14[[#This Row],[TEAMandLEAGUE]],STANDINGS_K[TeamANDLeague],0),COLUMN(STANDINGS_K[PLACE]))</f>
        <v>5</v>
      </c>
      <c r="P317">
        <f>INDEX(STANDINGS_SV[],MATCH(STANDINGS_OVERALL14[[#This Row],[TEAMandLEAGUE]],STANDINGS_SV[TeamANDLeague],0),COLUMN(STANDINGS_SV[PLACE]))</f>
        <v>6</v>
      </c>
      <c r="Q317">
        <f>16-STANDINGS_OVERALL14[[#This Row],[LG BA]]</f>
        <v>14</v>
      </c>
      <c r="R317">
        <f>16-STANDINGS_OVERALL14[[#This Row],[LG R]]</f>
        <v>15</v>
      </c>
      <c r="S317">
        <f>16-STANDINGS_OVERALL14[[#This Row],[LG HR]]</f>
        <v>15</v>
      </c>
      <c r="T317">
        <f>16-STANDINGS_OVERALL14[[#This Row],[LG RBI]]</f>
        <v>15</v>
      </c>
      <c r="U317">
        <f>16-STANDINGS_OVERALL14[[#This Row],[LG SB]]</f>
        <v>15</v>
      </c>
      <c r="V317">
        <f>16-STANDINGS_OVERALL14[[#This Row],[LG ERA]]</f>
        <v>15</v>
      </c>
      <c r="W317">
        <f>16-STANDINGS_OVERALL14[[#This Row],[LG W]]</f>
        <v>15</v>
      </c>
      <c r="X317">
        <f>16-STANDINGS_OVERALL14[[#This Row],[LG WHIP]]</f>
        <v>15</v>
      </c>
      <c r="Y317">
        <f>16-STANDINGS_OVERALL14[[#This Row],[LG K]]</f>
        <v>11</v>
      </c>
      <c r="Z317">
        <f>16-STANDINGS_OVERALL14[[#This Row],[LG SV]]</f>
        <v>10</v>
      </c>
      <c r="AA31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140</v>
      </c>
      <c r="AB317">
        <f t="shared" si="4"/>
        <v>1</v>
      </c>
    </row>
    <row r="318" spans="1:28" x14ac:dyDescent="0.25">
      <c r="A318">
        <v>105</v>
      </c>
      <c r="B318" s="10" t="str">
        <f>STANDINGS_OVERALL14[[#This Row],[Team]]&amp;STANDINGS_OVERALL14[[#This Row],[League]]</f>
        <v>Skillz that KillzMain Event Online March 25 League 2</v>
      </c>
      <c r="C318" s="10" t="s">
        <v>511</v>
      </c>
      <c r="D318" t="s">
        <v>183</v>
      </c>
      <c r="E318" t="s">
        <v>415</v>
      </c>
      <c r="F318">
        <v>10</v>
      </c>
      <c r="G318">
        <f>INDEX(STANDINGS_BA[],MATCH(STANDINGS_OVERALL14[[#This Row],[TEAMandLEAGUE]],STANDINGS_BA[TeamANDLeague],0),COLUMN(STANDINGS_BA[PLACE]))</f>
        <v>1</v>
      </c>
      <c r="H318">
        <f>INDEX(STANDINGS_R[],MATCH(STANDINGS_OVERALL14[[#This Row],[TEAMandLEAGUE]],STANDINGS_R[TeamAndLeague],0),COLUMN(STANDINGS_R[PLACE]))</f>
        <v>2</v>
      </c>
      <c r="I318">
        <f>INDEX(STANDINGS_HR[],MATCH(STANDINGS_OVERALL14[[#This Row],[TEAMandLEAGUE]],STANDINGS_HR[TeamANDLeague],0),COLUMN(STANDINGS_HR[PLACE]))</f>
        <v>4</v>
      </c>
      <c r="J318">
        <f>INDEX(STANDINGS_RBI[],MATCH(STANDINGS_OVERALL14[[#This Row],[TEAMandLEAGUE]],STANDINGS_RBI[TeamANDLeague],0),COLUMN(STANDINGS_RBI[PLACE]))</f>
        <v>2</v>
      </c>
      <c r="K318">
        <f>INDEX(STANDINGS_SB[],MATCH(STANDINGS_OVERALL14[[#This Row],[TEAMandLEAGUE]],STANDINGS_SB[TeamANDLeague],0),COLUMN(STANDINGS_SB[PLACE]))</f>
        <v>13</v>
      </c>
      <c r="L318">
        <f>INDEX(STANDINGS_ERA[],MATCH(STANDINGS_OVERALL14[[#This Row],[TEAMandLEAGUE]],STANDINGS_ERA[TeamANDLeague],0),COLUMN(STANDINGS_ERA[PLACE]))</f>
        <v>8</v>
      </c>
      <c r="M318">
        <f>INDEX(STANDINGS_W[],MATCH(STANDINGS_OVERALL14[[#This Row],[TEAMandLEAGUE]],STANDINGS_W[TeamANDLeague],0),COLUMN(STANDINGS_W[PLACE]))</f>
        <v>2</v>
      </c>
      <c r="N318">
        <f>INDEX(STANDINGS_WHIP[],MATCH(STANDINGS_OVERALL14[[#This Row],[TEAMandLEAGUE]],STANDINGS_WHIP[TeamANDLeague],0),COLUMN(STANDINGS_WHIP[PLACE]))</f>
        <v>9</v>
      </c>
      <c r="O318">
        <f>INDEX(STANDINGS_K[],MATCH(STANDINGS_OVERALL14[[#This Row],[TEAMandLEAGUE]],STANDINGS_K[TeamANDLeague],0),COLUMN(STANDINGS_K[PLACE]))</f>
        <v>3</v>
      </c>
      <c r="P318">
        <f>INDEX(STANDINGS_SV[],MATCH(STANDINGS_OVERALL14[[#This Row],[TEAMandLEAGUE]],STANDINGS_SV[TeamANDLeague],0),COLUMN(STANDINGS_SV[PLACE]))</f>
        <v>15</v>
      </c>
      <c r="Q318">
        <f>16-STANDINGS_OVERALL14[[#This Row],[LG BA]]</f>
        <v>15</v>
      </c>
      <c r="R318">
        <f>16-STANDINGS_OVERALL14[[#This Row],[LG R]]</f>
        <v>14</v>
      </c>
      <c r="S318">
        <f>16-STANDINGS_OVERALL14[[#This Row],[LG HR]]</f>
        <v>12</v>
      </c>
      <c r="T318">
        <f>16-STANDINGS_OVERALL14[[#This Row],[LG RBI]]</f>
        <v>14</v>
      </c>
      <c r="U318">
        <f>16-STANDINGS_OVERALL14[[#This Row],[LG SB]]</f>
        <v>3</v>
      </c>
      <c r="V318">
        <f>16-STANDINGS_OVERALL14[[#This Row],[LG ERA]]</f>
        <v>8</v>
      </c>
      <c r="W318">
        <f>16-STANDINGS_OVERALL14[[#This Row],[LG W]]</f>
        <v>14</v>
      </c>
      <c r="X318">
        <f>16-STANDINGS_OVERALL14[[#This Row],[LG WHIP]]</f>
        <v>7</v>
      </c>
      <c r="Y318">
        <f>16-STANDINGS_OVERALL14[[#This Row],[LG K]]</f>
        <v>13</v>
      </c>
      <c r="Z318">
        <f>16-STANDINGS_OVERALL14[[#This Row],[LG SV]]</f>
        <v>1</v>
      </c>
      <c r="AA31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101</v>
      </c>
      <c r="AB318">
        <f t="shared" si="4"/>
        <v>2</v>
      </c>
    </row>
    <row r="319" spans="1:28" x14ac:dyDescent="0.25">
      <c r="A319">
        <v>132</v>
      </c>
      <c r="B319" s="10" t="str">
        <f>STANDINGS_OVERALL14[[#This Row],[Team]]&amp;STANDINGS_OVERALL14[[#This Row],[League]]</f>
        <v>The SyndicateMain Event Online March 25 League 2</v>
      </c>
      <c r="C319" s="10" t="s">
        <v>537</v>
      </c>
      <c r="D319" t="s">
        <v>72</v>
      </c>
      <c r="E319" t="s">
        <v>415</v>
      </c>
      <c r="F319">
        <v>3</v>
      </c>
      <c r="G319">
        <f>INDEX(STANDINGS_BA[],MATCH(STANDINGS_OVERALL14[[#This Row],[TEAMandLEAGUE]],STANDINGS_BA[TeamANDLeague],0),COLUMN(STANDINGS_BA[PLACE]))</f>
        <v>9</v>
      </c>
      <c r="H319">
        <f>INDEX(STANDINGS_R[],MATCH(STANDINGS_OVERALL14[[#This Row],[TEAMandLEAGUE]],STANDINGS_R[TeamAndLeague],0),COLUMN(STANDINGS_R[PLACE]))</f>
        <v>3</v>
      </c>
      <c r="I319">
        <f>INDEX(STANDINGS_HR[],MATCH(STANDINGS_OVERALL14[[#This Row],[TEAMandLEAGUE]],STANDINGS_HR[TeamANDLeague],0),COLUMN(STANDINGS_HR[PLACE]))</f>
        <v>2</v>
      </c>
      <c r="J319">
        <f>INDEX(STANDINGS_RBI[],MATCH(STANDINGS_OVERALL14[[#This Row],[TEAMandLEAGUE]],STANDINGS_RBI[TeamANDLeague],0),COLUMN(STANDINGS_RBI[PLACE]))</f>
        <v>4</v>
      </c>
      <c r="K319">
        <f>INDEX(STANDINGS_SB[],MATCH(STANDINGS_OVERALL14[[#This Row],[TEAMandLEAGUE]],STANDINGS_SB[TeamANDLeague],0),COLUMN(STANDINGS_SB[PLACE]))</f>
        <v>12</v>
      </c>
      <c r="L319">
        <f>INDEX(STANDINGS_ERA[],MATCH(STANDINGS_OVERALL14[[#This Row],[TEAMandLEAGUE]],STANDINGS_ERA[TeamANDLeague],0),COLUMN(STANDINGS_ERA[PLACE]))</f>
        <v>6</v>
      </c>
      <c r="M319">
        <f>INDEX(STANDINGS_W[],MATCH(STANDINGS_OVERALL14[[#This Row],[TEAMandLEAGUE]],STANDINGS_W[TeamANDLeague],0),COLUMN(STANDINGS_W[PLACE]))</f>
        <v>3</v>
      </c>
      <c r="N319">
        <f>INDEX(STANDINGS_WHIP[],MATCH(STANDINGS_OVERALL14[[#This Row],[TEAMandLEAGUE]],STANDINGS_WHIP[TeamANDLeague],0),COLUMN(STANDINGS_WHIP[PLACE]))</f>
        <v>5</v>
      </c>
      <c r="O319">
        <f>INDEX(STANDINGS_K[],MATCH(STANDINGS_OVERALL14[[#This Row],[TEAMandLEAGUE]],STANDINGS_K[TeamANDLeague],0),COLUMN(STANDINGS_K[PLACE]))</f>
        <v>2</v>
      </c>
      <c r="P319">
        <f>INDEX(STANDINGS_SV[],MATCH(STANDINGS_OVERALL14[[#This Row],[TEAMandLEAGUE]],STANDINGS_SV[TeamANDLeague],0),COLUMN(STANDINGS_SV[PLACE]))</f>
        <v>13</v>
      </c>
      <c r="Q319">
        <f>16-STANDINGS_OVERALL14[[#This Row],[LG BA]]</f>
        <v>7</v>
      </c>
      <c r="R319">
        <f>16-STANDINGS_OVERALL14[[#This Row],[LG R]]</f>
        <v>13</v>
      </c>
      <c r="S319">
        <f>16-STANDINGS_OVERALL14[[#This Row],[LG HR]]</f>
        <v>14</v>
      </c>
      <c r="T319">
        <f>16-STANDINGS_OVERALL14[[#This Row],[LG RBI]]</f>
        <v>12</v>
      </c>
      <c r="U319">
        <f>16-STANDINGS_OVERALL14[[#This Row],[LG SB]]</f>
        <v>4</v>
      </c>
      <c r="V319">
        <f>16-STANDINGS_OVERALL14[[#This Row],[LG ERA]]</f>
        <v>10</v>
      </c>
      <c r="W319">
        <f>16-STANDINGS_OVERALL14[[#This Row],[LG W]]</f>
        <v>13</v>
      </c>
      <c r="X319">
        <f>16-STANDINGS_OVERALL14[[#This Row],[LG WHIP]]</f>
        <v>11</v>
      </c>
      <c r="Y319">
        <f>16-STANDINGS_OVERALL14[[#This Row],[LG K]]</f>
        <v>14</v>
      </c>
      <c r="Z319">
        <f>16-STANDINGS_OVERALL14[[#This Row],[LG SV]]</f>
        <v>3</v>
      </c>
      <c r="AA31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101</v>
      </c>
      <c r="AB319">
        <f t="shared" si="4"/>
        <v>3</v>
      </c>
    </row>
    <row r="320" spans="1:28" x14ac:dyDescent="0.25">
      <c r="A320">
        <v>166</v>
      </c>
      <c r="B320" s="10" t="str">
        <f>STANDINGS_OVERALL14[[#This Row],[Team]]&amp;STANDINGS_OVERALL14[[#This Row],[League]]</f>
        <v>Plati-pusesMain Event Online March 25 League 2</v>
      </c>
      <c r="C320" s="10" t="s">
        <v>279</v>
      </c>
      <c r="D320" t="s">
        <v>280</v>
      </c>
      <c r="E320" t="s">
        <v>415</v>
      </c>
      <c r="F320">
        <v>8</v>
      </c>
      <c r="G320">
        <f>INDEX(STANDINGS_BA[],MATCH(STANDINGS_OVERALL14[[#This Row],[TEAMandLEAGUE]],STANDINGS_BA[TeamANDLeague],0),COLUMN(STANDINGS_BA[PLACE]))</f>
        <v>8</v>
      </c>
      <c r="H320">
        <f>INDEX(STANDINGS_R[],MATCH(STANDINGS_OVERALL14[[#This Row],[TEAMandLEAGUE]],STANDINGS_R[TeamAndLeague],0),COLUMN(STANDINGS_R[PLACE]))</f>
        <v>6</v>
      </c>
      <c r="I320">
        <f>INDEX(STANDINGS_HR[],MATCH(STANDINGS_OVERALL14[[#This Row],[TEAMandLEAGUE]],STANDINGS_HR[TeamANDLeague],0),COLUMN(STANDINGS_HR[PLACE]))</f>
        <v>3</v>
      </c>
      <c r="J320">
        <f>INDEX(STANDINGS_RBI[],MATCH(STANDINGS_OVERALL14[[#This Row],[TEAMandLEAGUE]],STANDINGS_RBI[TeamANDLeague],0),COLUMN(STANDINGS_RBI[PLACE]))</f>
        <v>3</v>
      </c>
      <c r="K320">
        <f>INDEX(STANDINGS_SB[],MATCH(STANDINGS_OVERALL14[[#This Row],[TEAMandLEAGUE]],STANDINGS_SB[TeamANDLeague],0),COLUMN(STANDINGS_SB[PLACE]))</f>
        <v>11</v>
      </c>
      <c r="L320">
        <f>INDEX(STANDINGS_ERA[],MATCH(STANDINGS_OVERALL14[[#This Row],[TEAMandLEAGUE]],STANDINGS_ERA[TeamANDLeague],0),COLUMN(STANDINGS_ERA[PLACE]))</f>
        <v>7</v>
      </c>
      <c r="M320">
        <f>INDEX(STANDINGS_W[],MATCH(STANDINGS_OVERALL14[[#This Row],[TEAMandLEAGUE]],STANDINGS_W[TeamANDLeague],0),COLUMN(STANDINGS_W[PLACE]))</f>
        <v>7</v>
      </c>
      <c r="N320">
        <f>INDEX(STANDINGS_WHIP[],MATCH(STANDINGS_OVERALL14[[#This Row],[TEAMandLEAGUE]],STANDINGS_WHIP[TeamANDLeague],0),COLUMN(STANDINGS_WHIP[PLACE]))</f>
        <v>2</v>
      </c>
      <c r="O320">
        <f>INDEX(STANDINGS_K[],MATCH(STANDINGS_OVERALL14[[#This Row],[TEAMandLEAGUE]],STANDINGS_K[TeamANDLeague],0),COLUMN(STANDINGS_K[PLACE]))</f>
        <v>8</v>
      </c>
      <c r="P320">
        <f>INDEX(STANDINGS_SV[],MATCH(STANDINGS_OVERALL14[[#This Row],[TEAMandLEAGUE]],STANDINGS_SV[TeamANDLeague],0),COLUMN(STANDINGS_SV[PLACE]))</f>
        <v>10</v>
      </c>
      <c r="Q320">
        <f>16-STANDINGS_OVERALL14[[#This Row],[LG BA]]</f>
        <v>8</v>
      </c>
      <c r="R320">
        <f>16-STANDINGS_OVERALL14[[#This Row],[LG R]]</f>
        <v>10</v>
      </c>
      <c r="S320">
        <f>16-STANDINGS_OVERALL14[[#This Row],[LG HR]]</f>
        <v>13</v>
      </c>
      <c r="T320">
        <f>16-STANDINGS_OVERALL14[[#This Row],[LG RBI]]</f>
        <v>13</v>
      </c>
      <c r="U320">
        <f>16-STANDINGS_OVERALL14[[#This Row],[LG SB]]</f>
        <v>5</v>
      </c>
      <c r="V320">
        <f>16-STANDINGS_OVERALL14[[#This Row],[LG ERA]]</f>
        <v>9</v>
      </c>
      <c r="W320">
        <f>16-STANDINGS_OVERALL14[[#This Row],[LG W]]</f>
        <v>9</v>
      </c>
      <c r="X320">
        <f>16-STANDINGS_OVERALL14[[#This Row],[LG WHIP]]</f>
        <v>14</v>
      </c>
      <c r="Y320">
        <f>16-STANDINGS_OVERALL14[[#This Row],[LG K]]</f>
        <v>8</v>
      </c>
      <c r="Z320">
        <f>16-STANDINGS_OVERALL14[[#This Row],[LG SV]]</f>
        <v>6</v>
      </c>
      <c r="AA32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320">
        <f t="shared" si="4"/>
        <v>4</v>
      </c>
    </row>
    <row r="321" spans="1:28" x14ac:dyDescent="0.25">
      <c r="A321">
        <v>224</v>
      </c>
      <c r="B321" s="10" t="str">
        <f>STANDINGS_OVERALL14[[#This Row],[Team]]&amp;STANDINGS_OVERALL14[[#This Row],[League]]</f>
        <v>JavierBryantMain Event Online March 25 League 2</v>
      </c>
      <c r="C321" s="10" t="s">
        <v>624</v>
      </c>
      <c r="D321" t="s">
        <v>625</v>
      </c>
      <c r="E321" t="s">
        <v>415</v>
      </c>
      <c r="F321">
        <v>12</v>
      </c>
      <c r="G321">
        <f>INDEX(STANDINGS_BA[],MATCH(STANDINGS_OVERALL14[[#This Row],[TEAMandLEAGUE]],STANDINGS_BA[TeamANDLeague],0),COLUMN(STANDINGS_BA[PLACE]))</f>
        <v>13</v>
      </c>
      <c r="H321">
        <f>INDEX(STANDINGS_R[],MATCH(STANDINGS_OVERALL14[[#This Row],[TEAMandLEAGUE]],STANDINGS_R[TeamAndLeague],0),COLUMN(STANDINGS_R[PLACE]))</f>
        <v>11</v>
      </c>
      <c r="I321">
        <f>INDEX(STANDINGS_HR[],MATCH(STANDINGS_OVERALL14[[#This Row],[TEAMandLEAGUE]],STANDINGS_HR[TeamANDLeague],0),COLUMN(STANDINGS_HR[PLACE]))</f>
        <v>9</v>
      </c>
      <c r="J321">
        <f>INDEX(STANDINGS_RBI[],MATCH(STANDINGS_OVERALL14[[#This Row],[TEAMandLEAGUE]],STANDINGS_RBI[TeamANDLeague],0),COLUMN(STANDINGS_RBI[PLACE]))</f>
        <v>11</v>
      </c>
      <c r="K321">
        <f>INDEX(STANDINGS_SB[],MATCH(STANDINGS_OVERALL14[[#This Row],[TEAMandLEAGUE]],STANDINGS_SB[TeamANDLeague],0),COLUMN(STANDINGS_SB[PLACE]))</f>
        <v>2</v>
      </c>
      <c r="L321">
        <f>INDEX(STANDINGS_ERA[],MATCH(STANDINGS_OVERALL14[[#This Row],[TEAMandLEAGUE]],STANDINGS_ERA[TeamANDLeague],0),COLUMN(STANDINGS_ERA[PLACE]))</f>
        <v>2</v>
      </c>
      <c r="M321">
        <f>INDEX(STANDINGS_W[],MATCH(STANDINGS_OVERALL14[[#This Row],[TEAMandLEAGUE]],STANDINGS_W[TeamANDLeague],0),COLUMN(STANDINGS_W[PLACE]))</f>
        <v>5</v>
      </c>
      <c r="N321">
        <f>INDEX(STANDINGS_WHIP[],MATCH(STANDINGS_OVERALL14[[#This Row],[TEAMandLEAGUE]],STANDINGS_WHIP[TeamANDLeague],0),COLUMN(STANDINGS_WHIP[PLACE]))</f>
        <v>3</v>
      </c>
      <c r="O321">
        <f>INDEX(STANDINGS_K[],MATCH(STANDINGS_OVERALL14[[#This Row],[TEAMandLEAGUE]],STANDINGS_K[TeamANDLeague],0),COLUMN(STANDINGS_K[PLACE]))</f>
        <v>4</v>
      </c>
      <c r="P321">
        <f>INDEX(STANDINGS_SV[],MATCH(STANDINGS_OVERALL14[[#This Row],[TEAMandLEAGUE]],STANDINGS_SV[TeamANDLeague],0),COLUMN(STANDINGS_SV[PLACE]))</f>
        <v>14</v>
      </c>
      <c r="Q321">
        <f>16-STANDINGS_OVERALL14[[#This Row],[LG BA]]</f>
        <v>3</v>
      </c>
      <c r="R321">
        <f>16-STANDINGS_OVERALL14[[#This Row],[LG R]]</f>
        <v>5</v>
      </c>
      <c r="S321">
        <f>16-STANDINGS_OVERALL14[[#This Row],[LG HR]]</f>
        <v>7</v>
      </c>
      <c r="T321">
        <f>16-STANDINGS_OVERALL14[[#This Row],[LG RBI]]</f>
        <v>5</v>
      </c>
      <c r="U321">
        <f>16-STANDINGS_OVERALL14[[#This Row],[LG SB]]</f>
        <v>14</v>
      </c>
      <c r="V321">
        <f>16-STANDINGS_OVERALL14[[#This Row],[LG ERA]]</f>
        <v>14</v>
      </c>
      <c r="W321">
        <f>16-STANDINGS_OVERALL14[[#This Row],[LG W]]</f>
        <v>11</v>
      </c>
      <c r="X321">
        <f>16-STANDINGS_OVERALL14[[#This Row],[LG WHIP]]</f>
        <v>13</v>
      </c>
      <c r="Y321">
        <f>16-STANDINGS_OVERALL14[[#This Row],[LG K]]</f>
        <v>12</v>
      </c>
      <c r="Z321">
        <f>16-STANDINGS_OVERALL14[[#This Row],[LG SV]]</f>
        <v>2</v>
      </c>
      <c r="AA32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86</v>
      </c>
      <c r="AB321">
        <f t="shared" si="4"/>
        <v>5</v>
      </c>
    </row>
    <row r="322" spans="1:28" x14ac:dyDescent="0.25">
      <c r="A322">
        <v>210</v>
      </c>
      <c r="B322" s="10" t="str">
        <f>STANDINGS_OVERALL14[[#This Row],[Team]]&amp;STANDINGS_OVERALL14[[#This Row],[League]]</f>
        <v>KnuckleheadsMain Event Online March 25 League 2</v>
      </c>
      <c r="C322" s="10" t="s">
        <v>606</v>
      </c>
      <c r="D322" t="s">
        <v>113</v>
      </c>
      <c r="E322" t="s">
        <v>415</v>
      </c>
      <c r="F322">
        <v>2</v>
      </c>
      <c r="G322">
        <f>INDEX(STANDINGS_BA[],MATCH(STANDINGS_OVERALL14[[#This Row],[TEAMandLEAGUE]],STANDINGS_BA[TeamANDLeague],0),COLUMN(STANDINGS_BA[PLACE]))</f>
        <v>11</v>
      </c>
      <c r="H322">
        <f>INDEX(STANDINGS_R[],MATCH(STANDINGS_OVERALL14[[#This Row],[TEAMandLEAGUE]],STANDINGS_R[TeamAndLeague],0),COLUMN(STANDINGS_R[PLACE]))</f>
        <v>8</v>
      </c>
      <c r="I322">
        <f>INDEX(STANDINGS_HR[],MATCH(STANDINGS_OVERALL14[[#This Row],[TEAMandLEAGUE]],STANDINGS_HR[TeamANDLeague],0),COLUMN(STANDINGS_HR[PLACE]))</f>
        <v>12</v>
      </c>
      <c r="J322">
        <f>INDEX(STANDINGS_RBI[],MATCH(STANDINGS_OVERALL14[[#This Row],[TEAMandLEAGUE]],STANDINGS_RBI[TeamANDLeague],0),COLUMN(STANDINGS_RBI[PLACE]))</f>
        <v>5</v>
      </c>
      <c r="K322">
        <f>INDEX(STANDINGS_SB[],MATCH(STANDINGS_OVERALL14[[#This Row],[TEAMandLEAGUE]],STANDINGS_SB[TeamANDLeague],0),COLUMN(STANDINGS_SB[PLACE]))</f>
        <v>5</v>
      </c>
      <c r="L322">
        <f>INDEX(STANDINGS_ERA[],MATCH(STANDINGS_OVERALL14[[#This Row],[TEAMandLEAGUE]],STANDINGS_ERA[TeamANDLeague],0),COLUMN(STANDINGS_ERA[PLACE]))</f>
        <v>12</v>
      </c>
      <c r="M322">
        <f>INDEX(STANDINGS_W[],MATCH(STANDINGS_OVERALL14[[#This Row],[TEAMandLEAGUE]],STANDINGS_W[TeamANDLeague],0),COLUMN(STANDINGS_W[PLACE]))</f>
        <v>4</v>
      </c>
      <c r="N322">
        <f>INDEX(STANDINGS_WHIP[],MATCH(STANDINGS_OVERALL14[[#This Row],[TEAMandLEAGUE]],STANDINGS_WHIP[TeamANDLeague],0),COLUMN(STANDINGS_WHIP[PLACE]))</f>
        <v>7</v>
      </c>
      <c r="O322">
        <f>INDEX(STANDINGS_K[],MATCH(STANDINGS_OVERALL14[[#This Row],[TEAMandLEAGUE]],STANDINGS_K[TeamANDLeague],0),COLUMN(STANDINGS_K[PLACE]))</f>
        <v>1</v>
      </c>
      <c r="P322">
        <f>INDEX(STANDINGS_SV[],MATCH(STANDINGS_OVERALL14[[#This Row],[TEAMandLEAGUE]],STANDINGS_SV[TeamANDLeague],0),COLUMN(STANDINGS_SV[PLACE]))</f>
        <v>11</v>
      </c>
      <c r="Q322">
        <f>16-STANDINGS_OVERALL14[[#This Row],[LG BA]]</f>
        <v>5</v>
      </c>
      <c r="R322">
        <f>16-STANDINGS_OVERALL14[[#This Row],[LG R]]</f>
        <v>8</v>
      </c>
      <c r="S322">
        <f>16-STANDINGS_OVERALL14[[#This Row],[LG HR]]</f>
        <v>4</v>
      </c>
      <c r="T322">
        <f>16-STANDINGS_OVERALL14[[#This Row],[LG RBI]]</f>
        <v>11</v>
      </c>
      <c r="U322">
        <f>16-STANDINGS_OVERALL14[[#This Row],[LG SB]]</f>
        <v>11</v>
      </c>
      <c r="V322">
        <f>16-STANDINGS_OVERALL14[[#This Row],[LG ERA]]</f>
        <v>4</v>
      </c>
      <c r="W322">
        <f>16-STANDINGS_OVERALL14[[#This Row],[LG W]]</f>
        <v>12</v>
      </c>
      <c r="X322">
        <f>16-STANDINGS_OVERALL14[[#This Row],[LG WHIP]]</f>
        <v>9</v>
      </c>
      <c r="Y322">
        <f>16-STANDINGS_OVERALL14[[#This Row],[LG K]]</f>
        <v>15</v>
      </c>
      <c r="Z322">
        <f>16-STANDINGS_OVERALL14[[#This Row],[LG SV]]</f>
        <v>5</v>
      </c>
      <c r="AA32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322">
        <f t="shared" ref="AB322:AB385" si="5">IF(E322=E321,AB321+1,1)</f>
        <v>6</v>
      </c>
    </row>
    <row r="323" spans="1:28" x14ac:dyDescent="0.25">
      <c r="A323">
        <v>248</v>
      </c>
      <c r="B323" s="10" t="str">
        <f>STANDINGS_OVERALL14[[#This Row],[Team]]&amp;STANDINGS_OVERALL14[[#This Row],[League]]</f>
        <v>MustSeeTV314{M1}Main Event Online March 25 League 2</v>
      </c>
      <c r="C323" s="10" t="s">
        <v>648</v>
      </c>
      <c r="D323" t="s">
        <v>40</v>
      </c>
      <c r="E323" t="s">
        <v>415</v>
      </c>
      <c r="F323">
        <v>5</v>
      </c>
      <c r="G323">
        <f>INDEX(STANDINGS_BA[],MATCH(STANDINGS_OVERALL14[[#This Row],[TEAMandLEAGUE]],STANDINGS_BA[TeamANDLeague],0),COLUMN(STANDINGS_BA[PLACE]))</f>
        <v>10</v>
      </c>
      <c r="H323">
        <f>INDEX(STANDINGS_R[],MATCH(STANDINGS_OVERALL14[[#This Row],[TEAMandLEAGUE]],STANDINGS_R[TeamAndLeague],0),COLUMN(STANDINGS_R[PLACE]))</f>
        <v>4</v>
      </c>
      <c r="I323">
        <f>INDEX(STANDINGS_HR[],MATCH(STANDINGS_OVERALL14[[#This Row],[TEAMandLEAGUE]],STANDINGS_HR[TeamANDLeague],0),COLUMN(STANDINGS_HR[PLACE]))</f>
        <v>11</v>
      </c>
      <c r="J323">
        <f>INDEX(STANDINGS_RBI[],MATCH(STANDINGS_OVERALL14[[#This Row],[TEAMandLEAGUE]],STANDINGS_RBI[TeamANDLeague],0),COLUMN(STANDINGS_RBI[PLACE]))</f>
        <v>12</v>
      </c>
      <c r="K323">
        <f>INDEX(STANDINGS_SB[],MATCH(STANDINGS_OVERALL14[[#This Row],[TEAMandLEAGUE]],STANDINGS_SB[TeamANDLeague],0),COLUMN(STANDINGS_SB[PLACE]))</f>
        <v>4</v>
      </c>
      <c r="L323">
        <f>INDEX(STANDINGS_ERA[],MATCH(STANDINGS_OVERALL14[[#This Row],[TEAMandLEAGUE]],STANDINGS_ERA[TeamANDLeague],0),COLUMN(STANDINGS_ERA[PLACE]))</f>
        <v>4</v>
      </c>
      <c r="M323">
        <f>INDEX(STANDINGS_W[],MATCH(STANDINGS_OVERALL14[[#This Row],[TEAMandLEAGUE]],STANDINGS_W[TeamANDLeague],0),COLUMN(STANDINGS_W[PLACE]))</f>
        <v>13</v>
      </c>
      <c r="N323">
        <f>INDEX(STANDINGS_WHIP[],MATCH(STANDINGS_OVERALL14[[#This Row],[TEAMandLEAGUE]],STANDINGS_WHIP[TeamANDLeague],0),COLUMN(STANDINGS_WHIP[PLACE]))</f>
        <v>6</v>
      </c>
      <c r="O323">
        <f>INDEX(STANDINGS_K[],MATCH(STANDINGS_OVERALL14[[#This Row],[TEAMandLEAGUE]],STANDINGS_K[TeamANDLeague],0),COLUMN(STANDINGS_K[PLACE]))</f>
        <v>12</v>
      </c>
      <c r="P323">
        <f>INDEX(STANDINGS_SV[],MATCH(STANDINGS_OVERALL14[[#This Row],[TEAMandLEAGUE]],STANDINGS_SV[TeamANDLeague],0),COLUMN(STANDINGS_SV[PLACE]))</f>
        <v>2</v>
      </c>
      <c r="Q323">
        <f>16-STANDINGS_OVERALL14[[#This Row],[LG BA]]</f>
        <v>6</v>
      </c>
      <c r="R323">
        <f>16-STANDINGS_OVERALL14[[#This Row],[LG R]]</f>
        <v>12</v>
      </c>
      <c r="S323">
        <f>16-STANDINGS_OVERALL14[[#This Row],[LG HR]]</f>
        <v>5</v>
      </c>
      <c r="T323">
        <f>16-STANDINGS_OVERALL14[[#This Row],[LG RBI]]</f>
        <v>4</v>
      </c>
      <c r="U323">
        <f>16-STANDINGS_OVERALL14[[#This Row],[LG SB]]</f>
        <v>12</v>
      </c>
      <c r="V323">
        <f>16-STANDINGS_OVERALL14[[#This Row],[LG ERA]]</f>
        <v>12</v>
      </c>
      <c r="W323">
        <f>16-STANDINGS_OVERALL14[[#This Row],[LG W]]</f>
        <v>3</v>
      </c>
      <c r="X323">
        <f>16-STANDINGS_OVERALL14[[#This Row],[LG WHIP]]</f>
        <v>10</v>
      </c>
      <c r="Y323">
        <f>16-STANDINGS_OVERALL14[[#This Row],[LG K]]</f>
        <v>4</v>
      </c>
      <c r="Z323">
        <f>16-STANDINGS_OVERALL14[[#This Row],[LG SV]]</f>
        <v>14</v>
      </c>
      <c r="AA32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82</v>
      </c>
      <c r="AB323">
        <f t="shared" si="5"/>
        <v>7</v>
      </c>
    </row>
    <row r="324" spans="1:28" x14ac:dyDescent="0.25">
      <c r="A324">
        <v>290</v>
      </c>
      <c r="B324" s="10" t="str">
        <f>STANDINGS_OVERALL14[[#This Row],[Team]]&amp;STANDINGS_OVERALL14[[#This Row],[League]]</f>
        <v>Stoop Ball 1Main Event Online March 25 League 2</v>
      </c>
      <c r="C324" s="10" t="s">
        <v>252</v>
      </c>
      <c r="D324" t="s">
        <v>253</v>
      </c>
      <c r="E324" t="s">
        <v>415</v>
      </c>
      <c r="F324">
        <v>11</v>
      </c>
      <c r="G324">
        <f>INDEX(STANDINGS_BA[],MATCH(STANDINGS_OVERALL14[[#This Row],[TEAMandLEAGUE]],STANDINGS_BA[TeamANDLeague],0),COLUMN(STANDINGS_BA[PLACE]))</f>
        <v>3</v>
      </c>
      <c r="H324">
        <f>INDEX(STANDINGS_R[],MATCH(STANDINGS_OVERALL14[[#This Row],[TEAMandLEAGUE]],STANDINGS_R[TeamAndLeague],0),COLUMN(STANDINGS_R[PLACE]))</f>
        <v>5</v>
      </c>
      <c r="I324">
        <f>INDEX(STANDINGS_HR[],MATCH(STANDINGS_OVERALL14[[#This Row],[TEAMandLEAGUE]],STANDINGS_HR[TeamANDLeague],0),COLUMN(STANDINGS_HR[PLACE]))</f>
        <v>7</v>
      </c>
      <c r="J324">
        <f>INDEX(STANDINGS_RBI[],MATCH(STANDINGS_OVERALL14[[#This Row],[TEAMandLEAGUE]],STANDINGS_RBI[TeamANDLeague],0),COLUMN(STANDINGS_RBI[PLACE]))</f>
        <v>7</v>
      </c>
      <c r="K324">
        <f>INDEX(STANDINGS_SB[],MATCH(STANDINGS_OVERALL14[[#This Row],[TEAMandLEAGUE]],STANDINGS_SB[TeamANDLeague],0),COLUMN(STANDINGS_SB[PLACE]))</f>
        <v>10</v>
      </c>
      <c r="L324">
        <f>INDEX(STANDINGS_ERA[],MATCH(STANDINGS_OVERALL14[[#This Row],[TEAMandLEAGUE]],STANDINGS_ERA[TeamANDLeague],0),COLUMN(STANDINGS_ERA[PLACE]))</f>
        <v>11</v>
      </c>
      <c r="M324">
        <f>INDEX(STANDINGS_W[],MATCH(STANDINGS_OVERALL14[[#This Row],[TEAMandLEAGUE]],STANDINGS_W[TeamANDLeague],0),COLUMN(STANDINGS_W[PLACE]))</f>
        <v>9</v>
      </c>
      <c r="N324">
        <f>INDEX(STANDINGS_WHIP[],MATCH(STANDINGS_OVERALL14[[#This Row],[TEAMandLEAGUE]],STANDINGS_WHIP[TeamANDLeague],0),COLUMN(STANDINGS_WHIP[PLACE]))</f>
        <v>14</v>
      </c>
      <c r="O324">
        <f>INDEX(STANDINGS_K[],MATCH(STANDINGS_OVERALL14[[#This Row],[TEAMandLEAGUE]],STANDINGS_K[TeamANDLeague],0),COLUMN(STANDINGS_K[PLACE]))</f>
        <v>9</v>
      </c>
      <c r="P324">
        <f>INDEX(STANDINGS_SV[],MATCH(STANDINGS_OVERALL14[[#This Row],[TEAMandLEAGUE]],STANDINGS_SV[TeamANDLeague],0),COLUMN(STANDINGS_SV[PLACE]))</f>
        <v>7</v>
      </c>
      <c r="Q324">
        <f>16-STANDINGS_OVERALL14[[#This Row],[LG BA]]</f>
        <v>13</v>
      </c>
      <c r="R324">
        <f>16-STANDINGS_OVERALL14[[#This Row],[LG R]]</f>
        <v>11</v>
      </c>
      <c r="S324">
        <f>16-STANDINGS_OVERALL14[[#This Row],[LG HR]]</f>
        <v>9</v>
      </c>
      <c r="T324">
        <f>16-STANDINGS_OVERALL14[[#This Row],[LG RBI]]</f>
        <v>9</v>
      </c>
      <c r="U324">
        <f>16-STANDINGS_OVERALL14[[#This Row],[LG SB]]</f>
        <v>6</v>
      </c>
      <c r="V324">
        <f>16-STANDINGS_OVERALL14[[#This Row],[LG ERA]]</f>
        <v>5</v>
      </c>
      <c r="W324">
        <f>16-STANDINGS_OVERALL14[[#This Row],[LG W]]</f>
        <v>7</v>
      </c>
      <c r="X324">
        <f>16-STANDINGS_OVERALL14[[#This Row],[LG WHIP]]</f>
        <v>2</v>
      </c>
      <c r="Y324">
        <f>16-STANDINGS_OVERALL14[[#This Row],[LG K]]</f>
        <v>7</v>
      </c>
      <c r="Z324">
        <f>16-STANDINGS_OVERALL14[[#This Row],[LG SV]]</f>
        <v>9</v>
      </c>
      <c r="AA32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78</v>
      </c>
      <c r="AB324">
        <f t="shared" si="5"/>
        <v>8</v>
      </c>
    </row>
    <row r="325" spans="1:28" x14ac:dyDescent="0.25">
      <c r="A325">
        <v>282</v>
      </c>
      <c r="B325" s="10" t="str">
        <f>STANDINGS_OVERALL14[[#This Row],[Team]]&amp;STANDINGS_OVERALL14[[#This Row],[League]]</f>
        <v>Team MadaniMain Event Online March 25 League 2</v>
      </c>
      <c r="C325" s="10" t="s">
        <v>153</v>
      </c>
      <c r="D325" t="s">
        <v>153</v>
      </c>
      <c r="E325" t="s">
        <v>415</v>
      </c>
      <c r="F325">
        <v>6</v>
      </c>
      <c r="G325">
        <f>INDEX(STANDINGS_BA[],MATCH(STANDINGS_OVERALL14[[#This Row],[TEAMandLEAGUE]],STANDINGS_BA[TeamANDLeague],0),COLUMN(STANDINGS_BA[PLACE]))</f>
        <v>5</v>
      </c>
      <c r="H325">
        <f>INDEX(STANDINGS_R[],MATCH(STANDINGS_OVERALL14[[#This Row],[TEAMandLEAGUE]],STANDINGS_R[TeamAndLeague],0),COLUMN(STANDINGS_R[PLACE]))</f>
        <v>7</v>
      </c>
      <c r="I325">
        <f>INDEX(STANDINGS_HR[],MATCH(STANDINGS_OVERALL14[[#This Row],[TEAMandLEAGUE]],STANDINGS_HR[TeamANDLeague],0),COLUMN(STANDINGS_HR[PLACE]))</f>
        <v>5</v>
      </c>
      <c r="J325">
        <f>INDEX(STANDINGS_RBI[],MATCH(STANDINGS_OVERALL14[[#This Row],[TEAMandLEAGUE]],STANDINGS_RBI[TeamANDLeague],0),COLUMN(STANDINGS_RBI[PLACE]))</f>
        <v>6</v>
      </c>
      <c r="K325">
        <f>INDEX(STANDINGS_SB[],MATCH(STANDINGS_OVERALL14[[#This Row],[TEAMandLEAGUE]],STANDINGS_SB[TeamANDLeague],0),COLUMN(STANDINGS_SB[PLACE]))</f>
        <v>9</v>
      </c>
      <c r="L325">
        <f>INDEX(STANDINGS_ERA[],MATCH(STANDINGS_OVERALL14[[#This Row],[TEAMandLEAGUE]],STANDINGS_ERA[TeamANDLeague],0),COLUMN(STANDINGS_ERA[PLACE]))</f>
        <v>14</v>
      </c>
      <c r="M325">
        <f>INDEX(STANDINGS_W[],MATCH(STANDINGS_OVERALL14[[#This Row],[TEAMandLEAGUE]],STANDINGS_W[TeamANDLeague],0),COLUMN(STANDINGS_W[PLACE]))</f>
        <v>12</v>
      </c>
      <c r="N325">
        <f>INDEX(STANDINGS_WHIP[],MATCH(STANDINGS_OVERALL14[[#This Row],[TEAMandLEAGUE]],STANDINGS_WHIP[TeamANDLeague],0),COLUMN(STANDINGS_WHIP[PLACE]))</f>
        <v>11</v>
      </c>
      <c r="O325">
        <f>INDEX(STANDINGS_K[],MATCH(STANDINGS_OVERALL14[[#This Row],[TEAMandLEAGUE]],STANDINGS_K[TeamANDLeague],0),COLUMN(STANDINGS_K[PLACE]))</f>
        <v>6</v>
      </c>
      <c r="P325">
        <f>INDEX(STANDINGS_SV[],MATCH(STANDINGS_OVERALL14[[#This Row],[TEAMandLEAGUE]],STANDINGS_SV[TeamANDLeague],0),COLUMN(STANDINGS_SV[PLACE]))</f>
        <v>8</v>
      </c>
      <c r="Q325">
        <f>16-STANDINGS_OVERALL14[[#This Row],[LG BA]]</f>
        <v>11</v>
      </c>
      <c r="R325">
        <f>16-STANDINGS_OVERALL14[[#This Row],[LG R]]</f>
        <v>9</v>
      </c>
      <c r="S325">
        <f>16-STANDINGS_OVERALL14[[#This Row],[LG HR]]</f>
        <v>11</v>
      </c>
      <c r="T325">
        <f>16-STANDINGS_OVERALL14[[#This Row],[LG RBI]]</f>
        <v>10</v>
      </c>
      <c r="U325">
        <f>16-STANDINGS_OVERALL14[[#This Row],[LG SB]]</f>
        <v>7</v>
      </c>
      <c r="V325">
        <f>16-STANDINGS_OVERALL14[[#This Row],[LG ERA]]</f>
        <v>2</v>
      </c>
      <c r="W325">
        <f>16-STANDINGS_OVERALL14[[#This Row],[LG W]]</f>
        <v>4</v>
      </c>
      <c r="X325">
        <f>16-STANDINGS_OVERALL14[[#This Row],[LG WHIP]]</f>
        <v>5</v>
      </c>
      <c r="Y325">
        <f>16-STANDINGS_OVERALL14[[#This Row],[LG K]]</f>
        <v>10</v>
      </c>
      <c r="Z325">
        <f>16-STANDINGS_OVERALL14[[#This Row],[LG SV]]</f>
        <v>8</v>
      </c>
      <c r="AA32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77</v>
      </c>
      <c r="AB325">
        <f t="shared" si="5"/>
        <v>9</v>
      </c>
    </row>
    <row r="326" spans="1:28" x14ac:dyDescent="0.25">
      <c r="A326">
        <v>310</v>
      </c>
      <c r="B326" s="10" t="str">
        <f>STANDINGS_OVERALL14[[#This Row],[Team]]&amp;STANDINGS_OVERALL14[[#This Row],[League]]</f>
        <v>Home Run DerbiesMain Event Online March 25 League 2</v>
      </c>
      <c r="C326" s="10" t="s">
        <v>448</v>
      </c>
      <c r="D326" t="s">
        <v>343</v>
      </c>
      <c r="E326" t="s">
        <v>415</v>
      </c>
      <c r="F326">
        <v>7</v>
      </c>
      <c r="G326">
        <f>INDEX(STANDINGS_BA[],MATCH(STANDINGS_OVERALL14[[#This Row],[TEAMandLEAGUE]],STANDINGS_BA[TeamANDLeague],0),COLUMN(STANDINGS_BA[PLACE]))</f>
        <v>7</v>
      </c>
      <c r="H326">
        <f>INDEX(STANDINGS_R[],MATCH(STANDINGS_OVERALL14[[#This Row],[TEAMandLEAGUE]],STANDINGS_R[TeamAndLeague],0),COLUMN(STANDINGS_R[PLACE]))</f>
        <v>14</v>
      </c>
      <c r="I326">
        <f>INDEX(STANDINGS_HR[],MATCH(STANDINGS_OVERALL14[[#This Row],[TEAMandLEAGUE]],STANDINGS_HR[TeamANDLeague],0),COLUMN(STANDINGS_HR[PLACE]))</f>
        <v>14</v>
      </c>
      <c r="J326">
        <f>INDEX(STANDINGS_RBI[],MATCH(STANDINGS_OVERALL14[[#This Row],[TEAMandLEAGUE]],STANDINGS_RBI[TeamANDLeague],0),COLUMN(STANDINGS_RBI[PLACE]))</f>
        <v>14</v>
      </c>
      <c r="K326">
        <f>INDEX(STANDINGS_SB[],MATCH(STANDINGS_OVERALL14[[#This Row],[TEAMandLEAGUE]],STANDINGS_SB[TeamANDLeague],0),COLUMN(STANDINGS_SB[PLACE]))</f>
        <v>3</v>
      </c>
      <c r="L326">
        <f>INDEX(STANDINGS_ERA[],MATCH(STANDINGS_OVERALL14[[#This Row],[TEAMandLEAGUE]],STANDINGS_ERA[TeamANDLeague],0),COLUMN(STANDINGS_ERA[PLACE]))</f>
        <v>3</v>
      </c>
      <c r="M326">
        <f>INDEX(STANDINGS_W[],MATCH(STANDINGS_OVERALL14[[#This Row],[TEAMandLEAGUE]],STANDINGS_W[TeamANDLeague],0),COLUMN(STANDINGS_W[PLACE]))</f>
        <v>6</v>
      </c>
      <c r="N326">
        <f>INDEX(STANDINGS_WHIP[],MATCH(STANDINGS_OVERALL14[[#This Row],[TEAMandLEAGUE]],STANDINGS_WHIP[TeamANDLeague],0),COLUMN(STANDINGS_WHIP[PLACE]))</f>
        <v>8</v>
      </c>
      <c r="O326">
        <f>INDEX(STANDINGS_K[],MATCH(STANDINGS_OVERALL14[[#This Row],[TEAMandLEAGUE]],STANDINGS_K[TeamANDLeague],0),COLUMN(STANDINGS_K[PLACE]))</f>
        <v>10</v>
      </c>
      <c r="P326">
        <f>INDEX(STANDINGS_SV[],MATCH(STANDINGS_OVERALL14[[#This Row],[TEAMandLEAGUE]],STANDINGS_SV[TeamANDLeague],0),COLUMN(STANDINGS_SV[PLACE]))</f>
        <v>5</v>
      </c>
      <c r="Q326">
        <f>16-STANDINGS_OVERALL14[[#This Row],[LG BA]]</f>
        <v>9</v>
      </c>
      <c r="R326">
        <f>16-STANDINGS_OVERALL14[[#This Row],[LG R]]</f>
        <v>2</v>
      </c>
      <c r="S326">
        <f>16-STANDINGS_OVERALL14[[#This Row],[LG HR]]</f>
        <v>2</v>
      </c>
      <c r="T326">
        <f>16-STANDINGS_OVERALL14[[#This Row],[LG RBI]]</f>
        <v>2</v>
      </c>
      <c r="U326">
        <f>16-STANDINGS_OVERALL14[[#This Row],[LG SB]]</f>
        <v>13</v>
      </c>
      <c r="V326">
        <f>16-STANDINGS_OVERALL14[[#This Row],[LG ERA]]</f>
        <v>13</v>
      </c>
      <c r="W326">
        <f>16-STANDINGS_OVERALL14[[#This Row],[LG W]]</f>
        <v>10</v>
      </c>
      <c r="X326">
        <f>16-STANDINGS_OVERALL14[[#This Row],[LG WHIP]]</f>
        <v>8</v>
      </c>
      <c r="Y326">
        <f>16-STANDINGS_OVERALL14[[#This Row],[LG K]]</f>
        <v>6</v>
      </c>
      <c r="Z326">
        <f>16-STANDINGS_OVERALL14[[#This Row],[LG SV]]</f>
        <v>11</v>
      </c>
      <c r="AA32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326">
        <f t="shared" si="5"/>
        <v>10</v>
      </c>
    </row>
    <row r="327" spans="1:28" x14ac:dyDescent="0.25">
      <c r="A327">
        <v>318</v>
      </c>
      <c r="B327" s="10" t="str">
        <f>STANDINGS_OVERALL14[[#This Row],[Team]]&amp;STANDINGS_OVERALL14[[#This Row],[League]]</f>
        <v>Pine Tar Pros- ME1Main Event Online March 25 League 2</v>
      </c>
      <c r="C327" s="10" t="s">
        <v>348</v>
      </c>
      <c r="D327" t="s">
        <v>502</v>
      </c>
      <c r="E327" t="s">
        <v>415</v>
      </c>
      <c r="F327">
        <v>9</v>
      </c>
      <c r="G327">
        <f>INDEX(STANDINGS_BA[],MATCH(STANDINGS_OVERALL14[[#This Row],[TEAMandLEAGUE]],STANDINGS_BA[TeamANDLeague],0),COLUMN(STANDINGS_BA[PLACE]))</f>
        <v>4</v>
      </c>
      <c r="H327">
        <f>INDEX(STANDINGS_R[],MATCH(STANDINGS_OVERALL14[[#This Row],[TEAMandLEAGUE]],STANDINGS_R[TeamAndLeague],0),COLUMN(STANDINGS_R[PLACE]))</f>
        <v>9</v>
      </c>
      <c r="I327">
        <f>INDEX(STANDINGS_HR[],MATCH(STANDINGS_OVERALL14[[#This Row],[TEAMandLEAGUE]],STANDINGS_HR[TeamANDLeague],0),COLUMN(STANDINGS_HR[PLACE]))</f>
        <v>6</v>
      </c>
      <c r="J327">
        <f>INDEX(STANDINGS_RBI[],MATCH(STANDINGS_OVERALL14[[#This Row],[TEAMandLEAGUE]],STANDINGS_RBI[TeamANDLeague],0),COLUMN(STANDINGS_RBI[PLACE]))</f>
        <v>9</v>
      </c>
      <c r="K327">
        <f>INDEX(STANDINGS_SB[],MATCH(STANDINGS_OVERALL14[[#This Row],[TEAMandLEAGUE]],STANDINGS_SB[TeamANDLeague],0),COLUMN(STANDINGS_SB[PLACE]))</f>
        <v>7</v>
      </c>
      <c r="L327">
        <f>INDEX(STANDINGS_ERA[],MATCH(STANDINGS_OVERALL14[[#This Row],[TEAMandLEAGUE]],STANDINGS_ERA[TeamANDLeague],0),COLUMN(STANDINGS_ERA[PLACE]))</f>
        <v>13</v>
      </c>
      <c r="M327">
        <f>INDEX(STANDINGS_W[],MATCH(STANDINGS_OVERALL14[[#This Row],[TEAMandLEAGUE]],STANDINGS_W[TeamANDLeague],0),COLUMN(STANDINGS_W[PLACE]))</f>
        <v>10</v>
      </c>
      <c r="N327">
        <f>INDEX(STANDINGS_WHIP[],MATCH(STANDINGS_OVERALL14[[#This Row],[TEAMandLEAGUE]],STANDINGS_WHIP[TeamANDLeague],0),COLUMN(STANDINGS_WHIP[PLACE]))</f>
        <v>13</v>
      </c>
      <c r="O327">
        <f>INDEX(STANDINGS_K[],MATCH(STANDINGS_OVERALL14[[#This Row],[TEAMandLEAGUE]],STANDINGS_K[TeamANDLeague],0),COLUMN(STANDINGS_K[PLACE]))</f>
        <v>13</v>
      </c>
      <c r="P327">
        <f>INDEX(STANDINGS_SV[],MATCH(STANDINGS_OVERALL14[[#This Row],[TEAMandLEAGUE]],STANDINGS_SV[TeamANDLeague],0),COLUMN(STANDINGS_SV[PLACE]))</f>
        <v>9</v>
      </c>
      <c r="Q327">
        <f>16-STANDINGS_OVERALL14[[#This Row],[LG BA]]</f>
        <v>12</v>
      </c>
      <c r="R327">
        <f>16-STANDINGS_OVERALL14[[#This Row],[LG R]]</f>
        <v>7</v>
      </c>
      <c r="S327">
        <f>16-STANDINGS_OVERALL14[[#This Row],[LG HR]]</f>
        <v>10</v>
      </c>
      <c r="T327">
        <f>16-STANDINGS_OVERALL14[[#This Row],[LG RBI]]</f>
        <v>7</v>
      </c>
      <c r="U327">
        <f>16-STANDINGS_OVERALL14[[#This Row],[LG SB]]</f>
        <v>9</v>
      </c>
      <c r="V327">
        <f>16-STANDINGS_OVERALL14[[#This Row],[LG ERA]]</f>
        <v>3</v>
      </c>
      <c r="W327">
        <f>16-STANDINGS_OVERALL14[[#This Row],[LG W]]</f>
        <v>6</v>
      </c>
      <c r="X327">
        <f>16-STANDINGS_OVERALL14[[#This Row],[LG WHIP]]</f>
        <v>3</v>
      </c>
      <c r="Y327">
        <f>16-STANDINGS_OVERALL14[[#This Row],[LG K]]</f>
        <v>3</v>
      </c>
      <c r="Z327">
        <f>16-STANDINGS_OVERALL14[[#This Row],[LG SV]]</f>
        <v>7</v>
      </c>
      <c r="AA32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67</v>
      </c>
      <c r="AB327">
        <f t="shared" si="5"/>
        <v>11</v>
      </c>
    </row>
    <row r="328" spans="1:28" x14ac:dyDescent="0.25">
      <c r="A328">
        <v>348</v>
      </c>
      <c r="B328" s="10" t="str">
        <f>STANDINGS_OVERALL14[[#This Row],[Team]]&amp;STANDINGS_OVERALL14[[#This Row],[League]]</f>
        <v>Kris BryantMain Event Online March 25 League 2</v>
      </c>
      <c r="C328" s="10" t="s">
        <v>751</v>
      </c>
      <c r="D328" t="s">
        <v>752</v>
      </c>
      <c r="E328" t="s">
        <v>415</v>
      </c>
      <c r="F328">
        <v>13</v>
      </c>
      <c r="G328">
        <f>INDEX(STANDINGS_BA[],MATCH(STANDINGS_OVERALL14[[#This Row],[TEAMandLEAGUE]],STANDINGS_BA[TeamANDLeague],0),COLUMN(STANDINGS_BA[PLACE]))</f>
        <v>12</v>
      </c>
      <c r="H328">
        <f>INDEX(STANDINGS_R[],MATCH(STANDINGS_OVERALL14[[#This Row],[TEAMandLEAGUE]],STANDINGS_R[TeamAndLeague],0),COLUMN(STANDINGS_R[PLACE]))</f>
        <v>12</v>
      </c>
      <c r="I328">
        <f>INDEX(STANDINGS_HR[],MATCH(STANDINGS_OVERALL14[[#This Row],[TEAMandLEAGUE]],STANDINGS_HR[TeamANDLeague],0),COLUMN(STANDINGS_HR[PLACE]))</f>
        <v>10</v>
      </c>
      <c r="J328">
        <f>INDEX(STANDINGS_RBI[],MATCH(STANDINGS_OVERALL14[[#This Row],[TEAMandLEAGUE]],STANDINGS_RBI[TeamANDLeague],0),COLUMN(STANDINGS_RBI[PLACE]))</f>
        <v>10</v>
      </c>
      <c r="K328">
        <f>INDEX(STANDINGS_SB[],MATCH(STANDINGS_OVERALL14[[#This Row],[TEAMandLEAGUE]],STANDINGS_SB[TeamANDLeague],0),COLUMN(STANDINGS_SB[PLACE]))</f>
        <v>8</v>
      </c>
      <c r="L328">
        <f>INDEX(STANDINGS_ERA[],MATCH(STANDINGS_OVERALL14[[#This Row],[TEAMandLEAGUE]],STANDINGS_ERA[TeamANDLeague],0),COLUMN(STANDINGS_ERA[PLACE]))</f>
        <v>10</v>
      </c>
      <c r="M328">
        <f>INDEX(STANDINGS_W[],MATCH(STANDINGS_OVERALL14[[#This Row],[TEAMandLEAGUE]],STANDINGS_W[TeamANDLeague],0),COLUMN(STANDINGS_W[PLACE]))</f>
        <v>8</v>
      </c>
      <c r="N328">
        <f>INDEX(STANDINGS_WHIP[],MATCH(STANDINGS_OVERALL14[[#This Row],[TEAMandLEAGUE]],STANDINGS_WHIP[TeamANDLeague],0),COLUMN(STANDINGS_WHIP[PLACE]))</f>
        <v>10</v>
      </c>
      <c r="O328">
        <f>INDEX(STANDINGS_K[],MATCH(STANDINGS_OVERALL14[[#This Row],[TEAMandLEAGUE]],STANDINGS_K[TeamANDLeague],0),COLUMN(STANDINGS_K[PLACE]))</f>
        <v>14</v>
      </c>
      <c r="P328">
        <f>INDEX(STANDINGS_SV[],MATCH(STANDINGS_OVERALL14[[#This Row],[TEAMandLEAGUE]],STANDINGS_SV[TeamANDLeague],0),COLUMN(STANDINGS_SV[PLACE]))</f>
        <v>1</v>
      </c>
      <c r="Q328">
        <f>16-STANDINGS_OVERALL14[[#This Row],[LG BA]]</f>
        <v>4</v>
      </c>
      <c r="R328">
        <f>16-STANDINGS_OVERALL14[[#This Row],[LG R]]</f>
        <v>4</v>
      </c>
      <c r="S328">
        <f>16-STANDINGS_OVERALL14[[#This Row],[LG HR]]</f>
        <v>6</v>
      </c>
      <c r="T328">
        <f>16-STANDINGS_OVERALL14[[#This Row],[LG RBI]]</f>
        <v>6</v>
      </c>
      <c r="U328">
        <f>16-STANDINGS_OVERALL14[[#This Row],[LG SB]]</f>
        <v>8</v>
      </c>
      <c r="V328">
        <f>16-STANDINGS_OVERALL14[[#This Row],[LG ERA]]</f>
        <v>6</v>
      </c>
      <c r="W328">
        <f>16-STANDINGS_OVERALL14[[#This Row],[LG W]]</f>
        <v>8</v>
      </c>
      <c r="X328">
        <f>16-STANDINGS_OVERALL14[[#This Row],[LG WHIP]]</f>
        <v>6</v>
      </c>
      <c r="Y328">
        <f>16-STANDINGS_OVERALL14[[#This Row],[LG K]]</f>
        <v>2</v>
      </c>
      <c r="Z328">
        <f>16-STANDINGS_OVERALL14[[#This Row],[LG SV]]</f>
        <v>15</v>
      </c>
      <c r="AA32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65</v>
      </c>
      <c r="AB328">
        <f t="shared" si="5"/>
        <v>12</v>
      </c>
    </row>
    <row r="329" spans="1:28" x14ac:dyDescent="0.25">
      <c r="A329">
        <v>406</v>
      </c>
      <c r="B329" s="10" t="str">
        <f>STANDINGS_OVERALL14[[#This Row],[Team]]&amp;STANDINGS_OVERALL14[[#This Row],[League]]</f>
        <v>Roy Rogers McFreelyMain Event Online March 25 League 2</v>
      </c>
      <c r="C329" s="10" t="s">
        <v>797</v>
      </c>
      <c r="D329" t="s">
        <v>798</v>
      </c>
      <c r="E329" t="s">
        <v>415</v>
      </c>
      <c r="F329">
        <v>15</v>
      </c>
      <c r="G329">
        <f>INDEX(STANDINGS_BA[],MATCH(STANDINGS_OVERALL14[[#This Row],[TEAMandLEAGUE]],STANDINGS_BA[TeamANDLeague],0),COLUMN(STANDINGS_BA[PLACE]))</f>
        <v>15</v>
      </c>
      <c r="H329">
        <f>INDEX(STANDINGS_R[],MATCH(STANDINGS_OVERALL14[[#This Row],[TEAMandLEAGUE]],STANDINGS_R[TeamAndLeague],0),COLUMN(STANDINGS_R[PLACE]))</f>
        <v>15</v>
      </c>
      <c r="I329">
        <f>INDEX(STANDINGS_HR[],MATCH(STANDINGS_OVERALL14[[#This Row],[TEAMandLEAGUE]],STANDINGS_HR[TeamANDLeague],0),COLUMN(STANDINGS_HR[PLACE]))</f>
        <v>15</v>
      </c>
      <c r="J329">
        <f>INDEX(STANDINGS_RBI[],MATCH(STANDINGS_OVERALL14[[#This Row],[TEAMandLEAGUE]],STANDINGS_RBI[TeamANDLeague],0),COLUMN(STANDINGS_RBI[PLACE]))</f>
        <v>15</v>
      </c>
      <c r="K329">
        <f>INDEX(STANDINGS_SB[],MATCH(STANDINGS_OVERALL14[[#This Row],[TEAMandLEAGUE]],STANDINGS_SB[TeamANDLeague],0),COLUMN(STANDINGS_SB[PLACE]))</f>
        <v>15</v>
      </c>
      <c r="L329">
        <f>INDEX(STANDINGS_ERA[],MATCH(STANDINGS_OVERALL14[[#This Row],[TEAMandLEAGUE]],STANDINGS_ERA[TeamANDLeague],0),COLUMN(STANDINGS_ERA[PLACE]))</f>
        <v>5</v>
      </c>
      <c r="M329">
        <f>INDEX(STANDINGS_W[],MATCH(STANDINGS_OVERALL14[[#This Row],[TEAMandLEAGUE]],STANDINGS_W[TeamANDLeague],0),COLUMN(STANDINGS_W[PLACE]))</f>
        <v>11</v>
      </c>
      <c r="N329">
        <f>INDEX(STANDINGS_WHIP[],MATCH(STANDINGS_OVERALL14[[#This Row],[TEAMandLEAGUE]],STANDINGS_WHIP[TeamANDLeague],0),COLUMN(STANDINGS_WHIP[PLACE]))</f>
        <v>4</v>
      </c>
      <c r="O329">
        <f>INDEX(STANDINGS_K[],MATCH(STANDINGS_OVERALL14[[#This Row],[TEAMandLEAGUE]],STANDINGS_K[TeamANDLeague],0),COLUMN(STANDINGS_K[PLACE]))</f>
        <v>7</v>
      </c>
      <c r="P329">
        <f>INDEX(STANDINGS_SV[],MATCH(STANDINGS_OVERALL14[[#This Row],[TEAMandLEAGUE]],STANDINGS_SV[TeamANDLeague],0),COLUMN(STANDINGS_SV[PLACE]))</f>
        <v>4</v>
      </c>
      <c r="Q329">
        <f>16-STANDINGS_OVERALL14[[#This Row],[LG BA]]</f>
        <v>1</v>
      </c>
      <c r="R329">
        <f>16-STANDINGS_OVERALL14[[#This Row],[LG R]]</f>
        <v>1</v>
      </c>
      <c r="S329">
        <f>16-STANDINGS_OVERALL14[[#This Row],[LG HR]]</f>
        <v>1</v>
      </c>
      <c r="T329">
        <f>16-STANDINGS_OVERALL14[[#This Row],[LG RBI]]</f>
        <v>1</v>
      </c>
      <c r="U329">
        <f>16-STANDINGS_OVERALL14[[#This Row],[LG SB]]</f>
        <v>1</v>
      </c>
      <c r="V329">
        <f>16-STANDINGS_OVERALL14[[#This Row],[LG ERA]]</f>
        <v>11</v>
      </c>
      <c r="W329">
        <f>16-STANDINGS_OVERALL14[[#This Row],[LG W]]</f>
        <v>5</v>
      </c>
      <c r="X329">
        <f>16-STANDINGS_OVERALL14[[#This Row],[LG WHIP]]</f>
        <v>12</v>
      </c>
      <c r="Y329">
        <f>16-STANDINGS_OVERALL14[[#This Row],[LG K]]</f>
        <v>9</v>
      </c>
      <c r="Z329">
        <f>16-STANDINGS_OVERALL14[[#This Row],[LG SV]]</f>
        <v>12</v>
      </c>
      <c r="AA32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54</v>
      </c>
      <c r="AB329">
        <f t="shared" si="5"/>
        <v>13</v>
      </c>
    </row>
    <row r="330" spans="1:28" x14ac:dyDescent="0.25">
      <c r="A330">
        <v>414</v>
      </c>
      <c r="B330" s="10" t="str">
        <f>STANDINGS_OVERALL14[[#This Row],[Team]]&amp;STANDINGS_OVERALL14[[#This Row],[League]]</f>
        <v>Ms. Booty ButtMain Event Online March 25 League 2</v>
      </c>
      <c r="C330" s="10" t="s">
        <v>804</v>
      </c>
      <c r="D330" t="s">
        <v>805</v>
      </c>
      <c r="E330" t="s">
        <v>415</v>
      </c>
      <c r="F330">
        <v>14</v>
      </c>
      <c r="G330">
        <f>INDEX(STANDINGS_BA[],MATCH(STANDINGS_OVERALL14[[#This Row],[TEAMandLEAGUE]],STANDINGS_BA[TeamANDLeague],0),COLUMN(STANDINGS_BA[PLACE]))</f>
        <v>6</v>
      </c>
      <c r="H330">
        <f>INDEX(STANDINGS_R[],MATCH(STANDINGS_OVERALL14[[#This Row],[TEAMandLEAGUE]],STANDINGS_R[TeamAndLeague],0),COLUMN(STANDINGS_R[PLACE]))</f>
        <v>13</v>
      </c>
      <c r="I330">
        <f>INDEX(STANDINGS_HR[],MATCH(STANDINGS_OVERALL14[[#This Row],[TEAMandLEAGUE]],STANDINGS_HR[TeamANDLeague],0),COLUMN(STANDINGS_HR[PLACE]))</f>
        <v>13</v>
      </c>
      <c r="J330">
        <f>INDEX(STANDINGS_RBI[],MATCH(STANDINGS_OVERALL14[[#This Row],[TEAMandLEAGUE]],STANDINGS_RBI[TeamANDLeague],0),COLUMN(STANDINGS_RBI[PLACE]))</f>
        <v>13</v>
      </c>
      <c r="K330">
        <f>INDEX(STANDINGS_SB[],MATCH(STANDINGS_OVERALL14[[#This Row],[TEAMandLEAGUE]],STANDINGS_SB[TeamANDLeague],0),COLUMN(STANDINGS_SB[PLACE]))</f>
        <v>6</v>
      </c>
      <c r="L330">
        <f>INDEX(STANDINGS_ERA[],MATCH(STANDINGS_OVERALL14[[#This Row],[TEAMandLEAGUE]],STANDINGS_ERA[TeamANDLeague],0),COLUMN(STANDINGS_ERA[PLACE]))</f>
        <v>15</v>
      </c>
      <c r="M330">
        <f>INDEX(STANDINGS_W[],MATCH(STANDINGS_OVERALL14[[#This Row],[TEAMandLEAGUE]],STANDINGS_W[TeamANDLeague],0),COLUMN(STANDINGS_W[PLACE]))</f>
        <v>14</v>
      </c>
      <c r="N330">
        <f>INDEX(STANDINGS_WHIP[],MATCH(STANDINGS_OVERALL14[[#This Row],[TEAMandLEAGUE]],STANDINGS_WHIP[TeamANDLeague],0),COLUMN(STANDINGS_WHIP[PLACE]))</f>
        <v>15</v>
      </c>
      <c r="O330">
        <f>INDEX(STANDINGS_K[],MATCH(STANDINGS_OVERALL14[[#This Row],[TEAMandLEAGUE]],STANDINGS_K[TeamANDLeague],0),COLUMN(STANDINGS_K[PLACE]))</f>
        <v>15</v>
      </c>
      <c r="P330">
        <f>INDEX(STANDINGS_SV[],MATCH(STANDINGS_OVERALL14[[#This Row],[TEAMandLEAGUE]],STANDINGS_SV[TeamANDLeague],0),COLUMN(STANDINGS_SV[PLACE]))</f>
        <v>3</v>
      </c>
      <c r="Q330">
        <f>16-STANDINGS_OVERALL14[[#This Row],[LG BA]]</f>
        <v>10</v>
      </c>
      <c r="R330">
        <f>16-STANDINGS_OVERALL14[[#This Row],[LG R]]</f>
        <v>3</v>
      </c>
      <c r="S330">
        <f>16-STANDINGS_OVERALL14[[#This Row],[LG HR]]</f>
        <v>3</v>
      </c>
      <c r="T330">
        <f>16-STANDINGS_OVERALL14[[#This Row],[LG RBI]]</f>
        <v>3</v>
      </c>
      <c r="U330">
        <f>16-STANDINGS_OVERALL14[[#This Row],[LG SB]]</f>
        <v>10</v>
      </c>
      <c r="V330">
        <f>16-STANDINGS_OVERALL14[[#This Row],[LG ERA]]</f>
        <v>1</v>
      </c>
      <c r="W330">
        <f>16-STANDINGS_OVERALL14[[#This Row],[LG W]]</f>
        <v>2</v>
      </c>
      <c r="X330">
        <f>16-STANDINGS_OVERALL14[[#This Row],[LG WHIP]]</f>
        <v>1</v>
      </c>
      <c r="Y330">
        <f>16-STANDINGS_OVERALL14[[#This Row],[LG K]]</f>
        <v>1</v>
      </c>
      <c r="Z330">
        <f>16-STANDINGS_OVERALL14[[#This Row],[LG SV]]</f>
        <v>13</v>
      </c>
      <c r="AA33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47</v>
      </c>
      <c r="AB330">
        <f t="shared" si="5"/>
        <v>14</v>
      </c>
    </row>
    <row r="331" spans="1:28" x14ac:dyDescent="0.25">
      <c r="A331">
        <v>425</v>
      </c>
      <c r="B331" s="10" t="str">
        <f>STANDINGS_OVERALL14[[#This Row],[Team]]&amp;STANDINGS_OVERALL14[[#This Row],[League]]</f>
        <v>Lords of FurbushMain Event Online March 25 League 2</v>
      </c>
      <c r="C331" s="10" t="s">
        <v>816</v>
      </c>
      <c r="D331" t="s">
        <v>258</v>
      </c>
      <c r="E331" t="s">
        <v>415</v>
      </c>
      <c r="F331">
        <v>1</v>
      </c>
      <c r="G331">
        <f>INDEX(STANDINGS_BA[],MATCH(STANDINGS_OVERALL14[[#This Row],[TEAMandLEAGUE]],STANDINGS_BA[TeamANDLeague],0),COLUMN(STANDINGS_BA[PLACE]))</f>
        <v>14</v>
      </c>
      <c r="H331">
        <f>INDEX(STANDINGS_R[],MATCH(STANDINGS_OVERALL14[[#This Row],[TEAMandLEAGUE]],STANDINGS_R[TeamAndLeague],0),COLUMN(STANDINGS_R[PLACE]))</f>
        <v>10</v>
      </c>
      <c r="I331">
        <f>INDEX(STANDINGS_HR[],MATCH(STANDINGS_OVERALL14[[#This Row],[TEAMandLEAGUE]],STANDINGS_HR[TeamANDLeague],0),COLUMN(STANDINGS_HR[PLACE]))</f>
        <v>8</v>
      </c>
      <c r="J331">
        <f>INDEX(STANDINGS_RBI[],MATCH(STANDINGS_OVERALL14[[#This Row],[TEAMandLEAGUE]],STANDINGS_RBI[TeamANDLeague],0),COLUMN(STANDINGS_RBI[PLACE]))</f>
        <v>8</v>
      </c>
      <c r="K331">
        <f>INDEX(STANDINGS_SB[],MATCH(STANDINGS_OVERALL14[[#This Row],[TEAMandLEAGUE]],STANDINGS_SB[TeamANDLeague],0),COLUMN(STANDINGS_SB[PLACE]))</f>
        <v>14</v>
      </c>
      <c r="L331">
        <f>INDEX(STANDINGS_ERA[],MATCH(STANDINGS_OVERALL14[[#This Row],[TEAMandLEAGUE]],STANDINGS_ERA[TeamANDLeague],0),COLUMN(STANDINGS_ERA[PLACE]))</f>
        <v>9</v>
      </c>
      <c r="M331">
        <f>INDEX(STANDINGS_W[],MATCH(STANDINGS_OVERALL14[[#This Row],[TEAMandLEAGUE]],STANDINGS_W[TeamANDLeague],0),COLUMN(STANDINGS_W[PLACE]))</f>
        <v>15</v>
      </c>
      <c r="N331">
        <f>INDEX(STANDINGS_WHIP[],MATCH(STANDINGS_OVERALL14[[#This Row],[TEAMandLEAGUE]],STANDINGS_WHIP[TeamANDLeague],0),COLUMN(STANDINGS_WHIP[PLACE]))</f>
        <v>12</v>
      </c>
      <c r="O331">
        <f>INDEX(STANDINGS_K[],MATCH(STANDINGS_OVERALL14[[#This Row],[TEAMandLEAGUE]],STANDINGS_K[TeamANDLeague],0),COLUMN(STANDINGS_K[PLACE]))</f>
        <v>11</v>
      </c>
      <c r="P331">
        <f>INDEX(STANDINGS_SV[],MATCH(STANDINGS_OVERALL14[[#This Row],[TEAMandLEAGUE]],STANDINGS_SV[TeamANDLeague],0),COLUMN(STANDINGS_SV[PLACE]))</f>
        <v>12</v>
      </c>
      <c r="Q331">
        <f>16-STANDINGS_OVERALL14[[#This Row],[LG BA]]</f>
        <v>2</v>
      </c>
      <c r="R331">
        <f>16-STANDINGS_OVERALL14[[#This Row],[LG R]]</f>
        <v>6</v>
      </c>
      <c r="S331">
        <f>16-STANDINGS_OVERALL14[[#This Row],[LG HR]]</f>
        <v>8</v>
      </c>
      <c r="T331">
        <f>16-STANDINGS_OVERALL14[[#This Row],[LG RBI]]</f>
        <v>8</v>
      </c>
      <c r="U331">
        <f>16-STANDINGS_OVERALL14[[#This Row],[LG SB]]</f>
        <v>2</v>
      </c>
      <c r="V331">
        <f>16-STANDINGS_OVERALL14[[#This Row],[LG ERA]]</f>
        <v>7</v>
      </c>
      <c r="W331">
        <f>16-STANDINGS_OVERALL14[[#This Row],[LG W]]</f>
        <v>1</v>
      </c>
      <c r="X331">
        <f>16-STANDINGS_OVERALL14[[#This Row],[LG WHIP]]</f>
        <v>4</v>
      </c>
      <c r="Y331">
        <f>16-STANDINGS_OVERALL14[[#This Row],[LG K]]</f>
        <v>5</v>
      </c>
      <c r="Z331">
        <f>16-STANDINGS_OVERALL14[[#This Row],[LG SV]]</f>
        <v>4</v>
      </c>
      <c r="AA33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47</v>
      </c>
      <c r="AB331">
        <f t="shared" si="5"/>
        <v>15</v>
      </c>
    </row>
    <row r="332" spans="1:28" x14ac:dyDescent="0.25">
      <c r="A332">
        <v>24</v>
      </c>
      <c r="B332" s="10" t="str">
        <f>STANDINGS_OVERALL14[[#This Row],[Team]]&amp;STANDINGS_OVERALL14[[#This Row],[League]]</f>
        <v>Fast Eddie Felson MEMain Event Online March 25 League 3</v>
      </c>
      <c r="C332" s="10" t="s">
        <v>388</v>
      </c>
      <c r="D332" t="s">
        <v>237</v>
      </c>
      <c r="E332" t="s">
        <v>445</v>
      </c>
      <c r="F332">
        <v>7</v>
      </c>
      <c r="G332">
        <f>INDEX(STANDINGS_BA[],MATCH(STANDINGS_OVERALL14[[#This Row],[TEAMandLEAGUE]],STANDINGS_BA[TeamANDLeague],0),COLUMN(STANDINGS_BA[PLACE]))</f>
        <v>11</v>
      </c>
      <c r="H332">
        <f>INDEX(STANDINGS_R[],MATCH(STANDINGS_OVERALL14[[#This Row],[TEAMandLEAGUE]],STANDINGS_R[TeamAndLeague],0),COLUMN(STANDINGS_R[PLACE]))</f>
        <v>4</v>
      </c>
      <c r="I332">
        <f>INDEX(STANDINGS_HR[],MATCH(STANDINGS_OVERALL14[[#This Row],[TEAMandLEAGUE]],STANDINGS_HR[TeamANDLeague],0),COLUMN(STANDINGS_HR[PLACE]))</f>
        <v>2</v>
      </c>
      <c r="J332">
        <f>INDEX(STANDINGS_RBI[],MATCH(STANDINGS_OVERALL14[[#This Row],[TEAMandLEAGUE]],STANDINGS_RBI[TeamANDLeague],0),COLUMN(STANDINGS_RBI[PLACE]))</f>
        <v>5</v>
      </c>
      <c r="K332">
        <f>INDEX(STANDINGS_SB[],MATCH(STANDINGS_OVERALL14[[#This Row],[TEAMandLEAGUE]],STANDINGS_SB[TeamANDLeague],0),COLUMN(STANDINGS_SB[PLACE]))</f>
        <v>2</v>
      </c>
      <c r="L332">
        <f>INDEX(STANDINGS_ERA[],MATCH(STANDINGS_OVERALL14[[#This Row],[TEAMandLEAGUE]],STANDINGS_ERA[TeamANDLeague],0),COLUMN(STANDINGS_ERA[PLACE]))</f>
        <v>4</v>
      </c>
      <c r="M332">
        <f>INDEX(STANDINGS_W[],MATCH(STANDINGS_OVERALL14[[#This Row],[TEAMandLEAGUE]],STANDINGS_W[TeamANDLeague],0),COLUMN(STANDINGS_W[PLACE]))</f>
        <v>2</v>
      </c>
      <c r="N332">
        <f>INDEX(STANDINGS_WHIP[],MATCH(STANDINGS_OVERALL14[[#This Row],[TEAMandLEAGUE]],STANDINGS_WHIP[TeamANDLeague],0),COLUMN(STANDINGS_WHIP[PLACE]))</f>
        <v>3</v>
      </c>
      <c r="O332">
        <f>INDEX(STANDINGS_K[],MATCH(STANDINGS_OVERALL14[[#This Row],[TEAMandLEAGUE]],STANDINGS_K[TeamANDLeague],0),COLUMN(STANDINGS_K[PLACE]))</f>
        <v>3</v>
      </c>
      <c r="P332">
        <f>INDEX(STANDINGS_SV[],MATCH(STANDINGS_OVERALL14[[#This Row],[TEAMandLEAGUE]],STANDINGS_SV[TeamANDLeague],0),COLUMN(STANDINGS_SV[PLACE]))</f>
        <v>5</v>
      </c>
      <c r="Q332">
        <f>16-STANDINGS_OVERALL14[[#This Row],[LG BA]]</f>
        <v>5</v>
      </c>
      <c r="R332">
        <f>16-STANDINGS_OVERALL14[[#This Row],[LG R]]</f>
        <v>12</v>
      </c>
      <c r="S332">
        <f>16-STANDINGS_OVERALL14[[#This Row],[LG HR]]</f>
        <v>14</v>
      </c>
      <c r="T332">
        <f>16-STANDINGS_OVERALL14[[#This Row],[LG RBI]]</f>
        <v>11</v>
      </c>
      <c r="U332">
        <f>16-STANDINGS_OVERALL14[[#This Row],[LG SB]]</f>
        <v>14</v>
      </c>
      <c r="V332">
        <f>16-STANDINGS_OVERALL14[[#This Row],[LG ERA]]</f>
        <v>12</v>
      </c>
      <c r="W332">
        <f>16-STANDINGS_OVERALL14[[#This Row],[LG W]]</f>
        <v>14</v>
      </c>
      <c r="X332">
        <f>16-STANDINGS_OVERALL14[[#This Row],[LG WHIP]]</f>
        <v>13</v>
      </c>
      <c r="Y332">
        <f>16-STANDINGS_OVERALL14[[#This Row],[LG K]]</f>
        <v>13</v>
      </c>
      <c r="Z332">
        <f>16-STANDINGS_OVERALL14[[#This Row],[LG SV]]</f>
        <v>11</v>
      </c>
      <c r="AA33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119</v>
      </c>
      <c r="AB332">
        <f t="shared" si="5"/>
        <v>1</v>
      </c>
    </row>
    <row r="333" spans="1:28" x14ac:dyDescent="0.25">
      <c r="A333">
        <v>35</v>
      </c>
      <c r="B333" s="10" t="str">
        <f>STANDINGS_OVERALL14[[#This Row],[Team]]&amp;STANDINGS_OVERALL14[[#This Row],[League]]</f>
        <v>Dead RedMain Event Online March 25 League 3</v>
      </c>
      <c r="C333" s="10" t="s">
        <v>325</v>
      </c>
      <c r="D333" t="s">
        <v>327</v>
      </c>
      <c r="E333" t="s">
        <v>445</v>
      </c>
      <c r="F333">
        <v>2</v>
      </c>
      <c r="G333">
        <f>INDEX(STANDINGS_BA[],MATCH(STANDINGS_OVERALL14[[#This Row],[TEAMandLEAGUE]],STANDINGS_BA[TeamANDLeague],0),COLUMN(STANDINGS_BA[PLACE]))</f>
        <v>2</v>
      </c>
      <c r="H333">
        <f>INDEX(STANDINGS_R[],MATCH(STANDINGS_OVERALL14[[#This Row],[TEAMandLEAGUE]],STANDINGS_R[TeamAndLeague],0),COLUMN(STANDINGS_R[PLACE]))</f>
        <v>3</v>
      </c>
      <c r="I333">
        <f>INDEX(STANDINGS_HR[],MATCH(STANDINGS_OVERALL14[[#This Row],[TEAMandLEAGUE]],STANDINGS_HR[TeamANDLeague],0),COLUMN(STANDINGS_HR[PLACE]))</f>
        <v>7</v>
      </c>
      <c r="J333">
        <f>INDEX(STANDINGS_RBI[],MATCH(STANDINGS_OVERALL14[[#This Row],[TEAMandLEAGUE]],STANDINGS_RBI[TeamANDLeague],0),COLUMN(STANDINGS_RBI[PLACE]))</f>
        <v>2</v>
      </c>
      <c r="K333">
        <f>INDEX(STANDINGS_SB[],MATCH(STANDINGS_OVERALL14[[#This Row],[TEAMandLEAGUE]],STANDINGS_SB[TeamANDLeague],0),COLUMN(STANDINGS_SB[PLACE]))</f>
        <v>8</v>
      </c>
      <c r="L333">
        <f>INDEX(STANDINGS_ERA[],MATCH(STANDINGS_OVERALL14[[#This Row],[TEAMandLEAGUE]],STANDINGS_ERA[TeamANDLeague],0),COLUMN(STANDINGS_ERA[PLACE]))</f>
        <v>2</v>
      </c>
      <c r="M333">
        <f>INDEX(STANDINGS_W[],MATCH(STANDINGS_OVERALL14[[#This Row],[TEAMandLEAGUE]],STANDINGS_W[TeamANDLeague],0),COLUMN(STANDINGS_W[PLACE]))</f>
        <v>8</v>
      </c>
      <c r="N333">
        <f>INDEX(STANDINGS_WHIP[],MATCH(STANDINGS_OVERALL14[[#This Row],[TEAMandLEAGUE]],STANDINGS_WHIP[TeamANDLeague],0),COLUMN(STANDINGS_WHIP[PLACE]))</f>
        <v>2</v>
      </c>
      <c r="O333">
        <f>INDEX(STANDINGS_K[],MATCH(STANDINGS_OVERALL14[[#This Row],[TEAMandLEAGUE]],STANDINGS_K[TeamANDLeague],0),COLUMN(STANDINGS_K[PLACE]))</f>
        <v>7</v>
      </c>
      <c r="P333">
        <f>INDEX(STANDINGS_SV[],MATCH(STANDINGS_OVERALL14[[#This Row],[TEAMandLEAGUE]],STANDINGS_SV[TeamANDLeague],0),COLUMN(STANDINGS_SV[PLACE]))</f>
        <v>3</v>
      </c>
      <c r="Q333">
        <f>16-STANDINGS_OVERALL14[[#This Row],[LG BA]]</f>
        <v>14</v>
      </c>
      <c r="R333">
        <f>16-STANDINGS_OVERALL14[[#This Row],[LG R]]</f>
        <v>13</v>
      </c>
      <c r="S333">
        <f>16-STANDINGS_OVERALL14[[#This Row],[LG HR]]</f>
        <v>9</v>
      </c>
      <c r="T333">
        <f>16-STANDINGS_OVERALL14[[#This Row],[LG RBI]]</f>
        <v>14</v>
      </c>
      <c r="U333">
        <f>16-STANDINGS_OVERALL14[[#This Row],[LG SB]]</f>
        <v>8</v>
      </c>
      <c r="V333">
        <f>16-STANDINGS_OVERALL14[[#This Row],[LG ERA]]</f>
        <v>14</v>
      </c>
      <c r="W333">
        <f>16-STANDINGS_OVERALL14[[#This Row],[LG W]]</f>
        <v>8</v>
      </c>
      <c r="X333">
        <f>16-STANDINGS_OVERALL14[[#This Row],[LG WHIP]]</f>
        <v>14</v>
      </c>
      <c r="Y333">
        <f>16-STANDINGS_OVERALL14[[#This Row],[LG K]]</f>
        <v>9</v>
      </c>
      <c r="Z333">
        <f>16-STANDINGS_OVERALL14[[#This Row],[LG SV]]</f>
        <v>13</v>
      </c>
      <c r="AA33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116</v>
      </c>
      <c r="AB333">
        <f t="shared" si="5"/>
        <v>2</v>
      </c>
    </row>
    <row r="334" spans="1:28" x14ac:dyDescent="0.25">
      <c r="A334">
        <v>38</v>
      </c>
      <c r="B334" s="10" t="str">
        <f>STANDINGS_OVERALL14[[#This Row],[Team]]&amp;STANDINGS_OVERALL14[[#This Row],[League]]</f>
        <v>Soggy Bottom BoysMain Event Online March 25 League 3</v>
      </c>
      <c r="C334" s="10" t="s">
        <v>454</v>
      </c>
      <c r="D334" t="s">
        <v>35</v>
      </c>
      <c r="E334" t="s">
        <v>445</v>
      </c>
      <c r="F334">
        <v>13</v>
      </c>
      <c r="G334">
        <f>INDEX(STANDINGS_BA[],MATCH(STANDINGS_OVERALL14[[#This Row],[TEAMandLEAGUE]],STANDINGS_BA[TeamANDLeague],0),COLUMN(STANDINGS_BA[PLACE]))</f>
        <v>1</v>
      </c>
      <c r="H334">
        <f>INDEX(STANDINGS_R[],MATCH(STANDINGS_OVERALL14[[#This Row],[TEAMandLEAGUE]],STANDINGS_R[TeamAndLeague],0),COLUMN(STANDINGS_R[PLACE]))</f>
        <v>2</v>
      </c>
      <c r="I334">
        <f>INDEX(STANDINGS_HR[],MATCH(STANDINGS_OVERALL14[[#This Row],[TEAMandLEAGUE]],STANDINGS_HR[TeamANDLeague],0),COLUMN(STANDINGS_HR[PLACE]))</f>
        <v>3</v>
      </c>
      <c r="J334">
        <f>INDEX(STANDINGS_RBI[],MATCH(STANDINGS_OVERALL14[[#This Row],[TEAMandLEAGUE]],STANDINGS_RBI[TeamANDLeague],0),COLUMN(STANDINGS_RBI[PLACE]))</f>
        <v>3</v>
      </c>
      <c r="K334">
        <f>INDEX(STANDINGS_SB[],MATCH(STANDINGS_OVERALL14[[#This Row],[TEAMandLEAGUE]],STANDINGS_SB[TeamANDLeague],0),COLUMN(STANDINGS_SB[PLACE]))</f>
        <v>7</v>
      </c>
      <c r="L334">
        <f>INDEX(STANDINGS_ERA[],MATCH(STANDINGS_OVERALL14[[#This Row],[TEAMandLEAGUE]],STANDINGS_ERA[TeamANDLeague],0),COLUMN(STANDINGS_ERA[PLACE]))</f>
        <v>8</v>
      </c>
      <c r="M334">
        <f>INDEX(STANDINGS_W[],MATCH(STANDINGS_OVERALL14[[#This Row],[TEAMandLEAGUE]],STANDINGS_W[TeamANDLeague],0),COLUMN(STANDINGS_W[PLACE]))</f>
        <v>4</v>
      </c>
      <c r="N334">
        <f>INDEX(STANDINGS_WHIP[],MATCH(STANDINGS_OVERALL14[[#This Row],[TEAMandLEAGUE]],STANDINGS_WHIP[TeamANDLeague],0),COLUMN(STANDINGS_WHIP[PLACE]))</f>
        <v>5</v>
      </c>
      <c r="O334">
        <f>INDEX(STANDINGS_K[],MATCH(STANDINGS_OVERALL14[[#This Row],[TEAMandLEAGUE]],STANDINGS_K[TeamANDLeague],0),COLUMN(STANDINGS_K[PLACE]))</f>
        <v>2</v>
      </c>
      <c r="P334">
        <f>INDEX(STANDINGS_SV[],MATCH(STANDINGS_OVERALL14[[#This Row],[TEAMandLEAGUE]],STANDINGS_SV[TeamANDLeague],0),COLUMN(STANDINGS_SV[PLACE]))</f>
        <v>9</v>
      </c>
      <c r="Q334">
        <f>16-STANDINGS_OVERALL14[[#This Row],[LG BA]]</f>
        <v>15</v>
      </c>
      <c r="R334">
        <f>16-STANDINGS_OVERALL14[[#This Row],[LG R]]</f>
        <v>14</v>
      </c>
      <c r="S334">
        <f>16-STANDINGS_OVERALL14[[#This Row],[LG HR]]</f>
        <v>13</v>
      </c>
      <c r="T334">
        <f>16-STANDINGS_OVERALL14[[#This Row],[LG RBI]]</f>
        <v>13</v>
      </c>
      <c r="U334">
        <f>16-STANDINGS_OVERALL14[[#This Row],[LG SB]]</f>
        <v>9</v>
      </c>
      <c r="V334">
        <f>16-STANDINGS_OVERALL14[[#This Row],[LG ERA]]</f>
        <v>8</v>
      </c>
      <c r="W334">
        <f>16-STANDINGS_OVERALL14[[#This Row],[LG W]]</f>
        <v>12</v>
      </c>
      <c r="X334">
        <f>16-STANDINGS_OVERALL14[[#This Row],[LG WHIP]]</f>
        <v>11</v>
      </c>
      <c r="Y334">
        <f>16-STANDINGS_OVERALL14[[#This Row],[LG K]]</f>
        <v>14</v>
      </c>
      <c r="Z334">
        <f>16-STANDINGS_OVERALL14[[#This Row],[LG SV]]</f>
        <v>7</v>
      </c>
      <c r="AA33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116</v>
      </c>
      <c r="AB334">
        <f t="shared" si="5"/>
        <v>3</v>
      </c>
    </row>
    <row r="335" spans="1:28" x14ac:dyDescent="0.25">
      <c r="A335">
        <v>78</v>
      </c>
      <c r="B335" s="10" t="str">
        <f>STANDINGS_OVERALL14[[#This Row],[Team]]&amp;STANDINGS_OVERALL14[[#This Row],[League]]</f>
        <v>JK ALL THE WAY MAINMain Event Online March 25 League 3</v>
      </c>
      <c r="C335" s="10" t="s">
        <v>346</v>
      </c>
      <c r="D335" t="s">
        <v>166</v>
      </c>
      <c r="E335" t="s">
        <v>445</v>
      </c>
      <c r="F335">
        <v>6</v>
      </c>
      <c r="G335">
        <f>INDEX(STANDINGS_BA[],MATCH(STANDINGS_OVERALL14[[#This Row],[TEAMandLEAGUE]],STANDINGS_BA[TeamANDLeague],0),COLUMN(STANDINGS_BA[PLACE]))</f>
        <v>3</v>
      </c>
      <c r="H335">
        <f>INDEX(STANDINGS_R[],MATCH(STANDINGS_OVERALL14[[#This Row],[TEAMandLEAGUE]],STANDINGS_R[TeamAndLeague],0),COLUMN(STANDINGS_R[PLACE]))</f>
        <v>5</v>
      </c>
      <c r="I335">
        <f>INDEX(STANDINGS_HR[],MATCH(STANDINGS_OVERALL14[[#This Row],[TEAMandLEAGUE]],STANDINGS_HR[TeamANDLeague],0),COLUMN(STANDINGS_HR[PLACE]))</f>
        <v>6</v>
      </c>
      <c r="J335">
        <f>INDEX(STANDINGS_RBI[],MATCH(STANDINGS_OVERALL14[[#This Row],[TEAMandLEAGUE]],STANDINGS_RBI[TeamANDLeague],0),COLUMN(STANDINGS_RBI[PLACE]))</f>
        <v>4</v>
      </c>
      <c r="K335">
        <f>INDEX(STANDINGS_SB[],MATCH(STANDINGS_OVERALL14[[#This Row],[TEAMandLEAGUE]],STANDINGS_SB[TeamANDLeague],0),COLUMN(STANDINGS_SB[PLACE]))</f>
        <v>9</v>
      </c>
      <c r="L335">
        <f>INDEX(STANDINGS_ERA[],MATCH(STANDINGS_OVERALL14[[#This Row],[TEAMandLEAGUE]],STANDINGS_ERA[TeamANDLeague],0),COLUMN(STANDINGS_ERA[PLACE]))</f>
        <v>6</v>
      </c>
      <c r="M335">
        <f>INDEX(STANDINGS_W[],MATCH(STANDINGS_OVERALL14[[#This Row],[TEAMandLEAGUE]],STANDINGS_W[TeamANDLeague],0),COLUMN(STANDINGS_W[PLACE]))</f>
        <v>1</v>
      </c>
      <c r="N335">
        <f>INDEX(STANDINGS_WHIP[],MATCH(STANDINGS_OVERALL14[[#This Row],[TEAMandLEAGUE]],STANDINGS_WHIP[TeamANDLeague],0),COLUMN(STANDINGS_WHIP[PLACE]))</f>
        <v>9</v>
      </c>
      <c r="O335">
        <f>INDEX(STANDINGS_K[],MATCH(STANDINGS_OVERALL14[[#This Row],[TEAMandLEAGUE]],STANDINGS_K[TeamANDLeague],0),COLUMN(STANDINGS_K[PLACE]))</f>
        <v>5</v>
      </c>
      <c r="P335">
        <f>INDEX(STANDINGS_SV[],MATCH(STANDINGS_OVERALL14[[#This Row],[TEAMandLEAGUE]],STANDINGS_SV[TeamANDLeague],0),COLUMN(STANDINGS_SV[PLACE]))</f>
        <v>7</v>
      </c>
      <c r="Q335">
        <f>16-STANDINGS_OVERALL14[[#This Row],[LG BA]]</f>
        <v>13</v>
      </c>
      <c r="R335">
        <f>16-STANDINGS_OVERALL14[[#This Row],[LG R]]</f>
        <v>11</v>
      </c>
      <c r="S335">
        <f>16-STANDINGS_OVERALL14[[#This Row],[LG HR]]</f>
        <v>10</v>
      </c>
      <c r="T335">
        <f>16-STANDINGS_OVERALL14[[#This Row],[LG RBI]]</f>
        <v>12</v>
      </c>
      <c r="U335">
        <f>16-STANDINGS_OVERALL14[[#This Row],[LG SB]]</f>
        <v>7</v>
      </c>
      <c r="V335">
        <f>16-STANDINGS_OVERALL14[[#This Row],[LG ERA]]</f>
        <v>10</v>
      </c>
      <c r="W335">
        <f>16-STANDINGS_OVERALL14[[#This Row],[LG W]]</f>
        <v>15</v>
      </c>
      <c r="X335">
        <f>16-STANDINGS_OVERALL14[[#This Row],[LG WHIP]]</f>
        <v>7</v>
      </c>
      <c r="Y335">
        <f>16-STANDINGS_OVERALL14[[#This Row],[LG K]]</f>
        <v>11</v>
      </c>
      <c r="Z335">
        <f>16-STANDINGS_OVERALL14[[#This Row],[LG SV]]</f>
        <v>9</v>
      </c>
      <c r="AA33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105</v>
      </c>
      <c r="AB335">
        <f t="shared" si="5"/>
        <v>4</v>
      </c>
    </row>
    <row r="336" spans="1:28" x14ac:dyDescent="0.25">
      <c r="A336">
        <v>142</v>
      </c>
      <c r="B336" s="10" t="str">
        <f>STANDINGS_OVERALL14[[#This Row],[Team]]&amp;STANDINGS_OVERALL14[[#This Row],[League]]</f>
        <v>B and T SlumpBusters SquadMain Event Online March 25 League 3</v>
      </c>
      <c r="C336" s="10" t="s">
        <v>547</v>
      </c>
      <c r="D336" t="s">
        <v>245</v>
      </c>
      <c r="E336" t="s">
        <v>445</v>
      </c>
      <c r="F336">
        <v>9</v>
      </c>
      <c r="G336">
        <f>INDEX(STANDINGS_BA[],MATCH(STANDINGS_OVERALL14[[#This Row],[TEAMandLEAGUE]],STANDINGS_BA[TeamANDLeague],0),COLUMN(STANDINGS_BA[PLACE]))</f>
        <v>5</v>
      </c>
      <c r="H336">
        <f>INDEX(STANDINGS_R[],MATCH(STANDINGS_OVERALL14[[#This Row],[TEAMandLEAGUE]],STANDINGS_R[TeamAndLeague],0),COLUMN(STANDINGS_R[PLACE]))</f>
        <v>1</v>
      </c>
      <c r="I336">
        <f>INDEX(STANDINGS_HR[],MATCH(STANDINGS_OVERALL14[[#This Row],[TEAMandLEAGUE]],STANDINGS_HR[TeamANDLeague],0),COLUMN(STANDINGS_HR[PLACE]))</f>
        <v>1</v>
      </c>
      <c r="J336">
        <f>INDEX(STANDINGS_RBI[],MATCH(STANDINGS_OVERALL14[[#This Row],[TEAMandLEAGUE]],STANDINGS_RBI[TeamANDLeague],0),COLUMN(STANDINGS_RBI[PLACE]))</f>
        <v>1</v>
      </c>
      <c r="K336">
        <f>INDEX(STANDINGS_SB[],MATCH(STANDINGS_OVERALL14[[#This Row],[TEAMandLEAGUE]],STANDINGS_SB[TeamANDLeague],0),COLUMN(STANDINGS_SB[PLACE]))</f>
        <v>5</v>
      </c>
      <c r="L336">
        <f>INDEX(STANDINGS_ERA[],MATCH(STANDINGS_OVERALL14[[#This Row],[TEAMandLEAGUE]],STANDINGS_ERA[TeamANDLeague],0),COLUMN(STANDINGS_ERA[PLACE]))</f>
        <v>12</v>
      </c>
      <c r="M336">
        <f>INDEX(STANDINGS_W[],MATCH(STANDINGS_OVERALL14[[#This Row],[TEAMandLEAGUE]],STANDINGS_W[TeamANDLeague],0),COLUMN(STANDINGS_W[PLACE]))</f>
        <v>9</v>
      </c>
      <c r="N336">
        <f>INDEX(STANDINGS_WHIP[],MATCH(STANDINGS_OVERALL14[[#This Row],[TEAMandLEAGUE]],STANDINGS_WHIP[TeamANDLeague],0),COLUMN(STANDINGS_WHIP[PLACE]))</f>
        <v>12</v>
      </c>
      <c r="O336">
        <f>INDEX(STANDINGS_K[],MATCH(STANDINGS_OVERALL14[[#This Row],[TEAMandLEAGUE]],STANDINGS_K[TeamANDLeague],0),COLUMN(STANDINGS_K[PLACE]))</f>
        <v>9</v>
      </c>
      <c r="P336">
        <f>INDEX(STANDINGS_SV[],MATCH(STANDINGS_OVERALL14[[#This Row],[TEAMandLEAGUE]],STANDINGS_SV[TeamANDLeague],0),COLUMN(STANDINGS_SV[PLACE]))</f>
        <v>10</v>
      </c>
      <c r="Q336">
        <f>16-STANDINGS_OVERALL14[[#This Row],[LG BA]]</f>
        <v>11</v>
      </c>
      <c r="R336">
        <f>16-STANDINGS_OVERALL14[[#This Row],[LG R]]</f>
        <v>15</v>
      </c>
      <c r="S336">
        <f>16-STANDINGS_OVERALL14[[#This Row],[LG HR]]</f>
        <v>15</v>
      </c>
      <c r="T336">
        <f>16-STANDINGS_OVERALL14[[#This Row],[LG RBI]]</f>
        <v>15</v>
      </c>
      <c r="U336">
        <f>16-STANDINGS_OVERALL14[[#This Row],[LG SB]]</f>
        <v>11</v>
      </c>
      <c r="V336">
        <f>16-STANDINGS_OVERALL14[[#This Row],[LG ERA]]</f>
        <v>4</v>
      </c>
      <c r="W336">
        <f>16-STANDINGS_OVERALL14[[#This Row],[LG W]]</f>
        <v>7</v>
      </c>
      <c r="X336">
        <f>16-STANDINGS_OVERALL14[[#This Row],[LG WHIP]]</f>
        <v>4</v>
      </c>
      <c r="Y336">
        <f>16-STANDINGS_OVERALL14[[#This Row],[LG K]]</f>
        <v>7</v>
      </c>
      <c r="Z336">
        <f>16-STANDINGS_OVERALL14[[#This Row],[LG SV]]</f>
        <v>6</v>
      </c>
      <c r="AA33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336">
        <f t="shared" si="5"/>
        <v>5</v>
      </c>
    </row>
    <row r="337" spans="1:28" x14ac:dyDescent="0.25">
      <c r="A337">
        <v>131</v>
      </c>
      <c r="B337" s="10" t="str">
        <f>STANDINGS_OVERALL14[[#This Row],[Team]]&amp;STANDINGS_OVERALL14[[#This Row],[League]]</f>
        <v>Good Luck Catching KelceMain Event Online March 25 League 3</v>
      </c>
      <c r="C337" s="10" t="s">
        <v>536</v>
      </c>
      <c r="D337" t="s">
        <v>324</v>
      </c>
      <c r="E337" t="s">
        <v>445</v>
      </c>
      <c r="F337">
        <v>12</v>
      </c>
      <c r="G337">
        <f>INDEX(STANDINGS_BA[],MATCH(STANDINGS_OVERALL14[[#This Row],[TEAMandLEAGUE]],STANDINGS_BA[TeamANDLeague],0),COLUMN(STANDINGS_BA[PLACE]))</f>
        <v>6</v>
      </c>
      <c r="H337">
        <f>INDEX(STANDINGS_R[],MATCH(STANDINGS_OVERALL14[[#This Row],[TEAMandLEAGUE]],STANDINGS_R[TeamAndLeague],0),COLUMN(STANDINGS_R[PLACE]))</f>
        <v>11</v>
      </c>
      <c r="I337">
        <f>INDEX(STANDINGS_HR[],MATCH(STANDINGS_OVERALL14[[#This Row],[TEAMandLEAGUE]],STANDINGS_HR[TeamANDLeague],0),COLUMN(STANDINGS_HR[PLACE]))</f>
        <v>11</v>
      </c>
      <c r="J337">
        <f>INDEX(STANDINGS_RBI[],MATCH(STANDINGS_OVERALL14[[#This Row],[TEAMandLEAGUE]],STANDINGS_RBI[TeamANDLeague],0),COLUMN(STANDINGS_RBI[PLACE]))</f>
        <v>11</v>
      </c>
      <c r="K337">
        <f>INDEX(STANDINGS_SB[],MATCH(STANDINGS_OVERALL14[[#This Row],[TEAMandLEAGUE]],STANDINGS_SB[TeamANDLeague],0),COLUMN(STANDINGS_SB[PLACE]))</f>
        <v>3</v>
      </c>
      <c r="L337">
        <f>INDEX(STANDINGS_ERA[],MATCH(STANDINGS_OVERALL14[[#This Row],[TEAMandLEAGUE]],STANDINGS_ERA[TeamANDLeague],0),COLUMN(STANDINGS_ERA[PLACE]))</f>
        <v>5</v>
      </c>
      <c r="M337">
        <f>INDEX(STANDINGS_W[],MATCH(STANDINGS_OVERALL14[[#This Row],[TEAMandLEAGUE]],STANDINGS_W[TeamANDLeague],0),COLUMN(STANDINGS_W[PLACE]))</f>
        <v>7</v>
      </c>
      <c r="N337">
        <f>INDEX(STANDINGS_WHIP[],MATCH(STANDINGS_OVERALL14[[#This Row],[TEAMandLEAGUE]],STANDINGS_WHIP[TeamANDLeague],0),COLUMN(STANDINGS_WHIP[PLACE]))</f>
        <v>6</v>
      </c>
      <c r="O337">
        <f>INDEX(STANDINGS_K[],MATCH(STANDINGS_OVERALL14[[#This Row],[TEAMandLEAGUE]],STANDINGS_K[TeamANDLeague],0),COLUMN(STANDINGS_K[PLACE]))</f>
        <v>6</v>
      </c>
      <c r="P337">
        <f>INDEX(STANDINGS_SV[],MATCH(STANDINGS_OVERALL14[[#This Row],[TEAMandLEAGUE]],STANDINGS_SV[TeamANDLeague],0),COLUMN(STANDINGS_SV[PLACE]))</f>
        <v>2</v>
      </c>
      <c r="Q337">
        <f>16-STANDINGS_OVERALL14[[#This Row],[LG BA]]</f>
        <v>10</v>
      </c>
      <c r="R337">
        <f>16-STANDINGS_OVERALL14[[#This Row],[LG R]]</f>
        <v>5</v>
      </c>
      <c r="S337">
        <f>16-STANDINGS_OVERALL14[[#This Row],[LG HR]]</f>
        <v>5</v>
      </c>
      <c r="T337">
        <f>16-STANDINGS_OVERALL14[[#This Row],[LG RBI]]</f>
        <v>5</v>
      </c>
      <c r="U337">
        <f>16-STANDINGS_OVERALL14[[#This Row],[LG SB]]</f>
        <v>13</v>
      </c>
      <c r="V337">
        <f>16-STANDINGS_OVERALL14[[#This Row],[LG ERA]]</f>
        <v>11</v>
      </c>
      <c r="W337">
        <f>16-STANDINGS_OVERALL14[[#This Row],[LG W]]</f>
        <v>9</v>
      </c>
      <c r="X337">
        <f>16-STANDINGS_OVERALL14[[#This Row],[LG WHIP]]</f>
        <v>10</v>
      </c>
      <c r="Y337">
        <f>16-STANDINGS_OVERALL14[[#This Row],[LG K]]</f>
        <v>10</v>
      </c>
      <c r="Z337">
        <f>16-STANDINGS_OVERALL14[[#This Row],[LG SV]]</f>
        <v>14</v>
      </c>
      <c r="AA33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92</v>
      </c>
      <c r="AB337">
        <f t="shared" si="5"/>
        <v>6</v>
      </c>
    </row>
    <row r="338" spans="1:28" x14ac:dyDescent="0.25">
      <c r="A338">
        <v>287</v>
      </c>
      <c r="B338" s="10" t="str">
        <f>STANDINGS_OVERALL14[[#This Row],[Team]]&amp;STANDINGS_OVERALL14[[#This Row],[League]]</f>
        <v>Team WarnkenMain Event Online March 25 League 3</v>
      </c>
      <c r="C338" s="10" t="s">
        <v>681</v>
      </c>
      <c r="D338" t="s">
        <v>682</v>
      </c>
      <c r="E338" t="s">
        <v>445</v>
      </c>
      <c r="F338">
        <v>3</v>
      </c>
      <c r="G338">
        <f>INDEX(STANDINGS_BA[],MATCH(STANDINGS_OVERALL14[[#This Row],[TEAMandLEAGUE]],STANDINGS_BA[TeamANDLeague],0),COLUMN(STANDINGS_BA[PLACE]))</f>
        <v>12</v>
      </c>
      <c r="H338">
        <f>INDEX(STANDINGS_R[],MATCH(STANDINGS_OVERALL14[[#This Row],[TEAMandLEAGUE]],STANDINGS_R[TeamAndLeague],0),COLUMN(STANDINGS_R[PLACE]))</f>
        <v>13</v>
      </c>
      <c r="I338">
        <f>INDEX(STANDINGS_HR[],MATCH(STANDINGS_OVERALL14[[#This Row],[TEAMandLEAGUE]],STANDINGS_HR[TeamANDLeague],0),COLUMN(STANDINGS_HR[PLACE]))</f>
        <v>12</v>
      </c>
      <c r="J338">
        <f>INDEX(STANDINGS_RBI[],MATCH(STANDINGS_OVERALL14[[#This Row],[TEAMandLEAGUE]],STANDINGS_RBI[TeamANDLeague],0),COLUMN(STANDINGS_RBI[PLACE]))</f>
        <v>12</v>
      </c>
      <c r="K338">
        <f>INDEX(STANDINGS_SB[],MATCH(STANDINGS_OVERALL14[[#This Row],[TEAMandLEAGUE]],STANDINGS_SB[TeamANDLeague],0),COLUMN(STANDINGS_SB[PLACE]))</f>
        <v>13</v>
      </c>
      <c r="L338">
        <f>INDEX(STANDINGS_ERA[],MATCH(STANDINGS_OVERALL14[[#This Row],[TEAMandLEAGUE]],STANDINGS_ERA[TeamANDLeague],0),COLUMN(STANDINGS_ERA[PLACE]))</f>
        <v>3</v>
      </c>
      <c r="M338">
        <f>INDEX(STANDINGS_W[],MATCH(STANDINGS_OVERALL14[[#This Row],[TEAMandLEAGUE]],STANDINGS_W[TeamANDLeague],0),COLUMN(STANDINGS_W[PLACE]))</f>
        <v>3</v>
      </c>
      <c r="N338">
        <f>INDEX(STANDINGS_WHIP[],MATCH(STANDINGS_OVERALL14[[#This Row],[TEAMandLEAGUE]],STANDINGS_WHIP[TeamANDLeague],0),COLUMN(STANDINGS_WHIP[PLACE]))</f>
        <v>4</v>
      </c>
      <c r="O338">
        <f>INDEX(STANDINGS_K[],MATCH(STANDINGS_OVERALL14[[#This Row],[TEAMandLEAGUE]],STANDINGS_K[TeamANDLeague],0),COLUMN(STANDINGS_K[PLACE]))</f>
        <v>1</v>
      </c>
      <c r="P338">
        <f>INDEX(STANDINGS_SV[],MATCH(STANDINGS_OVERALL14[[#This Row],[TEAMandLEAGUE]],STANDINGS_SV[TeamANDLeague],0),COLUMN(STANDINGS_SV[PLACE]))</f>
        <v>8</v>
      </c>
      <c r="Q338">
        <f>16-STANDINGS_OVERALL14[[#This Row],[LG BA]]</f>
        <v>4</v>
      </c>
      <c r="R338">
        <f>16-STANDINGS_OVERALL14[[#This Row],[LG R]]</f>
        <v>3</v>
      </c>
      <c r="S338">
        <f>16-STANDINGS_OVERALL14[[#This Row],[LG HR]]</f>
        <v>4</v>
      </c>
      <c r="T338">
        <f>16-STANDINGS_OVERALL14[[#This Row],[LG RBI]]</f>
        <v>4</v>
      </c>
      <c r="U338">
        <f>16-STANDINGS_OVERALL14[[#This Row],[LG SB]]</f>
        <v>3</v>
      </c>
      <c r="V338">
        <f>16-STANDINGS_OVERALL14[[#This Row],[LG ERA]]</f>
        <v>13</v>
      </c>
      <c r="W338">
        <f>16-STANDINGS_OVERALL14[[#This Row],[LG W]]</f>
        <v>13</v>
      </c>
      <c r="X338">
        <f>16-STANDINGS_OVERALL14[[#This Row],[LG WHIP]]</f>
        <v>12</v>
      </c>
      <c r="Y338">
        <f>16-STANDINGS_OVERALL14[[#This Row],[LG K]]</f>
        <v>15</v>
      </c>
      <c r="Z338">
        <f>16-STANDINGS_OVERALL14[[#This Row],[LG SV]]</f>
        <v>8</v>
      </c>
      <c r="AA33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79</v>
      </c>
      <c r="AB338">
        <f t="shared" si="5"/>
        <v>7</v>
      </c>
    </row>
    <row r="339" spans="1:28" x14ac:dyDescent="0.25">
      <c r="A339">
        <v>312</v>
      </c>
      <c r="B339" s="10" t="str">
        <f>STANDINGS_OVERALL14[[#This Row],[Team]]&amp;STANDINGS_OVERALL14[[#This Row],[League]]</f>
        <v>Team MitchellMain Event Online March 25 League 3</v>
      </c>
      <c r="C339" s="10" t="s">
        <v>400</v>
      </c>
      <c r="D339" t="s">
        <v>401</v>
      </c>
      <c r="E339" t="s">
        <v>445</v>
      </c>
      <c r="F339">
        <v>14</v>
      </c>
      <c r="G339">
        <f>INDEX(STANDINGS_BA[],MATCH(STANDINGS_OVERALL14[[#This Row],[TEAMandLEAGUE]],STANDINGS_BA[TeamANDLeague],0),COLUMN(STANDINGS_BA[PLACE]))</f>
        <v>14</v>
      </c>
      <c r="H339">
        <f>INDEX(STANDINGS_R[],MATCH(STANDINGS_OVERALL14[[#This Row],[TEAMandLEAGUE]],STANDINGS_R[TeamAndLeague],0),COLUMN(STANDINGS_R[PLACE]))</f>
        <v>7</v>
      </c>
      <c r="I339">
        <f>INDEX(STANDINGS_HR[],MATCH(STANDINGS_OVERALL14[[#This Row],[TEAMandLEAGUE]],STANDINGS_HR[TeamANDLeague],0),COLUMN(STANDINGS_HR[PLACE]))</f>
        <v>8</v>
      </c>
      <c r="J339">
        <f>INDEX(STANDINGS_RBI[],MATCH(STANDINGS_OVERALL14[[#This Row],[TEAMandLEAGUE]],STANDINGS_RBI[TeamANDLeague],0),COLUMN(STANDINGS_RBI[PLACE]))</f>
        <v>7</v>
      </c>
      <c r="K339">
        <f>INDEX(STANDINGS_SB[],MATCH(STANDINGS_OVERALL14[[#This Row],[TEAMandLEAGUE]],STANDINGS_SB[TeamANDLeague],0),COLUMN(STANDINGS_SB[PLACE]))</f>
        <v>12</v>
      </c>
      <c r="L339">
        <f>INDEX(STANDINGS_ERA[],MATCH(STANDINGS_OVERALL14[[#This Row],[TEAMandLEAGUE]],STANDINGS_ERA[TeamANDLeague],0),COLUMN(STANDINGS_ERA[PLACE]))</f>
        <v>10</v>
      </c>
      <c r="M339">
        <f>INDEX(STANDINGS_W[],MATCH(STANDINGS_OVERALL14[[#This Row],[TEAMandLEAGUE]],STANDINGS_W[TeamANDLeague],0),COLUMN(STANDINGS_W[PLACE]))</f>
        <v>5</v>
      </c>
      <c r="N339">
        <f>INDEX(STANDINGS_WHIP[],MATCH(STANDINGS_OVERALL14[[#This Row],[TEAMandLEAGUE]],STANDINGS_WHIP[TeamANDLeague],0),COLUMN(STANDINGS_WHIP[PLACE]))</f>
        <v>8</v>
      </c>
      <c r="O339">
        <f>INDEX(STANDINGS_K[],MATCH(STANDINGS_OVERALL14[[#This Row],[TEAMandLEAGUE]],STANDINGS_K[TeamANDLeague],0),COLUMN(STANDINGS_K[PLACE]))</f>
        <v>4</v>
      </c>
      <c r="P339">
        <f>INDEX(STANDINGS_SV[],MATCH(STANDINGS_OVERALL14[[#This Row],[TEAMandLEAGUE]],STANDINGS_SV[TeamANDLeague],0),COLUMN(STANDINGS_SV[PLACE]))</f>
        <v>14</v>
      </c>
      <c r="Q339">
        <f>16-STANDINGS_OVERALL14[[#This Row],[LG BA]]</f>
        <v>2</v>
      </c>
      <c r="R339">
        <f>16-STANDINGS_OVERALL14[[#This Row],[LG R]]</f>
        <v>9</v>
      </c>
      <c r="S339">
        <f>16-STANDINGS_OVERALL14[[#This Row],[LG HR]]</f>
        <v>8</v>
      </c>
      <c r="T339">
        <f>16-STANDINGS_OVERALL14[[#This Row],[LG RBI]]</f>
        <v>9</v>
      </c>
      <c r="U339">
        <f>16-STANDINGS_OVERALL14[[#This Row],[LG SB]]</f>
        <v>4</v>
      </c>
      <c r="V339">
        <f>16-STANDINGS_OVERALL14[[#This Row],[LG ERA]]</f>
        <v>6</v>
      </c>
      <c r="W339">
        <f>16-STANDINGS_OVERALL14[[#This Row],[LG W]]</f>
        <v>11</v>
      </c>
      <c r="X339">
        <f>16-STANDINGS_OVERALL14[[#This Row],[LG WHIP]]</f>
        <v>8</v>
      </c>
      <c r="Y339">
        <f>16-STANDINGS_OVERALL14[[#This Row],[LG K]]</f>
        <v>12</v>
      </c>
      <c r="Z339">
        <f>16-STANDINGS_OVERALL14[[#This Row],[LG SV]]</f>
        <v>2</v>
      </c>
      <c r="AA33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71</v>
      </c>
      <c r="AB339">
        <f t="shared" si="5"/>
        <v>8</v>
      </c>
    </row>
    <row r="340" spans="1:28" x14ac:dyDescent="0.25">
      <c r="A340">
        <v>335</v>
      </c>
      <c r="B340" s="10" t="str">
        <f>STANDINGS_OVERALL14[[#This Row],[Team]]&amp;STANDINGS_OVERALL14[[#This Row],[League]]</f>
        <v>Ybor City RollersMain Event Online March 25 League 3</v>
      </c>
      <c r="C340" s="10" t="s">
        <v>740</v>
      </c>
      <c r="D340" t="s">
        <v>741</v>
      </c>
      <c r="E340" t="s">
        <v>445</v>
      </c>
      <c r="F340">
        <v>4</v>
      </c>
      <c r="G340">
        <f>INDEX(STANDINGS_BA[],MATCH(STANDINGS_OVERALL14[[#This Row],[TEAMandLEAGUE]],STANDINGS_BA[TeamANDLeague],0),COLUMN(STANDINGS_BA[PLACE]))</f>
        <v>4</v>
      </c>
      <c r="H340">
        <f>INDEX(STANDINGS_R[],MATCH(STANDINGS_OVERALL14[[#This Row],[TEAMandLEAGUE]],STANDINGS_R[TeamAndLeague],0),COLUMN(STANDINGS_R[PLACE]))</f>
        <v>12</v>
      </c>
      <c r="I340">
        <f>INDEX(STANDINGS_HR[],MATCH(STANDINGS_OVERALL14[[#This Row],[TEAMandLEAGUE]],STANDINGS_HR[TeamANDLeague],0),COLUMN(STANDINGS_HR[PLACE]))</f>
        <v>9</v>
      </c>
      <c r="J340">
        <f>INDEX(STANDINGS_RBI[],MATCH(STANDINGS_OVERALL14[[#This Row],[TEAMandLEAGUE]],STANDINGS_RBI[TeamANDLeague],0),COLUMN(STANDINGS_RBI[PLACE]))</f>
        <v>6</v>
      </c>
      <c r="K340">
        <f>INDEX(STANDINGS_SB[],MATCH(STANDINGS_OVERALL14[[#This Row],[TEAMandLEAGUE]],STANDINGS_SB[TeamANDLeague],0),COLUMN(STANDINGS_SB[PLACE]))</f>
        <v>10</v>
      </c>
      <c r="L340">
        <f>INDEX(STANDINGS_ERA[],MATCH(STANDINGS_OVERALL14[[#This Row],[TEAMandLEAGUE]],STANDINGS_ERA[TeamANDLeague],0),COLUMN(STANDINGS_ERA[PLACE]))</f>
        <v>9</v>
      </c>
      <c r="M340">
        <f>INDEX(STANDINGS_W[],MATCH(STANDINGS_OVERALL14[[#This Row],[TEAMandLEAGUE]],STANDINGS_W[TeamANDLeague],0),COLUMN(STANDINGS_W[PLACE]))</f>
        <v>6</v>
      </c>
      <c r="N340">
        <f>INDEX(STANDINGS_WHIP[],MATCH(STANDINGS_OVERALL14[[#This Row],[TEAMandLEAGUE]],STANDINGS_WHIP[TeamANDLeague],0),COLUMN(STANDINGS_WHIP[PLACE]))</f>
        <v>10</v>
      </c>
      <c r="O340">
        <f>INDEX(STANDINGS_K[],MATCH(STANDINGS_OVERALL14[[#This Row],[TEAMandLEAGUE]],STANDINGS_K[TeamANDLeague],0),COLUMN(STANDINGS_K[PLACE]))</f>
        <v>10</v>
      </c>
      <c r="P340">
        <f>INDEX(STANDINGS_SV[],MATCH(STANDINGS_OVERALL14[[#This Row],[TEAMandLEAGUE]],STANDINGS_SV[TeamANDLeague],0),COLUMN(STANDINGS_SV[PLACE]))</f>
        <v>13</v>
      </c>
      <c r="Q340">
        <f>16-STANDINGS_OVERALL14[[#This Row],[LG BA]]</f>
        <v>12</v>
      </c>
      <c r="R340">
        <f>16-STANDINGS_OVERALL14[[#This Row],[LG R]]</f>
        <v>4</v>
      </c>
      <c r="S340">
        <f>16-STANDINGS_OVERALL14[[#This Row],[LG HR]]</f>
        <v>7</v>
      </c>
      <c r="T340">
        <f>16-STANDINGS_OVERALL14[[#This Row],[LG RBI]]</f>
        <v>10</v>
      </c>
      <c r="U340">
        <f>16-STANDINGS_OVERALL14[[#This Row],[LG SB]]</f>
        <v>6</v>
      </c>
      <c r="V340">
        <f>16-STANDINGS_OVERALL14[[#This Row],[LG ERA]]</f>
        <v>7</v>
      </c>
      <c r="W340">
        <f>16-STANDINGS_OVERALL14[[#This Row],[LG W]]</f>
        <v>10</v>
      </c>
      <c r="X340">
        <f>16-STANDINGS_OVERALL14[[#This Row],[LG WHIP]]</f>
        <v>6</v>
      </c>
      <c r="Y340">
        <f>16-STANDINGS_OVERALL14[[#This Row],[LG K]]</f>
        <v>6</v>
      </c>
      <c r="Z340">
        <f>16-STANDINGS_OVERALL14[[#This Row],[LG SV]]</f>
        <v>3</v>
      </c>
      <c r="AA34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71</v>
      </c>
      <c r="AB340">
        <f t="shared" si="5"/>
        <v>9</v>
      </c>
    </row>
    <row r="341" spans="1:28" x14ac:dyDescent="0.25">
      <c r="A341">
        <v>328</v>
      </c>
      <c r="B341" s="10" t="str">
        <f>STANDINGS_OVERALL14[[#This Row],[Team]]&amp;STANDINGS_OVERALL14[[#This Row],[League]]</f>
        <v>Xmus Jaxon Flaxon WaxonMain Event Online March 25 League 3</v>
      </c>
      <c r="C341" s="10" t="s">
        <v>729</v>
      </c>
      <c r="D341" t="s">
        <v>382</v>
      </c>
      <c r="E341" t="s">
        <v>445</v>
      </c>
      <c r="F341">
        <v>11</v>
      </c>
      <c r="G341">
        <f>INDEX(STANDINGS_BA[],MATCH(STANDINGS_OVERALL14[[#This Row],[TEAMandLEAGUE]],STANDINGS_BA[TeamANDLeague],0),COLUMN(STANDINGS_BA[PLACE]))</f>
        <v>8</v>
      </c>
      <c r="H341">
        <f>INDEX(STANDINGS_R[],MATCH(STANDINGS_OVERALL14[[#This Row],[TEAMandLEAGUE]],STANDINGS_R[TeamAndLeague],0),COLUMN(STANDINGS_R[PLACE]))</f>
        <v>10</v>
      </c>
      <c r="I341">
        <f>INDEX(STANDINGS_HR[],MATCH(STANDINGS_OVERALL14[[#This Row],[TEAMandLEAGUE]],STANDINGS_HR[TeamANDLeague],0),COLUMN(STANDINGS_HR[PLACE]))</f>
        <v>14</v>
      </c>
      <c r="J341">
        <f>INDEX(STANDINGS_RBI[],MATCH(STANDINGS_OVERALL14[[#This Row],[TEAMandLEAGUE]],STANDINGS_RBI[TeamANDLeague],0),COLUMN(STANDINGS_RBI[PLACE]))</f>
        <v>14</v>
      </c>
      <c r="K341">
        <f>INDEX(STANDINGS_SB[],MATCH(STANDINGS_OVERALL14[[#This Row],[TEAMandLEAGUE]],STANDINGS_SB[TeamANDLeague],0),COLUMN(STANDINGS_SB[PLACE]))</f>
        <v>4</v>
      </c>
      <c r="L341">
        <f>INDEX(STANDINGS_ERA[],MATCH(STANDINGS_OVERALL14[[#This Row],[TEAMandLEAGUE]],STANDINGS_ERA[TeamANDLeague],0),COLUMN(STANDINGS_ERA[PLACE]))</f>
        <v>7</v>
      </c>
      <c r="M341">
        <f>INDEX(STANDINGS_W[],MATCH(STANDINGS_OVERALL14[[#This Row],[TEAMandLEAGUE]],STANDINGS_W[TeamANDLeague],0),COLUMN(STANDINGS_W[PLACE]))</f>
        <v>14</v>
      </c>
      <c r="N341">
        <f>INDEX(STANDINGS_WHIP[],MATCH(STANDINGS_OVERALL14[[#This Row],[TEAMandLEAGUE]],STANDINGS_WHIP[TeamANDLeague],0),COLUMN(STANDINGS_WHIP[PLACE]))</f>
        <v>7</v>
      </c>
      <c r="O341">
        <f>INDEX(STANDINGS_K[],MATCH(STANDINGS_OVERALL14[[#This Row],[TEAMandLEAGUE]],STANDINGS_K[TeamANDLeague],0),COLUMN(STANDINGS_K[PLACE]))</f>
        <v>11</v>
      </c>
      <c r="P341">
        <f>INDEX(STANDINGS_SV[],MATCH(STANDINGS_OVERALL14[[#This Row],[TEAMandLEAGUE]],STANDINGS_SV[TeamANDLeague],0),COLUMN(STANDINGS_SV[PLACE]))</f>
        <v>1</v>
      </c>
      <c r="Q341">
        <f>16-STANDINGS_OVERALL14[[#This Row],[LG BA]]</f>
        <v>8</v>
      </c>
      <c r="R341">
        <f>16-STANDINGS_OVERALL14[[#This Row],[LG R]]</f>
        <v>6</v>
      </c>
      <c r="S341">
        <f>16-STANDINGS_OVERALL14[[#This Row],[LG HR]]</f>
        <v>2</v>
      </c>
      <c r="T341">
        <f>16-STANDINGS_OVERALL14[[#This Row],[LG RBI]]</f>
        <v>2</v>
      </c>
      <c r="U341">
        <f>16-STANDINGS_OVERALL14[[#This Row],[LG SB]]</f>
        <v>12</v>
      </c>
      <c r="V341">
        <f>16-STANDINGS_OVERALL14[[#This Row],[LG ERA]]</f>
        <v>9</v>
      </c>
      <c r="W341">
        <f>16-STANDINGS_OVERALL14[[#This Row],[LG W]]</f>
        <v>2</v>
      </c>
      <c r="X341">
        <f>16-STANDINGS_OVERALL14[[#This Row],[LG WHIP]]</f>
        <v>9</v>
      </c>
      <c r="Y341">
        <f>16-STANDINGS_OVERALL14[[#This Row],[LG K]]</f>
        <v>5</v>
      </c>
      <c r="Z341">
        <f>16-STANDINGS_OVERALL14[[#This Row],[LG SV]]</f>
        <v>15</v>
      </c>
      <c r="AA34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70</v>
      </c>
      <c r="AB341">
        <f t="shared" si="5"/>
        <v>10</v>
      </c>
    </row>
    <row r="342" spans="1:28" x14ac:dyDescent="0.25">
      <c r="A342">
        <v>382</v>
      </c>
      <c r="B342" s="10" t="str">
        <f>STANDINGS_OVERALL14[[#This Row],[Team]]&amp;STANDINGS_OVERALL14[[#This Row],[League]]</f>
        <v>Bash Buds 2.0Main Event Online March 25 League 3</v>
      </c>
      <c r="C342" s="10" t="s">
        <v>779</v>
      </c>
      <c r="D342" t="s">
        <v>321</v>
      </c>
      <c r="E342" t="s">
        <v>445</v>
      </c>
      <c r="F342">
        <v>5</v>
      </c>
      <c r="G342">
        <f>INDEX(STANDINGS_BA[],MATCH(STANDINGS_OVERALL14[[#This Row],[TEAMandLEAGUE]],STANDINGS_BA[TeamANDLeague],0),COLUMN(STANDINGS_BA[PLACE]))</f>
        <v>15</v>
      </c>
      <c r="H342">
        <f>INDEX(STANDINGS_R[],MATCH(STANDINGS_OVERALL14[[#This Row],[TEAMandLEAGUE]],STANDINGS_R[TeamAndLeague],0),COLUMN(STANDINGS_R[PLACE]))</f>
        <v>8</v>
      </c>
      <c r="I342">
        <f>INDEX(STANDINGS_HR[],MATCH(STANDINGS_OVERALL14[[#This Row],[TEAMandLEAGUE]],STANDINGS_HR[TeamANDLeague],0),COLUMN(STANDINGS_HR[PLACE]))</f>
        <v>4</v>
      </c>
      <c r="J342">
        <f>INDEX(STANDINGS_RBI[],MATCH(STANDINGS_OVERALL14[[#This Row],[TEAMandLEAGUE]],STANDINGS_RBI[TeamANDLeague],0),COLUMN(STANDINGS_RBI[PLACE]))</f>
        <v>9</v>
      </c>
      <c r="K342">
        <f>INDEX(STANDINGS_SB[],MATCH(STANDINGS_OVERALL14[[#This Row],[TEAMandLEAGUE]],STANDINGS_SB[TeamANDLeague],0),COLUMN(STANDINGS_SB[PLACE]))</f>
        <v>6</v>
      </c>
      <c r="L342">
        <f>INDEX(STANDINGS_ERA[],MATCH(STANDINGS_OVERALL14[[#This Row],[TEAMandLEAGUE]],STANDINGS_ERA[TeamANDLeague],0),COLUMN(STANDINGS_ERA[PLACE]))</f>
        <v>13</v>
      </c>
      <c r="M342">
        <f>INDEX(STANDINGS_W[],MATCH(STANDINGS_OVERALL14[[#This Row],[TEAMandLEAGUE]],STANDINGS_W[TeamANDLeague],0),COLUMN(STANDINGS_W[PLACE]))</f>
        <v>10</v>
      </c>
      <c r="N342">
        <f>INDEX(STANDINGS_WHIP[],MATCH(STANDINGS_OVERALL14[[#This Row],[TEAMandLEAGUE]],STANDINGS_WHIP[TeamANDLeague],0),COLUMN(STANDINGS_WHIP[PLACE]))</f>
        <v>11</v>
      </c>
      <c r="O342">
        <f>INDEX(STANDINGS_K[],MATCH(STANDINGS_OVERALL14[[#This Row],[TEAMandLEAGUE]],STANDINGS_K[TeamANDLeague],0),COLUMN(STANDINGS_K[PLACE]))</f>
        <v>8</v>
      </c>
      <c r="P342">
        <f>INDEX(STANDINGS_SV[],MATCH(STANDINGS_OVERALL14[[#This Row],[TEAMandLEAGUE]],STANDINGS_SV[TeamANDLeague],0),COLUMN(STANDINGS_SV[PLACE]))</f>
        <v>12</v>
      </c>
      <c r="Q342">
        <f>16-STANDINGS_OVERALL14[[#This Row],[LG BA]]</f>
        <v>1</v>
      </c>
      <c r="R342">
        <f>16-STANDINGS_OVERALL14[[#This Row],[LG R]]</f>
        <v>8</v>
      </c>
      <c r="S342">
        <f>16-STANDINGS_OVERALL14[[#This Row],[LG HR]]</f>
        <v>12</v>
      </c>
      <c r="T342">
        <f>16-STANDINGS_OVERALL14[[#This Row],[LG RBI]]</f>
        <v>7</v>
      </c>
      <c r="U342">
        <f>16-STANDINGS_OVERALL14[[#This Row],[LG SB]]</f>
        <v>10</v>
      </c>
      <c r="V342">
        <f>16-STANDINGS_OVERALL14[[#This Row],[LG ERA]]</f>
        <v>3</v>
      </c>
      <c r="W342">
        <f>16-STANDINGS_OVERALL14[[#This Row],[LG W]]</f>
        <v>6</v>
      </c>
      <c r="X342">
        <f>16-STANDINGS_OVERALL14[[#This Row],[LG WHIP]]</f>
        <v>5</v>
      </c>
      <c r="Y342">
        <f>16-STANDINGS_OVERALL14[[#This Row],[LG K]]</f>
        <v>8</v>
      </c>
      <c r="Z342">
        <f>16-STANDINGS_OVERALL14[[#This Row],[LG SV]]</f>
        <v>4</v>
      </c>
      <c r="AA34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64</v>
      </c>
      <c r="AB342">
        <f t="shared" si="5"/>
        <v>11</v>
      </c>
    </row>
    <row r="343" spans="1:28" x14ac:dyDescent="0.25">
      <c r="A343">
        <v>415</v>
      </c>
      <c r="B343" s="10" t="str">
        <f>STANDINGS_OVERALL14[[#This Row],[Team]]&amp;STANDINGS_OVERALL14[[#This Row],[League]]</f>
        <v>LollygaggersMain Event Online March 25 League 3</v>
      </c>
      <c r="C343" s="10" t="s">
        <v>352</v>
      </c>
      <c r="D343" t="s">
        <v>353</v>
      </c>
      <c r="E343" t="s">
        <v>445</v>
      </c>
      <c r="F343">
        <v>8</v>
      </c>
      <c r="G343">
        <f>INDEX(STANDINGS_BA[],MATCH(STANDINGS_OVERALL14[[#This Row],[TEAMandLEAGUE]],STANDINGS_BA[TeamANDLeague],0),COLUMN(STANDINGS_BA[PLACE]))</f>
        <v>9</v>
      </c>
      <c r="H343">
        <f>INDEX(STANDINGS_R[],MATCH(STANDINGS_OVERALL14[[#This Row],[TEAMandLEAGUE]],STANDINGS_R[TeamAndLeague],0),COLUMN(STANDINGS_R[PLACE]))</f>
        <v>6</v>
      </c>
      <c r="I343">
        <f>INDEX(STANDINGS_HR[],MATCH(STANDINGS_OVERALL14[[#This Row],[TEAMandLEAGUE]],STANDINGS_HR[TeamANDLeague],0),COLUMN(STANDINGS_HR[PLACE]))</f>
        <v>10</v>
      </c>
      <c r="J343">
        <f>INDEX(STANDINGS_RBI[],MATCH(STANDINGS_OVERALL14[[#This Row],[TEAMandLEAGUE]],STANDINGS_RBI[TeamANDLeague],0),COLUMN(STANDINGS_RBI[PLACE]))</f>
        <v>10</v>
      </c>
      <c r="K343">
        <f>INDEX(STANDINGS_SB[],MATCH(STANDINGS_OVERALL14[[#This Row],[TEAMandLEAGUE]],STANDINGS_SB[TeamANDLeague],0),COLUMN(STANDINGS_SB[PLACE]))</f>
        <v>11</v>
      </c>
      <c r="L343">
        <f>INDEX(STANDINGS_ERA[],MATCH(STANDINGS_OVERALL14[[#This Row],[TEAMandLEAGUE]],STANDINGS_ERA[TeamANDLeague],0),COLUMN(STANDINGS_ERA[PLACE]))</f>
        <v>14</v>
      </c>
      <c r="M343">
        <f>INDEX(STANDINGS_W[],MATCH(STANDINGS_OVERALL14[[#This Row],[TEAMandLEAGUE]],STANDINGS_W[TeamANDLeague],0),COLUMN(STANDINGS_W[PLACE]))</f>
        <v>12</v>
      </c>
      <c r="N343">
        <f>INDEX(STANDINGS_WHIP[],MATCH(STANDINGS_OVERALL14[[#This Row],[TEAMandLEAGUE]],STANDINGS_WHIP[TeamANDLeague],0),COLUMN(STANDINGS_WHIP[PLACE]))</f>
        <v>14</v>
      </c>
      <c r="O343">
        <f>INDEX(STANDINGS_K[],MATCH(STANDINGS_OVERALL14[[#This Row],[TEAMandLEAGUE]],STANDINGS_K[TeamANDLeague],0),COLUMN(STANDINGS_K[PLACE]))</f>
        <v>13</v>
      </c>
      <c r="P343">
        <f>INDEX(STANDINGS_SV[],MATCH(STANDINGS_OVERALL14[[#This Row],[TEAMandLEAGUE]],STANDINGS_SV[TeamANDLeague],0),COLUMN(STANDINGS_SV[PLACE]))</f>
        <v>4</v>
      </c>
      <c r="Q343">
        <f>16-STANDINGS_OVERALL14[[#This Row],[LG BA]]</f>
        <v>7</v>
      </c>
      <c r="R343">
        <f>16-STANDINGS_OVERALL14[[#This Row],[LG R]]</f>
        <v>10</v>
      </c>
      <c r="S343">
        <f>16-STANDINGS_OVERALL14[[#This Row],[LG HR]]</f>
        <v>6</v>
      </c>
      <c r="T343">
        <f>16-STANDINGS_OVERALL14[[#This Row],[LG RBI]]</f>
        <v>6</v>
      </c>
      <c r="U343">
        <f>16-STANDINGS_OVERALL14[[#This Row],[LG SB]]</f>
        <v>5</v>
      </c>
      <c r="V343">
        <f>16-STANDINGS_OVERALL14[[#This Row],[LG ERA]]</f>
        <v>2</v>
      </c>
      <c r="W343">
        <f>16-STANDINGS_OVERALL14[[#This Row],[LG W]]</f>
        <v>4</v>
      </c>
      <c r="X343">
        <f>16-STANDINGS_OVERALL14[[#This Row],[LG WHIP]]</f>
        <v>2</v>
      </c>
      <c r="Y343">
        <f>16-STANDINGS_OVERALL14[[#This Row],[LG K]]</f>
        <v>3</v>
      </c>
      <c r="Z343">
        <f>16-STANDINGS_OVERALL14[[#This Row],[LG SV]]</f>
        <v>12</v>
      </c>
      <c r="AA34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57</v>
      </c>
      <c r="AB343">
        <f t="shared" si="5"/>
        <v>12</v>
      </c>
    </row>
    <row r="344" spans="1:28" x14ac:dyDescent="0.25">
      <c r="A344">
        <v>410</v>
      </c>
      <c r="B344" s="10" t="str">
        <f>STANDINGS_OVERALL14[[#This Row],[Team]]&amp;STANDINGS_OVERALL14[[#This Row],[League]]</f>
        <v>THE GAMBURGERMain Event Online March 25 League 3</v>
      </c>
      <c r="C344" s="10" t="s">
        <v>802</v>
      </c>
      <c r="D344" t="s">
        <v>794</v>
      </c>
      <c r="E344" t="s">
        <v>445</v>
      </c>
      <c r="F344">
        <v>10</v>
      </c>
      <c r="G344">
        <f>INDEX(STANDINGS_BA[],MATCH(STANDINGS_OVERALL14[[#This Row],[TEAMandLEAGUE]],STANDINGS_BA[TeamANDLeague],0),COLUMN(STANDINGS_BA[PLACE]))</f>
        <v>10</v>
      </c>
      <c r="H344">
        <f>INDEX(STANDINGS_R[],MATCH(STANDINGS_OVERALL14[[#This Row],[TEAMandLEAGUE]],STANDINGS_R[TeamAndLeague],0),COLUMN(STANDINGS_R[PLACE]))</f>
        <v>15</v>
      </c>
      <c r="I344">
        <f>INDEX(STANDINGS_HR[],MATCH(STANDINGS_OVERALL14[[#This Row],[TEAMandLEAGUE]],STANDINGS_HR[TeamANDLeague],0),COLUMN(STANDINGS_HR[PLACE]))</f>
        <v>13</v>
      </c>
      <c r="J344">
        <f>INDEX(STANDINGS_RBI[],MATCH(STANDINGS_OVERALL14[[#This Row],[TEAMandLEAGUE]],STANDINGS_RBI[TeamANDLeague],0),COLUMN(STANDINGS_RBI[PLACE]))</f>
        <v>13</v>
      </c>
      <c r="K344">
        <f>INDEX(STANDINGS_SB[],MATCH(STANDINGS_OVERALL14[[#This Row],[TEAMandLEAGUE]],STANDINGS_SB[TeamANDLeague],0),COLUMN(STANDINGS_SB[PLACE]))</f>
        <v>15</v>
      </c>
      <c r="L344">
        <f>INDEX(STANDINGS_ERA[],MATCH(STANDINGS_OVERALL14[[#This Row],[TEAMandLEAGUE]],STANDINGS_ERA[TeamANDLeague],0),COLUMN(STANDINGS_ERA[PLACE]))</f>
        <v>1</v>
      </c>
      <c r="M344">
        <f>INDEX(STANDINGS_W[],MATCH(STANDINGS_OVERALL14[[#This Row],[TEAMandLEAGUE]],STANDINGS_W[TeamANDLeague],0),COLUMN(STANDINGS_W[PLACE]))</f>
        <v>15</v>
      </c>
      <c r="N344">
        <f>INDEX(STANDINGS_WHIP[],MATCH(STANDINGS_OVERALL14[[#This Row],[TEAMandLEAGUE]],STANDINGS_WHIP[TeamANDLeague],0),COLUMN(STANDINGS_WHIP[PLACE]))</f>
        <v>1</v>
      </c>
      <c r="O344">
        <f>INDEX(STANDINGS_K[],MATCH(STANDINGS_OVERALL14[[#This Row],[TEAMandLEAGUE]],STANDINGS_K[TeamANDLeague],0),COLUMN(STANDINGS_K[PLACE]))</f>
        <v>15</v>
      </c>
      <c r="P344">
        <f>INDEX(STANDINGS_SV[],MATCH(STANDINGS_OVERALL14[[#This Row],[TEAMandLEAGUE]],STANDINGS_SV[TeamANDLeague],0),COLUMN(STANDINGS_SV[PLACE]))</f>
        <v>6</v>
      </c>
      <c r="Q344">
        <f>16-STANDINGS_OVERALL14[[#This Row],[LG BA]]</f>
        <v>6</v>
      </c>
      <c r="R344">
        <f>16-STANDINGS_OVERALL14[[#This Row],[LG R]]</f>
        <v>1</v>
      </c>
      <c r="S344">
        <f>16-STANDINGS_OVERALL14[[#This Row],[LG HR]]</f>
        <v>3</v>
      </c>
      <c r="T344">
        <f>16-STANDINGS_OVERALL14[[#This Row],[LG RBI]]</f>
        <v>3</v>
      </c>
      <c r="U344">
        <f>16-STANDINGS_OVERALL14[[#This Row],[LG SB]]</f>
        <v>1</v>
      </c>
      <c r="V344">
        <f>16-STANDINGS_OVERALL14[[#This Row],[LG ERA]]</f>
        <v>15</v>
      </c>
      <c r="W344">
        <f>16-STANDINGS_OVERALL14[[#This Row],[LG W]]</f>
        <v>1</v>
      </c>
      <c r="X344">
        <f>16-STANDINGS_OVERALL14[[#This Row],[LG WHIP]]</f>
        <v>15</v>
      </c>
      <c r="Y344">
        <f>16-STANDINGS_OVERALL14[[#This Row],[LG K]]</f>
        <v>1</v>
      </c>
      <c r="Z344">
        <f>16-STANDINGS_OVERALL14[[#This Row],[LG SV]]</f>
        <v>10</v>
      </c>
      <c r="AA34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56</v>
      </c>
      <c r="AB344">
        <f t="shared" si="5"/>
        <v>13</v>
      </c>
    </row>
    <row r="345" spans="1:28" x14ac:dyDescent="0.25">
      <c r="A345">
        <v>436</v>
      </c>
      <c r="B345" s="10" t="str">
        <f>STANDINGS_OVERALL14[[#This Row],[Team]]&amp;STANDINGS_OVERALL14[[#This Row],[League]]</f>
        <v>squiresMain Event Online March 25 League 3</v>
      </c>
      <c r="C345" s="10" t="s">
        <v>829</v>
      </c>
      <c r="D345" t="s">
        <v>150</v>
      </c>
      <c r="E345" t="s">
        <v>445</v>
      </c>
      <c r="F345">
        <v>1</v>
      </c>
      <c r="G345">
        <f>INDEX(STANDINGS_BA[],MATCH(STANDINGS_OVERALL14[[#This Row],[TEAMandLEAGUE]],STANDINGS_BA[TeamANDLeague],0),COLUMN(STANDINGS_BA[PLACE]))</f>
        <v>13</v>
      </c>
      <c r="H345">
        <f>INDEX(STANDINGS_R[],MATCH(STANDINGS_OVERALL14[[#This Row],[TEAMandLEAGUE]],STANDINGS_R[TeamAndLeague],0),COLUMN(STANDINGS_R[PLACE]))</f>
        <v>9</v>
      </c>
      <c r="I345">
        <f>INDEX(STANDINGS_HR[],MATCH(STANDINGS_OVERALL14[[#This Row],[TEAMandLEAGUE]],STANDINGS_HR[TeamANDLeague],0),COLUMN(STANDINGS_HR[PLACE]))</f>
        <v>5</v>
      </c>
      <c r="J345">
        <f>INDEX(STANDINGS_RBI[],MATCH(STANDINGS_OVERALL14[[#This Row],[TEAMandLEAGUE]],STANDINGS_RBI[TeamANDLeague],0),COLUMN(STANDINGS_RBI[PLACE]))</f>
        <v>8</v>
      </c>
      <c r="K345">
        <f>INDEX(STANDINGS_SB[],MATCH(STANDINGS_OVERALL14[[#This Row],[TEAMandLEAGUE]],STANDINGS_SB[TeamANDLeague],0),COLUMN(STANDINGS_SB[PLACE]))</f>
        <v>14</v>
      </c>
      <c r="L345">
        <f>INDEX(STANDINGS_ERA[],MATCH(STANDINGS_OVERALL14[[#This Row],[TEAMandLEAGUE]],STANDINGS_ERA[TeamANDLeague],0),COLUMN(STANDINGS_ERA[PLACE]))</f>
        <v>11</v>
      </c>
      <c r="M345">
        <f>INDEX(STANDINGS_W[],MATCH(STANDINGS_OVERALL14[[#This Row],[TEAMandLEAGUE]],STANDINGS_W[TeamANDLeague],0),COLUMN(STANDINGS_W[PLACE]))</f>
        <v>11</v>
      </c>
      <c r="N345">
        <f>INDEX(STANDINGS_WHIP[],MATCH(STANDINGS_OVERALL14[[#This Row],[TEAMandLEAGUE]],STANDINGS_WHIP[TeamANDLeague],0),COLUMN(STANDINGS_WHIP[PLACE]))</f>
        <v>13</v>
      </c>
      <c r="O345">
        <f>INDEX(STANDINGS_K[],MATCH(STANDINGS_OVERALL14[[#This Row],[TEAMandLEAGUE]],STANDINGS_K[TeamANDLeague],0),COLUMN(STANDINGS_K[PLACE]))</f>
        <v>12</v>
      </c>
      <c r="P345">
        <f>INDEX(STANDINGS_SV[],MATCH(STANDINGS_OVERALL14[[#This Row],[TEAMandLEAGUE]],STANDINGS_SV[TeamANDLeague],0),COLUMN(STANDINGS_SV[PLACE]))</f>
        <v>11</v>
      </c>
      <c r="Q345">
        <f>16-STANDINGS_OVERALL14[[#This Row],[LG BA]]</f>
        <v>3</v>
      </c>
      <c r="R345">
        <f>16-STANDINGS_OVERALL14[[#This Row],[LG R]]</f>
        <v>7</v>
      </c>
      <c r="S345">
        <f>16-STANDINGS_OVERALL14[[#This Row],[LG HR]]</f>
        <v>11</v>
      </c>
      <c r="T345">
        <f>16-STANDINGS_OVERALL14[[#This Row],[LG RBI]]</f>
        <v>8</v>
      </c>
      <c r="U345">
        <f>16-STANDINGS_OVERALL14[[#This Row],[LG SB]]</f>
        <v>2</v>
      </c>
      <c r="V345">
        <f>16-STANDINGS_OVERALL14[[#This Row],[LG ERA]]</f>
        <v>5</v>
      </c>
      <c r="W345">
        <f>16-STANDINGS_OVERALL14[[#This Row],[LG W]]</f>
        <v>5</v>
      </c>
      <c r="X345">
        <f>16-STANDINGS_OVERALL14[[#This Row],[LG WHIP]]</f>
        <v>3</v>
      </c>
      <c r="Y345">
        <f>16-STANDINGS_OVERALL14[[#This Row],[LG K]]</f>
        <v>4</v>
      </c>
      <c r="Z345">
        <f>16-STANDINGS_OVERALL14[[#This Row],[LG SV]]</f>
        <v>5</v>
      </c>
      <c r="AA34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53</v>
      </c>
      <c r="AB345">
        <f t="shared" si="5"/>
        <v>14</v>
      </c>
    </row>
    <row r="346" spans="1:28" x14ac:dyDescent="0.25">
      <c r="A346">
        <v>469</v>
      </c>
      <c r="B346" s="10" t="str">
        <f>STANDINGS_OVERALL14[[#This Row],[Team]]&amp;STANDINGS_OVERALL14[[#This Row],[League]]</f>
        <v>wildcatsMain Event Online March 25 League 3</v>
      </c>
      <c r="C346" s="10" t="s">
        <v>870</v>
      </c>
      <c r="D346" t="s">
        <v>107</v>
      </c>
      <c r="E346" t="s">
        <v>445</v>
      </c>
      <c r="F346">
        <v>15</v>
      </c>
      <c r="G346">
        <f>INDEX(STANDINGS_BA[],MATCH(STANDINGS_OVERALL14[[#This Row],[TEAMandLEAGUE]],STANDINGS_BA[TeamANDLeague],0),COLUMN(STANDINGS_BA[PLACE]))</f>
        <v>7</v>
      </c>
      <c r="H346">
        <f>INDEX(STANDINGS_R[],MATCH(STANDINGS_OVERALL14[[#This Row],[TEAMandLEAGUE]],STANDINGS_R[TeamAndLeague],0),COLUMN(STANDINGS_R[PLACE]))</f>
        <v>14</v>
      </c>
      <c r="I346">
        <f>INDEX(STANDINGS_HR[],MATCH(STANDINGS_OVERALL14[[#This Row],[TEAMandLEAGUE]],STANDINGS_HR[TeamANDLeague],0),COLUMN(STANDINGS_HR[PLACE]))</f>
        <v>15</v>
      </c>
      <c r="J346">
        <f>INDEX(STANDINGS_RBI[],MATCH(STANDINGS_OVERALL14[[#This Row],[TEAMandLEAGUE]],STANDINGS_RBI[TeamANDLeague],0),COLUMN(STANDINGS_RBI[PLACE]))</f>
        <v>15</v>
      </c>
      <c r="K346">
        <f>INDEX(STANDINGS_SB[],MATCH(STANDINGS_OVERALL14[[#This Row],[TEAMandLEAGUE]],STANDINGS_SB[TeamANDLeague],0),COLUMN(STANDINGS_SB[PLACE]))</f>
        <v>1</v>
      </c>
      <c r="L346">
        <f>INDEX(STANDINGS_ERA[],MATCH(STANDINGS_OVERALL14[[#This Row],[TEAMandLEAGUE]],STANDINGS_ERA[TeamANDLeague],0),COLUMN(STANDINGS_ERA[PLACE]))</f>
        <v>15</v>
      </c>
      <c r="M346">
        <f>INDEX(STANDINGS_W[],MATCH(STANDINGS_OVERALL14[[#This Row],[TEAMandLEAGUE]],STANDINGS_W[TeamANDLeague],0),COLUMN(STANDINGS_W[PLACE]))</f>
        <v>13</v>
      </c>
      <c r="N346">
        <f>INDEX(STANDINGS_WHIP[],MATCH(STANDINGS_OVERALL14[[#This Row],[TEAMandLEAGUE]],STANDINGS_WHIP[TeamANDLeague],0),COLUMN(STANDINGS_WHIP[PLACE]))</f>
        <v>15</v>
      </c>
      <c r="O346">
        <f>INDEX(STANDINGS_K[],MATCH(STANDINGS_OVERALL14[[#This Row],[TEAMandLEAGUE]],STANDINGS_K[TeamANDLeague],0),COLUMN(STANDINGS_K[PLACE]))</f>
        <v>14</v>
      </c>
      <c r="P346">
        <f>INDEX(STANDINGS_SV[],MATCH(STANDINGS_OVERALL14[[#This Row],[TEAMandLEAGUE]],STANDINGS_SV[TeamANDLeague],0),COLUMN(STANDINGS_SV[PLACE]))</f>
        <v>15</v>
      </c>
      <c r="Q346">
        <f>16-STANDINGS_OVERALL14[[#This Row],[LG BA]]</f>
        <v>9</v>
      </c>
      <c r="R346">
        <f>16-STANDINGS_OVERALL14[[#This Row],[LG R]]</f>
        <v>2</v>
      </c>
      <c r="S346">
        <f>16-STANDINGS_OVERALL14[[#This Row],[LG HR]]</f>
        <v>1</v>
      </c>
      <c r="T346">
        <f>16-STANDINGS_OVERALL14[[#This Row],[LG RBI]]</f>
        <v>1</v>
      </c>
      <c r="U346">
        <f>16-STANDINGS_OVERALL14[[#This Row],[LG SB]]</f>
        <v>15</v>
      </c>
      <c r="V346">
        <f>16-STANDINGS_OVERALL14[[#This Row],[LG ERA]]</f>
        <v>1</v>
      </c>
      <c r="W346">
        <f>16-STANDINGS_OVERALL14[[#This Row],[LG W]]</f>
        <v>3</v>
      </c>
      <c r="X346">
        <f>16-STANDINGS_OVERALL14[[#This Row],[LG WHIP]]</f>
        <v>1</v>
      </c>
      <c r="Y346">
        <f>16-STANDINGS_OVERALL14[[#This Row],[LG K]]</f>
        <v>2</v>
      </c>
      <c r="Z346">
        <f>16-STANDINGS_OVERALL14[[#This Row],[LG SV]]</f>
        <v>1</v>
      </c>
      <c r="AA34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36</v>
      </c>
      <c r="AB346">
        <f t="shared" si="5"/>
        <v>15</v>
      </c>
    </row>
    <row r="347" spans="1:28" x14ac:dyDescent="0.25">
      <c r="A347">
        <v>52</v>
      </c>
      <c r="B347" s="10" t="str">
        <f>STANDINGS_OVERALL14[[#This Row],[Team]]&amp;STANDINGS_OVERALL14[[#This Row],[League]]</f>
        <v>PTBNLsMain Event Online March 27 8 pm ET League 1</v>
      </c>
      <c r="C347" s="10" t="s">
        <v>463</v>
      </c>
      <c r="D347" t="s">
        <v>175</v>
      </c>
      <c r="E347" t="s">
        <v>464</v>
      </c>
      <c r="F347">
        <v>11</v>
      </c>
      <c r="G347">
        <f>INDEX(STANDINGS_BA[],MATCH(STANDINGS_OVERALL14[[#This Row],[TEAMandLEAGUE]],STANDINGS_BA[TeamANDLeague],0),COLUMN(STANDINGS_BA[PLACE]))</f>
        <v>5</v>
      </c>
      <c r="H347">
        <f>INDEX(STANDINGS_R[],MATCH(STANDINGS_OVERALL14[[#This Row],[TEAMandLEAGUE]],STANDINGS_R[TeamAndLeague],0),COLUMN(STANDINGS_R[PLACE]))</f>
        <v>1</v>
      </c>
      <c r="I347">
        <f>INDEX(STANDINGS_HR[],MATCH(STANDINGS_OVERALL14[[#This Row],[TEAMandLEAGUE]],STANDINGS_HR[TeamANDLeague],0),COLUMN(STANDINGS_HR[PLACE]))</f>
        <v>1</v>
      </c>
      <c r="J347">
        <f>INDEX(STANDINGS_RBI[],MATCH(STANDINGS_OVERALL14[[#This Row],[TEAMandLEAGUE]],STANDINGS_RBI[TeamANDLeague],0),COLUMN(STANDINGS_RBI[PLACE]))</f>
        <v>1</v>
      </c>
      <c r="K347">
        <f>INDEX(STANDINGS_SB[],MATCH(STANDINGS_OVERALL14[[#This Row],[TEAMandLEAGUE]],STANDINGS_SB[TeamANDLeague],0),COLUMN(STANDINGS_SB[PLACE]))</f>
        <v>12</v>
      </c>
      <c r="L347">
        <f>INDEX(STANDINGS_ERA[],MATCH(STANDINGS_OVERALL14[[#This Row],[TEAMandLEAGUE]],STANDINGS_ERA[TeamANDLeague],0),COLUMN(STANDINGS_ERA[PLACE]))</f>
        <v>4</v>
      </c>
      <c r="M347">
        <f>INDEX(STANDINGS_W[],MATCH(STANDINGS_OVERALL14[[#This Row],[TEAMandLEAGUE]],STANDINGS_W[TeamANDLeague],0),COLUMN(STANDINGS_W[PLACE]))</f>
        <v>5</v>
      </c>
      <c r="N347">
        <f>INDEX(STANDINGS_WHIP[],MATCH(STANDINGS_OVERALL14[[#This Row],[TEAMandLEAGUE]],STANDINGS_WHIP[TeamANDLeague],0),COLUMN(STANDINGS_WHIP[PLACE]))</f>
        <v>4</v>
      </c>
      <c r="O347">
        <f>INDEX(STANDINGS_K[],MATCH(STANDINGS_OVERALL14[[#This Row],[TEAMandLEAGUE]],STANDINGS_K[TeamANDLeague],0),COLUMN(STANDINGS_K[PLACE]))</f>
        <v>9</v>
      </c>
      <c r="P347">
        <f>INDEX(STANDINGS_SV[],MATCH(STANDINGS_OVERALL14[[#This Row],[TEAMandLEAGUE]],STANDINGS_SV[TeamANDLeague],0),COLUMN(STANDINGS_SV[PLACE]))</f>
        <v>7</v>
      </c>
      <c r="Q347">
        <f>16-STANDINGS_OVERALL14[[#This Row],[LG BA]]</f>
        <v>11</v>
      </c>
      <c r="R347">
        <f>16-STANDINGS_OVERALL14[[#This Row],[LG R]]</f>
        <v>15</v>
      </c>
      <c r="S347">
        <f>16-STANDINGS_OVERALL14[[#This Row],[LG HR]]</f>
        <v>15</v>
      </c>
      <c r="T347">
        <f>16-STANDINGS_OVERALL14[[#This Row],[LG RBI]]</f>
        <v>15</v>
      </c>
      <c r="U347">
        <f>16-STANDINGS_OVERALL14[[#This Row],[LG SB]]</f>
        <v>4</v>
      </c>
      <c r="V347">
        <f>16-STANDINGS_OVERALL14[[#This Row],[LG ERA]]</f>
        <v>12</v>
      </c>
      <c r="W347">
        <f>16-STANDINGS_OVERALL14[[#This Row],[LG W]]</f>
        <v>11</v>
      </c>
      <c r="X347">
        <f>16-STANDINGS_OVERALL14[[#This Row],[LG WHIP]]</f>
        <v>12</v>
      </c>
      <c r="Y347">
        <f>16-STANDINGS_OVERALL14[[#This Row],[LG K]]</f>
        <v>7</v>
      </c>
      <c r="Z347">
        <f>16-STANDINGS_OVERALL14[[#This Row],[LG SV]]</f>
        <v>9</v>
      </c>
      <c r="AA34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111</v>
      </c>
      <c r="AB347">
        <f t="shared" si="5"/>
        <v>1</v>
      </c>
    </row>
    <row r="348" spans="1:28" x14ac:dyDescent="0.25">
      <c r="A348">
        <v>89</v>
      </c>
      <c r="B348" s="10" t="str">
        <f>STANDINGS_OVERALL14[[#This Row],[Team]]&amp;STANDINGS_OVERALL14[[#This Row],[League]]</f>
        <v>The Notorious C.O.Z.Main Event Online March 27 8 pm ET League 1</v>
      </c>
      <c r="C348" s="10" t="s">
        <v>491</v>
      </c>
      <c r="D348" t="s">
        <v>122</v>
      </c>
      <c r="E348" t="s">
        <v>464</v>
      </c>
      <c r="F348">
        <v>3</v>
      </c>
      <c r="G348">
        <f>INDEX(STANDINGS_BA[],MATCH(STANDINGS_OVERALL14[[#This Row],[TEAMandLEAGUE]],STANDINGS_BA[TeamANDLeague],0),COLUMN(STANDINGS_BA[PLACE]))</f>
        <v>13</v>
      </c>
      <c r="H348">
        <f>INDEX(STANDINGS_R[],MATCH(STANDINGS_OVERALL14[[#This Row],[TEAMandLEAGUE]],STANDINGS_R[TeamAndLeague],0),COLUMN(STANDINGS_R[PLACE]))</f>
        <v>8</v>
      </c>
      <c r="I348">
        <f>INDEX(STANDINGS_HR[],MATCH(STANDINGS_OVERALL14[[#This Row],[TEAMandLEAGUE]],STANDINGS_HR[TeamANDLeague],0),COLUMN(STANDINGS_HR[PLACE]))</f>
        <v>7</v>
      </c>
      <c r="J348">
        <f>INDEX(STANDINGS_RBI[],MATCH(STANDINGS_OVERALL14[[#This Row],[TEAMandLEAGUE]],STANDINGS_RBI[TeamANDLeague],0),COLUMN(STANDINGS_RBI[PLACE]))</f>
        <v>5</v>
      </c>
      <c r="K348">
        <f>INDEX(STANDINGS_SB[],MATCH(STANDINGS_OVERALL14[[#This Row],[TEAMandLEAGUE]],STANDINGS_SB[TeamANDLeague],0),COLUMN(STANDINGS_SB[PLACE]))</f>
        <v>6</v>
      </c>
      <c r="L348">
        <f>INDEX(STANDINGS_ERA[],MATCH(STANDINGS_OVERALL14[[#This Row],[TEAMandLEAGUE]],STANDINGS_ERA[TeamANDLeague],0),COLUMN(STANDINGS_ERA[PLACE]))</f>
        <v>2</v>
      </c>
      <c r="M348">
        <f>INDEX(STANDINGS_W[],MATCH(STANDINGS_OVERALL14[[#This Row],[TEAMandLEAGUE]],STANDINGS_W[TeamANDLeague],0),COLUMN(STANDINGS_W[PLACE]))</f>
        <v>3</v>
      </c>
      <c r="N348">
        <f>INDEX(STANDINGS_WHIP[],MATCH(STANDINGS_OVERALL14[[#This Row],[TEAMandLEAGUE]],STANDINGS_WHIP[TeamANDLeague],0),COLUMN(STANDINGS_WHIP[PLACE]))</f>
        <v>2</v>
      </c>
      <c r="O348">
        <f>INDEX(STANDINGS_K[],MATCH(STANDINGS_OVERALL14[[#This Row],[TEAMandLEAGUE]],STANDINGS_K[TeamANDLeague],0),COLUMN(STANDINGS_K[PLACE]))</f>
        <v>1</v>
      </c>
      <c r="P348">
        <f>INDEX(STANDINGS_SV[],MATCH(STANDINGS_OVERALL14[[#This Row],[TEAMandLEAGUE]],STANDINGS_SV[TeamANDLeague],0),COLUMN(STANDINGS_SV[PLACE]))</f>
        <v>10</v>
      </c>
      <c r="Q348">
        <f>16-STANDINGS_OVERALL14[[#This Row],[LG BA]]</f>
        <v>3</v>
      </c>
      <c r="R348">
        <f>16-STANDINGS_OVERALL14[[#This Row],[LG R]]</f>
        <v>8</v>
      </c>
      <c r="S348">
        <f>16-STANDINGS_OVERALL14[[#This Row],[LG HR]]</f>
        <v>9</v>
      </c>
      <c r="T348">
        <f>16-STANDINGS_OVERALL14[[#This Row],[LG RBI]]</f>
        <v>11</v>
      </c>
      <c r="U348">
        <f>16-STANDINGS_OVERALL14[[#This Row],[LG SB]]</f>
        <v>10</v>
      </c>
      <c r="V348">
        <f>16-STANDINGS_OVERALL14[[#This Row],[LG ERA]]</f>
        <v>14</v>
      </c>
      <c r="W348">
        <f>16-STANDINGS_OVERALL14[[#This Row],[LG W]]</f>
        <v>13</v>
      </c>
      <c r="X348">
        <f>16-STANDINGS_OVERALL14[[#This Row],[LG WHIP]]</f>
        <v>14</v>
      </c>
      <c r="Y348">
        <f>16-STANDINGS_OVERALL14[[#This Row],[LG K]]</f>
        <v>15</v>
      </c>
      <c r="Z348">
        <f>16-STANDINGS_OVERALL14[[#This Row],[LG SV]]</f>
        <v>6</v>
      </c>
      <c r="AA34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103</v>
      </c>
      <c r="AB348">
        <f t="shared" si="5"/>
        <v>2</v>
      </c>
    </row>
    <row r="349" spans="1:28" x14ac:dyDescent="0.25">
      <c r="A349">
        <v>128</v>
      </c>
      <c r="B349" s="10" t="str">
        <f>STANDINGS_OVERALL14[[#This Row],[Team]]&amp;STANDINGS_OVERALL14[[#This Row],[League]]</f>
        <v>Flopped the NutsMain Event Online March 27 8 pm ET League 1</v>
      </c>
      <c r="C349" s="10" t="s">
        <v>389</v>
      </c>
      <c r="D349" t="s">
        <v>117</v>
      </c>
      <c r="E349" t="s">
        <v>464</v>
      </c>
      <c r="F349">
        <v>7</v>
      </c>
      <c r="G349">
        <f>INDEX(STANDINGS_BA[],MATCH(STANDINGS_OVERALL14[[#This Row],[TEAMandLEAGUE]],STANDINGS_BA[TeamANDLeague],0),COLUMN(STANDINGS_BA[PLACE]))</f>
        <v>7</v>
      </c>
      <c r="H349">
        <f>INDEX(STANDINGS_R[],MATCH(STANDINGS_OVERALL14[[#This Row],[TEAMandLEAGUE]],STANDINGS_R[TeamAndLeague],0),COLUMN(STANDINGS_R[PLACE]))</f>
        <v>9</v>
      </c>
      <c r="I349">
        <f>INDEX(STANDINGS_HR[],MATCH(STANDINGS_OVERALL14[[#This Row],[TEAMandLEAGUE]],STANDINGS_HR[TeamANDLeague],0),COLUMN(STANDINGS_HR[PLACE]))</f>
        <v>4</v>
      </c>
      <c r="J349">
        <f>INDEX(STANDINGS_RBI[],MATCH(STANDINGS_OVERALL14[[#This Row],[TEAMandLEAGUE]],STANDINGS_RBI[TeamANDLeague],0),COLUMN(STANDINGS_RBI[PLACE]))</f>
        <v>4</v>
      </c>
      <c r="K349">
        <f>INDEX(STANDINGS_SB[],MATCH(STANDINGS_OVERALL14[[#This Row],[TEAMandLEAGUE]],STANDINGS_SB[TeamANDLeague],0),COLUMN(STANDINGS_SB[PLACE]))</f>
        <v>10</v>
      </c>
      <c r="L349">
        <f>INDEX(STANDINGS_ERA[],MATCH(STANDINGS_OVERALL14[[#This Row],[TEAMandLEAGUE]],STANDINGS_ERA[TeamANDLeague],0),COLUMN(STANDINGS_ERA[PLACE]))</f>
        <v>9</v>
      </c>
      <c r="M349">
        <f>INDEX(STANDINGS_W[],MATCH(STANDINGS_OVERALL14[[#This Row],[TEAMandLEAGUE]],STANDINGS_W[TeamANDLeague],0),COLUMN(STANDINGS_W[PLACE]))</f>
        <v>4</v>
      </c>
      <c r="N349">
        <f>INDEX(STANDINGS_WHIP[],MATCH(STANDINGS_OVERALL14[[#This Row],[TEAMandLEAGUE]],STANDINGS_WHIP[TeamANDLeague],0),COLUMN(STANDINGS_WHIP[PLACE]))</f>
        <v>11</v>
      </c>
      <c r="O349">
        <f>INDEX(STANDINGS_K[],MATCH(STANDINGS_OVERALL14[[#This Row],[TEAMandLEAGUE]],STANDINGS_K[TeamANDLeague],0),COLUMN(STANDINGS_K[PLACE]))</f>
        <v>3</v>
      </c>
      <c r="P349">
        <f>INDEX(STANDINGS_SV[],MATCH(STANDINGS_OVERALL14[[#This Row],[TEAMandLEAGUE]],STANDINGS_SV[TeamANDLeague],0),COLUMN(STANDINGS_SV[PLACE]))</f>
        <v>2</v>
      </c>
      <c r="Q349">
        <f>16-STANDINGS_OVERALL14[[#This Row],[LG BA]]</f>
        <v>9</v>
      </c>
      <c r="R349">
        <f>16-STANDINGS_OVERALL14[[#This Row],[LG R]]</f>
        <v>7</v>
      </c>
      <c r="S349">
        <f>16-STANDINGS_OVERALL14[[#This Row],[LG HR]]</f>
        <v>12</v>
      </c>
      <c r="T349">
        <f>16-STANDINGS_OVERALL14[[#This Row],[LG RBI]]</f>
        <v>12</v>
      </c>
      <c r="U349">
        <f>16-STANDINGS_OVERALL14[[#This Row],[LG SB]]</f>
        <v>6</v>
      </c>
      <c r="V349">
        <f>16-STANDINGS_OVERALL14[[#This Row],[LG ERA]]</f>
        <v>7</v>
      </c>
      <c r="W349">
        <f>16-STANDINGS_OVERALL14[[#This Row],[LG W]]</f>
        <v>12</v>
      </c>
      <c r="X349">
        <f>16-STANDINGS_OVERALL14[[#This Row],[LG WHIP]]</f>
        <v>5</v>
      </c>
      <c r="Y349">
        <f>16-STANDINGS_OVERALL14[[#This Row],[LG K]]</f>
        <v>13</v>
      </c>
      <c r="Z349">
        <f>16-STANDINGS_OVERALL14[[#This Row],[LG SV]]</f>
        <v>14</v>
      </c>
      <c r="AA34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97</v>
      </c>
      <c r="AB349">
        <f t="shared" si="5"/>
        <v>3</v>
      </c>
    </row>
    <row r="350" spans="1:28" x14ac:dyDescent="0.25">
      <c r="A350">
        <v>186</v>
      </c>
      <c r="B350" s="10" t="str">
        <f>STANDINGS_OVERALL14[[#This Row],[Team]]&amp;STANDINGS_OVERALL14[[#This Row],[League]]</f>
        <v>SweatsMain Event Online March 27 8 pm ET League 1</v>
      </c>
      <c r="C350" s="10" t="s">
        <v>591</v>
      </c>
      <c r="D350" t="s">
        <v>192</v>
      </c>
      <c r="E350" t="s">
        <v>464</v>
      </c>
      <c r="F350">
        <v>4</v>
      </c>
      <c r="G350">
        <f>INDEX(STANDINGS_BA[],MATCH(STANDINGS_OVERALL14[[#This Row],[TEAMandLEAGUE]],STANDINGS_BA[TeamANDLeague],0),COLUMN(STANDINGS_BA[PLACE]))</f>
        <v>10</v>
      </c>
      <c r="H350">
        <f>INDEX(STANDINGS_R[],MATCH(STANDINGS_OVERALL14[[#This Row],[TEAMandLEAGUE]],STANDINGS_R[TeamAndLeague],0),COLUMN(STANDINGS_R[PLACE]))</f>
        <v>3</v>
      </c>
      <c r="I350">
        <f>INDEX(STANDINGS_HR[],MATCH(STANDINGS_OVERALL14[[#This Row],[TEAMandLEAGUE]],STANDINGS_HR[TeamANDLeague],0),COLUMN(STANDINGS_HR[PLACE]))</f>
        <v>2</v>
      </c>
      <c r="J350">
        <f>INDEX(STANDINGS_RBI[],MATCH(STANDINGS_OVERALL14[[#This Row],[TEAMandLEAGUE]],STANDINGS_RBI[TeamANDLeague],0),COLUMN(STANDINGS_RBI[PLACE]))</f>
        <v>2</v>
      </c>
      <c r="K350">
        <f>INDEX(STANDINGS_SB[],MATCH(STANDINGS_OVERALL14[[#This Row],[TEAMandLEAGUE]],STANDINGS_SB[TeamANDLeague],0),COLUMN(STANDINGS_SB[PLACE]))</f>
        <v>8</v>
      </c>
      <c r="L350">
        <f>INDEX(STANDINGS_ERA[],MATCH(STANDINGS_OVERALL14[[#This Row],[TEAMandLEAGUE]],STANDINGS_ERA[TeamANDLeague],0),COLUMN(STANDINGS_ERA[PLACE]))</f>
        <v>14</v>
      </c>
      <c r="M350">
        <f>INDEX(STANDINGS_W[],MATCH(STANDINGS_OVERALL14[[#This Row],[TEAMandLEAGUE]],STANDINGS_W[TeamANDLeague],0),COLUMN(STANDINGS_W[PLACE]))</f>
        <v>2</v>
      </c>
      <c r="N350">
        <f>INDEX(STANDINGS_WHIP[],MATCH(STANDINGS_OVERALL14[[#This Row],[TEAMandLEAGUE]],STANDINGS_WHIP[TeamANDLeague],0),COLUMN(STANDINGS_WHIP[PLACE]))</f>
        <v>14</v>
      </c>
      <c r="O350">
        <f>INDEX(STANDINGS_K[],MATCH(STANDINGS_OVERALL14[[#This Row],[TEAMandLEAGUE]],STANDINGS_K[TeamANDLeague],0),COLUMN(STANDINGS_K[PLACE]))</f>
        <v>2</v>
      </c>
      <c r="P350">
        <f>INDEX(STANDINGS_SV[],MATCH(STANDINGS_OVERALL14[[#This Row],[TEAMandLEAGUE]],STANDINGS_SV[TeamANDLeague],0),COLUMN(STANDINGS_SV[PLACE]))</f>
        <v>14</v>
      </c>
      <c r="Q350">
        <f>16-STANDINGS_OVERALL14[[#This Row],[LG BA]]</f>
        <v>6</v>
      </c>
      <c r="R350">
        <f>16-STANDINGS_OVERALL14[[#This Row],[LG R]]</f>
        <v>13</v>
      </c>
      <c r="S350">
        <f>16-STANDINGS_OVERALL14[[#This Row],[LG HR]]</f>
        <v>14</v>
      </c>
      <c r="T350">
        <f>16-STANDINGS_OVERALL14[[#This Row],[LG RBI]]</f>
        <v>14</v>
      </c>
      <c r="U350">
        <f>16-STANDINGS_OVERALL14[[#This Row],[LG SB]]</f>
        <v>8</v>
      </c>
      <c r="V350">
        <f>16-STANDINGS_OVERALL14[[#This Row],[LG ERA]]</f>
        <v>2</v>
      </c>
      <c r="W350">
        <f>16-STANDINGS_OVERALL14[[#This Row],[LG W]]</f>
        <v>14</v>
      </c>
      <c r="X350">
        <f>16-STANDINGS_OVERALL14[[#This Row],[LG WHIP]]</f>
        <v>2</v>
      </c>
      <c r="Y350">
        <f>16-STANDINGS_OVERALL14[[#This Row],[LG K]]</f>
        <v>14</v>
      </c>
      <c r="Z350">
        <f>16-STANDINGS_OVERALL14[[#This Row],[LG SV]]</f>
        <v>2</v>
      </c>
      <c r="AA35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89</v>
      </c>
      <c r="AB350">
        <f t="shared" si="5"/>
        <v>4</v>
      </c>
    </row>
    <row r="351" spans="1:28" x14ac:dyDescent="0.25">
      <c r="A351">
        <v>226</v>
      </c>
      <c r="B351" s="10" t="str">
        <f>STANDINGS_OVERALL14[[#This Row],[Team]]&amp;STANDINGS_OVERALL14[[#This Row],[League]]</f>
        <v>Glenneration XMain Event Online March 27 8 pm ET League 1</v>
      </c>
      <c r="C351" s="10" t="s">
        <v>145</v>
      </c>
      <c r="D351" t="s">
        <v>146</v>
      </c>
      <c r="E351" t="s">
        <v>464</v>
      </c>
      <c r="F351">
        <v>13</v>
      </c>
      <c r="G351">
        <f>INDEX(STANDINGS_BA[],MATCH(STANDINGS_OVERALL14[[#This Row],[TEAMandLEAGUE]],STANDINGS_BA[TeamANDLeague],0),COLUMN(STANDINGS_BA[PLACE]))</f>
        <v>2</v>
      </c>
      <c r="H351">
        <f>INDEX(STANDINGS_R[],MATCH(STANDINGS_OVERALL14[[#This Row],[TEAMandLEAGUE]],STANDINGS_R[TeamAndLeague],0),COLUMN(STANDINGS_R[PLACE]))</f>
        <v>10</v>
      </c>
      <c r="I351">
        <f>INDEX(STANDINGS_HR[],MATCH(STANDINGS_OVERALL14[[#This Row],[TEAMandLEAGUE]],STANDINGS_HR[TeamANDLeague],0),COLUMN(STANDINGS_HR[PLACE]))</f>
        <v>14</v>
      </c>
      <c r="J351">
        <f>INDEX(STANDINGS_RBI[],MATCH(STANDINGS_OVERALL14[[#This Row],[TEAMandLEAGUE]],STANDINGS_RBI[TeamANDLeague],0),COLUMN(STANDINGS_RBI[PLACE]))</f>
        <v>9</v>
      </c>
      <c r="K351">
        <f>INDEX(STANDINGS_SB[],MATCH(STANDINGS_OVERALL14[[#This Row],[TEAMandLEAGUE]],STANDINGS_SB[TeamANDLeague],0),COLUMN(STANDINGS_SB[PLACE]))</f>
        <v>2</v>
      </c>
      <c r="L351">
        <f>INDEX(STANDINGS_ERA[],MATCH(STANDINGS_OVERALL14[[#This Row],[TEAMandLEAGUE]],STANDINGS_ERA[TeamANDLeague],0),COLUMN(STANDINGS_ERA[PLACE]))</f>
        <v>12</v>
      </c>
      <c r="M351">
        <f>INDEX(STANDINGS_W[],MATCH(STANDINGS_OVERALL14[[#This Row],[TEAMandLEAGUE]],STANDINGS_W[TeamANDLeague],0),COLUMN(STANDINGS_W[PLACE]))</f>
        <v>1</v>
      </c>
      <c r="N351">
        <f>INDEX(STANDINGS_WHIP[],MATCH(STANDINGS_OVERALL14[[#This Row],[TEAMandLEAGUE]],STANDINGS_WHIP[TeamANDLeague],0),COLUMN(STANDINGS_WHIP[PLACE]))</f>
        <v>12</v>
      </c>
      <c r="O351">
        <f>INDEX(STANDINGS_K[],MATCH(STANDINGS_OVERALL14[[#This Row],[TEAMandLEAGUE]],STANDINGS_K[TeamANDLeague],0),COLUMN(STANDINGS_K[PLACE]))</f>
        <v>5</v>
      </c>
      <c r="P351">
        <f>INDEX(STANDINGS_SV[],MATCH(STANDINGS_OVERALL14[[#This Row],[TEAMandLEAGUE]],STANDINGS_SV[TeamANDLeague],0),COLUMN(STANDINGS_SV[PLACE]))</f>
        <v>8</v>
      </c>
      <c r="Q351">
        <f>16-STANDINGS_OVERALL14[[#This Row],[LG BA]]</f>
        <v>14</v>
      </c>
      <c r="R351">
        <f>16-STANDINGS_OVERALL14[[#This Row],[LG R]]</f>
        <v>6</v>
      </c>
      <c r="S351">
        <f>16-STANDINGS_OVERALL14[[#This Row],[LG HR]]</f>
        <v>2</v>
      </c>
      <c r="T351">
        <f>16-STANDINGS_OVERALL14[[#This Row],[LG RBI]]</f>
        <v>7</v>
      </c>
      <c r="U351">
        <f>16-STANDINGS_OVERALL14[[#This Row],[LG SB]]</f>
        <v>14</v>
      </c>
      <c r="V351">
        <f>16-STANDINGS_OVERALL14[[#This Row],[LG ERA]]</f>
        <v>4</v>
      </c>
      <c r="W351">
        <f>16-STANDINGS_OVERALL14[[#This Row],[LG W]]</f>
        <v>15</v>
      </c>
      <c r="X351">
        <f>16-STANDINGS_OVERALL14[[#This Row],[LG WHIP]]</f>
        <v>4</v>
      </c>
      <c r="Y351">
        <f>16-STANDINGS_OVERALL14[[#This Row],[LG K]]</f>
        <v>11</v>
      </c>
      <c r="Z351">
        <f>16-STANDINGS_OVERALL14[[#This Row],[LG SV]]</f>
        <v>8</v>
      </c>
      <c r="AA35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85</v>
      </c>
      <c r="AB351">
        <f t="shared" si="5"/>
        <v>5</v>
      </c>
    </row>
    <row r="352" spans="1:28" x14ac:dyDescent="0.25">
      <c r="A352">
        <v>207</v>
      </c>
      <c r="B352" s="10" t="str">
        <f>STANDINGS_OVERALL14[[#This Row],[Team]]&amp;STANDINGS_OVERALL14[[#This Row],[League]]</f>
        <v>Hell Bent For LeatherMain Event Online March 27 8 pm ET League 1</v>
      </c>
      <c r="C352" s="10" t="s">
        <v>414</v>
      </c>
      <c r="D352" t="s">
        <v>92</v>
      </c>
      <c r="E352" t="s">
        <v>464</v>
      </c>
      <c r="F352">
        <v>6</v>
      </c>
      <c r="G352">
        <f>INDEX(STANDINGS_BA[],MATCH(STANDINGS_OVERALL14[[#This Row],[TEAMandLEAGUE]],STANDINGS_BA[TeamANDLeague],0),COLUMN(STANDINGS_BA[PLACE]))</f>
        <v>9</v>
      </c>
      <c r="H352">
        <f>INDEX(STANDINGS_R[],MATCH(STANDINGS_OVERALL14[[#This Row],[TEAMandLEAGUE]],STANDINGS_R[TeamAndLeague],0),COLUMN(STANDINGS_R[PLACE]))</f>
        <v>4</v>
      </c>
      <c r="I352">
        <f>INDEX(STANDINGS_HR[],MATCH(STANDINGS_OVERALL14[[#This Row],[TEAMandLEAGUE]],STANDINGS_HR[TeamANDLeague],0),COLUMN(STANDINGS_HR[PLACE]))</f>
        <v>5</v>
      </c>
      <c r="J352">
        <f>INDEX(STANDINGS_RBI[],MATCH(STANDINGS_OVERALL14[[#This Row],[TEAMandLEAGUE]],STANDINGS_RBI[TeamANDLeague],0),COLUMN(STANDINGS_RBI[PLACE]))</f>
        <v>7</v>
      </c>
      <c r="K352">
        <f>INDEX(STANDINGS_SB[],MATCH(STANDINGS_OVERALL14[[#This Row],[TEAMandLEAGUE]],STANDINGS_SB[TeamANDLeague],0),COLUMN(STANDINGS_SB[PLACE]))</f>
        <v>3</v>
      </c>
      <c r="L352">
        <f>INDEX(STANDINGS_ERA[],MATCH(STANDINGS_OVERALL14[[#This Row],[TEAMandLEAGUE]],STANDINGS_ERA[TeamANDLeague],0),COLUMN(STANDINGS_ERA[PLACE]))</f>
        <v>8</v>
      </c>
      <c r="M352">
        <f>INDEX(STANDINGS_W[],MATCH(STANDINGS_OVERALL14[[#This Row],[TEAMandLEAGUE]],STANDINGS_W[TeamANDLeague],0),COLUMN(STANDINGS_W[PLACE]))</f>
        <v>6</v>
      </c>
      <c r="N352">
        <f>INDEX(STANDINGS_WHIP[],MATCH(STANDINGS_OVERALL14[[#This Row],[TEAMandLEAGUE]],STANDINGS_WHIP[TeamANDLeague],0),COLUMN(STANDINGS_WHIP[PLACE]))</f>
        <v>10</v>
      </c>
      <c r="O352">
        <f>INDEX(STANDINGS_K[],MATCH(STANDINGS_OVERALL14[[#This Row],[TEAMandLEAGUE]],STANDINGS_K[TeamANDLeague],0),COLUMN(STANDINGS_K[PLACE]))</f>
        <v>12</v>
      </c>
      <c r="P352">
        <f>INDEX(STANDINGS_SV[],MATCH(STANDINGS_OVERALL14[[#This Row],[TEAMandLEAGUE]],STANDINGS_SV[TeamANDLeague],0),COLUMN(STANDINGS_SV[PLACE]))</f>
        <v>12</v>
      </c>
      <c r="Q352">
        <f>16-STANDINGS_OVERALL14[[#This Row],[LG BA]]</f>
        <v>7</v>
      </c>
      <c r="R352">
        <f>16-STANDINGS_OVERALL14[[#This Row],[LG R]]</f>
        <v>12</v>
      </c>
      <c r="S352">
        <f>16-STANDINGS_OVERALL14[[#This Row],[LG HR]]</f>
        <v>11</v>
      </c>
      <c r="T352">
        <f>16-STANDINGS_OVERALL14[[#This Row],[LG RBI]]</f>
        <v>9</v>
      </c>
      <c r="U352">
        <f>16-STANDINGS_OVERALL14[[#This Row],[LG SB]]</f>
        <v>13</v>
      </c>
      <c r="V352">
        <f>16-STANDINGS_OVERALL14[[#This Row],[LG ERA]]</f>
        <v>8</v>
      </c>
      <c r="W352">
        <f>16-STANDINGS_OVERALL14[[#This Row],[LG W]]</f>
        <v>10</v>
      </c>
      <c r="X352">
        <f>16-STANDINGS_OVERALL14[[#This Row],[LG WHIP]]</f>
        <v>6</v>
      </c>
      <c r="Y352">
        <f>16-STANDINGS_OVERALL14[[#This Row],[LG K]]</f>
        <v>4</v>
      </c>
      <c r="Z352">
        <f>16-STANDINGS_OVERALL14[[#This Row],[LG SV]]</f>
        <v>4</v>
      </c>
      <c r="AA35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352">
        <f t="shared" si="5"/>
        <v>6</v>
      </c>
    </row>
    <row r="353" spans="1:28" x14ac:dyDescent="0.25">
      <c r="A353">
        <v>236</v>
      </c>
      <c r="B353" s="10" t="str">
        <f>STANDINGS_OVERALL14[[#This Row],[Team]]&amp;STANDINGS_OVERALL14[[#This Row],[League]]</f>
        <v>Team venezianoMain Event Online March 27 8 pm ET League 1</v>
      </c>
      <c r="C353" s="10" t="s">
        <v>635</v>
      </c>
      <c r="D353" t="s">
        <v>636</v>
      </c>
      <c r="E353" t="s">
        <v>464</v>
      </c>
      <c r="F353">
        <v>9</v>
      </c>
      <c r="G353">
        <f>INDEX(STANDINGS_BA[],MATCH(STANDINGS_OVERALL14[[#This Row],[TEAMandLEAGUE]],STANDINGS_BA[TeamANDLeague],0),COLUMN(STANDINGS_BA[PLACE]))</f>
        <v>3</v>
      </c>
      <c r="H353">
        <f>INDEX(STANDINGS_R[],MATCH(STANDINGS_OVERALL14[[#This Row],[TEAMandLEAGUE]],STANDINGS_R[TeamAndLeague],0),COLUMN(STANDINGS_R[PLACE]))</f>
        <v>6</v>
      </c>
      <c r="I353">
        <f>INDEX(STANDINGS_HR[],MATCH(STANDINGS_OVERALL14[[#This Row],[TEAMandLEAGUE]],STANDINGS_HR[TeamANDLeague],0),COLUMN(STANDINGS_HR[PLACE]))</f>
        <v>11</v>
      </c>
      <c r="J353">
        <f>INDEX(STANDINGS_RBI[],MATCH(STANDINGS_OVERALL14[[#This Row],[TEAMandLEAGUE]],STANDINGS_RBI[TeamANDLeague],0),COLUMN(STANDINGS_RBI[PLACE]))</f>
        <v>8</v>
      </c>
      <c r="K353">
        <f>INDEX(STANDINGS_SB[],MATCH(STANDINGS_OVERALL14[[#This Row],[TEAMandLEAGUE]],STANDINGS_SB[TeamANDLeague],0),COLUMN(STANDINGS_SB[PLACE]))</f>
        <v>5</v>
      </c>
      <c r="L353">
        <f>INDEX(STANDINGS_ERA[],MATCH(STANDINGS_OVERALL14[[#This Row],[TEAMandLEAGUE]],STANDINGS_ERA[TeamANDLeague],0),COLUMN(STANDINGS_ERA[PLACE]))</f>
        <v>6</v>
      </c>
      <c r="M353">
        <f>INDEX(STANDINGS_W[],MATCH(STANDINGS_OVERALL14[[#This Row],[TEAMandLEAGUE]],STANDINGS_W[TeamANDLeague],0),COLUMN(STANDINGS_W[PLACE]))</f>
        <v>15</v>
      </c>
      <c r="N353">
        <f>INDEX(STANDINGS_WHIP[],MATCH(STANDINGS_OVERALL14[[#This Row],[TEAMandLEAGUE]],STANDINGS_WHIP[TeamANDLeague],0),COLUMN(STANDINGS_WHIP[PLACE]))</f>
        <v>7</v>
      </c>
      <c r="O353">
        <f>INDEX(STANDINGS_K[],MATCH(STANDINGS_OVERALL14[[#This Row],[TEAMandLEAGUE]],STANDINGS_K[TeamANDLeague],0),COLUMN(STANDINGS_K[PLACE]))</f>
        <v>15</v>
      </c>
      <c r="P353">
        <f>INDEX(STANDINGS_SV[],MATCH(STANDINGS_OVERALL14[[#This Row],[TEAMandLEAGUE]],STANDINGS_SV[TeamANDLeague],0),COLUMN(STANDINGS_SV[PLACE]))</f>
        <v>1</v>
      </c>
      <c r="Q353">
        <f>16-STANDINGS_OVERALL14[[#This Row],[LG BA]]</f>
        <v>13</v>
      </c>
      <c r="R353">
        <f>16-STANDINGS_OVERALL14[[#This Row],[LG R]]</f>
        <v>10</v>
      </c>
      <c r="S353">
        <f>16-STANDINGS_OVERALL14[[#This Row],[LG HR]]</f>
        <v>5</v>
      </c>
      <c r="T353">
        <f>16-STANDINGS_OVERALL14[[#This Row],[LG RBI]]</f>
        <v>8</v>
      </c>
      <c r="U353">
        <f>16-STANDINGS_OVERALL14[[#This Row],[LG SB]]</f>
        <v>11</v>
      </c>
      <c r="V353">
        <f>16-STANDINGS_OVERALL14[[#This Row],[LG ERA]]</f>
        <v>10</v>
      </c>
      <c r="W353">
        <f>16-STANDINGS_OVERALL14[[#This Row],[LG W]]</f>
        <v>1</v>
      </c>
      <c r="X353">
        <f>16-STANDINGS_OVERALL14[[#This Row],[LG WHIP]]</f>
        <v>9</v>
      </c>
      <c r="Y353">
        <f>16-STANDINGS_OVERALL14[[#This Row],[LG K]]</f>
        <v>1</v>
      </c>
      <c r="Z353">
        <f>16-STANDINGS_OVERALL14[[#This Row],[LG SV]]</f>
        <v>15</v>
      </c>
      <c r="AA35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83</v>
      </c>
      <c r="AB353">
        <f t="shared" si="5"/>
        <v>7</v>
      </c>
    </row>
    <row r="354" spans="1:28" x14ac:dyDescent="0.25">
      <c r="A354">
        <v>254</v>
      </c>
      <c r="B354" s="10" t="str">
        <f>STANDINGS_OVERALL14[[#This Row],[Team]]&amp;STANDINGS_OVERALL14[[#This Row],[League]]</f>
        <v>The NorthsidersMain Event Online March 27 8 pm ET League 1</v>
      </c>
      <c r="C354" s="10" t="s">
        <v>219</v>
      </c>
      <c r="D354" t="s">
        <v>220</v>
      </c>
      <c r="E354" t="s">
        <v>464</v>
      </c>
      <c r="F354">
        <v>2</v>
      </c>
      <c r="G354">
        <f>INDEX(STANDINGS_BA[],MATCH(STANDINGS_OVERALL14[[#This Row],[TEAMandLEAGUE]],STANDINGS_BA[TeamANDLeague],0),COLUMN(STANDINGS_BA[PLACE]))</f>
        <v>12</v>
      </c>
      <c r="H354">
        <f>INDEX(STANDINGS_R[],MATCH(STANDINGS_OVERALL14[[#This Row],[TEAMandLEAGUE]],STANDINGS_R[TeamAndLeague],0),COLUMN(STANDINGS_R[PLACE]))</f>
        <v>5</v>
      </c>
      <c r="I354">
        <f>INDEX(STANDINGS_HR[],MATCH(STANDINGS_OVERALL14[[#This Row],[TEAMandLEAGUE]],STANDINGS_HR[TeamANDLeague],0),COLUMN(STANDINGS_HR[PLACE]))</f>
        <v>10</v>
      </c>
      <c r="J354">
        <f>INDEX(STANDINGS_RBI[],MATCH(STANDINGS_OVERALL14[[#This Row],[TEAMandLEAGUE]],STANDINGS_RBI[TeamANDLeague],0),COLUMN(STANDINGS_RBI[PLACE]))</f>
        <v>12</v>
      </c>
      <c r="K354">
        <f>INDEX(STANDINGS_SB[],MATCH(STANDINGS_OVERALL14[[#This Row],[TEAMandLEAGUE]],STANDINGS_SB[TeamANDLeague],0),COLUMN(STANDINGS_SB[PLACE]))</f>
        <v>4</v>
      </c>
      <c r="L354">
        <f>INDEX(STANDINGS_ERA[],MATCH(STANDINGS_OVERALL14[[#This Row],[TEAMandLEAGUE]],STANDINGS_ERA[TeamANDLeague],0),COLUMN(STANDINGS_ERA[PLACE]))</f>
        <v>11</v>
      </c>
      <c r="M354">
        <f>INDEX(STANDINGS_W[],MATCH(STANDINGS_OVERALL14[[#This Row],[TEAMandLEAGUE]],STANDINGS_W[TeamANDLeague],0),COLUMN(STANDINGS_W[PLACE]))</f>
        <v>7</v>
      </c>
      <c r="N354">
        <f>INDEX(STANDINGS_WHIP[],MATCH(STANDINGS_OVERALL14[[#This Row],[TEAMandLEAGUE]],STANDINGS_WHIP[TeamANDLeague],0),COLUMN(STANDINGS_WHIP[PLACE]))</f>
        <v>8</v>
      </c>
      <c r="O354">
        <f>INDEX(STANDINGS_K[],MATCH(STANDINGS_OVERALL14[[#This Row],[TEAMandLEAGUE]],STANDINGS_K[TeamANDLeague],0),COLUMN(STANDINGS_K[PLACE]))</f>
        <v>6</v>
      </c>
      <c r="P354">
        <f>INDEX(STANDINGS_SV[],MATCH(STANDINGS_OVERALL14[[#This Row],[TEAMandLEAGUE]],STANDINGS_SV[TeamANDLeague],0),COLUMN(STANDINGS_SV[PLACE]))</f>
        <v>3</v>
      </c>
      <c r="Q354">
        <f>16-STANDINGS_OVERALL14[[#This Row],[LG BA]]</f>
        <v>4</v>
      </c>
      <c r="R354">
        <f>16-STANDINGS_OVERALL14[[#This Row],[LG R]]</f>
        <v>11</v>
      </c>
      <c r="S354">
        <f>16-STANDINGS_OVERALL14[[#This Row],[LG HR]]</f>
        <v>6</v>
      </c>
      <c r="T354">
        <f>16-STANDINGS_OVERALL14[[#This Row],[LG RBI]]</f>
        <v>4</v>
      </c>
      <c r="U354">
        <f>16-STANDINGS_OVERALL14[[#This Row],[LG SB]]</f>
        <v>12</v>
      </c>
      <c r="V354">
        <f>16-STANDINGS_OVERALL14[[#This Row],[LG ERA]]</f>
        <v>5</v>
      </c>
      <c r="W354">
        <f>16-STANDINGS_OVERALL14[[#This Row],[LG W]]</f>
        <v>9</v>
      </c>
      <c r="X354">
        <f>16-STANDINGS_OVERALL14[[#This Row],[LG WHIP]]</f>
        <v>8</v>
      </c>
      <c r="Y354">
        <f>16-STANDINGS_OVERALL14[[#This Row],[LG K]]</f>
        <v>10</v>
      </c>
      <c r="Z354">
        <f>16-STANDINGS_OVERALL14[[#This Row],[LG SV]]</f>
        <v>13</v>
      </c>
      <c r="AA35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82</v>
      </c>
      <c r="AB354">
        <f t="shared" si="5"/>
        <v>8</v>
      </c>
    </row>
    <row r="355" spans="1:28" x14ac:dyDescent="0.25">
      <c r="A355">
        <v>316</v>
      </c>
      <c r="B355" s="10" t="str">
        <f>STANDINGS_OVERALL14[[#This Row],[Team]]&amp;STANDINGS_OVERALL14[[#This Row],[League]]</f>
        <v>AlwaysMain Event Online March 27 8 pm ET League 1</v>
      </c>
      <c r="C355" s="10" t="s">
        <v>714</v>
      </c>
      <c r="D355" t="s">
        <v>715</v>
      </c>
      <c r="E355" t="s">
        <v>464</v>
      </c>
      <c r="F355">
        <v>12</v>
      </c>
      <c r="G355">
        <f>INDEX(STANDINGS_BA[],MATCH(STANDINGS_OVERALL14[[#This Row],[TEAMandLEAGUE]],STANDINGS_BA[TeamANDLeague],0),COLUMN(STANDINGS_BA[PLACE]))</f>
        <v>8</v>
      </c>
      <c r="H355">
        <f>INDEX(STANDINGS_R[],MATCH(STANDINGS_OVERALL14[[#This Row],[TEAMandLEAGUE]],STANDINGS_R[TeamAndLeague],0),COLUMN(STANDINGS_R[PLACE]))</f>
        <v>11</v>
      </c>
      <c r="I355">
        <f>INDEX(STANDINGS_HR[],MATCH(STANDINGS_OVERALL14[[#This Row],[TEAMandLEAGUE]],STANDINGS_HR[TeamANDLeague],0),COLUMN(STANDINGS_HR[PLACE]))</f>
        <v>9</v>
      </c>
      <c r="J355">
        <f>INDEX(STANDINGS_RBI[],MATCH(STANDINGS_OVERALL14[[#This Row],[TEAMandLEAGUE]],STANDINGS_RBI[TeamANDLeague],0),COLUMN(STANDINGS_RBI[PLACE]))</f>
        <v>11</v>
      </c>
      <c r="K355">
        <f>INDEX(STANDINGS_SB[],MATCH(STANDINGS_OVERALL14[[#This Row],[TEAMandLEAGUE]],STANDINGS_SB[TeamANDLeague],0),COLUMN(STANDINGS_SB[PLACE]))</f>
        <v>11</v>
      </c>
      <c r="L355">
        <f>INDEX(STANDINGS_ERA[],MATCH(STANDINGS_OVERALL14[[#This Row],[TEAMandLEAGUE]],STANDINGS_ERA[TeamANDLeague],0),COLUMN(STANDINGS_ERA[PLACE]))</f>
        <v>3</v>
      </c>
      <c r="M355">
        <f>INDEX(STANDINGS_W[],MATCH(STANDINGS_OVERALL14[[#This Row],[TEAMandLEAGUE]],STANDINGS_W[TeamANDLeague],0),COLUMN(STANDINGS_W[PLACE]))</f>
        <v>11</v>
      </c>
      <c r="N355">
        <f>INDEX(STANDINGS_WHIP[],MATCH(STANDINGS_OVERALL14[[#This Row],[TEAMandLEAGUE]],STANDINGS_WHIP[TeamANDLeague],0),COLUMN(STANDINGS_WHIP[PLACE]))</f>
        <v>3</v>
      </c>
      <c r="O355">
        <f>INDEX(STANDINGS_K[],MATCH(STANDINGS_OVERALL14[[#This Row],[TEAMandLEAGUE]],STANDINGS_K[TeamANDLeague],0),COLUMN(STANDINGS_K[PLACE]))</f>
        <v>13</v>
      </c>
      <c r="P355">
        <f>INDEX(STANDINGS_SV[],MATCH(STANDINGS_OVERALL14[[#This Row],[TEAMandLEAGUE]],STANDINGS_SV[TeamANDLeague],0),COLUMN(STANDINGS_SV[PLACE]))</f>
        <v>5</v>
      </c>
      <c r="Q355">
        <f>16-STANDINGS_OVERALL14[[#This Row],[LG BA]]</f>
        <v>8</v>
      </c>
      <c r="R355">
        <f>16-STANDINGS_OVERALL14[[#This Row],[LG R]]</f>
        <v>5</v>
      </c>
      <c r="S355">
        <f>16-STANDINGS_OVERALL14[[#This Row],[LG HR]]</f>
        <v>7</v>
      </c>
      <c r="T355">
        <f>16-STANDINGS_OVERALL14[[#This Row],[LG RBI]]</f>
        <v>5</v>
      </c>
      <c r="U355">
        <f>16-STANDINGS_OVERALL14[[#This Row],[LG SB]]</f>
        <v>5</v>
      </c>
      <c r="V355">
        <f>16-STANDINGS_OVERALL14[[#This Row],[LG ERA]]</f>
        <v>13</v>
      </c>
      <c r="W355">
        <f>16-STANDINGS_OVERALL14[[#This Row],[LG W]]</f>
        <v>5</v>
      </c>
      <c r="X355">
        <f>16-STANDINGS_OVERALL14[[#This Row],[LG WHIP]]</f>
        <v>13</v>
      </c>
      <c r="Y355">
        <f>16-STANDINGS_OVERALL14[[#This Row],[LG K]]</f>
        <v>3</v>
      </c>
      <c r="Z355">
        <f>16-STANDINGS_OVERALL14[[#This Row],[LG SV]]</f>
        <v>11</v>
      </c>
      <c r="AA35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75</v>
      </c>
      <c r="AB355">
        <f t="shared" si="5"/>
        <v>9</v>
      </c>
    </row>
    <row r="356" spans="1:28" x14ac:dyDescent="0.25">
      <c r="A356">
        <v>251</v>
      </c>
      <c r="B356" s="10" t="str">
        <f>STANDINGS_OVERALL14[[#This Row],[Team]]&amp;STANDINGS_OVERALL14[[#This Row],[League]]</f>
        <v>Team FernicolaMain Event Online March 27 8 pm ET League 1</v>
      </c>
      <c r="C356" s="10" t="s">
        <v>313</v>
      </c>
      <c r="D356" t="s">
        <v>314</v>
      </c>
      <c r="E356" t="s">
        <v>464</v>
      </c>
      <c r="F356">
        <v>8</v>
      </c>
      <c r="G356">
        <f>INDEX(STANDINGS_BA[],MATCH(STANDINGS_OVERALL14[[#This Row],[TEAMandLEAGUE]],STANDINGS_BA[TeamANDLeague],0),COLUMN(STANDINGS_BA[PLACE]))</f>
        <v>4</v>
      </c>
      <c r="H356">
        <f>INDEX(STANDINGS_R[],MATCH(STANDINGS_OVERALL14[[#This Row],[TEAMandLEAGUE]],STANDINGS_R[TeamAndLeague],0),COLUMN(STANDINGS_R[PLACE]))</f>
        <v>7</v>
      </c>
      <c r="I356">
        <f>INDEX(STANDINGS_HR[],MATCH(STANDINGS_OVERALL14[[#This Row],[TEAMandLEAGUE]],STANDINGS_HR[TeamANDLeague],0),COLUMN(STANDINGS_HR[PLACE]))</f>
        <v>3</v>
      </c>
      <c r="J356">
        <f>INDEX(STANDINGS_RBI[],MATCH(STANDINGS_OVERALL14[[#This Row],[TEAMandLEAGUE]],STANDINGS_RBI[TeamANDLeague],0),COLUMN(STANDINGS_RBI[PLACE]))</f>
        <v>3</v>
      </c>
      <c r="K356">
        <f>INDEX(STANDINGS_SB[],MATCH(STANDINGS_OVERALL14[[#This Row],[TEAMandLEAGUE]],STANDINGS_SB[TeamANDLeague],0),COLUMN(STANDINGS_SB[PLACE]))</f>
        <v>15</v>
      </c>
      <c r="L356">
        <f>INDEX(STANDINGS_ERA[],MATCH(STANDINGS_OVERALL14[[#This Row],[TEAMandLEAGUE]],STANDINGS_ERA[TeamANDLeague],0),COLUMN(STANDINGS_ERA[PLACE]))</f>
        <v>5</v>
      </c>
      <c r="M356">
        <f>INDEX(STANDINGS_W[],MATCH(STANDINGS_OVERALL14[[#This Row],[TEAMandLEAGUE]],STANDINGS_W[TeamANDLeague],0),COLUMN(STANDINGS_W[PLACE]))</f>
        <v>10</v>
      </c>
      <c r="N356">
        <f>INDEX(STANDINGS_WHIP[],MATCH(STANDINGS_OVERALL14[[#This Row],[TEAMandLEAGUE]],STANDINGS_WHIP[TeamANDLeague],0),COLUMN(STANDINGS_WHIP[PLACE]))</f>
        <v>13</v>
      </c>
      <c r="O356">
        <f>INDEX(STANDINGS_K[],MATCH(STANDINGS_OVERALL14[[#This Row],[TEAMandLEAGUE]],STANDINGS_K[TeamANDLeague],0),COLUMN(STANDINGS_K[PLACE]))</f>
        <v>11</v>
      </c>
      <c r="P356">
        <f>INDEX(STANDINGS_SV[],MATCH(STANDINGS_OVERALL14[[#This Row],[TEAMandLEAGUE]],STANDINGS_SV[TeamANDLeague],0),COLUMN(STANDINGS_SV[PLACE]))</f>
        <v>15</v>
      </c>
      <c r="Q356">
        <f>16-STANDINGS_OVERALL14[[#This Row],[LG BA]]</f>
        <v>12</v>
      </c>
      <c r="R356">
        <f>16-STANDINGS_OVERALL14[[#This Row],[LG R]]</f>
        <v>9</v>
      </c>
      <c r="S356">
        <f>16-STANDINGS_OVERALL14[[#This Row],[LG HR]]</f>
        <v>13</v>
      </c>
      <c r="T356">
        <f>16-STANDINGS_OVERALL14[[#This Row],[LG RBI]]</f>
        <v>13</v>
      </c>
      <c r="U356">
        <f>16-STANDINGS_OVERALL14[[#This Row],[LG SB]]</f>
        <v>1</v>
      </c>
      <c r="V356">
        <f>16-STANDINGS_OVERALL14[[#This Row],[LG ERA]]</f>
        <v>11</v>
      </c>
      <c r="W356">
        <f>16-STANDINGS_OVERALL14[[#This Row],[LG W]]</f>
        <v>6</v>
      </c>
      <c r="X356">
        <f>16-STANDINGS_OVERALL14[[#This Row],[LG WHIP]]</f>
        <v>3</v>
      </c>
      <c r="Y356">
        <f>16-STANDINGS_OVERALL14[[#This Row],[LG K]]</f>
        <v>5</v>
      </c>
      <c r="Z356">
        <f>16-STANDINGS_OVERALL14[[#This Row],[LG SV]]</f>
        <v>1</v>
      </c>
      <c r="AA35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74</v>
      </c>
      <c r="AB356">
        <f t="shared" si="5"/>
        <v>10</v>
      </c>
    </row>
    <row r="357" spans="1:28" x14ac:dyDescent="0.25">
      <c r="A357">
        <v>258</v>
      </c>
      <c r="B357" s="10" t="str">
        <f>STANDINGS_OVERALL14[[#This Row],[Team]]&amp;STANDINGS_OVERALL14[[#This Row],[League]]</f>
        <v>If You Like Pina MoncadaMain Event Online March 27 8 pm ET League 1</v>
      </c>
      <c r="C357" s="10" t="s">
        <v>652</v>
      </c>
      <c r="D357" t="s">
        <v>276</v>
      </c>
      <c r="E357" t="s">
        <v>464</v>
      </c>
      <c r="F357">
        <v>15</v>
      </c>
      <c r="G357">
        <f>INDEX(STANDINGS_BA[],MATCH(STANDINGS_OVERALL14[[#This Row],[TEAMandLEAGUE]],STANDINGS_BA[TeamANDLeague],0),COLUMN(STANDINGS_BA[PLACE]))</f>
        <v>6</v>
      </c>
      <c r="H357">
        <f>INDEX(STANDINGS_R[],MATCH(STANDINGS_OVERALL14[[#This Row],[TEAMandLEAGUE]],STANDINGS_R[TeamAndLeague],0),COLUMN(STANDINGS_R[PLACE]))</f>
        <v>2</v>
      </c>
      <c r="I357">
        <f>INDEX(STANDINGS_HR[],MATCH(STANDINGS_OVERALL14[[#This Row],[TEAMandLEAGUE]],STANDINGS_HR[TeamANDLeague],0),COLUMN(STANDINGS_HR[PLACE]))</f>
        <v>6</v>
      </c>
      <c r="J357">
        <f>INDEX(STANDINGS_RBI[],MATCH(STANDINGS_OVERALL14[[#This Row],[TEAMandLEAGUE]],STANDINGS_RBI[TeamANDLeague],0),COLUMN(STANDINGS_RBI[PLACE]))</f>
        <v>6</v>
      </c>
      <c r="K357">
        <f>INDEX(STANDINGS_SB[],MATCH(STANDINGS_OVERALL14[[#This Row],[TEAMandLEAGUE]],STANDINGS_SB[TeamANDLeague],0),COLUMN(STANDINGS_SB[PLACE]))</f>
        <v>7</v>
      </c>
      <c r="L357">
        <f>INDEX(STANDINGS_ERA[],MATCH(STANDINGS_OVERALL14[[#This Row],[TEAMandLEAGUE]],STANDINGS_ERA[TeamANDLeague],0),COLUMN(STANDINGS_ERA[PLACE]))</f>
        <v>13</v>
      </c>
      <c r="M357">
        <f>INDEX(STANDINGS_W[],MATCH(STANDINGS_OVERALL14[[#This Row],[TEAMandLEAGUE]],STANDINGS_W[TeamANDLeague],0),COLUMN(STANDINGS_W[PLACE]))</f>
        <v>12</v>
      </c>
      <c r="N357">
        <f>INDEX(STANDINGS_WHIP[],MATCH(STANDINGS_OVERALL14[[#This Row],[TEAMandLEAGUE]],STANDINGS_WHIP[TeamANDLeague],0),COLUMN(STANDINGS_WHIP[PLACE]))</f>
        <v>15</v>
      </c>
      <c r="O357">
        <f>INDEX(STANDINGS_K[],MATCH(STANDINGS_OVERALL14[[#This Row],[TEAMandLEAGUE]],STANDINGS_K[TeamANDLeague],0),COLUMN(STANDINGS_K[PLACE]))</f>
        <v>7</v>
      </c>
      <c r="P357">
        <f>INDEX(STANDINGS_SV[],MATCH(STANDINGS_OVERALL14[[#This Row],[TEAMandLEAGUE]],STANDINGS_SV[TeamANDLeague],0),COLUMN(STANDINGS_SV[PLACE]))</f>
        <v>13</v>
      </c>
      <c r="Q357">
        <f>16-STANDINGS_OVERALL14[[#This Row],[LG BA]]</f>
        <v>10</v>
      </c>
      <c r="R357">
        <f>16-STANDINGS_OVERALL14[[#This Row],[LG R]]</f>
        <v>14</v>
      </c>
      <c r="S357">
        <f>16-STANDINGS_OVERALL14[[#This Row],[LG HR]]</f>
        <v>10</v>
      </c>
      <c r="T357">
        <f>16-STANDINGS_OVERALL14[[#This Row],[LG RBI]]</f>
        <v>10</v>
      </c>
      <c r="U357">
        <f>16-STANDINGS_OVERALL14[[#This Row],[LG SB]]</f>
        <v>9</v>
      </c>
      <c r="V357">
        <f>16-STANDINGS_OVERALL14[[#This Row],[LG ERA]]</f>
        <v>3</v>
      </c>
      <c r="W357">
        <f>16-STANDINGS_OVERALL14[[#This Row],[LG W]]</f>
        <v>4</v>
      </c>
      <c r="X357">
        <f>16-STANDINGS_OVERALL14[[#This Row],[LG WHIP]]</f>
        <v>1</v>
      </c>
      <c r="Y357">
        <f>16-STANDINGS_OVERALL14[[#This Row],[LG K]]</f>
        <v>9</v>
      </c>
      <c r="Z357">
        <f>16-STANDINGS_OVERALL14[[#This Row],[LG SV]]</f>
        <v>3</v>
      </c>
      <c r="AA35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73</v>
      </c>
      <c r="AB357">
        <f t="shared" si="5"/>
        <v>11</v>
      </c>
    </row>
    <row r="358" spans="1:28" x14ac:dyDescent="0.25">
      <c r="A358">
        <v>305</v>
      </c>
      <c r="B358" s="10" t="str">
        <f>STANDINGS_OVERALL14[[#This Row],[Team]]&amp;STANDINGS_OVERALL14[[#This Row],[League]]</f>
        <v>Team kingMain Event Online March 27 8 pm ET League 1</v>
      </c>
      <c r="C358" s="10" t="s">
        <v>309</v>
      </c>
      <c r="D358" t="s">
        <v>110</v>
      </c>
      <c r="E358" t="s">
        <v>464</v>
      </c>
      <c r="F358">
        <v>10</v>
      </c>
      <c r="G358">
        <f>INDEX(STANDINGS_BA[],MATCH(STANDINGS_OVERALL14[[#This Row],[TEAMandLEAGUE]],STANDINGS_BA[TeamANDLeague],0),COLUMN(STANDINGS_BA[PLACE]))</f>
        <v>14</v>
      </c>
      <c r="H358">
        <f>INDEX(STANDINGS_R[],MATCH(STANDINGS_OVERALL14[[#This Row],[TEAMandLEAGUE]],STANDINGS_R[TeamAndLeague],0),COLUMN(STANDINGS_R[PLACE]))</f>
        <v>13</v>
      </c>
      <c r="I358">
        <f>INDEX(STANDINGS_HR[],MATCH(STANDINGS_OVERALL14[[#This Row],[TEAMandLEAGUE]],STANDINGS_HR[TeamANDLeague],0),COLUMN(STANDINGS_HR[PLACE]))</f>
        <v>8</v>
      </c>
      <c r="J358">
        <f>INDEX(STANDINGS_RBI[],MATCH(STANDINGS_OVERALL14[[#This Row],[TEAMandLEAGUE]],STANDINGS_RBI[TeamANDLeague],0),COLUMN(STANDINGS_RBI[PLACE]))</f>
        <v>10</v>
      </c>
      <c r="K358">
        <f>INDEX(STANDINGS_SB[],MATCH(STANDINGS_OVERALL14[[#This Row],[TEAMandLEAGUE]],STANDINGS_SB[TeamANDLeague],0),COLUMN(STANDINGS_SB[PLACE]))</f>
        <v>13</v>
      </c>
      <c r="L358">
        <f>INDEX(STANDINGS_ERA[],MATCH(STANDINGS_OVERALL14[[#This Row],[TEAMandLEAGUE]],STANDINGS_ERA[TeamANDLeague],0),COLUMN(STANDINGS_ERA[PLACE]))</f>
        <v>7</v>
      </c>
      <c r="M358">
        <f>INDEX(STANDINGS_W[],MATCH(STANDINGS_OVERALL14[[#This Row],[TEAMandLEAGUE]],STANDINGS_W[TeamANDLeague],0),COLUMN(STANDINGS_W[PLACE]))</f>
        <v>9</v>
      </c>
      <c r="N358">
        <f>INDEX(STANDINGS_WHIP[],MATCH(STANDINGS_OVERALL14[[#This Row],[TEAMandLEAGUE]],STANDINGS_WHIP[TeamANDLeague],0),COLUMN(STANDINGS_WHIP[PLACE]))</f>
        <v>1</v>
      </c>
      <c r="O358">
        <f>INDEX(STANDINGS_K[],MATCH(STANDINGS_OVERALL14[[#This Row],[TEAMandLEAGUE]],STANDINGS_K[TeamANDLeague],0),COLUMN(STANDINGS_K[PLACE]))</f>
        <v>8</v>
      </c>
      <c r="P358">
        <f>INDEX(STANDINGS_SV[],MATCH(STANDINGS_OVERALL14[[#This Row],[TEAMandLEAGUE]],STANDINGS_SV[TeamANDLeague],0),COLUMN(STANDINGS_SV[PLACE]))</f>
        <v>4</v>
      </c>
      <c r="Q358">
        <f>16-STANDINGS_OVERALL14[[#This Row],[LG BA]]</f>
        <v>2</v>
      </c>
      <c r="R358">
        <f>16-STANDINGS_OVERALL14[[#This Row],[LG R]]</f>
        <v>3</v>
      </c>
      <c r="S358">
        <f>16-STANDINGS_OVERALL14[[#This Row],[LG HR]]</f>
        <v>8</v>
      </c>
      <c r="T358">
        <f>16-STANDINGS_OVERALL14[[#This Row],[LG RBI]]</f>
        <v>6</v>
      </c>
      <c r="U358">
        <f>16-STANDINGS_OVERALL14[[#This Row],[LG SB]]</f>
        <v>3</v>
      </c>
      <c r="V358">
        <f>16-STANDINGS_OVERALL14[[#This Row],[LG ERA]]</f>
        <v>9</v>
      </c>
      <c r="W358">
        <f>16-STANDINGS_OVERALL14[[#This Row],[LG W]]</f>
        <v>7</v>
      </c>
      <c r="X358">
        <f>16-STANDINGS_OVERALL14[[#This Row],[LG WHIP]]</f>
        <v>15</v>
      </c>
      <c r="Y358">
        <f>16-STANDINGS_OVERALL14[[#This Row],[LG K]]</f>
        <v>8</v>
      </c>
      <c r="Z358">
        <f>16-STANDINGS_OVERALL14[[#This Row],[LG SV]]</f>
        <v>12</v>
      </c>
      <c r="AA35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73</v>
      </c>
      <c r="AB358">
        <f t="shared" si="5"/>
        <v>12</v>
      </c>
    </row>
    <row r="359" spans="1:28" x14ac:dyDescent="0.25">
      <c r="A359">
        <v>361</v>
      </c>
      <c r="B359" s="10" t="str">
        <f>STANDINGS_OVERALL14[[#This Row],[Team]]&amp;STANDINGS_OVERALL14[[#This Row],[League]]</f>
        <v>MulleteersMain Event Online March 27 8 pm ET League 1</v>
      </c>
      <c r="C359" s="10" t="s">
        <v>366</v>
      </c>
      <c r="D359" t="s">
        <v>191</v>
      </c>
      <c r="E359" t="s">
        <v>464</v>
      </c>
      <c r="F359">
        <v>1</v>
      </c>
      <c r="G359">
        <f>INDEX(STANDINGS_BA[],MATCH(STANDINGS_OVERALL14[[#This Row],[TEAMandLEAGUE]],STANDINGS_BA[TeamANDLeague],0),COLUMN(STANDINGS_BA[PLACE]))</f>
        <v>11</v>
      </c>
      <c r="H359">
        <f>INDEX(STANDINGS_R[],MATCH(STANDINGS_OVERALL14[[#This Row],[TEAMandLEAGUE]],STANDINGS_R[TeamAndLeague],0),COLUMN(STANDINGS_R[PLACE]))</f>
        <v>14</v>
      </c>
      <c r="I359">
        <f>INDEX(STANDINGS_HR[],MATCH(STANDINGS_OVERALL14[[#This Row],[TEAMandLEAGUE]],STANDINGS_HR[TeamANDLeague],0),COLUMN(STANDINGS_HR[PLACE]))</f>
        <v>13</v>
      </c>
      <c r="J359">
        <f>INDEX(STANDINGS_RBI[],MATCH(STANDINGS_OVERALL14[[#This Row],[TEAMandLEAGUE]],STANDINGS_RBI[TeamANDLeague],0),COLUMN(STANDINGS_RBI[PLACE]))</f>
        <v>13</v>
      </c>
      <c r="K359">
        <f>INDEX(STANDINGS_SB[],MATCH(STANDINGS_OVERALL14[[#This Row],[TEAMandLEAGUE]],STANDINGS_SB[TeamANDLeague],0),COLUMN(STANDINGS_SB[PLACE]))</f>
        <v>1</v>
      </c>
      <c r="L359">
        <f>INDEX(STANDINGS_ERA[],MATCH(STANDINGS_OVERALL14[[#This Row],[TEAMandLEAGUE]],STANDINGS_ERA[TeamANDLeague],0),COLUMN(STANDINGS_ERA[PLACE]))</f>
        <v>15</v>
      </c>
      <c r="M359">
        <f>INDEX(STANDINGS_W[],MATCH(STANDINGS_OVERALL14[[#This Row],[TEAMandLEAGUE]],STANDINGS_W[TeamANDLeague],0),COLUMN(STANDINGS_W[PLACE]))</f>
        <v>8</v>
      </c>
      <c r="N359">
        <f>INDEX(STANDINGS_WHIP[],MATCH(STANDINGS_OVERALL14[[#This Row],[TEAMandLEAGUE]],STANDINGS_WHIP[TeamANDLeague],0),COLUMN(STANDINGS_WHIP[PLACE]))</f>
        <v>9</v>
      </c>
      <c r="O359">
        <f>INDEX(STANDINGS_K[],MATCH(STANDINGS_OVERALL14[[#This Row],[TEAMandLEAGUE]],STANDINGS_K[TeamANDLeague],0),COLUMN(STANDINGS_K[PLACE]))</f>
        <v>4</v>
      </c>
      <c r="P359">
        <f>INDEX(STANDINGS_SV[],MATCH(STANDINGS_OVERALL14[[#This Row],[TEAMandLEAGUE]],STANDINGS_SV[TeamANDLeague],0),COLUMN(STANDINGS_SV[PLACE]))</f>
        <v>9</v>
      </c>
      <c r="Q359">
        <f>16-STANDINGS_OVERALL14[[#This Row],[LG BA]]</f>
        <v>5</v>
      </c>
      <c r="R359">
        <f>16-STANDINGS_OVERALL14[[#This Row],[LG R]]</f>
        <v>2</v>
      </c>
      <c r="S359">
        <f>16-STANDINGS_OVERALL14[[#This Row],[LG HR]]</f>
        <v>3</v>
      </c>
      <c r="T359">
        <f>16-STANDINGS_OVERALL14[[#This Row],[LG RBI]]</f>
        <v>3</v>
      </c>
      <c r="U359">
        <f>16-STANDINGS_OVERALL14[[#This Row],[LG SB]]</f>
        <v>15</v>
      </c>
      <c r="V359">
        <f>16-STANDINGS_OVERALL14[[#This Row],[LG ERA]]</f>
        <v>1</v>
      </c>
      <c r="W359">
        <f>16-STANDINGS_OVERALL14[[#This Row],[LG W]]</f>
        <v>8</v>
      </c>
      <c r="X359">
        <f>16-STANDINGS_OVERALL14[[#This Row],[LG WHIP]]</f>
        <v>7</v>
      </c>
      <c r="Y359">
        <f>16-STANDINGS_OVERALL14[[#This Row],[LG K]]</f>
        <v>12</v>
      </c>
      <c r="Z359">
        <f>16-STANDINGS_OVERALL14[[#This Row],[LG SV]]</f>
        <v>7</v>
      </c>
      <c r="AA35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63</v>
      </c>
      <c r="AB359">
        <f t="shared" si="5"/>
        <v>13</v>
      </c>
    </row>
    <row r="360" spans="1:28" x14ac:dyDescent="0.25">
      <c r="A360">
        <v>377</v>
      </c>
      <c r="B360" s="10" t="str">
        <f>STANDINGS_OVERALL14[[#This Row],[Team]]&amp;STANDINGS_OVERALL14[[#This Row],[League]]</f>
        <v>Team ShookMain Event Online March 27 8 pm ET League 1</v>
      </c>
      <c r="C360" s="10" t="s">
        <v>323</v>
      </c>
      <c r="D360" t="s">
        <v>168</v>
      </c>
      <c r="E360" t="s">
        <v>464</v>
      </c>
      <c r="F360">
        <v>5</v>
      </c>
      <c r="G360">
        <f>INDEX(STANDINGS_BA[],MATCH(STANDINGS_OVERALL14[[#This Row],[TEAMandLEAGUE]],STANDINGS_BA[TeamANDLeague],0),COLUMN(STANDINGS_BA[PLACE]))</f>
        <v>1</v>
      </c>
      <c r="H360">
        <f>INDEX(STANDINGS_R[],MATCH(STANDINGS_OVERALL14[[#This Row],[TEAMandLEAGUE]],STANDINGS_R[TeamAndLeague],0),COLUMN(STANDINGS_R[PLACE]))</f>
        <v>15</v>
      </c>
      <c r="I360">
        <f>INDEX(STANDINGS_HR[],MATCH(STANDINGS_OVERALL14[[#This Row],[TEAMandLEAGUE]],STANDINGS_HR[TeamANDLeague],0),COLUMN(STANDINGS_HR[PLACE]))</f>
        <v>15</v>
      </c>
      <c r="J360">
        <f>INDEX(STANDINGS_RBI[],MATCH(STANDINGS_OVERALL14[[#This Row],[TEAMandLEAGUE]],STANDINGS_RBI[TeamANDLeague],0),COLUMN(STANDINGS_RBI[PLACE]))</f>
        <v>15</v>
      </c>
      <c r="K360">
        <f>INDEX(STANDINGS_SB[],MATCH(STANDINGS_OVERALL14[[#This Row],[TEAMandLEAGUE]],STANDINGS_SB[TeamANDLeague],0),COLUMN(STANDINGS_SB[PLACE]))</f>
        <v>14</v>
      </c>
      <c r="L360">
        <f>INDEX(STANDINGS_ERA[],MATCH(STANDINGS_OVERALL14[[#This Row],[TEAMandLEAGUE]],STANDINGS_ERA[TeamANDLeague],0),COLUMN(STANDINGS_ERA[PLACE]))</f>
        <v>1</v>
      </c>
      <c r="M360">
        <f>INDEX(STANDINGS_W[],MATCH(STANDINGS_OVERALL14[[#This Row],[TEAMandLEAGUE]],STANDINGS_W[TeamANDLeague],0),COLUMN(STANDINGS_W[PLACE]))</f>
        <v>14</v>
      </c>
      <c r="N360">
        <f>INDEX(STANDINGS_WHIP[],MATCH(STANDINGS_OVERALL14[[#This Row],[TEAMandLEAGUE]],STANDINGS_WHIP[TeamANDLeague],0),COLUMN(STANDINGS_WHIP[PLACE]))</f>
        <v>5</v>
      </c>
      <c r="O360">
        <f>INDEX(STANDINGS_K[],MATCH(STANDINGS_OVERALL14[[#This Row],[TEAMandLEAGUE]],STANDINGS_K[TeamANDLeague],0),COLUMN(STANDINGS_K[PLACE]))</f>
        <v>14</v>
      </c>
      <c r="P360">
        <f>INDEX(STANDINGS_SV[],MATCH(STANDINGS_OVERALL14[[#This Row],[TEAMandLEAGUE]],STANDINGS_SV[TeamANDLeague],0),COLUMN(STANDINGS_SV[PLACE]))</f>
        <v>6</v>
      </c>
      <c r="Q360">
        <f>16-STANDINGS_OVERALL14[[#This Row],[LG BA]]</f>
        <v>15</v>
      </c>
      <c r="R360">
        <f>16-STANDINGS_OVERALL14[[#This Row],[LG R]]</f>
        <v>1</v>
      </c>
      <c r="S360">
        <f>16-STANDINGS_OVERALL14[[#This Row],[LG HR]]</f>
        <v>1</v>
      </c>
      <c r="T360">
        <f>16-STANDINGS_OVERALL14[[#This Row],[LG RBI]]</f>
        <v>1</v>
      </c>
      <c r="U360">
        <f>16-STANDINGS_OVERALL14[[#This Row],[LG SB]]</f>
        <v>2</v>
      </c>
      <c r="V360">
        <f>16-STANDINGS_OVERALL14[[#This Row],[LG ERA]]</f>
        <v>15</v>
      </c>
      <c r="W360">
        <f>16-STANDINGS_OVERALL14[[#This Row],[LG W]]</f>
        <v>2</v>
      </c>
      <c r="X360">
        <f>16-STANDINGS_OVERALL14[[#This Row],[LG WHIP]]</f>
        <v>11</v>
      </c>
      <c r="Y360">
        <f>16-STANDINGS_OVERALL14[[#This Row],[LG K]]</f>
        <v>2</v>
      </c>
      <c r="Z360">
        <f>16-STANDINGS_OVERALL14[[#This Row],[LG SV]]</f>
        <v>10</v>
      </c>
      <c r="AA36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60</v>
      </c>
      <c r="AB360">
        <f t="shared" si="5"/>
        <v>14</v>
      </c>
    </row>
    <row r="361" spans="1:28" x14ac:dyDescent="0.25">
      <c r="A361">
        <v>434</v>
      </c>
      <c r="B361" s="10" t="str">
        <f>STANDINGS_OVERALL14[[#This Row],[Team]]&amp;STANDINGS_OVERALL14[[#This Row],[League]]</f>
        <v>Stricks SlumpBusters 2Main Event Online March 27 8 pm ET League 1</v>
      </c>
      <c r="C361" s="10" t="s">
        <v>825</v>
      </c>
      <c r="D361" t="s">
        <v>245</v>
      </c>
      <c r="E361" t="s">
        <v>464</v>
      </c>
      <c r="F361">
        <v>14</v>
      </c>
      <c r="G361">
        <f>INDEX(STANDINGS_BA[],MATCH(STANDINGS_OVERALL14[[#This Row],[TEAMandLEAGUE]],STANDINGS_BA[TeamANDLeague],0),COLUMN(STANDINGS_BA[PLACE]))</f>
        <v>15</v>
      </c>
      <c r="H361">
        <f>INDEX(STANDINGS_R[],MATCH(STANDINGS_OVERALL14[[#This Row],[TEAMandLEAGUE]],STANDINGS_R[TeamAndLeague],0),COLUMN(STANDINGS_R[PLACE]))</f>
        <v>12</v>
      </c>
      <c r="I361">
        <f>INDEX(STANDINGS_HR[],MATCH(STANDINGS_OVERALL14[[#This Row],[TEAMandLEAGUE]],STANDINGS_HR[TeamANDLeague],0),COLUMN(STANDINGS_HR[PLACE]))</f>
        <v>12</v>
      </c>
      <c r="J361">
        <f>INDEX(STANDINGS_RBI[],MATCH(STANDINGS_OVERALL14[[#This Row],[TEAMandLEAGUE]],STANDINGS_RBI[TeamANDLeague],0),COLUMN(STANDINGS_RBI[PLACE]))</f>
        <v>14</v>
      </c>
      <c r="K361">
        <f>INDEX(STANDINGS_SB[],MATCH(STANDINGS_OVERALL14[[#This Row],[TEAMandLEAGUE]],STANDINGS_SB[TeamANDLeague],0),COLUMN(STANDINGS_SB[PLACE]))</f>
        <v>9</v>
      </c>
      <c r="L361">
        <f>INDEX(STANDINGS_ERA[],MATCH(STANDINGS_OVERALL14[[#This Row],[TEAMandLEAGUE]],STANDINGS_ERA[TeamANDLeague],0),COLUMN(STANDINGS_ERA[PLACE]))</f>
        <v>10</v>
      </c>
      <c r="M361">
        <f>INDEX(STANDINGS_W[],MATCH(STANDINGS_OVERALL14[[#This Row],[TEAMandLEAGUE]],STANDINGS_W[TeamANDLeague],0),COLUMN(STANDINGS_W[PLACE]))</f>
        <v>13</v>
      </c>
      <c r="N361">
        <f>INDEX(STANDINGS_WHIP[],MATCH(STANDINGS_OVERALL14[[#This Row],[TEAMandLEAGUE]],STANDINGS_WHIP[TeamANDLeague],0),COLUMN(STANDINGS_WHIP[PLACE]))</f>
        <v>6</v>
      </c>
      <c r="O361">
        <f>INDEX(STANDINGS_K[],MATCH(STANDINGS_OVERALL14[[#This Row],[TEAMandLEAGUE]],STANDINGS_K[TeamANDLeague],0),COLUMN(STANDINGS_K[PLACE]))</f>
        <v>10</v>
      </c>
      <c r="P361">
        <f>INDEX(STANDINGS_SV[],MATCH(STANDINGS_OVERALL14[[#This Row],[TEAMandLEAGUE]],STANDINGS_SV[TeamANDLeague],0),COLUMN(STANDINGS_SV[PLACE]))</f>
        <v>11</v>
      </c>
      <c r="Q361">
        <f>16-STANDINGS_OVERALL14[[#This Row],[LG BA]]</f>
        <v>1</v>
      </c>
      <c r="R361">
        <f>16-STANDINGS_OVERALL14[[#This Row],[LG R]]</f>
        <v>4</v>
      </c>
      <c r="S361">
        <f>16-STANDINGS_OVERALL14[[#This Row],[LG HR]]</f>
        <v>4</v>
      </c>
      <c r="T361">
        <f>16-STANDINGS_OVERALL14[[#This Row],[LG RBI]]</f>
        <v>2</v>
      </c>
      <c r="U361">
        <f>16-STANDINGS_OVERALL14[[#This Row],[LG SB]]</f>
        <v>7</v>
      </c>
      <c r="V361">
        <f>16-STANDINGS_OVERALL14[[#This Row],[LG ERA]]</f>
        <v>6</v>
      </c>
      <c r="W361">
        <f>16-STANDINGS_OVERALL14[[#This Row],[LG W]]</f>
        <v>3</v>
      </c>
      <c r="X361">
        <f>16-STANDINGS_OVERALL14[[#This Row],[LG WHIP]]</f>
        <v>10</v>
      </c>
      <c r="Y361">
        <f>16-STANDINGS_OVERALL14[[#This Row],[LG K]]</f>
        <v>6</v>
      </c>
      <c r="Z361">
        <f>16-STANDINGS_OVERALL14[[#This Row],[LG SV]]</f>
        <v>5</v>
      </c>
      <c r="AA36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48</v>
      </c>
      <c r="AB361">
        <f t="shared" si="5"/>
        <v>15</v>
      </c>
    </row>
    <row r="362" spans="1:28" x14ac:dyDescent="0.25">
      <c r="A362">
        <v>68</v>
      </c>
      <c r="B362" s="10" t="str">
        <f>STANDINGS_OVERALL14[[#This Row],[Team]]&amp;STANDINGS_OVERALL14[[#This Row],[League]]</f>
        <v>Low TalkersMain Event Online March 27 8 pm ET League 2</v>
      </c>
      <c r="C362" s="10" t="s">
        <v>189</v>
      </c>
      <c r="D362" t="s">
        <v>190</v>
      </c>
      <c r="E362" t="s">
        <v>479</v>
      </c>
      <c r="F362">
        <v>7</v>
      </c>
      <c r="G362">
        <f>INDEX(STANDINGS_BA[],MATCH(STANDINGS_OVERALL14[[#This Row],[TEAMandLEAGUE]],STANDINGS_BA[TeamANDLeague],0),COLUMN(STANDINGS_BA[PLACE]))</f>
        <v>1</v>
      </c>
      <c r="H362">
        <f>INDEX(STANDINGS_R[],MATCH(STANDINGS_OVERALL14[[#This Row],[TEAMandLEAGUE]],STANDINGS_R[TeamAndLeague],0),COLUMN(STANDINGS_R[PLACE]))</f>
        <v>4</v>
      </c>
      <c r="I362">
        <f>INDEX(STANDINGS_HR[],MATCH(STANDINGS_OVERALL14[[#This Row],[TEAMandLEAGUE]],STANDINGS_HR[TeamANDLeague],0),COLUMN(STANDINGS_HR[PLACE]))</f>
        <v>4</v>
      </c>
      <c r="J362">
        <f>INDEX(STANDINGS_RBI[],MATCH(STANDINGS_OVERALL14[[#This Row],[TEAMandLEAGUE]],STANDINGS_RBI[TeamANDLeague],0),COLUMN(STANDINGS_RBI[PLACE]))</f>
        <v>4</v>
      </c>
      <c r="K362">
        <f>INDEX(STANDINGS_SB[],MATCH(STANDINGS_OVERALL14[[#This Row],[TEAMandLEAGUE]],STANDINGS_SB[TeamANDLeague],0),COLUMN(STANDINGS_SB[PLACE]))</f>
        <v>13</v>
      </c>
      <c r="L362">
        <f>INDEX(STANDINGS_ERA[],MATCH(STANDINGS_OVERALL14[[#This Row],[TEAMandLEAGUE]],STANDINGS_ERA[TeamANDLeague],0),COLUMN(STANDINGS_ERA[PLACE]))</f>
        <v>8</v>
      </c>
      <c r="M362">
        <f>INDEX(STANDINGS_W[],MATCH(STANDINGS_OVERALL14[[#This Row],[TEAMandLEAGUE]],STANDINGS_W[TeamANDLeague],0),COLUMN(STANDINGS_W[PLACE]))</f>
        <v>1</v>
      </c>
      <c r="N362">
        <f>INDEX(STANDINGS_WHIP[],MATCH(STANDINGS_OVERALL14[[#This Row],[TEAMandLEAGUE]],STANDINGS_WHIP[TeamANDLeague],0),COLUMN(STANDINGS_WHIP[PLACE]))</f>
        <v>8</v>
      </c>
      <c r="O362">
        <f>INDEX(STANDINGS_K[],MATCH(STANDINGS_OVERALL14[[#This Row],[TEAMandLEAGUE]],STANDINGS_K[TeamANDLeague],0),COLUMN(STANDINGS_K[PLACE]))</f>
        <v>1</v>
      </c>
      <c r="P362">
        <f>INDEX(STANDINGS_SV[],MATCH(STANDINGS_OVERALL14[[#This Row],[TEAMandLEAGUE]],STANDINGS_SV[TeamANDLeague],0),COLUMN(STANDINGS_SV[PLACE]))</f>
        <v>11</v>
      </c>
      <c r="Q362">
        <f>16-STANDINGS_OVERALL14[[#This Row],[LG BA]]</f>
        <v>15</v>
      </c>
      <c r="R362">
        <f>16-STANDINGS_OVERALL14[[#This Row],[LG R]]</f>
        <v>12</v>
      </c>
      <c r="S362">
        <f>16-STANDINGS_OVERALL14[[#This Row],[LG HR]]</f>
        <v>12</v>
      </c>
      <c r="T362">
        <f>16-STANDINGS_OVERALL14[[#This Row],[LG RBI]]</f>
        <v>12</v>
      </c>
      <c r="U362">
        <f>16-STANDINGS_OVERALL14[[#This Row],[LG SB]]</f>
        <v>3</v>
      </c>
      <c r="V362">
        <f>16-STANDINGS_OVERALL14[[#This Row],[LG ERA]]</f>
        <v>8</v>
      </c>
      <c r="W362">
        <f>16-STANDINGS_OVERALL14[[#This Row],[LG W]]</f>
        <v>15</v>
      </c>
      <c r="X362">
        <f>16-STANDINGS_OVERALL14[[#This Row],[LG WHIP]]</f>
        <v>8</v>
      </c>
      <c r="Y362">
        <f>16-STANDINGS_OVERALL14[[#This Row],[LG K]]</f>
        <v>15</v>
      </c>
      <c r="Z362">
        <f>16-STANDINGS_OVERALL14[[#This Row],[LG SV]]</f>
        <v>5</v>
      </c>
      <c r="AA36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105</v>
      </c>
      <c r="AB362">
        <f t="shared" si="5"/>
        <v>1</v>
      </c>
    </row>
    <row r="363" spans="1:28" x14ac:dyDescent="0.25">
      <c r="A363">
        <v>80</v>
      </c>
      <c r="B363" s="10" t="str">
        <f>STANDINGS_OVERALL14[[#This Row],[Team]]&amp;STANDINGS_OVERALL14[[#This Row],[League]]</f>
        <v>Team LibrosMain Event Online March 27 8 pm ET League 2</v>
      </c>
      <c r="C363" s="10" t="s">
        <v>338</v>
      </c>
      <c r="D363" t="s">
        <v>339</v>
      </c>
      <c r="E363" t="s">
        <v>479</v>
      </c>
      <c r="F363">
        <v>8</v>
      </c>
      <c r="G363">
        <f>INDEX(STANDINGS_BA[],MATCH(STANDINGS_OVERALL14[[#This Row],[TEAMandLEAGUE]],STANDINGS_BA[TeamANDLeague],0),COLUMN(STANDINGS_BA[PLACE]))</f>
        <v>3</v>
      </c>
      <c r="H363">
        <f>INDEX(STANDINGS_R[],MATCH(STANDINGS_OVERALL14[[#This Row],[TEAMandLEAGUE]],STANDINGS_R[TeamAndLeague],0),COLUMN(STANDINGS_R[PLACE]))</f>
        <v>1</v>
      </c>
      <c r="I363">
        <f>INDEX(STANDINGS_HR[],MATCH(STANDINGS_OVERALL14[[#This Row],[TEAMandLEAGUE]],STANDINGS_HR[TeamANDLeague],0),COLUMN(STANDINGS_HR[PLACE]))</f>
        <v>6</v>
      </c>
      <c r="J363">
        <f>INDEX(STANDINGS_RBI[],MATCH(STANDINGS_OVERALL14[[#This Row],[TEAMandLEAGUE]],STANDINGS_RBI[TeamANDLeague],0),COLUMN(STANDINGS_RBI[PLACE]))</f>
        <v>5</v>
      </c>
      <c r="K363">
        <f>INDEX(STANDINGS_SB[],MATCH(STANDINGS_OVERALL14[[#This Row],[TEAMandLEAGUE]],STANDINGS_SB[TeamANDLeague],0),COLUMN(STANDINGS_SB[PLACE]))</f>
        <v>15</v>
      </c>
      <c r="L363">
        <f>INDEX(STANDINGS_ERA[],MATCH(STANDINGS_OVERALL14[[#This Row],[TEAMandLEAGUE]],STANDINGS_ERA[TeamANDLeague],0),COLUMN(STANDINGS_ERA[PLACE]))</f>
        <v>6</v>
      </c>
      <c r="M363">
        <f>INDEX(STANDINGS_W[],MATCH(STANDINGS_OVERALL14[[#This Row],[TEAMandLEAGUE]],STANDINGS_W[TeamANDLeague],0),COLUMN(STANDINGS_W[PLACE]))</f>
        <v>2</v>
      </c>
      <c r="N363">
        <f>INDEX(STANDINGS_WHIP[],MATCH(STANDINGS_OVERALL14[[#This Row],[TEAMandLEAGUE]],STANDINGS_WHIP[TeamANDLeague],0),COLUMN(STANDINGS_WHIP[PLACE]))</f>
        <v>7</v>
      </c>
      <c r="O363">
        <f>INDEX(STANDINGS_K[],MATCH(STANDINGS_OVERALL14[[#This Row],[TEAMandLEAGUE]],STANDINGS_K[TeamANDLeague],0),COLUMN(STANDINGS_K[PLACE]))</f>
        <v>7</v>
      </c>
      <c r="P363">
        <f>INDEX(STANDINGS_SV[],MATCH(STANDINGS_OVERALL14[[#This Row],[TEAMandLEAGUE]],STANDINGS_SV[TeamANDLeague],0),COLUMN(STANDINGS_SV[PLACE]))</f>
        <v>5</v>
      </c>
      <c r="Q363">
        <f>16-STANDINGS_OVERALL14[[#This Row],[LG BA]]</f>
        <v>13</v>
      </c>
      <c r="R363">
        <f>16-STANDINGS_OVERALL14[[#This Row],[LG R]]</f>
        <v>15</v>
      </c>
      <c r="S363">
        <f>16-STANDINGS_OVERALL14[[#This Row],[LG HR]]</f>
        <v>10</v>
      </c>
      <c r="T363">
        <f>16-STANDINGS_OVERALL14[[#This Row],[LG RBI]]</f>
        <v>11</v>
      </c>
      <c r="U363">
        <f>16-STANDINGS_OVERALL14[[#This Row],[LG SB]]</f>
        <v>1</v>
      </c>
      <c r="V363">
        <f>16-STANDINGS_OVERALL14[[#This Row],[LG ERA]]</f>
        <v>10</v>
      </c>
      <c r="W363">
        <f>16-STANDINGS_OVERALL14[[#This Row],[LG W]]</f>
        <v>14</v>
      </c>
      <c r="X363">
        <f>16-STANDINGS_OVERALL14[[#This Row],[LG WHIP]]</f>
        <v>9</v>
      </c>
      <c r="Y363">
        <f>16-STANDINGS_OVERALL14[[#This Row],[LG K]]</f>
        <v>9</v>
      </c>
      <c r="Z363">
        <f>16-STANDINGS_OVERALL14[[#This Row],[LG SV]]</f>
        <v>11</v>
      </c>
      <c r="AA36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103</v>
      </c>
      <c r="AB363">
        <f t="shared" si="5"/>
        <v>2</v>
      </c>
    </row>
    <row r="364" spans="1:28" x14ac:dyDescent="0.25">
      <c r="A364">
        <v>143</v>
      </c>
      <c r="B364" s="10" t="str">
        <f>STANDINGS_OVERALL14[[#This Row],[Team]]&amp;STANDINGS_OVERALL14[[#This Row],[League]]</f>
        <v>Hoss CartwrightMain Event Online March 27 8 pm ET League 2</v>
      </c>
      <c r="C364" s="10" t="s">
        <v>292</v>
      </c>
      <c r="D364" t="s">
        <v>242</v>
      </c>
      <c r="E364" t="s">
        <v>479</v>
      </c>
      <c r="F364">
        <v>13</v>
      </c>
      <c r="G364">
        <f>INDEX(STANDINGS_BA[],MATCH(STANDINGS_OVERALL14[[#This Row],[TEAMandLEAGUE]],STANDINGS_BA[TeamANDLeague],0),COLUMN(STANDINGS_BA[PLACE]))</f>
        <v>6</v>
      </c>
      <c r="H364">
        <f>INDEX(STANDINGS_R[],MATCH(STANDINGS_OVERALL14[[#This Row],[TEAMandLEAGUE]],STANDINGS_R[TeamAndLeague],0),COLUMN(STANDINGS_R[PLACE]))</f>
        <v>3</v>
      </c>
      <c r="I364">
        <f>INDEX(STANDINGS_HR[],MATCH(STANDINGS_OVERALL14[[#This Row],[TEAMandLEAGUE]],STANDINGS_HR[TeamANDLeague],0),COLUMN(STANDINGS_HR[PLACE]))</f>
        <v>2</v>
      </c>
      <c r="J364">
        <f>INDEX(STANDINGS_RBI[],MATCH(STANDINGS_OVERALL14[[#This Row],[TEAMandLEAGUE]],STANDINGS_RBI[TeamANDLeague],0),COLUMN(STANDINGS_RBI[PLACE]))</f>
        <v>2</v>
      </c>
      <c r="K364">
        <f>INDEX(STANDINGS_SB[],MATCH(STANDINGS_OVERALL14[[#This Row],[TEAMandLEAGUE]],STANDINGS_SB[TeamANDLeague],0),COLUMN(STANDINGS_SB[PLACE]))</f>
        <v>6</v>
      </c>
      <c r="L364">
        <f>INDEX(STANDINGS_ERA[],MATCH(STANDINGS_OVERALL14[[#This Row],[TEAMandLEAGUE]],STANDINGS_ERA[TeamANDLeague],0),COLUMN(STANDINGS_ERA[PLACE]))</f>
        <v>7</v>
      </c>
      <c r="M364">
        <f>INDEX(STANDINGS_W[],MATCH(STANDINGS_OVERALL14[[#This Row],[TEAMandLEAGUE]],STANDINGS_W[TeamANDLeague],0),COLUMN(STANDINGS_W[PLACE]))</f>
        <v>3</v>
      </c>
      <c r="N364">
        <f>INDEX(STANDINGS_WHIP[],MATCH(STANDINGS_OVERALL14[[#This Row],[TEAMandLEAGUE]],STANDINGS_WHIP[TeamANDLeague],0),COLUMN(STANDINGS_WHIP[PLACE]))</f>
        <v>12</v>
      </c>
      <c r="O364">
        <f>INDEX(STANDINGS_K[],MATCH(STANDINGS_OVERALL14[[#This Row],[TEAMandLEAGUE]],STANDINGS_K[TeamANDLeague],0),COLUMN(STANDINGS_K[PLACE]))</f>
        <v>6</v>
      </c>
      <c r="P364">
        <f>INDEX(STANDINGS_SV[],MATCH(STANDINGS_OVERALL14[[#This Row],[TEAMandLEAGUE]],STANDINGS_SV[TeamANDLeague],0),COLUMN(STANDINGS_SV[PLACE]))</f>
        <v>13</v>
      </c>
      <c r="Q364">
        <f>16-STANDINGS_OVERALL14[[#This Row],[LG BA]]</f>
        <v>10</v>
      </c>
      <c r="R364">
        <f>16-STANDINGS_OVERALL14[[#This Row],[LG R]]</f>
        <v>13</v>
      </c>
      <c r="S364">
        <f>16-STANDINGS_OVERALL14[[#This Row],[LG HR]]</f>
        <v>14</v>
      </c>
      <c r="T364">
        <f>16-STANDINGS_OVERALL14[[#This Row],[LG RBI]]</f>
        <v>14</v>
      </c>
      <c r="U364">
        <f>16-STANDINGS_OVERALL14[[#This Row],[LG SB]]</f>
        <v>10</v>
      </c>
      <c r="V364">
        <f>16-STANDINGS_OVERALL14[[#This Row],[LG ERA]]</f>
        <v>9</v>
      </c>
      <c r="W364">
        <f>16-STANDINGS_OVERALL14[[#This Row],[LG W]]</f>
        <v>13</v>
      </c>
      <c r="X364">
        <f>16-STANDINGS_OVERALL14[[#This Row],[LG WHIP]]</f>
        <v>4</v>
      </c>
      <c r="Y364">
        <f>16-STANDINGS_OVERALL14[[#This Row],[LG K]]</f>
        <v>10</v>
      </c>
      <c r="Z364">
        <f>16-STANDINGS_OVERALL14[[#This Row],[LG SV]]</f>
        <v>3</v>
      </c>
      <c r="AA36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100</v>
      </c>
      <c r="AB364">
        <f t="shared" si="5"/>
        <v>3</v>
      </c>
    </row>
    <row r="365" spans="1:28" x14ac:dyDescent="0.25">
      <c r="A365">
        <v>154</v>
      </c>
      <c r="B365" s="10" t="str">
        <f>STANDINGS_OVERALL14[[#This Row],[Team]]&amp;STANDINGS_OVERALL14[[#This Row],[League]]</f>
        <v>Home Run DerbiesMain Event Online March 27 8 pm ET League 2</v>
      </c>
      <c r="C365" s="10" t="s">
        <v>448</v>
      </c>
      <c r="D365" t="s">
        <v>343</v>
      </c>
      <c r="E365" t="s">
        <v>479</v>
      </c>
      <c r="F365">
        <v>9</v>
      </c>
      <c r="G365">
        <f>INDEX(STANDINGS_BA[],MATCH(STANDINGS_OVERALL14[[#This Row],[TEAMandLEAGUE]],STANDINGS_BA[TeamANDLeague],0),COLUMN(STANDINGS_BA[PLACE]))</f>
        <v>11</v>
      </c>
      <c r="H365">
        <f>INDEX(STANDINGS_R[],MATCH(STANDINGS_OVERALL14[[#This Row],[TEAMandLEAGUE]],STANDINGS_R[TeamAndLeague],0),COLUMN(STANDINGS_R[PLACE]))</f>
        <v>9</v>
      </c>
      <c r="I365">
        <f>INDEX(STANDINGS_HR[],MATCH(STANDINGS_OVERALL14[[#This Row],[TEAMandLEAGUE]],STANDINGS_HR[TeamANDLeague],0),COLUMN(STANDINGS_HR[PLACE]))</f>
        <v>13</v>
      </c>
      <c r="J365">
        <f>INDEX(STANDINGS_RBI[],MATCH(STANDINGS_OVERALL14[[#This Row],[TEAMandLEAGUE]],STANDINGS_RBI[TeamANDLeague],0),COLUMN(STANDINGS_RBI[PLACE]))</f>
        <v>13</v>
      </c>
      <c r="K365">
        <f>INDEX(STANDINGS_SB[],MATCH(STANDINGS_OVERALL14[[#This Row],[TEAMandLEAGUE]],STANDINGS_SB[TeamANDLeague],0),COLUMN(STANDINGS_SB[PLACE]))</f>
        <v>2</v>
      </c>
      <c r="L365">
        <f>INDEX(STANDINGS_ERA[],MATCH(STANDINGS_OVERALL14[[#This Row],[TEAMandLEAGUE]],STANDINGS_ERA[TeamANDLeague],0),COLUMN(STANDINGS_ERA[PLACE]))</f>
        <v>1</v>
      </c>
      <c r="M365">
        <f>INDEX(STANDINGS_W[],MATCH(STANDINGS_OVERALL14[[#This Row],[TEAMandLEAGUE]],STANDINGS_W[TeamANDLeague],0),COLUMN(STANDINGS_W[PLACE]))</f>
        <v>8</v>
      </c>
      <c r="N365">
        <f>INDEX(STANDINGS_WHIP[],MATCH(STANDINGS_OVERALL14[[#This Row],[TEAMandLEAGUE]],STANDINGS_WHIP[TeamANDLeague],0),COLUMN(STANDINGS_WHIP[PLACE]))</f>
        <v>1</v>
      </c>
      <c r="O365">
        <f>INDEX(STANDINGS_K[],MATCH(STANDINGS_OVERALL14[[#This Row],[TEAMandLEAGUE]],STANDINGS_K[TeamANDLeague],0),COLUMN(STANDINGS_K[PLACE]))</f>
        <v>2</v>
      </c>
      <c r="P365">
        <f>INDEX(STANDINGS_SV[],MATCH(STANDINGS_OVERALL14[[#This Row],[TEAMandLEAGUE]],STANDINGS_SV[TeamANDLeague],0),COLUMN(STANDINGS_SV[PLACE]))</f>
        <v>1</v>
      </c>
      <c r="Q365">
        <f>16-STANDINGS_OVERALL14[[#This Row],[LG BA]]</f>
        <v>5</v>
      </c>
      <c r="R365">
        <f>16-STANDINGS_OVERALL14[[#This Row],[LG R]]</f>
        <v>7</v>
      </c>
      <c r="S365">
        <f>16-STANDINGS_OVERALL14[[#This Row],[LG HR]]</f>
        <v>3</v>
      </c>
      <c r="T365">
        <f>16-STANDINGS_OVERALL14[[#This Row],[LG RBI]]</f>
        <v>3</v>
      </c>
      <c r="U365">
        <f>16-STANDINGS_OVERALL14[[#This Row],[LG SB]]</f>
        <v>14</v>
      </c>
      <c r="V365">
        <f>16-STANDINGS_OVERALL14[[#This Row],[LG ERA]]</f>
        <v>15</v>
      </c>
      <c r="W365">
        <f>16-STANDINGS_OVERALL14[[#This Row],[LG W]]</f>
        <v>8</v>
      </c>
      <c r="X365">
        <f>16-STANDINGS_OVERALL14[[#This Row],[LG WHIP]]</f>
        <v>15</v>
      </c>
      <c r="Y365">
        <f>16-STANDINGS_OVERALL14[[#This Row],[LG K]]</f>
        <v>14</v>
      </c>
      <c r="Z365">
        <f>16-STANDINGS_OVERALL14[[#This Row],[LG SV]]</f>
        <v>15</v>
      </c>
      <c r="AA36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99</v>
      </c>
      <c r="AB365">
        <f t="shared" si="5"/>
        <v>4</v>
      </c>
    </row>
    <row r="366" spans="1:28" x14ac:dyDescent="0.25">
      <c r="A366">
        <v>158</v>
      </c>
      <c r="B366" s="10" t="str">
        <f>STANDINGS_OVERALL14[[#This Row],[Team]]&amp;STANDINGS_OVERALL14[[#This Row],[League]]</f>
        <v>BABIP McBatflipsMain Event Online March 27 8 pm ET League 2</v>
      </c>
      <c r="C366" s="10" t="s">
        <v>305</v>
      </c>
      <c r="D366" t="s">
        <v>24</v>
      </c>
      <c r="E366" t="s">
        <v>479</v>
      </c>
      <c r="F366">
        <v>1</v>
      </c>
      <c r="G366">
        <f>INDEX(STANDINGS_BA[],MATCH(STANDINGS_OVERALL14[[#This Row],[TEAMandLEAGUE]],STANDINGS_BA[TeamANDLeague],0),COLUMN(STANDINGS_BA[PLACE]))</f>
        <v>8</v>
      </c>
      <c r="H366">
        <f>INDEX(STANDINGS_R[],MATCH(STANDINGS_OVERALL14[[#This Row],[TEAMandLEAGUE]],STANDINGS_R[TeamAndLeague],0),COLUMN(STANDINGS_R[PLACE]))</f>
        <v>8</v>
      </c>
      <c r="I366">
        <f>INDEX(STANDINGS_HR[],MATCH(STANDINGS_OVERALL14[[#This Row],[TEAMandLEAGUE]],STANDINGS_HR[TeamANDLeague],0),COLUMN(STANDINGS_HR[PLACE]))</f>
        <v>8</v>
      </c>
      <c r="J366">
        <f>INDEX(STANDINGS_RBI[],MATCH(STANDINGS_OVERALL14[[#This Row],[TEAMandLEAGUE]],STANDINGS_RBI[TeamANDLeague],0),COLUMN(STANDINGS_RBI[PLACE]))</f>
        <v>10</v>
      </c>
      <c r="K366">
        <f>INDEX(STANDINGS_SB[],MATCH(STANDINGS_OVERALL14[[#This Row],[TEAMandLEAGUE]],STANDINGS_SB[TeamANDLeague],0),COLUMN(STANDINGS_SB[PLACE]))</f>
        <v>8</v>
      </c>
      <c r="L366">
        <f>INDEX(STANDINGS_ERA[],MATCH(STANDINGS_OVERALL14[[#This Row],[TEAMandLEAGUE]],STANDINGS_ERA[TeamANDLeague],0),COLUMN(STANDINGS_ERA[PLACE]))</f>
        <v>2</v>
      </c>
      <c r="M366">
        <f>INDEX(STANDINGS_W[],MATCH(STANDINGS_OVERALL14[[#This Row],[TEAMandLEAGUE]],STANDINGS_W[TeamANDLeague],0),COLUMN(STANDINGS_W[PLACE]))</f>
        <v>5</v>
      </c>
      <c r="N366">
        <f>INDEX(STANDINGS_WHIP[],MATCH(STANDINGS_OVERALL14[[#This Row],[TEAMandLEAGUE]],STANDINGS_WHIP[TeamANDLeague],0),COLUMN(STANDINGS_WHIP[PLACE]))</f>
        <v>3</v>
      </c>
      <c r="O366">
        <f>INDEX(STANDINGS_K[],MATCH(STANDINGS_OVERALL14[[#This Row],[TEAMandLEAGUE]],STANDINGS_K[TeamANDLeague],0),COLUMN(STANDINGS_K[PLACE]))</f>
        <v>10</v>
      </c>
      <c r="P366">
        <f>INDEX(STANDINGS_SV[],MATCH(STANDINGS_OVERALL14[[#This Row],[TEAMandLEAGUE]],STANDINGS_SV[TeamANDLeague],0),COLUMN(STANDINGS_SV[PLACE]))</f>
        <v>6</v>
      </c>
      <c r="Q366">
        <f>16-STANDINGS_OVERALL14[[#This Row],[LG BA]]</f>
        <v>8</v>
      </c>
      <c r="R366">
        <f>16-STANDINGS_OVERALL14[[#This Row],[LG R]]</f>
        <v>8</v>
      </c>
      <c r="S366">
        <f>16-STANDINGS_OVERALL14[[#This Row],[LG HR]]</f>
        <v>8</v>
      </c>
      <c r="T366">
        <f>16-STANDINGS_OVERALL14[[#This Row],[LG RBI]]</f>
        <v>6</v>
      </c>
      <c r="U366">
        <f>16-STANDINGS_OVERALL14[[#This Row],[LG SB]]</f>
        <v>8</v>
      </c>
      <c r="V366">
        <f>16-STANDINGS_OVERALL14[[#This Row],[LG ERA]]</f>
        <v>14</v>
      </c>
      <c r="W366">
        <f>16-STANDINGS_OVERALL14[[#This Row],[LG W]]</f>
        <v>11</v>
      </c>
      <c r="X366">
        <f>16-STANDINGS_OVERALL14[[#This Row],[LG WHIP]]</f>
        <v>13</v>
      </c>
      <c r="Y366">
        <f>16-STANDINGS_OVERALL14[[#This Row],[LG K]]</f>
        <v>6</v>
      </c>
      <c r="Z366">
        <f>16-STANDINGS_OVERALL14[[#This Row],[LG SV]]</f>
        <v>10</v>
      </c>
      <c r="AA36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92</v>
      </c>
      <c r="AB366">
        <f t="shared" si="5"/>
        <v>5</v>
      </c>
    </row>
    <row r="367" spans="1:28" x14ac:dyDescent="0.25">
      <c r="A367">
        <v>141</v>
      </c>
      <c r="B367" s="10" t="str">
        <f>STANDINGS_OVERALL14[[#This Row],[Team]]&amp;STANDINGS_OVERALL14[[#This Row],[League]]</f>
        <v>Dyv Bars and Local BandsMain Event Online March 27 8 pm ET League 2</v>
      </c>
      <c r="C367" s="10" t="s">
        <v>546</v>
      </c>
      <c r="D367" t="s">
        <v>71</v>
      </c>
      <c r="E367" t="s">
        <v>479</v>
      </c>
      <c r="F367">
        <v>14</v>
      </c>
      <c r="G367">
        <f>INDEX(STANDINGS_BA[],MATCH(STANDINGS_OVERALL14[[#This Row],[TEAMandLEAGUE]],STANDINGS_BA[TeamANDLeague],0),COLUMN(STANDINGS_BA[PLACE]))</f>
        <v>5</v>
      </c>
      <c r="H367">
        <f>INDEX(STANDINGS_R[],MATCH(STANDINGS_OVERALL14[[#This Row],[TEAMandLEAGUE]],STANDINGS_R[TeamAndLeague],0),COLUMN(STANDINGS_R[PLACE]))</f>
        <v>5</v>
      </c>
      <c r="I367">
        <f>INDEX(STANDINGS_HR[],MATCH(STANDINGS_OVERALL14[[#This Row],[TEAMandLEAGUE]],STANDINGS_HR[TeamANDLeague],0),COLUMN(STANDINGS_HR[PLACE]))</f>
        <v>3</v>
      </c>
      <c r="J367">
        <f>INDEX(STANDINGS_RBI[],MATCH(STANDINGS_OVERALL14[[#This Row],[TEAMandLEAGUE]],STANDINGS_RBI[TeamANDLeague],0),COLUMN(STANDINGS_RBI[PLACE]))</f>
        <v>3</v>
      </c>
      <c r="K367">
        <f>INDEX(STANDINGS_SB[],MATCH(STANDINGS_OVERALL14[[#This Row],[TEAMandLEAGUE]],STANDINGS_SB[TeamANDLeague],0),COLUMN(STANDINGS_SB[PLACE]))</f>
        <v>7</v>
      </c>
      <c r="L367">
        <f>INDEX(STANDINGS_ERA[],MATCH(STANDINGS_OVERALL14[[#This Row],[TEAMandLEAGUE]],STANDINGS_ERA[TeamANDLeague],0),COLUMN(STANDINGS_ERA[PLACE]))</f>
        <v>11</v>
      </c>
      <c r="M367">
        <f>INDEX(STANDINGS_W[],MATCH(STANDINGS_OVERALL14[[#This Row],[TEAMandLEAGUE]],STANDINGS_W[TeamANDLeague],0),COLUMN(STANDINGS_W[PLACE]))</f>
        <v>9</v>
      </c>
      <c r="N367">
        <f>INDEX(STANDINGS_WHIP[],MATCH(STANDINGS_OVERALL14[[#This Row],[TEAMandLEAGUE]],STANDINGS_WHIP[TeamANDLeague],0),COLUMN(STANDINGS_WHIP[PLACE]))</f>
        <v>6</v>
      </c>
      <c r="O367">
        <f>INDEX(STANDINGS_K[],MATCH(STANDINGS_OVERALL14[[#This Row],[TEAMandLEAGUE]],STANDINGS_K[TeamANDLeague],0),COLUMN(STANDINGS_K[PLACE]))</f>
        <v>11</v>
      </c>
      <c r="P367">
        <f>INDEX(STANDINGS_SV[],MATCH(STANDINGS_OVERALL14[[#This Row],[TEAMandLEAGUE]],STANDINGS_SV[TeamANDLeague],0),COLUMN(STANDINGS_SV[PLACE]))</f>
        <v>9</v>
      </c>
      <c r="Q367">
        <f>16-STANDINGS_OVERALL14[[#This Row],[LG BA]]</f>
        <v>11</v>
      </c>
      <c r="R367">
        <f>16-STANDINGS_OVERALL14[[#This Row],[LG R]]</f>
        <v>11</v>
      </c>
      <c r="S367">
        <f>16-STANDINGS_OVERALL14[[#This Row],[LG HR]]</f>
        <v>13</v>
      </c>
      <c r="T367">
        <f>16-STANDINGS_OVERALL14[[#This Row],[LG RBI]]</f>
        <v>13</v>
      </c>
      <c r="U367">
        <f>16-STANDINGS_OVERALL14[[#This Row],[LG SB]]</f>
        <v>9</v>
      </c>
      <c r="V367">
        <f>16-STANDINGS_OVERALL14[[#This Row],[LG ERA]]</f>
        <v>5</v>
      </c>
      <c r="W367">
        <f>16-STANDINGS_OVERALL14[[#This Row],[LG W]]</f>
        <v>7</v>
      </c>
      <c r="X367">
        <f>16-STANDINGS_OVERALL14[[#This Row],[LG WHIP]]</f>
        <v>10</v>
      </c>
      <c r="Y367">
        <f>16-STANDINGS_OVERALL14[[#This Row],[LG K]]</f>
        <v>5</v>
      </c>
      <c r="Z367">
        <f>16-STANDINGS_OVERALL14[[#This Row],[LG SV]]</f>
        <v>7</v>
      </c>
      <c r="AA36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91</v>
      </c>
      <c r="AB367">
        <f t="shared" si="5"/>
        <v>6</v>
      </c>
    </row>
    <row r="368" spans="1:28" x14ac:dyDescent="0.25">
      <c r="A368">
        <v>200</v>
      </c>
      <c r="B368" s="10" t="str">
        <f>STANDINGS_OVERALL14[[#This Row],[Team]]&amp;STANDINGS_OVERALL14[[#This Row],[League]]</f>
        <v>PiggyMain Event Online March 27 8 pm ET League 2</v>
      </c>
      <c r="C368" s="10" t="s">
        <v>317</v>
      </c>
      <c r="D368" t="s">
        <v>318</v>
      </c>
      <c r="E368" t="s">
        <v>479</v>
      </c>
      <c r="F368">
        <v>6</v>
      </c>
      <c r="G368">
        <f>INDEX(STANDINGS_BA[],MATCH(STANDINGS_OVERALL14[[#This Row],[TEAMandLEAGUE]],STANDINGS_BA[TeamANDLeague],0),COLUMN(STANDINGS_BA[PLACE]))</f>
        <v>9</v>
      </c>
      <c r="H368">
        <f>INDEX(STANDINGS_R[],MATCH(STANDINGS_OVERALL14[[#This Row],[TEAMandLEAGUE]],STANDINGS_R[TeamAndLeague],0),COLUMN(STANDINGS_R[PLACE]))</f>
        <v>2</v>
      </c>
      <c r="I368">
        <f>INDEX(STANDINGS_HR[],MATCH(STANDINGS_OVERALL14[[#This Row],[TEAMandLEAGUE]],STANDINGS_HR[TeamANDLeague],0),COLUMN(STANDINGS_HR[PLACE]))</f>
        <v>1</v>
      </c>
      <c r="J368">
        <f>INDEX(STANDINGS_RBI[],MATCH(STANDINGS_OVERALL14[[#This Row],[TEAMandLEAGUE]],STANDINGS_RBI[TeamANDLeague],0),COLUMN(STANDINGS_RBI[PLACE]))</f>
        <v>1</v>
      </c>
      <c r="K368">
        <f>INDEX(STANDINGS_SB[],MATCH(STANDINGS_OVERALL14[[#This Row],[TEAMandLEAGUE]],STANDINGS_SB[TeamANDLeague],0),COLUMN(STANDINGS_SB[PLACE]))</f>
        <v>9</v>
      </c>
      <c r="L368">
        <f>INDEX(STANDINGS_ERA[],MATCH(STANDINGS_OVERALL14[[#This Row],[TEAMandLEAGUE]],STANDINGS_ERA[TeamANDLeague],0),COLUMN(STANDINGS_ERA[PLACE]))</f>
        <v>15</v>
      </c>
      <c r="M368">
        <f>INDEX(STANDINGS_W[],MATCH(STANDINGS_OVERALL14[[#This Row],[TEAMandLEAGUE]],STANDINGS_W[TeamANDLeague],0),COLUMN(STANDINGS_W[PLACE]))</f>
        <v>11</v>
      </c>
      <c r="N368">
        <f>INDEX(STANDINGS_WHIP[],MATCH(STANDINGS_OVERALL14[[#This Row],[TEAMandLEAGUE]],STANDINGS_WHIP[TeamANDLeague],0),COLUMN(STANDINGS_WHIP[PLACE]))</f>
        <v>14</v>
      </c>
      <c r="O368">
        <f>INDEX(STANDINGS_K[],MATCH(STANDINGS_OVERALL14[[#This Row],[TEAMandLEAGUE]],STANDINGS_K[TeamANDLeague],0),COLUMN(STANDINGS_K[PLACE]))</f>
        <v>8</v>
      </c>
      <c r="P368">
        <f>INDEX(STANDINGS_SV[],MATCH(STANDINGS_OVERALL14[[#This Row],[TEAMandLEAGUE]],STANDINGS_SV[TeamANDLeague],0),COLUMN(STANDINGS_SV[PLACE]))</f>
        <v>4</v>
      </c>
      <c r="Q368">
        <f>16-STANDINGS_OVERALL14[[#This Row],[LG BA]]</f>
        <v>7</v>
      </c>
      <c r="R368">
        <f>16-STANDINGS_OVERALL14[[#This Row],[LG R]]</f>
        <v>14</v>
      </c>
      <c r="S368">
        <f>16-STANDINGS_OVERALL14[[#This Row],[LG HR]]</f>
        <v>15</v>
      </c>
      <c r="T368">
        <f>16-STANDINGS_OVERALL14[[#This Row],[LG RBI]]</f>
        <v>15</v>
      </c>
      <c r="U368">
        <f>16-STANDINGS_OVERALL14[[#This Row],[LG SB]]</f>
        <v>7</v>
      </c>
      <c r="V368">
        <f>16-STANDINGS_OVERALL14[[#This Row],[LG ERA]]</f>
        <v>1</v>
      </c>
      <c r="W368">
        <f>16-STANDINGS_OVERALL14[[#This Row],[LG W]]</f>
        <v>5</v>
      </c>
      <c r="X368">
        <f>16-STANDINGS_OVERALL14[[#This Row],[LG WHIP]]</f>
        <v>2</v>
      </c>
      <c r="Y368">
        <f>16-STANDINGS_OVERALL14[[#This Row],[LG K]]</f>
        <v>8</v>
      </c>
      <c r="Z368">
        <f>16-STANDINGS_OVERALL14[[#This Row],[LG SV]]</f>
        <v>12</v>
      </c>
      <c r="AA36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86</v>
      </c>
      <c r="AB368">
        <f t="shared" si="5"/>
        <v>7</v>
      </c>
    </row>
    <row r="369" spans="1:28" x14ac:dyDescent="0.25">
      <c r="A369">
        <v>240</v>
      </c>
      <c r="B369" s="10" t="str">
        <f>STANDINGS_OVERALL14[[#This Row],[Team]]&amp;STANDINGS_OVERALL14[[#This Row],[League]]</f>
        <v>Team CameronMain Event Online March 27 8 pm ET League 2</v>
      </c>
      <c r="C369" s="10" t="s">
        <v>85</v>
      </c>
      <c r="D369" t="s">
        <v>86</v>
      </c>
      <c r="E369" t="s">
        <v>479</v>
      </c>
      <c r="F369">
        <v>4</v>
      </c>
      <c r="G369">
        <f>INDEX(STANDINGS_BA[],MATCH(STANDINGS_OVERALL14[[#This Row],[TEAMandLEAGUE]],STANDINGS_BA[TeamANDLeague],0),COLUMN(STANDINGS_BA[PLACE]))</f>
        <v>2</v>
      </c>
      <c r="H369">
        <f>INDEX(STANDINGS_R[],MATCH(STANDINGS_OVERALL14[[#This Row],[TEAMandLEAGUE]],STANDINGS_R[TeamAndLeague],0),COLUMN(STANDINGS_R[PLACE]))</f>
        <v>6</v>
      </c>
      <c r="I369">
        <f>INDEX(STANDINGS_HR[],MATCH(STANDINGS_OVERALL14[[#This Row],[TEAMandLEAGUE]],STANDINGS_HR[TeamANDLeague],0),COLUMN(STANDINGS_HR[PLACE]))</f>
        <v>9</v>
      </c>
      <c r="J369">
        <f>INDEX(STANDINGS_RBI[],MATCH(STANDINGS_OVERALL14[[#This Row],[TEAMandLEAGUE]],STANDINGS_RBI[TeamANDLeague],0),COLUMN(STANDINGS_RBI[PLACE]))</f>
        <v>6</v>
      </c>
      <c r="K369">
        <f>INDEX(STANDINGS_SB[],MATCH(STANDINGS_OVERALL14[[#This Row],[TEAMandLEAGUE]],STANDINGS_SB[TeamANDLeague],0),COLUMN(STANDINGS_SB[PLACE]))</f>
        <v>5</v>
      </c>
      <c r="L369">
        <f>INDEX(STANDINGS_ERA[],MATCH(STANDINGS_OVERALL14[[#This Row],[TEAMandLEAGUE]],STANDINGS_ERA[TeamANDLeague],0),COLUMN(STANDINGS_ERA[PLACE]))</f>
        <v>13</v>
      </c>
      <c r="M369">
        <f>INDEX(STANDINGS_W[],MATCH(STANDINGS_OVERALL14[[#This Row],[TEAMandLEAGUE]],STANDINGS_W[TeamANDLeague],0),COLUMN(STANDINGS_W[PLACE]))</f>
        <v>6</v>
      </c>
      <c r="N369">
        <f>INDEX(STANDINGS_WHIP[],MATCH(STANDINGS_OVERALL14[[#This Row],[TEAMandLEAGUE]],STANDINGS_WHIP[TeamANDLeague],0),COLUMN(STANDINGS_WHIP[PLACE]))</f>
        <v>11</v>
      </c>
      <c r="O369">
        <f>INDEX(STANDINGS_K[],MATCH(STANDINGS_OVERALL14[[#This Row],[TEAMandLEAGUE]],STANDINGS_K[TeamANDLeague],0),COLUMN(STANDINGS_K[PLACE]))</f>
        <v>4</v>
      </c>
      <c r="P369">
        <f>INDEX(STANDINGS_SV[],MATCH(STANDINGS_OVERALL14[[#This Row],[TEAMandLEAGUE]],STANDINGS_SV[TeamANDLeague],0),COLUMN(STANDINGS_SV[PLACE]))</f>
        <v>12</v>
      </c>
      <c r="Q369">
        <f>16-STANDINGS_OVERALL14[[#This Row],[LG BA]]</f>
        <v>14</v>
      </c>
      <c r="R369">
        <f>16-STANDINGS_OVERALL14[[#This Row],[LG R]]</f>
        <v>10</v>
      </c>
      <c r="S369">
        <f>16-STANDINGS_OVERALL14[[#This Row],[LG HR]]</f>
        <v>7</v>
      </c>
      <c r="T369">
        <f>16-STANDINGS_OVERALL14[[#This Row],[LG RBI]]</f>
        <v>10</v>
      </c>
      <c r="U369">
        <f>16-STANDINGS_OVERALL14[[#This Row],[LG SB]]</f>
        <v>11</v>
      </c>
      <c r="V369">
        <f>16-STANDINGS_OVERALL14[[#This Row],[LG ERA]]</f>
        <v>3</v>
      </c>
      <c r="W369">
        <f>16-STANDINGS_OVERALL14[[#This Row],[LG W]]</f>
        <v>10</v>
      </c>
      <c r="X369">
        <f>16-STANDINGS_OVERALL14[[#This Row],[LG WHIP]]</f>
        <v>5</v>
      </c>
      <c r="Y369">
        <f>16-STANDINGS_OVERALL14[[#This Row],[LG K]]</f>
        <v>12</v>
      </c>
      <c r="Z369">
        <f>16-STANDINGS_OVERALL14[[#This Row],[LG SV]]</f>
        <v>4</v>
      </c>
      <c r="AA36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86</v>
      </c>
      <c r="AB369">
        <f t="shared" si="5"/>
        <v>8</v>
      </c>
    </row>
    <row r="370" spans="1:28" x14ac:dyDescent="0.25">
      <c r="A370">
        <v>202</v>
      </c>
      <c r="B370" s="10" t="str">
        <f>STANDINGS_OVERALL14[[#This Row],[Team]]&amp;STANDINGS_OVERALL14[[#This Row],[League]]</f>
        <v>Loser 7Main Event Online March 27 8 pm ET League 2</v>
      </c>
      <c r="C370" s="10" t="s">
        <v>603</v>
      </c>
      <c r="D370" t="s">
        <v>22</v>
      </c>
      <c r="E370" t="s">
        <v>479</v>
      </c>
      <c r="F370">
        <v>5</v>
      </c>
      <c r="G370">
        <f>INDEX(STANDINGS_BA[],MATCH(STANDINGS_OVERALL14[[#This Row],[TEAMandLEAGUE]],STANDINGS_BA[TeamANDLeague],0),COLUMN(STANDINGS_BA[PLACE]))</f>
        <v>10</v>
      </c>
      <c r="H370">
        <f>INDEX(STANDINGS_R[],MATCH(STANDINGS_OVERALL14[[#This Row],[TEAMandLEAGUE]],STANDINGS_R[TeamAndLeague],0),COLUMN(STANDINGS_R[PLACE]))</f>
        <v>12</v>
      </c>
      <c r="I370">
        <f>INDEX(STANDINGS_HR[],MATCH(STANDINGS_OVERALL14[[#This Row],[TEAMandLEAGUE]],STANDINGS_HR[TeamANDLeague],0),COLUMN(STANDINGS_HR[PLACE]))</f>
        <v>7</v>
      </c>
      <c r="J370">
        <f>INDEX(STANDINGS_RBI[],MATCH(STANDINGS_OVERALL14[[#This Row],[TEAMandLEAGUE]],STANDINGS_RBI[TeamANDLeague],0),COLUMN(STANDINGS_RBI[PLACE]))</f>
        <v>9</v>
      </c>
      <c r="K370">
        <f>INDEX(STANDINGS_SB[],MATCH(STANDINGS_OVERALL14[[#This Row],[TEAMandLEAGUE]],STANDINGS_SB[TeamANDLeague],0),COLUMN(STANDINGS_SB[PLACE]))</f>
        <v>10</v>
      </c>
      <c r="L370">
        <f>INDEX(STANDINGS_ERA[],MATCH(STANDINGS_OVERALL14[[#This Row],[TEAMandLEAGUE]],STANDINGS_ERA[TeamANDLeague],0),COLUMN(STANDINGS_ERA[PLACE]))</f>
        <v>4</v>
      </c>
      <c r="M370">
        <f>INDEX(STANDINGS_W[],MATCH(STANDINGS_OVERALL14[[#This Row],[TEAMandLEAGUE]],STANDINGS_W[TeamANDLeague],0),COLUMN(STANDINGS_W[PLACE]))</f>
        <v>10</v>
      </c>
      <c r="N370">
        <f>INDEX(STANDINGS_WHIP[],MATCH(STANDINGS_OVERALL14[[#This Row],[TEAMandLEAGUE]],STANDINGS_WHIP[TeamANDLeague],0),COLUMN(STANDINGS_WHIP[PLACE]))</f>
        <v>9</v>
      </c>
      <c r="O370">
        <f>INDEX(STANDINGS_K[],MATCH(STANDINGS_OVERALL14[[#This Row],[TEAMandLEAGUE]],STANDINGS_K[TeamANDLeague],0),COLUMN(STANDINGS_K[PLACE]))</f>
        <v>3</v>
      </c>
      <c r="P370">
        <f>INDEX(STANDINGS_SV[],MATCH(STANDINGS_OVERALL14[[#This Row],[TEAMandLEAGUE]],STANDINGS_SV[TeamANDLeague],0),COLUMN(STANDINGS_SV[PLACE]))</f>
        <v>2</v>
      </c>
      <c r="Q370">
        <f>16-STANDINGS_OVERALL14[[#This Row],[LG BA]]</f>
        <v>6</v>
      </c>
      <c r="R370">
        <f>16-STANDINGS_OVERALL14[[#This Row],[LG R]]</f>
        <v>4</v>
      </c>
      <c r="S370">
        <f>16-STANDINGS_OVERALL14[[#This Row],[LG HR]]</f>
        <v>9</v>
      </c>
      <c r="T370">
        <f>16-STANDINGS_OVERALL14[[#This Row],[LG RBI]]</f>
        <v>7</v>
      </c>
      <c r="U370">
        <f>16-STANDINGS_OVERALL14[[#This Row],[LG SB]]</f>
        <v>6</v>
      </c>
      <c r="V370">
        <f>16-STANDINGS_OVERALL14[[#This Row],[LG ERA]]</f>
        <v>12</v>
      </c>
      <c r="W370">
        <f>16-STANDINGS_OVERALL14[[#This Row],[LG W]]</f>
        <v>6</v>
      </c>
      <c r="X370">
        <f>16-STANDINGS_OVERALL14[[#This Row],[LG WHIP]]</f>
        <v>7</v>
      </c>
      <c r="Y370">
        <f>16-STANDINGS_OVERALL14[[#This Row],[LG K]]</f>
        <v>13</v>
      </c>
      <c r="Z370">
        <f>16-STANDINGS_OVERALL14[[#This Row],[LG SV]]</f>
        <v>14</v>
      </c>
      <c r="AA37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370">
        <f t="shared" si="5"/>
        <v>9</v>
      </c>
    </row>
    <row r="371" spans="1:28" x14ac:dyDescent="0.25">
      <c r="A371">
        <v>280</v>
      </c>
      <c r="B371" s="10" t="str">
        <f>STANDINGS_OVERALL14[[#This Row],[Team]]&amp;STANDINGS_OVERALL14[[#This Row],[League]]</f>
        <v>Terminal GravityMain Event Online March 27 8 pm ET League 2</v>
      </c>
      <c r="C371" s="10" t="s">
        <v>674</v>
      </c>
      <c r="D371" t="s">
        <v>82</v>
      </c>
      <c r="E371" t="s">
        <v>479</v>
      </c>
      <c r="F371">
        <v>3</v>
      </c>
      <c r="G371">
        <f>INDEX(STANDINGS_BA[],MATCH(STANDINGS_OVERALL14[[#This Row],[TEAMandLEAGUE]],STANDINGS_BA[TeamANDLeague],0),COLUMN(STANDINGS_BA[PLACE]))</f>
        <v>13</v>
      </c>
      <c r="H371">
        <f>INDEX(STANDINGS_R[],MATCH(STANDINGS_OVERALL14[[#This Row],[TEAMandLEAGUE]],STANDINGS_R[TeamAndLeague],0),COLUMN(STANDINGS_R[PLACE]))</f>
        <v>10</v>
      </c>
      <c r="I371">
        <f>INDEX(STANDINGS_HR[],MATCH(STANDINGS_OVERALL14[[#This Row],[TEAMandLEAGUE]],STANDINGS_HR[TeamANDLeague],0),COLUMN(STANDINGS_HR[PLACE]))</f>
        <v>12</v>
      </c>
      <c r="J371">
        <f>INDEX(STANDINGS_RBI[],MATCH(STANDINGS_OVERALL14[[#This Row],[TEAMandLEAGUE]],STANDINGS_RBI[TeamANDLeague],0),COLUMN(STANDINGS_RBI[PLACE]))</f>
        <v>12</v>
      </c>
      <c r="K371">
        <f>INDEX(STANDINGS_SB[],MATCH(STANDINGS_OVERALL14[[#This Row],[TEAMandLEAGUE]],STANDINGS_SB[TeamANDLeague],0),COLUMN(STANDINGS_SB[PLACE]))</f>
        <v>3</v>
      </c>
      <c r="L371">
        <f>INDEX(STANDINGS_ERA[],MATCH(STANDINGS_OVERALL14[[#This Row],[TEAMandLEAGUE]],STANDINGS_ERA[TeamANDLeague],0),COLUMN(STANDINGS_ERA[PLACE]))</f>
        <v>3</v>
      </c>
      <c r="M371">
        <f>INDEX(STANDINGS_W[],MATCH(STANDINGS_OVERALL14[[#This Row],[TEAMandLEAGUE]],STANDINGS_W[TeamANDLeague],0),COLUMN(STANDINGS_W[PLACE]))</f>
        <v>4</v>
      </c>
      <c r="N371">
        <f>INDEX(STANDINGS_WHIP[],MATCH(STANDINGS_OVERALL14[[#This Row],[TEAMandLEAGUE]],STANDINGS_WHIP[TeamANDLeague],0),COLUMN(STANDINGS_WHIP[PLACE]))</f>
        <v>2</v>
      </c>
      <c r="O371">
        <f>INDEX(STANDINGS_K[],MATCH(STANDINGS_OVERALL14[[#This Row],[TEAMandLEAGUE]],STANDINGS_K[TeamANDLeague],0),COLUMN(STANDINGS_K[PLACE]))</f>
        <v>5</v>
      </c>
      <c r="P371">
        <f>INDEX(STANDINGS_SV[],MATCH(STANDINGS_OVERALL14[[#This Row],[TEAMandLEAGUE]],STANDINGS_SV[TeamANDLeague],0),COLUMN(STANDINGS_SV[PLACE]))</f>
        <v>14</v>
      </c>
      <c r="Q371">
        <f>16-STANDINGS_OVERALL14[[#This Row],[LG BA]]</f>
        <v>3</v>
      </c>
      <c r="R371">
        <f>16-STANDINGS_OVERALL14[[#This Row],[LG R]]</f>
        <v>6</v>
      </c>
      <c r="S371">
        <f>16-STANDINGS_OVERALL14[[#This Row],[LG HR]]</f>
        <v>4</v>
      </c>
      <c r="T371">
        <f>16-STANDINGS_OVERALL14[[#This Row],[LG RBI]]</f>
        <v>4</v>
      </c>
      <c r="U371">
        <f>16-STANDINGS_OVERALL14[[#This Row],[LG SB]]</f>
        <v>13</v>
      </c>
      <c r="V371">
        <f>16-STANDINGS_OVERALL14[[#This Row],[LG ERA]]</f>
        <v>13</v>
      </c>
      <c r="W371">
        <f>16-STANDINGS_OVERALL14[[#This Row],[LG W]]</f>
        <v>12</v>
      </c>
      <c r="X371">
        <f>16-STANDINGS_OVERALL14[[#This Row],[LG WHIP]]</f>
        <v>14</v>
      </c>
      <c r="Y371">
        <f>16-STANDINGS_OVERALL14[[#This Row],[LG K]]</f>
        <v>11</v>
      </c>
      <c r="Z371">
        <f>16-STANDINGS_OVERALL14[[#This Row],[LG SV]]</f>
        <v>2</v>
      </c>
      <c r="AA37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82</v>
      </c>
      <c r="AB371">
        <f t="shared" si="5"/>
        <v>10</v>
      </c>
    </row>
    <row r="372" spans="1:28" x14ac:dyDescent="0.25">
      <c r="A372">
        <v>281</v>
      </c>
      <c r="B372" s="10" t="str">
        <f>STANDINGS_OVERALL14[[#This Row],[Team]]&amp;STANDINGS_OVERALL14[[#This Row],[League]]</f>
        <v>huskiesMain Event Online March 27 8 pm ET League 2</v>
      </c>
      <c r="C372" s="10" t="s">
        <v>675</v>
      </c>
      <c r="D372" t="s">
        <v>107</v>
      </c>
      <c r="E372" t="s">
        <v>479</v>
      </c>
      <c r="F372">
        <v>15</v>
      </c>
      <c r="G372">
        <f>INDEX(STANDINGS_BA[],MATCH(STANDINGS_OVERALL14[[#This Row],[TEAMandLEAGUE]],STANDINGS_BA[TeamANDLeague],0),COLUMN(STANDINGS_BA[PLACE]))</f>
        <v>4</v>
      </c>
      <c r="H372">
        <f>INDEX(STANDINGS_R[],MATCH(STANDINGS_OVERALL14[[#This Row],[TEAMandLEAGUE]],STANDINGS_R[TeamAndLeague],0),COLUMN(STANDINGS_R[PLACE]))</f>
        <v>7</v>
      </c>
      <c r="I372">
        <f>INDEX(STANDINGS_HR[],MATCH(STANDINGS_OVERALL14[[#This Row],[TEAMandLEAGUE]],STANDINGS_HR[TeamANDLeague],0),COLUMN(STANDINGS_HR[PLACE]))</f>
        <v>5</v>
      </c>
      <c r="J372">
        <f>INDEX(STANDINGS_RBI[],MATCH(STANDINGS_OVERALL14[[#This Row],[TEAMandLEAGUE]],STANDINGS_RBI[TeamANDLeague],0),COLUMN(STANDINGS_RBI[PLACE]))</f>
        <v>7</v>
      </c>
      <c r="K372">
        <f>INDEX(STANDINGS_SB[],MATCH(STANDINGS_OVERALL14[[#This Row],[TEAMandLEAGUE]],STANDINGS_SB[TeamANDLeague],0),COLUMN(STANDINGS_SB[PLACE]))</f>
        <v>11</v>
      </c>
      <c r="L372">
        <f>INDEX(STANDINGS_ERA[],MATCH(STANDINGS_OVERALL14[[#This Row],[TEAMandLEAGUE]],STANDINGS_ERA[TeamANDLeague],0),COLUMN(STANDINGS_ERA[PLACE]))</f>
        <v>12</v>
      </c>
      <c r="M372">
        <f>INDEX(STANDINGS_W[],MATCH(STANDINGS_OVERALL14[[#This Row],[TEAMandLEAGUE]],STANDINGS_W[TeamANDLeague],0),COLUMN(STANDINGS_W[PLACE]))</f>
        <v>7</v>
      </c>
      <c r="N372">
        <f>INDEX(STANDINGS_WHIP[],MATCH(STANDINGS_OVERALL14[[#This Row],[TEAMandLEAGUE]],STANDINGS_WHIP[TeamANDLeague],0),COLUMN(STANDINGS_WHIP[PLACE]))</f>
        <v>13</v>
      </c>
      <c r="O372">
        <f>INDEX(STANDINGS_K[],MATCH(STANDINGS_OVERALL14[[#This Row],[TEAMandLEAGUE]],STANDINGS_K[TeamANDLeague],0),COLUMN(STANDINGS_K[PLACE]))</f>
        <v>9</v>
      </c>
      <c r="P372">
        <f>INDEX(STANDINGS_SV[],MATCH(STANDINGS_OVERALL14[[#This Row],[TEAMandLEAGUE]],STANDINGS_SV[TeamANDLeague],0),COLUMN(STANDINGS_SV[PLACE]))</f>
        <v>15</v>
      </c>
      <c r="Q372">
        <f>16-STANDINGS_OVERALL14[[#This Row],[LG BA]]</f>
        <v>12</v>
      </c>
      <c r="R372">
        <f>16-STANDINGS_OVERALL14[[#This Row],[LG R]]</f>
        <v>9</v>
      </c>
      <c r="S372">
        <f>16-STANDINGS_OVERALL14[[#This Row],[LG HR]]</f>
        <v>11</v>
      </c>
      <c r="T372">
        <f>16-STANDINGS_OVERALL14[[#This Row],[LG RBI]]</f>
        <v>9</v>
      </c>
      <c r="U372">
        <f>16-STANDINGS_OVERALL14[[#This Row],[LG SB]]</f>
        <v>5</v>
      </c>
      <c r="V372">
        <f>16-STANDINGS_OVERALL14[[#This Row],[LG ERA]]</f>
        <v>4</v>
      </c>
      <c r="W372">
        <f>16-STANDINGS_OVERALL14[[#This Row],[LG W]]</f>
        <v>9</v>
      </c>
      <c r="X372">
        <f>16-STANDINGS_OVERALL14[[#This Row],[LG WHIP]]</f>
        <v>3</v>
      </c>
      <c r="Y372">
        <f>16-STANDINGS_OVERALL14[[#This Row],[LG K]]</f>
        <v>7</v>
      </c>
      <c r="Z372">
        <f>16-STANDINGS_OVERALL14[[#This Row],[LG SV]]</f>
        <v>1</v>
      </c>
      <c r="AA37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70</v>
      </c>
      <c r="AB372">
        <f t="shared" si="5"/>
        <v>11</v>
      </c>
    </row>
    <row r="373" spans="1:28" x14ac:dyDescent="0.25">
      <c r="A373">
        <v>314</v>
      </c>
      <c r="B373" s="10" t="str">
        <f>STANDINGS_OVERALL14[[#This Row],[Team]]&amp;STANDINGS_OVERALL14[[#This Row],[League]]</f>
        <v>Royal FlushMain Event Online March 27 8 pm ET League 2</v>
      </c>
      <c r="C373" s="10" t="s">
        <v>712</v>
      </c>
      <c r="D373" t="s">
        <v>148</v>
      </c>
      <c r="E373" t="s">
        <v>479</v>
      </c>
      <c r="F373">
        <v>12</v>
      </c>
      <c r="G373">
        <f>INDEX(STANDINGS_BA[],MATCH(STANDINGS_OVERALL14[[#This Row],[TEAMandLEAGUE]],STANDINGS_BA[TeamANDLeague],0),COLUMN(STANDINGS_BA[PLACE]))</f>
        <v>12</v>
      </c>
      <c r="H373">
        <f>INDEX(STANDINGS_R[],MATCH(STANDINGS_OVERALL14[[#This Row],[TEAMandLEAGUE]],STANDINGS_R[TeamAndLeague],0),COLUMN(STANDINGS_R[PLACE]))</f>
        <v>11</v>
      </c>
      <c r="I373">
        <f>INDEX(STANDINGS_HR[],MATCH(STANDINGS_OVERALL14[[#This Row],[TEAMandLEAGUE]],STANDINGS_HR[TeamANDLeague],0),COLUMN(STANDINGS_HR[PLACE]))</f>
        <v>10</v>
      </c>
      <c r="J373">
        <f>INDEX(STANDINGS_RBI[],MATCH(STANDINGS_OVERALL14[[#This Row],[TEAMandLEAGUE]],STANDINGS_RBI[TeamANDLeague],0),COLUMN(STANDINGS_RBI[PLACE]))</f>
        <v>8</v>
      </c>
      <c r="K373">
        <f>INDEX(STANDINGS_SB[],MATCH(STANDINGS_OVERALL14[[#This Row],[TEAMandLEAGUE]],STANDINGS_SB[TeamANDLeague],0),COLUMN(STANDINGS_SB[PLACE]))</f>
        <v>4</v>
      </c>
      <c r="L373">
        <f>INDEX(STANDINGS_ERA[],MATCH(STANDINGS_OVERALL14[[#This Row],[TEAMandLEAGUE]],STANDINGS_ERA[TeamANDLeague],0),COLUMN(STANDINGS_ERA[PLACE]))</f>
        <v>10</v>
      </c>
      <c r="M373">
        <f>INDEX(STANDINGS_W[],MATCH(STANDINGS_OVERALL14[[#This Row],[TEAMandLEAGUE]],STANDINGS_W[TeamANDLeague],0),COLUMN(STANDINGS_W[PLACE]))</f>
        <v>12</v>
      </c>
      <c r="N373">
        <f>INDEX(STANDINGS_WHIP[],MATCH(STANDINGS_OVERALL14[[#This Row],[TEAMandLEAGUE]],STANDINGS_WHIP[TeamANDLeague],0),COLUMN(STANDINGS_WHIP[PLACE]))</f>
        <v>10</v>
      </c>
      <c r="O373">
        <f>INDEX(STANDINGS_K[],MATCH(STANDINGS_OVERALL14[[#This Row],[TEAMandLEAGUE]],STANDINGS_K[TeamANDLeague],0),COLUMN(STANDINGS_K[PLACE]))</f>
        <v>13</v>
      </c>
      <c r="P373">
        <f>INDEX(STANDINGS_SV[],MATCH(STANDINGS_OVERALL14[[#This Row],[TEAMandLEAGUE]],STANDINGS_SV[TeamANDLeague],0),COLUMN(STANDINGS_SV[PLACE]))</f>
        <v>3</v>
      </c>
      <c r="Q373">
        <f>16-STANDINGS_OVERALL14[[#This Row],[LG BA]]</f>
        <v>4</v>
      </c>
      <c r="R373">
        <f>16-STANDINGS_OVERALL14[[#This Row],[LG R]]</f>
        <v>5</v>
      </c>
      <c r="S373">
        <f>16-STANDINGS_OVERALL14[[#This Row],[LG HR]]</f>
        <v>6</v>
      </c>
      <c r="T373">
        <f>16-STANDINGS_OVERALL14[[#This Row],[LG RBI]]</f>
        <v>8</v>
      </c>
      <c r="U373">
        <f>16-STANDINGS_OVERALL14[[#This Row],[LG SB]]</f>
        <v>12</v>
      </c>
      <c r="V373">
        <f>16-STANDINGS_OVERALL14[[#This Row],[LG ERA]]</f>
        <v>6</v>
      </c>
      <c r="W373">
        <f>16-STANDINGS_OVERALL14[[#This Row],[LG W]]</f>
        <v>4</v>
      </c>
      <c r="X373">
        <f>16-STANDINGS_OVERALL14[[#This Row],[LG WHIP]]</f>
        <v>6</v>
      </c>
      <c r="Y373">
        <f>16-STANDINGS_OVERALL14[[#This Row],[LG K]]</f>
        <v>3</v>
      </c>
      <c r="Z373">
        <f>16-STANDINGS_OVERALL14[[#This Row],[LG SV]]</f>
        <v>13</v>
      </c>
      <c r="AA37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67</v>
      </c>
      <c r="AB373">
        <f t="shared" si="5"/>
        <v>12</v>
      </c>
    </row>
    <row r="374" spans="1:28" x14ac:dyDescent="0.25">
      <c r="A374">
        <v>417</v>
      </c>
      <c r="B374" s="10" t="str">
        <f>STANDINGS_OVERALL14[[#This Row],[Team]]&amp;STANDINGS_OVERALL14[[#This Row],[League]]</f>
        <v>Baseball sevant 1Main Event Online March 27 8 pm ET League 2</v>
      </c>
      <c r="C374" s="10" t="s">
        <v>361</v>
      </c>
      <c r="D374" t="s">
        <v>231</v>
      </c>
      <c r="E374" t="s">
        <v>479</v>
      </c>
      <c r="F374">
        <v>2</v>
      </c>
      <c r="G374">
        <f>INDEX(STANDINGS_BA[],MATCH(STANDINGS_OVERALL14[[#This Row],[TEAMandLEAGUE]],STANDINGS_BA[TeamANDLeague],0),COLUMN(STANDINGS_BA[PLACE]))</f>
        <v>7</v>
      </c>
      <c r="H374">
        <f>INDEX(STANDINGS_R[],MATCH(STANDINGS_OVERALL14[[#This Row],[TEAMandLEAGUE]],STANDINGS_R[TeamAndLeague],0),COLUMN(STANDINGS_R[PLACE]))</f>
        <v>13</v>
      </c>
      <c r="I374">
        <f>INDEX(STANDINGS_HR[],MATCH(STANDINGS_OVERALL14[[#This Row],[TEAMandLEAGUE]],STANDINGS_HR[TeamANDLeague],0),COLUMN(STANDINGS_HR[PLACE]))</f>
        <v>11</v>
      </c>
      <c r="J374">
        <f>INDEX(STANDINGS_RBI[],MATCH(STANDINGS_OVERALL14[[#This Row],[TEAMandLEAGUE]],STANDINGS_RBI[TeamANDLeague],0),COLUMN(STANDINGS_RBI[PLACE]))</f>
        <v>11</v>
      </c>
      <c r="K374">
        <f>INDEX(STANDINGS_SB[],MATCH(STANDINGS_OVERALL14[[#This Row],[TEAMandLEAGUE]],STANDINGS_SB[TeamANDLeague],0),COLUMN(STANDINGS_SB[PLACE]))</f>
        <v>1</v>
      </c>
      <c r="L374">
        <f>INDEX(STANDINGS_ERA[],MATCH(STANDINGS_OVERALL14[[#This Row],[TEAMandLEAGUE]],STANDINGS_ERA[TeamANDLeague],0),COLUMN(STANDINGS_ERA[PLACE]))</f>
        <v>14</v>
      </c>
      <c r="M374">
        <f>INDEX(STANDINGS_W[],MATCH(STANDINGS_OVERALL14[[#This Row],[TEAMandLEAGUE]],STANDINGS_W[TeamANDLeague],0),COLUMN(STANDINGS_W[PLACE]))</f>
        <v>15</v>
      </c>
      <c r="N374">
        <f>INDEX(STANDINGS_WHIP[],MATCH(STANDINGS_OVERALL14[[#This Row],[TEAMandLEAGUE]],STANDINGS_WHIP[TeamANDLeague],0),COLUMN(STANDINGS_WHIP[PLACE]))</f>
        <v>15</v>
      </c>
      <c r="O374">
        <f>INDEX(STANDINGS_K[],MATCH(STANDINGS_OVERALL14[[#This Row],[TEAMandLEAGUE]],STANDINGS_K[TeamANDLeague],0),COLUMN(STANDINGS_K[PLACE]))</f>
        <v>15</v>
      </c>
      <c r="P374">
        <f>INDEX(STANDINGS_SV[],MATCH(STANDINGS_OVERALL14[[#This Row],[TEAMandLEAGUE]],STANDINGS_SV[TeamANDLeague],0),COLUMN(STANDINGS_SV[PLACE]))</f>
        <v>8</v>
      </c>
      <c r="Q374">
        <f>16-STANDINGS_OVERALL14[[#This Row],[LG BA]]</f>
        <v>9</v>
      </c>
      <c r="R374">
        <f>16-STANDINGS_OVERALL14[[#This Row],[LG R]]</f>
        <v>3</v>
      </c>
      <c r="S374">
        <f>16-STANDINGS_OVERALL14[[#This Row],[LG HR]]</f>
        <v>5</v>
      </c>
      <c r="T374">
        <f>16-STANDINGS_OVERALL14[[#This Row],[LG RBI]]</f>
        <v>5</v>
      </c>
      <c r="U374">
        <f>16-STANDINGS_OVERALL14[[#This Row],[LG SB]]</f>
        <v>15</v>
      </c>
      <c r="V374">
        <f>16-STANDINGS_OVERALL14[[#This Row],[LG ERA]]</f>
        <v>2</v>
      </c>
      <c r="W374">
        <f>16-STANDINGS_OVERALL14[[#This Row],[LG W]]</f>
        <v>1</v>
      </c>
      <c r="X374">
        <f>16-STANDINGS_OVERALL14[[#This Row],[LG WHIP]]</f>
        <v>1</v>
      </c>
      <c r="Y374">
        <f>16-STANDINGS_OVERALL14[[#This Row],[LG K]]</f>
        <v>1</v>
      </c>
      <c r="Z374">
        <f>16-STANDINGS_OVERALL14[[#This Row],[LG SV]]</f>
        <v>8</v>
      </c>
      <c r="AA37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50</v>
      </c>
      <c r="AB374">
        <f t="shared" si="5"/>
        <v>13</v>
      </c>
    </row>
    <row r="375" spans="1:28" x14ac:dyDescent="0.25">
      <c r="A375">
        <v>420</v>
      </c>
      <c r="B375" s="10" t="str">
        <f>STANDINGS_OVERALL14[[#This Row],[Team]]&amp;STANDINGS_OVERALL14[[#This Row],[League]]</f>
        <v>Team MadaniMain Event Online March 27 8 pm ET League 2</v>
      </c>
      <c r="C375" s="10" t="s">
        <v>153</v>
      </c>
      <c r="D375" t="s">
        <v>153</v>
      </c>
      <c r="E375" t="s">
        <v>479</v>
      </c>
      <c r="F375">
        <v>11</v>
      </c>
      <c r="G375">
        <f>INDEX(STANDINGS_BA[],MATCH(STANDINGS_OVERALL14[[#This Row],[TEAMandLEAGUE]],STANDINGS_BA[TeamANDLeague],0),COLUMN(STANDINGS_BA[PLACE]))</f>
        <v>15</v>
      </c>
      <c r="H375">
        <f>INDEX(STANDINGS_R[],MATCH(STANDINGS_OVERALL14[[#This Row],[TEAMandLEAGUE]],STANDINGS_R[TeamAndLeague],0),COLUMN(STANDINGS_R[PLACE]))</f>
        <v>14</v>
      </c>
      <c r="I375">
        <f>INDEX(STANDINGS_HR[],MATCH(STANDINGS_OVERALL14[[#This Row],[TEAMandLEAGUE]],STANDINGS_HR[TeamANDLeague],0),COLUMN(STANDINGS_HR[PLACE]))</f>
        <v>14</v>
      </c>
      <c r="J375">
        <f>INDEX(STANDINGS_RBI[],MATCH(STANDINGS_OVERALL14[[#This Row],[TEAMandLEAGUE]],STANDINGS_RBI[TeamANDLeague],0),COLUMN(STANDINGS_RBI[PLACE]))</f>
        <v>15</v>
      </c>
      <c r="K375">
        <f>INDEX(STANDINGS_SB[],MATCH(STANDINGS_OVERALL14[[#This Row],[TEAMandLEAGUE]],STANDINGS_SB[TeamANDLeague],0),COLUMN(STANDINGS_SB[PLACE]))</f>
        <v>12</v>
      </c>
      <c r="L375">
        <f>INDEX(STANDINGS_ERA[],MATCH(STANDINGS_OVERALL14[[#This Row],[TEAMandLEAGUE]],STANDINGS_ERA[TeamANDLeague],0),COLUMN(STANDINGS_ERA[PLACE]))</f>
        <v>5</v>
      </c>
      <c r="M375">
        <f>INDEX(STANDINGS_W[],MATCH(STANDINGS_OVERALL14[[#This Row],[TEAMandLEAGUE]],STANDINGS_W[TeamANDLeague],0),COLUMN(STANDINGS_W[PLACE]))</f>
        <v>13</v>
      </c>
      <c r="N375">
        <f>INDEX(STANDINGS_WHIP[],MATCH(STANDINGS_OVERALL14[[#This Row],[TEAMandLEAGUE]],STANDINGS_WHIP[TeamANDLeague],0),COLUMN(STANDINGS_WHIP[PLACE]))</f>
        <v>4</v>
      </c>
      <c r="O375">
        <f>INDEX(STANDINGS_K[],MATCH(STANDINGS_OVERALL14[[#This Row],[TEAMandLEAGUE]],STANDINGS_K[TeamANDLeague],0),COLUMN(STANDINGS_K[PLACE]))</f>
        <v>12</v>
      </c>
      <c r="P375">
        <f>INDEX(STANDINGS_SV[],MATCH(STANDINGS_OVERALL14[[#This Row],[TEAMandLEAGUE]],STANDINGS_SV[TeamANDLeague],0),COLUMN(STANDINGS_SV[PLACE]))</f>
        <v>7</v>
      </c>
      <c r="Q375">
        <f>16-STANDINGS_OVERALL14[[#This Row],[LG BA]]</f>
        <v>1</v>
      </c>
      <c r="R375">
        <f>16-STANDINGS_OVERALL14[[#This Row],[LG R]]</f>
        <v>2</v>
      </c>
      <c r="S375">
        <f>16-STANDINGS_OVERALL14[[#This Row],[LG HR]]</f>
        <v>2</v>
      </c>
      <c r="T375">
        <f>16-STANDINGS_OVERALL14[[#This Row],[LG RBI]]</f>
        <v>1</v>
      </c>
      <c r="U375">
        <f>16-STANDINGS_OVERALL14[[#This Row],[LG SB]]</f>
        <v>4</v>
      </c>
      <c r="V375">
        <f>16-STANDINGS_OVERALL14[[#This Row],[LG ERA]]</f>
        <v>11</v>
      </c>
      <c r="W375">
        <f>16-STANDINGS_OVERALL14[[#This Row],[LG W]]</f>
        <v>3</v>
      </c>
      <c r="X375">
        <f>16-STANDINGS_OVERALL14[[#This Row],[LG WHIP]]</f>
        <v>12</v>
      </c>
      <c r="Y375">
        <f>16-STANDINGS_OVERALL14[[#This Row],[LG K]]</f>
        <v>4</v>
      </c>
      <c r="Z375">
        <f>16-STANDINGS_OVERALL14[[#This Row],[LG SV]]</f>
        <v>9</v>
      </c>
      <c r="AA37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49</v>
      </c>
      <c r="AB375">
        <f t="shared" si="5"/>
        <v>14</v>
      </c>
    </row>
    <row r="376" spans="1:28" x14ac:dyDescent="0.25">
      <c r="A376">
        <v>466</v>
      </c>
      <c r="B376" s="10" t="str">
        <f>STANDINGS_OVERALL14[[#This Row],[Team]]&amp;STANDINGS_OVERALL14[[#This Row],[League]]</f>
        <v>Jobu VoodooMain Event Online March 27 8 pm ET League 2</v>
      </c>
      <c r="C376" s="10" t="s">
        <v>865</v>
      </c>
      <c r="D376" t="s">
        <v>866</v>
      </c>
      <c r="E376" t="s">
        <v>479</v>
      </c>
      <c r="F376">
        <v>10</v>
      </c>
      <c r="G376">
        <f>INDEX(STANDINGS_BA[],MATCH(STANDINGS_OVERALL14[[#This Row],[TEAMandLEAGUE]],STANDINGS_BA[TeamANDLeague],0),COLUMN(STANDINGS_BA[PLACE]))</f>
        <v>14</v>
      </c>
      <c r="H376">
        <f>INDEX(STANDINGS_R[],MATCH(STANDINGS_OVERALL14[[#This Row],[TEAMandLEAGUE]],STANDINGS_R[TeamAndLeague],0),COLUMN(STANDINGS_R[PLACE]))</f>
        <v>15</v>
      </c>
      <c r="I376">
        <f>INDEX(STANDINGS_HR[],MATCH(STANDINGS_OVERALL14[[#This Row],[TEAMandLEAGUE]],STANDINGS_HR[TeamANDLeague],0),COLUMN(STANDINGS_HR[PLACE]))</f>
        <v>15</v>
      </c>
      <c r="J376">
        <f>INDEX(STANDINGS_RBI[],MATCH(STANDINGS_OVERALL14[[#This Row],[TEAMandLEAGUE]],STANDINGS_RBI[TeamANDLeague],0),COLUMN(STANDINGS_RBI[PLACE]))</f>
        <v>14</v>
      </c>
      <c r="K376">
        <f>INDEX(STANDINGS_SB[],MATCH(STANDINGS_OVERALL14[[#This Row],[TEAMandLEAGUE]],STANDINGS_SB[TeamANDLeague],0),COLUMN(STANDINGS_SB[PLACE]))</f>
        <v>14</v>
      </c>
      <c r="L376">
        <f>INDEX(STANDINGS_ERA[],MATCH(STANDINGS_OVERALL14[[#This Row],[TEAMandLEAGUE]],STANDINGS_ERA[TeamANDLeague],0),COLUMN(STANDINGS_ERA[PLACE]))</f>
        <v>9</v>
      </c>
      <c r="M376">
        <f>INDEX(STANDINGS_W[],MATCH(STANDINGS_OVERALL14[[#This Row],[TEAMandLEAGUE]],STANDINGS_W[TeamANDLeague],0),COLUMN(STANDINGS_W[PLACE]))</f>
        <v>14</v>
      </c>
      <c r="N376">
        <f>INDEX(STANDINGS_WHIP[],MATCH(STANDINGS_OVERALL14[[#This Row],[TEAMandLEAGUE]],STANDINGS_WHIP[TeamANDLeague],0),COLUMN(STANDINGS_WHIP[PLACE]))</f>
        <v>5</v>
      </c>
      <c r="O376">
        <f>INDEX(STANDINGS_K[],MATCH(STANDINGS_OVERALL14[[#This Row],[TEAMandLEAGUE]],STANDINGS_K[TeamANDLeague],0),COLUMN(STANDINGS_K[PLACE]))</f>
        <v>14</v>
      </c>
      <c r="P376">
        <f>INDEX(STANDINGS_SV[],MATCH(STANDINGS_OVERALL14[[#This Row],[TEAMandLEAGUE]],STANDINGS_SV[TeamANDLeague],0),COLUMN(STANDINGS_SV[PLACE]))</f>
        <v>10</v>
      </c>
      <c r="Q376">
        <f>16-STANDINGS_OVERALL14[[#This Row],[LG BA]]</f>
        <v>2</v>
      </c>
      <c r="R376">
        <f>16-STANDINGS_OVERALL14[[#This Row],[LG R]]</f>
        <v>1</v>
      </c>
      <c r="S376">
        <f>16-STANDINGS_OVERALL14[[#This Row],[LG HR]]</f>
        <v>1</v>
      </c>
      <c r="T376">
        <f>16-STANDINGS_OVERALL14[[#This Row],[LG RBI]]</f>
        <v>2</v>
      </c>
      <c r="U376">
        <f>16-STANDINGS_OVERALL14[[#This Row],[LG SB]]</f>
        <v>2</v>
      </c>
      <c r="V376">
        <f>16-STANDINGS_OVERALL14[[#This Row],[LG ERA]]</f>
        <v>7</v>
      </c>
      <c r="W376">
        <f>16-STANDINGS_OVERALL14[[#This Row],[LG W]]</f>
        <v>2</v>
      </c>
      <c r="X376">
        <f>16-STANDINGS_OVERALL14[[#This Row],[LG WHIP]]</f>
        <v>11</v>
      </c>
      <c r="Y376">
        <f>16-STANDINGS_OVERALL14[[#This Row],[LG K]]</f>
        <v>2</v>
      </c>
      <c r="Z376">
        <f>16-STANDINGS_OVERALL14[[#This Row],[LG SV]]</f>
        <v>6</v>
      </c>
      <c r="AA37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36</v>
      </c>
      <c r="AB376">
        <f t="shared" si="5"/>
        <v>15</v>
      </c>
    </row>
    <row r="377" spans="1:28" x14ac:dyDescent="0.25">
      <c r="A377">
        <v>25</v>
      </c>
      <c r="B377" s="10" t="str">
        <f>STANDINGS_OVERALL14[[#This Row],[Team]]&amp;STANDINGS_OVERALL14[[#This Row],[League]]</f>
        <v>Oaktown 2Main Event Online March 29 8 pm ET League 1</v>
      </c>
      <c r="C377" s="10" t="s">
        <v>394</v>
      </c>
      <c r="D377" t="s">
        <v>137</v>
      </c>
      <c r="E377" t="s">
        <v>446</v>
      </c>
      <c r="F377">
        <v>2</v>
      </c>
      <c r="G377">
        <f>INDEX(STANDINGS_BA[],MATCH(STANDINGS_OVERALL14[[#This Row],[TEAMandLEAGUE]],STANDINGS_BA[TeamANDLeague],0),COLUMN(STANDINGS_BA[PLACE]))</f>
        <v>5</v>
      </c>
      <c r="H377">
        <f>INDEX(STANDINGS_R[],MATCH(STANDINGS_OVERALL14[[#This Row],[TEAMandLEAGUE]],STANDINGS_R[TeamAndLeague],0),COLUMN(STANDINGS_R[PLACE]))</f>
        <v>7</v>
      </c>
      <c r="I377">
        <f>INDEX(STANDINGS_HR[],MATCH(STANDINGS_OVERALL14[[#This Row],[TEAMandLEAGUE]],STANDINGS_HR[TeamANDLeague],0),COLUMN(STANDINGS_HR[PLACE]))</f>
        <v>4</v>
      </c>
      <c r="J377">
        <f>INDEX(STANDINGS_RBI[],MATCH(STANDINGS_OVERALL14[[#This Row],[TEAMandLEAGUE]],STANDINGS_RBI[TeamANDLeague],0),COLUMN(STANDINGS_RBI[PLACE]))</f>
        <v>1</v>
      </c>
      <c r="K377">
        <f>INDEX(STANDINGS_SB[],MATCH(STANDINGS_OVERALL14[[#This Row],[TEAMandLEAGUE]],STANDINGS_SB[TeamANDLeague],0),COLUMN(STANDINGS_SB[PLACE]))</f>
        <v>14</v>
      </c>
      <c r="L377">
        <f>INDEX(STANDINGS_ERA[],MATCH(STANDINGS_OVERALL14[[#This Row],[TEAMandLEAGUE]],STANDINGS_ERA[TeamANDLeague],0),COLUMN(STANDINGS_ERA[PLACE]))</f>
        <v>1</v>
      </c>
      <c r="M377">
        <f>INDEX(STANDINGS_W[],MATCH(STANDINGS_OVERALL14[[#This Row],[TEAMandLEAGUE]],STANDINGS_W[TeamANDLeague],0),COLUMN(STANDINGS_W[PLACE]))</f>
        <v>3</v>
      </c>
      <c r="N377">
        <f>INDEX(STANDINGS_WHIP[],MATCH(STANDINGS_OVERALL14[[#This Row],[TEAMandLEAGUE]],STANDINGS_WHIP[TeamANDLeague],0),COLUMN(STANDINGS_WHIP[PLACE]))</f>
        <v>1</v>
      </c>
      <c r="O377">
        <f>INDEX(STANDINGS_K[],MATCH(STANDINGS_OVERALL14[[#This Row],[TEAMandLEAGUE]],STANDINGS_K[TeamANDLeague],0),COLUMN(STANDINGS_K[PLACE]))</f>
        <v>3</v>
      </c>
      <c r="P377">
        <f>INDEX(STANDINGS_SV[],MATCH(STANDINGS_OVERALL14[[#This Row],[TEAMandLEAGUE]],STANDINGS_SV[TeamANDLeague],0),COLUMN(STANDINGS_SV[PLACE]))</f>
        <v>2</v>
      </c>
      <c r="Q377">
        <f>16-STANDINGS_OVERALL14[[#This Row],[LG BA]]</f>
        <v>11</v>
      </c>
      <c r="R377">
        <f>16-STANDINGS_OVERALL14[[#This Row],[LG R]]</f>
        <v>9</v>
      </c>
      <c r="S377">
        <f>16-STANDINGS_OVERALL14[[#This Row],[LG HR]]</f>
        <v>12</v>
      </c>
      <c r="T377">
        <f>16-STANDINGS_OVERALL14[[#This Row],[LG RBI]]</f>
        <v>15</v>
      </c>
      <c r="U377">
        <f>16-STANDINGS_OVERALL14[[#This Row],[LG SB]]</f>
        <v>2</v>
      </c>
      <c r="V377">
        <f>16-STANDINGS_OVERALL14[[#This Row],[LG ERA]]</f>
        <v>15</v>
      </c>
      <c r="W377">
        <f>16-STANDINGS_OVERALL14[[#This Row],[LG W]]</f>
        <v>13</v>
      </c>
      <c r="X377">
        <f>16-STANDINGS_OVERALL14[[#This Row],[LG WHIP]]</f>
        <v>15</v>
      </c>
      <c r="Y377">
        <f>16-STANDINGS_OVERALL14[[#This Row],[LG K]]</f>
        <v>13</v>
      </c>
      <c r="Z377">
        <f>16-STANDINGS_OVERALL14[[#This Row],[LG SV]]</f>
        <v>14</v>
      </c>
      <c r="AA37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119</v>
      </c>
      <c r="AB377">
        <f t="shared" si="5"/>
        <v>1</v>
      </c>
    </row>
    <row r="378" spans="1:28" x14ac:dyDescent="0.25">
      <c r="A378">
        <v>74</v>
      </c>
      <c r="B378" s="10" t="str">
        <f>STANDINGS_OVERALL14[[#This Row],[Team]]&amp;STANDINGS_OVERALL14[[#This Row],[League]]</f>
        <v>King of QueensMain Event Online March 29 8 pm ET League 1</v>
      </c>
      <c r="C378" s="10" t="s">
        <v>105</v>
      </c>
      <c r="D378" t="s">
        <v>106</v>
      </c>
      <c r="E378" t="s">
        <v>446</v>
      </c>
      <c r="F378">
        <v>13</v>
      </c>
      <c r="G378">
        <f>INDEX(STANDINGS_BA[],MATCH(STANDINGS_OVERALL14[[#This Row],[TEAMandLEAGUE]],STANDINGS_BA[TeamANDLeague],0),COLUMN(STANDINGS_BA[PLACE]))</f>
        <v>7</v>
      </c>
      <c r="H378">
        <f>INDEX(STANDINGS_R[],MATCH(STANDINGS_OVERALL14[[#This Row],[TEAMandLEAGUE]],STANDINGS_R[TeamAndLeague],0),COLUMN(STANDINGS_R[PLACE]))</f>
        <v>1</v>
      </c>
      <c r="I378">
        <f>INDEX(STANDINGS_HR[],MATCH(STANDINGS_OVERALL14[[#This Row],[TEAMandLEAGUE]],STANDINGS_HR[TeamANDLeague],0),COLUMN(STANDINGS_HR[PLACE]))</f>
        <v>1</v>
      </c>
      <c r="J378">
        <f>INDEX(STANDINGS_RBI[],MATCH(STANDINGS_OVERALL14[[#This Row],[TEAMandLEAGUE]],STANDINGS_RBI[TeamANDLeague],0),COLUMN(STANDINGS_RBI[PLACE]))</f>
        <v>3</v>
      </c>
      <c r="K378">
        <f>INDEX(STANDINGS_SB[],MATCH(STANDINGS_OVERALL14[[#This Row],[TEAMandLEAGUE]],STANDINGS_SB[TeamANDLeague],0),COLUMN(STANDINGS_SB[PLACE]))</f>
        <v>7</v>
      </c>
      <c r="L378">
        <f>INDEX(STANDINGS_ERA[],MATCH(STANDINGS_OVERALL14[[#This Row],[TEAMandLEAGUE]],STANDINGS_ERA[TeamANDLeague],0),COLUMN(STANDINGS_ERA[PLACE]))</f>
        <v>9</v>
      </c>
      <c r="M378">
        <f>INDEX(STANDINGS_W[],MATCH(STANDINGS_OVERALL14[[#This Row],[TEAMandLEAGUE]],STANDINGS_W[TeamANDLeague],0),COLUMN(STANDINGS_W[PLACE]))</f>
        <v>4</v>
      </c>
      <c r="N378">
        <f>INDEX(STANDINGS_WHIP[],MATCH(STANDINGS_OVERALL14[[#This Row],[TEAMandLEAGUE]],STANDINGS_WHIP[TeamANDLeague],0),COLUMN(STANDINGS_WHIP[PLACE]))</f>
        <v>5</v>
      </c>
      <c r="O378">
        <f>INDEX(STANDINGS_K[],MATCH(STANDINGS_OVERALL14[[#This Row],[TEAMandLEAGUE]],STANDINGS_K[TeamANDLeague],0),COLUMN(STANDINGS_K[PLACE]))</f>
        <v>4</v>
      </c>
      <c r="P378">
        <f>INDEX(STANDINGS_SV[],MATCH(STANDINGS_OVERALL14[[#This Row],[TEAMandLEAGUE]],STANDINGS_SV[TeamANDLeague],0),COLUMN(STANDINGS_SV[PLACE]))</f>
        <v>8</v>
      </c>
      <c r="Q378">
        <f>16-STANDINGS_OVERALL14[[#This Row],[LG BA]]</f>
        <v>9</v>
      </c>
      <c r="R378">
        <f>16-STANDINGS_OVERALL14[[#This Row],[LG R]]</f>
        <v>15</v>
      </c>
      <c r="S378">
        <f>16-STANDINGS_OVERALL14[[#This Row],[LG HR]]</f>
        <v>15</v>
      </c>
      <c r="T378">
        <f>16-STANDINGS_OVERALL14[[#This Row],[LG RBI]]</f>
        <v>13</v>
      </c>
      <c r="U378">
        <f>16-STANDINGS_OVERALL14[[#This Row],[LG SB]]</f>
        <v>9</v>
      </c>
      <c r="V378">
        <f>16-STANDINGS_OVERALL14[[#This Row],[LG ERA]]</f>
        <v>7</v>
      </c>
      <c r="W378">
        <f>16-STANDINGS_OVERALL14[[#This Row],[LG W]]</f>
        <v>12</v>
      </c>
      <c r="X378">
        <f>16-STANDINGS_OVERALL14[[#This Row],[LG WHIP]]</f>
        <v>11</v>
      </c>
      <c r="Y378">
        <f>16-STANDINGS_OVERALL14[[#This Row],[LG K]]</f>
        <v>12</v>
      </c>
      <c r="Z378">
        <f>16-STANDINGS_OVERALL14[[#This Row],[LG SV]]</f>
        <v>8</v>
      </c>
      <c r="AA37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111</v>
      </c>
      <c r="AB378">
        <f t="shared" si="5"/>
        <v>2</v>
      </c>
    </row>
    <row r="379" spans="1:28" x14ac:dyDescent="0.25">
      <c r="A379">
        <v>109</v>
      </c>
      <c r="B379" s="10" t="str">
        <f>STANDINGS_OVERALL14[[#This Row],[Team]]&amp;STANDINGS_OVERALL14[[#This Row],[League]]</f>
        <v>Zach AttackMain Event Online March 29 8 pm ET League 1</v>
      </c>
      <c r="C379" s="10" t="s">
        <v>513</v>
      </c>
      <c r="D379" t="s">
        <v>374</v>
      </c>
      <c r="E379" t="s">
        <v>446</v>
      </c>
      <c r="F379">
        <v>8</v>
      </c>
      <c r="G379">
        <f>INDEX(STANDINGS_BA[],MATCH(STANDINGS_OVERALL14[[#This Row],[TEAMandLEAGUE]],STANDINGS_BA[TeamANDLeague],0),COLUMN(STANDINGS_BA[PLACE]))</f>
        <v>11</v>
      </c>
      <c r="H379">
        <f>INDEX(STANDINGS_R[],MATCH(STANDINGS_OVERALL14[[#This Row],[TEAMandLEAGUE]],STANDINGS_R[TeamAndLeague],0),COLUMN(STANDINGS_R[PLACE]))</f>
        <v>4</v>
      </c>
      <c r="I379">
        <f>INDEX(STANDINGS_HR[],MATCH(STANDINGS_OVERALL14[[#This Row],[TEAMandLEAGUE]],STANDINGS_HR[TeamANDLeague],0),COLUMN(STANDINGS_HR[PLACE]))</f>
        <v>7</v>
      </c>
      <c r="J379">
        <f>INDEX(STANDINGS_RBI[],MATCH(STANDINGS_OVERALL14[[#This Row],[TEAMandLEAGUE]],STANDINGS_RBI[TeamANDLeague],0),COLUMN(STANDINGS_RBI[PLACE]))</f>
        <v>9</v>
      </c>
      <c r="K379">
        <f>INDEX(STANDINGS_SB[],MATCH(STANDINGS_OVERALL14[[#This Row],[TEAMandLEAGUE]],STANDINGS_SB[TeamANDLeague],0),COLUMN(STANDINGS_SB[PLACE]))</f>
        <v>3</v>
      </c>
      <c r="L379">
        <f>INDEX(STANDINGS_ERA[],MATCH(STANDINGS_OVERALL14[[#This Row],[TEAMandLEAGUE]],STANDINGS_ERA[TeamANDLeague],0),COLUMN(STANDINGS_ERA[PLACE]))</f>
        <v>2</v>
      </c>
      <c r="M379">
        <f>INDEX(STANDINGS_W[],MATCH(STANDINGS_OVERALL14[[#This Row],[TEAMandLEAGUE]],STANDINGS_W[TeamANDLeague],0),COLUMN(STANDINGS_W[PLACE]))</f>
        <v>9</v>
      </c>
      <c r="N379">
        <f>INDEX(STANDINGS_WHIP[],MATCH(STANDINGS_OVERALL14[[#This Row],[TEAMandLEAGUE]],STANDINGS_WHIP[TeamANDLeague],0),COLUMN(STANDINGS_WHIP[PLACE]))</f>
        <v>2</v>
      </c>
      <c r="O379">
        <f>INDEX(STANDINGS_K[],MATCH(STANDINGS_OVERALL14[[#This Row],[TEAMandLEAGUE]],STANDINGS_K[TeamANDLeague],0),COLUMN(STANDINGS_K[PLACE]))</f>
        <v>7</v>
      </c>
      <c r="P379">
        <f>INDEX(STANDINGS_SV[],MATCH(STANDINGS_OVERALL14[[#This Row],[TEAMandLEAGUE]],STANDINGS_SV[TeamANDLeague],0),COLUMN(STANDINGS_SV[PLACE]))</f>
        <v>1</v>
      </c>
      <c r="Q379">
        <f>16-STANDINGS_OVERALL14[[#This Row],[LG BA]]</f>
        <v>5</v>
      </c>
      <c r="R379">
        <f>16-STANDINGS_OVERALL14[[#This Row],[LG R]]</f>
        <v>12</v>
      </c>
      <c r="S379">
        <f>16-STANDINGS_OVERALL14[[#This Row],[LG HR]]</f>
        <v>9</v>
      </c>
      <c r="T379">
        <f>16-STANDINGS_OVERALL14[[#This Row],[LG RBI]]</f>
        <v>7</v>
      </c>
      <c r="U379">
        <f>16-STANDINGS_OVERALL14[[#This Row],[LG SB]]</f>
        <v>13</v>
      </c>
      <c r="V379">
        <f>16-STANDINGS_OVERALL14[[#This Row],[LG ERA]]</f>
        <v>14</v>
      </c>
      <c r="W379">
        <f>16-STANDINGS_OVERALL14[[#This Row],[LG W]]</f>
        <v>7</v>
      </c>
      <c r="X379">
        <f>16-STANDINGS_OVERALL14[[#This Row],[LG WHIP]]</f>
        <v>14</v>
      </c>
      <c r="Y379">
        <f>16-STANDINGS_OVERALL14[[#This Row],[LG K]]</f>
        <v>9</v>
      </c>
      <c r="Z379">
        <f>16-STANDINGS_OVERALL14[[#This Row],[LG SV]]</f>
        <v>15</v>
      </c>
      <c r="AA37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105</v>
      </c>
      <c r="AB379">
        <f t="shared" si="5"/>
        <v>3</v>
      </c>
    </row>
    <row r="380" spans="1:28" x14ac:dyDescent="0.25">
      <c r="A380">
        <v>117</v>
      </c>
      <c r="B380" s="10" t="str">
        <f>STANDINGS_OVERALL14[[#This Row],[Team]]&amp;STANDINGS_OVERALL14[[#This Row],[League]]</f>
        <v>HAMILTONMain Event Online March 29 8 pm ET League 1</v>
      </c>
      <c r="C380" s="10" t="s">
        <v>523</v>
      </c>
      <c r="D380" t="s">
        <v>79</v>
      </c>
      <c r="E380" t="s">
        <v>446</v>
      </c>
      <c r="F380">
        <v>14</v>
      </c>
      <c r="G380">
        <f>INDEX(STANDINGS_BA[],MATCH(STANDINGS_OVERALL14[[#This Row],[TEAMandLEAGUE]],STANDINGS_BA[TeamANDLeague],0),COLUMN(STANDINGS_BA[PLACE]))</f>
        <v>13</v>
      </c>
      <c r="H380">
        <f>INDEX(STANDINGS_R[],MATCH(STANDINGS_OVERALL14[[#This Row],[TEAMandLEAGUE]],STANDINGS_R[TeamAndLeague],0),COLUMN(STANDINGS_R[PLACE]))</f>
        <v>2</v>
      </c>
      <c r="I380">
        <f>INDEX(STANDINGS_HR[],MATCH(STANDINGS_OVERALL14[[#This Row],[TEAMandLEAGUE]],STANDINGS_HR[TeamANDLeague],0),COLUMN(STANDINGS_HR[PLACE]))</f>
        <v>2</v>
      </c>
      <c r="J380">
        <f>INDEX(STANDINGS_RBI[],MATCH(STANDINGS_OVERALL14[[#This Row],[TEAMandLEAGUE]],STANDINGS_RBI[TeamANDLeague],0),COLUMN(STANDINGS_RBI[PLACE]))</f>
        <v>7</v>
      </c>
      <c r="K380">
        <f>INDEX(STANDINGS_SB[],MATCH(STANDINGS_OVERALL14[[#This Row],[TEAMandLEAGUE]],STANDINGS_SB[TeamANDLeague],0),COLUMN(STANDINGS_SB[PLACE]))</f>
        <v>1</v>
      </c>
      <c r="L380">
        <f>INDEX(STANDINGS_ERA[],MATCH(STANDINGS_OVERALL14[[#This Row],[TEAMandLEAGUE]],STANDINGS_ERA[TeamANDLeague],0),COLUMN(STANDINGS_ERA[PLACE]))</f>
        <v>6</v>
      </c>
      <c r="M380">
        <f>INDEX(STANDINGS_W[],MATCH(STANDINGS_OVERALL14[[#This Row],[TEAMandLEAGUE]],STANDINGS_W[TeamANDLeague],0),COLUMN(STANDINGS_W[PLACE]))</f>
        <v>2</v>
      </c>
      <c r="N380">
        <f>INDEX(STANDINGS_WHIP[],MATCH(STANDINGS_OVERALL14[[#This Row],[TEAMandLEAGUE]],STANDINGS_WHIP[TeamANDLeague],0),COLUMN(STANDINGS_WHIP[PLACE]))</f>
        <v>4</v>
      </c>
      <c r="O380">
        <f>INDEX(STANDINGS_K[],MATCH(STANDINGS_OVERALL14[[#This Row],[TEAMandLEAGUE]],STANDINGS_K[TeamANDLeague],0),COLUMN(STANDINGS_K[PLACE]))</f>
        <v>5</v>
      </c>
      <c r="P380">
        <f>INDEX(STANDINGS_SV[],MATCH(STANDINGS_OVERALL14[[#This Row],[TEAMandLEAGUE]],STANDINGS_SV[TeamANDLeague],0),COLUMN(STANDINGS_SV[PLACE]))</f>
        <v>14</v>
      </c>
      <c r="Q380">
        <f>16-STANDINGS_OVERALL14[[#This Row],[LG BA]]</f>
        <v>3</v>
      </c>
      <c r="R380">
        <f>16-STANDINGS_OVERALL14[[#This Row],[LG R]]</f>
        <v>14</v>
      </c>
      <c r="S380">
        <f>16-STANDINGS_OVERALL14[[#This Row],[LG HR]]</f>
        <v>14</v>
      </c>
      <c r="T380">
        <f>16-STANDINGS_OVERALL14[[#This Row],[LG RBI]]</f>
        <v>9</v>
      </c>
      <c r="U380">
        <f>16-STANDINGS_OVERALL14[[#This Row],[LG SB]]</f>
        <v>15</v>
      </c>
      <c r="V380">
        <f>16-STANDINGS_OVERALL14[[#This Row],[LG ERA]]</f>
        <v>10</v>
      </c>
      <c r="W380">
        <f>16-STANDINGS_OVERALL14[[#This Row],[LG W]]</f>
        <v>14</v>
      </c>
      <c r="X380">
        <f>16-STANDINGS_OVERALL14[[#This Row],[LG WHIP]]</f>
        <v>12</v>
      </c>
      <c r="Y380">
        <f>16-STANDINGS_OVERALL14[[#This Row],[LG K]]</f>
        <v>11</v>
      </c>
      <c r="Z380">
        <f>16-STANDINGS_OVERALL14[[#This Row],[LG SV]]</f>
        <v>2</v>
      </c>
      <c r="AA38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104</v>
      </c>
      <c r="AB380">
        <f t="shared" si="5"/>
        <v>4</v>
      </c>
    </row>
    <row r="381" spans="1:28" x14ac:dyDescent="0.25">
      <c r="A381">
        <v>170</v>
      </c>
      <c r="B381" s="10" t="str">
        <f>STANDINGS_OVERALL14[[#This Row],[Team]]&amp;STANDINGS_OVERALL14[[#This Row],[League]]</f>
        <v>Dead RedMain Event Online March 29 8 pm ET League 1</v>
      </c>
      <c r="C381" s="10" t="s">
        <v>325</v>
      </c>
      <c r="D381" t="s">
        <v>327</v>
      </c>
      <c r="E381" t="s">
        <v>446</v>
      </c>
      <c r="F381">
        <v>11</v>
      </c>
      <c r="G381">
        <f>INDEX(STANDINGS_BA[],MATCH(STANDINGS_OVERALL14[[#This Row],[TEAMandLEAGUE]],STANDINGS_BA[TeamANDLeague],0),COLUMN(STANDINGS_BA[PLACE]))</f>
        <v>1</v>
      </c>
      <c r="H381">
        <f>INDEX(STANDINGS_R[],MATCH(STANDINGS_OVERALL14[[#This Row],[TEAMandLEAGUE]],STANDINGS_R[TeamAndLeague],0),COLUMN(STANDINGS_R[PLACE]))</f>
        <v>5</v>
      </c>
      <c r="I381">
        <f>INDEX(STANDINGS_HR[],MATCH(STANDINGS_OVERALL14[[#This Row],[TEAMandLEAGUE]],STANDINGS_HR[TeamANDLeague],0),COLUMN(STANDINGS_HR[PLACE]))</f>
        <v>8</v>
      </c>
      <c r="J381">
        <f>INDEX(STANDINGS_RBI[],MATCH(STANDINGS_OVERALL14[[#This Row],[TEAMandLEAGUE]],STANDINGS_RBI[TeamANDLeague],0),COLUMN(STANDINGS_RBI[PLACE]))</f>
        <v>4</v>
      </c>
      <c r="K381">
        <f>INDEX(STANDINGS_SB[],MATCH(STANDINGS_OVERALL14[[#This Row],[TEAMandLEAGUE]],STANDINGS_SB[TeamANDLeague],0),COLUMN(STANDINGS_SB[PLACE]))</f>
        <v>12</v>
      </c>
      <c r="L381">
        <f>INDEX(STANDINGS_ERA[],MATCH(STANDINGS_OVERALL14[[#This Row],[TEAMandLEAGUE]],STANDINGS_ERA[TeamANDLeague],0),COLUMN(STANDINGS_ERA[PLACE]))</f>
        <v>4</v>
      </c>
      <c r="M381">
        <f>INDEX(STANDINGS_W[],MATCH(STANDINGS_OVERALL14[[#This Row],[TEAMandLEAGUE]],STANDINGS_W[TeamANDLeague],0),COLUMN(STANDINGS_W[PLACE]))</f>
        <v>6</v>
      </c>
      <c r="N381">
        <f>INDEX(STANDINGS_WHIP[],MATCH(STANDINGS_OVERALL14[[#This Row],[TEAMandLEAGUE]],STANDINGS_WHIP[TeamANDLeague],0),COLUMN(STANDINGS_WHIP[PLACE]))</f>
        <v>6</v>
      </c>
      <c r="O381">
        <f>INDEX(STANDINGS_K[],MATCH(STANDINGS_OVERALL14[[#This Row],[TEAMandLEAGUE]],STANDINGS_K[TeamANDLeague],0),COLUMN(STANDINGS_K[PLACE]))</f>
        <v>9</v>
      </c>
      <c r="P381">
        <f>INDEX(STANDINGS_SV[],MATCH(STANDINGS_OVERALL14[[#This Row],[TEAMandLEAGUE]],STANDINGS_SV[TeamANDLeague],0),COLUMN(STANDINGS_SV[PLACE]))</f>
        <v>10</v>
      </c>
      <c r="Q381">
        <f>16-STANDINGS_OVERALL14[[#This Row],[LG BA]]</f>
        <v>15</v>
      </c>
      <c r="R381">
        <f>16-STANDINGS_OVERALL14[[#This Row],[LG R]]</f>
        <v>11</v>
      </c>
      <c r="S381">
        <f>16-STANDINGS_OVERALL14[[#This Row],[LG HR]]</f>
        <v>8</v>
      </c>
      <c r="T381">
        <f>16-STANDINGS_OVERALL14[[#This Row],[LG RBI]]</f>
        <v>12</v>
      </c>
      <c r="U381">
        <f>16-STANDINGS_OVERALL14[[#This Row],[LG SB]]</f>
        <v>4</v>
      </c>
      <c r="V381">
        <f>16-STANDINGS_OVERALL14[[#This Row],[LG ERA]]</f>
        <v>12</v>
      </c>
      <c r="W381">
        <f>16-STANDINGS_OVERALL14[[#This Row],[LG W]]</f>
        <v>10</v>
      </c>
      <c r="X381">
        <f>16-STANDINGS_OVERALL14[[#This Row],[LG WHIP]]</f>
        <v>10</v>
      </c>
      <c r="Y381">
        <f>16-STANDINGS_OVERALL14[[#This Row],[LG K]]</f>
        <v>7</v>
      </c>
      <c r="Z381">
        <f>16-STANDINGS_OVERALL14[[#This Row],[LG SV]]</f>
        <v>6</v>
      </c>
      <c r="AA38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381">
        <f t="shared" si="5"/>
        <v>5</v>
      </c>
    </row>
    <row r="382" spans="1:28" x14ac:dyDescent="0.25">
      <c r="A382">
        <v>148</v>
      </c>
      <c r="B382" s="10" t="str">
        <f>STANDINGS_OVERALL14[[#This Row],[Team]]&amp;STANDINGS_OVERALL14[[#This Row],[League]]</f>
        <v>Jedi Mind TrickMain Event Online March 29 8 pm ET League 1</v>
      </c>
      <c r="C382" s="10" t="s">
        <v>171</v>
      </c>
      <c r="D382" t="s">
        <v>172</v>
      </c>
      <c r="E382" t="s">
        <v>446</v>
      </c>
      <c r="F382">
        <v>9</v>
      </c>
      <c r="G382">
        <f>INDEX(STANDINGS_BA[],MATCH(STANDINGS_OVERALL14[[#This Row],[TEAMandLEAGUE]],STANDINGS_BA[TeamANDLeague],0),COLUMN(STANDINGS_BA[PLACE]))</f>
        <v>2</v>
      </c>
      <c r="H382">
        <f>INDEX(STANDINGS_R[],MATCH(STANDINGS_OVERALL14[[#This Row],[TEAMandLEAGUE]],STANDINGS_R[TeamAndLeague],0),COLUMN(STANDINGS_R[PLACE]))</f>
        <v>3</v>
      </c>
      <c r="I382">
        <f>INDEX(STANDINGS_HR[],MATCH(STANDINGS_OVERALL14[[#This Row],[TEAMandLEAGUE]],STANDINGS_HR[TeamANDLeague],0),COLUMN(STANDINGS_HR[PLACE]))</f>
        <v>6</v>
      </c>
      <c r="J382">
        <f>INDEX(STANDINGS_RBI[],MATCH(STANDINGS_OVERALL14[[#This Row],[TEAMandLEAGUE]],STANDINGS_RBI[TeamANDLeague],0),COLUMN(STANDINGS_RBI[PLACE]))</f>
        <v>5</v>
      </c>
      <c r="K382">
        <f>INDEX(STANDINGS_SB[],MATCH(STANDINGS_OVERALL14[[#This Row],[TEAMandLEAGUE]],STANDINGS_SB[TeamANDLeague],0),COLUMN(STANDINGS_SB[PLACE]))</f>
        <v>2</v>
      </c>
      <c r="L382">
        <f>INDEX(STANDINGS_ERA[],MATCH(STANDINGS_OVERALL14[[#This Row],[TEAMandLEAGUE]],STANDINGS_ERA[TeamANDLeague],0),COLUMN(STANDINGS_ERA[PLACE]))</f>
        <v>7</v>
      </c>
      <c r="M382">
        <f>INDEX(STANDINGS_W[],MATCH(STANDINGS_OVERALL14[[#This Row],[TEAMandLEAGUE]],STANDINGS_W[TeamANDLeague],0),COLUMN(STANDINGS_W[PLACE]))</f>
        <v>14</v>
      </c>
      <c r="N382">
        <f>INDEX(STANDINGS_WHIP[],MATCH(STANDINGS_OVERALL14[[#This Row],[TEAMandLEAGUE]],STANDINGS_WHIP[TeamANDLeague],0),COLUMN(STANDINGS_WHIP[PLACE]))</f>
        <v>8</v>
      </c>
      <c r="O382">
        <f>INDEX(STANDINGS_K[],MATCH(STANDINGS_OVERALL14[[#This Row],[TEAMandLEAGUE]],STANDINGS_K[TeamANDLeague],0),COLUMN(STANDINGS_K[PLACE]))</f>
        <v>13</v>
      </c>
      <c r="P382">
        <f>INDEX(STANDINGS_SV[],MATCH(STANDINGS_OVERALL14[[#This Row],[TEAMandLEAGUE]],STANDINGS_SV[TeamANDLeague],0),COLUMN(STANDINGS_SV[PLACE]))</f>
        <v>6</v>
      </c>
      <c r="Q382">
        <f>16-STANDINGS_OVERALL14[[#This Row],[LG BA]]</f>
        <v>14</v>
      </c>
      <c r="R382">
        <f>16-STANDINGS_OVERALL14[[#This Row],[LG R]]</f>
        <v>13</v>
      </c>
      <c r="S382">
        <f>16-STANDINGS_OVERALL14[[#This Row],[LG HR]]</f>
        <v>10</v>
      </c>
      <c r="T382">
        <f>16-STANDINGS_OVERALL14[[#This Row],[LG RBI]]</f>
        <v>11</v>
      </c>
      <c r="U382">
        <f>16-STANDINGS_OVERALL14[[#This Row],[LG SB]]</f>
        <v>14</v>
      </c>
      <c r="V382">
        <f>16-STANDINGS_OVERALL14[[#This Row],[LG ERA]]</f>
        <v>9</v>
      </c>
      <c r="W382">
        <f>16-STANDINGS_OVERALL14[[#This Row],[LG W]]</f>
        <v>2</v>
      </c>
      <c r="X382">
        <f>16-STANDINGS_OVERALL14[[#This Row],[LG WHIP]]</f>
        <v>8</v>
      </c>
      <c r="Y382">
        <f>16-STANDINGS_OVERALL14[[#This Row],[LG K]]</f>
        <v>3</v>
      </c>
      <c r="Z382">
        <f>16-STANDINGS_OVERALL14[[#This Row],[LG SV]]</f>
        <v>10</v>
      </c>
      <c r="AA38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94</v>
      </c>
      <c r="AB382">
        <f t="shared" si="5"/>
        <v>6</v>
      </c>
    </row>
    <row r="383" spans="1:28" x14ac:dyDescent="0.25">
      <c r="A383">
        <v>216</v>
      </c>
      <c r="B383" s="10" t="str">
        <f>STANDINGS_OVERALL14[[#This Row],[Team]]&amp;STANDINGS_OVERALL14[[#This Row],[League]]</f>
        <v>This one's for Pete!!Main Event Online March 29 8 pm ET League 1</v>
      </c>
      <c r="C383" s="10" t="s">
        <v>611</v>
      </c>
      <c r="D383" t="s">
        <v>234</v>
      </c>
      <c r="E383" t="s">
        <v>446</v>
      </c>
      <c r="F383">
        <v>4</v>
      </c>
      <c r="G383">
        <f>INDEX(STANDINGS_BA[],MATCH(STANDINGS_OVERALL14[[#This Row],[TEAMandLEAGUE]],STANDINGS_BA[TeamANDLeague],0),COLUMN(STANDINGS_BA[PLACE]))</f>
        <v>10</v>
      </c>
      <c r="H383">
        <f>INDEX(STANDINGS_R[],MATCH(STANDINGS_OVERALL14[[#This Row],[TEAMandLEAGUE]],STANDINGS_R[TeamAndLeague],0),COLUMN(STANDINGS_R[PLACE]))</f>
        <v>9</v>
      </c>
      <c r="I383">
        <f>INDEX(STANDINGS_HR[],MATCH(STANDINGS_OVERALL14[[#This Row],[TEAMandLEAGUE]],STANDINGS_HR[TeamANDLeague],0),COLUMN(STANDINGS_HR[PLACE]))</f>
        <v>5</v>
      </c>
      <c r="J383">
        <f>INDEX(STANDINGS_RBI[],MATCH(STANDINGS_OVERALL14[[#This Row],[TEAMandLEAGUE]],STANDINGS_RBI[TeamANDLeague],0),COLUMN(STANDINGS_RBI[PLACE]))</f>
        <v>2</v>
      </c>
      <c r="K383">
        <f>INDEX(STANDINGS_SB[],MATCH(STANDINGS_OVERALL14[[#This Row],[TEAMandLEAGUE]],STANDINGS_SB[TeamANDLeague],0),COLUMN(STANDINGS_SB[PLACE]))</f>
        <v>6</v>
      </c>
      <c r="L383">
        <f>INDEX(STANDINGS_ERA[],MATCH(STANDINGS_OVERALL14[[#This Row],[TEAMandLEAGUE]],STANDINGS_ERA[TeamANDLeague],0),COLUMN(STANDINGS_ERA[PLACE]))</f>
        <v>11</v>
      </c>
      <c r="M383">
        <f>INDEX(STANDINGS_W[],MATCH(STANDINGS_OVERALL14[[#This Row],[TEAMandLEAGUE]],STANDINGS_W[TeamANDLeague],0),COLUMN(STANDINGS_W[PLACE]))</f>
        <v>10</v>
      </c>
      <c r="N383">
        <f>INDEX(STANDINGS_WHIP[],MATCH(STANDINGS_OVERALL14[[#This Row],[TEAMandLEAGUE]],STANDINGS_WHIP[TeamANDLeague],0),COLUMN(STANDINGS_WHIP[PLACE]))</f>
        <v>14</v>
      </c>
      <c r="O383">
        <f>INDEX(STANDINGS_K[],MATCH(STANDINGS_OVERALL14[[#This Row],[TEAMandLEAGUE]],STANDINGS_K[TeamANDLeague],0),COLUMN(STANDINGS_K[PLACE]))</f>
        <v>1</v>
      </c>
      <c r="P383">
        <f>INDEX(STANDINGS_SV[],MATCH(STANDINGS_OVERALL14[[#This Row],[TEAMandLEAGUE]],STANDINGS_SV[TeamANDLeague],0),COLUMN(STANDINGS_SV[PLACE]))</f>
        <v>7</v>
      </c>
      <c r="Q383">
        <f>16-STANDINGS_OVERALL14[[#This Row],[LG BA]]</f>
        <v>6</v>
      </c>
      <c r="R383">
        <f>16-STANDINGS_OVERALL14[[#This Row],[LG R]]</f>
        <v>7</v>
      </c>
      <c r="S383">
        <f>16-STANDINGS_OVERALL14[[#This Row],[LG HR]]</f>
        <v>11</v>
      </c>
      <c r="T383">
        <f>16-STANDINGS_OVERALL14[[#This Row],[LG RBI]]</f>
        <v>14</v>
      </c>
      <c r="U383">
        <f>16-STANDINGS_OVERALL14[[#This Row],[LG SB]]</f>
        <v>10</v>
      </c>
      <c r="V383">
        <f>16-STANDINGS_OVERALL14[[#This Row],[LG ERA]]</f>
        <v>5</v>
      </c>
      <c r="W383">
        <f>16-STANDINGS_OVERALL14[[#This Row],[LG W]]</f>
        <v>6</v>
      </c>
      <c r="X383">
        <f>16-STANDINGS_OVERALL14[[#This Row],[LG WHIP]]</f>
        <v>2</v>
      </c>
      <c r="Y383">
        <f>16-STANDINGS_OVERALL14[[#This Row],[LG K]]</f>
        <v>15</v>
      </c>
      <c r="Z383">
        <f>16-STANDINGS_OVERALL14[[#This Row],[LG SV]]</f>
        <v>9</v>
      </c>
      <c r="AA38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85</v>
      </c>
      <c r="AB383">
        <f t="shared" si="5"/>
        <v>7</v>
      </c>
    </row>
    <row r="384" spans="1:28" x14ac:dyDescent="0.25">
      <c r="A384">
        <v>219</v>
      </c>
      <c r="B384" s="10" t="str">
        <f>STANDINGS_OVERALL14[[#This Row],[Team]]&amp;STANDINGS_OVERALL14[[#This Row],[League]]</f>
        <v>Triple AMain Event Online March 29 8 pm ET League 1</v>
      </c>
      <c r="C384" s="10" t="s">
        <v>259</v>
      </c>
      <c r="D384" t="s">
        <v>614</v>
      </c>
      <c r="E384" t="s">
        <v>446</v>
      </c>
      <c r="F384">
        <v>1</v>
      </c>
      <c r="G384">
        <f>INDEX(STANDINGS_BA[],MATCH(STANDINGS_OVERALL14[[#This Row],[TEAMandLEAGUE]],STANDINGS_BA[TeamANDLeague],0),COLUMN(STANDINGS_BA[PLACE]))</f>
        <v>9</v>
      </c>
      <c r="H384">
        <f>INDEX(STANDINGS_R[],MATCH(STANDINGS_OVERALL14[[#This Row],[TEAMandLEAGUE]],STANDINGS_R[TeamAndLeague],0),COLUMN(STANDINGS_R[PLACE]))</f>
        <v>8</v>
      </c>
      <c r="I384">
        <f>INDEX(STANDINGS_HR[],MATCH(STANDINGS_OVERALL14[[#This Row],[TEAMandLEAGUE]],STANDINGS_HR[TeamANDLeague],0),COLUMN(STANDINGS_HR[PLACE]))</f>
        <v>3</v>
      </c>
      <c r="J384">
        <f>INDEX(STANDINGS_RBI[],MATCH(STANDINGS_OVERALL14[[#This Row],[TEAMandLEAGUE]],STANDINGS_RBI[TeamANDLeague],0),COLUMN(STANDINGS_RBI[PLACE]))</f>
        <v>6</v>
      </c>
      <c r="K384">
        <f>INDEX(STANDINGS_SB[],MATCH(STANDINGS_OVERALL14[[#This Row],[TEAMandLEAGUE]],STANDINGS_SB[TeamANDLeague],0),COLUMN(STANDINGS_SB[PLACE]))</f>
        <v>8</v>
      </c>
      <c r="L384">
        <f>INDEX(STANDINGS_ERA[],MATCH(STANDINGS_OVERALL14[[#This Row],[TEAMandLEAGUE]],STANDINGS_ERA[TeamANDLeague],0),COLUMN(STANDINGS_ERA[PLACE]))</f>
        <v>8</v>
      </c>
      <c r="M384">
        <f>INDEX(STANDINGS_W[],MATCH(STANDINGS_OVERALL14[[#This Row],[TEAMandLEAGUE]],STANDINGS_W[TeamANDLeague],0),COLUMN(STANDINGS_W[PLACE]))</f>
        <v>8</v>
      </c>
      <c r="N384">
        <f>INDEX(STANDINGS_WHIP[],MATCH(STANDINGS_OVERALL14[[#This Row],[TEAMandLEAGUE]],STANDINGS_WHIP[TeamANDLeague],0),COLUMN(STANDINGS_WHIP[PLACE]))</f>
        <v>11</v>
      </c>
      <c r="O384">
        <f>INDEX(STANDINGS_K[],MATCH(STANDINGS_OVERALL14[[#This Row],[TEAMandLEAGUE]],STANDINGS_K[TeamANDLeague],0),COLUMN(STANDINGS_K[PLACE]))</f>
        <v>12</v>
      </c>
      <c r="P384">
        <f>INDEX(STANDINGS_SV[],MATCH(STANDINGS_OVERALL14[[#This Row],[TEAMandLEAGUE]],STANDINGS_SV[TeamANDLeague],0),COLUMN(STANDINGS_SV[PLACE]))</f>
        <v>3</v>
      </c>
      <c r="Q384">
        <f>16-STANDINGS_OVERALL14[[#This Row],[LG BA]]</f>
        <v>7</v>
      </c>
      <c r="R384">
        <f>16-STANDINGS_OVERALL14[[#This Row],[LG R]]</f>
        <v>8</v>
      </c>
      <c r="S384">
        <f>16-STANDINGS_OVERALL14[[#This Row],[LG HR]]</f>
        <v>13</v>
      </c>
      <c r="T384">
        <f>16-STANDINGS_OVERALL14[[#This Row],[LG RBI]]</f>
        <v>10</v>
      </c>
      <c r="U384">
        <f>16-STANDINGS_OVERALL14[[#This Row],[LG SB]]</f>
        <v>8</v>
      </c>
      <c r="V384">
        <f>16-STANDINGS_OVERALL14[[#This Row],[LG ERA]]</f>
        <v>8</v>
      </c>
      <c r="W384">
        <f>16-STANDINGS_OVERALL14[[#This Row],[LG W]]</f>
        <v>8</v>
      </c>
      <c r="X384">
        <f>16-STANDINGS_OVERALL14[[#This Row],[LG WHIP]]</f>
        <v>5</v>
      </c>
      <c r="Y384">
        <f>16-STANDINGS_OVERALL14[[#This Row],[LG K]]</f>
        <v>4</v>
      </c>
      <c r="Z384">
        <f>16-STANDINGS_OVERALL14[[#This Row],[LG SV]]</f>
        <v>13</v>
      </c>
      <c r="AA38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384">
        <f t="shared" si="5"/>
        <v>8</v>
      </c>
    </row>
    <row r="385" spans="1:28" x14ac:dyDescent="0.25">
      <c r="A385">
        <v>298</v>
      </c>
      <c r="B385" s="10" t="str">
        <f>STANDINGS_OVERALL14[[#This Row],[Team]]&amp;STANDINGS_OVERALL14[[#This Row],[League]]</f>
        <v>Team thomasMain Event Online March 29 8 pm ET League 1</v>
      </c>
      <c r="C385" s="10" t="s">
        <v>695</v>
      </c>
      <c r="D385" t="s">
        <v>696</v>
      </c>
      <c r="E385" t="s">
        <v>446</v>
      </c>
      <c r="F385">
        <v>3</v>
      </c>
      <c r="G385">
        <f>INDEX(STANDINGS_BA[],MATCH(STANDINGS_OVERALL14[[#This Row],[TEAMandLEAGUE]],STANDINGS_BA[TeamANDLeague],0),COLUMN(STANDINGS_BA[PLACE]))</f>
        <v>4</v>
      </c>
      <c r="H385">
        <f>INDEX(STANDINGS_R[],MATCH(STANDINGS_OVERALL14[[#This Row],[TEAMandLEAGUE]],STANDINGS_R[TeamAndLeague],0),COLUMN(STANDINGS_R[PLACE]))</f>
        <v>12</v>
      </c>
      <c r="I385">
        <f>INDEX(STANDINGS_HR[],MATCH(STANDINGS_OVERALL14[[#This Row],[TEAMandLEAGUE]],STANDINGS_HR[TeamANDLeague],0),COLUMN(STANDINGS_HR[PLACE]))</f>
        <v>15</v>
      </c>
      <c r="J385">
        <f>INDEX(STANDINGS_RBI[],MATCH(STANDINGS_OVERALL14[[#This Row],[TEAMandLEAGUE]],STANDINGS_RBI[TeamANDLeague],0),COLUMN(STANDINGS_RBI[PLACE]))</f>
        <v>14</v>
      </c>
      <c r="K385">
        <f>INDEX(STANDINGS_SB[],MATCH(STANDINGS_OVERALL14[[#This Row],[TEAMandLEAGUE]],STANDINGS_SB[TeamANDLeague],0),COLUMN(STANDINGS_SB[PLACE]))</f>
        <v>13</v>
      </c>
      <c r="L385">
        <f>INDEX(STANDINGS_ERA[],MATCH(STANDINGS_OVERALL14[[#This Row],[TEAMandLEAGUE]],STANDINGS_ERA[TeamANDLeague],0),COLUMN(STANDINGS_ERA[PLACE]))</f>
        <v>3</v>
      </c>
      <c r="M385">
        <f>INDEX(STANDINGS_W[],MATCH(STANDINGS_OVERALL14[[#This Row],[TEAMandLEAGUE]],STANDINGS_W[TeamANDLeague],0),COLUMN(STANDINGS_W[PLACE]))</f>
        <v>1</v>
      </c>
      <c r="N385">
        <f>INDEX(STANDINGS_WHIP[],MATCH(STANDINGS_OVERALL14[[#This Row],[TEAMandLEAGUE]],STANDINGS_WHIP[TeamANDLeague],0),COLUMN(STANDINGS_WHIP[PLACE]))</f>
        <v>7</v>
      </c>
      <c r="O385">
        <f>INDEX(STANDINGS_K[],MATCH(STANDINGS_OVERALL14[[#This Row],[TEAMandLEAGUE]],STANDINGS_K[TeamANDLeague],0),COLUMN(STANDINGS_K[PLACE]))</f>
        <v>2</v>
      </c>
      <c r="P385">
        <f>INDEX(STANDINGS_SV[],MATCH(STANDINGS_OVERALL14[[#This Row],[TEAMandLEAGUE]],STANDINGS_SV[TeamANDLeague],0),COLUMN(STANDINGS_SV[PLACE]))</f>
        <v>13</v>
      </c>
      <c r="Q385">
        <f>16-STANDINGS_OVERALL14[[#This Row],[LG BA]]</f>
        <v>12</v>
      </c>
      <c r="R385">
        <f>16-STANDINGS_OVERALL14[[#This Row],[LG R]]</f>
        <v>4</v>
      </c>
      <c r="S385">
        <f>16-STANDINGS_OVERALL14[[#This Row],[LG HR]]</f>
        <v>1</v>
      </c>
      <c r="T385">
        <f>16-STANDINGS_OVERALL14[[#This Row],[LG RBI]]</f>
        <v>2</v>
      </c>
      <c r="U385">
        <f>16-STANDINGS_OVERALL14[[#This Row],[LG SB]]</f>
        <v>3</v>
      </c>
      <c r="V385">
        <f>16-STANDINGS_OVERALL14[[#This Row],[LG ERA]]</f>
        <v>13</v>
      </c>
      <c r="W385">
        <f>16-STANDINGS_OVERALL14[[#This Row],[LG W]]</f>
        <v>15</v>
      </c>
      <c r="X385">
        <f>16-STANDINGS_OVERALL14[[#This Row],[LG WHIP]]</f>
        <v>9</v>
      </c>
      <c r="Y385">
        <f>16-STANDINGS_OVERALL14[[#This Row],[LG K]]</f>
        <v>14</v>
      </c>
      <c r="Z385">
        <f>16-STANDINGS_OVERALL14[[#This Row],[LG SV]]</f>
        <v>3</v>
      </c>
      <c r="AA38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385">
        <f t="shared" si="5"/>
        <v>9</v>
      </c>
    </row>
    <row r="386" spans="1:28" x14ac:dyDescent="0.25">
      <c r="A386">
        <v>315</v>
      </c>
      <c r="B386" s="10" t="str">
        <f>STANDINGS_OVERALL14[[#This Row],[Team]]&amp;STANDINGS_OVERALL14[[#This Row],[League]]</f>
        <v>Chico Lind's Hermanos - MAIN 3/29Main Event Online March 29 8 pm ET League 1</v>
      </c>
      <c r="C386" s="10" t="s">
        <v>713</v>
      </c>
      <c r="D386" t="s">
        <v>186</v>
      </c>
      <c r="E386" t="s">
        <v>446</v>
      </c>
      <c r="F386">
        <v>12</v>
      </c>
      <c r="G386">
        <f>INDEX(STANDINGS_BA[],MATCH(STANDINGS_OVERALL14[[#This Row],[TEAMandLEAGUE]],STANDINGS_BA[TeamANDLeague],0),COLUMN(STANDINGS_BA[PLACE]))</f>
        <v>15</v>
      </c>
      <c r="H386">
        <f>INDEX(STANDINGS_R[],MATCH(STANDINGS_OVERALL14[[#This Row],[TEAMandLEAGUE]],STANDINGS_R[TeamAndLeague],0),COLUMN(STANDINGS_R[PLACE]))</f>
        <v>11</v>
      </c>
      <c r="I386">
        <f>INDEX(STANDINGS_HR[],MATCH(STANDINGS_OVERALL14[[#This Row],[TEAMandLEAGUE]],STANDINGS_HR[TeamANDLeague],0),COLUMN(STANDINGS_HR[PLACE]))</f>
        <v>12</v>
      </c>
      <c r="J386">
        <f>INDEX(STANDINGS_RBI[],MATCH(STANDINGS_OVERALL14[[#This Row],[TEAMandLEAGUE]],STANDINGS_RBI[TeamANDLeague],0),COLUMN(STANDINGS_RBI[PLACE]))</f>
        <v>13</v>
      </c>
      <c r="K386">
        <f>INDEX(STANDINGS_SB[],MATCH(STANDINGS_OVERALL14[[#This Row],[TEAMandLEAGUE]],STANDINGS_SB[TeamANDLeague],0),COLUMN(STANDINGS_SB[PLACE]))</f>
        <v>5</v>
      </c>
      <c r="L386">
        <f>INDEX(STANDINGS_ERA[],MATCH(STANDINGS_OVERALL14[[#This Row],[TEAMandLEAGUE]],STANDINGS_ERA[TeamANDLeague],0),COLUMN(STANDINGS_ERA[PLACE]))</f>
        <v>5</v>
      </c>
      <c r="M386">
        <f>INDEX(STANDINGS_W[],MATCH(STANDINGS_OVERALL14[[#This Row],[TEAMandLEAGUE]],STANDINGS_W[TeamANDLeague],0),COLUMN(STANDINGS_W[PLACE]))</f>
        <v>5</v>
      </c>
      <c r="N386">
        <f>INDEX(STANDINGS_WHIP[],MATCH(STANDINGS_OVERALL14[[#This Row],[TEAMandLEAGUE]],STANDINGS_WHIP[TeamANDLeague],0),COLUMN(STANDINGS_WHIP[PLACE]))</f>
        <v>3</v>
      </c>
      <c r="O386">
        <f>INDEX(STANDINGS_K[],MATCH(STANDINGS_OVERALL14[[#This Row],[TEAMandLEAGUE]],STANDINGS_K[TeamANDLeague],0),COLUMN(STANDINGS_K[PLACE]))</f>
        <v>8</v>
      </c>
      <c r="P386">
        <f>INDEX(STANDINGS_SV[],MATCH(STANDINGS_OVERALL14[[#This Row],[TEAMandLEAGUE]],STANDINGS_SV[TeamANDLeague],0),COLUMN(STANDINGS_SV[PLACE]))</f>
        <v>9</v>
      </c>
      <c r="Q386">
        <f>16-STANDINGS_OVERALL14[[#This Row],[LG BA]]</f>
        <v>1</v>
      </c>
      <c r="R386">
        <f>16-STANDINGS_OVERALL14[[#This Row],[LG R]]</f>
        <v>5</v>
      </c>
      <c r="S386">
        <f>16-STANDINGS_OVERALL14[[#This Row],[LG HR]]</f>
        <v>4</v>
      </c>
      <c r="T386">
        <f>16-STANDINGS_OVERALL14[[#This Row],[LG RBI]]</f>
        <v>3</v>
      </c>
      <c r="U386">
        <f>16-STANDINGS_OVERALL14[[#This Row],[LG SB]]</f>
        <v>11</v>
      </c>
      <c r="V386">
        <f>16-STANDINGS_OVERALL14[[#This Row],[LG ERA]]</f>
        <v>11</v>
      </c>
      <c r="W386">
        <f>16-STANDINGS_OVERALL14[[#This Row],[LG W]]</f>
        <v>11</v>
      </c>
      <c r="X386">
        <f>16-STANDINGS_OVERALL14[[#This Row],[LG WHIP]]</f>
        <v>13</v>
      </c>
      <c r="Y386">
        <f>16-STANDINGS_OVERALL14[[#This Row],[LG K]]</f>
        <v>8</v>
      </c>
      <c r="Z386">
        <f>16-STANDINGS_OVERALL14[[#This Row],[LG SV]]</f>
        <v>7</v>
      </c>
      <c r="AA38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74</v>
      </c>
      <c r="AB386">
        <f t="shared" ref="AB386:AB449" si="6">IF(E386=E385,AB385+1,1)</f>
        <v>10</v>
      </c>
    </row>
    <row r="387" spans="1:28" x14ac:dyDescent="0.25">
      <c r="A387">
        <v>375</v>
      </c>
      <c r="B387" s="10" t="str">
        <f>STANDINGS_OVERALL14[[#This Row],[Team]]&amp;STANDINGS_OVERALL14[[#This Row],[League]]</f>
        <v>EM 33 BOMain Event Online March 29 8 pm ET League 1</v>
      </c>
      <c r="C387" s="10" t="s">
        <v>774</v>
      </c>
      <c r="D387" t="s">
        <v>775</v>
      </c>
      <c r="E387" t="s">
        <v>446</v>
      </c>
      <c r="F387">
        <v>10</v>
      </c>
      <c r="G387">
        <f>INDEX(STANDINGS_BA[],MATCH(STANDINGS_OVERALL14[[#This Row],[TEAMandLEAGUE]],STANDINGS_BA[TeamANDLeague],0),COLUMN(STANDINGS_BA[PLACE]))</f>
        <v>8</v>
      </c>
      <c r="H387">
        <f>INDEX(STANDINGS_R[],MATCH(STANDINGS_OVERALL14[[#This Row],[TEAMandLEAGUE]],STANDINGS_R[TeamAndLeague],0),COLUMN(STANDINGS_R[PLACE]))</f>
        <v>6</v>
      </c>
      <c r="I387">
        <f>INDEX(STANDINGS_HR[],MATCH(STANDINGS_OVERALL14[[#This Row],[TEAMandLEAGUE]],STANDINGS_HR[TeamANDLeague],0),COLUMN(STANDINGS_HR[PLACE]))</f>
        <v>9</v>
      </c>
      <c r="J387">
        <f>INDEX(STANDINGS_RBI[],MATCH(STANDINGS_OVERALL14[[#This Row],[TEAMandLEAGUE]],STANDINGS_RBI[TeamANDLeague],0),COLUMN(STANDINGS_RBI[PLACE]))</f>
        <v>10</v>
      </c>
      <c r="K387">
        <f>INDEX(STANDINGS_SB[],MATCH(STANDINGS_OVERALL14[[#This Row],[TEAMandLEAGUE]],STANDINGS_SB[TeamANDLeague],0),COLUMN(STANDINGS_SB[PLACE]))</f>
        <v>10</v>
      </c>
      <c r="L387">
        <f>INDEX(STANDINGS_ERA[],MATCH(STANDINGS_OVERALL14[[#This Row],[TEAMandLEAGUE]],STANDINGS_ERA[TeamANDLeague],0),COLUMN(STANDINGS_ERA[PLACE]))</f>
        <v>15</v>
      </c>
      <c r="M387">
        <f>INDEX(STANDINGS_W[],MATCH(STANDINGS_OVERALL14[[#This Row],[TEAMandLEAGUE]],STANDINGS_W[TeamANDLeague],0),COLUMN(STANDINGS_W[PLACE]))</f>
        <v>11</v>
      </c>
      <c r="N387">
        <f>INDEX(STANDINGS_WHIP[],MATCH(STANDINGS_OVERALL14[[#This Row],[TEAMandLEAGUE]],STANDINGS_WHIP[TeamANDLeague],0),COLUMN(STANDINGS_WHIP[PLACE]))</f>
        <v>9</v>
      </c>
      <c r="O387">
        <f>INDEX(STANDINGS_K[],MATCH(STANDINGS_OVERALL14[[#This Row],[TEAMandLEAGUE]],STANDINGS_K[TeamANDLeague],0),COLUMN(STANDINGS_K[PLACE]))</f>
        <v>6</v>
      </c>
      <c r="P387">
        <f>INDEX(STANDINGS_SV[],MATCH(STANDINGS_OVERALL14[[#This Row],[TEAMandLEAGUE]],STANDINGS_SV[TeamANDLeague],0),COLUMN(STANDINGS_SV[PLACE]))</f>
        <v>12</v>
      </c>
      <c r="Q387">
        <f>16-STANDINGS_OVERALL14[[#This Row],[LG BA]]</f>
        <v>8</v>
      </c>
      <c r="R387">
        <f>16-STANDINGS_OVERALL14[[#This Row],[LG R]]</f>
        <v>10</v>
      </c>
      <c r="S387">
        <f>16-STANDINGS_OVERALL14[[#This Row],[LG HR]]</f>
        <v>7</v>
      </c>
      <c r="T387">
        <f>16-STANDINGS_OVERALL14[[#This Row],[LG RBI]]</f>
        <v>6</v>
      </c>
      <c r="U387">
        <f>16-STANDINGS_OVERALL14[[#This Row],[LG SB]]</f>
        <v>6</v>
      </c>
      <c r="V387">
        <f>16-STANDINGS_OVERALL14[[#This Row],[LG ERA]]</f>
        <v>1</v>
      </c>
      <c r="W387">
        <f>16-STANDINGS_OVERALL14[[#This Row],[LG W]]</f>
        <v>5</v>
      </c>
      <c r="X387">
        <f>16-STANDINGS_OVERALL14[[#This Row],[LG WHIP]]</f>
        <v>7</v>
      </c>
      <c r="Y387">
        <f>16-STANDINGS_OVERALL14[[#This Row],[LG K]]</f>
        <v>10</v>
      </c>
      <c r="Z387">
        <f>16-STANDINGS_OVERALL14[[#This Row],[LG SV]]</f>
        <v>4</v>
      </c>
      <c r="AA38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64</v>
      </c>
      <c r="AB387">
        <f t="shared" si="6"/>
        <v>11</v>
      </c>
    </row>
    <row r="388" spans="1:28" x14ac:dyDescent="0.25">
      <c r="A388">
        <v>376</v>
      </c>
      <c r="B388" s="10" t="str">
        <f>STANDINGS_OVERALL14[[#This Row],[Team]]&amp;STANDINGS_OVERALL14[[#This Row],[League]]</f>
        <v>Fresh Ripe PeachesMain Event Online March 29 8 pm ET League 1</v>
      </c>
      <c r="C388" s="10" t="s">
        <v>296</v>
      </c>
      <c r="D388" t="s">
        <v>297</v>
      </c>
      <c r="E388" t="s">
        <v>446</v>
      </c>
      <c r="F388">
        <v>15</v>
      </c>
      <c r="G388">
        <f>INDEX(STANDINGS_BA[],MATCH(STANDINGS_OVERALL14[[#This Row],[TEAMandLEAGUE]],STANDINGS_BA[TeamANDLeague],0),COLUMN(STANDINGS_BA[PLACE]))</f>
        <v>6</v>
      </c>
      <c r="H388">
        <f>INDEX(STANDINGS_R[],MATCH(STANDINGS_OVERALL14[[#This Row],[TEAMandLEAGUE]],STANDINGS_R[TeamAndLeague],0),COLUMN(STANDINGS_R[PLACE]))</f>
        <v>10</v>
      </c>
      <c r="I388">
        <f>INDEX(STANDINGS_HR[],MATCH(STANDINGS_OVERALL14[[#This Row],[TEAMandLEAGUE]],STANDINGS_HR[TeamANDLeague],0),COLUMN(STANDINGS_HR[PLACE]))</f>
        <v>11</v>
      </c>
      <c r="J388">
        <f>INDEX(STANDINGS_RBI[],MATCH(STANDINGS_OVERALL14[[#This Row],[TEAMandLEAGUE]],STANDINGS_RBI[TeamANDLeague],0),COLUMN(STANDINGS_RBI[PLACE]))</f>
        <v>8</v>
      </c>
      <c r="K388">
        <f>INDEX(STANDINGS_SB[],MATCH(STANDINGS_OVERALL14[[#This Row],[TEAMandLEAGUE]],STANDINGS_SB[TeamANDLeague],0),COLUMN(STANDINGS_SB[PLACE]))</f>
        <v>15</v>
      </c>
      <c r="L388">
        <f>INDEX(STANDINGS_ERA[],MATCH(STANDINGS_OVERALL14[[#This Row],[TEAMandLEAGUE]],STANDINGS_ERA[TeamANDLeague],0),COLUMN(STANDINGS_ERA[PLACE]))</f>
        <v>13</v>
      </c>
      <c r="M388">
        <f>INDEX(STANDINGS_W[],MATCH(STANDINGS_OVERALL14[[#This Row],[TEAMandLEAGUE]],STANDINGS_W[TeamANDLeague],0),COLUMN(STANDINGS_W[PLACE]))</f>
        <v>15</v>
      </c>
      <c r="N388">
        <f>INDEX(STANDINGS_WHIP[],MATCH(STANDINGS_OVERALL14[[#This Row],[TEAMandLEAGUE]],STANDINGS_WHIP[TeamANDLeague],0),COLUMN(STANDINGS_WHIP[PLACE]))</f>
        <v>12</v>
      </c>
      <c r="O388">
        <f>INDEX(STANDINGS_K[],MATCH(STANDINGS_OVERALL14[[#This Row],[TEAMandLEAGUE]],STANDINGS_K[TeamANDLeague],0),COLUMN(STANDINGS_K[PLACE]))</f>
        <v>10</v>
      </c>
      <c r="P388">
        <f>INDEX(STANDINGS_SV[],MATCH(STANDINGS_OVERALL14[[#This Row],[TEAMandLEAGUE]],STANDINGS_SV[TeamANDLeague],0),COLUMN(STANDINGS_SV[PLACE]))</f>
        <v>5</v>
      </c>
      <c r="Q388">
        <f>16-STANDINGS_OVERALL14[[#This Row],[LG BA]]</f>
        <v>10</v>
      </c>
      <c r="R388">
        <f>16-STANDINGS_OVERALL14[[#This Row],[LG R]]</f>
        <v>6</v>
      </c>
      <c r="S388">
        <f>16-STANDINGS_OVERALL14[[#This Row],[LG HR]]</f>
        <v>5</v>
      </c>
      <c r="T388">
        <f>16-STANDINGS_OVERALL14[[#This Row],[LG RBI]]</f>
        <v>8</v>
      </c>
      <c r="U388">
        <f>16-STANDINGS_OVERALL14[[#This Row],[LG SB]]</f>
        <v>1</v>
      </c>
      <c r="V388">
        <f>16-STANDINGS_OVERALL14[[#This Row],[LG ERA]]</f>
        <v>3</v>
      </c>
      <c r="W388">
        <f>16-STANDINGS_OVERALL14[[#This Row],[LG W]]</f>
        <v>1</v>
      </c>
      <c r="X388">
        <f>16-STANDINGS_OVERALL14[[#This Row],[LG WHIP]]</f>
        <v>4</v>
      </c>
      <c r="Y388">
        <f>16-STANDINGS_OVERALL14[[#This Row],[LG K]]</f>
        <v>6</v>
      </c>
      <c r="Z388">
        <f>16-STANDINGS_OVERALL14[[#This Row],[LG SV]]</f>
        <v>11</v>
      </c>
      <c r="AA38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55</v>
      </c>
      <c r="AB388">
        <f t="shared" si="6"/>
        <v>12</v>
      </c>
    </row>
    <row r="389" spans="1:28" x14ac:dyDescent="0.25">
      <c r="A389">
        <v>387</v>
      </c>
      <c r="B389" s="10" t="str">
        <f>STANDINGS_OVERALL14[[#This Row],[Team]]&amp;STANDINGS_OVERALL14[[#This Row],[League]]</f>
        <v>Pine Tar Pros- ME2Main Event Online March 29 8 pm ET League 1</v>
      </c>
      <c r="C389" s="10" t="s">
        <v>376</v>
      </c>
      <c r="D389" t="s">
        <v>502</v>
      </c>
      <c r="E389" t="s">
        <v>446</v>
      </c>
      <c r="F389">
        <v>5</v>
      </c>
      <c r="G389">
        <f>INDEX(STANDINGS_BA[],MATCH(STANDINGS_OVERALL14[[#This Row],[TEAMandLEAGUE]],STANDINGS_BA[TeamANDLeague],0),COLUMN(STANDINGS_BA[PLACE]))</f>
        <v>12</v>
      </c>
      <c r="H389">
        <f>INDEX(STANDINGS_R[],MATCH(STANDINGS_OVERALL14[[#This Row],[TEAMandLEAGUE]],STANDINGS_R[TeamAndLeague],0),COLUMN(STANDINGS_R[PLACE]))</f>
        <v>14</v>
      </c>
      <c r="I389">
        <f>INDEX(STANDINGS_HR[],MATCH(STANDINGS_OVERALL14[[#This Row],[TEAMandLEAGUE]],STANDINGS_HR[TeamANDLeague],0),COLUMN(STANDINGS_HR[PLACE]))</f>
        <v>14</v>
      </c>
      <c r="J389">
        <f>INDEX(STANDINGS_RBI[],MATCH(STANDINGS_OVERALL14[[#This Row],[TEAMandLEAGUE]],STANDINGS_RBI[TeamANDLeague],0),COLUMN(STANDINGS_RBI[PLACE]))</f>
        <v>15</v>
      </c>
      <c r="K389">
        <f>INDEX(STANDINGS_SB[],MATCH(STANDINGS_OVERALL14[[#This Row],[TEAMandLEAGUE]],STANDINGS_SB[TeamANDLeague],0),COLUMN(STANDINGS_SB[PLACE]))</f>
        <v>4</v>
      </c>
      <c r="L389">
        <f>INDEX(STANDINGS_ERA[],MATCH(STANDINGS_OVERALL14[[#This Row],[TEAMandLEAGUE]],STANDINGS_ERA[TeamANDLeague],0),COLUMN(STANDINGS_ERA[PLACE]))</f>
        <v>10</v>
      </c>
      <c r="M389">
        <f>INDEX(STANDINGS_W[],MATCH(STANDINGS_OVERALL14[[#This Row],[TEAMandLEAGUE]],STANDINGS_W[TeamANDLeague],0),COLUMN(STANDINGS_W[PLACE]))</f>
        <v>12</v>
      </c>
      <c r="N389">
        <f>INDEX(STANDINGS_WHIP[],MATCH(STANDINGS_OVERALL14[[#This Row],[TEAMandLEAGUE]],STANDINGS_WHIP[TeamANDLeague],0),COLUMN(STANDINGS_WHIP[PLACE]))</f>
        <v>10</v>
      </c>
      <c r="O389">
        <f>INDEX(STANDINGS_K[],MATCH(STANDINGS_OVERALL14[[#This Row],[TEAMandLEAGUE]],STANDINGS_K[TeamANDLeague],0),COLUMN(STANDINGS_K[PLACE]))</f>
        <v>11</v>
      </c>
      <c r="P389">
        <f>INDEX(STANDINGS_SV[],MATCH(STANDINGS_OVERALL14[[#This Row],[TEAMandLEAGUE]],STANDINGS_SV[TeamANDLeague],0),COLUMN(STANDINGS_SV[PLACE]))</f>
        <v>4</v>
      </c>
      <c r="Q389">
        <f>16-STANDINGS_OVERALL14[[#This Row],[LG BA]]</f>
        <v>4</v>
      </c>
      <c r="R389">
        <f>16-STANDINGS_OVERALL14[[#This Row],[LG R]]</f>
        <v>2</v>
      </c>
      <c r="S389">
        <f>16-STANDINGS_OVERALL14[[#This Row],[LG HR]]</f>
        <v>2</v>
      </c>
      <c r="T389">
        <f>16-STANDINGS_OVERALL14[[#This Row],[LG RBI]]</f>
        <v>1</v>
      </c>
      <c r="U389">
        <f>16-STANDINGS_OVERALL14[[#This Row],[LG SB]]</f>
        <v>12</v>
      </c>
      <c r="V389">
        <f>16-STANDINGS_OVERALL14[[#This Row],[LG ERA]]</f>
        <v>6</v>
      </c>
      <c r="W389">
        <f>16-STANDINGS_OVERALL14[[#This Row],[LG W]]</f>
        <v>4</v>
      </c>
      <c r="X389">
        <f>16-STANDINGS_OVERALL14[[#This Row],[LG WHIP]]</f>
        <v>6</v>
      </c>
      <c r="Y389">
        <f>16-STANDINGS_OVERALL14[[#This Row],[LG K]]</f>
        <v>5</v>
      </c>
      <c r="Z389">
        <f>16-STANDINGS_OVERALL14[[#This Row],[LG SV]]</f>
        <v>12</v>
      </c>
      <c r="AA38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54</v>
      </c>
      <c r="AB389">
        <f t="shared" si="6"/>
        <v>13</v>
      </c>
    </row>
    <row r="390" spans="1:28" x14ac:dyDescent="0.25">
      <c r="A390">
        <v>431</v>
      </c>
      <c r="B390" s="10" t="str">
        <f>STANDINGS_OVERALL14[[#This Row],[Team]]&amp;STANDINGS_OVERALL14[[#This Row],[League]]</f>
        <v>Capitol HillMain Event Online March 29 8 pm ET League 1</v>
      </c>
      <c r="C390" s="10" t="s">
        <v>822</v>
      </c>
      <c r="D390" t="s">
        <v>823</v>
      </c>
      <c r="E390" t="s">
        <v>446</v>
      </c>
      <c r="F390">
        <v>6</v>
      </c>
      <c r="G390">
        <f>INDEX(STANDINGS_BA[],MATCH(STANDINGS_OVERALL14[[#This Row],[TEAMandLEAGUE]],STANDINGS_BA[TeamANDLeague],0),COLUMN(STANDINGS_BA[PLACE]))</f>
        <v>3</v>
      </c>
      <c r="H390">
        <f>INDEX(STANDINGS_R[],MATCH(STANDINGS_OVERALL14[[#This Row],[TEAMandLEAGUE]],STANDINGS_R[TeamAndLeague],0),COLUMN(STANDINGS_R[PLACE]))</f>
        <v>13</v>
      </c>
      <c r="I390">
        <f>INDEX(STANDINGS_HR[],MATCH(STANDINGS_OVERALL14[[#This Row],[TEAMandLEAGUE]],STANDINGS_HR[TeamANDLeague],0),COLUMN(STANDINGS_HR[PLACE]))</f>
        <v>10</v>
      </c>
      <c r="J390">
        <f>INDEX(STANDINGS_RBI[],MATCH(STANDINGS_OVERALL14[[#This Row],[TEAMandLEAGUE]],STANDINGS_RBI[TeamANDLeague],0),COLUMN(STANDINGS_RBI[PLACE]))</f>
        <v>11</v>
      </c>
      <c r="K390">
        <f>INDEX(STANDINGS_SB[],MATCH(STANDINGS_OVERALL14[[#This Row],[TEAMandLEAGUE]],STANDINGS_SB[TeamANDLeague],0),COLUMN(STANDINGS_SB[PLACE]))</f>
        <v>9</v>
      </c>
      <c r="L390">
        <f>INDEX(STANDINGS_ERA[],MATCH(STANDINGS_OVERALL14[[#This Row],[TEAMandLEAGUE]],STANDINGS_ERA[TeamANDLeague],0),COLUMN(STANDINGS_ERA[PLACE]))</f>
        <v>12</v>
      </c>
      <c r="M390">
        <f>INDEX(STANDINGS_W[],MATCH(STANDINGS_OVERALL14[[#This Row],[TEAMandLEAGUE]],STANDINGS_W[TeamANDLeague],0),COLUMN(STANDINGS_W[PLACE]))</f>
        <v>7</v>
      </c>
      <c r="N390">
        <f>INDEX(STANDINGS_WHIP[],MATCH(STANDINGS_OVERALL14[[#This Row],[TEAMandLEAGUE]],STANDINGS_WHIP[TeamANDLeague],0),COLUMN(STANDINGS_WHIP[PLACE]))</f>
        <v>13</v>
      </c>
      <c r="O390">
        <f>INDEX(STANDINGS_K[],MATCH(STANDINGS_OVERALL14[[#This Row],[TEAMandLEAGUE]],STANDINGS_K[TeamANDLeague],0),COLUMN(STANDINGS_K[PLACE]))</f>
        <v>15</v>
      </c>
      <c r="P390">
        <f>INDEX(STANDINGS_SV[],MATCH(STANDINGS_OVERALL14[[#This Row],[TEAMandLEAGUE]],STANDINGS_SV[TeamANDLeague],0),COLUMN(STANDINGS_SV[PLACE]))</f>
        <v>15</v>
      </c>
      <c r="Q390">
        <f>16-STANDINGS_OVERALL14[[#This Row],[LG BA]]</f>
        <v>13</v>
      </c>
      <c r="R390">
        <f>16-STANDINGS_OVERALL14[[#This Row],[LG R]]</f>
        <v>3</v>
      </c>
      <c r="S390">
        <f>16-STANDINGS_OVERALL14[[#This Row],[LG HR]]</f>
        <v>6</v>
      </c>
      <c r="T390">
        <f>16-STANDINGS_OVERALL14[[#This Row],[LG RBI]]</f>
        <v>5</v>
      </c>
      <c r="U390">
        <f>16-STANDINGS_OVERALL14[[#This Row],[LG SB]]</f>
        <v>7</v>
      </c>
      <c r="V390">
        <f>16-STANDINGS_OVERALL14[[#This Row],[LG ERA]]</f>
        <v>4</v>
      </c>
      <c r="W390">
        <f>16-STANDINGS_OVERALL14[[#This Row],[LG W]]</f>
        <v>9</v>
      </c>
      <c r="X390">
        <f>16-STANDINGS_OVERALL14[[#This Row],[LG WHIP]]</f>
        <v>3</v>
      </c>
      <c r="Y390">
        <f>16-STANDINGS_OVERALL14[[#This Row],[LG K]]</f>
        <v>1</v>
      </c>
      <c r="Z390">
        <f>16-STANDINGS_OVERALL14[[#This Row],[LG SV]]</f>
        <v>1</v>
      </c>
      <c r="AA39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52</v>
      </c>
      <c r="AB390">
        <f t="shared" si="6"/>
        <v>14</v>
      </c>
    </row>
    <row r="391" spans="1:28" x14ac:dyDescent="0.25">
      <c r="A391">
        <v>471</v>
      </c>
      <c r="B391" s="10" t="str">
        <f>STANDINGS_OVERALL14[[#This Row],[Team]]&amp;STANDINGS_OVERALL14[[#This Row],[League]]</f>
        <v>Ice Cold BatsMain Event Online March 29 8 pm ET League 1</v>
      </c>
      <c r="C391" s="10" t="s">
        <v>872</v>
      </c>
      <c r="D391" t="s">
        <v>873</v>
      </c>
      <c r="E391" t="s">
        <v>446</v>
      </c>
      <c r="F391">
        <v>7</v>
      </c>
      <c r="G391">
        <f>INDEX(STANDINGS_BA[],MATCH(STANDINGS_OVERALL14[[#This Row],[TEAMandLEAGUE]],STANDINGS_BA[TeamANDLeague],0),COLUMN(STANDINGS_BA[PLACE]))</f>
        <v>14</v>
      </c>
      <c r="H391">
        <f>INDEX(STANDINGS_R[],MATCH(STANDINGS_OVERALL14[[#This Row],[TEAMandLEAGUE]],STANDINGS_R[TeamAndLeague],0),COLUMN(STANDINGS_R[PLACE]))</f>
        <v>15</v>
      </c>
      <c r="I391">
        <f>INDEX(STANDINGS_HR[],MATCH(STANDINGS_OVERALL14[[#This Row],[TEAMandLEAGUE]],STANDINGS_HR[TeamANDLeague],0),COLUMN(STANDINGS_HR[PLACE]))</f>
        <v>13</v>
      </c>
      <c r="J391">
        <f>INDEX(STANDINGS_RBI[],MATCH(STANDINGS_OVERALL14[[#This Row],[TEAMandLEAGUE]],STANDINGS_RBI[TeamANDLeague],0),COLUMN(STANDINGS_RBI[PLACE]))</f>
        <v>12</v>
      </c>
      <c r="K391">
        <f>INDEX(STANDINGS_SB[],MATCH(STANDINGS_OVERALL14[[#This Row],[TEAMandLEAGUE]],STANDINGS_SB[TeamANDLeague],0),COLUMN(STANDINGS_SB[PLACE]))</f>
        <v>11</v>
      </c>
      <c r="L391">
        <f>INDEX(STANDINGS_ERA[],MATCH(STANDINGS_OVERALL14[[#This Row],[TEAMandLEAGUE]],STANDINGS_ERA[TeamANDLeague],0),COLUMN(STANDINGS_ERA[PLACE]))</f>
        <v>14</v>
      </c>
      <c r="M391">
        <f>INDEX(STANDINGS_W[],MATCH(STANDINGS_OVERALL14[[#This Row],[TEAMandLEAGUE]],STANDINGS_W[TeamANDLeague],0),COLUMN(STANDINGS_W[PLACE]))</f>
        <v>13</v>
      </c>
      <c r="N391">
        <f>INDEX(STANDINGS_WHIP[],MATCH(STANDINGS_OVERALL14[[#This Row],[TEAMandLEAGUE]],STANDINGS_WHIP[TeamANDLeague],0),COLUMN(STANDINGS_WHIP[PLACE]))</f>
        <v>15</v>
      </c>
      <c r="O391">
        <f>INDEX(STANDINGS_K[],MATCH(STANDINGS_OVERALL14[[#This Row],[TEAMandLEAGUE]],STANDINGS_K[TeamANDLeague],0),COLUMN(STANDINGS_K[PLACE]))</f>
        <v>14</v>
      </c>
      <c r="P391">
        <f>INDEX(STANDINGS_SV[],MATCH(STANDINGS_OVERALL14[[#This Row],[TEAMandLEAGUE]],STANDINGS_SV[TeamANDLeague],0),COLUMN(STANDINGS_SV[PLACE]))</f>
        <v>11</v>
      </c>
      <c r="Q391">
        <f>16-STANDINGS_OVERALL14[[#This Row],[LG BA]]</f>
        <v>2</v>
      </c>
      <c r="R391">
        <f>16-STANDINGS_OVERALL14[[#This Row],[LG R]]</f>
        <v>1</v>
      </c>
      <c r="S391">
        <f>16-STANDINGS_OVERALL14[[#This Row],[LG HR]]</f>
        <v>3</v>
      </c>
      <c r="T391">
        <f>16-STANDINGS_OVERALL14[[#This Row],[LG RBI]]</f>
        <v>4</v>
      </c>
      <c r="U391">
        <f>16-STANDINGS_OVERALL14[[#This Row],[LG SB]]</f>
        <v>5</v>
      </c>
      <c r="V391">
        <f>16-STANDINGS_OVERALL14[[#This Row],[LG ERA]]</f>
        <v>2</v>
      </c>
      <c r="W391">
        <f>16-STANDINGS_OVERALL14[[#This Row],[LG W]]</f>
        <v>3</v>
      </c>
      <c r="X391">
        <f>16-STANDINGS_OVERALL14[[#This Row],[LG WHIP]]</f>
        <v>1</v>
      </c>
      <c r="Y391">
        <f>16-STANDINGS_OVERALL14[[#This Row],[LG K]]</f>
        <v>2</v>
      </c>
      <c r="Z391">
        <f>16-STANDINGS_OVERALL14[[#This Row],[LG SV]]</f>
        <v>5</v>
      </c>
      <c r="AA39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28</v>
      </c>
      <c r="AB391">
        <f t="shared" si="6"/>
        <v>15</v>
      </c>
    </row>
    <row r="392" spans="1:28" x14ac:dyDescent="0.25">
      <c r="A392">
        <v>10</v>
      </c>
      <c r="B392" s="10" t="str">
        <f>STANDINGS_OVERALL14[[#This Row],[Team]]&amp;STANDINGS_OVERALL14[[#This Row],[League]]</f>
        <v>Money IIMain Event Online March 29 8 pm ET League 2</v>
      </c>
      <c r="C392" s="10" t="s">
        <v>424</v>
      </c>
      <c r="D392" t="s">
        <v>67</v>
      </c>
      <c r="E392" t="s">
        <v>425</v>
      </c>
      <c r="F392">
        <v>8</v>
      </c>
      <c r="G392">
        <f>INDEX(STANDINGS_BA[],MATCH(STANDINGS_OVERALL14[[#This Row],[TEAMandLEAGUE]],STANDINGS_BA[TeamANDLeague],0),COLUMN(STANDINGS_BA[PLACE]))</f>
        <v>15</v>
      </c>
      <c r="H392">
        <f>INDEX(STANDINGS_R[],MATCH(STANDINGS_OVERALL14[[#This Row],[TEAMandLEAGUE]],STANDINGS_R[TeamAndLeague],0),COLUMN(STANDINGS_R[PLACE]))</f>
        <v>1</v>
      </c>
      <c r="I392">
        <f>INDEX(STANDINGS_HR[],MATCH(STANDINGS_OVERALL14[[#This Row],[TEAMandLEAGUE]],STANDINGS_HR[TeamANDLeague],0),COLUMN(STANDINGS_HR[PLACE]))</f>
        <v>5</v>
      </c>
      <c r="J392">
        <f>INDEX(STANDINGS_RBI[],MATCH(STANDINGS_OVERALL14[[#This Row],[TEAMandLEAGUE]],STANDINGS_RBI[TeamANDLeague],0),COLUMN(STANDINGS_RBI[PLACE]))</f>
        <v>3</v>
      </c>
      <c r="K392">
        <f>INDEX(STANDINGS_SB[],MATCH(STANDINGS_OVERALL14[[#This Row],[TEAMandLEAGUE]],STANDINGS_SB[TeamANDLeague],0),COLUMN(STANDINGS_SB[PLACE]))</f>
        <v>4</v>
      </c>
      <c r="L392">
        <f>INDEX(STANDINGS_ERA[],MATCH(STANDINGS_OVERALL14[[#This Row],[TEAMandLEAGUE]],STANDINGS_ERA[TeamANDLeague],0),COLUMN(STANDINGS_ERA[PLACE]))</f>
        <v>1</v>
      </c>
      <c r="M392">
        <f>INDEX(STANDINGS_W[],MATCH(STANDINGS_OVERALL14[[#This Row],[TEAMandLEAGUE]],STANDINGS_W[TeamANDLeague],0),COLUMN(STANDINGS_W[PLACE]))</f>
        <v>1</v>
      </c>
      <c r="N392">
        <f>INDEX(STANDINGS_WHIP[],MATCH(STANDINGS_OVERALL14[[#This Row],[TEAMandLEAGUE]],STANDINGS_WHIP[TeamANDLeague],0),COLUMN(STANDINGS_WHIP[PLACE]))</f>
        <v>1</v>
      </c>
      <c r="O392">
        <f>INDEX(STANDINGS_K[],MATCH(STANDINGS_OVERALL14[[#This Row],[TEAMandLEAGUE]],STANDINGS_K[TeamANDLeague],0),COLUMN(STANDINGS_K[PLACE]))</f>
        <v>3</v>
      </c>
      <c r="P392">
        <f>INDEX(STANDINGS_SV[],MATCH(STANDINGS_OVERALL14[[#This Row],[TEAMandLEAGUE]],STANDINGS_SV[TeamANDLeague],0),COLUMN(STANDINGS_SV[PLACE]))</f>
        <v>1</v>
      </c>
      <c r="Q392">
        <f>16-STANDINGS_OVERALL14[[#This Row],[LG BA]]</f>
        <v>1</v>
      </c>
      <c r="R392">
        <f>16-STANDINGS_OVERALL14[[#This Row],[LG R]]</f>
        <v>15</v>
      </c>
      <c r="S392">
        <f>16-STANDINGS_OVERALL14[[#This Row],[LG HR]]</f>
        <v>11</v>
      </c>
      <c r="T392">
        <f>16-STANDINGS_OVERALL14[[#This Row],[LG RBI]]</f>
        <v>13</v>
      </c>
      <c r="U392">
        <f>16-STANDINGS_OVERALL14[[#This Row],[LG SB]]</f>
        <v>12</v>
      </c>
      <c r="V392">
        <f>16-STANDINGS_OVERALL14[[#This Row],[LG ERA]]</f>
        <v>15</v>
      </c>
      <c r="W392">
        <f>16-STANDINGS_OVERALL14[[#This Row],[LG W]]</f>
        <v>15</v>
      </c>
      <c r="X392">
        <f>16-STANDINGS_OVERALL14[[#This Row],[LG WHIP]]</f>
        <v>15</v>
      </c>
      <c r="Y392">
        <f>16-STANDINGS_OVERALL14[[#This Row],[LG K]]</f>
        <v>13</v>
      </c>
      <c r="Z392">
        <f>16-STANDINGS_OVERALL14[[#This Row],[LG SV]]</f>
        <v>15</v>
      </c>
      <c r="AA39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125</v>
      </c>
      <c r="AB392">
        <f t="shared" si="6"/>
        <v>1</v>
      </c>
    </row>
    <row r="393" spans="1:28" x14ac:dyDescent="0.25">
      <c r="A393">
        <v>45</v>
      </c>
      <c r="B393" s="10" t="str">
        <f>STANDINGS_OVERALL14[[#This Row],[Team]]&amp;STANDINGS_OVERALL14[[#This Row],[League]]</f>
        <v>MustSeeTV314{M2}Main Event Online March 29 8 pm ET League 2</v>
      </c>
      <c r="C393" s="10" t="s">
        <v>460</v>
      </c>
      <c r="D393" t="s">
        <v>40</v>
      </c>
      <c r="E393" t="s">
        <v>425</v>
      </c>
      <c r="F393">
        <v>11</v>
      </c>
      <c r="G393">
        <f>INDEX(STANDINGS_BA[],MATCH(STANDINGS_OVERALL14[[#This Row],[TEAMandLEAGUE]],STANDINGS_BA[TeamANDLeague],0),COLUMN(STANDINGS_BA[PLACE]))</f>
        <v>5</v>
      </c>
      <c r="H393">
        <f>INDEX(STANDINGS_R[],MATCH(STANDINGS_OVERALL14[[#This Row],[TEAMandLEAGUE]],STANDINGS_R[TeamAndLeague],0),COLUMN(STANDINGS_R[PLACE]))</f>
        <v>2</v>
      </c>
      <c r="I393">
        <f>INDEX(STANDINGS_HR[],MATCH(STANDINGS_OVERALL14[[#This Row],[TEAMandLEAGUE]],STANDINGS_HR[TeamANDLeague],0),COLUMN(STANDINGS_HR[PLACE]))</f>
        <v>2</v>
      </c>
      <c r="J393">
        <f>INDEX(STANDINGS_RBI[],MATCH(STANDINGS_OVERALL14[[#This Row],[TEAMandLEAGUE]],STANDINGS_RBI[TeamANDLeague],0),COLUMN(STANDINGS_RBI[PLACE]))</f>
        <v>5</v>
      </c>
      <c r="K393">
        <f>INDEX(STANDINGS_SB[],MATCH(STANDINGS_OVERALL14[[#This Row],[TEAMandLEAGUE]],STANDINGS_SB[TeamANDLeague],0),COLUMN(STANDINGS_SB[PLACE]))</f>
        <v>8</v>
      </c>
      <c r="L393">
        <f>INDEX(STANDINGS_ERA[],MATCH(STANDINGS_OVERALL14[[#This Row],[TEAMandLEAGUE]],STANDINGS_ERA[TeamANDLeague],0),COLUMN(STANDINGS_ERA[PLACE]))</f>
        <v>5</v>
      </c>
      <c r="M393">
        <f>INDEX(STANDINGS_W[],MATCH(STANDINGS_OVERALL14[[#This Row],[TEAMandLEAGUE]],STANDINGS_W[TeamANDLeague],0),COLUMN(STANDINGS_W[PLACE]))</f>
        <v>3</v>
      </c>
      <c r="N393">
        <f>INDEX(STANDINGS_WHIP[],MATCH(STANDINGS_OVERALL14[[#This Row],[TEAMandLEAGUE]],STANDINGS_WHIP[TeamANDLeague],0),COLUMN(STANDINGS_WHIP[PLACE]))</f>
        <v>2</v>
      </c>
      <c r="O393">
        <f>INDEX(STANDINGS_K[],MATCH(STANDINGS_OVERALL14[[#This Row],[TEAMandLEAGUE]],STANDINGS_K[TeamANDLeague],0),COLUMN(STANDINGS_K[PLACE]))</f>
        <v>6</v>
      </c>
      <c r="P393">
        <f>INDEX(STANDINGS_SV[],MATCH(STANDINGS_OVERALL14[[#This Row],[TEAMandLEAGUE]],STANDINGS_SV[TeamANDLeague],0),COLUMN(STANDINGS_SV[PLACE]))</f>
        <v>12</v>
      </c>
      <c r="Q393">
        <f>16-STANDINGS_OVERALL14[[#This Row],[LG BA]]</f>
        <v>11</v>
      </c>
      <c r="R393">
        <f>16-STANDINGS_OVERALL14[[#This Row],[LG R]]</f>
        <v>14</v>
      </c>
      <c r="S393">
        <f>16-STANDINGS_OVERALL14[[#This Row],[LG HR]]</f>
        <v>14</v>
      </c>
      <c r="T393">
        <f>16-STANDINGS_OVERALL14[[#This Row],[LG RBI]]</f>
        <v>11</v>
      </c>
      <c r="U393">
        <f>16-STANDINGS_OVERALL14[[#This Row],[LG SB]]</f>
        <v>8</v>
      </c>
      <c r="V393">
        <f>16-STANDINGS_OVERALL14[[#This Row],[LG ERA]]</f>
        <v>11</v>
      </c>
      <c r="W393">
        <f>16-STANDINGS_OVERALL14[[#This Row],[LG W]]</f>
        <v>13</v>
      </c>
      <c r="X393">
        <f>16-STANDINGS_OVERALL14[[#This Row],[LG WHIP]]</f>
        <v>14</v>
      </c>
      <c r="Y393">
        <f>16-STANDINGS_OVERALL14[[#This Row],[LG K]]</f>
        <v>10</v>
      </c>
      <c r="Z393">
        <f>16-STANDINGS_OVERALL14[[#This Row],[LG SV]]</f>
        <v>4</v>
      </c>
      <c r="AA39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110</v>
      </c>
      <c r="AB393">
        <f t="shared" si="6"/>
        <v>2</v>
      </c>
    </row>
    <row r="394" spans="1:28" x14ac:dyDescent="0.25">
      <c r="A394">
        <v>79</v>
      </c>
      <c r="B394" s="10" t="str">
        <f>STANDINGS_OVERALL14[[#This Row],[Team]]&amp;STANDINGS_OVERALL14[[#This Row],[League]]</f>
        <v>deadmoney4Main Event Online March 29 8 pm ET League 2</v>
      </c>
      <c r="C394" s="10" t="s">
        <v>284</v>
      </c>
      <c r="D394" t="s">
        <v>53</v>
      </c>
      <c r="E394" t="s">
        <v>425</v>
      </c>
      <c r="F394">
        <v>13</v>
      </c>
      <c r="G394">
        <f>INDEX(STANDINGS_BA[],MATCH(STANDINGS_OVERALL14[[#This Row],[TEAMandLEAGUE]],STANDINGS_BA[TeamANDLeague],0),COLUMN(STANDINGS_BA[PLACE]))</f>
        <v>3</v>
      </c>
      <c r="H394">
        <f>INDEX(STANDINGS_R[],MATCH(STANDINGS_OVERALL14[[#This Row],[TEAMandLEAGUE]],STANDINGS_R[TeamAndLeague],0),COLUMN(STANDINGS_R[PLACE]))</f>
        <v>5</v>
      </c>
      <c r="I394">
        <f>INDEX(STANDINGS_HR[],MATCH(STANDINGS_OVERALL14[[#This Row],[TEAMandLEAGUE]],STANDINGS_HR[TeamANDLeague],0),COLUMN(STANDINGS_HR[PLACE]))</f>
        <v>7</v>
      </c>
      <c r="J394">
        <f>INDEX(STANDINGS_RBI[],MATCH(STANDINGS_OVERALL14[[#This Row],[TEAMandLEAGUE]],STANDINGS_RBI[TeamANDLeague],0),COLUMN(STANDINGS_RBI[PLACE]))</f>
        <v>7</v>
      </c>
      <c r="K394">
        <f>INDEX(STANDINGS_SB[],MATCH(STANDINGS_OVERALL14[[#This Row],[TEAMandLEAGUE]],STANDINGS_SB[TeamANDLeague],0),COLUMN(STANDINGS_SB[PLACE]))</f>
        <v>6</v>
      </c>
      <c r="L394">
        <f>INDEX(STANDINGS_ERA[],MATCH(STANDINGS_OVERALL14[[#This Row],[TEAMandLEAGUE]],STANDINGS_ERA[TeamANDLeague],0),COLUMN(STANDINGS_ERA[PLACE]))</f>
        <v>6</v>
      </c>
      <c r="M394">
        <f>INDEX(STANDINGS_W[],MATCH(STANDINGS_OVERALL14[[#This Row],[TEAMandLEAGUE]],STANDINGS_W[TeamANDLeague],0),COLUMN(STANDINGS_W[PLACE]))</f>
        <v>4</v>
      </c>
      <c r="N394">
        <f>INDEX(STANDINGS_WHIP[],MATCH(STANDINGS_OVERALL14[[#This Row],[TEAMandLEAGUE]],STANDINGS_WHIP[TeamANDLeague],0),COLUMN(STANDINGS_WHIP[PLACE]))</f>
        <v>4</v>
      </c>
      <c r="O394">
        <f>INDEX(STANDINGS_K[],MATCH(STANDINGS_OVERALL14[[#This Row],[TEAMandLEAGUE]],STANDINGS_K[TeamANDLeague],0),COLUMN(STANDINGS_K[PLACE]))</f>
        <v>2</v>
      </c>
      <c r="P394">
        <f>INDEX(STANDINGS_SV[],MATCH(STANDINGS_OVERALL14[[#This Row],[TEAMandLEAGUE]],STANDINGS_SV[TeamANDLeague],0),COLUMN(STANDINGS_SV[PLACE]))</f>
        <v>9</v>
      </c>
      <c r="Q394">
        <f>16-STANDINGS_OVERALL14[[#This Row],[LG BA]]</f>
        <v>13</v>
      </c>
      <c r="R394">
        <f>16-STANDINGS_OVERALL14[[#This Row],[LG R]]</f>
        <v>11</v>
      </c>
      <c r="S394">
        <f>16-STANDINGS_OVERALL14[[#This Row],[LG HR]]</f>
        <v>9</v>
      </c>
      <c r="T394">
        <f>16-STANDINGS_OVERALL14[[#This Row],[LG RBI]]</f>
        <v>9</v>
      </c>
      <c r="U394">
        <f>16-STANDINGS_OVERALL14[[#This Row],[LG SB]]</f>
        <v>10</v>
      </c>
      <c r="V394">
        <f>16-STANDINGS_OVERALL14[[#This Row],[LG ERA]]</f>
        <v>10</v>
      </c>
      <c r="W394">
        <f>16-STANDINGS_OVERALL14[[#This Row],[LG W]]</f>
        <v>12</v>
      </c>
      <c r="X394">
        <f>16-STANDINGS_OVERALL14[[#This Row],[LG WHIP]]</f>
        <v>12</v>
      </c>
      <c r="Y394">
        <f>16-STANDINGS_OVERALL14[[#This Row],[LG K]]</f>
        <v>14</v>
      </c>
      <c r="Z394">
        <f>16-STANDINGS_OVERALL14[[#This Row],[LG SV]]</f>
        <v>7</v>
      </c>
      <c r="AA39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107</v>
      </c>
      <c r="AB394">
        <f t="shared" si="6"/>
        <v>3</v>
      </c>
    </row>
    <row r="395" spans="1:28" x14ac:dyDescent="0.25">
      <c r="A395">
        <v>88</v>
      </c>
      <c r="B395" s="10" t="str">
        <f>STANDINGS_OVERALL14[[#This Row],[Team]]&amp;STANDINGS_OVERALL14[[#This Row],[League]]</f>
        <v>shorty043Main Event Online March 29 8 pm ET League 2</v>
      </c>
      <c r="C395" s="10" t="s">
        <v>489</v>
      </c>
      <c r="D395" t="s">
        <v>490</v>
      </c>
      <c r="E395" t="s">
        <v>425</v>
      </c>
      <c r="F395">
        <v>5</v>
      </c>
      <c r="G395">
        <f>INDEX(STANDINGS_BA[],MATCH(STANDINGS_OVERALL14[[#This Row],[TEAMandLEAGUE]],STANDINGS_BA[TeamANDLeague],0),COLUMN(STANDINGS_BA[PLACE]))</f>
        <v>8</v>
      </c>
      <c r="H395">
        <f>INDEX(STANDINGS_R[],MATCH(STANDINGS_OVERALL14[[#This Row],[TEAMandLEAGUE]],STANDINGS_R[TeamAndLeague],0),COLUMN(STANDINGS_R[PLACE]))</f>
        <v>9</v>
      </c>
      <c r="I395">
        <f>INDEX(STANDINGS_HR[],MATCH(STANDINGS_OVERALL14[[#This Row],[TEAMandLEAGUE]],STANDINGS_HR[TeamANDLeague],0),COLUMN(STANDINGS_HR[PLACE]))</f>
        <v>10</v>
      </c>
      <c r="J395">
        <f>INDEX(STANDINGS_RBI[],MATCH(STANDINGS_OVERALL14[[#This Row],[TEAMandLEAGUE]],STANDINGS_RBI[TeamANDLeague],0),COLUMN(STANDINGS_RBI[PLACE]))</f>
        <v>1</v>
      </c>
      <c r="K395">
        <f>INDEX(STANDINGS_SB[],MATCH(STANDINGS_OVERALL14[[#This Row],[TEAMandLEAGUE]],STANDINGS_SB[TeamANDLeague],0),COLUMN(STANDINGS_SB[PLACE]))</f>
        <v>3</v>
      </c>
      <c r="L395">
        <f>INDEX(STANDINGS_ERA[],MATCH(STANDINGS_OVERALL14[[#This Row],[TEAMandLEAGUE]],STANDINGS_ERA[TeamANDLeague],0),COLUMN(STANDINGS_ERA[PLACE]))</f>
        <v>3</v>
      </c>
      <c r="M395">
        <f>INDEX(STANDINGS_W[],MATCH(STANDINGS_OVERALL14[[#This Row],[TEAMandLEAGUE]],STANDINGS_W[TeamANDLeague],0),COLUMN(STANDINGS_W[PLACE]))</f>
        <v>5</v>
      </c>
      <c r="N395">
        <f>INDEX(STANDINGS_WHIP[],MATCH(STANDINGS_OVERALL14[[#This Row],[TEAMandLEAGUE]],STANDINGS_WHIP[TeamANDLeague],0),COLUMN(STANDINGS_WHIP[PLACE]))</f>
        <v>5</v>
      </c>
      <c r="O395">
        <f>INDEX(STANDINGS_K[],MATCH(STANDINGS_OVERALL14[[#This Row],[TEAMandLEAGUE]],STANDINGS_K[TeamANDLeague],0),COLUMN(STANDINGS_K[PLACE]))</f>
        <v>5</v>
      </c>
      <c r="P395">
        <f>INDEX(STANDINGS_SV[],MATCH(STANDINGS_OVERALL14[[#This Row],[TEAMandLEAGUE]],STANDINGS_SV[TeamANDLeague],0),COLUMN(STANDINGS_SV[PLACE]))</f>
        <v>6</v>
      </c>
      <c r="Q395">
        <f>16-STANDINGS_OVERALL14[[#This Row],[LG BA]]</f>
        <v>8</v>
      </c>
      <c r="R395">
        <f>16-STANDINGS_OVERALL14[[#This Row],[LG R]]</f>
        <v>7</v>
      </c>
      <c r="S395">
        <f>16-STANDINGS_OVERALL14[[#This Row],[LG HR]]</f>
        <v>6</v>
      </c>
      <c r="T395">
        <f>16-STANDINGS_OVERALL14[[#This Row],[LG RBI]]</f>
        <v>15</v>
      </c>
      <c r="U395">
        <f>16-STANDINGS_OVERALL14[[#This Row],[LG SB]]</f>
        <v>13</v>
      </c>
      <c r="V395">
        <f>16-STANDINGS_OVERALL14[[#This Row],[LG ERA]]</f>
        <v>13</v>
      </c>
      <c r="W395">
        <f>16-STANDINGS_OVERALL14[[#This Row],[LG W]]</f>
        <v>11</v>
      </c>
      <c r="X395">
        <f>16-STANDINGS_OVERALL14[[#This Row],[LG WHIP]]</f>
        <v>11</v>
      </c>
      <c r="Y395">
        <f>16-STANDINGS_OVERALL14[[#This Row],[LG K]]</f>
        <v>11</v>
      </c>
      <c r="Z395">
        <f>16-STANDINGS_OVERALL14[[#This Row],[LG SV]]</f>
        <v>10</v>
      </c>
      <c r="AA39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105</v>
      </c>
      <c r="AB395">
        <f t="shared" si="6"/>
        <v>4</v>
      </c>
    </row>
    <row r="396" spans="1:28" x14ac:dyDescent="0.25">
      <c r="A396">
        <v>150</v>
      </c>
      <c r="B396" s="10" t="str">
        <f>STANDINGS_OVERALL14[[#This Row],[Team]]&amp;STANDINGS_OVERALL14[[#This Row],[League]]</f>
        <v>Captain MorganMain Event Online March 29 8 pm ET League 2</v>
      </c>
      <c r="C396" s="10" t="s">
        <v>554</v>
      </c>
      <c r="D396" t="s">
        <v>62</v>
      </c>
      <c r="E396" t="s">
        <v>425</v>
      </c>
      <c r="F396">
        <v>1</v>
      </c>
      <c r="G396">
        <f>INDEX(STANDINGS_BA[],MATCH(STANDINGS_OVERALL14[[#This Row],[TEAMandLEAGUE]],STANDINGS_BA[TeamANDLeague],0),COLUMN(STANDINGS_BA[PLACE]))</f>
        <v>7</v>
      </c>
      <c r="H396">
        <f>INDEX(STANDINGS_R[],MATCH(STANDINGS_OVERALL14[[#This Row],[TEAMandLEAGUE]],STANDINGS_R[TeamAndLeague],0),COLUMN(STANDINGS_R[PLACE]))</f>
        <v>3</v>
      </c>
      <c r="I396">
        <f>INDEX(STANDINGS_HR[],MATCH(STANDINGS_OVERALL14[[#This Row],[TEAMandLEAGUE]],STANDINGS_HR[TeamANDLeague],0),COLUMN(STANDINGS_HR[PLACE]))</f>
        <v>1</v>
      </c>
      <c r="J396">
        <f>INDEX(STANDINGS_RBI[],MATCH(STANDINGS_OVERALL14[[#This Row],[TEAMandLEAGUE]],STANDINGS_RBI[TeamANDLeague],0),COLUMN(STANDINGS_RBI[PLACE]))</f>
        <v>4</v>
      </c>
      <c r="K396">
        <f>INDEX(STANDINGS_SB[],MATCH(STANDINGS_OVERALL14[[#This Row],[TEAMandLEAGUE]],STANDINGS_SB[TeamANDLeague],0),COLUMN(STANDINGS_SB[PLACE]))</f>
        <v>1</v>
      </c>
      <c r="L396">
        <f>INDEX(STANDINGS_ERA[],MATCH(STANDINGS_OVERALL14[[#This Row],[TEAMandLEAGUE]],STANDINGS_ERA[TeamANDLeague],0),COLUMN(STANDINGS_ERA[PLACE]))</f>
        <v>15</v>
      </c>
      <c r="M396">
        <f>INDEX(STANDINGS_W[],MATCH(STANDINGS_OVERALL14[[#This Row],[TEAMandLEAGUE]],STANDINGS_W[TeamANDLeague],0),COLUMN(STANDINGS_W[PLACE]))</f>
        <v>10</v>
      </c>
      <c r="N396">
        <f>INDEX(STANDINGS_WHIP[],MATCH(STANDINGS_OVERALL14[[#This Row],[TEAMandLEAGUE]],STANDINGS_WHIP[TeamANDLeague],0),COLUMN(STANDINGS_WHIP[PLACE]))</f>
        <v>13</v>
      </c>
      <c r="O396">
        <f>INDEX(STANDINGS_K[],MATCH(STANDINGS_OVERALL14[[#This Row],[TEAMandLEAGUE]],STANDINGS_K[TeamANDLeague],0),COLUMN(STANDINGS_K[PLACE]))</f>
        <v>9</v>
      </c>
      <c r="P396">
        <f>INDEX(STANDINGS_SV[],MATCH(STANDINGS_OVERALL14[[#This Row],[TEAMandLEAGUE]],STANDINGS_SV[TeamANDLeague],0),COLUMN(STANDINGS_SV[PLACE]))</f>
        <v>4</v>
      </c>
      <c r="Q396">
        <f>16-STANDINGS_OVERALL14[[#This Row],[LG BA]]</f>
        <v>9</v>
      </c>
      <c r="R396">
        <f>16-STANDINGS_OVERALL14[[#This Row],[LG R]]</f>
        <v>13</v>
      </c>
      <c r="S396">
        <f>16-STANDINGS_OVERALL14[[#This Row],[LG HR]]</f>
        <v>15</v>
      </c>
      <c r="T396">
        <f>16-STANDINGS_OVERALL14[[#This Row],[LG RBI]]</f>
        <v>12</v>
      </c>
      <c r="U396">
        <f>16-STANDINGS_OVERALL14[[#This Row],[LG SB]]</f>
        <v>15</v>
      </c>
      <c r="V396">
        <f>16-STANDINGS_OVERALL14[[#This Row],[LG ERA]]</f>
        <v>1</v>
      </c>
      <c r="W396">
        <f>16-STANDINGS_OVERALL14[[#This Row],[LG W]]</f>
        <v>6</v>
      </c>
      <c r="X396">
        <f>16-STANDINGS_OVERALL14[[#This Row],[LG WHIP]]</f>
        <v>3</v>
      </c>
      <c r="Y396">
        <f>16-STANDINGS_OVERALL14[[#This Row],[LG K]]</f>
        <v>7</v>
      </c>
      <c r="Z396">
        <f>16-STANDINGS_OVERALL14[[#This Row],[LG SV]]</f>
        <v>12</v>
      </c>
      <c r="AA39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93</v>
      </c>
      <c r="AB396">
        <f t="shared" si="6"/>
        <v>5</v>
      </c>
    </row>
    <row r="397" spans="1:28" x14ac:dyDescent="0.25">
      <c r="A397">
        <v>155</v>
      </c>
      <c r="B397" s="10" t="str">
        <f>STANDINGS_OVERALL14[[#This Row],[Team]]&amp;STANDINGS_OVERALL14[[#This Row],[League]]</f>
        <v>The Baseball FuriesMain Event Online March 29 8 pm ET League 2</v>
      </c>
      <c r="C397" s="10" t="s">
        <v>558</v>
      </c>
      <c r="D397" t="s">
        <v>559</v>
      </c>
      <c r="E397" t="s">
        <v>425</v>
      </c>
      <c r="F397">
        <v>15</v>
      </c>
      <c r="G397">
        <f>INDEX(STANDINGS_BA[],MATCH(STANDINGS_OVERALL14[[#This Row],[TEAMandLEAGUE]],STANDINGS_BA[TeamANDLeague],0),COLUMN(STANDINGS_BA[PLACE]))</f>
        <v>6</v>
      </c>
      <c r="H397">
        <f>INDEX(STANDINGS_R[],MATCH(STANDINGS_OVERALL14[[#This Row],[TEAMandLEAGUE]],STANDINGS_R[TeamAndLeague],0),COLUMN(STANDINGS_R[PLACE]))</f>
        <v>4</v>
      </c>
      <c r="I397">
        <f>INDEX(STANDINGS_HR[],MATCH(STANDINGS_OVERALL14[[#This Row],[TEAMandLEAGUE]],STANDINGS_HR[TeamANDLeague],0),COLUMN(STANDINGS_HR[PLACE]))</f>
        <v>6</v>
      </c>
      <c r="J397">
        <f>INDEX(STANDINGS_RBI[],MATCH(STANDINGS_OVERALL14[[#This Row],[TEAMandLEAGUE]],STANDINGS_RBI[TeamANDLeague],0),COLUMN(STANDINGS_RBI[PLACE]))</f>
        <v>2</v>
      </c>
      <c r="K397">
        <f>INDEX(STANDINGS_SB[],MATCH(STANDINGS_OVERALL14[[#This Row],[TEAMandLEAGUE]],STANDINGS_SB[TeamANDLeague],0),COLUMN(STANDINGS_SB[PLACE]))</f>
        <v>13</v>
      </c>
      <c r="L397">
        <f>INDEX(STANDINGS_ERA[],MATCH(STANDINGS_OVERALL14[[#This Row],[TEAMandLEAGUE]],STANDINGS_ERA[TeamANDLeague],0),COLUMN(STANDINGS_ERA[PLACE]))</f>
        <v>2</v>
      </c>
      <c r="M397">
        <f>INDEX(STANDINGS_W[],MATCH(STANDINGS_OVERALL14[[#This Row],[TEAMandLEAGUE]],STANDINGS_W[TeamANDLeague],0),COLUMN(STANDINGS_W[PLACE]))</f>
        <v>8</v>
      </c>
      <c r="N397">
        <f>INDEX(STANDINGS_WHIP[],MATCH(STANDINGS_OVERALL14[[#This Row],[TEAMandLEAGUE]],STANDINGS_WHIP[TeamANDLeague],0),COLUMN(STANDINGS_WHIP[PLACE]))</f>
        <v>3</v>
      </c>
      <c r="O397">
        <f>INDEX(STANDINGS_K[],MATCH(STANDINGS_OVERALL14[[#This Row],[TEAMandLEAGUE]],STANDINGS_K[TeamANDLeague],0),COLUMN(STANDINGS_K[PLACE]))</f>
        <v>10</v>
      </c>
      <c r="P397">
        <f>INDEX(STANDINGS_SV[],MATCH(STANDINGS_OVERALL14[[#This Row],[TEAMandLEAGUE]],STANDINGS_SV[TeamANDLeague],0),COLUMN(STANDINGS_SV[PLACE]))</f>
        <v>14</v>
      </c>
      <c r="Q397">
        <f>16-STANDINGS_OVERALL14[[#This Row],[LG BA]]</f>
        <v>10</v>
      </c>
      <c r="R397">
        <f>16-STANDINGS_OVERALL14[[#This Row],[LG R]]</f>
        <v>12</v>
      </c>
      <c r="S397">
        <f>16-STANDINGS_OVERALL14[[#This Row],[LG HR]]</f>
        <v>10</v>
      </c>
      <c r="T397">
        <f>16-STANDINGS_OVERALL14[[#This Row],[LG RBI]]</f>
        <v>14</v>
      </c>
      <c r="U397">
        <f>16-STANDINGS_OVERALL14[[#This Row],[LG SB]]</f>
        <v>3</v>
      </c>
      <c r="V397">
        <f>16-STANDINGS_OVERALL14[[#This Row],[LG ERA]]</f>
        <v>14</v>
      </c>
      <c r="W397">
        <f>16-STANDINGS_OVERALL14[[#This Row],[LG W]]</f>
        <v>8</v>
      </c>
      <c r="X397">
        <f>16-STANDINGS_OVERALL14[[#This Row],[LG WHIP]]</f>
        <v>13</v>
      </c>
      <c r="Y397">
        <f>16-STANDINGS_OVERALL14[[#This Row],[LG K]]</f>
        <v>6</v>
      </c>
      <c r="Z397">
        <f>16-STANDINGS_OVERALL14[[#This Row],[LG SV]]</f>
        <v>2</v>
      </c>
      <c r="AA39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92</v>
      </c>
      <c r="AB397">
        <f t="shared" si="6"/>
        <v>6</v>
      </c>
    </row>
    <row r="398" spans="1:28" x14ac:dyDescent="0.25">
      <c r="A398">
        <v>159</v>
      </c>
      <c r="B398" s="10" t="str">
        <f>STANDINGS_OVERALL14[[#This Row],[Team]]&amp;STANDINGS_OVERALL14[[#This Row],[League]]</f>
        <v>CC's DesperadosMain Event Online March 29 8 pm ET League 2</v>
      </c>
      <c r="C398" s="10" t="s">
        <v>157</v>
      </c>
      <c r="D398" t="s">
        <v>158</v>
      </c>
      <c r="E398" t="s">
        <v>425</v>
      </c>
      <c r="F398">
        <v>2</v>
      </c>
      <c r="G398">
        <f>INDEX(STANDINGS_BA[],MATCH(STANDINGS_OVERALL14[[#This Row],[TEAMandLEAGUE]],STANDINGS_BA[TeamANDLeague],0),COLUMN(STANDINGS_BA[PLACE]))</f>
        <v>2</v>
      </c>
      <c r="H398">
        <f>INDEX(STANDINGS_R[],MATCH(STANDINGS_OVERALL14[[#This Row],[TEAMandLEAGUE]],STANDINGS_R[TeamAndLeague],0),COLUMN(STANDINGS_R[PLACE]))</f>
        <v>7</v>
      </c>
      <c r="I398">
        <f>INDEX(STANDINGS_HR[],MATCH(STANDINGS_OVERALL14[[#This Row],[TEAMandLEAGUE]],STANDINGS_HR[TeamANDLeague],0),COLUMN(STANDINGS_HR[PLACE]))</f>
        <v>3</v>
      </c>
      <c r="J398">
        <f>INDEX(STANDINGS_RBI[],MATCH(STANDINGS_OVERALL14[[#This Row],[TEAMandLEAGUE]],STANDINGS_RBI[TeamANDLeague],0),COLUMN(STANDINGS_RBI[PLACE]))</f>
        <v>6</v>
      </c>
      <c r="K398">
        <f>INDEX(STANDINGS_SB[],MATCH(STANDINGS_OVERALL14[[#This Row],[TEAMandLEAGUE]],STANDINGS_SB[TeamANDLeague],0),COLUMN(STANDINGS_SB[PLACE]))</f>
        <v>15</v>
      </c>
      <c r="L398">
        <f>INDEX(STANDINGS_ERA[],MATCH(STANDINGS_OVERALL14[[#This Row],[TEAMandLEAGUE]],STANDINGS_ERA[TeamANDLeague],0),COLUMN(STANDINGS_ERA[PLACE]))</f>
        <v>8</v>
      </c>
      <c r="M398">
        <f>INDEX(STANDINGS_W[],MATCH(STANDINGS_OVERALL14[[#This Row],[TEAMandLEAGUE]],STANDINGS_W[TeamANDLeague],0),COLUMN(STANDINGS_W[PLACE]))</f>
        <v>2</v>
      </c>
      <c r="N398">
        <f>INDEX(STANDINGS_WHIP[],MATCH(STANDINGS_OVERALL14[[#This Row],[TEAMandLEAGUE]],STANDINGS_WHIP[TeamANDLeague],0),COLUMN(STANDINGS_WHIP[PLACE]))</f>
        <v>9</v>
      </c>
      <c r="O398">
        <f>INDEX(STANDINGS_K[],MATCH(STANDINGS_OVERALL14[[#This Row],[TEAMandLEAGUE]],STANDINGS_K[TeamANDLeague],0),COLUMN(STANDINGS_K[PLACE]))</f>
        <v>1</v>
      </c>
      <c r="P398">
        <f>INDEX(STANDINGS_SV[],MATCH(STANDINGS_OVERALL14[[#This Row],[TEAMandLEAGUE]],STANDINGS_SV[TeamANDLeague],0),COLUMN(STANDINGS_SV[PLACE]))</f>
        <v>15</v>
      </c>
      <c r="Q398">
        <f>16-STANDINGS_OVERALL14[[#This Row],[LG BA]]</f>
        <v>14</v>
      </c>
      <c r="R398">
        <f>16-STANDINGS_OVERALL14[[#This Row],[LG R]]</f>
        <v>9</v>
      </c>
      <c r="S398">
        <f>16-STANDINGS_OVERALL14[[#This Row],[LG HR]]</f>
        <v>13</v>
      </c>
      <c r="T398">
        <f>16-STANDINGS_OVERALL14[[#This Row],[LG RBI]]</f>
        <v>10</v>
      </c>
      <c r="U398">
        <f>16-STANDINGS_OVERALL14[[#This Row],[LG SB]]</f>
        <v>1</v>
      </c>
      <c r="V398">
        <f>16-STANDINGS_OVERALL14[[#This Row],[LG ERA]]</f>
        <v>8</v>
      </c>
      <c r="W398">
        <f>16-STANDINGS_OVERALL14[[#This Row],[LG W]]</f>
        <v>14</v>
      </c>
      <c r="X398">
        <f>16-STANDINGS_OVERALL14[[#This Row],[LG WHIP]]</f>
        <v>7</v>
      </c>
      <c r="Y398">
        <f>16-STANDINGS_OVERALL14[[#This Row],[LG K]]</f>
        <v>15</v>
      </c>
      <c r="Z398">
        <f>16-STANDINGS_OVERALL14[[#This Row],[LG SV]]</f>
        <v>1</v>
      </c>
      <c r="AA39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92</v>
      </c>
      <c r="AB398">
        <f t="shared" si="6"/>
        <v>7</v>
      </c>
    </row>
    <row r="399" spans="1:28" x14ac:dyDescent="0.25">
      <c r="A399">
        <v>270</v>
      </c>
      <c r="B399" s="10" t="str">
        <f>STANDINGS_OVERALL14[[#This Row],[Team]]&amp;STANDINGS_OVERALL14[[#This Row],[League]]</f>
        <v>30M Dollar MauerMain Event Online March 29 8 pm ET League 2</v>
      </c>
      <c r="C399" s="10" t="s">
        <v>660</v>
      </c>
      <c r="D399" t="s">
        <v>661</v>
      </c>
      <c r="E399" t="s">
        <v>425</v>
      </c>
      <c r="F399">
        <v>3</v>
      </c>
      <c r="G399">
        <f>INDEX(STANDINGS_BA[],MATCH(STANDINGS_OVERALL14[[#This Row],[TEAMandLEAGUE]],STANDINGS_BA[TeamANDLeague],0),COLUMN(STANDINGS_BA[PLACE]))</f>
        <v>11</v>
      </c>
      <c r="H399">
        <f>INDEX(STANDINGS_R[],MATCH(STANDINGS_OVERALL14[[#This Row],[TEAMandLEAGUE]],STANDINGS_R[TeamAndLeague],0),COLUMN(STANDINGS_R[PLACE]))</f>
        <v>10</v>
      </c>
      <c r="I399">
        <f>INDEX(STANDINGS_HR[],MATCH(STANDINGS_OVERALL14[[#This Row],[TEAMandLEAGUE]],STANDINGS_HR[TeamANDLeague],0),COLUMN(STANDINGS_HR[PLACE]))</f>
        <v>12</v>
      </c>
      <c r="J399">
        <f>INDEX(STANDINGS_RBI[],MATCH(STANDINGS_OVERALL14[[#This Row],[TEAMandLEAGUE]],STANDINGS_RBI[TeamANDLeague],0),COLUMN(STANDINGS_RBI[PLACE]))</f>
        <v>9</v>
      </c>
      <c r="K399">
        <f>INDEX(STANDINGS_SB[],MATCH(STANDINGS_OVERALL14[[#This Row],[TEAMandLEAGUE]],STANDINGS_SB[TeamANDLeague],0),COLUMN(STANDINGS_SB[PLACE]))</f>
        <v>9</v>
      </c>
      <c r="L399">
        <f>INDEX(STANDINGS_ERA[],MATCH(STANDINGS_OVERALL14[[#This Row],[TEAMandLEAGUE]],STANDINGS_ERA[TeamANDLeague],0),COLUMN(STANDINGS_ERA[PLACE]))</f>
        <v>9</v>
      </c>
      <c r="M399">
        <f>INDEX(STANDINGS_W[],MATCH(STANDINGS_OVERALL14[[#This Row],[TEAMandLEAGUE]],STANDINGS_W[TeamANDLeague],0),COLUMN(STANDINGS_W[PLACE]))</f>
        <v>7</v>
      </c>
      <c r="N399">
        <f>INDEX(STANDINGS_WHIP[],MATCH(STANDINGS_OVERALL14[[#This Row],[TEAMandLEAGUE]],STANDINGS_WHIP[TeamANDLeague],0),COLUMN(STANDINGS_WHIP[PLACE]))</f>
        <v>10</v>
      </c>
      <c r="O399">
        <f>INDEX(STANDINGS_K[],MATCH(STANDINGS_OVERALL14[[#This Row],[TEAMandLEAGUE]],STANDINGS_K[TeamANDLeague],0),COLUMN(STANDINGS_K[PLACE]))</f>
        <v>7</v>
      </c>
      <c r="P399">
        <f>INDEX(STANDINGS_SV[],MATCH(STANDINGS_OVERALL14[[#This Row],[TEAMandLEAGUE]],STANDINGS_SV[TeamANDLeague],0),COLUMN(STANDINGS_SV[PLACE]))</f>
        <v>2</v>
      </c>
      <c r="Q399">
        <f>16-STANDINGS_OVERALL14[[#This Row],[LG BA]]</f>
        <v>5</v>
      </c>
      <c r="R399">
        <f>16-STANDINGS_OVERALL14[[#This Row],[LG R]]</f>
        <v>6</v>
      </c>
      <c r="S399">
        <f>16-STANDINGS_OVERALL14[[#This Row],[LG HR]]</f>
        <v>4</v>
      </c>
      <c r="T399">
        <f>16-STANDINGS_OVERALL14[[#This Row],[LG RBI]]</f>
        <v>7</v>
      </c>
      <c r="U399">
        <f>16-STANDINGS_OVERALL14[[#This Row],[LG SB]]</f>
        <v>7</v>
      </c>
      <c r="V399">
        <f>16-STANDINGS_OVERALL14[[#This Row],[LG ERA]]</f>
        <v>7</v>
      </c>
      <c r="W399">
        <f>16-STANDINGS_OVERALL14[[#This Row],[LG W]]</f>
        <v>9</v>
      </c>
      <c r="X399">
        <f>16-STANDINGS_OVERALL14[[#This Row],[LG WHIP]]</f>
        <v>6</v>
      </c>
      <c r="Y399">
        <f>16-STANDINGS_OVERALL14[[#This Row],[LG K]]</f>
        <v>9</v>
      </c>
      <c r="Z399">
        <f>16-STANDINGS_OVERALL14[[#This Row],[LG SV]]</f>
        <v>14</v>
      </c>
      <c r="AA39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74</v>
      </c>
      <c r="AB399">
        <f t="shared" si="6"/>
        <v>8</v>
      </c>
    </row>
    <row r="400" spans="1:28" x14ac:dyDescent="0.25">
      <c r="A400">
        <v>261</v>
      </c>
      <c r="B400" s="10" t="str">
        <f>STANDINGS_OVERALL14[[#This Row],[Team]]&amp;STANDINGS_OVERALL14[[#This Row],[League]]</f>
        <v>Tre DogMain Event Online March 29 8 pm ET League 2</v>
      </c>
      <c r="C400" s="10" t="s">
        <v>656</v>
      </c>
      <c r="D400" t="s">
        <v>657</v>
      </c>
      <c r="E400" t="s">
        <v>425</v>
      </c>
      <c r="F400">
        <v>10</v>
      </c>
      <c r="G400">
        <f>INDEX(STANDINGS_BA[],MATCH(STANDINGS_OVERALL14[[#This Row],[TEAMandLEAGUE]],STANDINGS_BA[TeamANDLeague],0),COLUMN(STANDINGS_BA[PLACE]))</f>
        <v>14</v>
      </c>
      <c r="H400">
        <f>INDEX(STANDINGS_R[],MATCH(STANDINGS_OVERALL14[[#This Row],[TEAMandLEAGUE]],STANDINGS_R[TeamAndLeague],0),COLUMN(STANDINGS_R[PLACE]))</f>
        <v>8</v>
      </c>
      <c r="I400">
        <f>INDEX(STANDINGS_HR[],MATCH(STANDINGS_OVERALL14[[#This Row],[TEAMandLEAGUE]],STANDINGS_HR[TeamANDLeague],0),COLUMN(STANDINGS_HR[PLACE]))</f>
        <v>8</v>
      </c>
      <c r="J400">
        <f>INDEX(STANDINGS_RBI[],MATCH(STANDINGS_OVERALL14[[#This Row],[TEAMandLEAGUE]],STANDINGS_RBI[TeamANDLeague],0),COLUMN(STANDINGS_RBI[PLACE]))</f>
        <v>11</v>
      </c>
      <c r="K400">
        <f>INDEX(STANDINGS_SB[],MATCH(STANDINGS_OVERALL14[[#This Row],[TEAMandLEAGUE]],STANDINGS_SB[TeamANDLeague],0),COLUMN(STANDINGS_SB[PLACE]))</f>
        <v>2</v>
      </c>
      <c r="L400">
        <f>INDEX(STANDINGS_ERA[],MATCH(STANDINGS_OVERALL14[[#This Row],[TEAMandLEAGUE]],STANDINGS_ERA[TeamANDLeague],0),COLUMN(STANDINGS_ERA[PLACE]))</f>
        <v>10</v>
      </c>
      <c r="M400">
        <f>INDEX(STANDINGS_W[],MATCH(STANDINGS_OVERALL14[[#This Row],[TEAMandLEAGUE]],STANDINGS_W[TeamANDLeague],0),COLUMN(STANDINGS_W[PLACE]))</f>
        <v>12</v>
      </c>
      <c r="N400">
        <f>INDEX(STANDINGS_WHIP[],MATCH(STANDINGS_OVERALL14[[#This Row],[TEAMandLEAGUE]],STANDINGS_WHIP[TeamANDLeague],0),COLUMN(STANDINGS_WHIP[PLACE]))</f>
        <v>8</v>
      </c>
      <c r="O400">
        <f>INDEX(STANDINGS_K[],MATCH(STANDINGS_OVERALL14[[#This Row],[TEAMandLEAGUE]],STANDINGS_K[TeamANDLeague],0),COLUMN(STANDINGS_K[PLACE]))</f>
        <v>4</v>
      </c>
      <c r="P400">
        <f>INDEX(STANDINGS_SV[],MATCH(STANDINGS_OVERALL14[[#This Row],[TEAMandLEAGUE]],STANDINGS_SV[TeamANDLeague],0),COLUMN(STANDINGS_SV[PLACE]))</f>
        <v>10</v>
      </c>
      <c r="Q400">
        <f>16-STANDINGS_OVERALL14[[#This Row],[LG BA]]</f>
        <v>2</v>
      </c>
      <c r="R400">
        <f>16-STANDINGS_OVERALL14[[#This Row],[LG R]]</f>
        <v>8</v>
      </c>
      <c r="S400">
        <f>16-STANDINGS_OVERALL14[[#This Row],[LG HR]]</f>
        <v>8</v>
      </c>
      <c r="T400">
        <f>16-STANDINGS_OVERALL14[[#This Row],[LG RBI]]</f>
        <v>5</v>
      </c>
      <c r="U400">
        <f>16-STANDINGS_OVERALL14[[#This Row],[LG SB]]</f>
        <v>14</v>
      </c>
      <c r="V400">
        <f>16-STANDINGS_OVERALL14[[#This Row],[LG ERA]]</f>
        <v>6</v>
      </c>
      <c r="W400">
        <f>16-STANDINGS_OVERALL14[[#This Row],[LG W]]</f>
        <v>4</v>
      </c>
      <c r="X400">
        <f>16-STANDINGS_OVERALL14[[#This Row],[LG WHIP]]</f>
        <v>8</v>
      </c>
      <c r="Y400">
        <f>16-STANDINGS_OVERALL14[[#This Row],[LG K]]</f>
        <v>12</v>
      </c>
      <c r="Z400">
        <f>16-STANDINGS_OVERALL14[[#This Row],[LG SV]]</f>
        <v>6</v>
      </c>
      <c r="AA40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73</v>
      </c>
      <c r="AB400">
        <f t="shared" si="6"/>
        <v>9</v>
      </c>
    </row>
    <row r="401" spans="1:28" x14ac:dyDescent="0.25">
      <c r="A401">
        <v>334</v>
      </c>
      <c r="B401" s="10" t="str">
        <f>STANDINGS_OVERALL14[[#This Row],[Team]]&amp;STANDINGS_OVERALL14[[#This Row],[League]]</f>
        <v>We Did Not SuckMain Event Online March 29 8 pm ET League 2</v>
      </c>
      <c r="C401" s="10" t="s">
        <v>737</v>
      </c>
      <c r="D401" t="s">
        <v>738</v>
      </c>
      <c r="E401" t="s">
        <v>425</v>
      </c>
      <c r="F401">
        <v>12</v>
      </c>
      <c r="G401">
        <f>INDEX(STANDINGS_BA[],MATCH(STANDINGS_OVERALL14[[#This Row],[TEAMandLEAGUE]],STANDINGS_BA[TeamANDLeague],0),COLUMN(STANDINGS_BA[PLACE]))</f>
        <v>12</v>
      </c>
      <c r="H401">
        <f>INDEX(STANDINGS_R[],MATCH(STANDINGS_OVERALL14[[#This Row],[TEAMandLEAGUE]],STANDINGS_R[TeamAndLeague],0),COLUMN(STANDINGS_R[PLACE]))</f>
        <v>6</v>
      </c>
      <c r="I401">
        <f>INDEX(STANDINGS_HR[],MATCH(STANDINGS_OVERALL14[[#This Row],[TEAMandLEAGUE]],STANDINGS_HR[TeamANDLeague],0),COLUMN(STANDINGS_HR[PLACE]))</f>
        <v>4</v>
      </c>
      <c r="J401">
        <f>INDEX(STANDINGS_RBI[],MATCH(STANDINGS_OVERALL14[[#This Row],[TEAMandLEAGUE]],STANDINGS_RBI[TeamANDLeague],0),COLUMN(STANDINGS_RBI[PLACE]))</f>
        <v>10</v>
      </c>
      <c r="K401">
        <f>INDEX(STANDINGS_SB[],MATCH(STANDINGS_OVERALL14[[#This Row],[TEAMandLEAGUE]],STANDINGS_SB[TeamANDLeague],0),COLUMN(STANDINGS_SB[PLACE]))</f>
        <v>11</v>
      </c>
      <c r="L401">
        <f>INDEX(STANDINGS_ERA[],MATCH(STANDINGS_OVERALL14[[#This Row],[TEAMandLEAGUE]],STANDINGS_ERA[TeamANDLeague],0),COLUMN(STANDINGS_ERA[PLACE]))</f>
        <v>12</v>
      </c>
      <c r="M401">
        <f>INDEX(STANDINGS_W[],MATCH(STANDINGS_OVERALL14[[#This Row],[TEAMandLEAGUE]],STANDINGS_W[TeamANDLeague],0),COLUMN(STANDINGS_W[PLACE]))</f>
        <v>6</v>
      </c>
      <c r="N401">
        <f>INDEX(STANDINGS_WHIP[],MATCH(STANDINGS_OVERALL14[[#This Row],[TEAMandLEAGUE]],STANDINGS_WHIP[TeamANDLeague],0),COLUMN(STANDINGS_WHIP[PLACE]))</f>
        <v>14</v>
      </c>
      <c r="O401">
        <f>INDEX(STANDINGS_K[],MATCH(STANDINGS_OVERALL14[[#This Row],[TEAMandLEAGUE]],STANDINGS_K[TeamANDLeague],0),COLUMN(STANDINGS_K[PLACE]))</f>
        <v>11</v>
      </c>
      <c r="P401">
        <f>INDEX(STANDINGS_SV[],MATCH(STANDINGS_OVERALL14[[#This Row],[TEAMandLEAGUE]],STANDINGS_SV[TeamANDLeague],0),COLUMN(STANDINGS_SV[PLACE]))</f>
        <v>11</v>
      </c>
      <c r="Q401">
        <f>16-STANDINGS_OVERALL14[[#This Row],[LG BA]]</f>
        <v>4</v>
      </c>
      <c r="R401">
        <f>16-STANDINGS_OVERALL14[[#This Row],[LG R]]</f>
        <v>10</v>
      </c>
      <c r="S401">
        <f>16-STANDINGS_OVERALL14[[#This Row],[LG HR]]</f>
        <v>12</v>
      </c>
      <c r="T401">
        <f>16-STANDINGS_OVERALL14[[#This Row],[LG RBI]]</f>
        <v>6</v>
      </c>
      <c r="U401">
        <f>16-STANDINGS_OVERALL14[[#This Row],[LG SB]]</f>
        <v>5</v>
      </c>
      <c r="V401">
        <f>16-STANDINGS_OVERALL14[[#This Row],[LG ERA]]</f>
        <v>4</v>
      </c>
      <c r="W401">
        <f>16-STANDINGS_OVERALL14[[#This Row],[LG W]]</f>
        <v>10</v>
      </c>
      <c r="X401">
        <f>16-STANDINGS_OVERALL14[[#This Row],[LG WHIP]]</f>
        <v>2</v>
      </c>
      <c r="Y401">
        <f>16-STANDINGS_OVERALL14[[#This Row],[LG K]]</f>
        <v>5</v>
      </c>
      <c r="Z401">
        <f>16-STANDINGS_OVERALL14[[#This Row],[LG SV]]</f>
        <v>5</v>
      </c>
      <c r="AA40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63</v>
      </c>
      <c r="AB401">
        <f t="shared" si="6"/>
        <v>10</v>
      </c>
    </row>
    <row r="402" spans="1:28" x14ac:dyDescent="0.25">
      <c r="A402">
        <v>373</v>
      </c>
      <c r="B402" s="10" t="str">
        <f>STANDINGS_OVERALL14[[#This Row],[Team]]&amp;STANDINGS_OVERALL14[[#This Row],[League]]</f>
        <v>DiamondkingMain Event Online March 29 8 pm ET League 2</v>
      </c>
      <c r="C402" s="10" t="s">
        <v>773</v>
      </c>
      <c r="D402" t="s">
        <v>232</v>
      </c>
      <c r="E402" t="s">
        <v>425</v>
      </c>
      <c r="F402">
        <v>14</v>
      </c>
      <c r="G402">
        <f>INDEX(STANDINGS_BA[],MATCH(STANDINGS_OVERALL14[[#This Row],[TEAMandLEAGUE]],STANDINGS_BA[TeamANDLeague],0),COLUMN(STANDINGS_BA[PLACE]))</f>
        <v>13</v>
      </c>
      <c r="H402">
        <f>INDEX(STANDINGS_R[],MATCH(STANDINGS_OVERALL14[[#This Row],[TEAMandLEAGUE]],STANDINGS_R[TeamAndLeague],0),COLUMN(STANDINGS_R[PLACE]))</f>
        <v>11</v>
      </c>
      <c r="I402">
        <f>INDEX(STANDINGS_HR[],MATCH(STANDINGS_OVERALL14[[#This Row],[TEAMandLEAGUE]],STANDINGS_HR[TeamANDLeague],0),COLUMN(STANDINGS_HR[PLACE]))</f>
        <v>9</v>
      </c>
      <c r="J402">
        <f>INDEX(STANDINGS_RBI[],MATCH(STANDINGS_OVERALL14[[#This Row],[TEAMandLEAGUE]],STANDINGS_RBI[TeamANDLeague],0),COLUMN(STANDINGS_RBI[PLACE]))</f>
        <v>13</v>
      </c>
      <c r="K402">
        <f>INDEX(STANDINGS_SB[],MATCH(STANDINGS_OVERALL14[[#This Row],[TEAMandLEAGUE]],STANDINGS_SB[TeamANDLeague],0),COLUMN(STANDINGS_SB[PLACE]))</f>
        <v>10</v>
      </c>
      <c r="L402">
        <f>INDEX(STANDINGS_ERA[],MATCH(STANDINGS_OVERALL14[[#This Row],[TEAMandLEAGUE]],STANDINGS_ERA[TeamANDLeague],0),COLUMN(STANDINGS_ERA[PLACE]))</f>
        <v>4</v>
      </c>
      <c r="M402">
        <f>INDEX(STANDINGS_W[],MATCH(STANDINGS_OVERALL14[[#This Row],[TEAMandLEAGUE]],STANDINGS_W[TeamANDLeague],0),COLUMN(STANDINGS_W[PLACE]))</f>
        <v>11</v>
      </c>
      <c r="N402">
        <f>INDEX(STANDINGS_WHIP[],MATCH(STANDINGS_OVERALL14[[#This Row],[TEAMandLEAGUE]],STANDINGS_WHIP[TeamANDLeague],0),COLUMN(STANDINGS_WHIP[PLACE]))</f>
        <v>6</v>
      </c>
      <c r="O402">
        <f>INDEX(STANDINGS_K[],MATCH(STANDINGS_OVERALL14[[#This Row],[TEAMandLEAGUE]],STANDINGS_K[TeamANDLeague],0),COLUMN(STANDINGS_K[PLACE]))</f>
        <v>13</v>
      </c>
      <c r="P402">
        <f>INDEX(STANDINGS_SV[],MATCH(STANDINGS_OVERALL14[[#This Row],[TEAMandLEAGUE]],STANDINGS_SV[TeamANDLeague],0),COLUMN(STANDINGS_SV[PLACE]))</f>
        <v>7</v>
      </c>
      <c r="Q402">
        <f>16-STANDINGS_OVERALL14[[#This Row],[LG BA]]</f>
        <v>3</v>
      </c>
      <c r="R402">
        <f>16-STANDINGS_OVERALL14[[#This Row],[LG R]]</f>
        <v>5</v>
      </c>
      <c r="S402">
        <f>16-STANDINGS_OVERALL14[[#This Row],[LG HR]]</f>
        <v>7</v>
      </c>
      <c r="T402">
        <f>16-STANDINGS_OVERALL14[[#This Row],[LG RBI]]</f>
        <v>3</v>
      </c>
      <c r="U402">
        <f>16-STANDINGS_OVERALL14[[#This Row],[LG SB]]</f>
        <v>6</v>
      </c>
      <c r="V402">
        <f>16-STANDINGS_OVERALL14[[#This Row],[LG ERA]]</f>
        <v>12</v>
      </c>
      <c r="W402">
        <f>16-STANDINGS_OVERALL14[[#This Row],[LG W]]</f>
        <v>5</v>
      </c>
      <c r="X402">
        <f>16-STANDINGS_OVERALL14[[#This Row],[LG WHIP]]</f>
        <v>10</v>
      </c>
      <c r="Y402">
        <f>16-STANDINGS_OVERALL14[[#This Row],[LG K]]</f>
        <v>3</v>
      </c>
      <c r="Z402">
        <f>16-STANDINGS_OVERALL14[[#This Row],[LG SV]]</f>
        <v>9</v>
      </c>
      <c r="AA40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63</v>
      </c>
      <c r="AB402">
        <f t="shared" si="6"/>
        <v>11</v>
      </c>
    </row>
    <row r="403" spans="1:28" x14ac:dyDescent="0.25">
      <c r="A403">
        <v>381</v>
      </c>
      <c r="B403" s="10" t="str">
        <f>STANDINGS_OVERALL14[[#This Row],[Team]]&amp;STANDINGS_OVERALL14[[#This Row],[League]]</f>
        <v>Tigers SlappyMain Event Online March 29 8 pm ET League 2</v>
      </c>
      <c r="C403" s="10" t="s">
        <v>54</v>
      </c>
      <c r="D403" t="s">
        <v>55</v>
      </c>
      <c r="E403" t="s">
        <v>425</v>
      </c>
      <c r="F403">
        <v>4</v>
      </c>
      <c r="G403">
        <f>INDEX(STANDINGS_BA[],MATCH(STANDINGS_OVERALL14[[#This Row],[TEAMandLEAGUE]],STANDINGS_BA[TeamANDLeague],0),COLUMN(STANDINGS_BA[PLACE]))</f>
        <v>9</v>
      </c>
      <c r="H403">
        <f>INDEX(STANDINGS_R[],MATCH(STANDINGS_OVERALL14[[#This Row],[TEAMandLEAGUE]],STANDINGS_R[TeamAndLeague],0),COLUMN(STANDINGS_R[PLACE]))</f>
        <v>14</v>
      </c>
      <c r="I403">
        <f>INDEX(STANDINGS_HR[],MATCH(STANDINGS_OVERALL14[[#This Row],[TEAMandLEAGUE]],STANDINGS_HR[TeamANDLeague],0),COLUMN(STANDINGS_HR[PLACE]))</f>
        <v>11</v>
      </c>
      <c r="J403">
        <f>INDEX(STANDINGS_RBI[],MATCH(STANDINGS_OVERALL14[[#This Row],[TEAMandLEAGUE]],STANDINGS_RBI[TeamANDLeague],0),COLUMN(STANDINGS_RBI[PLACE]))</f>
        <v>8</v>
      </c>
      <c r="K403">
        <f>INDEX(STANDINGS_SB[],MATCH(STANDINGS_OVERALL14[[#This Row],[TEAMandLEAGUE]],STANDINGS_SB[TeamANDLeague],0),COLUMN(STANDINGS_SB[PLACE]))</f>
        <v>5</v>
      </c>
      <c r="L403">
        <f>INDEX(STANDINGS_ERA[],MATCH(STANDINGS_OVERALL14[[#This Row],[TEAMandLEAGUE]],STANDINGS_ERA[TeamANDLeague],0),COLUMN(STANDINGS_ERA[PLACE]))</f>
        <v>14</v>
      </c>
      <c r="M403">
        <f>INDEX(STANDINGS_W[],MATCH(STANDINGS_OVERALL14[[#This Row],[TEAMandLEAGUE]],STANDINGS_W[TeamANDLeague],0),COLUMN(STANDINGS_W[PLACE]))</f>
        <v>14</v>
      </c>
      <c r="N403">
        <f>INDEX(STANDINGS_WHIP[],MATCH(STANDINGS_OVERALL14[[#This Row],[TEAMandLEAGUE]],STANDINGS_WHIP[TeamANDLeague],0),COLUMN(STANDINGS_WHIP[PLACE]))</f>
        <v>11</v>
      </c>
      <c r="O403">
        <f>INDEX(STANDINGS_K[],MATCH(STANDINGS_OVERALL14[[#This Row],[TEAMandLEAGUE]],STANDINGS_K[TeamANDLeague],0),COLUMN(STANDINGS_K[PLACE]))</f>
        <v>14</v>
      </c>
      <c r="P403">
        <f>INDEX(STANDINGS_SV[],MATCH(STANDINGS_OVERALL14[[#This Row],[TEAMandLEAGUE]],STANDINGS_SV[TeamANDLeague],0),COLUMN(STANDINGS_SV[PLACE]))</f>
        <v>5</v>
      </c>
      <c r="Q403">
        <f>16-STANDINGS_OVERALL14[[#This Row],[LG BA]]</f>
        <v>7</v>
      </c>
      <c r="R403">
        <f>16-STANDINGS_OVERALL14[[#This Row],[LG R]]</f>
        <v>2</v>
      </c>
      <c r="S403">
        <f>16-STANDINGS_OVERALL14[[#This Row],[LG HR]]</f>
        <v>5</v>
      </c>
      <c r="T403">
        <f>16-STANDINGS_OVERALL14[[#This Row],[LG RBI]]</f>
        <v>8</v>
      </c>
      <c r="U403">
        <f>16-STANDINGS_OVERALL14[[#This Row],[LG SB]]</f>
        <v>11</v>
      </c>
      <c r="V403">
        <f>16-STANDINGS_OVERALL14[[#This Row],[LG ERA]]</f>
        <v>2</v>
      </c>
      <c r="W403">
        <f>16-STANDINGS_OVERALL14[[#This Row],[LG W]]</f>
        <v>2</v>
      </c>
      <c r="X403">
        <f>16-STANDINGS_OVERALL14[[#This Row],[LG WHIP]]</f>
        <v>5</v>
      </c>
      <c r="Y403">
        <f>16-STANDINGS_OVERALL14[[#This Row],[LG K]]</f>
        <v>2</v>
      </c>
      <c r="Z403">
        <f>16-STANDINGS_OVERALL14[[#This Row],[LG SV]]</f>
        <v>11</v>
      </c>
      <c r="AA40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55</v>
      </c>
      <c r="AB403">
        <f t="shared" si="6"/>
        <v>12</v>
      </c>
    </row>
    <row r="404" spans="1:28" x14ac:dyDescent="0.25">
      <c r="A404">
        <v>402</v>
      </c>
      <c r="B404" s="10" t="str">
        <f>STANDINGS_OVERALL14[[#This Row],[Team]]&amp;STANDINGS_OVERALL14[[#This Row],[League]]</f>
        <v>Price CollusionMain Event Online March 29 8 pm ET League 2</v>
      </c>
      <c r="C404" s="10" t="s">
        <v>793</v>
      </c>
      <c r="D404" t="s">
        <v>794</v>
      </c>
      <c r="E404" t="s">
        <v>425</v>
      </c>
      <c r="F404">
        <v>7</v>
      </c>
      <c r="G404">
        <f>INDEX(STANDINGS_BA[],MATCH(STANDINGS_OVERALL14[[#This Row],[TEAMandLEAGUE]],STANDINGS_BA[TeamANDLeague],0),COLUMN(STANDINGS_BA[PLACE]))</f>
        <v>1</v>
      </c>
      <c r="H404">
        <f>INDEX(STANDINGS_R[],MATCH(STANDINGS_OVERALL14[[#This Row],[TEAMandLEAGUE]],STANDINGS_R[TeamAndLeague],0),COLUMN(STANDINGS_R[PLACE]))</f>
        <v>15</v>
      </c>
      <c r="I404">
        <f>INDEX(STANDINGS_HR[],MATCH(STANDINGS_OVERALL14[[#This Row],[TEAMandLEAGUE]],STANDINGS_HR[TeamANDLeague],0),COLUMN(STANDINGS_HR[PLACE]))</f>
        <v>13</v>
      </c>
      <c r="J404">
        <f>INDEX(STANDINGS_RBI[],MATCH(STANDINGS_OVERALL14[[#This Row],[TEAMandLEAGUE]],STANDINGS_RBI[TeamANDLeague],0),COLUMN(STANDINGS_RBI[PLACE]))</f>
        <v>15</v>
      </c>
      <c r="K404">
        <f>INDEX(STANDINGS_SB[],MATCH(STANDINGS_OVERALL14[[#This Row],[TEAMandLEAGUE]],STANDINGS_SB[TeamANDLeague],0),COLUMN(STANDINGS_SB[PLACE]))</f>
        <v>14</v>
      </c>
      <c r="L404">
        <f>INDEX(STANDINGS_ERA[],MATCH(STANDINGS_OVERALL14[[#This Row],[TEAMandLEAGUE]],STANDINGS_ERA[TeamANDLeague],0),COLUMN(STANDINGS_ERA[PLACE]))</f>
        <v>11</v>
      </c>
      <c r="M404">
        <f>INDEX(STANDINGS_W[],MATCH(STANDINGS_OVERALL14[[#This Row],[TEAMandLEAGUE]],STANDINGS_W[TeamANDLeague],0),COLUMN(STANDINGS_W[PLACE]))</f>
        <v>15</v>
      </c>
      <c r="N404">
        <f>INDEX(STANDINGS_WHIP[],MATCH(STANDINGS_OVERALL14[[#This Row],[TEAMandLEAGUE]],STANDINGS_WHIP[TeamANDLeague],0),COLUMN(STANDINGS_WHIP[PLACE]))</f>
        <v>7</v>
      </c>
      <c r="O404">
        <f>INDEX(STANDINGS_K[],MATCH(STANDINGS_OVERALL14[[#This Row],[TEAMandLEAGUE]],STANDINGS_K[TeamANDLeague],0),COLUMN(STANDINGS_K[PLACE]))</f>
        <v>15</v>
      </c>
      <c r="P404">
        <f>INDEX(STANDINGS_SV[],MATCH(STANDINGS_OVERALL14[[#This Row],[TEAMandLEAGUE]],STANDINGS_SV[TeamANDLeague],0),COLUMN(STANDINGS_SV[PLACE]))</f>
        <v>3</v>
      </c>
      <c r="Q404">
        <f>16-STANDINGS_OVERALL14[[#This Row],[LG BA]]</f>
        <v>15</v>
      </c>
      <c r="R404">
        <f>16-STANDINGS_OVERALL14[[#This Row],[LG R]]</f>
        <v>1</v>
      </c>
      <c r="S404">
        <f>16-STANDINGS_OVERALL14[[#This Row],[LG HR]]</f>
        <v>3</v>
      </c>
      <c r="T404">
        <f>16-STANDINGS_OVERALL14[[#This Row],[LG RBI]]</f>
        <v>1</v>
      </c>
      <c r="U404">
        <f>16-STANDINGS_OVERALL14[[#This Row],[LG SB]]</f>
        <v>2</v>
      </c>
      <c r="V404">
        <f>16-STANDINGS_OVERALL14[[#This Row],[LG ERA]]</f>
        <v>5</v>
      </c>
      <c r="W404">
        <f>16-STANDINGS_OVERALL14[[#This Row],[LG W]]</f>
        <v>1</v>
      </c>
      <c r="X404">
        <f>16-STANDINGS_OVERALL14[[#This Row],[LG WHIP]]</f>
        <v>9</v>
      </c>
      <c r="Y404">
        <f>16-STANDINGS_OVERALL14[[#This Row],[LG K]]</f>
        <v>1</v>
      </c>
      <c r="Z404">
        <f>16-STANDINGS_OVERALL14[[#This Row],[LG SV]]</f>
        <v>13</v>
      </c>
      <c r="AA40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51</v>
      </c>
      <c r="AB404">
        <f t="shared" si="6"/>
        <v>13</v>
      </c>
    </row>
    <row r="405" spans="1:28" x14ac:dyDescent="0.25">
      <c r="A405">
        <v>419</v>
      </c>
      <c r="B405" s="10" t="str">
        <f>STANDINGS_OVERALL14[[#This Row],[Team]]&amp;STANDINGS_OVERALL14[[#This Row],[League]]</f>
        <v>MillertimeMain Event Online March 29 8 pm ET League 2</v>
      </c>
      <c r="C405" s="10" t="s">
        <v>809</v>
      </c>
      <c r="D405" t="s">
        <v>810</v>
      </c>
      <c r="E405" t="s">
        <v>425</v>
      </c>
      <c r="F405">
        <v>6</v>
      </c>
      <c r="G405">
        <f>INDEX(STANDINGS_BA[],MATCH(STANDINGS_OVERALL14[[#This Row],[TEAMandLEAGUE]],STANDINGS_BA[TeamANDLeague],0),COLUMN(STANDINGS_BA[PLACE]))</f>
        <v>4</v>
      </c>
      <c r="H405">
        <f>INDEX(STANDINGS_R[],MATCH(STANDINGS_OVERALL14[[#This Row],[TEAMandLEAGUE]],STANDINGS_R[TeamAndLeague],0),COLUMN(STANDINGS_R[PLACE]))</f>
        <v>13</v>
      </c>
      <c r="I405">
        <f>INDEX(STANDINGS_HR[],MATCH(STANDINGS_OVERALL14[[#This Row],[TEAMandLEAGUE]],STANDINGS_HR[TeamANDLeague],0),COLUMN(STANDINGS_HR[PLACE]))</f>
        <v>15</v>
      </c>
      <c r="J405">
        <f>INDEX(STANDINGS_RBI[],MATCH(STANDINGS_OVERALL14[[#This Row],[TEAMandLEAGUE]],STANDINGS_RBI[TeamANDLeague],0),COLUMN(STANDINGS_RBI[PLACE]))</f>
        <v>12</v>
      </c>
      <c r="K405">
        <f>INDEX(STANDINGS_SB[],MATCH(STANDINGS_OVERALL14[[#This Row],[TEAMandLEAGUE]],STANDINGS_SB[TeamANDLeague],0),COLUMN(STANDINGS_SB[PLACE]))</f>
        <v>7</v>
      </c>
      <c r="L405">
        <f>INDEX(STANDINGS_ERA[],MATCH(STANDINGS_OVERALL14[[#This Row],[TEAMandLEAGUE]],STANDINGS_ERA[TeamANDLeague],0),COLUMN(STANDINGS_ERA[PLACE]))</f>
        <v>13</v>
      </c>
      <c r="M405">
        <f>INDEX(STANDINGS_W[],MATCH(STANDINGS_OVERALL14[[#This Row],[TEAMandLEAGUE]],STANDINGS_W[TeamANDLeague],0),COLUMN(STANDINGS_W[PLACE]))</f>
        <v>9</v>
      </c>
      <c r="N405">
        <f>INDEX(STANDINGS_WHIP[],MATCH(STANDINGS_OVERALL14[[#This Row],[TEAMandLEAGUE]],STANDINGS_WHIP[TeamANDLeague],0),COLUMN(STANDINGS_WHIP[PLACE]))</f>
        <v>15</v>
      </c>
      <c r="O405">
        <f>INDEX(STANDINGS_K[],MATCH(STANDINGS_OVERALL14[[#This Row],[TEAMandLEAGUE]],STANDINGS_K[TeamANDLeague],0),COLUMN(STANDINGS_K[PLACE]))</f>
        <v>8</v>
      </c>
      <c r="P405">
        <f>INDEX(STANDINGS_SV[],MATCH(STANDINGS_OVERALL14[[#This Row],[TEAMandLEAGUE]],STANDINGS_SV[TeamANDLeague],0),COLUMN(STANDINGS_SV[PLACE]))</f>
        <v>13</v>
      </c>
      <c r="Q405">
        <f>16-STANDINGS_OVERALL14[[#This Row],[LG BA]]</f>
        <v>12</v>
      </c>
      <c r="R405">
        <f>16-STANDINGS_OVERALL14[[#This Row],[LG R]]</f>
        <v>3</v>
      </c>
      <c r="S405">
        <f>16-STANDINGS_OVERALL14[[#This Row],[LG HR]]</f>
        <v>1</v>
      </c>
      <c r="T405">
        <f>16-STANDINGS_OVERALL14[[#This Row],[LG RBI]]</f>
        <v>4</v>
      </c>
      <c r="U405">
        <f>16-STANDINGS_OVERALL14[[#This Row],[LG SB]]</f>
        <v>9</v>
      </c>
      <c r="V405">
        <f>16-STANDINGS_OVERALL14[[#This Row],[LG ERA]]</f>
        <v>3</v>
      </c>
      <c r="W405">
        <f>16-STANDINGS_OVERALL14[[#This Row],[LG W]]</f>
        <v>7</v>
      </c>
      <c r="X405">
        <f>16-STANDINGS_OVERALL14[[#This Row],[LG WHIP]]</f>
        <v>1</v>
      </c>
      <c r="Y405">
        <f>16-STANDINGS_OVERALL14[[#This Row],[LG K]]</f>
        <v>8</v>
      </c>
      <c r="Z405">
        <f>16-STANDINGS_OVERALL14[[#This Row],[LG SV]]</f>
        <v>3</v>
      </c>
      <c r="AA40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51</v>
      </c>
      <c r="AB405">
        <f t="shared" si="6"/>
        <v>14</v>
      </c>
    </row>
    <row r="406" spans="1:28" x14ac:dyDescent="0.25">
      <c r="A406">
        <v>428</v>
      </c>
      <c r="B406" s="10" t="str">
        <f>STANDINGS_OVERALL14[[#This Row],[Team]]&amp;STANDINGS_OVERALL14[[#This Row],[League]]</f>
        <v>Dialed SauceMain Event Online March 29 8 pm ET League 2</v>
      </c>
      <c r="C406" s="10" t="s">
        <v>817</v>
      </c>
      <c r="D406" t="s">
        <v>208</v>
      </c>
      <c r="E406" t="s">
        <v>425</v>
      </c>
      <c r="F406">
        <v>9</v>
      </c>
      <c r="G406">
        <f>INDEX(STANDINGS_BA[],MATCH(STANDINGS_OVERALL14[[#This Row],[TEAMandLEAGUE]],STANDINGS_BA[TeamANDLeague],0),COLUMN(STANDINGS_BA[PLACE]))</f>
        <v>10</v>
      </c>
      <c r="H406">
        <f>INDEX(STANDINGS_R[],MATCH(STANDINGS_OVERALL14[[#This Row],[TEAMandLEAGUE]],STANDINGS_R[TeamAndLeague],0),COLUMN(STANDINGS_R[PLACE]))</f>
        <v>12</v>
      </c>
      <c r="I406">
        <f>INDEX(STANDINGS_HR[],MATCH(STANDINGS_OVERALL14[[#This Row],[TEAMandLEAGUE]],STANDINGS_HR[TeamANDLeague],0),COLUMN(STANDINGS_HR[PLACE]))</f>
        <v>14</v>
      </c>
      <c r="J406">
        <f>INDEX(STANDINGS_RBI[],MATCH(STANDINGS_OVERALL14[[#This Row],[TEAMandLEAGUE]],STANDINGS_RBI[TeamANDLeague],0),COLUMN(STANDINGS_RBI[PLACE]))</f>
        <v>14</v>
      </c>
      <c r="K406">
        <f>INDEX(STANDINGS_SB[],MATCH(STANDINGS_OVERALL14[[#This Row],[TEAMandLEAGUE]],STANDINGS_SB[TeamANDLeague],0),COLUMN(STANDINGS_SB[PLACE]))</f>
        <v>12</v>
      </c>
      <c r="L406">
        <f>INDEX(STANDINGS_ERA[],MATCH(STANDINGS_OVERALL14[[#This Row],[TEAMandLEAGUE]],STANDINGS_ERA[TeamANDLeague],0),COLUMN(STANDINGS_ERA[PLACE]))</f>
        <v>7</v>
      </c>
      <c r="M406">
        <f>INDEX(STANDINGS_W[],MATCH(STANDINGS_OVERALL14[[#This Row],[TEAMandLEAGUE]],STANDINGS_W[TeamANDLeague],0),COLUMN(STANDINGS_W[PLACE]))</f>
        <v>13</v>
      </c>
      <c r="N406">
        <f>INDEX(STANDINGS_WHIP[],MATCH(STANDINGS_OVERALL14[[#This Row],[TEAMandLEAGUE]],STANDINGS_WHIP[TeamANDLeague],0),COLUMN(STANDINGS_WHIP[PLACE]))</f>
        <v>12</v>
      </c>
      <c r="O406">
        <f>INDEX(STANDINGS_K[],MATCH(STANDINGS_OVERALL14[[#This Row],[TEAMandLEAGUE]],STANDINGS_K[TeamANDLeague],0),COLUMN(STANDINGS_K[PLACE]))</f>
        <v>12</v>
      </c>
      <c r="P406">
        <f>INDEX(STANDINGS_SV[],MATCH(STANDINGS_OVERALL14[[#This Row],[TEAMandLEAGUE]],STANDINGS_SV[TeamANDLeague],0),COLUMN(STANDINGS_SV[PLACE]))</f>
        <v>8</v>
      </c>
      <c r="Q406">
        <f>16-STANDINGS_OVERALL14[[#This Row],[LG BA]]</f>
        <v>6</v>
      </c>
      <c r="R406">
        <f>16-STANDINGS_OVERALL14[[#This Row],[LG R]]</f>
        <v>4</v>
      </c>
      <c r="S406">
        <f>16-STANDINGS_OVERALL14[[#This Row],[LG HR]]</f>
        <v>2</v>
      </c>
      <c r="T406">
        <f>16-STANDINGS_OVERALL14[[#This Row],[LG RBI]]</f>
        <v>2</v>
      </c>
      <c r="U406">
        <f>16-STANDINGS_OVERALL14[[#This Row],[LG SB]]</f>
        <v>4</v>
      </c>
      <c r="V406">
        <f>16-STANDINGS_OVERALL14[[#This Row],[LG ERA]]</f>
        <v>9</v>
      </c>
      <c r="W406">
        <f>16-STANDINGS_OVERALL14[[#This Row],[LG W]]</f>
        <v>3</v>
      </c>
      <c r="X406">
        <f>16-STANDINGS_OVERALL14[[#This Row],[LG WHIP]]</f>
        <v>4</v>
      </c>
      <c r="Y406">
        <f>16-STANDINGS_OVERALL14[[#This Row],[LG K]]</f>
        <v>4</v>
      </c>
      <c r="Z406">
        <f>16-STANDINGS_OVERALL14[[#This Row],[LG SV]]</f>
        <v>8</v>
      </c>
      <c r="AA40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46</v>
      </c>
      <c r="AB406">
        <f t="shared" si="6"/>
        <v>15</v>
      </c>
    </row>
    <row r="407" spans="1:28" x14ac:dyDescent="0.25">
      <c r="A407">
        <v>20</v>
      </c>
      <c r="B407" s="10" t="str">
        <f>STANDINGS_OVERALL14[[#This Row],[Team]]&amp;STANDINGS_OVERALL14[[#This Row],[League]]</f>
        <v>Trunk MonkeyMain Event Online March 29 8 pm ET League 3</v>
      </c>
      <c r="C407" s="10" t="s">
        <v>438</v>
      </c>
      <c r="D407" t="s">
        <v>439</v>
      </c>
      <c r="E407" t="s">
        <v>440</v>
      </c>
      <c r="F407">
        <v>3</v>
      </c>
      <c r="G407">
        <f>INDEX(STANDINGS_BA[],MATCH(STANDINGS_OVERALL14[[#This Row],[TEAMandLEAGUE]],STANDINGS_BA[TeamANDLeague],0),COLUMN(STANDINGS_BA[PLACE]))</f>
        <v>8</v>
      </c>
      <c r="H407">
        <f>INDEX(STANDINGS_R[],MATCH(STANDINGS_OVERALL14[[#This Row],[TEAMandLEAGUE]],STANDINGS_R[TeamAndLeague],0),COLUMN(STANDINGS_R[PLACE]))</f>
        <v>6</v>
      </c>
      <c r="I407">
        <f>INDEX(STANDINGS_HR[],MATCH(STANDINGS_OVERALL14[[#This Row],[TEAMandLEAGUE]],STANDINGS_HR[TeamANDLeague],0),COLUMN(STANDINGS_HR[PLACE]))</f>
        <v>5</v>
      </c>
      <c r="J407">
        <f>INDEX(STANDINGS_RBI[],MATCH(STANDINGS_OVERALL14[[#This Row],[TEAMandLEAGUE]],STANDINGS_RBI[TeamANDLeague],0),COLUMN(STANDINGS_RBI[PLACE]))</f>
        <v>2</v>
      </c>
      <c r="K407">
        <f>INDEX(STANDINGS_SB[],MATCH(STANDINGS_OVERALL14[[#This Row],[TEAMandLEAGUE]],STANDINGS_SB[TeamANDLeague],0),COLUMN(STANDINGS_SB[PLACE]))</f>
        <v>3</v>
      </c>
      <c r="L407">
        <f>INDEX(STANDINGS_ERA[],MATCH(STANDINGS_OVERALL14[[#This Row],[TEAMandLEAGUE]],STANDINGS_ERA[TeamANDLeague],0),COLUMN(STANDINGS_ERA[PLACE]))</f>
        <v>1</v>
      </c>
      <c r="M407">
        <f>INDEX(STANDINGS_W[],MATCH(STANDINGS_OVERALL14[[#This Row],[TEAMandLEAGUE]],STANDINGS_W[TeamANDLeague],0),COLUMN(STANDINGS_W[PLACE]))</f>
        <v>4</v>
      </c>
      <c r="N407">
        <f>INDEX(STANDINGS_WHIP[],MATCH(STANDINGS_OVERALL14[[#This Row],[TEAMandLEAGUE]],STANDINGS_WHIP[TeamANDLeague],0),COLUMN(STANDINGS_WHIP[PLACE]))</f>
        <v>1</v>
      </c>
      <c r="O407">
        <f>INDEX(STANDINGS_K[],MATCH(STANDINGS_OVERALL14[[#This Row],[TEAMandLEAGUE]],STANDINGS_K[TeamANDLeague],0),COLUMN(STANDINGS_K[PLACE]))</f>
        <v>3</v>
      </c>
      <c r="P407">
        <f>INDEX(STANDINGS_SV[],MATCH(STANDINGS_OVERALL14[[#This Row],[TEAMandLEAGUE]],STANDINGS_SV[TeamANDLeague],0),COLUMN(STANDINGS_SV[PLACE]))</f>
        <v>7</v>
      </c>
      <c r="Q407">
        <f>16-STANDINGS_OVERALL14[[#This Row],[LG BA]]</f>
        <v>8</v>
      </c>
      <c r="R407">
        <f>16-STANDINGS_OVERALL14[[#This Row],[LG R]]</f>
        <v>10</v>
      </c>
      <c r="S407">
        <f>16-STANDINGS_OVERALL14[[#This Row],[LG HR]]</f>
        <v>11</v>
      </c>
      <c r="T407">
        <f>16-STANDINGS_OVERALL14[[#This Row],[LG RBI]]</f>
        <v>14</v>
      </c>
      <c r="U407">
        <f>16-STANDINGS_OVERALL14[[#This Row],[LG SB]]</f>
        <v>13</v>
      </c>
      <c r="V407">
        <f>16-STANDINGS_OVERALL14[[#This Row],[LG ERA]]</f>
        <v>15</v>
      </c>
      <c r="W407">
        <f>16-STANDINGS_OVERALL14[[#This Row],[LG W]]</f>
        <v>12</v>
      </c>
      <c r="X407">
        <f>16-STANDINGS_OVERALL14[[#This Row],[LG WHIP]]</f>
        <v>15</v>
      </c>
      <c r="Y407">
        <f>16-STANDINGS_OVERALL14[[#This Row],[LG K]]</f>
        <v>13</v>
      </c>
      <c r="Z407">
        <f>16-STANDINGS_OVERALL14[[#This Row],[LG SV]]</f>
        <v>9</v>
      </c>
      <c r="AA40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120</v>
      </c>
      <c r="AB407">
        <f t="shared" si="6"/>
        <v>1</v>
      </c>
    </row>
    <row r="408" spans="1:28" x14ac:dyDescent="0.25">
      <c r="A408">
        <v>27</v>
      </c>
      <c r="B408" s="10" t="str">
        <f>STANDINGS_OVERALL14[[#This Row],[Team]]&amp;STANDINGS_OVERALL14[[#This Row],[League]]</f>
        <v>Home Run DerbiesMain Event Online March 29 8 pm ET League 3</v>
      </c>
      <c r="C408" s="10" t="s">
        <v>448</v>
      </c>
      <c r="D408" t="s">
        <v>343</v>
      </c>
      <c r="E408" t="s">
        <v>440</v>
      </c>
      <c r="F408">
        <v>5</v>
      </c>
      <c r="G408">
        <f>INDEX(STANDINGS_BA[],MATCH(STANDINGS_OVERALL14[[#This Row],[TEAMandLEAGUE]],STANDINGS_BA[TeamANDLeague],0),COLUMN(STANDINGS_BA[PLACE]))</f>
        <v>2</v>
      </c>
      <c r="H408">
        <f>INDEX(STANDINGS_R[],MATCH(STANDINGS_OVERALL14[[#This Row],[TEAMandLEAGUE]],STANDINGS_R[TeamAndLeague],0),COLUMN(STANDINGS_R[PLACE]))</f>
        <v>2</v>
      </c>
      <c r="I408">
        <f>INDEX(STANDINGS_HR[],MATCH(STANDINGS_OVERALL14[[#This Row],[TEAMandLEAGUE]],STANDINGS_HR[TeamANDLeague],0),COLUMN(STANDINGS_HR[PLACE]))</f>
        <v>3</v>
      </c>
      <c r="J408">
        <f>INDEX(STANDINGS_RBI[],MATCH(STANDINGS_OVERALL14[[#This Row],[TEAMandLEAGUE]],STANDINGS_RBI[TeamANDLeague],0),COLUMN(STANDINGS_RBI[PLACE]))</f>
        <v>1</v>
      </c>
      <c r="K408">
        <f>INDEX(STANDINGS_SB[],MATCH(STANDINGS_OVERALL14[[#This Row],[TEAMandLEAGUE]],STANDINGS_SB[TeamANDLeague],0),COLUMN(STANDINGS_SB[PLACE]))</f>
        <v>2</v>
      </c>
      <c r="L408">
        <f>INDEX(STANDINGS_ERA[],MATCH(STANDINGS_OVERALL14[[#This Row],[TEAMandLEAGUE]],STANDINGS_ERA[TeamANDLeague],0),COLUMN(STANDINGS_ERA[PLACE]))</f>
        <v>9</v>
      </c>
      <c r="M408">
        <f>INDEX(STANDINGS_W[],MATCH(STANDINGS_OVERALL14[[#This Row],[TEAMandLEAGUE]],STANDINGS_W[TeamANDLeague],0),COLUMN(STANDINGS_W[PLACE]))</f>
        <v>7</v>
      </c>
      <c r="N408">
        <f>INDEX(STANDINGS_WHIP[],MATCH(STANDINGS_OVERALL14[[#This Row],[TEAMandLEAGUE]],STANDINGS_WHIP[TeamANDLeague],0),COLUMN(STANDINGS_WHIP[PLACE]))</f>
        <v>6</v>
      </c>
      <c r="O408">
        <f>INDEX(STANDINGS_K[],MATCH(STANDINGS_OVERALL14[[#This Row],[TEAMandLEAGUE]],STANDINGS_K[TeamANDLeague],0),COLUMN(STANDINGS_K[PLACE]))</f>
        <v>7</v>
      </c>
      <c r="P408">
        <f>INDEX(STANDINGS_SV[],MATCH(STANDINGS_OVERALL14[[#This Row],[TEAMandLEAGUE]],STANDINGS_SV[TeamANDLeague],0),COLUMN(STANDINGS_SV[PLACE]))</f>
        <v>4</v>
      </c>
      <c r="Q408">
        <f>16-STANDINGS_OVERALL14[[#This Row],[LG BA]]</f>
        <v>14</v>
      </c>
      <c r="R408">
        <f>16-STANDINGS_OVERALL14[[#This Row],[LG R]]</f>
        <v>14</v>
      </c>
      <c r="S408">
        <f>16-STANDINGS_OVERALL14[[#This Row],[LG HR]]</f>
        <v>13</v>
      </c>
      <c r="T408">
        <f>16-STANDINGS_OVERALL14[[#This Row],[LG RBI]]</f>
        <v>15</v>
      </c>
      <c r="U408">
        <f>16-STANDINGS_OVERALL14[[#This Row],[LG SB]]</f>
        <v>14</v>
      </c>
      <c r="V408">
        <f>16-STANDINGS_OVERALL14[[#This Row],[LG ERA]]</f>
        <v>7</v>
      </c>
      <c r="W408">
        <f>16-STANDINGS_OVERALL14[[#This Row],[LG W]]</f>
        <v>9</v>
      </c>
      <c r="X408">
        <f>16-STANDINGS_OVERALL14[[#This Row],[LG WHIP]]</f>
        <v>10</v>
      </c>
      <c r="Y408">
        <f>16-STANDINGS_OVERALL14[[#This Row],[LG K]]</f>
        <v>9</v>
      </c>
      <c r="Z408">
        <f>16-STANDINGS_OVERALL14[[#This Row],[LG SV]]</f>
        <v>12</v>
      </c>
      <c r="AA40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117</v>
      </c>
      <c r="AB408">
        <f t="shared" si="6"/>
        <v>2</v>
      </c>
    </row>
    <row r="409" spans="1:28" x14ac:dyDescent="0.25">
      <c r="A409">
        <v>91</v>
      </c>
      <c r="B409" s="10" t="str">
        <f>STANDINGS_OVERALL14[[#This Row],[Team]]&amp;STANDINGS_OVERALL14[[#This Row],[League]]</f>
        <v>Hell Bent For LeatherMain Event Online March 29 8 pm ET League 3</v>
      </c>
      <c r="C409" s="10" t="s">
        <v>414</v>
      </c>
      <c r="D409" t="s">
        <v>92</v>
      </c>
      <c r="E409" t="s">
        <v>440</v>
      </c>
      <c r="F409">
        <v>4</v>
      </c>
      <c r="G409">
        <f>INDEX(STANDINGS_BA[],MATCH(STANDINGS_OVERALL14[[#This Row],[TEAMandLEAGUE]],STANDINGS_BA[TeamANDLeague],0),COLUMN(STANDINGS_BA[PLACE]))</f>
        <v>9</v>
      </c>
      <c r="H409">
        <f>INDEX(STANDINGS_R[],MATCH(STANDINGS_OVERALL14[[#This Row],[TEAMandLEAGUE]],STANDINGS_R[TeamAndLeague],0),COLUMN(STANDINGS_R[PLACE]))</f>
        <v>1</v>
      </c>
      <c r="I409">
        <f>INDEX(STANDINGS_HR[],MATCH(STANDINGS_OVERALL14[[#This Row],[TEAMandLEAGUE]],STANDINGS_HR[TeamANDLeague],0),COLUMN(STANDINGS_HR[PLACE]))</f>
        <v>1</v>
      </c>
      <c r="J409">
        <f>INDEX(STANDINGS_RBI[],MATCH(STANDINGS_OVERALL14[[#This Row],[TEAMandLEAGUE]],STANDINGS_RBI[TeamANDLeague],0),COLUMN(STANDINGS_RBI[PLACE]))</f>
        <v>6</v>
      </c>
      <c r="K409">
        <f>INDEX(STANDINGS_SB[],MATCH(STANDINGS_OVERALL14[[#This Row],[TEAMandLEAGUE]],STANDINGS_SB[TeamANDLeague],0),COLUMN(STANDINGS_SB[PLACE]))</f>
        <v>9</v>
      </c>
      <c r="L409">
        <f>INDEX(STANDINGS_ERA[],MATCH(STANDINGS_OVERALL14[[#This Row],[TEAMandLEAGUE]],STANDINGS_ERA[TeamANDLeague],0),COLUMN(STANDINGS_ERA[PLACE]))</f>
        <v>7</v>
      </c>
      <c r="M409">
        <f>INDEX(STANDINGS_W[],MATCH(STANDINGS_OVERALL14[[#This Row],[TEAMandLEAGUE]],STANDINGS_W[TeamANDLeague],0),COLUMN(STANDINGS_W[PLACE]))</f>
        <v>1</v>
      </c>
      <c r="N409">
        <f>INDEX(STANDINGS_WHIP[],MATCH(STANDINGS_OVERALL14[[#This Row],[TEAMandLEAGUE]],STANDINGS_WHIP[TeamANDLeague],0),COLUMN(STANDINGS_WHIP[PLACE]))</f>
        <v>11</v>
      </c>
      <c r="O409">
        <f>INDEX(STANDINGS_K[],MATCH(STANDINGS_OVERALL14[[#This Row],[TEAMandLEAGUE]],STANDINGS_K[TeamANDLeague],0),COLUMN(STANDINGS_K[PLACE]))</f>
        <v>6</v>
      </c>
      <c r="P409">
        <f>INDEX(STANDINGS_SV[],MATCH(STANDINGS_OVERALL14[[#This Row],[TEAMandLEAGUE]],STANDINGS_SV[TeamANDLeague],0),COLUMN(STANDINGS_SV[PLACE]))</f>
        <v>8</v>
      </c>
      <c r="Q409">
        <f>16-STANDINGS_OVERALL14[[#This Row],[LG BA]]</f>
        <v>7</v>
      </c>
      <c r="R409">
        <f>16-STANDINGS_OVERALL14[[#This Row],[LG R]]</f>
        <v>15</v>
      </c>
      <c r="S409">
        <f>16-STANDINGS_OVERALL14[[#This Row],[LG HR]]</f>
        <v>15</v>
      </c>
      <c r="T409">
        <f>16-STANDINGS_OVERALL14[[#This Row],[LG RBI]]</f>
        <v>10</v>
      </c>
      <c r="U409">
        <f>16-STANDINGS_OVERALL14[[#This Row],[LG SB]]</f>
        <v>7</v>
      </c>
      <c r="V409">
        <f>16-STANDINGS_OVERALL14[[#This Row],[LG ERA]]</f>
        <v>9</v>
      </c>
      <c r="W409">
        <f>16-STANDINGS_OVERALL14[[#This Row],[LG W]]</f>
        <v>15</v>
      </c>
      <c r="X409">
        <f>16-STANDINGS_OVERALL14[[#This Row],[LG WHIP]]</f>
        <v>5</v>
      </c>
      <c r="Y409">
        <f>16-STANDINGS_OVERALL14[[#This Row],[LG K]]</f>
        <v>10</v>
      </c>
      <c r="Z409">
        <f>16-STANDINGS_OVERALL14[[#This Row],[LG SV]]</f>
        <v>8</v>
      </c>
      <c r="AA40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101</v>
      </c>
      <c r="AB409">
        <f t="shared" si="6"/>
        <v>3</v>
      </c>
    </row>
    <row r="410" spans="1:28" x14ac:dyDescent="0.25">
      <c r="A410">
        <v>134</v>
      </c>
      <c r="B410" s="10" t="str">
        <f>STANDINGS_OVERALL14[[#This Row],[Team]]&amp;STANDINGS_OVERALL14[[#This Row],[League]]</f>
        <v>Cool GuysMain Event Online March 29 8 pm ET League 3</v>
      </c>
      <c r="C410" s="10" t="s">
        <v>540</v>
      </c>
      <c r="D410" t="s">
        <v>541</v>
      </c>
      <c r="E410" t="s">
        <v>440</v>
      </c>
      <c r="F410">
        <v>13</v>
      </c>
      <c r="G410">
        <f>INDEX(STANDINGS_BA[],MATCH(STANDINGS_OVERALL14[[#This Row],[TEAMandLEAGUE]],STANDINGS_BA[TeamANDLeague],0),COLUMN(STANDINGS_BA[PLACE]))</f>
        <v>7</v>
      </c>
      <c r="H410">
        <f>INDEX(STANDINGS_R[],MATCH(STANDINGS_OVERALL14[[#This Row],[TEAMandLEAGUE]],STANDINGS_R[TeamAndLeague],0),COLUMN(STANDINGS_R[PLACE]))</f>
        <v>9</v>
      </c>
      <c r="I410">
        <f>INDEX(STANDINGS_HR[],MATCH(STANDINGS_OVERALL14[[#This Row],[TEAMandLEAGUE]],STANDINGS_HR[TeamANDLeague],0),COLUMN(STANDINGS_HR[PLACE]))</f>
        <v>10</v>
      </c>
      <c r="J410">
        <f>INDEX(STANDINGS_RBI[],MATCH(STANDINGS_OVERALL14[[#This Row],[TEAMandLEAGUE]],STANDINGS_RBI[TeamANDLeague],0),COLUMN(STANDINGS_RBI[PLACE]))</f>
        <v>7</v>
      </c>
      <c r="K410">
        <f>INDEX(STANDINGS_SB[],MATCH(STANDINGS_OVERALL14[[#This Row],[TEAMandLEAGUE]],STANDINGS_SB[TeamANDLeague],0),COLUMN(STANDINGS_SB[PLACE]))</f>
        <v>6</v>
      </c>
      <c r="L410">
        <f>INDEX(STANDINGS_ERA[],MATCH(STANDINGS_OVERALL14[[#This Row],[TEAMandLEAGUE]],STANDINGS_ERA[TeamANDLeague],0),COLUMN(STANDINGS_ERA[PLACE]))</f>
        <v>5</v>
      </c>
      <c r="M410">
        <f>INDEX(STANDINGS_W[],MATCH(STANDINGS_OVERALL14[[#This Row],[TEAMandLEAGUE]],STANDINGS_W[TeamANDLeague],0),COLUMN(STANDINGS_W[PLACE]))</f>
        <v>3</v>
      </c>
      <c r="N410">
        <f>INDEX(STANDINGS_WHIP[],MATCH(STANDINGS_OVERALL14[[#This Row],[TEAMandLEAGUE]],STANDINGS_WHIP[TeamANDLeague],0),COLUMN(STANDINGS_WHIP[PLACE]))</f>
        <v>4</v>
      </c>
      <c r="O410">
        <f>INDEX(STANDINGS_K[],MATCH(STANDINGS_OVERALL14[[#This Row],[TEAMandLEAGUE]],STANDINGS_K[TeamANDLeague],0),COLUMN(STANDINGS_K[PLACE]))</f>
        <v>8</v>
      </c>
      <c r="P410">
        <f>INDEX(STANDINGS_SV[],MATCH(STANDINGS_OVERALL14[[#This Row],[TEAMandLEAGUE]],STANDINGS_SV[TeamANDLeague],0),COLUMN(STANDINGS_SV[PLACE]))</f>
        <v>6</v>
      </c>
      <c r="Q410">
        <f>16-STANDINGS_OVERALL14[[#This Row],[LG BA]]</f>
        <v>9</v>
      </c>
      <c r="R410">
        <f>16-STANDINGS_OVERALL14[[#This Row],[LG R]]</f>
        <v>7</v>
      </c>
      <c r="S410">
        <f>16-STANDINGS_OVERALL14[[#This Row],[LG HR]]</f>
        <v>6</v>
      </c>
      <c r="T410">
        <f>16-STANDINGS_OVERALL14[[#This Row],[LG RBI]]</f>
        <v>9</v>
      </c>
      <c r="U410">
        <f>16-STANDINGS_OVERALL14[[#This Row],[LG SB]]</f>
        <v>10</v>
      </c>
      <c r="V410">
        <f>16-STANDINGS_OVERALL14[[#This Row],[LG ERA]]</f>
        <v>11</v>
      </c>
      <c r="W410">
        <f>16-STANDINGS_OVERALL14[[#This Row],[LG W]]</f>
        <v>13</v>
      </c>
      <c r="X410">
        <f>16-STANDINGS_OVERALL14[[#This Row],[LG WHIP]]</f>
        <v>12</v>
      </c>
      <c r="Y410">
        <f>16-STANDINGS_OVERALL14[[#This Row],[LG K]]</f>
        <v>8</v>
      </c>
      <c r="Z410">
        <f>16-STANDINGS_OVERALL14[[#This Row],[LG SV]]</f>
        <v>10</v>
      </c>
      <c r="AA41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410">
        <f t="shared" si="6"/>
        <v>4</v>
      </c>
    </row>
    <row r="411" spans="1:28" x14ac:dyDescent="0.25">
      <c r="A411">
        <v>135</v>
      </c>
      <c r="B411" s="10" t="str">
        <f>STANDINGS_OVERALL14[[#This Row],[Team]]&amp;STANDINGS_OVERALL14[[#This Row],[League]]</f>
        <v>Team ShookMain Event Online March 29 8 pm ET League 3</v>
      </c>
      <c r="C411" s="10" t="s">
        <v>323</v>
      </c>
      <c r="D411" t="s">
        <v>168</v>
      </c>
      <c r="E411" t="s">
        <v>440</v>
      </c>
      <c r="F411">
        <v>11</v>
      </c>
      <c r="G411">
        <f>INDEX(STANDINGS_BA[],MATCH(STANDINGS_OVERALL14[[#This Row],[TEAMandLEAGUE]],STANDINGS_BA[TeamANDLeague],0),COLUMN(STANDINGS_BA[PLACE]))</f>
        <v>1</v>
      </c>
      <c r="H411">
        <f>INDEX(STANDINGS_R[],MATCH(STANDINGS_OVERALL14[[#This Row],[TEAMandLEAGUE]],STANDINGS_R[TeamAndLeague],0),COLUMN(STANDINGS_R[PLACE]))</f>
        <v>3</v>
      </c>
      <c r="I411">
        <f>INDEX(STANDINGS_HR[],MATCH(STANDINGS_OVERALL14[[#This Row],[TEAMandLEAGUE]],STANDINGS_HR[TeamANDLeague],0),COLUMN(STANDINGS_HR[PLACE]))</f>
        <v>6</v>
      </c>
      <c r="J411">
        <f>INDEX(STANDINGS_RBI[],MATCH(STANDINGS_OVERALL14[[#This Row],[TEAMandLEAGUE]],STANDINGS_RBI[TeamANDLeague],0),COLUMN(STANDINGS_RBI[PLACE]))</f>
        <v>8</v>
      </c>
      <c r="K411">
        <f>INDEX(STANDINGS_SB[],MATCH(STANDINGS_OVERALL14[[#This Row],[TEAMandLEAGUE]],STANDINGS_SB[TeamANDLeague],0),COLUMN(STANDINGS_SB[PLACE]))</f>
        <v>15</v>
      </c>
      <c r="L411">
        <f>INDEX(STANDINGS_ERA[],MATCH(STANDINGS_OVERALL14[[#This Row],[TEAMandLEAGUE]],STANDINGS_ERA[TeamANDLeague],0),COLUMN(STANDINGS_ERA[PLACE]))</f>
        <v>3</v>
      </c>
      <c r="M411">
        <f>INDEX(STANDINGS_W[],MATCH(STANDINGS_OVERALL14[[#This Row],[TEAMandLEAGUE]],STANDINGS_W[TeamANDLeague],0),COLUMN(STANDINGS_W[PLACE]))</f>
        <v>15</v>
      </c>
      <c r="N411">
        <f>INDEX(STANDINGS_WHIP[],MATCH(STANDINGS_OVERALL14[[#This Row],[TEAMandLEAGUE]],STANDINGS_WHIP[TeamANDLeague],0),COLUMN(STANDINGS_WHIP[PLACE]))</f>
        <v>3</v>
      </c>
      <c r="O411">
        <f>INDEX(STANDINGS_K[],MATCH(STANDINGS_OVERALL14[[#This Row],[TEAMandLEAGUE]],STANDINGS_K[TeamANDLeague],0),COLUMN(STANDINGS_K[PLACE]))</f>
        <v>14</v>
      </c>
      <c r="P411">
        <f>INDEX(STANDINGS_SV[],MATCH(STANDINGS_OVERALL14[[#This Row],[TEAMandLEAGUE]],STANDINGS_SV[TeamANDLeague],0),COLUMN(STANDINGS_SV[PLACE]))</f>
        <v>1</v>
      </c>
      <c r="Q411">
        <f>16-STANDINGS_OVERALL14[[#This Row],[LG BA]]</f>
        <v>15</v>
      </c>
      <c r="R411">
        <f>16-STANDINGS_OVERALL14[[#This Row],[LG R]]</f>
        <v>13</v>
      </c>
      <c r="S411">
        <f>16-STANDINGS_OVERALL14[[#This Row],[LG HR]]</f>
        <v>10</v>
      </c>
      <c r="T411">
        <f>16-STANDINGS_OVERALL14[[#This Row],[LG RBI]]</f>
        <v>8</v>
      </c>
      <c r="U411">
        <f>16-STANDINGS_OVERALL14[[#This Row],[LG SB]]</f>
        <v>1</v>
      </c>
      <c r="V411">
        <f>16-STANDINGS_OVERALL14[[#This Row],[LG ERA]]</f>
        <v>13</v>
      </c>
      <c r="W411">
        <f>16-STANDINGS_OVERALL14[[#This Row],[LG W]]</f>
        <v>1</v>
      </c>
      <c r="X411">
        <f>16-STANDINGS_OVERALL14[[#This Row],[LG WHIP]]</f>
        <v>13</v>
      </c>
      <c r="Y411">
        <f>16-STANDINGS_OVERALL14[[#This Row],[LG K]]</f>
        <v>2</v>
      </c>
      <c r="Z411">
        <f>16-STANDINGS_OVERALL14[[#This Row],[LG SV]]</f>
        <v>15</v>
      </c>
      <c r="AA41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91</v>
      </c>
      <c r="AB411">
        <f t="shared" si="6"/>
        <v>5</v>
      </c>
    </row>
    <row r="412" spans="1:28" x14ac:dyDescent="0.25">
      <c r="A412">
        <v>205</v>
      </c>
      <c r="B412" s="10" t="str">
        <f>STANDINGS_OVERALL14[[#This Row],[Team]]&amp;STANDINGS_OVERALL14[[#This Row],[League]]</f>
        <v>moversMain Event Online March 29 8 pm ET League 3</v>
      </c>
      <c r="C412" s="10" t="s">
        <v>201</v>
      </c>
      <c r="D412" t="s">
        <v>202</v>
      </c>
      <c r="E412" t="s">
        <v>440</v>
      </c>
      <c r="F412">
        <v>12</v>
      </c>
      <c r="G412">
        <f>INDEX(STANDINGS_BA[],MATCH(STANDINGS_OVERALL14[[#This Row],[TEAMandLEAGUE]],STANDINGS_BA[TeamANDLeague],0),COLUMN(STANDINGS_BA[PLACE]))</f>
        <v>4</v>
      </c>
      <c r="H412">
        <f>INDEX(STANDINGS_R[],MATCH(STANDINGS_OVERALL14[[#This Row],[TEAMandLEAGUE]],STANDINGS_R[TeamAndLeague],0),COLUMN(STANDINGS_R[PLACE]))</f>
        <v>7</v>
      </c>
      <c r="I412">
        <f>INDEX(STANDINGS_HR[],MATCH(STANDINGS_OVERALL14[[#This Row],[TEAMandLEAGUE]],STANDINGS_HR[TeamANDLeague],0),COLUMN(STANDINGS_HR[PLACE]))</f>
        <v>8</v>
      </c>
      <c r="J412">
        <f>INDEX(STANDINGS_RBI[],MATCH(STANDINGS_OVERALL14[[#This Row],[TEAMandLEAGUE]],STANDINGS_RBI[TeamANDLeague],0),COLUMN(STANDINGS_RBI[PLACE]))</f>
        <v>3</v>
      </c>
      <c r="K412">
        <f>INDEX(STANDINGS_SB[],MATCH(STANDINGS_OVERALL14[[#This Row],[TEAMandLEAGUE]],STANDINGS_SB[TeamANDLeague],0),COLUMN(STANDINGS_SB[PLACE]))</f>
        <v>7</v>
      </c>
      <c r="L412">
        <f>INDEX(STANDINGS_ERA[],MATCH(STANDINGS_OVERALL14[[#This Row],[TEAMandLEAGUE]],STANDINGS_ERA[TeamANDLeague],0),COLUMN(STANDINGS_ERA[PLACE]))</f>
        <v>8</v>
      </c>
      <c r="M412">
        <f>INDEX(STANDINGS_W[],MATCH(STANDINGS_OVERALL14[[#This Row],[TEAMandLEAGUE]],STANDINGS_W[TeamANDLeague],0),COLUMN(STANDINGS_W[PLACE]))</f>
        <v>10</v>
      </c>
      <c r="N412">
        <f>INDEX(STANDINGS_WHIP[],MATCH(STANDINGS_OVERALL14[[#This Row],[TEAMandLEAGUE]],STANDINGS_WHIP[TeamANDLeague],0),COLUMN(STANDINGS_WHIP[PLACE]))</f>
        <v>8</v>
      </c>
      <c r="O412">
        <f>INDEX(STANDINGS_K[],MATCH(STANDINGS_OVERALL14[[#This Row],[TEAMandLEAGUE]],STANDINGS_K[TeamANDLeague],0),COLUMN(STANDINGS_K[PLACE]))</f>
        <v>12</v>
      </c>
      <c r="P412">
        <f>INDEX(STANDINGS_SV[],MATCH(STANDINGS_OVERALL14[[#This Row],[TEAMandLEAGUE]],STANDINGS_SV[TeamANDLeague],0),COLUMN(STANDINGS_SV[PLACE]))</f>
        <v>9</v>
      </c>
      <c r="Q412">
        <f>16-STANDINGS_OVERALL14[[#This Row],[LG BA]]</f>
        <v>12</v>
      </c>
      <c r="R412">
        <f>16-STANDINGS_OVERALL14[[#This Row],[LG R]]</f>
        <v>9</v>
      </c>
      <c r="S412">
        <f>16-STANDINGS_OVERALL14[[#This Row],[LG HR]]</f>
        <v>8</v>
      </c>
      <c r="T412">
        <f>16-STANDINGS_OVERALL14[[#This Row],[LG RBI]]</f>
        <v>13</v>
      </c>
      <c r="U412">
        <f>16-STANDINGS_OVERALL14[[#This Row],[LG SB]]</f>
        <v>9</v>
      </c>
      <c r="V412">
        <f>16-STANDINGS_OVERALL14[[#This Row],[LG ERA]]</f>
        <v>8</v>
      </c>
      <c r="W412">
        <f>16-STANDINGS_OVERALL14[[#This Row],[LG W]]</f>
        <v>6</v>
      </c>
      <c r="X412">
        <f>16-STANDINGS_OVERALL14[[#This Row],[LG WHIP]]</f>
        <v>8</v>
      </c>
      <c r="Y412">
        <f>16-STANDINGS_OVERALL14[[#This Row],[LG K]]</f>
        <v>4</v>
      </c>
      <c r="Z412">
        <f>16-STANDINGS_OVERALL14[[#This Row],[LG SV]]</f>
        <v>7</v>
      </c>
      <c r="AA41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84</v>
      </c>
      <c r="AB412">
        <f t="shared" si="6"/>
        <v>6</v>
      </c>
    </row>
    <row r="413" spans="1:28" x14ac:dyDescent="0.25">
      <c r="A413">
        <v>220</v>
      </c>
      <c r="B413" s="10" t="str">
        <f>STANDINGS_OVERALL14[[#This Row],[Team]]&amp;STANDINGS_OVERALL14[[#This Row],[League]]</f>
        <v>The Ballad of BallschnobleMain Event Online March 29 8 pm ET League 3</v>
      </c>
      <c r="C413" s="10" t="s">
        <v>615</v>
      </c>
      <c r="D413" t="s">
        <v>616</v>
      </c>
      <c r="E413" t="s">
        <v>440</v>
      </c>
      <c r="F413">
        <v>2</v>
      </c>
      <c r="G413">
        <f>INDEX(STANDINGS_BA[],MATCH(STANDINGS_OVERALL14[[#This Row],[TEAMandLEAGUE]],STANDINGS_BA[TeamANDLeague],0),COLUMN(STANDINGS_BA[PLACE]))</f>
        <v>13</v>
      </c>
      <c r="H413">
        <f>INDEX(STANDINGS_R[],MATCH(STANDINGS_OVERALL14[[#This Row],[TEAMandLEAGUE]],STANDINGS_R[TeamAndLeague],0),COLUMN(STANDINGS_R[PLACE]))</f>
        <v>4</v>
      </c>
      <c r="I413">
        <f>INDEX(STANDINGS_HR[],MATCH(STANDINGS_OVERALL14[[#This Row],[TEAMandLEAGUE]],STANDINGS_HR[TeamANDLeague],0),COLUMN(STANDINGS_HR[PLACE]))</f>
        <v>4</v>
      </c>
      <c r="J413">
        <f>INDEX(STANDINGS_RBI[],MATCH(STANDINGS_OVERALL14[[#This Row],[TEAMandLEAGUE]],STANDINGS_RBI[TeamANDLeague],0),COLUMN(STANDINGS_RBI[PLACE]))</f>
        <v>5</v>
      </c>
      <c r="K413">
        <f>INDEX(STANDINGS_SB[],MATCH(STANDINGS_OVERALL14[[#This Row],[TEAMandLEAGUE]],STANDINGS_SB[TeamANDLeague],0),COLUMN(STANDINGS_SB[PLACE]))</f>
        <v>1</v>
      </c>
      <c r="L413">
        <f>INDEX(STANDINGS_ERA[],MATCH(STANDINGS_OVERALL14[[#This Row],[TEAMandLEAGUE]],STANDINGS_ERA[TeamANDLeague],0),COLUMN(STANDINGS_ERA[PLACE]))</f>
        <v>14</v>
      </c>
      <c r="M413">
        <f>INDEX(STANDINGS_W[],MATCH(STANDINGS_OVERALL14[[#This Row],[TEAMandLEAGUE]],STANDINGS_W[TeamANDLeague],0),COLUMN(STANDINGS_W[PLACE]))</f>
        <v>8</v>
      </c>
      <c r="N413">
        <f>INDEX(STANDINGS_WHIP[],MATCH(STANDINGS_OVERALL14[[#This Row],[TEAMandLEAGUE]],STANDINGS_WHIP[TeamANDLeague],0),COLUMN(STANDINGS_WHIP[PLACE]))</f>
        <v>14</v>
      </c>
      <c r="O413">
        <f>INDEX(STANDINGS_K[],MATCH(STANDINGS_OVERALL14[[#This Row],[TEAMandLEAGUE]],STANDINGS_K[TeamANDLeague],0),COLUMN(STANDINGS_K[PLACE]))</f>
        <v>5</v>
      </c>
      <c r="P413">
        <f>INDEX(STANDINGS_SV[],MATCH(STANDINGS_OVERALL14[[#This Row],[TEAMandLEAGUE]],STANDINGS_SV[TeamANDLeague],0),COLUMN(STANDINGS_SV[PLACE]))</f>
        <v>13</v>
      </c>
      <c r="Q413">
        <f>16-STANDINGS_OVERALL14[[#This Row],[LG BA]]</f>
        <v>3</v>
      </c>
      <c r="R413">
        <f>16-STANDINGS_OVERALL14[[#This Row],[LG R]]</f>
        <v>12</v>
      </c>
      <c r="S413">
        <f>16-STANDINGS_OVERALL14[[#This Row],[LG HR]]</f>
        <v>12</v>
      </c>
      <c r="T413">
        <f>16-STANDINGS_OVERALL14[[#This Row],[LG RBI]]</f>
        <v>11</v>
      </c>
      <c r="U413">
        <f>16-STANDINGS_OVERALL14[[#This Row],[LG SB]]</f>
        <v>15</v>
      </c>
      <c r="V413">
        <f>16-STANDINGS_OVERALL14[[#This Row],[LG ERA]]</f>
        <v>2</v>
      </c>
      <c r="W413">
        <f>16-STANDINGS_OVERALL14[[#This Row],[LG W]]</f>
        <v>8</v>
      </c>
      <c r="X413">
        <f>16-STANDINGS_OVERALL14[[#This Row],[LG WHIP]]</f>
        <v>2</v>
      </c>
      <c r="Y413">
        <f>16-STANDINGS_OVERALL14[[#This Row],[LG K]]</f>
        <v>11</v>
      </c>
      <c r="Z413">
        <f>16-STANDINGS_OVERALL14[[#This Row],[LG SV]]</f>
        <v>3</v>
      </c>
      <c r="AA41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79</v>
      </c>
      <c r="AB413">
        <f t="shared" si="6"/>
        <v>7</v>
      </c>
    </row>
    <row r="414" spans="1:28" x14ac:dyDescent="0.25">
      <c r="A414">
        <v>247</v>
      </c>
      <c r="B414" s="10" t="str">
        <f>STANDINGS_OVERALL14[[#This Row],[Team]]&amp;STANDINGS_OVERALL14[[#This Row],[League]]</f>
        <v>Wiffle Ball Legends (one shot edition)Main Event Online March 29 8 pm ET League 3</v>
      </c>
      <c r="C414" s="10" t="s">
        <v>645</v>
      </c>
      <c r="D414" t="s">
        <v>646</v>
      </c>
      <c r="E414" t="s">
        <v>440</v>
      </c>
      <c r="F414">
        <v>9</v>
      </c>
      <c r="G414">
        <f>INDEX(STANDINGS_BA[],MATCH(STANDINGS_OVERALL14[[#This Row],[TEAMandLEAGUE]],STANDINGS_BA[TeamANDLeague],0),COLUMN(STANDINGS_BA[PLACE]))</f>
        <v>14</v>
      </c>
      <c r="H414">
        <f>INDEX(STANDINGS_R[],MATCH(STANDINGS_OVERALL14[[#This Row],[TEAMandLEAGUE]],STANDINGS_R[TeamAndLeague],0),COLUMN(STANDINGS_R[PLACE]))</f>
        <v>11</v>
      </c>
      <c r="I414">
        <f>INDEX(STANDINGS_HR[],MATCH(STANDINGS_OVERALL14[[#This Row],[TEAMandLEAGUE]],STANDINGS_HR[TeamANDLeague],0),COLUMN(STANDINGS_HR[PLACE]))</f>
        <v>7</v>
      </c>
      <c r="J414">
        <f>INDEX(STANDINGS_RBI[],MATCH(STANDINGS_OVERALL14[[#This Row],[TEAMandLEAGUE]],STANDINGS_RBI[TeamANDLeague],0),COLUMN(STANDINGS_RBI[PLACE]))</f>
        <v>10</v>
      </c>
      <c r="K414">
        <f>INDEX(STANDINGS_SB[],MATCH(STANDINGS_OVERALL14[[#This Row],[TEAMandLEAGUE]],STANDINGS_SB[TeamANDLeague],0),COLUMN(STANDINGS_SB[PLACE]))</f>
        <v>14</v>
      </c>
      <c r="L414">
        <f>INDEX(STANDINGS_ERA[],MATCH(STANDINGS_OVERALL14[[#This Row],[TEAMandLEAGUE]],STANDINGS_ERA[TeamANDLeague],0),COLUMN(STANDINGS_ERA[PLACE]))</f>
        <v>2</v>
      </c>
      <c r="M414">
        <f>INDEX(STANDINGS_W[],MATCH(STANDINGS_OVERALL14[[#This Row],[TEAMandLEAGUE]],STANDINGS_W[TeamANDLeague],0),COLUMN(STANDINGS_W[PLACE]))</f>
        <v>6</v>
      </c>
      <c r="N414">
        <f>INDEX(STANDINGS_WHIP[],MATCH(STANDINGS_OVERALL14[[#This Row],[TEAMandLEAGUE]],STANDINGS_WHIP[TeamANDLeague],0),COLUMN(STANDINGS_WHIP[PLACE]))</f>
        <v>5</v>
      </c>
      <c r="O414">
        <f>INDEX(STANDINGS_K[],MATCH(STANDINGS_OVERALL14[[#This Row],[TEAMandLEAGUE]],STANDINGS_K[TeamANDLeague],0),COLUMN(STANDINGS_K[PLACE]))</f>
        <v>1</v>
      </c>
      <c r="P414">
        <f>INDEX(STANDINGS_SV[],MATCH(STANDINGS_OVERALL14[[#This Row],[TEAMandLEAGUE]],STANDINGS_SV[TeamANDLeague],0),COLUMN(STANDINGS_SV[PLACE]))</f>
        <v>11</v>
      </c>
      <c r="Q414">
        <f>16-STANDINGS_OVERALL14[[#This Row],[LG BA]]</f>
        <v>2</v>
      </c>
      <c r="R414">
        <f>16-STANDINGS_OVERALL14[[#This Row],[LG R]]</f>
        <v>5</v>
      </c>
      <c r="S414">
        <f>16-STANDINGS_OVERALL14[[#This Row],[LG HR]]</f>
        <v>9</v>
      </c>
      <c r="T414">
        <f>16-STANDINGS_OVERALL14[[#This Row],[LG RBI]]</f>
        <v>6</v>
      </c>
      <c r="U414">
        <f>16-STANDINGS_OVERALL14[[#This Row],[LG SB]]</f>
        <v>2</v>
      </c>
      <c r="V414">
        <f>16-STANDINGS_OVERALL14[[#This Row],[LG ERA]]</f>
        <v>14</v>
      </c>
      <c r="W414">
        <f>16-STANDINGS_OVERALL14[[#This Row],[LG W]]</f>
        <v>10</v>
      </c>
      <c r="X414">
        <f>16-STANDINGS_OVERALL14[[#This Row],[LG WHIP]]</f>
        <v>11</v>
      </c>
      <c r="Y414">
        <f>16-STANDINGS_OVERALL14[[#This Row],[LG K]]</f>
        <v>15</v>
      </c>
      <c r="Z414">
        <f>16-STANDINGS_OVERALL14[[#This Row],[LG SV]]</f>
        <v>5</v>
      </c>
      <c r="AA41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79</v>
      </c>
      <c r="AB414">
        <f t="shared" si="6"/>
        <v>8</v>
      </c>
    </row>
    <row r="415" spans="1:28" x14ac:dyDescent="0.25">
      <c r="A415">
        <v>286</v>
      </c>
      <c r="B415" s="10" t="str">
        <f>STANDINGS_OVERALL14[[#This Row],[Team]]&amp;STANDINGS_OVERALL14[[#This Row],[League]]</f>
        <v>AKA ShempMain Event Online March 29 8 pm ET League 3</v>
      </c>
      <c r="C415" s="10" t="s">
        <v>679</v>
      </c>
      <c r="D415" t="s">
        <v>680</v>
      </c>
      <c r="E415" t="s">
        <v>440</v>
      </c>
      <c r="F415">
        <v>14</v>
      </c>
      <c r="G415">
        <f>INDEX(STANDINGS_BA[],MATCH(STANDINGS_OVERALL14[[#This Row],[TEAMandLEAGUE]],STANDINGS_BA[TeamANDLeague],0),COLUMN(STANDINGS_BA[PLACE]))</f>
        <v>3</v>
      </c>
      <c r="H415">
        <f>INDEX(STANDINGS_R[],MATCH(STANDINGS_OVERALL14[[#This Row],[TEAMandLEAGUE]],STANDINGS_R[TeamAndLeague],0),COLUMN(STANDINGS_R[PLACE]))</f>
        <v>14</v>
      </c>
      <c r="I415">
        <f>INDEX(STANDINGS_HR[],MATCH(STANDINGS_OVERALL14[[#This Row],[TEAMandLEAGUE]],STANDINGS_HR[TeamANDLeague],0),COLUMN(STANDINGS_HR[PLACE]))</f>
        <v>13</v>
      </c>
      <c r="J415">
        <f>INDEX(STANDINGS_RBI[],MATCH(STANDINGS_OVERALL14[[#This Row],[TEAMandLEAGUE]],STANDINGS_RBI[TeamANDLeague],0),COLUMN(STANDINGS_RBI[PLACE]))</f>
        <v>12</v>
      </c>
      <c r="K415">
        <f>INDEX(STANDINGS_SB[],MATCH(STANDINGS_OVERALL14[[#This Row],[TEAMandLEAGUE]],STANDINGS_SB[TeamANDLeague],0),COLUMN(STANDINGS_SB[PLACE]))</f>
        <v>11</v>
      </c>
      <c r="L415">
        <f>INDEX(STANDINGS_ERA[],MATCH(STANDINGS_OVERALL14[[#This Row],[TEAMandLEAGUE]],STANDINGS_ERA[TeamANDLeague],0),COLUMN(STANDINGS_ERA[PLACE]))</f>
        <v>4</v>
      </c>
      <c r="M415">
        <f>INDEX(STANDINGS_W[],MATCH(STANDINGS_OVERALL14[[#This Row],[TEAMandLEAGUE]],STANDINGS_W[TeamANDLeague],0),COLUMN(STANDINGS_W[PLACE]))</f>
        <v>2</v>
      </c>
      <c r="N415">
        <f>INDEX(STANDINGS_WHIP[],MATCH(STANDINGS_OVERALL14[[#This Row],[TEAMandLEAGUE]],STANDINGS_WHIP[TeamANDLeague],0),COLUMN(STANDINGS_WHIP[PLACE]))</f>
        <v>2</v>
      </c>
      <c r="O415">
        <f>INDEX(STANDINGS_K[],MATCH(STANDINGS_OVERALL14[[#This Row],[TEAMandLEAGUE]],STANDINGS_K[TeamANDLeague],0),COLUMN(STANDINGS_K[PLACE]))</f>
        <v>10</v>
      </c>
      <c r="P415">
        <f>INDEX(STANDINGS_SV[],MATCH(STANDINGS_OVERALL14[[#This Row],[TEAMandLEAGUE]],STANDINGS_SV[TeamANDLeague],0),COLUMN(STANDINGS_SV[PLACE]))</f>
        <v>12</v>
      </c>
      <c r="Q415">
        <f>16-STANDINGS_OVERALL14[[#This Row],[LG BA]]</f>
        <v>13</v>
      </c>
      <c r="R415">
        <f>16-STANDINGS_OVERALL14[[#This Row],[LG R]]</f>
        <v>2</v>
      </c>
      <c r="S415">
        <f>16-STANDINGS_OVERALL14[[#This Row],[LG HR]]</f>
        <v>3</v>
      </c>
      <c r="T415">
        <f>16-STANDINGS_OVERALL14[[#This Row],[LG RBI]]</f>
        <v>4</v>
      </c>
      <c r="U415">
        <f>16-STANDINGS_OVERALL14[[#This Row],[LG SB]]</f>
        <v>5</v>
      </c>
      <c r="V415">
        <f>16-STANDINGS_OVERALL14[[#This Row],[LG ERA]]</f>
        <v>12</v>
      </c>
      <c r="W415">
        <f>16-STANDINGS_OVERALL14[[#This Row],[LG W]]</f>
        <v>14</v>
      </c>
      <c r="X415">
        <f>16-STANDINGS_OVERALL14[[#This Row],[LG WHIP]]</f>
        <v>14</v>
      </c>
      <c r="Y415">
        <f>16-STANDINGS_OVERALL14[[#This Row],[LG K]]</f>
        <v>6</v>
      </c>
      <c r="Z415">
        <f>16-STANDINGS_OVERALL14[[#This Row],[LG SV]]</f>
        <v>4</v>
      </c>
      <c r="AA41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77</v>
      </c>
      <c r="AB415">
        <f t="shared" si="6"/>
        <v>9</v>
      </c>
    </row>
    <row r="416" spans="1:28" x14ac:dyDescent="0.25">
      <c r="A416">
        <v>269</v>
      </c>
      <c r="B416" s="10" t="str">
        <f>STANDINGS_OVERALL14[[#This Row],[Team]]&amp;STANDINGS_OVERALL14[[#This Row],[League]]</f>
        <v>Team BalchMain Event Online March 29 8 pm ET League 3</v>
      </c>
      <c r="C416" s="10" t="s">
        <v>658</v>
      </c>
      <c r="D416" t="s">
        <v>659</v>
      </c>
      <c r="E416" t="s">
        <v>440</v>
      </c>
      <c r="F416">
        <v>6</v>
      </c>
      <c r="G416">
        <f>INDEX(STANDINGS_BA[],MATCH(STANDINGS_OVERALL14[[#This Row],[TEAMandLEAGUE]],STANDINGS_BA[TeamANDLeague],0),COLUMN(STANDINGS_BA[PLACE]))</f>
        <v>12</v>
      </c>
      <c r="H416">
        <f>INDEX(STANDINGS_R[],MATCH(STANDINGS_OVERALL14[[#This Row],[TEAMandLEAGUE]],STANDINGS_R[TeamAndLeague],0),COLUMN(STANDINGS_R[PLACE]))</f>
        <v>5</v>
      </c>
      <c r="I416">
        <f>INDEX(STANDINGS_HR[],MATCH(STANDINGS_OVERALL14[[#This Row],[TEAMandLEAGUE]],STANDINGS_HR[TeamANDLeague],0),COLUMN(STANDINGS_HR[PLACE]))</f>
        <v>2</v>
      </c>
      <c r="J416">
        <f>INDEX(STANDINGS_RBI[],MATCH(STANDINGS_OVERALL14[[#This Row],[TEAMandLEAGUE]],STANDINGS_RBI[TeamANDLeague],0),COLUMN(STANDINGS_RBI[PLACE]))</f>
        <v>4</v>
      </c>
      <c r="K416">
        <f>INDEX(STANDINGS_SB[],MATCH(STANDINGS_OVERALL14[[#This Row],[TEAMandLEAGUE]],STANDINGS_SB[TeamANDLeague],0),COLUMN(STANDINGS_SB[PLACE]))</f>
        <v>12</v>
      </c>
      <c r="L416">
        <f>INDEX(STANDINGS_ERA[],MATCH(STANDINGS_OVERALL14[[#This Row],[TEAMandLEAGUE]],STANDINGS_ERA[TeamANDLeague],0),COLUMN(STANDINGS_ERA[PLACE]))</f>
        <v>12</v>
      </c>
      <c r="M416">
        <f>INDEX(STANDINGS_W[],MATCH(STANDINGS_OVERALL14[[#This Row],[TEAMandLEAGUE]],STANDINGS_W[TeamANDLeague],0),COLUMN(STANDINGS_W[PLACE]))</f>
        <v>11</v>
      </c>
      <c r="N416">
        <f>INDEX(STANDINGS_WHIP[],MATCH(STANDINGS_OVERALL14[[#This Row],[TEAMandLEAGUE]],STANDINGS_WHIP[TeamANDLeague],0),COLUMN(STANDINGS_WHIP[PLACE]))</f>
        <v>12</v>
      </c>
      <c r="O416">
        <f>INDEX(STANDINGS_K[],MATCH(STANDINGS_OVERALL14[[#This Row],[TEAMandLEAGUE]],STANDINGS_K[TeamANDLeague],0),COLUMN(STANDINGS_K[PLACE]))</f>
        <v>9</v>
      </c>
      <c r="P416">
        <f>INDEX(STANDINGS_SV[],MATCH(STANDINGS_OVERALL14[[#This Row],[TEAMandLEAGUE]],STANDINGS_SV[TeamANDLeague],0),COLUMN(STANDINGS_SV[PLACE]))</f>
        <v>5</v>
      </c>
      <c r="Q416">
        <f>16-STANDINGS_OVERALL14[[#This Row],[LG BA]]</f>
        <v>4</v>
      </c>
      <c r="R416">
        <f>16-STANDINGS_OVERALL14[[#This Row],[LG R]]</f>
        <v>11</v>
      </c>
      <c r="S416">
        <f>16-STANDINGS_OVERALL14[[#This Row],[LG HR]]</f>
        <v>14</v>
      </c>
      <c r="T416">
        <f>16-STANDINGS_OVERALL14[[#This Row],[LG RBI]]</f>
        <v>12</v>
      </c>
      <c r="U416">
        <f>16-STANDINGS_OVERALL14[[#This Row],[LG SB]]</f>
        <v>4</v>
      </c>
      <c r="V416">
        <f>16-STANDINGS_OVERALL14[[#This Row],[LG ERA]]</f>
        <v>4</v>
      </c>
      <c r="W416">
        <f>16-STANDINGS_OVERALL14[[#This Row],[LG W]]</f>
        <v>5</v>
      </c>
      <c r="X416">
        <f>16-STANDINGS_OVERALL14[[#This Row],[LG WHIP]]</f>
        <v>4</v>
      </c>
      <c r="Y416">
        <f>16-STANDINGS_OVERALL14[[#This Row],[LG K]]</f>
        <v>7</v>
      </c>
      <c r="Z416">
        <f>16-STANDINGS_OVERALL14[[#This Row],[LG SV]]</f>
        <v>11</v>
      </c>
      <c r="AA41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416">
        <f t="shared" si="6"/>
        <v>10</v>
      </c>
    </row>
    <row r="417" spans="1:28" x14ac:dyDescent="0.25">
      <c r="A417">
        <v>277</v>
      </c>
      <c r="B417" s="10" t="str">
        <f>STANDINGS_OVERALL14[[#This Row],[Team]]&amp;STANDINGS_OVERALL14[[#This Row],[League]]</f>
        <v>Loser 6Main Event Online March 29 8 pm ET League 3</v>
      </c>
      <c r="C417" s="10" t="s">
        <v>669</v>
      </c>
      <c r="D417" t="s">
        <v>22</v>
      </c>
      <c r="E417" t="s">
        <v>440</v>
      </c>
      <c r="F417">
        <v>7</v>
      </c>
      <c r="G417">
        <f>INDEX(STANDINGS_BA[],MATCH(STANDINGS_OVERALL14[[#This Row],[TEAMandLEAGUE]],STANDINGS_BA[TeamANDLeague],0),COLUMN(STANDINGS_BA[PLACE]))</f>
        <v>5</v>
      </c>
      <c r="H417">
        <f>INDEX(STANDINGS_R[],MATCH(STANDINGS_OVERALL14[[#This Row],[TEAMandLEAGUE]],STANDINGS_R[TeamAndLeague],0),COLUMN(STANDINGS_R[PLACE]))</f>
        <v>10</v>
      </c>
      <c r="I417">
        <f>INDEX(STANDINGS_HR[],MATCH(STANDINGS_OVERALL14[[#This Row],[TEAMandLEAGUE]],STANDINGS_HR[TeamANDLeague],0),COLUMN(STANDINGS_HR[PLACE]))</f>
        <v>11</v>
      </c>
      <c r="J417">
        <f>INDEX(STANDINGS_RBI[],MATCH(STANDINGS_OVERALL14[[#This Row],[TEAMandLEAGUE]],STANDINGS_RBI[TeamANDLeague],0),COLUMN(STANDINGS_RBI[PLACE]))</f>
        <v>11</v>
      </c>
      <c r="K417">
        <f>INDEX(STANDINGS_SB[],MATCH(STANDINGS_OVERALL14[[#This Row],[TEAMandLEAGUE]],STANDINGS_SB[TeamANDLeague],0),COLUMN(STANDINGS_SB[PLACE]))</f>
        <v>13</v>
      </c>
      <c r="L417">
        <f>INDEX(STANDINGS_ERA[],MATCH(STANDINGS_OVERALL14[[#This Row],[TEAMandLEAGUE]],STANDINGS_ERA[TeamANDLeague],0),COLUMN(STANDINGS_ERA[PLACE]))</f>
        <v>6</v>
      </c>
      <c r="M417">
        <f>INDEX(STANDINGS_W[],MATCH(STANDINGS_OVERALL14[[#This Row],[TEAMandLEAGUE]],STANDINGS_W[TeamANDLeague],0),COLUMN(STANDINGS_W[PLACE]))</f>
        <v>9</v>
      </c>
      <c r="N417">
        <f>INDEX(STANDINGS_WHIP[],MATCH(STANDINGS_OVERALL14[[#This Row],[TEAMandLEAGUE]],STANDINGS_WHIP[TeamANDLeague],0),COLUMN(STANDINGS_WHIP[PLACE]))</f>
        <v>7</v>
      </c>
      <c r="O417">
        <f>INDEX(STANDINGS_K[],MATCH(STANDINGS_OVERALL14[[#This Row],[TEAMandLEAGUE]],STANDINGS_K[TeamANDLeague],0),COLUMN(STANDINGS_K[PLACE]))</f>
        <v>4</v>
      </c>
      <c r="P417">
        <f>INDEX(STANDINGS_SV[],MATCH(STANDINGS_OVERALL14[[#This Row],[TEAMandLEAGUE]],STANDINGS_SV[TeamANDLeague],0),COLUMN(STANDINGS_SV[PLACE]))</f>
        <v>10</v>
      </c>
      <c r="Q417">
        <f>16-STANDINGS_OVERALL14[[#This Row],[LG BA]]</f>
        <v>11</v>
      </c>
      <c r="R417">
        <f>16-STANDINGS_OVERALL14[[#This Row],[LG R]]</f>
        <v>6</v>
      </c>
      <c r="S417">
        <f>16-STANDINGS_OVERALL14[[#This Row],[LG HR]]</f>
        <v>5</v>
      </c>
      <c r="T417">
        <f>16-STANDINGS_OVERALL14[[#This Row],[LG RBI]]</f>
        <v>5</v>
      </c>
      <c r="U417">
        <f>16-STANDINGS_OVERALL14[[#This Row],[LG SB]]</f>
        <v>3</v>
      </c>
      <c r="V417">
        <f>16-STANDINGS_OVERALL14[[#This Row],[LG ERA]]</f>
        <v>10</v>
      </c>
      <c r="W417">
        <f>16-STANDINGS_OVERALL14[[#This Row],[LG W]]</f>
        <v>7</v>
      </c>
      <c r="X417">
        <f>16-STANDINGS_OVERALL14[[#This Row],[LG WHIP]]</f>
        <v>9</v>
      </c>
      <c r="Y417">
        <f>16-STANDINGS_OVERALL14[[#This Row],[LG K]]</f>
        <v>12</v>
      </c>
      <c r="Z417">
        <f>16-STANDINGS_OVERALL14[[#This Row],[LG SV]]</f>
        <v>6</v>
      </c>
      <c r="AA41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74</v>
      </c>
      <c r="AB417">
        <f t="shared" si="6"/>
        <v>11</v>
      </c>
    </row>
    <row r="418" spans="1:28" x14ac:dyDescent="0.25">
      <c r="A418">
        <v>299</v>
      </c>
      <c r="B418" s="10" t="str">
        <f>STANDINGS_OVERALL14[[#This Row],[Team]]&amp;STANDINGS_OVERALL14[[#This Row],[League]]</f>
        <v>The SouthsidersMain Event Online March 29 8 pm ET League 3</v>
      </c>
      <c r="C418" s="10" t="s">
        <v>697</v>
      </c>
      <c r="D418" t="s">
        <v>220</v>
      </c>
      <c r="E418" t="s">
        <v>440</v>
      </c>
      <c r="F418">
        <v>1</v>
      </c>
      <c r="G418">
        <f>INDEX(STANDINGS_BA[],MATCH(STANDINGS_OVERALL14[[#This Row],[TEAMandLEAGUE]],STANDINGS_BA[TeamANDLeague],0),COLUMN(STANDINGS_BA[PLACE]))</f>
        <v>10</v>
      </c>
      <c r="H418">
        <f>INDEX(STANDINGS_R[],MATCH(STANDINGS_OVERALL14[[#This Row],[TEAMandLEAGUE]],STANDINGS_R[TeamAndLeague],0),COLUMN(STANDINGS_R[PLACE]))</f>
        <v>8</v>
      </c>
      <c r="I418">
        <f>INDEX(STANDINGS_HR[],MATCH(STANDINGS_OVERALL14[[#This Row],[TEAMandLEAGUE]],STANDINGS_HR[TeamANDLeague],0),COLUMN(STANDINGS_HR[PLACE]))</f>
        <v>9</v>
      </c>
      <c r="J418">
        <f>INDEX(STANDINGS_RBI[],MATCH(STANDINGS_OVERALL14[[#This Row],[TEAMandLEAGUE]],STANDINGS_RBI[TeamANDLeague],0),COLUMN(STANDINGS_RBI[PLACE]))</f>
        <v>9</v>
      </c>
      <c r="K418">
        <f>INDEX(STANDINGS_SB[],MATCH(STANDINGS_OVERALL14[[#This Row],[TEAMandLEAGUE]],STANDINGS_SB[TeamANDLeague],0),COLUMN(STANDINGS_SB[PLACE]))</f>
        <v>5</v>
      </c>
      <c r="L418">
        <f>INDEX(STANDINGS_ERA[],MATCH(STANDINGS_OVERALL14[[#This Row],[TEAMandLEAGUE]],STANDINGS_ERA[TeamANDLeague],0),COLUMN(STANDINGS_ERA[PLACE]))</f>
        <v>13</v>
      </c>
      <c r="M418">
        <f>INDEX(STANDINGS_W[],MATCH(STANDINGS_OVERALL14[[#This Row],[TEAMandLEAGUE]],STANDINGS_W[TeamANDLeague],0),COLUMN(STANDINGS_W[PLACE]))</f>
        <v>5</v>
      </c>
      <c r="N418">
        <f>INDEX(STANDINGS_WHIP[],MATCH(STANDINGS_OVERALL14[[#This Row],[TEAMandLEAGUE]],STANDINGS_WHIP[TeamANDLeague],0),COLUMN(STANDINGS_WHIP[PLACE]))</f>
        <v>13</v>
      </c>
      <c r="O418">
        <f>INDEX(STANDINGS_K[],MATCH(STANDINGS_OVERALL14[[#This Row],[TEAMandLEAGUE]],STANDINGS_K[TeamANDLeague],0),COLUMN(STANDINGS_K[PLACE]))</f>
        <v>2</v>
      </c>
      <c r="P418">
        <f>INDEX(STANDINGS_SV[],MATCH(STANDINGS_OVERALL14[[#This Row],[TEAMandLEAGUE]],STANDINGS_SV[TeamANDLeague],0),COLUMN(STANDINGS_SV[PLACE]))</f>
        <v>14</v>
      </c>
      <c r="Q418">
        <f>16-STANDINGS_OVERALL14[[#This Row],[LG BA]]</f>
        <v>6</v>
      </c>
      <c r="R418">
        <f>16-STANDINGS_OVERALL14[[#This Row],[LG R]]</f>
        <v>8</v>
      </c>
      <c r="S418">
        <f>16-STANDINGS_OVERALL14[[#This Row],[LG HR]]</f>
        <v>7</v>
      </c>
      <c r="T418">
        <f>16-STANDINGS_OVERALL14[[#This Row],[LG RBI]]</f>
        <v>7</v>
      </c>
      <c r="U418">
        <f>16-STANDINGS_OVERALL14[[#This Row],[LG SB]]</f>
        <v>11</v>
      </c>
      <c r="V418">
        <f>16-STANDINGS_OVERALL14[[#This Row],[LG ERA]]</f>
        <v>3</v>
      </c>
      <c r="W418">
        <f>16-STANDINGS_OVERALL14[[#This Row],[LG W]]</f>
        <v>11</v>
      </c>
      <c r="X418">
        <f>16-STANDINGS_OVERALL14[[#This Row],[LG WHIP]]</f>
        <v>3</v>
      </c>
      <c r="Y418">
        <f>16-STANDINGS_OVERALL14[[#This Row],[LG K]]</f>
        <v>14</v>
      </c>
      <c r="Z418">
        <f>16-STANDINGS_OVERALL14[[#This Row],[LG SV]]</f>
        <v>2</v>
      </c>
      <c r="AA41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72</v>
      </c>
      <c r="AB418">
        <f t="shared" si="6"/>
        <v>12</v>
      </c>
    </row>
    <row r="419" spans="1:28" x14ac:dyDescent="0.25">
      <c r="A419">
        <v>412</v>
      </c>
      <c r="B419" s="10" t="str">
        <f>STANDINGS_OVERALL14[[#This Row],[Team]]&amp;STANDINGS_OVERALL14[[#This Row],[League]]</f>
        <v>Smelly SheetMain Event Online March 29 8 pm ET League 3</v>
      </c>
      <c r="C419" s="10" t="s">
        <v>288</v>
      </c>
      <c r="D419" t="s">
        <v>289</v>
      </c>
      <c r="E419" t="s">
        <v>440</v>
      </c>
      <c r="F419">
        <v>8</v>
      </c>
      <c r="G419">
        <f>INDEX(STANDINGS_BA[],MATCH(STANDINGS_OVERALL14[[#This Row],[TEAMandLEAGUE]],STANDINGS_BA[TeamANDLeague],0),COLUMN(STANDINGS_BA[PLACE]))</f>
        <v>15</v>
      </c>
      <c r="H419">
        <f>INDEX(STANDINGS_R[],MATCH(STANDINGS_OVERALL14[[#This Row],[TEAMandLEAGUE]],STANDINGS_R[TeamAndLeague],0),COLUMN(STANDINGS_R[PLACE]))</f>
        <v>12</v>
      </c>
      <c r="I419">
        <f>INDEX(STANDINGS_HR[],MATCH(STANDINGS_OVERALL14[[#This Row],[TEAMandLEAGUE]],STANDINGS_HR[TeamANDLeague],0),COLUMN(STANDINGS_HR[PLACE]))</f>
        <v>12</v>
      </c>
      <c r="J419">
        <f>INDEX(STANDINGS_RBI[],MATCH(STANDINGS_OVERALL14[[#This Row],[TEAMandLEAGUE]],STANDINGS_RBI[TeamANDLeague],0),COLUMN(STANDINGS_RBI[PLACE]))</f>
        <v>13</v>
      </c>
      <c r="K419">
        <f>INDEX(STANDINGS_SB[],MATCH(STANDINGS_OVERALL14[[#This Row],[TEAMandLEAGUE]],STANDINGS_SB[TeamANDLeague],0),COLUMN(STANDINGS_SB[PLACE]))</f>
        <v>4</v>
      </c>
      <c r="L419">
        <f>INDEX(STANDINGS_ERA[],MATCH(STANDINGS_OVERALL14[[#This Row],[TEAMandLEAGUE]],STANDINGS_ERA[TeamANDLeague],0),COLUMN(STANDINGS_ERA[PLACE]))</f>
        <v>10</v>
      </c>
      <c r="M419">
        <f>INDEX(STANDINGS_W[],MATCH(STANDINGS_OVERALL14[[#This Row],[TEAMandLEAGUE]],STANDINGS_W[TeamANDLeague],0),COLUMN(STANDINGS_W[PLACE]))</f>
        <v>12</v>
      </c>
      <c r="N419">
        <f>INDEX(STANDINGS_WHIP[],MATCH(STANDINGS_OVERALL14[[#This Row],[TEAMandLEAGUE]],STANDINGS_WHIP[TeamANDLeague],0),COLUMN(STANDINGS_WHIP[PLACE]))</f>
        <v>9</v>
      </c>
      <c r="O419">
        <f>INDEX(STANDINGS_K[],MATCH(STANDINGS_OVERALL14[[#This Row],[TEAMandLEAGUE]],STANDINGS_K[TeamANDLeague],0),COLUMN(STANDINGS_K[PLACE]))</f>
        <v>13</v>
      </c>
      <c r="P419">
        <f>INDEX(STANDINGS_SV[],MATCH(STANDINGS_OVERALL14[[#This Row],[TEAMandLEAGUE]],STANDINGS_SV[TeamANDLeague],0),COLUMN(STANDINGS_SV[PLACE]))</f>
        <v>3</v>
      </c>
      <c r="Q419">
        <f>16-STANDINGS_OVERALL14[[#This Row],[LG BA]]</f>
        <v>1</v>
      </c>
      <c r="R419">
        <f>16-STANDINGS_OVERALL14[[#This Row],[LG R]]</f>
        <v>4</v>
      </c>
      <c r="S419">
        <f>16-STANDINGS_OVERALL14[[#This Row],[LG HR]]</f>
        <v>4</v>
      </c>
      <c r="T419">
        <f>16-STANDINGS_OVERALL14[[#This Row],[LG RBI]]</f>
        <v>3</v>
      </c>
      <c r="U419">
        <f>16-STANDINGS_OVERALL14[[#This Row],[LG SB]]</f>
        <v>12</v>
      </c>
      <c r="V419">
        <f>16-STANDINGS_OVERALL14[[#This Row],[LG ERA]]</f>
        <v>6</v>
      </c>
      <c r="W419">
        <f>16-STANDINGS_OVERALL14[[#This Row],[LG W]]</f>
        <v>4</v>
      </c>
      <c r="X419">
        <f>16-STANDINGS_OVERALL14[[#This Row],[LG WHIP]]</f>
        <v>7</v>
      </c>
      <c r="Y419">
        <f>16-STANDINGS_OVERALL14[[#This Row],[LG K]]</f>
        <v>3</v>
      </c>
      <c r="Z419">
        <f>16-STANDINGS_OVERALL14[[#This Row],[LG SV]]</f>
        <v>13</v>
      </c>
      <c r="AA41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57</v>
      </c>
      <c r="AB419">
        <f t="shared" si="6"/>
        <v>13</v>
      </c>
    </row>
    <row r="420" spans="1:28" x14ac:dyDescent="0.25">
      <c r="A420">
        <v>418</v>
      </c>
      <c r="B420" s="10" t="str">
        <f>STANDINGS_OVERALL14[[#This Row],[Team]]&amp;STANDINGS_OVERALL14[[#This Row],[League]]</f>
        <v>Hot BoxMain Event Online March 29 8 pm ET League 3</v>
      </c>
      <c r="C420" s="10" t="s">
        <v>807</v>
      </c>
      <c r="D420" t="s">
        <v>808</v>
      </c>
      <c r="E420" t="s">
        <v>440</v>
      </c>
      <c r="F420">
        <v>15</v>
      </c>
      <c r="G420">
        <f>INDEX(STANDINGS_BA[],MATCH(STANDINGS_OVERALL14[[#This Row],[TEAMandLEAGUE]],STANDINGS_BA[TeamANDLeague],0),COLUMN(STANDINGS_BA[PLACE]))</f>
        <v>11</v>
      </c>
      <c r="H420">
        <f>INDEX(STANDINGS_R[],MATCH(STANDINGS_OVERALL14[[#This Row],[TEAMandLEAGUE]],STANDINGS_R[TeamAndLeague],0),COLUMN(STANDINGS_R[PLACE]))</f>
        <v>13</v>
      </c>
      <c r="I420">
        <f>INDEX(STANDINGS_HR[],MATCH(STANDINGS_OVERALL14[[#This Row],[TEAMandLEAGUE]],STANDINGS_HR[TeamANDLeague],0),COLUMN(STANDINGS_HR[PLACE]))</f>
        <v>14</v>
      </c>
      <c r="J420">
        <f>INDEX(STANDINGS_RBI[],MATCH(STANDINGS_OVERALL14[[#This Row],[TEAMandLEAGUE]],STANDINGS_RBI[TeamANDLeague],0),COLUMN(STANDINGS_RBI[PLACE]))</f>
        <v>14</v>
      </c>
      <c r="K420">
        <f>INDEX(STANDINGS_SB[],MATCH(STANDINGS_OVERALL14[[#This Row],[TEAMandLEAGUE]],STANDINGS_SB[TeamANDLeague],0),COLUMN(STANDINGS_SB[PLACE]))</f>
        <v>10</v>
      </c>
      <c r="L420">
        <f>INDEX(STANDINGS_ERA[],MATCH(STANDINGS_OVERALL14[[#This Row],[TEAMandLEAGUE]],STANDINGS_ERA[TeamANDLeague],0),COLUMN(STANDINGS_ERA[PLACE]))</f>
        <v>11</v>
      </c>
      <c r="M420">
        <f>INDEX(STANDINGS_W[],MATCH(STANDINGS_OVERALL14[[#This Row],[TEAMandLEAGUE]],STANDINGS_W[TeamANDLeague],0),COLUMN(STANDINGS_W[PLACE]))</f>
        <v>14</v>
      </c>
      <c r="N420">
        <f>INDEX(STANDINGS_WHIP[],MATCH(STANDINGS_OVERALL14[[#This Row],[TEAMandLEAGUE]],STANDINGS_WHIP[TeamANDLeague],0),COLUMN(STANDINGS_WHIP[PLACE]))</f>
        <v>10</v>
      </c>
      <c r="O420">
        <f>INDEX(STANDINGS_K[],MATCH(STANDINGS_OVERALL14[[#This Row],[TEAMandLEAGUE]],STANDINGS_K[TeamANDLeague],0),COLUMN(STANDINGS_K[PLACE]))</f>
        <v>11</v>
      </c>
      <c r="P420">
        <f>INDEX(STANDINGS_SV[],MATCH(STANDINGS_OVERALL14[[#This Row],[TEAMandLEAGUE]],STANDINGS_SV[TeamANDLeague],0),COLUMN(STANDINGS_SV[PLACE]))</f>
        <v>2</v>
      </c>
      <c r="Q420">
        <f>16-STANDINGS_OVERALL14[[#This Row],[LG BA]]</f>
        <v>5</v>
      </c>
      <c r="R420">
        <f>16-STANDINGS_OVERALL14[[#This Row],[LG R]]</f>
        <v>3</v>
      </c>
      <c r="S420">
        <f>16-STANDINGS_OVERALL14[[#This Row],[LG HR]]</f>
        <v>2</v>
      </c>
      <c r="T420">
        <f>16-STANDINGS_OVERALL14[[#This Row],[LG RBI]]</f>
        <v>2</v>
      </c>
      <c r="U420">
        <f>16-STANDINGS_OVERALL14[[#This Row],[LG SB]]</f>
        <v>6</v>
      </c>
      <c r="V420">
        <f>16-STANDINGS_OVERALL14[[#This Row],[LG ERA]]</f>
        <v>5</v>
      </c>
      <c r="W420">
        <f>16-STANDINGS_OVERALL14[[#This Row],[LG W]]</f>
        <v>2</v>
      </c>
      <c r="X420">
        <f>16-STANDINGS_OVERALL14[[#This Row],[LG WHIP]]</f>
        <v>6</v>
      </c>
      <c r="Y420">
        <f>16-STANDINGS_OVERALL14[[#This Row],[LG K]]</f>
        <v>5</v>
      </c>
      <c r="Z420">
        <f>16-STANDINGS_OVERALL14[[#This Row],[LG SV]]</f>
        <v>14</v>
      </c>
      <c r="AA42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50</v>
      </c>
      <c r="AB420">
        <f t="shared" si="6"/>
        <v>14</v>
      </c>
    </row>
    <row r="421" spans="1:28" x14ac:dyDescent="0.25">
      <c r="A421">
        <v>477</v>
      </c>
      <c r="B421" s="10" t="str">
        <f>STANDINGS_OVERALL14[[#This Row],[Team]]&amp;STANDINGS_OVERALL14[[#This Row],[League]]</f>
        <v>Buy Some InsuranceMain Event Online March 29 8 pm ET League 3</v>
      </c>
      <c r="C421" s="10" t="s">
        <v>882</v>
      </c>
      <c r="D421" t="s">
        <v>883</v>
      </c>
      <c r="E421" t="s">
        <v>440</v>
      </c>
      <c r="F421">
        <v>10</v>
      </c>
      <c r="G421">
        <f>INDEX(STANDINGS_BA[],MATCH(STANDINGS_OVERALL14[[#This Row],[TEAMandLEAGUE]],STANDINGS_BA[TeamANDLeague],0),COLUMN(STANDINGS_BA[PLACE]))</f>
        <v>6</v>
      </c>
      <c r="H421">
        <f>INDEX(STANDINGS_R[],MATCH(STANDINGS_OVERALL14[[#This Row],[TEAMandLEAGUE]],STANDINGS_R[TeamAndLeague],0),COLUMN(STANDINGS_R[PLACE]))</f>
        <v>15</v>
      </c>
      <c r="I421">
        <f>INDEX(STANDINGS_HR[],MATCH(STANDINGS_OVERALL14[[#This Row],[TEAMandLEAGUE]],STANDINGS_HR[TeamANDLeague],0),COLUMN(STANDINGS_HR[PLACE]))</f>
        <v>15</v>
      </c>
      <c r="J421">
        <f>INDEX(STANDINGS_RBI[],MATCH(STANDINGS_OVERALL14[[#This Row],[TEAMandLEAGUE]],STANDINGS_RBI[TeamANDLeague],0),COLUMN(STANDINGS_RBI[PLACE]))</f>
        <v>15</v>
      </c>
      <c r="K421">
        <f>INDEX(STANDINGS_SB[],MATCH(STANDINGS_OVERALL14[[#This Row],[TEAMandLEAGUE]],STANDINGS_SB[TeamANDLeague],0),COLUMN(STANDINGS_SB[PLACE]))</f>
        <v>8</v>
      </c>
      <c r="L421">
        <f>INDEX(STANDINGS_ERA[],MATCH(STANDINGS_OVERALL14[[#This Row],[TEAMandLEAGUE]],STANDINGS_ERA[TeamANDLeague],0),COLUMN(STANDINGS_ERA[PLACE]))</f>
        <v>15</v>
      </c>
      <c r="M421">
        <f>INDEX(STANDINGS_W[],MATCH(STANDINGS_OVERALL14[[#This Row],[TEAMandLEAGUE]],STANDINGS_W[TeamANDLeague],0),COLUMN(STANDINGS_W[PLACE]))</f>
        <v>13</v>
      </c>
      <c r="N421">
        <f>INDEX(STANDINGS_WHIP[],MATCH(STANDINGS_OVERALL14[[#This Row],[TEAMandLEAGUE]],STANDINGS_WHIP[TeamANDLeague],0),COLUMN(STANDINGS_WHIP[PLACE]))</f>
        <v>15</v>
      </c>
      <c r="O421">
        <f>INDEX(STANDINGS_K[],MATCH(STANDINGS_OVERALL14[[#This Row],[TEAMandLEAGUE]],STANDINGS_K[TeamANDLeague],0),COLUMN(STANDINGS_K[PLACE]))</f>
        <v>15</v>
      </c>
      <c r="P421">
        <f>INDEX(STANDINGS_SV[],MATCH(STANDINGS_OVERALL14[[#This Row],[TEAMandLEAGUE]],STANDINGS_SV[TeamANDLeague],0),COLUMN(STANDINGS_SV[PLACE]))</f>
        <v>15</v>
      </c>
      <c r="Q421">
        <f>16-STANDINGS_OVERALL14[[#This Row],[LG BA]]</f>
        <v>10</v>
      </c>
      <c r="R421">
        <f>16-STANDINGS_OVERALL14[[#This Row],[LG R]]</f>
        <v>1</v>
      </c>
      <c r="S421">
        <f>16-STANDINGS_OVERALL14[[#This Row],[LG HR]]</f>
        <v>1</v>
      </c>
      <c r="T421">
        <f>16-STANDINGS_OVERALL14[[#This Row],[LG RBI]]</f>
        <v>1</v>
      </c>
      <c r="U421">
        <f>16-STANDINGS_OVERALL14[[#This Row],[LG SB]]</f>
        <v>8</v>
      </c>
      <c r="V421">
        <f>16-STANDINGS_OVERALL14[[#This Row],[LG ERA]]</f>
        <v>1</v>
      </c>
      <c r="W421">
        <f>16-STANDINGS_OVERALL14[[#This Row],[LG W]]</f>
        <v>3</v>
      </c>
      <c r="X421">
        <f>16-STANDINGS_OVERALL14[[#This Row],[LG WHIP]]</f>
        <v>1</v>
      </c>
      <c r="Y421">
        <f>16-STANDINGS_OVERALL14[[#This Row],[LG K]]</f>
        <v>1</v>
      </c>
      <c r="Z421">
        <f>16-STANDINGS_OVERALL14[[#This Row],[LG SV]]</f>
        <v>1</v>
      </c>
      <c r="AA42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28</v>
      </c>
      <c r="AB421">
        <f t="shared" si="6"/>
        <v>15</v>
      </c>
    </row>
    <row r="422" spans="1:28" x14ac:dyDescent="0.25">
      <c r="A422">
        <v>11</v>
      </c>
      <c r="B422" s="10" t="str">
        <f>STANDINGS_OVERALL14[[#This Row],[Team]]&amp;STANDINGS_OVERALL14[[#This Row],[League]]</f>
        <v>New World OrderMain Event Online March 29 8 pm ET League 4</v>
      </c>
      <c r="C422" s="10" t="s">
        <v>395</v>
      </c>
      <c r="D422" t="s">
        <v>115</v>
      </c>
      <c r="E422" t="s">
        <v>426</v>
      </c>
      <c r="F422">
        <v>5</v>
      </c>
      <c r="G422">
        <f>INDEX(STANDINGS_BA[],MATCH(STANDINGS_OVERALL14[[#This Row],[TEAMandLEAGUE]],STANDINGS_BA[TeamANDLeague],0),COLUMN(STANDINGS_BA[PLACE]))</f>
        <v>4</v>
      </c>
      <c r="H422">
        <f>INDEX(STANDINGS_R[],MATCH(STANDINGS_OVERALL14[[#This Row],[TEAMandLEAGUE]],STANDINGS_R[TeamAndLeague],0),COLUMN(STANDINGS_R[PLACE]))</f>
        <v>1</v>
      </c>
      <c r="I422">
        <f>INDEX(STANDINGS_HR[],MATCH(STANDINGS_OVERALL14[[#This Row],[TEAMandLEAGUE]],STANDINGS_HR[TeamANDLeague],0),COLUMN(STANDINGS_HR[PLACE]))</f>
        <v>4</v>
      </c>
      <c r="J422">
        <f>INDEX(STANDINGS_RBI[],MATCH(STANDINGS_OVERALL14[[#This Row],[TEAMandLEAGUE]],STANDINGS_RBI[TeamANDLeague],0),COLUMN(STANDINGS_RBI[PLACE]))</f>
        <v>2</v>
      </c>
      <c r="K422">
        <f>INDEX(STANDINGS_SB[],MATCH(STANDINGS_OVERALL14[[#This Row],[TEAMandLEAGUE]],STANDINGS_SB[TeamANDLeague],0),COLUMN(STANDINGS_SB[PLACE]))</f>
        <v>1</v>
      </c>
      <c r="L422">
        <f>INDEX(STANDINGS_ERA[],MATCH(STANDINGS_OVERALL14[[#This Row],[TEAMandLEAGUE]],STANDINGS_ERA[TeamANDLeague],0),COLUMN(STANDINGS_ERA[PLACE]))</f>
        <v>8</v>
      </c>
      <c r="M422">
        <f>INDEX(STANDINGS_W[],MATCH(STANDINGS_OVERALL14[[#This Row],[TEAMandLEAGUE]],STANDINGS_W[TeamANDLeague],0),COLUMN(STANDINGS_W[PLACE]))</f>
        <v>4</v>
      </c>
      <c r="N422">
        <f>INDEX(STANDINGS_WHIP[],MATCH(STANDINGS_OVERALL14[[#This Row],[TEAMandLEAGUE]],STANDINGS_WHIP[TeamANDLeague],0),COLUMN(STANDINGS_WHIP[PLACE]))</f>
        <v>10</v>
      </c>
      <c r="O422">
        <f>INDEX(STANDINGS_K[],MATCH(STANDINGS_OVERALL14[[#This Row],[TEAMandLEAGUE]],STANDINGS_K[TeamANDLeague],0),COLUMN(STANDINGS_K[PLACE]))</f>
        <v>2</v>
      </c>
      <c r="P422">
        <f>INDEX(STANDINGS_SV[],MATCH(STANDINGS_OVERALL14[[#This Row],[TEAMandLEAGUE]],STANDINGS_SV[TeamANDLeague],0),COLUMN(STANDINGS_SV[PLACE]))</f>
        <v>3</v>
      </c>
      <c r="Q422">
        <f>16-STANDINGS_OVERALL14[[#This Row],[LG BA]]</f>
        <v>12</v>
      </c>
      <c r="R422">
        <f>16-STANDINGS_OVERALL14[[#This Row],[LG R]]</f>
        <v>15</v>
      </c>
      <c r="S422">
        <f>16-STANDINGS_OVERALL14[[#This Row],[LG HR]]</f>
        <v>12</v>
      </c>
      <c r="T422">
        <f>16-STANDINGS_OVERALL14[[#This Row],[LG RBI]]</f>
        <v>14</v>
      </c>
      <c r="U422">
        <f>16-STANDINGS_OVERALL14[[#This Row],[LG SB]]</f>
        <v>15</v>
      </c>
      <c r="V422">
        <f>16-STANDINGS_OVERALL14[[#This Row],[LG ERA]]</f>
        <v>8</v>
      </c>
      <c r="W422">
        <f>16-STANDINGS_OVERALL14[[#This Row],[LG W]]</f>
        <v>12</v>
      </c>
      <c r="X422">
        <f>16-STANDINGS_OVERALL14[[#This Row],[LG WHIP]]</f>
        <v>6</v>
      </c>
      <c r="Y422">
        <f>16-STANDINGS_OVERALL14[[#This Row],[LG K]]</f>
        <v>14</v>
      </c>
      <c r="Z422">
        <f>16-STANDINGS_OVERALL14[[#This Row],[LG SV]]</f>
        <v>13</v>
      </c>
      <c r="AA42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121</v>
      </c>
      <c r="AB422">
        <f t="shared" si="6"/>
        <v>1</v>
      </c>
    </row>
    <row r="423" spans="1:28" x14ac:dyDescent="0.25">
      <c r="A423">
        <v>29</v>
      </c>
      <c r="B423" s="10" t="str">
        <f>STANDINGS_OVERALL14[[#This Row],[Team]]&amp;STANDINGS_OVERALL14[[#This Row],[League]]</f>
        <v>Texas ConnectionMain Event Online March 29 8 pm ET League 4</v>
      </c>
      <c r="C423" s="10" t="s">
        <v>165</v>
      </c>
      <c r="D423" t="s">
        <v>19</v>
      </c>
      <c r="E423" t="s">
        <v>426</v>
      </c>
      <c r="F423">
        <v>6</v>
      </c>
      <c r="G423">
        <f>INDEX(STANDINGS_BA[],MATCH(STANDINGS_OVERALL14[[#This Row],[TEAMandLEAGUE]],STANDINGS_BA[TeamANDLeague],0),COLUMN(STANDINGS_BA[PLACE]))</f>
        <v>15</v>
      </c>
      <c r="H423">
        <f>INDEX(STANDINGS_R[],MATCH(STANDINGS_OVERALL14[[#This Row],[TEAMandLEAGUE]],STANDINGS_R[TeamAndLeague],0),COLUMN(STANDINGS_R[PLACE]))</f>
        <v>6</v>
      </c>
      <c r="I423">
        <f>INDEX(STANDINGS_HR[],MATCH(STANDINGS_OVERALL14[[#This Row],[TEAMandLEAGUE]],STANDINGS_HR[TeamANDLeague],0),COLUMN(STANDINGS_HR[PLACE]))</f>
        <v>2</v>
      </c>
      <c r="J423">
        <f>INDEX(STANDINGS_RBI[],MATCH(STANDINGS_OVERALL14[[#This Row],[TEAMandLEAGUE]],STANDINGS_RBI[TeamANDLeague],0),COLUMN(STANDINGS_RBI[PLACE]))</f>
        <v>7</v>
      </c>
      <c r="K423">
        <f>INDEX(STANDINGS_SB[],MATCH(STANDINGS_OVERALL14[[#This Row],[TEAMandLEAGUE]],STANDINGS_SB[TeamANDLeague],0),COLUMN(STANDINGS_SB[PLACE]))</f>
        <v>4</v>
      </c>
      <c r="L423">
        <f>INDEX(STANDINGS_ERA[],MATCH(STANDINGS_OVERALL14[[#This Row],[TEAMandLEAGUE]],STANDINGS_ERA[TeamANDLeague],0),COLUMN(STANDINGS_ERA[PLACE]))</f>
        <v>1</v>
      </c>
      <c r="M423">
        <f>INDEX(STANDINGS_W[],MATCH(STANDINGS_OVERALL14[[#This Row],[TEAMandLEAGUE]],STANDINGS_W[TeamANDLeague],0),COLUMN(STANDINGS_W[PLACE]))</f>
        <v>2</v>
      </c>
      <c r="N423">
        <f>INDEX(STANDINGS_WHIP[],MATCH(STANDINGS_OVERALL14[[#This Row],[TEAMandLEAGUE]],STANDINGS_WHIP[TeamANDLeague],0),COLUMN(STANDINGS_WHIP[PLACE]))</f>
        <v>1</v>
      </c>
      <c r="O423">
        <f>INDEX(STANDINGS_K[],MATCH(STANDINGS_OVERALL14[[#This Row],[TEAMandLEAGUE]],STANDINGS_K[TeamANDLeague],0),COLUMN(STANDINGS_K[PLACE]))</f>
        <v>1</v>
      </c>
      <c r="P423">
        <f>INDEX(STANDINGS_SV[],MATCH(STANDINGS_OVERALL14[[#This Row],[TEAMandLEAGUE]],STANDINGS_SV[TeamANDLeague],0),COLUMN(STANDINGS_SV[PLACE]))</f>
        <v>4</v>
      </c>
      <c r="Q423">
        <f>16-STANDINGS_OVERALL14[[#This Row],[LG BA]]</f>
        <v>1</v>
      </c>
      <c r="R423">
        <f>16-STANDINGS_OVERALL14[[#This Row],[LG R]]</f>
        <v>10</v>
      </c>
      <c r="S423">
        <f>16-STANDINGS_OVERALL14[[#This Row],[LG HR]]</f>
        <v>14</v>
      </c>
      <c r="T423">
        <f>16-STANDINGS_OVERALL14[[#This Row],[LG RBI]]</f>
        <v>9</v>
      </c>
      <c r="U423">
        <f>16-STANDINGS_OVERALL14[[#This Row],[LG SB]]</f>
        <v>12</v>
      </c>
      <c r="V423">
        <f>16-STANDINGS_OVERALL14[[#This Row],[LG ERA]]</f>
        <v>15</v>
      </c>
      <c r="W423">
        <f>16-STANDINGS_OVERALL14[[#This Row],[LG W]]</f>
        <v>14</v>
      </c>
      <c r="X423">
        <f>16-STANDINGS_OVERALL14[[#This Row],[LG WHIP]]</f>
        <v>15</v>
      </c>
      <c r="Y423">
        <f>16-STANDINGS_OVERALL14[[#This Row],[LG K]]</f>
        <v>15</v>
      </c>
      <c r="Z423">
        <f>16-STANDINGS_OVERALL14[[#This Row],[LG SV]]</f>
        <v>12</v>
      </c>
      <c r="AA42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117</v>
      </c>
      <c r="AB423">
        <f t="shared" si="6"/>
        <v>2</v>
      </c>
    </row>
    <row r="424" spans="1:28" x14ac:dyDescent="0.25">
      <c r="A424">
        <v>103</v>
      </c>
      <c r="B424" s="10" t="str">
        <f>STANDINGS_OVERALL14[[#This Row],[Team]]&amp;STANDINGS_OVERALL14[[#This Row],[League]]</f>
        <v>Bavaro ME1Main Event Online March 29 8 pm ET League 4</v>
      </c>
      <c r="C424" s="10" t="s">
        <v>507</v>
      </c>
      <c r="D424" t="s">
        <v>508</v>
      </c>
      <c r="E424" t="s">
        <v>426</v>
      </c>
      <c r="F424">
        <v>8</v>
      </c>
      <c r="G424">
        <f>INDEX(STANDINGS_BA[],MATCH(STANDINGS_OVERALL14[[#This Row],[TEAMandLEAGUE]],STANDINGS_BA[TeamANDLeague],0),COLUMN(STANDINGS_BA[PLACE]))</f>
        <v>1</v>
      </c>
      <c r="H424">
        <f>INDEX(STANDINGS_R[],MATCH(STANDINGS_OVERALL14[[#This Row],[TEAMandLEAGUE]],STANDINGS_R[TeamAndLeague],0),COLUMN(STANDINGS_R[PLACE]))</f>
        <v>2</v>
      </c>
      <c r="I424">
        <f>INDEX(STANDINGS_HR[],MATCH(STANDINGS_OVERALL14[[#This Row],[TEAMandLEAGUE]],STANDINGS_HR[TeamANDLeague],0),COLUMN(STANDINGS_HR[PLACE]))</f>
        <v>11</v>
      </c>
      <c r="J424">
        <f>INDEX(STANDINGS_RBI[],MATCH(STANDINGS_OVERALL14[[#This Row],[TEAMandLEAGUE]],STANDINGS_RBI[TeamANDLeague],0),COLUMN(STANDINGS_RBI[PLACE]))</f>
        <v>5</v>
      </c>
      <c r="K424">
        <f>INDEX(STANDINGS_SB[],MATCH(STANDINGS_OVERALL14[[#This Row],[TEAMandLEAGUE]],STANDINGS_SB[TeamANDLeague],0),COLUMN(STANDINGS_SB[PLACE]))</f>
        <v>2</v>
      </c>
      <c r="L424">
        <f>INDEX(STANDINGS_ERA[],MATCH(STANDINGS_OVERALL14[[#This Row],[TEAMandLEAGUE]],STANDINGS_ERA[TeamANDLeague],0),COLUMN(STANDINGS_ERA[PLACE]))</f>
        <v>3</v>
      </c>
      <c r="M424">
        <f>INDEX(STANDINGS_W[],MATCH(STANDINGS_OVERALL14[[#This Row],[TEAMandLEAGUE]],STANDINGS_W[TeamANDLeague],0),COLUMN(STANDINGS_W[PLACE]))</f>
        <v>15</v>
      </c>
      <c r="N424">
        <f>INDEX(STANDINGS_WHIP[],MATCH(STANDINGS_OVERALL14[[#This Row],[TEAMandLEAGUE]],STANDINGS_WHIP[TeamANDLeague],0),COLUMN(STANDINGS_WHIP[PLACE]))</f>
        <v>5</v>
      </c>
      <c r="O424">
        <f>INDEX(STANDINGS_K[],MATCH(STANDINGS_OVERALL14[[#This Row],[TEAMandLEAGUE]],STANDINGS_K[TeamANDLeague],0),COLUMN(STANDINGS_K[PLACE]))</f>
        <v>15</v>
      </c>
      <c r="P424">
        <f>INDEX(STANDINGS_SV[],MATCH(STANDINGS_OVERALL14[[#This Row],[TEAMandLEAGUE]],STANDINGS_SV[TeamANDLeague],0),COLUMN(STANDINGS_SV[PLACE]))</f>
        <v>1</v>
      </c>
      <c r="Q424">
        <f>16-STANDINGS_OVERALL14[[#This Row],[LG BA]]</f>
        <v>15</v>
      </c>
      <c r="R424">
        <f>16-STANDINGS_OVERALL14[[#This Row],[LG R]]</f>
        <v>14</v>
      </c>
      <c r="S424">
        <f>16-STANDINGS_OVERALL14[[#This Row],[LG HR]]</f>
        <v>5</v>
      </c>
      <c r="T424">
        <f>16-STANDINGS_OVERALL14[[#This Row],[LG RBI]]</f>
        <v>11</v>
      </c>
      <c r="U424">
        <f>16-STANDINGS_OVERALL14[[#This Row],[LG SB]]</f>
        <v>14</v>
      </c>
      <c r="V424">
        <f>16-STANDINGS_OVERALL14[[#This Row],[LG ERA]]</f>
        <v>13</v>
      </c>
      <c r="W424">
        <f>16-STANDINGS_OVERALL14[[#This Row],[LG W]]</f>
        <v>1</v>
      </c>
      <c r="X424">
        <f>16-STANDINGS_OVERALL14[[#This Row],[LG WHIP]]</f>
        <v>11</v>
      </c>
      <c r="Y424">
        <f>16-STANDINGS_OVERALL14[[#This Row],[LG K]]</f>
        <v>1</v>
      </c>
      <c r="Z424">
        <f>16-STANDINGS_OVERALL14[[#This Row],[LG SV]]</f>
        <v>15</v>
      </c>
      <c r="AA42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100</v>
      </c>
      <c r="AB424">
        <f t="shared" si="6"/>
        <v>3</v>
      </c>
    </row>
    <row r="425" spans="1:28" x14ac:dyDescent="0.25">
      <c r="A425">
        <v>93</v>
      </c>
      <c r="B425" s="10" t="str">
        <f>STANDINGS_OVERALL14[[#This Row],[Team]]&amp;STANDINGS_OVERALL14[[#This Row],[League]]</f>
        <v>Charlotte's Web GemsMain Event Online March 29 8 pm ET League 4</v>
      </c>
      <c r="C425" s="10" t="s">
        <v>494</v>
      </c>
      <c r="D425" t="s">
        <v>148</v>
      </c>
      <c r="E425" t="s">
        <v>426</v>
      </c>
      <c r="F425">
        <v>2</v>
      </c>
      <c r="G425">
        <f>INDEX(STANDINGS_BA[],MATCH(STANDINGS_OVERALL14[[#This Row],[TEAMandLEAGUE]],STANDINGS_BA[TeamANDLeague],0),COLUMN(STANDINGS_BA[PLACE]))</f>
        <v>6</v>
      </c>
      <c r="H425">
        <f>INDEX(STANDINGS_R[],MATCH(STANDINGS_OVERALL14[[#This Row],[TEAMandLEAGUE]],STANDINGS_R[TeamAndLeague],0),COLUMN(STANDINGS_R[PLACE]))</f>
        <v>4</v>
      </c>
      <c r="I425">
        <f>INDEX(STANDINGS_HR[],MATCH(STANDINGS_OVERALL14[[#This Row],[TEAMandLEAGUE]],STANDINGS_HR[TeamANDLeague],0),COLUMN(STANDINGS_HR[PLACE]))</f>
        <v>5</v>
      </c>
      <c r="J425">
        <f>INDEX(STANDINGS_RBI[],MATCH(STANDINGS_OVERALL14[[#This Row],[TEAMandLEAGUE]],STANDINGS_RBI[TeamANDLeague],0),COLUMN(STANDINGS_RBI[PLACE]))</f>
        <v>4</v>
      </c>
      <c r="K425">
        <f>INDEX(STANDINGS_SB[],MATCH(STANDINGS_OVERALL14[[#This Row],[TEAMandLEAGUE]],STANDINGS_SB[TeamANDLeague],0),COLUMN(STANDINGS_SB[PLACE]))</f>
        <v>13</v>
      </c>
      <c r="L425">
        <f>INDEX(STANDINGS_ERA[],MATCH(STANDINGS_OVERALL14[[#This Row],[TEAMandLEAGUE]],STANDINGS_ERA[TeamANDLeague],0),COLUMN(STANDINGS_ERA[PLACE]))</f>
        <v>6</v>
      </c>
      <c r="M425">
        <f>INDEX(STANDINGS_W[],MATCH(STANDINGS_OVERALL14[[#This Row],[TEAMandLEAGUE]],STANDINGS_W[TeamANDLeague],0),COLUMN(STANDINGS_W[PLACE]))</f>
        <v>1</v>
      </c>
      <c r="N425">
        <f>INDEX(STANDINGS_WHIP[],MATCH(STANDINGS_OVERALL14[[#This Row],[TEAMandLEAGUE]],STANDINGS_WHIP[TeamANDLeague],0),COLUMN(STANDINGS_WHIP[PLACE]))</f>
        <v>7</v>
      </c>
      <c r="O425">
        <f>INDEX(STANDINGS_K[],MATCH(STANDINGS_OVERALL14[[#This Row],[TEAMandLEAGUE]],STANDINGS_K[TeamANDLeague],0),COLUMN(STANDINGS_K[PLACE]))</f>
        <v>3</v>
      </c>
      <c r="P425">
        <f>INDEX(STANDINGS_SV[],MATCH(STANDINGS_OVERALL14[[#This Row],[TEAMandLEAGUE]],STANDINGS_SV[TeamANDLeague],0),COLUMN(STANDINGS_SV[PLACE]))</f>
        <v>15</v>
      </c>
      <c r="Q425">
        <f>16-STANDINGS_OVERALL14[[#This Row],[LG BA]]</f>
        <v>10</v>
      </c>
      <c r="R425">
        <f>16-STANDINGS_OVERALL14[[#This Row],[LG R]]</f>
        <v>12</v>
      </c>
      <c r="S425">
        <f>16-STANDINGS_OVERALL14[[#This Row],[LG HR]]</f>
        <v>11</v>
      </c>
      <c r="T425">
        <f>16-STANDINGS_OVERALL14[[#This Row],[LG RBI]]</f>
        <v>12</v>
      </c>
      <c r="U425">
        <f>16-STANDINGS_OVERALL14[[#This Row],[LG SB]]</f>
        <v>3</v>
      </c>
      <c r="V425">
        <f>16-STANDINGS_OVERALL14[[#This Row],[LG ERA]]</f>
        <v>10</v>
      </c>
      <c r="W425">
        <f>16-STANDINGS_OVERALL14[[#This Row],[LG W]]</f>
        <v>15</v>
      </c>
      <c r="X425">
        <f>16-STANDINGS_OVERALL14[[#This Row],[LG WHIP]]</f>
        <v>9</v>
      </c>
      <c r="Y425">
        <f>16-STANDINGS_OVERALL14[[#This Row],[LG K]]</f>
        <v>13</v>
      </c>
      <c r="Z425">
        <f>16-STANDINGS_OVERALL14[[#This Row],[LG SV]]</f>
        <v>1</v>
      </c>
      <c r="AA42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96</v>
      </c>
      <c r="AB425">
        <f t="shared" si="6"/>
        <v>4</v>
      </c>
    </row>
    <row r="426" spans="1:28" x14ac:dyDescent="0.25">
      <c r="A426">
        <v>104</v>
      </c>
      <c r="B426" s="10" t="str">
        <f>STANDINGS_OVERALL14[[#This Row],[Team]]&amp;STANDINGS_OVERALL14[[#This Row],[League]]</f>
        <v>ALLINMain Event Online March 29 8 pm ET League 4</v>
      </c>
      <c r="C426" s="10" t="s">
        <v>509</v>
      </c>
      <c r="D426" t="s">
        <v>510</v>
      </c>
      <c r="E426" t="s">
        <v>426</v>
      </c>
      <c r="F426">
        <v>4</v>
      </c>
      <c r="G426">
        <f>INDEX(STANDINGS_BA[],MATCH(STANDINGS_OVERALL14[[#This Row],[TEAMandLEAGUE]],STANDINGS_BA[TeamANDLeague],0),COLUMN(STANDINGS_BA[PLACE]))</f>
        <v>8</v>
      </c>
      <c r="H426">
        <f>INDEX(STANDINGS_R[],MATCH(STANDINGS_OVERALL14[[#This Row],[TEAMandLEAGUE]],STANDINGS_R[TeamAndLeague],0),COLUMN(STANDINGS_R[PLACE]))</f>
        <v>5</v>
      </c>
      <c r="I426">
        <f>INDEX(STANDINGS_HR[],MATCH(STANDINGS_OVERALL14[[#This Row],[TEAMandLEAGUE]],STANDINGS_HR[TeamANDLeague],0),COLUMN(STANDINGS_HR[PLACE]))</f>
        <v>6</v>
      </c>
      <c r="J426">
        <f>INDEX(STANDINGS_RBI[],MATCH(STANDINGS_OVERALL14[[#This Row],[TEAMandLEAGUE]],STANDINGS_RBI[TeamANDLeague],0),COLUMN(STANDINGS_RBI[PLACE]))</f>
        <v>6</v>
      </c>
      <c r="K426">
        <f>INDEX(STANDINGS_SB[],MATCH(STANDINGS_OVERALL14[[#This Row],[TEAMandLEAGUE]],STANDINGS_SB[TeamANDLeague],0),COLUMN(STANDINGS_SB[PLACE]))</f>
        <v>6</v>
      </c>
      <c r="L426">
        <f>INDEX(STANDINGS_ERA[],MATCH(STANDINGS_OVERALL14[[#This Row],[TEAMandLEAGUE]],STANDINGS_ERA[TeamANDLeague],0),COLUMN(STANDINGS_ERA[PLACE]))</f>
        <v>10</v>
      </c>
      <c r="M426">
        <f>INDEX(STANDINGS_W[],MATCH(STANDINGS_OVERALL14[[#This Row],[TEAMandLEAGUE]],STANDINGS_W[TeamANDLeague],0),COLUMN(STANDINGS_W[PLACE]))</f>
        <v>6</v>
      </c>
      <c r="N426">
        <f>INDEX(STANDINGS_WHIP[],MATCH(STANDINGS_OVERALL14[[#This Row],[TEAMandLEAGUE]],STANDINGS_WHIP[TeamANDLeague],0),COLUMN(STANDINGS_WHIP[PLACE]))</f>
        <v>6</v>
      </c>
      <c r="O426">
        <f>INDEX(STANDINGS_K[],MATCH(STANDINGS_OVERALL14[[#This Row],[TEAMandLEAGUE]],STANDINGS_K[TeamANDLeague],0),COLUMN(STANDINGS_K[PLACE]))</f>
        <v>5</v>
      </c>
      <c r="P426">
        <f>INDEX(STANDINGS_SV[],MATCH(STANDINGS_OVERALL14[[#This Row],[TEAMandLEAGUE]],STANDINGS_SV[TeamANDLeague],0),COLUMN(STANDINGS_SV[PLACE]))</f>
        <v>6</v>
      </c>
      <c r="Q426">
        <f>16-STANDINGS_OVERALL14[[#This Row],[LG BA]]</f>
        <v>8</v>
      </c>
      <c r="R426">
        <f>16-STANDINGS_OVERALL14[[#This Row],[LG R]]</f>
        <v>11</v>
      </c>
      <c r="S426">
        <f>16-STANDINGS_OVERALL14[[#This Row],[LG HR]]</f>
        <v>10</v>
      </c>
      <c r="T426">
        <f>16-STANDINGS_OVERALL14[[#This Row],[LG RBI]]</f>
        <v>10</v>
      </c>
      <c r="U426">
        <f>16-STANDINGS_OVERALL14[[#This Row],[LG SB]]</f>
        <v>10</v>
      </c>
      <c r="V426">
        <f>16-STANDINGS_OVERALL14[[#This Row],[LG ERA]]</f>
        <v>6</v>
      </c>
      <c r="W426">
        <f>16-STANDINGS_OVERALL14[[#This Row],[LG W]]</f>
        <v>10</v>
      </c>
      <c r="X426">
        <f>16-STANDINGS_OVERALL14[[#This Row],[LG WHIP]]</f>
        <v>10</v>
      </c>
      <c r="Y426">
        <f>16-STANDINGS_OVERALL14[[#This Row],[LG K]]</f>
        <v>11</v>
      </c>
      <c r="Z426">
        <f>16-STANDINGS_OVERALL14[[#This Row],[LG SV]]</f>
        <v>10</v>
      </c>
      <c r="AA42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96</v>
      </c>
      <c r="AB426">
        <f t="shared" si="6"/>
        <v>5</v>
      </c>
    </row>
    <row r="427" spans="1:28" x14ac:dyDescent="0.25">
      <c r="A427">
        <v>157</v>
      </c>
      <c r="B427" s="10" t="str">
        <f>STANDINGS_OVERALL14[[#This Row],[Team]]&amp;STANDINGS_OVERALL14[[#This Row],[League]]</f>
        <v>K9 || LV2Main Event Online March 29 8 pm ET League 4</v>
      </c>
      <c r="C427" s="10" t="s">
        <v>560</v>
      </c>
      <c r="D427" t="s">
        <v>37</v>
      </c>
      <c r="E427" t="s">
        <v>426</v>
      </c>
      <c r="F427">
        <v>12</v>
      </c>
      <c r="G427">
        <f>INDEX(STANDINGS_BA[],MATCH(STANDINGS_OVERALL14[[#This Row],[TEAMandLEAGUE]],STANDINGS_BA[TeamANDLeague],0),COLUMN(STANDINGS_BA[PLACE]))</f>
        <v>5</v>
      </c>
      <c r="H427">
        <f>INDEX(STANDINGS_R[],MATCH(STANDINGS_OVERALL14[[#This Row],[TEAMandLEAGUE]],STANDINGS_R[TeamAndLeague],0),COLUMN(STANDINGS_R[PLACE]))</f>
        <v>3</v>
      </c>
      <c r="I427">
        <f>INDEX(STANDINGS_HR[],MATCH(STANDINGS_OVERALL14[[#This Row],[TEAMandLEAGUE]],STANDINGS_HR[TeamANDLeague],0),COLUMN(STANDINGS_HR[PLACE]))</f>
        <v>1</v>
      </c>
      <c r="J427">
        <f>INDEX(STANDINGS_RBI[],MATCH(STANDINGS_OVERALL14[[#This Row],[TEAMandLEAGUE]],STANDINGS_RBI[TeamANDLeague],0),COLUMN(STANDINGS_RBI[PLACE]))</f>
        <v>1</v>
      </c>
      <c r="K427">
        <f>INDEX(STANDINGS_SB[],MATCH(STANDINGS_OVERALL14[[#This Row],[TEAMandLEAGUE]],STANDINGS_SB[TeamANDLeague],0),COLUMN(STANDINGS_SB[PLACE]))</f>
        <v>7</v>
      </c>
      <c r="L427">
        <f>INDEX(STANDINGS_ERA[],MATCH(STANDINGS_OVERALL14[[#This Row],[TEAMandLEAGUE]],STANDINGS_ERA[TeamANDLeague],0),COLUMN(STANDINGS_ERA[PLACE]))</f>
        <v>12</v>
      </c>
      <c r="M427">
        <f>INDEX(STANDINGS_W[],MATCH(STANDINGS_OVERALL14[[#This Row],[TEAMandLEAGUE]],STANDINGS_W[TeamANDLeague],0),COLUMN(STANDINGS_W[PLACE]))</f>
        <v>7</v>
      </c>
      <c r="N427">
        <f>INDEX(STANDINGS_WHIP[],MATCH(STANDINGS_OVERALL14[[#This Row],[TEAMandLEAGUE]],STANDINGS_WHIP[TeamANDLeague],0),COLUMN(STANDINGS_WHIP[PLACE]))</f>
        <v>14</v>
      </c>
      <c r="O427">
        <f>INDEX(STANDINGS_K[],MATCH(STANDINGS_OVERALL14[[#This Row],[TEAMandLEAGUE]],STANDINGS_K[TeamANDLeague],0),COLUMN(STANDINGS_K[PLACE]))</f>
        <v>7</v>
      </c>
      <c r="P427">
        <f>INDEX(STANDINGS_SV[],MATCH(STANDINGS_OVERALL14[[#This Row],[TEAMandLEAGUE]],STANDINGS_SV[TeamANDLeague],0),COLUMN(STANDINGS_SV[PLACE]))</f>
        <v>13</v>
      </c>
      <c r="Q427">
        <f>16-STANDINGS_OVERALL14[[#This Row],[LG BA]]</f>
        <v>11</v>
      </c>
      <c r="R427">
        <f>16-STANDINGS_OVERALL14[[#This Row],[LG R]]</f>
        <v>13</v>
      </c>
      <c r="S427">
        <f>16-STANDINGS_OVERALL14[[#This Row],[LG HR]]</f>
        <v>15</v>
      </c>
      <c r="T427">
        <f>16-STANDINGS_OVERALL14[[#This Row],[LG RBI]]</f>
        <v>15</v>
      </c>
      <c r="U427">
        <f>16-STANDINGS_OVERALL14[[#This Row],[LG SB]]</f>
        <v>9</v>
      </c>
      <c r="V427">
        <f>16-STANDINGS_OVERALL14[[#This Row],[LG ERA]]</f>
        <v>4</v>
      </c>
      <c r="W427">
        <f>16-STANDINGS_OVERALL14[[#This Row],[LG W]]</f>
        <v>9</v>
      </c>
      <c r="X427">
        <f>16-STANDINGS_OVERALL14[[#This Row],[LG WHIP]]</f>
        <v>2</v>
      </c>
      <c r="Y427">
        <f>16-STANDINGS_OVERALL14[[#This Row],[LG K]]</f>
        <v>9</v>
      </c>
      <c r="Z427">
        <f>16-STANDINGS_OVERALL14[[#This Row],[LG SV]]</f>
        <v>3</v>
      </c>
      <c r="AA42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90</v>
      </c>
      <c r="AB427">
        <f t="shared" si="6"/>
        <v>6</v>
      </c>
    </row>
    <row r="428" spans="1:28" x14ac:dyDescent="0.25">
      <c r="A428">
        <v>171</v>
      </c>
      <c r="B428" s="10" t="str">
        <f>STANDINGS_OVERALL14[[#This Row],[Team]]&amp;STANDINGS_OVERALL14[[#This Row],[League]]</f>
        <v>Katz's InfernoMain Event Online March 29 8 pm ET League 4</v>
      </c>
      <c r="C428" s="10" t="s">
        <v>571</v>
      </c>
      <c r="D428" t="s">
        <v>571</v>
      </c>
      <c r="E428" t="s">
        <v>426</v>
      </c>
      <c r="F428">
        <v>9</v>
      </c>
      <c r="G428">
        <f>INDEX(STANDINGS_BA[],MATCH(STANDINGS_OVERALL14[[#This Row],[TEAMandLEAGUE]],STANDINGS_BA[TeamANDLeague],0),COLUMN(STANDINGS_BA[PLACE]))</f>
        <v>9</v>
      </c>
      <c r="H428">
        <f>INDEX(STANDINGS_R[],MATCH(STANDINGS_OVERALL14[[#This Row],[TEAMandLEAGUE]],STANDINGS_R[TeamAndLeague],0),COLUMN(STANDINGS_R[PLACE]))</f>
        <v>9</v>
      </c>
      <c r="I428">
        <f>INDEX(STANDINGS_HR[],MATCH(STANDINGS_OVERALL14[[#This Row],[TEAMandLEAGUE]],STANDINGS_HR[TeamANDLeague],0),COLUMN(STANDINGS_HR[PLACE]))</f>
        <v>9</v>
      </c>
      <c r="J428">
        <f>INDEX(STANDINGS_RBI[],MATCH(STANDINGS_OVERALL14[[#This Row],[TEAMandLEAGUE]],STANDINGS_RBI[TeamANDLeague],0),COLUMN(STANDINGS_RBI[PLACE]))</f>
        <v>12</v>
      </c>
      <c r="K428">
        <f>INDEX(STANDINGS_SB[],MATCH(STANDINGS_OVERALL14[[#This Row],[TEAMandLEAGUE]],STANDINGS_SB[TeamANDLeague],0),COLUMN(STANDINGS_SB[PLACE]))</f>
        <v>3</v>
      </c>
      <c r="L428">
        <f>INDEX(STANDINGS_ERA[],MATCH(STANDINGS_OVERALL14[[#This Row],[TEAMandLEAGUE]],STANDINGS_ERA[TeamANDLeague],0),COLUMN(STANDINGS_ERA[PLACE]))</f>
        <v>7</v>
      </c>
      <c r="M428">
        <f>INDEX(STANDINGS_W[],MATCH(STANDINGS_OVERALL14[[#This Row],[TEAMandLEAGUE]],STANDINGS_W[TeamANDLeague],0),COLUMN(STANDINGS_W[PLACE]))</f>
        <v>14</v>
      </c>
      <c r="N428">
        <f>INDEX(STANDINGS_WHIP[],MATCH(STANDINGS_OVERALL14[[#This Row],[TEAMandLEAGUE]],STANDINGS_WHIP[TeamANDLeague],0),COLUMN(STANDINGS_WHIP[PLACE]))</f>
        <v>8</v>
      </c>
      <c r="O428">
        <f>INDEX(STANDINGS_K[],MATCH(STANDINGS_OVERALL14[[#This Row],[TEAMandLEAGUE]],STANDINGS_K[TeamANDLeague],0),COLUMN(STANDINGS_K[PLACE]))</f>
        <v>4</v>
      </c>
      <c r="P428">
        <f>INDEX(STANDINGS_SV[],MATCH(STANDINGS_OVERALL14[[#This Row],[TEAMandLEAGUE]],STANDINGS_SV[TeamANDLeague],0),COLUMN(STANDINGS_SV[PLACE]))</f>
        <v>2</v>
      </c>
      <c r="Q428">
        <f>16-STANDINGS_OVERALL14[[#This Row],[LG BA]]</f>
        <v>7</v>
      </c>
      <c r="R428">
        <f>16-STANDINGS_OVERALL14[[#This Row],[LG R]]</f>
        <v>7</v>
      </c>
      <c r="S428">
        <f>16-STANDINGS_OVERALL14[[#This Row],[LG HR]]</f>
        <v>7</v>
      </c>
      <c r="T428">
        <f>16-STANDINGS_OVERALL14[[#This Row],[LG RBI]]</f>
        <v>4</v>
      </c>
      <c r="U428">
        <f>16-STANDINGS_OVERALL14[[#This Row],[LG SB]]</f>
        <v>13</v>
      </c>
      <c r="V428">
        <f>16-STANDINGS_OVERALL14[[#This Row],[LG ERA]]</f>
        <v>9</v>
      </c>
      <c r="W428">
        <f>16-STANDINGS_OVERALL14[[#This Row],[LG W]]</f>
        <v>2</v>
      </c>
      <c r="X428">
        <f>16-STANDINGS_OVERALL14[[#This Row],[LG WHIP]]</f>
        <v>8</v>
      </c>
      <c r="Y428">
        <f>16-STANDINGS_OVERALL14[[#This Row],[LG K]]</f>
        <v>12</v>
      </c>
      <c r="Z428">
        <f>16-STANDINGS_OVERALL14[[#This Row],[LG SV]]</f>
        <v>14</v>
      </c>
      <c r="AA42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83</v>
      </c>
      <c r="AB428">
        <f t="shared" si="6"/>
        <v>7</v>
      </c>
    </row>
    <row r="429" spans="1:28" x14ac:dyDescent="0.25">
      <c r="A429">
        <v>178</v>
      </c>
      <c r="B429" s="10" t="str">
        <f>STANDINGS_OVERALL14[[#This Row],[Team]]&amp;STANDINGS_OVERALL14[[#This Row],[League]]</f>
        <v>RoughridersMain Event Online March 29 8 pm ET League 4</v>
      </c>
      <c r="C429" s="10" t="s">
        <v>583</v>
      </c>
      <c r="D429" t="s">
        <v>286</v>
      </c>
      <c r="E429" t="s">
        <v>426</v>
      </c>
      <c r="F429">
        <v>10</v>
      </c>
      <c r="G429">
        <f>INDEX(STANDINGS_BA[],MATCH(STANDINGS_OVERALL14[[#This Row],[TEAMandLEAGUE]],STANDINGS_BA[TeamANDLeague],0),COLUMN(STANDINGS_BA[PLACE]))</f>
        <v>2</v>
      </c>
      <c r="H429">
        <f>INDEX(STANDINGS_R[],MATCH(STANDINGS_OVERALL14[[#This Row],[TEAMandLEAGUE]],STANDINGS_R[TeamAndLeague],0),COLUMN(STANDINGS_R[PLACE]))</f>
        <v>8</v>
      </c>
      <c r="I429">
        <f>INDEX(STANDINGS_HR[],MATCH(STANDINGS_OVERALL14[[#This Row],[TEAMandLEAGUE]],STANDINGS_HR[TeamANDLeague],0),COLUMN(STANDINGS_HR[PLACE]))</f>
        <v>12</v>
      </c>
      <c r="J429">
        <f>INDEX(STANDINGS_RBI[],MATCH(STANDINGS_OVERALL14[[#This Row],[TEAMandLEAGUE]],STANDINGS_RBI[TeamANDLeague],0),COLUMN(STANDINGS_RBI[PLACE]))</f>
        <v>9</v>
      </c>
      <c r="K429">
        <f>INDEX(STANDINGS_SB[],MATCH(STANDINGS_OVERALL14[[#This Row],[TEAMandLEAGUE]],STANDINGS_SB[TeamANDLeague],0),COLUMN(STANDINGS_SB[PLACE]))</f>
        <v>11</v>
      </c>
      <c r="L429">
        <f>INDEX(STANDINGS_ERA[],MATCH(STANDINGS_OVERALL14[[#This Row],[TEAMandLEAGUE]],STANDINGS_ERA[TeamANDLeague],0),COLUMN(STANDINGS_ERA[PLACE]))</f>
        <v>9</v>
      </c>
      <c r="M429">
        <f>INDEX(STANDINGS_W[],MATCH(STANDINGS_OVERALL14[[#This Row],[TEAMandLEAGUE]],STANDINGS_W[TeamANDLeague],0),COLUMN(STANDINGS_W[PLACE]))</f>
        <v>8</v>
      </c>
      <c r="N429">
        <f>INDEX(STANDINGS_WHIP[],MATCH(STANDINGS_OVERALL14[[#This Row],[TEAMandLEAGUE]],STANDINGS_WHIP[TeamANDLeague],0),COLUMN(STANDINGS_WHIP[PLACE]))</f>
        <v>4</v>
      </c>
      <c r="O429">
        <f>INDEX(STANDINGS_K[],MATCH(STANDINGS_OVERALL14[[#This Row],[TEAMandLEAGUE]],STANDINGS_K[TeamANDLeague],0),COLUMN(STANDINGS_K[PLACE]))</f>
        <v>8</v>
      </c>
      <c r="P429">
        <f>INDEX(STANDINGS_SV[],MATCH(STANDINGS_OVERALL14[[#This Row],[TEAMandLEAGUE]],STANDINGS_SV[TeamANDLeague],0),COLUMN(STANDINGS_SV[PLACE]))</f>
        <v>9</v>
      </c>
      <c r="Q429">
        <f>16-STANDINGS_OVERALL14[[#This Row],[LG BA]]</f>
        <v>14</v>
      </c>
      <c r="R429">
        <f>16-STANDINGS_OVERALL14[[#This Row],[LG R]]</f>
        <v>8</v>
      </c>
      <c r="S429">
        <f>16-STANDINGS_OVERALL14[[#This Row],[LG HR]]</f>
        <v>4</v>
      </c>
      <c r="T429">
        <f>16-STANDINGS_OVERALL14[[#This Row],[LG RBI]]</f>
        <v>7</v>
      </c>
      <c r="U429">
        <f>16-STANDINGS_OVERALL14[[#This Row],[LG SB]]</f>
        <v>5</v>
      </c>
      <c r="V429">
        <f>16-STANDINGS_OVERALL14[[#This Row],[LG ERA]]</f>
        <v>7</v>
      </c>
      <c r="W429">
        <f>16-STANDINGS_OVERALL14[[#This Row],[LG W]]</f>
        <v>8</v>
      </c>
      <c r="X429">
        <f>16-STANDINGS_OVERALL14[[#This Row],[LG WHIP]]</f>
        <v>12</v>
      </c>
      <c r="Y429">
        <f>16-STANDINGS_OVERALL14[[#This Row],[LG K]]</f>
        <v>8</v>
      </c>
      <c r="Z429">
        <f>16-STANDINGS_OVERALL14[[#This Row],[LG SV]]</f>
        <v>7</v>
      </c>
      <c r="AA42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80</v>
      </c>
      <c r="AB429">
        <f t="shared" si="6"/>
        <v>8</v>
      </c>
    </row>
    <row r="430" spans="1:28" x14ac:dyDescent="0.25">
      <c r="A430">
        <v>182</v>
      </c>
      <c r="B430" s="10" t="str">
        <f>STANDINGS_OVERALL14[[#This Row],[Team]]&amp;STANDINGS_OVERALL14[[#This Row],[League]]</f>
        <v>Team BraudMain Event Online March 29 8 pm ET League 4</v>
      </c>
      <c r="C430" s="10" t="s">
        <v>398</v>
      </c>
      <c r="D430" t="s">
        <v>399</v>
      </c>
      <c r="E430" t="s">
        <v>426</v>
      </c>
      <c r="F430">
        <v>14</v>
      </c>
      <c r="G430">
        <f>INDEX(STANDINGS_BA[],MATCH(STANDINGS_OVERALL14[[#This Row],[TEAMandLEAGUE]],STANDINGS_BA[TeamANDLeague],0),COLUMN(STANDINGS_BA[PLACE]))</f>
        <v>14</v>
      </c>
      <c r="H430">
        <f>INDEX(STANDINGS_R[],MATCH(STANDINGS_OVERALL14[[#This Row],[TEAMandLEAGUE]],STANDINGS_R[TeamAndLeague],0),COLUMN(STANDINGS_R[PLACE]))</f>
        <v>12</v>
      </c>
      <c r="I430">
        <f>INDEX(STANDINGS_HR[],MATCH(STANDINGS_OVERALL14[[#This Row],[TEAMandLEAGUE]],STANDINGS_HR[TeamANDLeague],0),COLUMN(STANDINGS_HR[PLACE]))</f>
        <v>8</v>
      </c>
      <c r="J430">
        <f>INDEX(STANDINGS_RBI[],MATCH(STANDINGS_OVERALL14[[#This Row],[TEAMandLEAGUE]],STANDINGS_RBI[TeamANDLeague],0),COLUMN(STANDINGS_RBI[PLACE]))</f>
        <v>10</v>
      </c>
      <c r="K430">
        <f>INDEX(STANDINGS_SB[],MATCH(STANDINGS_OVERALL14[[#This Row],[TEAMandLEAGUE]],STANDINGS_SB[TeamANDLeague],0),COLUMN(STANDINGS_SB[PLACE]))</f>
        <v>5</v>
      </c>
      <c r="L430">
        <f>INDEX(STANDINGS_ERA[],MATCH(STANDINGS_OVERALL14[[#This Row],[TEAMandLEAGUE]],STANDINGS_ERA[TeamANDLeague],0),COLUMN(STANDINGS_ERA[PLACE]))</f>
        <v>5</v>
      </c>
      <c r="M430">
        <f>INDEX(STANDINGS_W[],MATCH(STANDINGS_OVERALL14[[#This Row],[TEAMandLEAGUE]],STANDINGS_W[TeamANDLeague],0),COLUMN(STANDINGS_W[PLACE]))</f>
        <v>3</v>
      </c>
      <c r="N430">
        <f>INDEX(STANDINGS_WHIP[],MATCH(STANDINGS_OVERALL14[[#This Row],[TEAMandLEAGUE]],STANDINGS_WHIP[TeamANDLeague],0),COLUMN(STANDINGS_WHIP[PLACE]))</f>
        <v>3</v>
      </c>
      <c r="O430">
        <f>INDEX(STANDINGS_K[],MATCH(STANDINGS_OVERALL14[[#This Row],[TEAMandLEAGUE]],STANDINGS_K[TeamANDLeague],0),COLUMN(STANDINGS_K[PLACE]))</f>
        <v>6</v>
      </c>
      <c r="P430">
        <f>INDEX(STANDINGS_SV[],MATCH(STANDINGS_OVERALL14[[#This Row],[TEAMandLEAGUE]],STANDINGS_SV[TeamANDLeague],0),COLUMN(STANDINGS_SV[PLACE]))</f>
        <v>14</v>
      </c>
      <c r="Q430">
        <f>16-STANDINGS_OVERALL14[[#This Row],[LG BA]]</f>
        <v>2</v>
      </c>
      <c r="R430">
        <f>16-STANDINGS_OVERALL14[[#This Row],[LG R]]</f>
        <v>4</v>
      </c>
      <c r="S430">
        <f>16-STANDINGS_OVERALL14[[#This Row],[LG HR]]</f>
        <v>8</v>
      </c>
      <c r="T430">
        <f>16-STANDINGS_OVERALL14[[#This Row],[LG RBI]]</f>
        <v>6</v>
      </c>
      <c r="U430">
        <f>16-STANDINGS_OVERALL14[[#This Row],[LG SB]]</f>
        <v>11</v>
      </c>
      <c r="V430">
        <f>16-STANDINGS_OVERALL14[[#This Row],[LG ERA]]</f>
        <v>11</v>
      </c>
      <c r="W430">
        <f>16-STANDINGS_OVERALL14[[#This Row],[LG W]]</f>
        <v>13</v>
      </c>
      <c r="X430">
        <f>16-STANDINGS_OVERALL14[[#This Row],[LG WHIP]]</f>
        <v>13</v>
      </c>
      <c r="Y430">
        <f>16-STANDINGS_OVERALL14[[#This Row],[LG K]]</f>
        <v>10</v>
      </c>
      <c r="Z430">
        <f>16-STANDINGS_OVERALL14[[#This Row],[LG SV]]</f>
        <v>2</v>
      </c>
      <c r="AA43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80</v>
      </c>
      <c r="AB430">
        <f t="shared" si="6"/>
        <v>9</v>
      </c>
    </row>
    <row r="431" spans="1:28" x14ac:dyDescent="0.25">
      <c r="A431">
        <v>203</v>
      </c>
      <c r="B431" s="10" t="str">
        <f>STANDINGS_OVERALL14[[#This Row],[Team]]&amp;STANDINGS_OVERALL14[[#This Row],[League]]</f>
        <v>BABIP McBatflipsMain Event Online March 29 8 pm ET League 4</v>
      </c>
      <c r="C431" s="10" t="s">
        <v>305</v>
      </c>
      <c r="D431" t="s">
        <v>24</v>
      </c>
      <c r="E431" t="s">
        <v>426</v>
      </c>
      <c r="F431">
        <v>11</v>
      </c>
      <c r="G431">
        <f>INDEX(STANDINGS_BA[],MATCH(STANDINGS_OVERALL14[[#This Row],[TEAMandLEAGUE]],STANDINGS_BA[TeamANDLeague],0),COLUMN(STANDINGS_BA[PLACE]))</f>
        <v>7</v>
      </c>
      <c r="H431">
        <f>INDEX(STANDINGS_R[],MATCH(STANDINGS_OVERALL14[[#This Row],[TEAMandLEAGUE]],STANDINGS_R[TeamAndLeague],0),COLUMN(STANDINGS_R[PLACE]))</f>
        <v>14</v>
      </c>
      <c r="I431">
        <f>INDEX(STANDINGS_HR[],MATCH(STANDINGS_OVERALL14[[#This Row],[TEAMandLEAGUE]],STANDINGS_HR[TeamANDLeague],0),COLUMN(STANDINGS_HR[PLACE]))</f>
        <v>10</v>
      </c>
      <c r="J431">
        <f>INDEX(STANDINGS_RBI[],MATCH(STANDINGS_OVERALL14[[#This Row],[TEAMandLEAGUE]],STANDINGS_RBI[TeamANDLeague],0),COLUMN(STANDINGS_RBI[PLACE]))</f>
        <v>8</v>
      </c>
      <c r="K431">
        <f>INDEX(STANDINGS_SB[],MATCH(STANDINGS_OVERALL14[[#This Row],[TEAMandLEAGUE]],STANDINGS_SB[TeamANDLeague],0),COLUMN(STANDINGS_SB[PLACE]))</f>
        <v>14</v>
      </c>
      <c r="L431">
        <f>INDEX(STANDINGS_ERA[],MATCH(STANDINGS_OVERALL14[[#This Row],[TEAMandLEAGUE]],STANDINGS_ERA[TeamANDLeague],0),COLUMN(STANDINGS_ERA[PLACE]))</f>
        <v>4</v>
      </c>
      <c r="M431">
        <f>INDEX(STANDINGS_W[],MATCH(STANDINGS_OVERALL14[[#This Row],[TEAMandLEAGUE]],STANDINGS_W[TeamANDLeague],0),COLUMN(STANDINGS_W[PLACE]))</f>
        <v>10</v>
      </c>
      <c r="N431">
        <f>INDEX(STANDINGS_WHIP[],MATCH(STANDINGS_OVERALL14[[#This Row],[TEAMandLEAGUE]],STANDINGS_WHIP[TeamANDLeague],0),COLUMN(STANDINGS_WHIP[PLACE]))</f>
        <v>2</v>
      </c>
      <c r="O431">
        <f>INDEX(STANDINGS_K[],MATCH(STANDINGS_OVERALL14[[#This Row],[TEAMandLEAGUE]],STANDINGS_K[TeamANDLeague],0),COLUMN(STANDINGS_K[PLACE]))</f>
        <v>10</v>
      </c>
      <c r="P431">
        <f>INDEX(STANDINGS_SV[],MATCH(STANDINGS_OVERALL14[[#This Row],[TEAMandLEAGUE]],STANDINGS_SV[TeamANDLeague],0),COLUMN(STANDINGS_SV[PLACE]))</f>
        <v>5</v>
      </c>
      <c r="Q431">
        <f>16-STANDINGS_OVERALL14[[#This Row],[LG BA]]</f>
        <v>9</v>
      </c>
      <c r="R431">
        <f>16-STANDINGS_OVERALL14[[#This Row],[LG R]]</f>
        <v>2</v>
      </c>
      <c r="S431">
        <f>16-STANDINGS_OVERALL14[[#This Row],[LG HR]]</f>
        <v>6</v>
      </c>
      <c r="T431">
        <f>16-STANDINGS_OVERALL14[[#This Row],[LG RBI]]</f>
        <v>8</v>
      </c>
      <c r="U431">
        <f>16-STANDINGS_OVERALL14[[#This Row],[LG SB]]</f>
        <v>2</v>
      </c>
      <c r="V431">
        <f>16-STANDINGS_OVERALL14[[#This Row],[LG ERA]]</f>
        <v>12</v>
      </c>
      <c r="W431">
        <f>16-STANDINGS_OVERALL14[[#This Row],[LG W]]</f>
        <v>6</v>
      </c>
      <c r="X431">
        <f>16-STANDINGS_OVERALL14[[#This Row],[LG WHIP]]</f>
        <v>14</v>
      </c>
      <c r="Y431">
        <f>16-STANDINGS_OVERALL14[[#This Row],[LG K]]</f>
        <v>6</v>
      </c>
      <c r="Z431">
        <f>16-STANDINGS_OVERALL14[[#This Row],[LG SV]]</f>
        <v>11</v>
      </c>
      <c r="AA43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76</v>
      </c>
      <c r="AB431">
        <f t="shared" si="6"/>
        <v>10</v>
      </c>
    </row>
    <row r="432" spans="1:28" x14ac:dyDescent="0.25">
      <c r="A432">
        <v>296</v>
      </c>
      <c r="B432" s="10" t="str">
        <f>STANDINGS_OVERALL14[[#This Row],[Team]]&amp;STANDINGS_OVERALL14[[#This Row],[League]]</f>
        <v>No Balls No Babies IIMain Event Online March 29 8 pm ET League 4</v>
      </c>
      <c r="C432" s="10" t="s">
        <v>694</v>
      </c>
      <c r="D432" t="s">
        <v>142</v>
      </c>
      <c r="E432" t="s">
        <v>426</v>
      </c>
      <c r="F432">
        <v>7</v>
      </c>
      <c r="G432">
        <f>INDEX(STANDINGS_BA[],MATCH(STANDINGS_OVERALL14[[#This Row],[TEAMandLEAGUE]],STANDINGS_BA[TeamANDLeague],0),COLUMN(STANDINGS_BA[PLACE]))</f>
        <v>11</v>
      </c>
      <c r="H432">
        <f>INDEX(STANDINGS_R[],MATCH(STANDINGS_OVERALL14[[#This Row],[TEAMandLEAGUE]],STANDINGS_R[TeamAndLeague],0),COLUMN(STANDINGS_R[PLACE]))</f>
        <v>7</v>
      </c>
      <c r="I432">
        <f>INDEX(STANDINGS_HR[],MATCH(STANDINGS_OVERALL14[[#This Row],[TEAMandLEAGUE]],STANDINGS_HR[TeamANDLeague],0),COLUMN(STANDINGS_HR[PLACE]))</f>
        <v>3</v>
      </c>
      <c r="J432">
        <f>INDEX(STANDINGS_RBI[],MATCH(STANDINGS_OVERALL14[[#This Row],[TEAMandLEAGUE]],STANDINGS_RBI[TeamANDLeague],0),COLUMN(STANDINGS_RBI[PLACE]))</f>
        <v>3</v>
      </c>
      <c r="K432">
        <f>INDEX(STANDINGS_SB[],MATCH(STANDINGS_OVERALL14[[#This Row],[TEAMandLEAGUE]],STANDINGS_SB[TeamANDLeague],0),COLUMN(STANDINGS_SB[PLACE]))</f>
        <v>9</v>
      </c>
      <c r="L432">
        <f>INDEX(STANDINGS_ERA[],MATCH(STANDINGS_OVERALL14[[#This Row],[TEAMandLEAGUE]],STANDINGS_ERA[TeamANDLeague],0),COLUMN(STANDINGS_ERA[PLACE]))</f>
        <v>11</v>
      </c>
      <c r="M432">
        <f>INDEX(STANDINGS_W[],MATCH(STANDINGS_OVERALL14[[#This Row],[TEAMandLEAGUE]],STANDINGS_W[TeamANDLeague],0),COLUMN(STANDINGS_W[PLACE]))</f>
        <v>12</v>
      </c>
      <c r="N432">
        <f>INDEX(STANDINGS_WHIP[],MATCH(STANDINGS_OVERALL14[[#This Row],[TEAMandLEAGUE]],STANDINGS_WHIP[TeamANDLeague],0),COLUMN(STANDINGS_WHIP[PLACE]))</f>
        <v>11</v>
      </c>
      <c r="O432">
        <f>INDEX(STANDINGS_K[],MATCH(STANDINGS_OVERALL14[[#This Row],[TEAMandLEAGUE]],STANDINGS_K[TeamANDLeague],0),COLUMN(STANDINGS_K[PLACE]))</f>
        <v>9</v>
      </c>
      <c r="P432">
        <f>INDEX(STANDINGS_SV[],MATCH(STANDINGS_OVERALL14[[#This Row],[TEAMandLEAGUE]],STANDINGS_SV[TeamANDLeague],0),COLUMN(STANDINGS_SV[PLACE]))</f>
        <v>10</v>
      </c>
      <c r="Q432">
        <f>16-STANDINGS_OVERALL14[[#This Row],[LG BA]]</f>
        <v>5</v>
      </c>
      <c r="R432">
        <f>16-STANDINGS_OVERALL14[[#This Row],[LG R]]</f>
        <v>9</v>
      </c>
      <c r="S432">
        <f>16-STANDINGS_OVERALL14[[#This Row],[LG HR]]</f>
        <v>13</v>
      </c>
      <c r="T432">
        <f>16-STANDINGS_OVERALL14[[#This Row],[LG RBI]]</f>
        <v>13</v>
      </c>
      <c r="U432">
        <f>16-STANDINGS_OVERALL14[[#This Row],[LG SB]]</f>
        <v>7</v>
      </c>
      <c r="V432">
        <f>16-STANDINGS_OVERALL14[[#This Row],[LG ERA]]</f>
        <v>5</v>
      </c>
      <c r="W432">
        <f>16-STANDINGS_OVERALL14[[#This Row],[LG W]]</f>
        <v>4</v>
      </c>
      <c r="X432">
        <f>16-STANDINGS_OVERALL14[[#This Row],[LG WHIP]]</f>
        <v>5</v>
      </c>
      <c r="Y432">
        <f>16-STANDINGS_OVERALL14[[#This Row],[LG K]]</f>
        <v>7</v>
      </c>
      <c r="Z432">
        <f>16-STANDINGS_OVERALL14[[#This Row],[LG SV]]</f>
        <v>6</v>
      </c>
      <c r="AA43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74</v>
      </c>
      <c r="AB432">
        <f t="shared" si="6"/>
        <v>11</v>
      </c>
    </row>
    <row r="433" spans="1:28" x14ac:dyDescent="0.25">
      <c r="A433">
        <v>259</v>
      </c>
      <c r="B433" s="10" t="str">
        <f>STANDINGS_OVERALL14[[#This Row],[Team]]&amp;STANDINGS_OVERALL14[[#This Row],[League]]</f>
        <v>Impeach DrumpfMain Event Online March 29 8 pm ET League 4</v>
      </c>
      <c r="C433" s="10" t="s">
        <v>653</v>
      </c>
      <c r="D433" t="s">
        <v>654</v>
      </c>
      <c r="E433" t="s">
        <v>426</v>
      </c>
      <c r="F433">
        <v>1</v>
      </c>
      <c r="G433">
        <f>INDEX(STANDINGS_BA[],MATCH(STANDINGS_OVERALL14[[#This Row],[TEAMandLEAGUE]],STANDINGS_BA[TeamANDLeague],0),COLUMN(STANDINGS_BA[PLACE]))</f>
        <v>3</v>
      </c>
      <c r="H433">
        <f>INDEX(STANDINGS_R[],MATCH(STANDINGS_OVERALL14[[#This Row],[TEAMandLEAGUE]],STANDINGS_R[TeamAndLeague],0),COLUMN(STANDINGS_R[PLACE]))</f>
        <v>11</v>
      </c>
      <c r="I433">
        <f>INDEX(STANDINGS_HR[],MATCH(STANDINGS_OVERALL14[[#This Row],[TEAMandLEAGUE]],STANDINGS_HR[TeamANDLeague],0),COLUMN(STANDINGS_HR[PLACE]))</f>
        <v>15</v>
      </c>
      <c r="J433">
        <f>INDEX(STANDINGS_RBI[],MATCH(STANDINGS_OVERALL14[[#This Row],[TEAMandLEAGUE]],STANDINGS_RBI[TeamANDLeague],0),COLUMN(STANDINGS_RBI[PLACE]))</f>
        <v>15</v>
      </c>
      <c r="K433">
        <f>INDEX(STANDINGS_SB[],MATCH(STANDINGS_OVERALL14[[#This Row],[TEAMandLEAGUE]],STANDINGS_SB[TeamANDLeague],0),COLUMN(STANDINGS_SB[PLACE]))</f>
        <v>8</v>
      </c>
      <c r="L433">
        <f>INDEX(STANDINGS_ERA[],MATCH(STANDINGS_OVERALL14[[#This Row],[TEAMandLEAGUE]],STANDINGS_ERA[TeamANDLeague],0),COLUMN(STANDINGS_ERA[PLACE]))</f>
        <v>2</v>
      </c>
      <c r="M433">
        <f>INDEX(STANDINGS_W[],MATCH(STANDINGS_OVERALL14[[#This Row],[TEAMandLEAGUE]],STANDINGS_W[TeamANDLeague],0),COLUMN(STANDINGS_W[PLACE]))</f>
        <v>5</v>
      </c>
      <c r="N433">
        <f>INDEX(STANDINGS_WHIP[],MATCH(STANDINGS_OVERALL14[[#This Row],[TEAMandLEAGUE]],STANDINGS_WHIP[TeamANDLeague],0),COLUMN(STANDINGS_WHIP[PLACE]))</f>
        <v>9</v>
      </c>
      <c r="O433">
        <f>INDEX(STANDINGS_K[],MATCH(STANDINGS_OVERALL14[[#This Row],[TEAMandLEAGUE]],STANDINGS_K[TeamANDLeague],0),COLUMN(STANDINGS_K[PLACE]))</f>
        <v>11</v>
      </c>
      <c r="P433">
        <f>INDEX(STANDINGS_SV[],MATCH(STANDINGS_OVERALL14[[#This Row],[TEAMandLEAGUE]],STANDINGS_SV[TeamANDLeague],0),COLUMN(STANDINGS_SV[PLACE]))</f>
        <v>12</v>
      </c>
      <c r="Q433">
        <f>16-STANDINGS_OVERALL14[[#This Row],[LG BA]]</f>
        <v>13</v>
      </c>
      <c r="R433">
        <f>16-STANDINGS_OVERALL14[[#This Row],[LG R]]</f>
        <v>5</v>
      </c>
      <c r="S433">
        <f>16-STANDINGS_OVERALL14[[#This Row],[LG HR]]</f>
        <v>1</v>
      </c>
      <c r="T433">
        <f>16-STANDINGS_OVERALL14[[#This Row],[LG RBI]]</f>
        <v>1</v>
      </c>
      <c r="U433">
        <f>16-STANDINGS_OVERALL14[[#This Row],[LG SB]]</f>
        <v>8</v>
      </c>
      <c r="V433">
        <f>16-STANDINGS_OVERALL14[[#This Row],[LG ERA]]</f>
        <v>14</v>
      </c>
      <c r="W433">
        <f>16-STANDINGS_OVERALL14[[#This Row],[LG W]]</f>
        <v>11</v>
      </c>
      <c r="X433">
        <f>16-STANDINGS_OVERALL14[[#This Row],[LG WHIP]]</f>
        <v>7</v>
      </c>
      <c r="Y433">
        <f>16-STANDINGS_OVERALL14[[#This Row],[LG K]]</f>
        <v>5</v>
      </c>
      <c r="Z433">
        <f>16-STANDINGS_OVERALL14[[#This Row],[LG SV]]</f>
        <v>4</v>
      </c>
      <c r="AA43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69</v>
      </c>
      <c r="AB433">
        <f t="shared" si="6"/>
        <v>12</v>
      </c>
    </row>
    <row r="434" spans="1:28" x14ac:dyDescent="0.25">
      <c r="A434">
        <v>462</v>
      </c>
      <c r="B434" s="10" t="str">
        <f>STANDINGS_OVERALL14[[#This Row],[Team]]&amp;STANDINGS_OVERALL14[[#This Row],[League]]</f>
        <v>The Last WaltzMain Event Online March 29 8 pm ET League 4</v>
      </c>
      <c r="C434" s="10" t="s">
        <v>858</v>
      </c>
      <c r="D434" t="s">
        <v>859</v>
      </c>
      <c r="E434" t="s">
        <v>426</v>
      </c>
      <c r="F434">
        <v>3</v>
      </c>
      <c r="G434">
        <f>INDEX(STANDINGS_BA[],MATCH(STANDINGS_OVERALL14[[#This Row],[TEAMandLEAGUE]],STANDINGS_BA[TeamANDLeague],0),COLUMN(STANDINGS_BA[PLACE]))</f>
        <v>10</v>
      </c>
      <c r="H434">
        <f>INDEX(STANDINGS_R[],MATCH(STANDINGS_OVERALL14[[#This Row],[TEAMandLEAGUE]],STANDINGS_R[TeamAndLeague],0),COLUMN(STANDINGS_R[PLACE]))</f>
        <v>10</v>
      </c>
      <c r="I434">
        <f>INDEX(STANDINGS_HR[],MATCH(STANDINGS_OVERALL14[[#This Row],[TEAMandLEAGUE]],STANDINGS_HR[TeamANDLeague],0),COLUMN(STANDINGS_HR[PLACE]))</f>
        <v>13</v>
      </c>
      <c r="J434">
        <f>INDEX(STANDINGS_RBI[],MATCH(STANDINGS_OVERALL14[[#This Row],[TEAMandLEAGUE]],STANDINGS_RBI[TeamANDLeague],0),COLUMN(STANDINGS_RBI[PLACE]))</f>
        <v>13</v>
      </c>
      <c r="K434">
        <f>INDEX(STANDINGS_SB[],MATCH(STANDINGS_OVERALL14[[#This Row],[TEAMandLEAGUE]],STANDINGS_SB[TeamANDLeague],0),COLUMN(STANDINGS_SB[PLACE]))</f>
        <v>10</v>
      </c>
      <c r="L434">
        <f>INDEX(STANDINGS_ERA[],MATCH(STANDINGS_OVERALL14[[#This Row],[TEAMandLEAGUE]],STANDINGS_ERA[TeamANDLeague],0),COLUMN(STANDINGS_ERA[PLACE]))</f>
        <v>15</v>
      </c>
      <c r="M434">
        <f>INDEX(STANDINGS_W[],MATCH(STANDINGS_OVERALL14[[#This Row],[TEAMandLEAGUE]],STANDINGS_W[TeamANDLeague],0),COLUMN(STANDINGS_W[PLACE]))</f>
        <v>9</v>
      </c>
      <c r="N434">
        <f>INDEX(STANDINGS_WHIP[],MATCH(STANDINGS_OVERALL14[[#This Row],[TEAMandLEAGUE]],STANDINGS_WHIP[TeamANDLeague],0),COLUMN(STANDINGS_WHIP[PLACE]))</f>
        <v>13</v>
      </c>
      <c r="O434">
        <f>INDEX(STANDINGS_K[],MATCH(STANDINGS_OVERALL14[[#This Row],[TEAMandLEAGUE]],STANDINGS_K[TeamANDLeague],0),COLUMN(STANDINGS_K[PLACE]))</f>
        <v>13</v>
      </c>
      <c r="P434">
        <f>INDEX(STANDINGS_SV[],MATCH(STANDINGS_OVERALL14[[#This Row],[TEAMandLEAGUE]],STANDINGS_SV[TeamANDLeague],0),COLUMN(STANDINGS_SV[PLACE]))</f>
        <v>11</v>
      </c>
      <c r="Q434">
        <f>16-STANDINGS_OVERALL14[[#This Row],[LG BA]]</f>
        <v>6</v>
      </c>
      <c r="R434">
        <f>16-STANDINGS_OVERALL14[[#This Row],[LG R]]</f>
        <v>6</v>
      </c>
      <c r="S434">
        <f>16-STANDINGS_OVERALL14[[#This Row],[LG HR]]</f>
        <v>3</v>
      </c>
      <c r="T434">
        <f>16-STANDINGS_OVERALL14[[#This Row],[LG RBI]]</f>
        <v>3</v>
      </c>
      <c r="U434">
        <f>16-STANDINGS_OVERALL14[[#This Row],[LG SB]]</f>
        <v>6</v>
      </c>
      <c r="V434">
        <f>16-STANDINGS_OVERALL14[[#This Row],[LG ERA]]</f>
        <v>1</v>
      </c>
      <c r="W434">
        <f>16-STANDINGS_OVERALL14[[#This Row],[LG W]]</f>
        <v>7</v>
      </c>
      <c r="X434">
        <f>16-STANDINGS_OVERALL14[[#This Row],[LG WHIP]]</f>
        <v>3</v>
      </c>
      <c r="Y434">
        <f>16-STANDINGS_OVERALL14[[#This Row],[LG K]]</f>
        <v>3</v>
      </c>
      <c r="Z434">
        <f>16-STANDINGS_OVERALL14[[#This Row],[LG SV]]</f>
        <v>5</v>
      </c>
      <c r="AA43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43</v>
      </c>
      <c r="AB434">
        <f t="shared" si="6"/>
        <v>13</v>
      </c>
    </row>
    <row r="435" spans="1:28" x14ac:dyDescent="0.25">
      <c r="A435">
        <v>454</v>
      </c>
      <c r="B435" s="10" t="str">
        <f>STANDINGS_OVERALL14[[#This Row],[Team]]&amp;STANDINGS_OVERALL14[[#This Row],[League]]</f>
        <v>Lets Go Storm 3Main Event Online March 29 8 pm ET League 4</v>
      </c>
      <c r="C435" s="10" t="s">
        <v>849</v>
      </c>
      <c r="D435" t="s">
        <v>850</v>
      </c>
      <c r="E435" t="s">
        <v>426</v>
      </c>
      <c r="F435">
        <v>15</v>
      </c>
      <c r="G435">
        <f>INDEX(STANDINGS_BA[],MATCH(STANDINGS_OVERALL14[[#This Row],[TEAMandLEAGUE]],STANDINGS_BA[TeamANDLeague],0),COLUMN(STANDINGS_BA[PLACE]))</f>
        <v>13</v>
      </c>
      <c r="H435">
        <f>INDEX(STANDINGS_R[],MATCH(STANDINGS_OVERALL14[[#This Row],[TEAMandLEAGUE]],STANDINGS_R[TeamAndLeague],0),COLUMN(STANDINGS_R[PLACE]))</f>
        <v>15</v>
      </c>
      <c r="I435">
        <f>INDEX(STANDINGS_HR[],MATCH(STANDINGS_OVERALL14[[#This Row],[TEAMandLEAGUE]],STANDINGS_HR[TeamANDLeague],0),COLUMN(STANDINGS_HR[PLACE]))</f>
        <v>7</v>
      </c>
      <c r="J435">
        <f>INDEX(STANDINGS_RBI[],MATCH(STANDINGS_OVERALL14[[#This Row],[TEAMandLEAGUE]],STANDINGS_RBI[TeamANDLeague],0),COLUMN(STANDINGS_RBI[PLACE]))</f>
        <v>14</v>
      </c>
      <c r="K435">
        <f>INDEX(STANDINGS_SB[],MATCH(STANDINGS_OVERALL14[[#This Row],[TEAMandLEAGUE]],STANDINGS_SB[TeamANDLeague],0),COLUMN(STANDINGS_SB[PLACE]))</f>
        <v>12</v>
      </c>
      <c r="L435">
        <f>INDEX(STANDINGS_ERA[],MATCH(STANDINGS_OVERALL14[[#This Row],[TEAMandLEAGUE]],STANDINGS_ERA[TeamANDLeague],0),COLUMN(STANDINGS_ERA[PLACE]))</f>
        <v>14</v>
      </c>
      <c r="M435">
        <f>INDEX(STANDINGS_W[],MATCH(STANDINGS_OVERALL14[[#This Row],[TEAMandLEAGUE]],STANDINGS_W[TeamANDLeague],0),COLUMN(STANDINGS_W[PLACE]))</f>
        <v>11</v>
      </c>
      <c r="N435">
        <f>INDEX(STANDINGS_WHIP[],MATCH(STANDINGS_OVERALL14[[#This Row],[TEAMandLEAGUE]],STANDINGS_WHIP[TeamANDLeague],0),COLUMN(STANDINGS_WHIP[PLACE]))</f>
        <v>12</v>
      </c>
      <c r="O435">
        <f>INDEX(STANDINGS_K[],MATCH(STANDINGS_OVERALL14[[#This Row],[TEAMandLEAGUE]],STANDINGS_K[TeamANDLeague],0),COLUMN(STANDINGS_K[PLACE]))</f>
        <v>14</v>
      </c>
      <c r="P435">
        <f>INDEX(STANDINGS_SV[],MATCH(STANDINGS_OVERALL14[[#This Row],[TEAMandLEAGUE]],STANDINGS_SV[TeamANDLeague],0),COLUMN(STANDINGS_SV[PLACE]))</f>
        <v>7</v>
      </c>
      <c r="Q435">
        <f>16-STANDINGS_OVERALL14[[#This Row],[LG BA]]</f>
        <v>3</v>
      </c>
      <c r="R435">
        <f>16-STANDINGS_OVERALL14[[#This Row],[LG R]]</f>
        <v>1</v>
      </c>
      <c r="S435">
        <f>16-STANDINGS_OVERALL14[[#This Row],[LG HR]]</f>
        <v>9</v>
      </c>
      <c r="T435">
        <f>16-STANDINGS_OVERALL14[[#This Row],[LG RBI]]</f>
        <v>2</v>
      </c>
      <c r="U435">
        <f>16-STANDINGS_OVERALL14[[#This Row],[LG SB]]</f>
        <v>4</v>
      </c>
      <c r="V435">
        <f>16-STANDINGS_OVERALL14[[#This Row],[LG ERA]]</f>
        <v>2</v>
      </c>
      <c r="W435">
        <f>16-STANDINGS_OVERALL14[[#This Row],[LG W]]</f>
        <v>5</v>
      </c>
      <c r="X435">
        <f>16-STANDINGS_OVERALL14[[#This Row],[LG WHIP]]</f>
        <v>4</v>
      </c>
      <c r="Y435">
        <f>16-STANDINGS_OVERALL14[[#This Row],[LG K]]</f>
        <v>2</v>
      </c>
      <c r="Z435">
        <f>16-STANDINGS_OVERALL14[[#This Row],[LG SV]]</f>
        <v>9</v>
      </c>
      <c r="AA43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41</v>
      </c>
      <c r="AB435">
        <f t="shared" si="6"/>
        <v>14</v>
      </c>
    </row>
    <row r="436" spans="1:28" x14ac:dyDescent="0.25">
      <c r="A436">
        <v>468</v>
      </c>
      <c r="B436" s="10" t="str">
        <f>STANDINGS_OVERALL14[[#This Row],[Team]]&amp;STANDINGS_OVERALL14[[#This Row],[League]]</f>
        <v>LunkersMain Event Online March 29 8 pm ET League 4</v>
      </c>
      <c r="C436" s="10" t="s">
        <v>869</v>
      </c>
      <c r="D436" t="s">
        <v>76</v>
      </c>
      <c r="E436" t="s">
        <v>426</v>
      </c>
      <c r="F436">
        <v>13</v>
      </c>
      <c r="G436">
        <f>INDEX(STANDINGS_BA[],MATCH(STANDINGS_OVERALL14[[#This Row],[TEAMandLEAGUE]],STANDINGS_BA[TeamANDLeague],0),COLUMN(STANDINGS_BA[PLACE]))</f>
        <v>12</v>
      </c>
      <c r="H436">
        <f>INDEX(STANDINGS_R[],MATCH(STANDINGS_OVERALL14[[#This Row],[TEAMandLEAGUE]],STANDINGS_R[TeamAndLeague],0),COLUMN(STANDINGS_R[PLACE]))</f>
        <v>13</v>
      </c>
      <c r="I436">
        <f>INDEX(STANDINGS_HR[],MATCH(STANDINGS_OVERALL14[[#This Row],[TEAMandLEAGUE]],STANDINGS_HR[TeamANDLeague],0),COLUMN(STANDINGS_HR[PLACE]))</f>
        <v>14</v>
      </c>
      <c r="J436">
        <f>INDEX(STANDINGS_RBI[],MATCH(STANDINGS_OVERALL14[[#This Row],[TEAMandLEAGUE]],STANDINGS_RBI[TeamANDLeague],0),COLUMN(STANDINGS_RBI[PLACE]))</f>
        <v>11</v>
      </c>
      <c r="K436">
        <f>INDEX(STANDINGS_SB[],MATCH(STANDINGS_OVERALL14[[#This Row],[TEAMandLEAGUE]],STANDINGS_SB[TeamANDLeague],0),COLUMN(STANDINGS_SB[PLACE]))</f>
        <v>15</v>
      </c>
      <c r="L436">
        <f>INDEX(STANDINGS_ERA[],MATCH(STANDINGS_OVERALL14[[#This Row],[TEAMandLEAGUE]],STANDINGS_ERA[TeamANDLeague],0),COLUMN(STANDINGS_ERA[PLACE]))</f>
        <v>13</v>
      </c>
      <c r="M436">
        <f>INDEX(STANDINGS_W[],MATCH(STANDINGS_OVERALL14[[#This Row],[TEAMandLEAGUE]],STANDINGS_W[TeamANDLeague],0),COLUMN(STANDINGS_W[PLACE]))</f>
        <v>13</v>
      </c>
      <c r="N436">
        <f>INDEX(STANDINGS_WHIP[],MATCH(STANDINGS_OVERALL14[[#This Row],[TEAMandLEAGUE]],STANDINGS_WHIP[TeamANDLeague],0),COLUMN(STANDINGS_WHIP[PLACE]))</f>
        <v>15</v>
      </c>
      <c r="O436">
        <f>INDEX(STANDINGS_K[],MATCH(STANDINGS_OVERALL14[[#This Row],[TEAMandLEAGUE]],STANDINGS_K[TeamANDLeague],0),COLUMN(STANDINGS_K[PLACE]))</f>
        <v>12</v>
      </c>
      <c r="P436">
        <f>INDEX(STANDINGS_SV[],MATCH(STANDINGS_OVERALL14[[#This Row],[TEAMandLEAGUE]],STANDINGS_SV[TeamANDLeague],0),COLUMN(STANDINGS_SV[PLACE]))</f>
        <v>8</v>
      </c>
      <c r="Q436">
        <f>16-STANDINGS_OVERALL14[[#This Row],[LG BA]]</f>
        <v>4</v>
      </c>
      <c r="R436">
        <f>16-STANDINGS_OVERALL14[[#This Row],[LG R]]</f>
        <v>3</v>
      </c>
      <c r="S436">
        <f>16-STANDINGS_OVERALL14[[#This Row],[LG HR]]</f>
        <v>2</v>
      </c>
      <c r="T436">
        <f>16-STANDINGS_OVERALL14[[#This Row],[LG RBI]]</f>
        <v>5</v>
      </c>
      <c r="U436">
        <f>16-STANDINGS_OVERALL14[[#This Row],[LG SB]]</f>
        <v>1</v>
      </c>
      <c r="V436">
        <f>16-STANDINGS_OVERALL14[[#This Row],[LG ERA]]</f>
        <v>3</v>
      </c>
      <c r="W436">
        <f>16-STANDINGS_OVERALL14[[#This Row],[LG W]]</f>
        <v>3</v>
      </c>
      <c r="X436">
        <f>16-STANDINGS_OVERALL14[[#This Row],[LG WHIP]]</f>
        <v>1</v>
      </c>
      <c r="Y436">
        <f>16-STANDINGS_OVERALL14[[#This Row],[LG K]]</f>
        <v>4</v>
      </c>
      <c r="Z436">
        <f>16-STANDINGS_OVERALL14[[#This Row],[LG SV]]</f>
        <v>8</v>
      </c>
      <c r="AA43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34</v>
      </c>
      <c r="AB436">
        <f t="shared" si="6"/>
        <v>15</v>
      </c>
    </row>
    <row r="437" spans="1:28" x14ac:dyDescent="0.25">
      <c r="A437">
        <v>36</v>
      </c>
      <c r="B437" s="10" t="str">
        <f>STANDINGS_OVERALL14[[#This Row],[Team]]&amp;STANDINGS_OVERALL14[[#This Row],[League]]</f>
        <v>deadmoney5Main Event Online March 30 8 pm ET League 1</v>
      </c>
      <c r="C437" s="10" t="s">
        <v>250</v>
      </c>
      <c r="D437" t="s">
        <v>53</v>
      </c>
      <c r="E437" t="s">
        <v>319</v>
      </c>
      <c r="F437">
        <v>1</v>
      </c>
      <c r="G437">
        <f>INDEX(STANDINGS_BA[],MATCH(STANDINGS_OVERALL14[[#This Row],[TEAMandLEAGUE]],STANDINGS_BA[TeamANDLeague],0),COLUMN(STANDINGS_BA[PLACE]))</f>
        <v>11</v>
      </c>
      <c r="H437">
        <f>INDEX(STANDINGS_R[],MATCH(STANDINGS_OVERALL14[[#This Row],[TEAMandLEAGUE]],STANDINGS_R[TeamAndLeague],0),COLUMN(STANDINGS_R[PLACE]))</f>
        <v>7</v>
      </c>
      <c r="I437">
        <f>INDEX(STANDINGS_HR[],MATCH(STANDINGS_OVERALL14[[#This Row],[TEAMandLEAGUE]],STANDINGS_HR[TeamANDLeague],0),COLUMN(STANDINGS_HR[PLACE]))</f>
        <v>1</v>
      </c>
      <c r="J437">
        <f>INDEX(STANDINGS_RBI[],MATCH(STANDINGS_OVERALL14[[#This Row],[TEAMandLEAGUE]],STANDINGS_RBI[TeamANDLeague],0),COLUMN(STANDINGS_RBI[PLACE]))</f>
        <v>3</v>
      </c>
      <c r="K437">
        <f>INDEX(STANDINGS_SB[],MATCH(STANDINGS_OVERALL14[[#This Row],[TEAMandLEAGUE]],STANDINGS_SB[TeamANDLeague],0),COLUMN(STANDINGS_SB[PLACE]))</f>
        <v>9</v>
      </c>
      <c r="L437">
        <f>INDEX(STANDINGS_ERA[],MATCH(STANDINGS_OVERALL14[[#This Row],[TEAMandLEAGUE]],STANDINGS_ERA[TeamANDLeague],0),COLUMN(STANDINGS_ERA[PLACE]))</f>
        <v>1</v>
      </c>
      <c r="M437">
        <f>INDEX(STANDINGS_W[],MATCH(STANDINGS_OVERALL14[[#This Row],[TEAMandLEAGUE]],STANDINGS_W[TeamANDLeague],0),COLUMN(STANDINGS_W[PLACE]))</f>
        <v>1</v>
      </c>
      <c r="N437">
        <f>INDEX(STANDINGS_WHIP[],MATCH(STANDINGS_OVERALL14[[#This Row],[TEAMandLEAGUE]],STANDINGS_WHIP[TeamANDLeague],0),COLUMN(STANDINGS_WHIP[PLACE]))</f>
        <v>5</v>
      </c>
      <c r="O437">
        <f>INDEX(STANDINGS_K[],MATCH(STANDINGS_OVERALL14[[#This Row],[TEAMandLEAGUE]],STANDINGS_K[TeamANDLeague],0),COLUMN(STANDINGS_K[PLACE]))</f>
        <v>2</v>
      </c>
      <c r="P437">
        <f>INDEX(STANDINGS_SV[],MATCH(STANDINGS_OVERALL14[[#This Row],[TEAMandLEAGUE]],STANDINGS_SV[TeamANDLeague],0),COLUMN(STANDINGS_SV[PLACE]))</f>
        <v>7</v>
      </c>
      <c r="Q437">
        <f>16-STANDINGS_OVERALL14[[#This Row],[LG BA]]</f>
        <v>5</v>
      </c>
      <c r="R437">
        <f>16-STANDINGS_OVERALL14[[#This Row],[LG R]]</f>
        <v>9</v>
      </c>
      <c r="S437">
        <f>16-STANDINGS_OVERALL14[[#This Row],[LG HR]]</f>
        <v>15</v>
      </c>
      <c r="T437">
        <f>16-STANDINGS_OVERALL14[[#This Row],[LG RBI]]</f>
        <v>13</v>
      </c>
      <c r="U437">
        <f>16-STANDINGS_OVERALL14[[#This Row],[LG SB]]</f>
        <v>7</v>
      </c>
      <c r="V437">
        <f>16-STANDINGS_OVERALL14[[#This Row],[LG ERA]]</f>
        <v>15</v>
      </c>
      <c r="W437">
        <f>16-STANDINGS_OVERALL14[[#This Row],[LG W]]</f>
        <v>15</v>
      </c>
      <c r="X437">
        <f>16-STANDINGS_OVERALL14[[#This Row],[LG WHIP]]</f>
        <v>11</v>
      </c>
      <c r="Y437">
        <f>16-STANDINGS_OVERALL14[[#This Row],[LG K]]</f>
        <v>14</v>
      </c>
      <c r="Z437">
        <f>16-STANDINGS_OVERALL14[[#This Row],[LG SV]]</f>
        <v>9</v>
      </c>
      <c r="AA43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113</v>
      </c>
      <c r="AB437">
        <f t="shared" si="6"/>
        <v>1</v>
      </c>
    </row>
    <row r="438" spans="1:28" x14ac:dyDescent="0.25">
      <c r="A438">
        <v>76</v>
      </c>
      <c r="B438" s="10" t="str">
        <f>STANDINGS_OVERALL14[[#This Row],[Team]]&amp;STANDINGS_OVERALL14[[#This Row],[League]]</f>
        <v>Mr. Wilhelm's A SquadMain Event Online March 30 8 pm ET League 1</v>
      </c>
      <c r="C438" s="10" t="s">
        <v>484</v>
      </c>
      <c r="D438" t="s">
        <v>428</v>
      </c>
      <c r="E438" t="s">
        <v>319</v>
      </c>
      <c r="F438">
        <v>13</v>
      </c>
      <c r="G438">
        <f>INDEX(STANDINGS_BA[],MATCH(STANDINGS_OVERALL14[[#This Row],[TEAMandLEAGUE]],STANDINGS_BA[TeamANDLeague],0),COLUMN(STANDINGS_BA[PLACE]))</f>
        <v>8</v>
      </c>
      <c r="H438">
        <f>INDEX(STANDINGS_R[],MATCH(STANDINGS_OVERALL14[[#This Row],[TEAMandLEAGUE]],STANDINGS_R[TeamAndLeague],0),COLUMN(STANDINGS_R[PLACE]))</f>
        <v>2</v>
      </c>
      <c r="I438">
        <f>INDEX(STANDINGS_HR[],MATCH(STANDINGS_OVERALL14[[#This Row],[TEAMandLEAGUE]],STANDINGS_HR[TeamANDLeague],0),COLUMN(STANDINGS_HR[PLACE]))</f>
        <v>7</v>
      </c>
      <c r="J438">
        <f>INDEX(STANDINGS_RBI[],MATCH(STANDINGS_OVERALL14[[#This Row],[TEAMandLEAGUE]],STANDINGS_RBI[TeamANDLeague],0),COLUMN(STANDINGS_RBI[PLACE]))</f>
        <v>2</v>
      </c>
      <c r="K438">
        <f>INDEX(STANDINGS_SB[],MATCH(STANDINGS_OVERALL14[[#This Row],[TEAMandLEAGUE]],STANDINGS_SB[TeamANDLeague],0),COLUMN(STANDINGS_SB[PLACE]))</f>
        <v>6</v>
      </c>
      <c r="L438">
        <f>INDEX(STANDINGS_ERA[],MATCH(STANDINGS_OVERALL14[[#This Row],[TEAMandLEAGUE]],STANDINGS_ERA[TeamANDLeague],0),COLUMN(STANDINGS_ERA[PLACE]))</f>
        <v>5</v>
      </c>
      <c r="M438">
        <f>INDEX(STANDINGS_W[],MATCH(STANDINGS_OVERALL14[[#This Row],[TEAMandLEAGUE]],STANDINGS_W[TeamANDLeague],0),COLUMN(STANDINGS_W[PLACE]))</f>
        <v>12</v>
      </c>
      <c r="N438">
        <f>INDEX(STANDINGS_WHIP[],MATCH(STANDINGS_OVERALL14[[#This Row],[TEAMandLEAGUE]],STANDINGS_WHIP[TeamANDLeague],0),COLUMN(STANDINGS_WHIP[PLACE]))</f>
        <v>1</v>
      </c>
      <c r="O438">
        <f>INDEX(STANDINGS_K[],MATCH(STANDINGS_OVERALL14[[#This Row],[TEAMandLEAGUE]],STANDINGS_K[TeamANDLeague],0),COLUMN(STANDINGS_K[PLACE]))</f>
        <v>5</v>
      </c>
      <c r="P438">
        <f>INDEX(STANDINGS_SV[],MATCH(STANDINGS_OVERALL14[[#This Row],[TEAMandLEAGUE]],STANDINGS_SV[TeamANDLeague],0),COLUMN(STANDINGS_SV[PLACE]))</f>
        <v>1</v>
      </c>
      <c r="Q438">
        <f>16-STANDINGS_OVERALL14[[#This Row],[LG BA]]</f>
        <v>8</v>
      </c>
      <c r="R438">
        <f>16-STANDINGS_OVERALL14[[#This Row],[LG R]]</f>
        <v>14</v>
      </c>
      <c r="S438">
        <f>16-STANDINGS_OVERALL14[[#This Row],[LG HR]]</f>
        <v>9</v>
      </c>
      <c r="T438">
        <f>16-STANDINGS_OVERALL14[[#This Row],[LG RBI]]</f>
        <v>14</v>
      </c>
      <c r="U438">
        <f>16-STANDINGS_OVERALL14[[#This Row],[LG SB]]</f>
        <v>10</v>
      </c>
      <c r="V438">
        <f>16-STANDINGS_OVERALL14[[#This Row],[LG ERA]]</f>
        <v>11</v>
      </c>
      <c r="W438">
        <f>16-STANDINGS_OVERALL14[[#This Row],[LG W]]</f>
        <v>4</v>
      </c>
      <c r="X438">
        <f>16-STANDINGS_OVERALL14[[#This Row],[LG WHIP]]</f>
        <v>15</v>
      </c>
      <c r="Y438">
        <f>16-STANDINGS_OVERALL14[[#This Row],[LG K]]</f>
        <v>11</v>
      </c>
      <c r="Z438">
        <f>16-STANDINGS_OVERALL14[[#This Row],[LG SV]]</f>
        <v>15</v>
      </c>
      <c r="AA43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111</v>
      </c>
      <c r="AB438">
        <f t="shared" si="6"/>
        <v>2</v>
      </c>
    </row>
    <row r="439" spans="1:28" x14ac:dyDescent="0.25">
      <c r="A439">
        <v>48</v>
      </c>
      <c r="B439" s="10" t="str">
        <f>STANDINGS_OVERALL14[[#This Row],[Team]]&amp;STANDINGS_OVERALL14[[#This Row],[League]]</f>
        <v>D'Glester HardunkichudMain Event Online March 30 8 pm ET League 1</v>
      </c>
      <c r="C439" s="10" t="s">
        <v>462</v>
      </c>
      <c r="D439" t="s">
        <v>382</v>
      </c>
      <c r="E439" t="s">
        <v>319</v>
      </c>
      <c r="F439">
        <v>8</v>
      </c>
      <c r="G439">
        <f>INDEX(STANDINGS_BA[],MATCH(STANDINGS_OVERALL14[[#This Row],[TEAMandLEAGUE]],STANDINGS_BA[TeamANDLeague],0),COLUMN(STANDINGS_BA[PLACE]))</f>
        <v>6</v>
      </c>
      <c r="H439">
        <f>INDEX(STANDINGS_R[],MATCH(STANDINGS_OVERALL14[[#This Row],[TEAMandLEAGUE]],STANDINGS_R[TeamAndLeague],0),COLUMN(STANDINGS_R[PLACE]))</f>
        <v>6</v>
      </c>
      <c r="I439">
        <f>INDEX(STANDINGS_HR[],MATCH(STANDINGS_OVERALL14[[#This Row],[TEAMandLEAGUE]],STANDINGS_HR[TeamANDLeague],0),COLUMN(STANDINGS_HR[PLACE]))</f>
        <v>3</v>
      </c>
      <c r="J439">
        <f>INDEX(STANDINGS_RBI[],MATCH(STANDINGS_OVERALL14[[#This Row],[TEAMandLEAGUE]],STANDINGS_RBI[TeamANDLeague],0),COLUMN(STANDINGS_RBI[PLACE]))</f>
        <v>7</v>
      </c>
      <c r="K439">
        <f>INDEX(STANDINGS_SB[],MATCH(STANDINGS_OVERALL14[[#This Row],[TEAMandLEAGUE]],STANDINGS_SB[TeamANDLeague],0),COLUMN(STANDINGS_SB[PLACE]))</f>
        <v>3</v>
      </c>
      <c r="L439">
        <f>INDEX(STANDINGS_ERA[],MATCH(STANDINGS_OVERALL14[[#This Row],[TEAMandLEAGUE]],STANDINGS_ERA[TeamANDLeague],0),COLUMN(STANDINGS_ERA[PLACE]))</f>
        <v>3</v>
      </c>
      <c r="M439">
        <f>INDEX(STANDINGS_W[],MATCH(STANDINGS_OVERALL14[[#This Row],[TEAMandLEAGUE]],STANDINGS_W[TeamANDLeague],0),COLUMN(STANDINGS_W[PLACE]))</f>
        <v>8</v>
      </c>
      <c r="N439">
        <f>INDEX(STANDINGS_WHIP[],MATCH(STANDINGS_OVERALL14[[#This Row],[TEAMandLEAGUE]],STANDINGS_WHIP[TeamANDLeague],0),COLUMN(STANDINGS_WHIP[PLACE]))</f>
        <v>8</v>
      </c>
      <c r="O439">
        <f>INDEX(STANDINGS_K[],MATCH(STANDINGS_OVERALL14[[#This Row],[TEAMandLEAGUE]],STANDINGS_K[TeamANDLeague],0),COLUMN(STANDINGS_K[PLACE]))</f>
        <v>3</v>
      </c>
      <c r="P439">
        <f>INDEX(STANDINGS_SV[],MATCH(STANDINGS_OVERALL14[[#This Row],[TEAMandLEAGUE]],STANDINGS_SV[TeamANDLeague],0),COLUMN(STANDINGS_SV[PLACE]))</f>
        <v>5</v>
      </c>
      <c r="Q439">
        <f>16-STANDINGS_OVERALL14[[#This Row],[LG BA]]</f>
        <v>10</v>
      </c>
      <c r="R439">
        <f>16-STANDINGS_OVERALL14[[#This Row],[LG R]]</f>
        <v>10</v>
      </c>
      <c r="S439">
        <f>16-STANDINGS_OVERALL14[[#This Row],[LG HR]]</f>
        <v>13</v>
      </c>
      <c r="T439">
        <f>16-STANDINGS_OVERALL14[[#This Row],[LG RBI]]</f>
        <v>9</v>
      </c>
      <c r="U439">
        <f>16-STANDINGS_OVERALL14[[#This Row],[LG SB]]</f>
        <v>13</v>
      </c>
      <c r="V439">
        <f>16-STANDINGS_OVERALL14[[#This Row],[LG ERA]]</f>
        <v>13</v>
      </c>
      <c r="W439">
        <f>16-STANDINGS_OVERALL14[[#This Row],[LG W]]</f>
        <v>8</v>
      </c>
      <c r="X439">
        <f>16-STANDINGS_OVERALL14[[#This Row],[LG WHIP]]</f>
        <v>8</v>
      </c>
      <c r="Y439">
        <f>16-STANDINGS_OVERALL14[[#This Row],[LG K]]</f>
        <v>13</v>
      </c>
      <c r="Z439">
        <f>16-STANDINGS_OVERALL14[[#This Row],[LG SV]]</f>
        <v>11</v>
      </c>
      <c r="AA43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108</v>
      </c>
      <c r="AB439">
        <f t="shared" si="6"/>
        <v>3</v>
      </c>
    </row>
    <row r="440" spans="1:28" x14ac:dyDescent="0.25">
      <c r="A440">
        <v>59</v>
      </c>
      <c r="B440" s="10" t="str">
        <f>STANDINGS_OVERALL14[[#This Row],[Team]]&amp;STANDINGS_OVERALL14[[#This Row],[League]]</f>
        <v>DemolitionMain Event Online March 30 8 pm ET League 1</v>
      </c>
      <c r="C440" s="10" t="s">
        <v>470</v>
      </c>
      <c r="D440" t="s">
        <v>471</v>
      </c>
      <c r="E440" t="s">
        <v>319</v>
      </c>
      <c r="F440">
        <v>7</v>
      </c>
      <c r="G440">
        <f>INDEX(STANDINGS_BA[],MATCH(STANDINGS_OVERALL14[[#This Row],[TEAMandLEAGUE]],STANDINGS_BA[TeamANDLeague],0),COLUMN(STANDINGS_BA[PLACE]))</f>
        <v>3</v>
      </c>
      <c r="H440">
        <f>INDEX(STANDINGS_R[],MATCH(STANDINGS_OVERALL14[[#This Row],[TEAMandLEAGUE]],STANDINGS_R[TeamAndLeague],0),COLUMN(STANDINGS_R[PLACE]))</f>
        <v>1</v>
      </c>
      <c r="I440">
        <f>INDEX(STANDINGS_HR[],MATCH(STANDINGS_OVERALL14[[#This Row],[TEAMandLEAGUE]],STANDINGS_HR[TeamANDLeague],0),COLUMN(STANDINGS_HR[PLACE]))</f>
        <v>6</v>
      </c>
      <c r="J440">
        <f>INDEX(STANDINGS_RBI[],MATCH(STANDINGS_OVERALL14[[#This Row],[TEAMandLEAGUE]],STANDINGS_RBI[TeamANDLeague],0),COLUMN(STANDINGS_RBI[PLACE]))</f>
        <v>4</v>
      </c>
      <c r="K440">
        <f>INDEX(STANDINGS_SB[],MATCH(STANDINGS_OVERALL14[[#This Row],[TEAMandLEAGUE]],STANDINGS_SB[TeamANDLeague],0),COLUMN(STANDINGS_SB[PLACE]))</f>
        <v>4</v>
      </c>
      <c r="L440">
        <f>INDEX(STANDINGS_ERA[],MATCH(STANDINGS_OVERALL14[[#This Row],[TEAMandLEAGUE]],STANDINGS_ERA[TeamANDLeague],0),COLUMN(STANDINGS_ERA[PLACE]))</f>
        <v>8</v>
      </c>
      <c r="M440">
        <f>INDEX(STANDINGS_W[],MATCH(STANDINGS_OVERALL14[[#This Row],[TEAMandLEAGUE]],STANDINGS_W[TeamANDLeague],0),COLUMN(STANDINGS_W[PLACE]))</f>
        <v>2</v>
      </c>
      <c r="N440">
        <f>INDEX(STANDINGS_WHIP[],MATCH(STANDINGS_OVERALL14[[#This Row],[TEAMandLEAGUE]],STANDINGS_WHIP[TeamANDLeague],0),COLUMN(STANDINGS_WHIP[PLACE]))</f>
        <v>10</v>
      </c>
      <c r="O440">
        <f>INDEX(STANDINGS_K[],MATCH(STANDINGS_OVERALL14[[#This Row],[TEAMandLEAGUE]],STANDINGS_K[TeamANDLeague],0),COLUMN(STANDINGS_K[PLACE]))</f>
        <v>10</v>
      </c>
      <c r="P440">
        <f>INDEX(STANDINGS_SV[],MATCH(STANDINGS_OVERALL14[[#This Row],[TEAMandLEAGUE]],STANDINGS_SV[TeamANDLeague],0),COLUMN(STANDINGS_SV[PLACE]))</f>
        <v>6</v>
      </c>
      <c r="Q440">
        <f>16-STANDINGS_OVERALL14[[#This Row],[LG BA]]</f>
        <v>13</v>
      </c>
      <c r="R440">
        <f>16-STANDINGS_OVERALL14[[#This Row],[LG R]]</f>
        <v>15</v>
      </c>
      <c r="S440">
        <f>16-STANDINGS_OVERALL14[[#This Row],[LG HR]]</f>
        <v>10</v>
      </c>
      <c r="T440">
        <f>16-STANDINGS_OVERALL14[[#This Row],[LG RBI]]</f>
        <v>12</v>
      </c>
      <c r="U440">
        <f>16-STANDINGS_OVERALL14[[#This Row],[LG SB]]</f>
        <v>12</v>
      </c>
      <c r="V440">
        <f>16-STANDINGS_OVERALL14[[#This Row],[LG ERA]]</f>
        <v>8</v>
      </c>
      <c r="W440">
        <f>16-STANDINGS_OVERALL14[[#This Row],[LG W]]</f>
        <v>14</v>
      </c>
      <c r="X440">
        <f>16-STANDINGS_OVERALL14[[#This Row],[LG WHIP]]</f>
        <v>6</v>
      </c>
      <c r="Y440">
        <f>16-STANDINGS_OVERALL14[[#This Row],[LG K]]</f>
        <v>6</v>
      </c>
      <c r="Z440">
        <f>16-STANDINGS_OVERALL14[[#This Row],[LG SV]]</f>
        <v>10</v>
      </c>
      <c r="AA44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106</v>
      </c>
      <c r="AB440">
        <f t="shared" si="6"/>
        <v>4</v>
      </c>
    </row>
    <row r="441" spans="1:28" x14ac:dyDescent="0.25">
      <c r="A441">
        <v>129</v>
      </c>
      <c r="B441" s="10" t="str">
        <f>STANDINGS_OVERALL14[[#This Row],[Team]]&amp;STANDINGS_OVERALL14[[#This Row],[League]]</f>
        <v>El PresidenteMain Event Online March 30 8 pm ET League 1</v>
      </c>
      <c r="C441" s="10" t="s">
        <v>535</v>
      </c>
      <c r="D441" t="s">
        <v>380</v>
      </c>
      <c r="E441" t="s">
        <v>319</v>
      </c>
      <c r="F441">
        <v>6</v>
      </c>
      <c r="G441">
        <f>INDEX(STANDINGS_BA[],MATCH(STANDINGS_OVERALL14[[#This Row],[TEAMandLEAGUE]],STANDINGS_BA[TeamANDLeague],0),COLUMN(STANDINGS_BA[PLACE]))</f>
        <v>5</v>
      </c>
      <c r="H441">
        <f>INDEX(STANDINGS_R[],MATCH(STANDINGS_OVERALL14[[#This Row],[TEAMandLEAGUE]],STANDINGS_R[TeamAndLeague],0),COLUMN(STANDINGS_R[PLACE]))</f>
        <v>5</v>
      </c>
      <c r="I441">
        <f>INDEX(STANDINGS_HR[],MATCH(STANDINGS_OVERALL14[[#This Row],[TEAMandLEAGUE]],STANDINGS_HR[TeamANDLeague],0),COLUMN(STANDINGS_HR[PLACE]))</f>
        <v>12</v>
      </c>
      <c r="J441">
        <f>INDEX(STANDINGS_RBI[],MATCH(STANDINGS_OVERALL14[[#This Row],[TEAMandLEAGUE]],STANDINGS_RBI[TeamANDLeague],0),COLUMN(STANDINGS_RBI[PLACE]))</f>
        <v>6</v>
      </c>
      <c r="K441">
        <f>INDEX(STANDINGS_SB[],MATCH(STANDINGS_OVERALL14[[#This Row],[TEAMandLEAGUE]],STANDINGS_SB[TeamANDLeague],0),COLUMN(STANDINGS_SB[PLACE]))</f>
        <v>1</v>
      </c>
      <c r="L441">
        <f>INDEX(STANDINGS_ERA[],MATCH(STANDINGS_OVERALL14[[#This Row],[TEAMandLEAGUE]],STANDINGS_ERA[TeamANDLeague],0),COLUMN(STANDINGS_ERA[PLACE]))</f>
        <v>9</v>
      </c>
      <c r="M441">
        <f>INDEX(STANDINGS_W[],MATCH(STANDINGS_OVERALL14[[#This Row],[TEAMandLEAGUE]],STANDINGS_W[TeamANDLeague],0),COLUMN(STANDINGS_W[PLACE]))</f>
        <v>6</v>
      </c>
      <c r="N441">
        <f>INDEX(STANDINGS_WHIP[],MATCH(STANDINGS_OVERALL14[[#This Row],[TEAMandLEAGUE]],STANDINGS_WHIP[TeamANDLeague],0),COLUMN(STANDINGS_WHIP[PLACE]))</f>
        <v>7</v>
      </c>
      <c r="O441">
        <f>INDEX(STANDINGS_K[],MATCH(STANDINGS_OVERALL14[[#This Row],[TEAMandLEAGUE]],STANDINGS_K[TeamANDLeague],0),COLUMN(STANDINGS_K[PLACE]))</f>
        <v>11</v>
      </c>
      <c r="P441">
        <f>INDEX(STANDINGS_SV[],MATCH(STANDINGS_OVERALL14[[#This Row],[TEAMandLEAGUE]],STANDINGS_SV[TeamANDLeague],0),COLUMN(STANDINGS_SV[PLACE]))</f>
        <v>8</v>
      </c>
      <c r="Q441">
        <f>16-STANDINGS_OVERALL14[[#This Row],[LG BA]]</f>
        <v>11</v>
      </c>
      <c r="R441">
        <f>16-STANDINGS_OVERALL14[[#This Row],[LG R]]</f>
        <v>11</v>
      </c>
      <c r="S441">
        <f>16-STANDINGS_OVERALL14[[#This Row],[LG HR]]</f>
        <v>4</v>
      </c>
      <c r="T441">
        <f>16-STANDINGS_OVERALL14[[#This Row],[LG RBI]]</f>
        <v>10</v>
      </c>
      <c r="U441">
        <f>16-STANDINGS_OVERALL14[[#This Row],[LG SB]]</f>
        <v>15</v>
      </c>
      <c r="V441">
        <f>16-STANDINGS_OVERALL14[[#This Row],[LG ERA]]</f>
        <v>7</v>
      </c>
      <c r="W441">
        <f>16-STANDINGS_OVERALL14[[#This Row],[LG W]]</f>
        <v>10</v>
      </c>
      <c r="X441">
        <f>16-STANDINGS_OVERALL14[[#This Row],[LG WHIP]]</f>
        <v>9</v>
      </c>
      <c r="Y441">
        <f>16-STANDINGS_OVERALL14[[#This Row],[LG K]]</f>
        <v>5</v>
      </c>
      <c r="Z441">
        <f>16-STANDINGS_OVERALL14[[#This Row],[LG SV]]</f>
        <v>8</v>
      </c>
      <c r="AA44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90</v>
      </c>
      <c r="AB441">
        <f t="shared" si="6"/>
        <v>5</v>
      </c>
    </row>
    <row r="442" spans="1:28" x14ac:dyDescent="0.25">
      <c r="A442">
        <v>172</v>
      </c>
      <c r="B442" s="10" t="str">
        <f>STANDINGS_OVERALL14[[#This Row],[Team]]&amp;STANDINGS_OVERALL14[[#This Row],[League]]</f>
        <v>Team mitseffMain Event Online March 30 8 pm ET League 1</v>
      </c>
      <c r="C442" s="10" t="s">
        <v>572</v>
      </c>
      <c r="D442" t="s">
        <v>573</v>
      </c>
      <c r="E442" t="s">
        <v>319</v>
      </c>
      <c r="F442">
        <v>5</v>
      </c>
      <c r="G442">
        <f>INDEX(STANDINGS_BA[],MATCH(STANDINGS_OVERALL14[[#This Row],[TEAMandLEAGUE]],STANDINGS_BA[TeamANDLeague],0),COLUMN(STANDINGS_BA[PLACE]))</f>
        <v>7</v>
      </c>
      <c r="H442">
        <f>INDEX(STANDINGS_R[],MATCH(STANDINGS_OVERALL14[[#This Row],[TEAMandLEAGUE]],STANDINGS_R[TeamAndLeague],0),COLUMN(STANDINGS_R[PLACE]))</f>
        <v>4</v>
      </c>
      <c r="I442">
        <f>INDEX(STANDINGS_HR[],MATCH(STANDINGS_OVERALL14[[#This Row],[TEAMandLEAGUE]],STANDINGS_HR[TeamANDLeague],0),COLUMN(STANDINGS_HR[PLACE]))</f>
        <v>4</v>
      </c>
      <c r="J442">
        <f>INDEX(STANDINGS_RBI[],MATCH(STANDINGS_OVERALL14[[#This Row],[TEAMandLEAGUE]],STANDINGS_RBI[TeamANDLeague],0),COLUMN(STANDINGS_RBI[PLACE]))</f>
        <v>5</v>
      </c>
      <c r="K442">
        <f>INDEX(STANDINGS_SB[],MATCH(STANDINGS_OVERALL14[[#This Row],[TEAMandLEAGUE]],STANDINGS_SB[TeamANDLeague],0),COLUMN(STANDINGS_SB[PLACE]))</f>
        <v>11</v>
      </c>
      <c r="L442">
        <f>INDEX(STANDINGS_ERA[],MATCH(STANDINGS_OVERALL14[[#This Row],[TEAMandLEAGUE]],STANDINGS_ERA[TeamANDLeague],0),COLUMN(STANDINGS_ERA[PLACE]))</f>
        <v>11</v>
      </c>
      <c r="M442">
        <f>INDEX(STANDINGS_W[],MATCH(STANDINGS_OVERALL14[[#This Row],[TEAMandLEAGUE]],STANDINGS_W[TeamANDLeague],0),COLUMN(STANDINGS_W[PLACE]))</f>
        <v>4</v>
      </c>
      <c r="N442">
        <f>INDEX(STANDINGS_WHIP[],MATCH(STANDINGS_OVERALL14[[#This Row],[TEAMandLEAGUE]],STANDINGS_WHIP[TeamANDLeague],0),COLUMN(STANDINGS_WHIP[PLACE]))</f>
        <v>9</v>
      </c>
      <c r="O442">
        <f>INDEX(STANDINGS_K[],MATCH(STANDINGS_OVERALL14[[#This Row],[TEAMandLEAGUE]],STANDINGS_K[TeamANDLeague],0),COLUMN(STANDINGS_K[PLACE]))</f>
        <v>1</v>
      </c>
      <c r="P442">
        <f>INDEX(STANDINGS_SV[],MATCH(STANDINGS_OVERALL14[[#This Row],[TEAMandLEAGUE]],STANDINGS_SV[TeamANDLeague],0),COLUMN(STANDINGS_SV[PLACE]))</f>
        <v>15</v>
      </c>
      <c r="Q442">
        <f>16-STANDINGS_OVERALL14[[#This Row],[LG BA]]</f>
        <v>9</v>
      </c>
      <c r="R442">
        <f>16-STANDINGS_OVERALL14[[#This Row],[LG R]]</f>
        <v>12</v>
      </c>
      <c r="S442">
        <f>16-STANDINGS_OVERALL14[[#This Row],[LG HR]]</f>
        <v>12</v>
      </c>
      <c r="T442">
        <f>16-STANDINGS_OVERALL14[[#This Row],[LG RBI]]</f>
        <v>11</v>
      </c>
      <c r="U442">
        <f>16-STANDINGS_OVERALL14[[#This Row],[LG SB]]</f>
        <v>5</v>
      </c>
      <c r="V442">
        <f>16-STANDINGS_OVERALL14[[#This Row],[LG ERA]]</f>
        <v>5</v>
      </c>
      <c r="W442">
        <f>16-STANDINGS_OVERALL14[[#This Row],[LG W]]</f>
        <v>12</v>
      </c>
      <c r="X442">
        <f>16-STANDINGS_OVERALL14[[#This Row],[LG WHIP]]</f>
        <v>7</v>
      </c>
      <c r="Y442">
        <f>16-STANDINGS_OVERALL14[[#This Row],[LG K]]</f>
        <v>15</v>
      </c>
      <c r="Z442">
        <f>16-STANDINGS_OVERALL14[[#This Row],[LG SV]]</f>
        <v>1</v>
      </c>
      <c r="AA44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89</v>
      </c>
      <c r="AB442">
        <f t="shared" si="6"/>
        <v>6</v>
      </c>
    </row>
    <row r="443" spans="1:28" x14ac:dyDescent="0.25">
      <c r="A443">
        <v>231</v>
      </c>
      <c r="B443" s="10" t="str">
        <f>STANDINGS_OVERALL14[[#This Row],[Team]]&amp;STANDINGS_OVERALL14[[#This Row],[League]]</f>
        <v>KaizenMain Event Online March 30 8 pm ET League 1</v>
      </c>
      <c r="C443" s="10" t="s">
        <v>630</v>
      </c>
      <c r="D443" t="s">
        <v>631</v>
      </c>
      <c r="E443" t="s">
        <v>319</v>
      </c>
      <c r="F443">
        <v>2</v>
      </c>
      <c r="G443">
        <f>INDEX(STANDINGS_BA[],MATCH(STANDINGS_OVERALL14[[#This Row],[TEAMandLEAGUE]],STANDINGS_BA[TeamANDLeague],0),COLUMN(STANDINGS_BA[PLACE]))</f>
        <v>12</v>
      </c>
      <c r="H443">
        <f>INDEX(STANDINGS_R[],MATCH(STANDINGS_OVERALL14[[#This Row],[TEAMandLEAGUE]],STANDINGS_R[TeamAndLeague],0),COLUMN(STANDINGS_R[PLACE]))</f>
        <v>10</v>
      </c>
      <c r="I443">
        <f>INDEX(STANDINGS_HR[],MATCH(STANDINGS_OVERALL14[[#This Row],[TEAMandLEAGUE]],STANDINGS_HR[TeamANDLeague],0),COLUMN(STANDINGS_HR[PLACE]))</f>
        <v>13</v>
      </c>
      <c r="J443">
        <f>INDEX(STANDINGS_RBI[],MATCH(STANDINGS_OVERALL14[[#This Row],[TEAMandLEAGUE]],STANDINGS_RBI[TeamANDLeague],0),COLUMN(STANDINGS_RBI[PLACE]))</f>
        <v>9</v>
      </c>
      <c r="K443">
        <f>INDEX(STANDINGS_SB[],MATCH(STANDINGS_OVERALL14[[#This Row],[TEAMandLEAGUE]],STANDINGS_SB[TeamANDLeague],0),COLUMN(STANDINGS_SB[PLACE]))</f>
        <v>7</v>
      </c>
      <c r="L443">
        <f>INDEX(STANDINGS_ERA[],MATCH(STANDINGS_OVERALL14[[#This Row],[TEAMandLEAGUE]],STANDINGS_ERA[TeamANDLeague],0),COLUMN(STANDINGS_ERA[PLACE]))</f>
        <v>2</v>
      </c>
      <c r="M443">
        <f>INDEX(STANDINGS_W[],MATCH(STANDINGS_OVERALL14[[#This Row],[TEAMandLEAGUE]],STANDINGS_W[TeamANDLeague],0),COLUMN(STANDINGS_W[PLACE]))</f>
        <v>10</v>
      </c>
      <c r="N443">
        <f>INDEX(STANDINGS_WHIP[],MATCH(STANDINGS_OVERALL14[[#This Row],[TEAMandLEAGUE]],STANDINGS_WHIP[TeamANDLeague],0),COLUMN(STANDINGS_WHIP[PLACE]))</f>
        <v>3</v>
      </c>
      <c r="O443">
        <f>INDEX(STANDINGS_K[],MATCH(STANDINGS_OVERALL14[[#This Row],[TEAMandLEAGUE]],STANDINGS_K[TeamANDLeague],0),COLUMN(STANDINGS_K[PLACE]))</f>
        <v>8</v>
      </c>
      <c r="P443">
        <f>INDEX(STANDINGS_SV[],MATCH(STANDINGS_OVERALL14[[#This Row],[TEAMandLEAGUE]],STANDINGS_SV[TeamANDLeague],0),COLUMN(STANDINGS_SV[PLACE]))</f>
        <v>3</v>
      </c>
      <c r="Q443">
        <f>16-STANDINGS_OVERALL14[[#This Row],[LG BA]]</f>
        <v>4</v>
      </c>
      <c r="R443">
        <f>16-STANDINGS_OVERALL14[[#This Row],[LG R]]</f>
        <v>6</v>
      </c>
      <c r="S443">
        <f>16-STANDINGS_OVERALL14[[#This Row],[LG HR]]</f>
        <v>3</v>
      </c>
      <c r="T443">
        <f>16-STANDINGS_OVERALL14[[#This Row],[LG RBI]]</f>
        <v>7</v>
      </c>
      <c r="U443">
        <f>16-STANDINGS_OVERALL14[[#This Row],[LG SB]]</f>
        <v>9</v>
      </c>
      <c r="V443">
        <f>16-STANDINGS_OVERALL14[[#This Row],[LG ERA]]</f>
        <v>14</v>
      </c>
      <c r="W443">
        <f>16-STANDINGS_OVERALL14[[#This Row],[LG W]]</f>
        <v>6</v>
      </c>
      <c r="X443">
        <f>16-STANDINGS_OVERALL14[[#This Row],[LG WHIP]]</f>
        <v>13</v>
      </c>
      <c r="Y443">
        <f>16-STANDINGS_OVERALL14[[#This Row],[LG K]]</f>
        <v>8</v>
      </c>
      <c r="Z443">
        <f>16-STANDINGS_OVERALL14[[#This Row],[LG SV]]</f>
        <v>13</v>
      </c>
      <c r="AA44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83</v>
      </c>
      <c r="AB443">
        <f t="shared" si="6"/>
        <v>7</v>
      </c>
    </row>
    <row r="444" spans="1:28" x14ac:dyDescent="0.25">
      <c r="A444">
        <v>197</v>
      </c>
      <c r="B444" s="10" t="str">
        <f>STANDINGS_OVERALL14[[#This Row],[Team]]&amp;STANDINGS_OVERALL14[[#This Row],[League]]</f>
        <v>The Notorious C.O.Z.Main Event Online March 30 8 pm ET League 1</v>
      </c>
      <c r="C444" s="10" t="s">
        <v>491</v>
      </c>
      <c r="D444" t="s">
        <v>122</v>
      </c>
      <c r="E444" t="s">
        <v>319</v>
      </c>
      <c r="F444">
        <v>14</v>
      </c>
      <c r="G444">
        <f>INDEX(STANDINGS_BA[],MATCH(STANDINGS_OVERALL14[[#This Row],[TEAMandLEAGUE]],STANDINGS_BA[TeamANDLeague],0),COLUMN(STANDINGS_BA[PLACE]))</f>
        <v>13</v>
      </c>
      <c r="H444">
        <f>INDEX(STANDINGS_R[],MATCH(STANDINGS_OVERALL14[[#This Row],[TEAMandLEAGUE]],STANDINGS_R[TeamAndLeague],0),COLUMN(STANDINGS_R[PLACE]))</f>
        <v>11</v>
      </c>
      <c r="I444">
        <f>INDEX(STANDINGS_HR[],MATCH(STANDINGS_OVERALL14[[#This Row],[TEAMandLEAGUE]],STANDINGS_HR[TeamANDLeague],0),COLUMN(STANDINGS_HR[PLACE]))</f>
        <v>8</v>
      </c>
      <c r="J444">
        <f>INDEX(STANDINGS_RBI[],MATCH(STANDINGS_OVERALL14[[#This Row],[TEAMandLEAGUE]],STANDINGS_RBI[TeamANDLeague],0),COLUMN(STANDINGS_RBI[PLACE]))</f>
        <v>10</v>
      </c>
      <c r="K444">
        <f>INDEX(STANDINGS_SB[],MATCH(STANDINGS_OVERALL14[[#This Row],[TEAMandLEAGUE]],STANDINGS_SB[TeamANDLeague],0),COLUMN(STANDINGS_SB[PLACE]))</f>
        <v>8</v>
      </c>
      <c r="L444">
        <f>INDEX(STANDINGS_ERA[],MATCH(STANDINGS_OVERALL14[[#This Row],[TEAMandLEAGUE]],STANDINGS_ERA[TeamANDLeague],0),COLUMN(STANDINGS_ERA[PLACE]))</f>
        <v>4</v>
      </c>
      <c r="M444">
        <f>INDEX(STANDINGS_W[],MATCH(STANDINGS_OVERALL14[[#This Row],[TEAMandLEAGUE]],STANDINGS_W[TeamANDLeague],0),COLUMN(STANDINGS_W[PLACE]))</f>
        <v>5</v>
      </c>
      <c r="N444">
        <f>INDEX(STANDINGS_WHIP[],MATCH(STANDINGS_OVERALL14[[#This Row],[TEAMandLEAGUE]],STANDINGS_WHIP[TeamANDLeague],0),COLUMN(STANDINGS_WHIP[PLACE]))</f>
        <v>2</v>
      </c>
      <c r="O444">
        <f>INDEX(STANDINGS_K[],MATCH(STANDINGS_OVERALL14[[#This Row],[TEAMandLEAGUE]],STANDINGS_K[TeamANDLeague],0),COLUMN(STANDINGS_K[PLACE]))</f>
        <v>7</v>
      </c>
      <c r="P444">
        <f>INDEX(STANDINGS_SV[],MATCH(STANDINGS_OVERALL14[[#This Row],[TEAMandLEAGUE]],STANDINGS_SV[TeamANDLeague],0),COLUMN(STANDINGS_SV[PLACE]))</f>
        <v>11</v>
      </c>
      <c r="Q444">
        <f>16-STANDINGS_OVERALL14[[#This Row],[LG BA]]</f>
        <v>3</v>
      </c>
      <c r="R444">
        <f>16-STANDINGS_OVERALL14[[#This Row],[LG R]]</f>
        <v>5</v>
      </c>
      <c r="S444">
        <f>16-STANDINGS_OVERALL14[[#This Row],[LG HR]]</f>
        <v>8</v>
      </c>
      <c r="T444">
        <f>16-STANDINGS_OVERALL14[[#This Row],[LG RBI]]</f>
        <v>6</v>
      </c>
      <c r="U444">
        <f>16-STANDINGS_OVERALL14[[#This Row],[LG SB]]</f>
        <v>8</v>
      </c>
      <c r="V444">
        <f>16-STANDINGS_OVERALL14[[#This Row],[LG ERA]]</f>
        <v>12</v>
      </c>
      <c r="W444">
        <f>16-STANDINGS_OVERALL14[[#This Row],[LG W]]</f>
        <v>11</v>
      </c>
      <c r="X444">
        <f>16-STANDINGS_OVERALL14[[#This Row],[LG WHIP]]</f>
        <v>14</v>
      </c>
      <c r="Y444">
        <f>16-STANDINGS_OVERALL14[[#This Row],[LG K]]</f>
        <v>9</v>
      </c>
      <c r="Z444">
        <f>16-STANDINGS_OVERALL14[[#This Row],[LG SV]]</f>
        <v>5</v>
      </c>
      <c r="AA44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81</v>
      </c>
      <c r="AB444">
        <f t="shared" si="6"/>
        <v>8</v>
      </c>
    </row>
    <row r="445" spans="1:28" x14ac:dyDescent="0.25">
      <c r="A445">
        <v>295</v>
      </c>
      <c r="B445" s="10" t="str">
        <f>STANDINGS_OVERALL14[[#This Row],[Team]]&amp;STANDINGS_OVERALL14[[#This Row],[League]]</f>
        <v>One for the DaggerMain Event Online March 30 8 pm ET League 1</v>
      </c>
      <c r="C445" s="10" t="s">
        <v>57</v>
      </c>
      <c r="D445" t="s">
        <v>58</v>
      </c>
      <c r="E445" t="s">
        <v>319</v>
      </c>
      <c r="F445">
        <v>9</v>
      </c>
      <c r="G445">
        <f>INDEX(STANDINGS_BA[],MATCH(STANDINGS_OVERALL14[[#This Row],[TEAMandLEAGUE]],STANDINGS_BA[TeamANDLeague],0),COLUMN(STANDINGS_BA[PLACE]))</f>
        <v>4</v>
      </c>
      <c r="H445">
        <f>INDEX(STANDINGS_R[],MATCH(STANDINGS_OVERALL14[[#This Row],[TEAMandLEAGUE]],STANDINGS_R[TeamAndLeague],0),COLUMN(STANDINGS_R[PLACE]))</f>
        <v>3</v>
      </c>
      <c r="I445">
        <f>INDEX(STANDINGS_HR[],MATCH(STANDINGS_OVERALL14[[#This Row],[TEAMandLEAGUE]],STANDINGS_HR[TeamANDLeague],0),COLUMN(STANDINGS_HR[PLACE]))</f>
        <v>2</v>
      </c>
      <c r="J445">
        <f>INDEX(STANDINGS_RBI[],MATCH(STANDINGS_OVERALL14[[#This Row],[TEAMandLEAGUE]],STANDINGS_RBI[TeamANDLeague],0),COLUMN(STANDINGS_RBI[PLACE]))</f>
        <v>1</v>
      </c>
      <c r="K445">
        <f>INDEX(STANDINGS_SB[],MATCH(STANDINGS_OVERALL14[[#This Row],[TEAMandLEAGUE]],STANDINGS_SB[TeamANDLeague],0),COLUMN(STANDINGS_SB[PLACE]))</f>
        <v>12</v>
      </c>
      <c r="L445">
        <f>INDEX(STANDINGS_ERA[],MATCH(STANDINGS_OVERALL14[[#This Row],[TEAMandLEAGUE]],STANDINGS_ERA[TeamANDLeague],0),COLUMN(STANDINGS_ERA[PLACE]))</f>
        <v>14</v>
      </c>
      <c r="M445">
        <f>INDEX(STANDINGS_W[],MATCH(STANDINGS_OVERALL14[[#This Row],[TEAMandLEAGUE]],STANDINGS_W[TeamANDLeague],0),COLUMN(STANDINGS_W[PLACE]))</f>
        <v>7</v>
      </c>
      <c r="N445">
        <f>INDEX(STANDINGS_WHIP[],MATCH(STANDINGS_OVERALL14[[#This Row],[TEAMandLEAGUE]],STANDINGS_WHIP[TeamANDLeague],0),COLUMN(STANDINGS_WHIP[PLACE]))</f>
        <v>13</v>
      </c>
      <c r="O445">
        <f>INDEX(STANDINGS_K[],MATCH(STANDINGS_OVERALL14[[#This Row],[TEAMandLEAGUE]],STANDINGS_K[TeamANDLeague],0),COLUMN(STANDINGS_K[PLACE]))</f>
        <v>13</v>
      </c>
      <c r="P445">
        <f>INDEX(STANDINGS_SV[],MATCH(STANDINGS_OVERALL14[[#This Row],[TEAMandLEAGUE]],STANDINGS_SV[TeamANDLeague],0),COLUMN(STANDINGS_SV[PLACE]))</f>
        <v>13</v>
      </c>
      <c r="Q445">
        <f>16-STANDINGS_OVERALL14[[#This Row],[LG BA]]</f>
        <v>12</v>
      </c>
      <c r="R445">
        <f>16-STANDINGS_OVERALL14[[#This Row],[LG R]]</f>
        <v>13</v>
      </c>
      <c r="S445">
        <f>16-STANDINGS_OVERALL14[[#This Row],[LG HR]]</f>
        <v>14</v>
      </c>
      <c r="T445">
        <f>16-STANDINGS_OVERALL14[[#This Row],[LG RBI]]</f>
        <v>15</v>
      </c>
      <c r="U445">
        <f>16-STANDINGS_OVERALL14[[#This Row],[LG SB]]</f>
        <v>4</v>
      </c>
      <c r="V445">
        <f>16-STANDINGS_OVERALL14[[#This Row],[LG ERA]]</f>
        <v>2</v>
      </c>
      <c r="W445">
        <f>16-STANDINGS_OVERALL14[[#This Row],[LG W]]</f>
        <v>9</v>
      </c>
      <c r="X445">
        <f>16-STANDINGS_OVERALL14[[#This Row],[LG WHIP]]</f>
        <v>3</v>
      </c>
      <c r="Y445">
        <f>16-STANDINGS_OVERALL14[[#This Row],[LG K]]</f>
        <v>3</v>
      </c>
      <c r="Z445">
        <f>16-STANDINGS_OVERALL14[[#This Row],[LG SV]]</f>
        <v>3</v>
      </c>
      <c r="AA44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78</v>
      </c>
      <c r="AB445">
        <f t="shared" si="6"/>
        <v>9</v>
      </c>
    </row>
    <row r="446" spans="1:28" x14ac:dyDescent="0.25">
      <c r="A446">
        <v>252</v>
      </c>
      <c r="B446" s="10" t="str">
        <f>STANDINGS_OVERALL14[[#This Row],[Team]]&amp;STANDINGS_OVERALL14[[#This Row],[League]]</f>
        <v>FlawlessTomLawlessMain Event Online March 30 8 pm ET League 1</v>
      </c>
      <c r="C446" s="10" t="s">
        <v>649</v>
      </c>
      <c r="D446" t="s">
        <v>650</v>
      </c>
      <c r="E446" t="s">
        <v>319</v>
      </c>
      <c r="F446">
        <v>10</v>
      </c>
      <c r="G446">
        <f>INDEX(STANDINGS_BA[],MATCH(STANDINGS_OVERALL14[[#This Row],[TEAMandLEAGUE]],STANDINGS_BA[TeamANDLeague],0),COLUMN(STANDINGS_BA[PLACE]))</f>
        <v>15</v>
      </c>
      <c r="H446">
        <f>INDEX(STANDINGS_R[],MATCH(STANDINGS_OVERALL14[[#This Row],[TEAMandLEAGUE]],STANDINGS_R[TeamAndLeague],0),COLUMN(STANDINGS_R[PLACE]))</f>
        <v>9</v>
      </c>
      <c r="I446">
        <f>INDEX(STANDINGS_HR[],MATCH(STANDINGS_OVERALL14[[#This Row],[TEAMandLEAGUE]],STANDINGS_HR[TeamANDLeague],0),COLUMN(STANDINGS_HR[PLACE]))</f>
        <v>9</v>
      </c>
      <c r="J446">
        <f>INDEX(STANDINGS_RBI[],MATCH(STANDINGS_OVERALL14[[#This Row],[TEAMandLEAGUE]],STANDINGS_RBI[TeamANDLeague],0),COLUMN(STANDINGS_RBI[PLACE]))</f>
        <v>13</v>
      </c>
      <c r="K446">
        <f>INDEX(STANDINGS_SB[],MATCH(STANDINGS_OVERALL14[[#This Row],[TEAMandLEAGUE]],STANDINGS_SB[TeamANDLeague],0),COLUMN(STANDINGS_SB[PLACE]))</f>
        <v>2</v>
      </c>
      <c r="L446">
        <f>INDEX(STANDINGS_ERA[],MATCH(STANDINGS_OVERALL14[[#This Row],[TEAMandLEAGUE]],STANDINGS_ERA[TeamANDLeague],0),COLUMN(STANDINGS_ERA[PLACE]))</f>
        <v>7</v>
      </c>
      <c r="M446">
        <f>INDEX(STANDINGS_W[],MATCH(STANDINGS_OVERALL14[[#This Row],[TEAMandLEAGUE]],STANDINGS_W[TeamANDLeague],0),COLUMN(STANDINGS_W[PLACE]))</f>
        <v>9</v>
      </c>
      <c r="N446">
        <f>INDEX(STANDINGS_WHIP[],MATCH(STANDINGS_OVERALL14[[#This Row],[TEAMandLEAGUE]],STANDINGS_WHIP[TeamANDLeague],0),COLUMN(STANDINGS_WHIP[PLACE]))</f>
        <v>6</v>
      </c>
      <c r="O446">
        <f>INDEX(STANDINGS_K[],MATCH(STANDINGS_OVERALL14[[#This Row],[TEAMandLEAGUE]],STANDINGS_K[TeamANDLeague],0),COLUMN(STANDINGS_K[PLACE]))</f>
        <v>4</v>
      </c>
      <c r="P446">
        <f>INDEX(STANDINGS_SV[],MATCH(STANDINGS_OVERALL14[[#This Row],[TEAMandLEAGUE]],STANDINGS_SV[TeamANDLeague],0),COLUMN(STANDINGS_SV[PLACE]))</f>
        <v>9</v>
      </c>
      <c r="Q446">
        <f>16-STANDINGS_OVERALL14[[#This Row],[LG BA]]</f>
        <v>1</v>
      </c>
      <c r="R446">
        <f>16-STANDINGS_OVERALL14[[#This Row],[LG R]]</f>
        <v>7</v>
      </c>
      <c r="S446">
        <f>16-STANDINGS_OVERALL14[[#This Row],[LG HR]]</f>
        <v>7</v>
      </c>
      <c r="T446">
        <f>16-STANDINGS_OVERALL14[[#This Row],[LG RBI]]</f>
        <v>3</v>
      </c>
      <c r="U446">
        <f>16-STANDINGS_OVERALL14[[#This Row],[LG SB]]</f>
        <v>14</v>
      </c>
      <c r="V446">
        <f>16-STANDINGS_OVERALL14[[#This Row],[LG ERA]]</f>
        <v>9</v>
      </c>
      <c r="W446">
        <f>16-STANDINGS_OVERALL14[[#This Row],[LG W]]</f>
        <v>7</v>
      </c>
      <c r="X446">
        <f>16-STANDINGS_OVERALL14[[#This Row],[LG WHIP]]</f>
        <v>10</v>
      </c>
      <c r="Y446">
        <f>16-STANDINGS_OVERALL14[[#This Row],[LG K]]</f>
        <v>12</v>
      </c>
      <c r="Z446">
        <f>16-STANDINGS_OVERALL14[[#This Row],[LG SV]]</f>
        <v>7</v>
      </c>
      <c r="AA44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77</v>
      </c>
      <c r="AB446">
        <f t="shared" si="6"/>
        <v>10</v>
      </c>
    </row>
    <row r="447" spans="1:28" x14ac:dyDescent="0.25">
      <c r="A447">
        <v>367</v>
      </c>
      <c r="B447" s="10" t="str">
        <f>STANDINGS_OVERALL14[[#This Row],[Team]]&amp;STANDINGS_OVERALL14[[#This Row],[League]]</f>
        <v>Team BennetteMain Event Online March 30 8 pm ET League 1</v>
      </c>
      <c r="C447" s="10" t="s">
        <v>767</v>
      </c>
      <c r="D447" t="s">
        <v>768</v>
      </c>
      <c r="E447" t="s">
        <v>319</v>
      </c>
      <c r="F447">
        <v>3</v>
      </c>
      <c r="G447">
        <f>INDEX(STANDINGS_BA[],MATCH(STANDINGS_OVERALL14[[#This Row],[TEAMandLEAGUE]],STANDINGS_BA[TeamANDLeague],0),COLUMN(STANDINGS_BA[PLACE]))</f>
        <v>2</v>
      </c>
      <c r="H447">
        <f>INDEX(STANDINGS_R[],MATCH(STANDINGS_OVERALL14[[#This Row],[TEAMandLEAGUE]],STANDINGS_R[TeamAndLeague],0),COLUMN(STANDINGS_R[PLACE]))</f>
        <v>12</v>
      </c>
      <c r="I447">
        <f>INDEX(STANDINGS_HR[],MATCH(STANDINGS_OVERALL14[[#This Row],[TEAMandLEAGUE]],STANDINGS_HR[TeamANDLeague],0),COLUMN(STANDINGS_HR[PLACE]))</f>
        <v>14</v>
      </c>
      <c r="J447">
        <f>INDEX(STANDINGS_RBI[],MATCH(STANDINGS_OVERALL14[[#This Row],[TEAMandLEAGUE]],STANDINGS_RBI[TeamANDLeague],0),COLUMN(STANDINGS_RBI[PLACE]))</f>
        <v>11</v>
      </c>
      <c r="K447">
        <f>INDEX(STANDINGS_SB[],MATCH(STANDINGS_OVERALL14[[#This Row],[TEAMandLEAGUE]],STANDINGS_SB[TeamANDLeague],0),COLUMN(STANDINGS_SB[PLACE]))</f>
        <v>5</v>
      </c>
      <c r="L447">
        <f>INDEX(STANDINGS_ERA[],MATCH(STANDINGS_OVERALL14[[#This Row],[TEAMandLEAGUE]],STANDINGS_ERA[TeamANDLeague],0),COLUMN(STANDINGS_ERA[PLACE]))</f>
        <v>12</v>
      </c>
      <c r="M447">
        <f>INDEX(STANDINGS_W[],MATCH(STANDINGS_OVERALL14[[#This Row],[TEAMandLEAGUE]],STANDINGS_W[TeamANDLeague],0),COLUMN(STANDINGS_W[PLACE]))</f>
        <v>14</v>
      </c>
      <c r="N447">
        <f>INDEX(STANDINGS_WHIP[],MATCH(STANDINGS_OVERALL14[[#This Row],[TEAMandLEAGUE]],STANDINGS_WHIP[TeamANDLeague],0),COLUMN(STANDINGS_WHIP[PLACE]))</f>
        <v>12</v>
      </c>
      <c r="O447">
        <f>INDEX(STANDINGS_K[],MATCH(STANDINGS_OVERALL14[[#This Row],[TEAMandLEAGUE]],STANDINGS_K[TeamANDLeague],0),COLUMN(STANDINGS_K[PLACE]))</f>
        <v>15</v>
      </c>
      <c r="P447">
        <f>INDEX(STANDINGS_SV[],MATCH(STANDINGS_OVERALL14[[#This Row],[TEAMandLEAGUE]],STANDINGS_SV[TeamANDLeague],0),COLUMN(STANDINGS_SV[PLACE]))</f>
        <v>4</v>
      </c>
      <c r="Q447">
        <f>16-STANDINGS_OVERALL14[[#This Row],[LG BA]]</f>
        <v>14</v>
      </c>
      <c r="R447">
        <f>16-STANDINGS_OVERALL14[[#This Row],[LG R]]</f>
        <v>4</v>
      </c>
      <c r="S447">
        <f>16-STANDINGS_OVERALL14[[#This Row],[LG HR]]</f>
        <v>2</v>
      </c>
      <c r="T447">
        <f>16-STANDINGS_OVERALL14[[#This Row],[LG RBI]]</f>
        <v>5</v>
      </c>
      <c r="U447">
        <f>16-STANDINGS_OVERALL14[[#This Row],[LG SB]]</f>
        <v>11</v>
      </c>
      <c r="V447">
        <f>16-STANDINGS_OVERALL14[[#This Row],[LG ERA]]</f>
        <v>4</v>
      </c>
      <c r="W447">
        <f>16-STANDINGS_OVERALL14[[#This Row],[LG W]]</f>
        <v>2</v>
      </c>
      <c r="X447">
        <f>16-STANDINGS_OVERALL14[[#This Row],[LG WHIP]]</f>
        <v>4</v>
      </c>
      <c r="Y447">
        <f>16-STANDINGS_OVERALL14[[#This Row],[LG K]]</f>
        <v>1</v>
      </c>
      <c r="Z447">
        <f>16-STANDINGS_OVERALL14[[#This Row],[LG SV]]</f>
        <v>12</v>
      </c>
      <c r="AA44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59</v>
      </c>
      <c r="AB447">
        <f t="shared" si="6"/>
        <v>11</v>
      </c>
    </row>
    <row r="448" spans="1:28" x14ac:dyDescent="0.25">
      <c r="A448">
        <v>359</v>
      </c>
      <c r="B448" s="10" t="str">
        <f>STANDINGS_OVERALL14[[#This Row],[Team]]&amp;STANDINGS_OVERALL14[[#This Row],[League]]</f>
        <v>Stoop Ball 2Main Event Online March 30 8 pm ET League 1</v>
      </c>
      <c r="C448" s="10" t="s">
        <v>282</v>
      </c>
      <c r="D448" t="s">
        <v>253</v>
      </c>
      <c r="E448" t="s">
        <v>319</v>
      </c>
      <c r="F448">
        <v>11</v>
      </c>
      <c r="G448">
        <f>INDEX(STANDINGS_BA[],MATCH(STANDINGS_OVERALL14[[#This Row],[TEAMandLEAGUE]],STANDINGS_BA[TeamANDLeague],0),COLUMN(STANDINGS_BA[PLACE]))</f>
        <v>10</v>
      </c>
      <c r="H448">
        <f>INDEX(STANDINGS_R[],MATCH(STANDINGS_OVERALL14[[#This Row],[TEAMandLEAGUE]],STANDINGS_R[TeamAndLeague],0),COLUMN(STANDINGS_R[PLACE]))</f>
        <v>8</v>
      </c>
      <c r="I448">
        <f>INDEX(STANDINGS_HR[],MATCH(STANDINGS_OVERALL14[[#This Row],[TEAMandLEAGUE]],STANDINGS_HR[TeamANDLeague],0),COLUMN(STANDINGS_HR[PLACE]))</f>
        <v>10</v>
      </c>
      <c r="J448">
        <f>INDEX(STANDINGS_RBI[],MATCH(STANDINGS_OVERALL14[[#This Row],[TEAMandLEAGUE]],STANDINGS_RBI[TeamANDLeague],0),COLUMN(STANDINGS_RBI[PLACE]))</f>
        <v>8</v>
      </c>
      <c r="K448">
        <f>INDEX(STANDINGS_SB[],MATCH(STANDINGS_OVERALL14[[#This Row],[TEAMandLEAGUE]],STANDINGS_SB[TeamANDLeague],0),COLUMN(STANDINGS_SB[PLACE]))</f>
        <v>10</v>
      </c>
      <c r="L448">
        <f>INDEX(STANDINGS_ERA[],MATCH(STANDINGS_OVERALL14[[#This Row],[TEAMandLEAGUE]],STANDINGS_ERA[TeamANDLeague],0),COLUMN(STANDINGS_ERA[PLACE]))</f>
        <v>13</v>
      </c>
      <c r="M448">
        <f>INDEX(STANDINGS_W[],MATCH(STANDINGS_OVERALL14[[#This Row],[TEAMandLEAGUE]],STANDINGS_W[TeamANDLeague],0),COLUMN(STANDINGS_W[PLACE]))</f>
        <v>11</v>
      </c>
      <c r="N448">
        <f>INDEX(STANDINGS_WHIP[],MATCH(STANDINGS_OVERALL14[[#This Row],[TEAMandLEAGUE]],STANDINGS_WHIP[TeamANDLeague],0),COLUMN(STANDINGS_WHIP[PLACE]))</f>
        <v>14</v>
      </c>
      <c r="O448">
        <f>INDEX(STANDINGS_K[],MATCH(STANDINGS_OVERALL14[[#This Row],[TEAMandLEAGUE]],STANDINGS_K[TeamANDLeague],0),COLUMN(STANDINGS_K[PLACE]))</f>
        <v>9</v>
      </c>
      <c r="P448">
        <f>INDEX(STANDINGS_SV[],MATCH(STANDINGS_OVERALL14[[#This Row],[TEAMandLEAGUE]],STANDINGS_SV[TeamANDLeague],0),COLUMN(STANDINGS_SV[PLACE]))</f>
        <v>10</v>
      </c>
      <c r="Q448">
        <f>16-STANDINGS_OVERALL14[[#This Row],[LG BA]]</f>
        <v>6</v>
      </c>
      <c r="R448">
        <f>16-STANDINGS_OVERALL14[[#This Row],[LG R]]</f>
        <v>8</v>
      </c>
      <c r="S448">
        <f>16-STANDINGS_OVERALL14[[#This Row],[LG HR]]</f>
        <v>6</v>
      </c>
      <c r="T448">
        <f>16-STANDINGS_OVERALL14[[#This Row],[LG RBI]]</f>
        <v>8</v>
      </c>
      <c r="U448">
        <f>16-STANDINGS_OVERALL14[[#This Row],[LG SB]]</f>
        <v>6</v>
      </c>
      <c r="V448">
        <f>16-STANDINGS_OVERALL14[[#This Row],[LG ERA]]</f>
        <v>3</v>
      </c>
      <c r="W448">
        <f>16-STANDINGS_OVERALL14[[#This Row],[LG W]]</f>
        <v>5</v>
      </c>
      <c r="X448">
        <f>16-STANDINGS_OVERALL14[[#This Row],[LG WHIP]]</f>
        <v>2</v>
      </c>
      <c r="Y448">
        <f>16-STANDINGS_OVERALL14[[#This Row],[LG K]]</f>
        <v>7</v>
      </c>
      <c r="Z448">
        <f>16-STANDINGS_OVERALL14[[#This Row],[LG SV]]</f>
        <v>6</v>
      </c>
      <c r="AA44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57</v>
      </c>
      <c r="AB448">
        <f t="shared" si="6"/>
        <v>12</v>
      </c>
    </row>
    <row r="449" spans="1:28" x14ac:dyDescent="0.25">
      <c r="A449">
        <v>411</v>
      </c>
      <c r="B449" s="10" t="str">
        <f>STANDINGS_OVERALL14[[#This Row],[Team]]&amp;STANDINGS_OVERALL14[[#This Row],[League]]</f>
        <v>Team JohnsonMain Event Online March 30 8 pm ET League 1</v>
      </c>
      <c r="C449" s="10" t="s">
        <v>151</v>
      </c>
      <c r="D449" t="s">
        <v>152</v>
      </c>
      <c r="E449" t="s">
        <v>319</v>
      </c>
      <c r="F449">
        <v>4</v>
      </c>
      <c r="G449">
        <f>INDEX(STANDINGS_BA[],MATCH(STANDINGS_OVERALL14[[#This Row],[TEAMandLEAGUE]],STANDINGS_BA[TeamANDLeague],0),COLUMN(STANDINGS_BA[PLACE]))</f>
        <v>14</v>
      </c>
      <c r="H449">
        <f>INDEX(STANDINGS_R[],MATCH(STANDINGS_OVERALL14[[#This Row],[TEAMandLEAGUE]],STANDINGS_R[TeamAndLeague],0),COLUMN(STANDINGS_R[PLACE]))</f>
        <v>13</v>
      </c>
      <c r="I449">
        <f>INDEX(STANDINGS_HR[],MATCH(STANDINGS_OVERALL14[[#This Row],[TEAMandLEAGUE]],STANDINGS_HR[TeamANDLeague],0),COLUMN(STANDINGS_HR[PLACE]))</f>
        <v>11</v>
      </c>
      <c r="J449">
        <f>INDEX(STANDINGS_RBI[],MATCH(STANDINGS_OVERALL14[[#This Row],[TEAMandLEAGUE]],STANDINGS_RBI[TeamANDLeague],0),COLUMN(STANDINGS_RBI[PLACE]))</f>
        <v>15</v>
      </c>
      <c r="K449">
        <f>INDEX(STANDINGS_SB[],MATCH(STANDINGS_OVERALL14[[#This Row],[TEAMandLEAGUE]],STANDINGS_SB[TeamANDLeague],0),COLUMN(STANDINGS_SB[PLACE]))</f>
        <v>15</v>
      </c>
      <c r="L449">
        <f>INDEX(STANDINGS_ERA[],MATCH(STANDINGS_OVERALL14[[#This Row],[TEAMandLEAGUE]],STANDINGS_ERA[TeamANDLeague],0),COLUMN(STANDINGS_ERA[PLACE]))</f>
        <v>6</v>
      </c>
      <c r="M449">
        <f>INDEX(STANDINGS_W[],MATCH(STANDINGS_OVERALL14[[#This Row],[TEAMandLEAGUE]],STANDINGS_W[TeamANDLeague],0),COLUMN(STANDINGS_W[PLACE]))</f>
        <v>15</v>
      </c>
      <c r="N449">
        <f>INDEX(STANDINGS_WHIP[],MATCH(STANDINGS_OVERALL14[[#This Row],[TEAMandLEAGUE]],STANDINGS_WHIP[TeamANDLeague],0),COLUMN(STANDINGS_WHIP[PLACE]))</f>
        <v>4</v>
      </c>
      <c r="O449">
        <f>INDEX(STANDINGS_K[],MATCH(STANDINGS_OVERALL14[[#This Row],[TEAMandLEAGUE]],STANDINGS_K[TeamANDLeague],0),COLUMN(STANDINGS_K[PLACE]))</f>
        <v>14</v>
      </c>
      <c r="P449">
        <f>INDEX(STANDINGS_SV[],MATCH(STANDINGS_OVERALL14[[#This Row],[TEAMandLEAGUE]],STANDINGS_SV[TeamANDLeague],0),COLUMN(STANDINGS_SV[PLACE]))</f>
        <v>2</v>
      </c>
      <c r="Q449">
        <f>16-STANDINGS_OVERALL14[[#This Row],[LG BA]]</f>
        <v>2</v>
      </c>
      <c r="R449">
        <f>16-STANDINGS_OVERALL14[[#This Row],[LG R]]</f>
        <v>3</v>
      </c>
      <c r="S449">
        <f>16-STANDINGS_OVERALL14[[#This Row],[LG HR]]</f>
        <v>5</v>
      </c>
      <c r="T449">
        <f>16-STANDINGS_OVERALL14[[#This Row],[LG RBI]]</f>
        <v>1</v>
      </c>
      <c r="U449">
        <f>16-STANDINGS_OVERALL14[[#This Row],[LG SB]]</f>
        <v>1</v>
      </c>
      <c r="V449">
        <f>16-STANDINGS_OVERALL14[[#This Row],[LG ERA]]</f>
        <v>10</v>
      </c>
      <c r="W449">
        <f>16-STANDINGS_OVERALL14[[#This Row],[LG W]]</f>
        <v>1</v>
      </c>
      <c r="X449">
        <f>16-STANDINGS_OVERALL14[[#This Row],[LG WHIP]]</f>
        <v>12</v>
      </c>
      <c r="Y449">
        <f>16-STANDINGS_OVERALL14[[#This Row],[LG K]]</f>
        <v>2</v>
      </c>
      <c r="Z449">
        <f>16-STANDINGS_OVERALL14[[#This Row],[LG SV]]</f>
        <v>14</v>
      </c>
      <c r="AA44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51</v>
      </c>
      <c r="AB449">
        <f t="shared" si="6"/>
        <v>13</v>
      </c>
    </row>
    <row r="450" spans="1:28" x14ac:dyDescent="0.25">
      <c r="A450">
        <v>409</v>
      </c>
      <c r="B450" s="10" t="str">
        <f>STANDINGS_OVERALL14[[#This Row],[Team]]&amp;STANDINGS_OVERALL14[[#This Row],[League]]</f>
        <v>Puddle of NudMain Event Online March 30 8 pm ET League 1</v>
      </c>
      <c r="C450" s="10" t="s">
        <v>254</v>
      </c>
      <c r="D450" t="s">
        <v>108</v>
      </c>
      <c r="E450" t="s">
        <v>319</v>
      </c>
      <c r="F450">
        <v>12</v>
      </c>
      <c r="G450">
        <f>INDEX(STANDINGS_BA[],MATCH(STANDINGS_OVERALL14[[#This Row],[TEAMandLEAGUE]],STANDINGS_BA[TeamANDLeague],0),COLUMN(STANDINGS_BA[PLACE]))</f>
        <v>9</v>
      </c>
      <c r="H450">
        <f>INDEX(STANDINGS_R[],MATCH(STANDINGS_OVERALL14[[#This Row],[TEAMandLEAGUE]],STANDINGS_R[TeamAndLeague],0),COLUMN(STANDINGS_R[PLACE]))</f>
        <v>15</v>
      </c>
      <c r="I450">
        <f>INDEX(STANDINGS_HR[],MATCH(STANDINGS_OVERALL14[[#This Row],[TEAMandLEAGUE]],STANDINGS_HR[TeamANDLeague],0),COLUMN(STANDINGS_HR[PLACE]))</f>
        <v>15</v>
      </c>
      <c r="J450">
        <f>INDEX(STANDINGS_RBI[],MATCH(STANDINGS_OVERALL14[[#This Row],[TEAMandLEAGUE]],STANDINGS_RBI[TeamANDLeague],0),COLUMN(STANDINGS_RBI[PLACE]))</f>
        <v>14</v>
      </c>
      <c r="K450">
        <f>INDEX(STANDINGS_SB[],MATCH(STANDINGS_OVERALL14[[#This Row],[TEAMandLEAGUE]],STANDINGS_SB[TeamANDLeague],0),COLUMN(STANDINGS_SB[PLACE]))</f>
        <v>13</v>
      </c>
      <c r="L450">
        <f>INDEX(STANDINGS_ERA[],MATCH(STANDINGS_OVERALL14[[#This Row],[TEAMandLEAGUE]],STANDINGS_ERA[TeamANDLeague],0),COLUMN(STANDINGS_ERA[PLACE]))</f>
        <v>10</v>
      </c>
      <c r="M450">
        <f>INDEX(STANDINGS_W[],MATCH(STANDINGS_OVERALL14[[#This Row],[TEAMandLEAGUE]],STANDINGS_W[TeamANDLeague],0),COLUMN(STANDINGS_W[PLACE]))</f>
        <v>3</v>
      </c>
      <c r="N450">
        <f>INDEX(STANDINGS_WHIP[],MATCH(STANDINGS_OVERALL14[[#This Row],[TEAMandLEAGUE]],STANDINGS_WHIP[TeamANDLeague],0),COLUMN(STANDINGS_WHIP[PLACE]))</f>
        <v>11</v>
      </c>
      <c r="O450">
        <f>INDEX(STANDINGS_K[],MATCH(STANDINGS_OVERALL14[[#This Row],[TEAMandLEAGUE]],STANDINGS_K[TeamANDLeague],0),COLUMN(STANDINGS_K[PLACE]))</f>
        <v>6</v>
      </c>
      <c r="P450">
        <f>INDEX(STANDINGS_SV[],MATCH(STANDINGS_OVERALL14[[#This Row],[TEAMandLEAGUE]],STANDINGS_SV[TeamANDLeague],0),COLUMN(STANDINGS_SV[PLACE]))</f>
        <v>14</v>
      </c>
      <c r="Q450">
        <f>16-STANDINGS_OVERALL14[[#This Row],[LG BA]]</f>
        <v>7</v>
      </c>
      <c r="R450">
        <f>16-STANDINGS_OVERALL14[[#This Row],[LG R]]</f>
        <v>1</v>
      </c>
      <c r="S450">
        <f>16-STANDINGS_OVERALL14[[#This Row],[LG HR]]</f>
        <v>1</v>
      </c>
      <c r="T450">
        <f>16-STANDINGS_OVERALL14[[#This Row],[LG RBI]]</f>
        <v>2</v>
      </c>
      <c r="U450">
        <f>16-STANDINGS_OVERALL14[[#This Row],[LG SB]]</f>
        <v>3</v>
      </c>
      <c r="V450">
        <f>16-STANDINGS_OVERALL14[[#This Row],[LG ERA]]</f>
        <v>6</v>
      </c>
      <c r="W450">
        <f>16-STANDINGS_OVERALL14[[#This Row],[LG W]]</f>
        <v>13</v>
      </c>
      <c r="X450">
        <f>16-STANDINGS_OVERALL14[[#This Row],[LG WHIP]]</f>
        <v>5</v>
      </c>
      <c r="Y450">
        <f>16-STANDINGS_OVERALL14[[#This Row],[LG K]]</f>
        <v>10</v>
      </c>
      <c r="Z450">
        <f>16-STANDINGS_OVERALL14[[#This Row],[LG SV]]</f>
        <v>2</v>
      </c>
      <c r="AA45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50</v>
      </c>
      <c r="AB450">
        <f t="shared" ref="AB450:AB481" si="7">IF(E450=E449,AB449+1,1)</f>
        <v>14</v>
      </c>
    </row>
    <row r="451" spans="1:28" x14ac:dyDescent="0.25">
      <c r="A451">
        <v>451</v>
      </c>
      <c r="B451" s="10" t="str">
        <f>STANDINGS_OVERALL14[[#This Row],[Team]]&amp;STANDINGS_OVERALL14[[#This Row],[League]]</f>
        <v>WalfredoMain Event Online March 30 8 pm ET League 1</v>
      </c>
      <c r="C451" s="10" t="s">
        <v>844</v>
      </c>
      <c r="D451" t="s">
        <v>845</v>
      </c>
      <c r="E451" t="s">
        <v>319</v>
      </c>
      <c r="F451">
        <v>15</v>
      </c>
      <c r="G451">
        <f>INDEX(STANDINGS_BA[],MATCH(STANDINGS_OVERALL14[[#This Row],[TEAMandLEAGUE]],STANDINGS_BA[TeamANDLeague],0),COLUMN(STANDINGS_BA[PLACE]))</f>
        <v>1</v>
      </c>
      <c r="H451">
        <f>INDEX(STANDINGS_R[],MATCH(STANDINGS_OVERALL14[[#This Row],[TEAMandLEAGUE]],STANDINGS_R[TeamAndLeague],0),COLUMN(STANDINGS_R[PLACE]))</f>
        <v>14</v>
      </c>
      <c r="I451">
        <f>INDEX(STANDINGS_HR[],MATCH(STANDINGS_OVERALL14[[#This Row],[TEAMandLEAGUE]],STANDINGS_HR[TeamANDLeague],0),COLUMN(STANDINGS_HR[PLACE]))</f>
        <v>5</v>
      </c>
      <c r="J451">
        <f>INDEX(STANDINGS_RBI[],MATCH(STANDINGS_OVERALL14[[#This Row],[TEAMandLEAGUE]],STANDINGS_RBI[TeamANDLeague],0),COLUMN(STANDINGS_RBI[PLACE]))</f>
        <v>12</v>
      </c>
      <c r="K451">
        <f>INDEX(STANDINGS_SB[],MATCH(STANDINGS_OVERALL14[[#This Row],[TEAMandLEAGUE]],STANDINGS_SB[TeamANDLeague],0),COLUMN(STANDINGS_SB[PLACE]))</f>
        <v>14</v>
      </c>
      <c r="L451">
        <f>INDEX(STANDINGS_ERA[],MATCH(STANDINGS_OVERALL14[[#This Row],[TEAMandLEAGUE]],STANDINGS_ERA[TeamANDLeague],0),COLUMN(STANDINGS_ERA[PLACE]))</f>
        <v>15</v>
      </c>
      <c r="M451">
        <f>INDEX(STANDINGS_W[],MATCH(STANDINGS_OVERALL14[[#This Row],[TEAMandLEAGUE]],STANDINGS_W[TeamANDLeague],0),COLUMN(STANDINGS_W[PLACE]))</f>
        <v>13</v>
      </c>
      <c r="N451">
        <f>INDEX(STANDINGS_WHIP[],MATCH(STANDINGS_OVERALL14[[#This Row],[TEAMandLEAGUE]],STANDINGS_WHIP[TeamANDLeague],0),COLUMN(STANDINGS_WHIP[PLACE]))</f>
        <v>15</v>
      </c>
      <c r="O451">
        <f>INDEX(STANDINGS_K[],MATCH(STANDINGS_OVERALL14[[#This Row],[TEAMandLEAGUE]],STANDINGS_K[TeamANDLeague],0),COLUMN(STANDINGS_K[PLACE]))</f>
        <v>12</v>
      </c>
      <c r="P451">
        <f>INDEX(STANDINGS_SV[],MATCH(STANDINGS_OVERALL14[[#This Row],[TEAMandLEAGUE]],STANDINGS_SV[TeamANDLeague],0),COLUMN(STANDINGS_SV[PLACE]))</f>
        <v>12</v>
      </c>
      <c r="Q451">
        <f>16-STANDINGS_OVERALL14[[#This Row],[LG BA]]</f>
        <v>15</v>
      </c>
      <c r="R451">
        <f>16-STANDINGS_OVERALL14[[#This Row],[LG R]]</f>
        <v>2</v>
      </c>
      <c r="S451">
        <f>16-STANDINGS_OVERALL14[[#This Row],[LG HR]]</f>
        <v>11</v>
      </c>
      <c r="T451">
        <f>16-STANDINGS_OVERALL14[[#This Row],[LG RBI]]</f>
        <v>4</v>
      </c>
      <c r="U451">
        <f>16-STANDINGS_OVERALL14[[#This Row],[LG SB]]</f>
        <v>2</v>
      </c>
      <c r="V451">
        <f>16-STANDINGS_OVERALL14[[#This Row],[LG ERA]]</f>
        <v>1</v>
      </c>
      <c r="W451">
        <f>16-STANDINGS_OVERALL14[[#This Row],[LG W]]</f>
        <v>3</v>
      </c>
      <c r="X451">
        <f>16-STANDINGS_OVERALL14[[#This Row],[LG WHIP]]</f>
        <v>1</v>
      </c>
      <c r="Y451">
        <f>16-STANDINGS_OVERALL14[[#This Row],[LG K]]</f>
        <v>4</v>
      </c>
      <c r="Z451">
        <f>16-STANDINGS_OVERALL14[[#This Row],[LG SV]]</f>
        <v>4</v>
      </c>
      <c r="AA45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47</v>
      </c>
      <c r="AB451">
        <f t="shared" si="7"/>
        <v>15</v>
      </c>
    </row>
    <row r="452" spans="1:28" x14ac:dyDescent="0.25">
      <c r="A452">
        <v>6</v>
      </c>
      <c r="B452" s="10" t="str">
        <f>STANDINGS_OVERALL14[[#This Row],[Team]]&amp;STANDINGS_OVERALL14[[#This Row],[League]]</f>
        <v>Fire Dynasty BCMain Event Online March 30 8 pm ET League 2</v>
      </c>
      <c r="C452" s="10" t="s">
        <v>21</v>
      </c>
      <c r="D452" t="s">
        <v>22</v>
      </c>
      <c r="E452" t="s">
        <v>307</v>
      </c>
      <c r="F452">
        <v>7</v>
      </c>
      <c r="G452">
        <f>INDEX(STANDINGS_BA[],MATCH(STANDINGS_OVERALL14[[#This Row],[TEAMandLEAGUE]],STANDINGS_BA[TeamANDLeague],0),COLUMN(STANDINGS_BA[PLACE]))</f>
        <v>1</v>
      </c>
      <c r="H452">
        <f>INDEX(STANDINGS_R[],MATCH(STANDINGS_OVERALL14[[#This Row],[TEAMandLEAGUE]],STANDINGS_R[TeamAndLeague],0),COLUMN(STANDINGS_R[PLACE]))</f>
        <v>3</v>
      </c>
      <c r="I452">
        <f>INDEX(STANDINGS_HR[],MATCH(STANDINGS_OVERALL14[[#This Row],[TEAMandLEAGUE]],STANDINGS_HR[TeamANDLeague],0),COLUMN(STANDINGS_HR[PLACE]))</f>
        <v>5</v>
      </c>
      <c r="J452">
        <f>INDEX(STANDINGS_RBI[],MATCH(STANDINGS_OVERALL14[[#This Row],[TEAMandLEAGUE]],STANDINGS_RBI[TeamANDLeague],0),COLUMN(STANDINGS_RBI[PLACE]))</f>
        <v>1</v>
      </c>
      <c r="K452">
        <f>INDEX(STANDINGS_SB[],MATCH(STANDINGS_OVERALL14[[#This Row],[TEAMandLEAGUE]],STANDINGS_SB[TeamANDLeague],0),COLUMN(STANDINGS_SB[PLACE]))</f>
        <v>3</v>
      </c>
      <c r="L452">
        <f>INDEX(STANDINGS_ERA[],MATCH(STANDINGS_OVERALL14[[#This Row],[TEAMandLEAGUE]],STANDINGS_ERA[TeamANDLeague],0),COLUMN(STANDINGS_ERA[PLACE]))</f>
        <v>4</v>
      </c>
      <c r="M452">
        <f>INDEX(STANDINGS_W[],MATCH(STANDINGS_OVERALL14[[#This Row],[TEAMandLEAGUE]],STANDINGS_W[TeamANDLeague],0),COLUMN(STANDINGS_W[PLACE]))</f>
        <v>3</v>
      </c>
      <c r="N452">
        <f>INDEX(STANDINGS_WHIP[],MATCH(STANDINGS_OVERALL14[[#This Row],[TEAMandLEAGUE]],STANDINGS_WHIP[TeamANDLeague],0),COLUMN(STANDINGS_WHIP[PLACE]))</f>
        <v>7</v>
      </c>
      <c r="O452">
        <f>INDEX(STANDINGS_K[],MATCH(STANDINGS_OVERALL14[[#This Row],[TEAMandLEAGUE]],STANDINGS_K[TeamANDLeague],0),COLUMN(STANDINGS_K[PLACE]))</f>
        <v>3</v>
      </c>
      <c r="P452">
        <f>INDEX(STANDINGS_SV[],MATCH(STANDINGS_OVERALL14[[#This Row],[TEAMandLEAGUE]],STANDINGS_SV[TeamANDLeague],0),COLUMN(STANDINGS_SV[PLACE]))</f>
        <v>1</v>
      </c>
      <c r="Q452">
        <f>16-STANDINGS_OVERALL14[[#This Row],[LG BA]]</f>
        <v>15</v>
      </c>
      <c r="R452">
        <f>16-STANDINGS_OVERALL14[[#This Row],[LG R]]</f>
        <v>13</v>
      </c>
      <c r="S452">
        <f>16-STANDINGS_OVERALL14[[#This Row],[LG HR]]</f>
        <v>11</v>
      </c>
      <c r="T452">
        <f>16-STANDINGS_OVERALL14[[#This Row],[LG RBI]]</f>
        <v>15</v>
      </c>
      <c r="U452">
        <f>16-STANDINGS_OVERALL14[[#This Row],[LG SB]]</f>
        <v>13</v>
      </c>
      <c r="V452">
        <f>16-STANDINGS_OVERALL14[[#This Row],[LG ERA]]</f>
        <v>12</v>
      </c>
      <c r="W452">
        <f>16-STANDINGS_OVERALL14[[#This Row],[LG W]]</f>
        <v>13</v>
      </c>
      <c r="X452">
        <f>16-STANDINGS_OVERALL14[[#This Row],[LG WHIP]]</f>
        <v>9</v>
      </c>
      <c r="Y452">
        <f>16-STANDINGS_OVERALL14[[#This Row],[LG K]]</f>
        <v>13</v>
      </c>
      <c r="Z452">
        <f>16-STANDINGS_OVERALL14[[#This Row],[LG SV]]</f>
        <v>15</v>
      </c>
      <c r="AA45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129</v>
      </c>
      <c r="AB452">
        <f t="shared" si="7"/>
        <v>1</v>
      </c>
    </row>
    <row r="453" spans="1:28" x14ac:dyDescent="0.25">
      <c r="A453">
        <v>9</v>
      </c>
      <c r="B453" s="10" t="str">
        <f>STANDINGS_OVERALL14[[#This Row],[Team]]&amp;STANDINGS_OVERALL14[[#This Row],[League]]</f>
        <v>Money IIIMain Event Online March 30 8 pm ET League 2</v>
      </c>
      <c r="C453" s="10" t="s">
        <v>423</v>
      </c>
      <c r="D453" t="s">
        <v>67</v>
      </c>
      <c r="E453" t="s">
        <v>307</v>
      </c>
      <c r="F453">
        <v>15</v>
      </c>
      <c r="G453">
        <f>INDEX(STANDINGS_BA[],MATCH(STANDINGS_OVERALL14[[#This Row],[TEAMandLEAGUE]],STANDINGS_BA[TeamANDLeague],0),COLUMN(STANDINGS_BA[PLACE]))</f>
        <v>7</v>
      </c>
      <c r="H453">
        <f>INDEX(STANDINGS_R[],MATCH(STANDINGS_OVERALL14[[#This Row],[TEAMandLEAGUE]],STANDINGS_R[TeamAndLeague],0),COLUMN(STANDINGS_R[PLACE]))</f>
        <v>2</v>
      </c>
      <c r="I453">
        <f>INDEX(STANDINGS_HR[],MATCH(STANDINGS_OVERALL14[[#This Row],[TEAMandLEAGUE]],STANDINGS_HR[TeamANDLeague],0),COLUMN(STANDINGS_HR[PLACE]))</f>
        <v>1</v>
      </c>
      <c r="J453">
        <f>INDEX(STANDINGS_RBI[],MATCH(STANDINGS_OVERALL14[[#This Row],[TEAMandLEAGUE]],STANDINGS_RBI[TeamANDLeague],0),COLUMN(STANDINGS_RBI[PLACE]))</f>
        <v>2</v>
      </c>
      <c r="K453">
        <f>INDEX(STANDINGS_SB[],MATCH(STANDINGS_OVERALL14[[#This Row],[TEAMandLEAGUE]],STANDINGS_SB[TeamANDLeague],0),COLUMN(STANDINGS_SB[PLACE]))</f>
        <v>8</v>
      </c>
      <c r="L453">
        <f>INDEX(STANDINGS_ERA[],MATCH(STANDINGS_OVERALL14[[#This Row],[TEAMandLEAGUE]],STANDINGS_ERA[TeamANDLeague],0),COLUMN(STANDINGS_ERA[PLACE]))</f>
        <v>5</v>
      </c>
      <c r="M453">
        <f>INDEX(STANDINGS_W[],MATCH(STANDINGS_OVERALL14[[#This Row],[TEAMandLEAGUE]],STANDINGS_W[TeamANDLeague],0),COLUMN(STANDINGS_W[PLACE]))</f>
        <v>1</v>
      </c>
      <c r="N453">
        <f>INDEX(STANDINGS_WHIP[],MATCH(STANDINGS_OVERALL14[[#This Row],[TEAMandLEAGUE]],STANDINGS_WHIP[TeamANDLeague],0),COLUMN(STANDINGS_WHIP[PLACE]))</f>
        <v>2</v>
      </c>
      <c r="O453">
        <f>INDEX(STANDINGS_K[],MATCH(STANDINGS_OVERALL14[[#This Row],[TEAMandLEAGUE]],STANDINGS_K[TeamANDLeague],0),COLUMN(STANDINGS_K[PLACE]))</f>
        <v>1</v>
      </c>
      <c r="P453">
        <f>INDEX(STANDINGS_SV[],MATCH(STANDINGS_OVERALL14[[#This Row],[TEAMandLEAGUE]],STANDINGS_SV[TeamANDLeague],0),COLUMN(STANDINGS_SV[PLACE]))</f>
        <v>2</v>
      </c>
      <c r="Q453">
        <f>16-STANDINGS_OVERALL14[[#This Row],[LG BA]]</f>
        <v>9</v>
      </c>
      <c r="R453">
        <f>16-STANDINGS_OVERALL14[[#This Row],[LG R]]</f>
        <v>14</v>
      </c>
      <c r="S453">
        <f>16-STANDINGS_OVERALL14[[#This Row],[LG HR]]</f>
        <v>15</v>
      </c>
      <c r="T453">
        <f>16-STANDINGS_OVERALL14[[#This Row],[LG RBI]]</f>
        <v>14</v>
      </c>
      <c r="U453">
        <f>16-STANDINGS_OVERALL14[[#This Row],[LG SB]]</f>
        <v>8</v>
      </c>
      <c r="V453">
        <f>16-STANDINGS_OVERALL14[[#This Row],[LG ERA]]</f>
        <v>11</v>
      </c>
      <c r="W453">
        <f>16-STANDINGS_OVERALL14[[#This Row],[LG W]]</f>
        <v>15</v>
      </c>
      <c r="X453">
        <f>16-STANDINGS_OVERALL14[[#This Row],[LG WHIP]]</f>
        <v>14</v>
      </c>
      <c r="Y453">
        <f>16-STANDINGS_OVERALL14[[#This Row],[LG K]]</f>
        <v>15</v>
      </c>
      <c r="Z453">
        <f>16-STANDINGS_OVERALL14[[#This Row],[LG SV]]</f>
        <v>14</v>
      </c>
      <c r="AA45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129</v>
      </c>
      <c r="AB453">
        <f t="shared" si="7"/>
        <v>2</v>
      </c>
    </row>
    <row r="454" spans="1:28" x14ac:dyDescent="0.25">
      <c r="A454">
        <v>14</v>
      </c>
      <c r="B454" s="10" t="str">
        <f>STANDINGS_OVERALL14[[#This Row],[Team]]&amp;STANDINGS_OVERALL14[[#This Row],[League]]</f>
        <v>Rockwell's TrollhuntersMain Event Online March 30 8 pm ET League 2</v>
      </c>
      <c r="C454" s="10" t="s">
        <v>431</v>
      </c>
      <c r="D454" t="s">
        <v>114</v>
      </c>
      <c r="E454" t="s">
        <v>307</v>
      </c>
      <c r="F454">
        <v>8</v>
      </c>
      <c r="G454">
        <f>INDEX(STANDINGS_BA[],MATCH(STANDINGS_OVERALL14[[#This Row],[TEAMandLEAGUE]],STANDINGS_BA[TeamANDLeague],0),COLUMN(STANDINGS_BA[PLACE]))</f>
        <v>2</v>
      </c>
      <c r="H454">
        <f>INDEX(STANDINGS_R[],MATCH(STANDINGS_OVERALL14[[#This Row],[TEAMandLEAGUE]],STANDINGS_R[TeamAndLeague],0),COLUMN(STANDINGS_R[PLACE]))</f>
        <v>5</v>
      </c>
      <c r="I454">
        <f>INDEX(STANDINGS_HR[],MATCH(STANDINGS_OVERALL14[[#This Row],[TEAMandLEAGUE]],STANDINGS_HR[TeamANDLeague],0),COLUMN(STANDINGS_HR[PLACE]))</f>
        <v>3</v>
      </c>
      <c r="J454">
        <f>INDEX(STANDINGS_RBI[],MATCH(STANDINGS_OVERALL14[[#This Row],[TEAMandLEAGUE]],STANDINGS_RBI[TeamANDLeague],0),COLUMN(STANDINGS_RBI[PLACE]))</f>
        <v>5</v>
      </c>
      <c r="K454">
        <f>INDEX(STANDINGS_SB[],MATCH(STANDINGS_OVERALL14[[#This Row],[TEAMandLEAGUE]],STANDINGS_SB[TeamANDLeague],0),COLUMN(STANDINGS_SB[PLACE]))</f>
        <v>2</v>
      </c>
      <c r="L454">
        <f>INDEX(STANDINGS_ERA[],MATCH(STANDINGS_OVERALL14[[#This Row],[TEAMandLEAGUE]],STANDINGS_ERA[TeamANDLeague],0),COLUMN(STANDINGS_ERA[PLACE]))</f>
        <v>7</v>
      </c>
      <c r="M454">
        <f>INDEX(STANDINGS_W[],MATCH(STANDINGS_OVERALL14[[#This Row],[TEAMandLEAGUE]],STANDINGS_W[TeamANDLeague],0),COLUMN(STANDINGS_W[PLACE]))</f>
        <v>9</v>
      </c>
      <c r="N454">
        <f>INDEX(STANDINGS_WHIP[],MATCH(STANDINGS_OVERALL14[[#This Row],[TEAMandLEAGUE]],STANDINGS_WHIP[TeamANDLeague],0),COLUMN(STANDINGS_WHIP[PLACE]))</f>
        <v>6</v>
      </c>
      <c r="O454">
        <f>INDEX(STANDINGS_K[],MATCH(STANDINGS_OVERALL14[[#This Row],[TEAMandLEAGUE]],STANDINGS_K[TeamANDLeague],0),COLUMN(STANDINGS_K[PLACE]))</f>
        <v>2</v>
      </c>
      <c r="P454">
        <f>INDEX(STANDINGS_SV[],MATCH(STANDINGS_OVERALL14[[#This Row],[TEAMandLEAGUE]],STANDINGS_SV[TeamANDLeague],0),COLUMN(STANDINGS_SV[PLACE]))</f>
        <v>4</v>
      </c>
      <c r="Q454">
        <f>16-STANDINGS_OVERALL14[[#This Row],[LG BA]]</f>
        <v>14</v>
      </c>
      <c r="R454">
        <f>16-STANDINGS_OVERALL14[[#This Row],[LG R]]</f>
        <v>11</v>
      </c>
      <c r="S454">
        <f>16-STANDINGS_OVERALL14[[#This Row],[LG HR]]</f>
        <v>13</v>
      </c>
      <c r="T454">
        <f>16-STANDINGS_OVERALL14[[#This Row],[LG RBI]]</f>
        <v>11</v>
      </c>
      <c r="U454">
        <f>16-STANDINGS_OVERALL14[[#This Row],[LG SB]]</f>
        <v>14</v>
      </c>
      <c r="V454">
        <f>16-STANDINGS_OVERALL14[[#This Row],[LG ERA]]</f>
        <v>9</v>
      </c>
      <c r="W454">
        <f>16-STANDINGS_OVERALL14[[#This Row],[LG W]]</f>
        <v>7</v>
      </c>
      <c r="X454">
        <f>16-STANDINGS_OVERALL14[[#This Row],[LG WHIP]]</f>
        <v>10</v>
      </c>
      <c r="Y454">
        <f>16-STANDINGS_OVERALL14[[#This Row],[LG K]]</f>
        <v>14</v>
      </c>
      <c r="Z454">
        <f>16-STANDINGS_OVERALL14[[#This Row],[LG SV]]</f>
        <v>12</v>
      </c>
      <c r="AA45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115</v>
      </c>
      <c r="AB454">
        <f t="shared" si="7"/>
        <v>3</v>
      </c>
    </row>
    <row r="455" spans="1:28" x14ac:dyDescent="0.25">
      <c r="A455">
        <v>19</v>
      </c>
      <c r="B455" s="10" t="str">
        <f>STANDINGS_OVERALL14[[#This Row],[Team]]&amp;STANDINGS_OVERALL14[[#This Row],[League]]</f>
        <v>Doctor WhoMain Event Online March 30 8 pm ET League 2</v>
      </c>
      <c r="C455" s="10" t="s">
        <v>312</v>
      </c>
      <c r="D455" t="s">
        <v>148</v>
      </c>
      <c r="E455" t="s">
        <v>307</v>
      </c>
      <c r="F455">
        <v>10</v>
      </c>
      <c r="G455">
        <f>INDEX(STANDINGS_BA[],MATCH(STANDINGS_OVERALL14[[#This Row],[TEAMandLEAGUE]],STANDINGS_BA[TeamANDLeague],0),COLUMN(STANDINGS_BA[PLACE]))</f>
        <v>3</v>
      </c>
      <c r="H455">
        <f>INDEX(STANDINGS_R[],MATCH(STANDINGS_OVERALL14[[#This Row],[TEAMandLEAGUE]],STANDINGS_R[TeamAndLeague],0),COLUMN(STANDINGS_R[PLACE]))</f>
        <v>1</v>
      </c>
      <c r="I455">
        <f>INDEX(STANDINGS_HR[],MATCH(STANDINGS_OVERALL14[[#This Row],[TEAMandLEAGUE]],STANDINGS_HR[TeamANDLeague],0),COLUMN(STANDINGS_HR[PLACE]))</f>
        <v>4</v>
      </c>
      <c r="J455">
        <f>INDEX(STANDINGS_RBI[],MATCH(STANDINGS_OVERALL14[[#This Row],[TEAMandLEAGUE]],STANDINGS_RBI[TeamANDLeague],0),COLUMN(STANDINGS_RBI[PLACE]))</f>
        <v>4</v>
      </c>
      <c r="K455">
        <f>INDEX(STANDINGS_SB[],MATCH(STANDINGS_OVERALL14[[#This Row],[TEAMandLEAGUE]],STANDINGS_SB[TeamANDLeague],0),COLUMN(STANDINGS_SB[PLACE]))</f>
        <v>6</v>
      </c>
      <c r="L455">
        <f>INDEX(STANDINGS_ERA[],MATCH(STANDINGS_OVERALL14[[#This Row],[TEAMandLEAGUE]],STANDINGS_ERA[TeamANDLeague],0),COLUMN(STANDINGS_ERA[PLACE]))</f>
        <v>6</v>
      </c>
      <c r="M455">
        <f>INDEX(STANDINGS_W[],MATCH(STANDINGS_OVERALL14[[#This Row],[TEAMandLEAGUE]],STANDINGS_W[TeamANDLeague],0),COLUMN(STANDINGS_W[PLACE]))</f>
        <v>2</v>
      </c>
      <c r="N455">
        <f>INDEX(STANDINGS_WHIP[],MATCH(STANDINGS_OVERALL14[[#This Row],[TEAMandLEAGUE]],STANDINGS_WHIP[TeamANDLeague],0),COLUMN(STANDINGS_WHIP[PLACE]))</f>
        <v>4</v>
      </c>
      <c r="O455">
        <f>INDEX(STANDINGS_K[],MATCH(STANDINGS_OVERALL14[[#This Row],[TEAMandLEAGUE]],STANDINGS_K[TeamANDLeague],0),COLUMN(STANDINGS_K[PLACE]))</f>
        <v>6</v>
      </c>
      <c r="P455">
        <f>INDEX(STANDINGS_SV[],MATCH(STANDINGS_OVERALL14[[#This Row],[TEAMandLEAGUE]],STANDINGS_SV[TeamANDLeague],0),COLUMN(STANDINGS_SV[PLACE]))</f>
        <v>9</v>
      </c>
      <c r="Q455">
        <f>16-STANDINGS_OVERALL14[[#This Row],[LG BA]]</f>
        <v>13</v>
      </c>
      <c r="R455">
        <f>16-STANDINGS_OVERALL14[[#This Row],[LG R]]</f>
        <v>15</v>
      </c>
      <c r="S455">
        <f>16-STANDINGS_OVERALL14[[#This Row],[LG HR]]</f>
        <v>12</v>
      </c>
      <c r="T455">
        <f>16-STANDINGS_OVERALL14[[#This Row],[LG RBI]]</f>
        <v>12</v>
      </c>
      <c r="U455">
        <f>16-STANDINGS_OVERALL14[[#This Row],[LG SB]]</f>
        <v>10</v>
      </c>
      <c r="V455">
        <f>16-STANDINGS_OVERALL14[[#This Row],[LG ERA]]</f>
        <v>10</v>
      </c>
      <c r="W455">
        <f>16-STANDINGS_OVERALL14[[#This Row],[LG W]]</f>
        <v>14</v>
      </c>
      <c r="X455">
        <f>16-STANDINGS_OVERALL14[[#This Row],[LG WHIP]]</f>
        <v>12</v>
      </c>
      <c r="Y455">
        <f>16-STANDINGS_OVERALL14[[#This Row],[LG K]]</f>
        <v>10</v>
      </c>
      <c r="Z455">
        <f>16-STANDINGS_OVERALL14[[#This Row],[LG SV]]</f>
        <v>7</v>
      </c>
      <c r="AA45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115</v>
      </c>
      <c r="AB455">
        <f t="shared" si="7"/>
        <v>4</v>
      </c>
    </row>
    <row r="456" spans="1:28" x14ac:dyDescent="0.25">
      <c r="A456">
        <v>90</v>
      </c>
      <c r="B456" s="10" t="str">
        <f>STANDINGS_OVERALL14[[#This Row],[Team]]&amp;STANDINGS_OVERALL14[[#This Row],[League]]</f>
        <v>Team MadaniMain Event Online March 30 8 pm ET League 2</v>
      </c>
      <c r="C456" s="10" t="s">
        <v>153</v>
      </c>
      <c r="D456" t="s">
        <v>492</v>
      </c>
      <c r="E456" t="s">
        <v>307</v>
      </c>
      <c r="F456">
        <v>4</v>
      </c>
      <c r="G456">
        <f>INDEX(STANDINGS_BA[],MATCH(STANDINGS_OVERALL14[[#This Row],[TEAMandLEAGUE]],STANDINGS_BA[TeamANDLeague],0),COLUMN(STANDINGS_BA[PLACE]))</f>
        <v>5</v>
      </c>
      <c r="H456">
        <f>INDEX(STANDINGS_R[],MATCH(STANDINGS_OVERALL14[[#This Row],[TEAMandLEAGUE]],STANDINGS_R[TeamAndLeague],0),COLUMN(STANDINGS_R[PLACE]))</f>
        <v>8</v>
      </c>
      <c r="I456">
        <f>INDEX(STANDINGS_HR[],MATCH(STANDINGS_OVERALL14[[#This Row],[TEAMandLEAGUE]],STANDINGS_HR[TeamANDLeague],0),COLUMN(STANDINGS_HR[PLACE]))</f>
        <v>9</v>
      </c>
      <c r="J456">
        <f>INDEX(STANDINGS_RBI[],MATCH(STANDINGS_OVERALL14[[#This Row],[TEAMandLEAGUE]],STANDINGS_RBI[TeamANDLeague],0),COLUMN(STANDINGS_RBI[PLACE]))</f>
        <v>7</v>
      </c>
      <c r="K456">
        <f>INDEX(STANDINGS_SB[],MATCH(STANDINGS_OVERALL14[[#This Row],[TEAMandLEAGUE]],STANDINGS_SB[TeamANDLeague],0),COLUMN(STANDINGS_SB[PLACE]))</f>
        <v>7</v>
      </c>
      <c r="L456">
        <f>INDEX(STANDINGS_ERA[],MATCH(STANDINGS_OVERALL14[[#This Row],[TEAMandLEAGUE]],STANDINGS_ERA[TeamANDLeague],0),COLUMN(STANDINGS_ERA[PLACE]))</f>
        <v>2</v>
      </c>
      <c r="M456">
        <f>INDEX(STANDINGS_W[],MATCH(STANDINGS_OVERALL14[[#This Row],[TEAMandLEAGUE]],STANDINGS_W[TeamANDLeague],0),COLUMN(STANDINGS_W[PLACE]))</f>
        <v>4</v>
      </c>
      <c r="N456">
        <f>INDEX(STANDINGS_WHIP[],MATCH(STANDINGS_OVERALL14[[#This Row],[TEAMandLEAGUE]],STANDINGS_WHIP[TeamANDLeague],0),COLUMN(STANDINGS_WHIP[PLACE]))</f>
        <v>3</v>
      </c>
      <c r="O456">
        <f>INDEX(STANDINGS_K[],MATCH(STANDINGS_OVERALL14[[#This Row],[TEAMandLEAGUE]],STANDINGS_K[TeamANDLeague],0),COLUMN(STANDINGS_K[PLACE]))</f>
        <v>4</v>
      </c>
      <c r="P456">
        <f>INDEX(STANDINGS_SV[],MATCH(STANDINGS_OVERALL14[[#This Row],[TEAMandLEAGUE]],STANDINGS_SV[TeamANDLeague],0),COLUMN(STANDINGS_SV[PLACE]))</f>
        <v>5</v>
      </c>
      <c r="Q456">
        <f>16-STANDINGS_OVERALL14[[#This Row],[LG BA]]</f>
        <v>11</v>
      </c>
      <c r="R456">
        <f>16-STANDINGS_OVERALL14[[#This Row],[LG R]]</f>
        <v>8</v>
      </c>
      <c r="S456">
        <f>16-STANDINGS_OVERALL14[[#This Row],[LG HR]]</f>
        <v>7</v>
      </c>
      <c r="T456">
        <f>16-STANDINGS_OVERALL14[[#This Row],[LG RBI]]</f>
        <v>9</v>
      </c>
      <c r="U456">
        <f>16-STANDINGS_OVERALL14[[#This Row],[LG SB]]</f>
        <v>9</v>
      </c>
      <c r="V456">
        <f>16-STANDINGS_OVERALL14[[#This Row],[LG ERA]]</f>
        <v>14</v>
      </c>
      <c r="W456">
        <f>16-STANDINGS_OVERALL14[[#This Row],[LG W]]</f>
        <v>12</v>
      </c>
      <c r="X456">
        <f>16-STANDINGS_OVERALL14[[#This Row],[LG WHIP]]</f>
        <v>13</v>
      </c>
      <c r="Y456">
        <f>16-STANDINGS_OVERALL14[[#This Row],[LG K]]</f>
        <v>12</v>
      </c>
      <c r="Z456">
        <f>16-STANDINGS_OVERALL14[[#This Row],[LG SV]]</f>
        <v>11</v>
      </c>
      <c r="AA45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106</v>
      </c>
      <c r="AB456">
        <f t="shared" si="7"/>
        <v>5</v>
      </c>
    </row>
    <row r="457" spans="1:28" x14ac:dyDescent="0.25">
      <c r="A457">
        <v>124</v>
      </c>
      <c r="B457" s="10" t="str">
        <f>STANDINGS_OVERALL14[[#This Row],[Team]]&amp;STANDINGS_OVERALL14[[#This Row],[League]]</f>
        <v>Pine Tar Pros- ME3Main Event Online March 30 8 pm ET League 2</v>
      </c>
      <c r="C457" s="10" t="s">
        <v>531</v>
      </c>
      <c r="D457" t="s">
        <v>502</v>
      </c>
      <c r="E457" t="s">
        <v>307</v>
      </c>
      <c r="F457">
        <v>3</v>
      </c>
      <c r="G457">
        <f>INDEX(STANDINGS_BA[],MATCH(STANDINGS_OVERALL14[[#This Row],[TEAMandLEAGUE]],STANDINGS_BA[TeamANDLeague],0),COLUMN(STANDINGS_BA[PLACE]))</f>
        <v>8</v>
      </c>
      <c r="H457">
        <f>INDEX(STANDINGS_R[],MATCH(STANDINGS_OVERALL14[[#This Row],[TEAMandLEAGUE]],STANDINGS_R[TeamAndLeague],0),COLUMN(STANDINGS_R[PLACE]))</f>
        <v>4</v>
      </c>
      <c r="I457">
        <f>INDEX(STANDINGS_HR[],MATCH(STANDINGS_OVERALL14[[#This Row],[TEAMandLEAGUE]],STANDINGS_HR[TeamANDLeague],0),COLUMN(STANDINGS_HR[PLACE]))</f>
        <v>2</v>
      </c>
      <c r="J457">
        <f>INDEX(STANDINGS_RBI[],MATCH(STANDINGS_OVERALL14[[#This Row],[TEAMandLEAGUE]],STANDINGS_RBI[TeamANDLeague],0),COLUMN(STANDINGS_RBI[PLACE]))</f>
        <v>3</v>
      </c>
      <c r="K457">
        <f>INDEX(STANDINGS_SB[],MATCH(STANDINGS_OVERALL14[[#This Row],[TEAMandLEAGUE]],STANDINGS_SB[TeamANDLeague],0),COLUMN(STANDINGS_SB[PLACE]))</f>
        <v>4</v>
      </c>
      <c r="L457">
        <f>INDEX(STANDINGS_ERA[],MATCH(STANDINGS_OVERALL14[[#This Row],[TEAMandLEAGUE]],STANDINGS_ERA[TeamANDLeague],0),COLUMN(STANDINGS_ERA[PLACE]))</f>
        <v>9</v>
      </c>
      <c r="M457">
        <f>INDEX(STANDINGS_W[],MATCH(STANDINGS_OVERALL14[[#This Row],[TEAMandLEAGUE]],STANDINGS_W[TeamANDLeague],0),COLUMN(STANDINGS_W[PLACE]))</f>
        <v>7</v>
      </c>
      <c r="N457">
        <f>INDEX(STANDINGS_WHIP[],MATCH(STANDINGS_OVERALL14[[#This Row],[TEAMandLEAGUE]],STANDINGS_WHIP[TeamANDLeague],0),COLUMN(STANDINGS_WHIP[PLACE]))</f>
        <v>10</v>
      </c>
      <c r="O457">
        <f>INDEX(STANDINGS_K[],MATCH(STANDINGS_OVERALL14[[#This Row],[TEAMandLEAGUE]],STANDINGS_K[TeamANDLeague],0),COLUMN(STANDINGS_K[PLACE]))</f>
        <v>7</v>
      </c>
      <c r="P457">
        <f>INDEX(STANDINGS_SV[],MATCH(STANDINGS_OVERALL14[[#This Row],[TEAMandLEAGUE]],STANDINGS_SV[TeamANDLeague],0),COLUMN(STANDINGS_SV[PLACE]))</f>
        <v>15</v>
      </c>
      <c r="Q457">
        <f>16-STANDINGS_OVERALL14[[#This Row],[LG BA]]</f>
        <v>8</v>
      </c>
      <c r="R457">
        <f>16-STANDINGS_OVERALL14[[#This Row],[LG R]]</f>
        <v>12</v>
      </c>
      <c r="S457">
        <f>16-STANDINGS_OVERALL14[[#This Row],[LG HR]]</f>
        <v>14</v>
      </c>
      <c r="T457">
        <f>16-STANDINGS_OVERALL14[[#This Row],[LG RBI]]</f>
        <v>13</v>
      </c>
      <c r="U457">
        <f>16-STANDINGS_OVERALL14[[#This Row],[LG SB]]</f>
        <v>12</v>
      </c>
      <c r="V457">
        <f>16-STANDINGS_OVERALL14[[#This Row],[LG ERA]]</f>
        <v>7</v>
      </c>
      <c r="W457">
        <f>16-STANDINGS_OVERALL14[[#This Row],[LG W]]</f>
        <v>9</v>
      </c>
      <c r="X457">
        <f>16-STANDINGS_OVERALL14[[#This Row],[LG WHIP]]</f>
        <v>6</v>
      </c>
      <c r="Y457">
        <f>16-STANDINGS_OVERALL14[[#This Row],[LG K]]</f>
        <v>9</v>
      </c>
      <c r="Z457">
        <f>16-STANDINGS_OVERALL14[[#This Row],[LG SV]]</f>
        <v>1</v>
      </c>
      <c r="AA45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91</v>
      </c>
      <c r="AB457">
        <f t="shared" si="7"/>
        <v>6</v>
      </c>
    </row>
    <row r="458" spans="1:28" x14ac:dyDescent="0.25">
      <c r="A458">
        <v>184</v>
      </c>
      <c r="B458" s="10" t="str">
        <f>STANDINGS_OVERALL14[[#This Row],[Team]]&amp;STANDINGS_OVERALL14[[#This Row],[League]]</f>
        <v>FoleyMain Event Online March 30 8 pm ET League 2</v>
      </c>
      <c r="C458" s="10" t="s">
        <v>588</v>
      </c>
      <c r="D458" t="s">
        <v>589</v>
      </c>
      <c r="E458" t="s">
        <v>307</v>
      </c>
      <c r="F458">
        <v>9</v>
      </c>
      <c r="G458">
        <f>INDEX(STANDINGS_BA[],MATCH(STANDINGS_OVERALL14[[#This Row],[TEAMandLEAGUE]],STANDINGS_BA[TeamANDLeague],0),COLUMN(STANDINGS_BA[PLACE]))</f>
        <v>14</v>
      </c>
      <c r="H458">
        <f>INDEX(STANDINGS_R[],MATCH(STANDINGS_OVERALL14[[#This Row],[TEAMandLEAGUE]],STANDINGS_R[TeamAndLeague],0),COLUMN(STANDINGS_R[PLACE]))</f>
        <v>11</v>
      </c>
      <c r="I458">
        <f>INDEX(STANDINGS_HR[],MATCH(STANDINGS_OVERALL14[[#This Row],[TEAMandLEAGUE]],STANDINGS_HR[TeamANDLeague],0),COLUMN(STANDINGS_HR[PLACE]))</f>
        <v>11</v>
      </c>
      <c r="J458">
        <f>INDEX(STANDINGS_RBI[],MATCH(STANDINGS_OVERALL14[[#This Row],[TEAMandLEAGUE]],STANDINGS_RBI[TeamANDLeague],0),COLUMN(STANDINGS_RBI[PLACE]))</f>
        <v>11</v>
      </c>
      <c r="K458">
        <f>INDEX(STANDINGS_SB[],MATCH(STANDINGS_OVERALL14[[#This Row],[TEAMandLEAGUE]],STANDINGS_SB[TeamANDLeague],0),COLUMN(STANDINGS_SB[PLACE]))</f>
        <v>1</v>
      </c>
      <c r="L458">
        <f>INDEX(STANDINGS_ERA[],MATCH(STANDINGS_OVERALL14[[#This Row],[TEAMandLEAGUE]],STANDINGS_ERA[TeamANDLeague],0),COLUMN(STANDINGS_ERA[PLACE]))</f>
        <v>3</v>
      </c>
      <c r="M458">
        <f>INDEX(STANDINGS_W[],MATCH(STANDINGS_OVERALL14[[#This Row],[TEAMandLEAGUE]],STANDINGS_W[TeamANDLeague],0),COLUMN(STANDINGS_W[PLACE]))</f>
        <v>5</v>
      </c>
      <c r="N458">
        <f>INDEX(STANDINGS_WHIP[],MATCH(STANDINGS_OVERALL14[[#This Row],[TEAMandLEAGUE]],STANDINGS_WHIP[TeamANDLeague],0),COLUMN(STANDINGS_WHIP[PLACE]))</f>
        <v>5</v>
      </c>
      <c r="O458">
        <f>INDEX(STANDINGS_K[],MATCH(STANDINGS_OVERALL14[[#This Row],[TEAMandLEAGUE]],STANDINGS_K[TeamANDLeague],0),COLUMN(STANDINGS_K[PLACE]))</f>
        <v>8</v>
      </c>
      <c r="P458">
        <f>INDEX(STANDINGS_SV[],MATCH(STANDINGS_OVERALL14[[#This Row],[TEAMandLEAGUE]],STANDINGS_SV[TeamANDLeague],0),COLUMN(STANDINGS_SV[PLACE]))</f>
        <v>3</v>
      </c>
      <c r="Q458">
        <f>16-STANDINGS_OVERALL14[[#This Row],[LG BA]]</f>
        <v>2</v>
      </c>
      <c r="R458">
        <f>16-STANDINGS_OVERALL14[[#This Row],[LG R]]</f>
        <v>5</v>
      </c>
      <c r="S458">
        <f>16-STANDINGS_OVERALL14[[#This Row],[LG HR]]</f>
        <v>5</v>
      </c>
      <c r="T458">
        <f>16-STANDINGS_OVERALL14[[#This Row],[LG RBI]]</f>
        <v>5</v>
      </c>
      <c r="U458">
        <f>16-STANDINGS_OVERALL14[[#This Row],[LG SB]]</f>
        <v>15</v>
      </c>
      <c r="V458">
        <f>16-STANDINGS_OVERALL14[[#This Row],[LG ERA]]</f>
        <v>13</v>
      </c>
      <c r="W458">
        <f>16-STANDINGS_OVERALL14[[#This Row],[LG W]]</f>
        <v>11</v>
      </c>
      <c r="X458">
        <f>16-STANDINGS_OVERALL14[[#This Row],[LG WHIP]]</f>
        <v>11</v>
      </c>
      <c r="Y458">
        <f>16-STANDINGS_OVERALL14[[#This Row],[LG K]]</f>
        <v>8</v>
      </c>
      <c r="Z458">
        <f>16-STANDINGS_OVERALL14[[#This Row],[LG SV]]</f>
        <v>13</v>
      </c>
      <c r="AA45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88</v>
      </c>
      <c r="AB458">
        <f t="shared" si="7"/>
        <v>7</v>
      </c>
    </row>
    <row r="459" spans="1:28" x14ac:dyDescent="0.25">
      <c r="A459">
        <v>284</v>
      </c>
      <c r="B459" s="10" t="str">
        <f>STANDINGS_OVERALL14[[#This Row],[Team]]&amp;STANDINGS_OVERALL14[[#This Row],[League]]</f>
        <v>Maspeth SOPRANOSMain Event Online March 30 8 pm ET League 2</v>
      </c>
      <c r="C459" s="10" t="s">
        <v>677</v>
      </c>
      <c r="D459" t="s">
        <v>678</v>
      </c>
      <c r="E459" t="s">
        <v>307</v>
      </c>
      <c r="F459">
        <v>13</v>
      </c>
      <c r="G459">
        <f>INDEX(STANDINGS_BA[],MATCH(STANDINGS_OVERALL14[[#This Row],[TEAMandLEAGUE]],STANDINGS_BA[TeamANDLeague],0),COLUMN(STANDINGS_BA[PLACE]))</f>
        <v>13</v>
      </c>
      <c r="H459">
        <f>INDEX(STANDINGS_R[],MATCH(STANDINGS_OVERALL14[[#This Row],[TEAMandLEAGUE]],STANDINGS_R[TeamAndLeague],0),COLUMN(STANDINGS_R[PLACE]))</f>
        <v>10</v>
      </c>
      <c r="I459">
        <f>INDEX(STANDINGS_HR[],MATCH(STANDINGS_OVERALL14[[#This Row],[TEAMandLEAGUE]],STANDINGS_HR[TeamANDLeague],0),COLUMN(STANDINGS_HR[PLACE]))</f>
        <v>12</v>
      </c>
      <c r="J459">
        <f>INDEX(STANDINGS_RBI[],MATCH(STANDINGS_OVERALL14[[#This Row],[TEAMandLEAGUE]],STANDINGS_RBI[TeamANDLeague],0),COLUMN(STANDINGS_RBI[PLACE]))</f>
        <v>14</v>
      </c>
      <c r="K459">
        <f>INDEX(STANDINGS_SB[],MATCH(STANDINGS_OVERALL14[[#This Row],[TEAMandLEAGUE]],STANDINGS_SB[TeamANDLeague],0),COLUMN(STANDINGS_SB[PLACE]))</f>
        <v>13</v>
      </c>
      <c r="L459">
        <f>INDEX(STANDINGS_ERA[],MATCH(STANDINGS_OVERALL14[[#This Row],[TEAMandLEAGUE]],STANDINGS_ERA[TeamANDLeague],0),COLUMN(STANDINGS_ERA[PLACE]))</f>
        <v>1</v>
      </c>
      <c r="M459">
        <f>INDEX(STANDINGS_W[],MATCH(STANDINGS_OVERALL14[[#This Row],[TEAMandLEAGUE]],STANDINGS_W[TeamANDLeague],0),COLUMN(STANDINGS_W[PLACE]))</f>
        <v>8</v>
      </c>
      <c r="N459">
        <f>INDEX(STANDINGS_WHIP[],MATCH(STANDINGS_OVERALL14[[#This Row],[TEAMandLEAGUE]],STANDINGS_WHIP[TeamANDLeague],0),COLUMN(STANDINGS_WHIP[PLACE]))</f>
        <v>1</v>
      </c>
      <c r="O459">
        <f>INDEX(STANDINGS_K[],MATCH(STANDINGS_OVERALL14[[#This Row],[TEAMandLEAGUE]],STANDINGS_K[TeamANDLeague],0),COLUMN(STANDINGS_K[PLACE]))</f>
        <v>5</v>
      </c>
      <c r="P459">
        <f>INDEX(STANDINGS_SV[],MATCH(STANDINGS_OVERALL14[[#This Row],[TEAMandLEAGUE]],STANDINGS_SV[TeamANDLeague],0),COLUMN(STANDINGS_SV[PLACE]))</f>
        <v>6</v>
      </c>
      <c r="Q459">
        <f>16-STANDINGS_OVERALL14[[#This Row],[LG BA]]</f>
        <v>3</v>
      </c>
      <c r="R459">
        <f>16-STANDINGS_OVERALL14[[#This Row],[LG R]]</f>
        <v>6</v>
      </c>
      <c r="S459">
        <f>16-STANDINGS_OVERALL14[[#This Row],[LG HR]]</f>
        <v>4</v>
      </c>
      <c r="T459">
        <f>16-STANDINGS_OVERALL14[[#This Row],[LG RBI]]</f>
        <v>2</v>
      </c>
      <c r="U459">
        <f>16-STANDINGS_OVERALL14[[#This Row],[LG SB]]</f>
        <v>3</v>
      </c>
      <c r="V459">
        <f>16-STANDINGS_OVERALL14[[#This Row],[LG ERA]]</f>
        <v>15</v>
      </c>
      <c r="W459">
        <f>16-STANDINGS_OVERALL14[[#This Row],[LG W]]</f>
        <v>8</v>
      </c>
      <c r="X459">
        <f>16-STANDINGS_OVERALL14[[#This Row],[LG WHIP]]</f>
        <v>15</v>
      </c>
      <c r="Y459">
        <f>16-STANDINGS_OVERALL14[[#This Row],[LG K]]</f>
        <v>11</v>
      </c>
      <c r="Z459">
        <f>16-STANDINGS_OVERALL14[[#This Row],[LG SV]]</f>
        <v>10</v>
      </c>
      <c r="AA45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77</v>
      </c>
      <c r="AB459">
        <f t="shared" si="7"/>
        <v>8</v>
      </c>
    </row>
    <row r="460" spans="1:28" x14ac:dyDescent="0.25">
      <c r="A460">
        <v>353</v>
      </c>
      <c r="B460" s="10" t="str">
        <f>STANDINGS_OVERALL14[[#This Row],[Team]]&amp;STANDINGS_OVERALL14[[#This Row],[League]]</f>
        <v>Glenneration XMain Event Online March 30 8 pm ET League 2</v>
      </c>
      <c r="C460" s="10" t="s">
        <v>145</v>
      </c>
      <c r="D460" t="s">
        <v>146</v>
      </c>
      <c r="E460" t="s">
        <v>307</v>
      </c>
      <c r="F460">
        <v>5</v>
      </c>
      <c r="G460">
        <f>INDEX(STANDINGS_BA[],MATCH(STANDINGS_OVERALL14[[#This Row],[TEAMandLEAGUE]],STANDINGS_BA[TeamANDLeague],0),COLUMN(STANDINGS_BA[PLACE]))</f>
        <v>6</v>
      </c>
      <c r="H460">
        <f>INDEX(STANDINGS_R[],MATCH(STANDINGS_OVERALL14[[#This Row],[TEAMandLEAGUE]],STANDINGS_R[TeamAndLeague],0),COLUMN(STANDINGS_R[PLACE]))</f>
        <v>7</v>
      </c>
      <c r="I460">
        <f>INDEX(STANDINGS_HR[],MATCH(STANDINGS_OVERALL14[[#This Row],[TEAMandLEAGUE]],STANDINGS_HR[TeamANDLeague],0),COLUMN(STANDINGS_HR[PLACE]))</f>
        <v>7</v>
      </c>
      <c r="J460">
        <f>INDEX(STANDINGS_RBI[],MATCH(STANDINGS_OVERALL14[[#This Row],[TEAMandLEAGUE]],STANDINGS_RBI[TeamANDLeague],0),COLUMN(STANDINGS_RBI[PLACE]))</f>
        <v>10</v>
      </c>
      <c r="K460">
        <f>INDEX(STANDINGS_SB[],MATCH(STANDINGS_OVERALL14[[#This Row],[TEAMandLEAGUE]],STANDINGS_SB[TeamANDLeague],0),COLUMN(STANDINGS_SB[PLACE]))</f>
        <v>10</v>
      </c>
      <c r="L460">
        <f>INDEX(STANDINGS_ERA[],MATCH(STANDINGS_OVERALL14[[#This Row],[TEAMandLEAGUE]],STANDINGS_ERA[TeamANDLeague],0),COLUMN(STANDINGS_ERA[PLACE]))</f>
        <v>11</v>
      </c>
      <c r="M460">
        <f>INDEX(STANDINGS_W[],MATCH(STANDINGS_OVERALL14[[#This Row],[TEAMandLEAGUE]],STANDINGS_W[TeamANDLeague],0),COLUMN(STANDINGS_W[PLACE]))</f>
        <v>6</v>
      </c>
      <c r="N460">
        <f>INDEX(STANDINGS_WHIP[],MATCH(STANDINGS_OVERALL14[[#This Row],[TEAMandLEAGUE]],STANDINGS_WHIP[TeamANDLeague],0),COLUMN(STANDINGS_WHIP[PLACE]))</f>
        <v>12</v>
      </c>
      <c r="O460">
        <f>INDEX(STANDINGS_K[],MATCH(STANDINGS_OVERALL14[[#This Row],[TEAMandLEAGUE]],STANDINGS_K[TeamANDLeague],0),COLUMN(STANDINGS_K[PLACE]))</f>
        <v>9</v>
      </c>
      <c r="P460">
        <f>INDEX(STANDINGS_SV[],MATCH(STANDINGS_OVERALL14[[#This Row],[TEAMandLEAGUE]],STANDINGS_SV[TeamANDLeague],0),COLUMN(STANDINGS_SV[PLACE]))</f>
        <v>14</v>
      </c>
      <c r="Q460">
        <f>16-STANDINGS_OVERALL14[[#This Row],[LG BA]]</f>
        <v>10</v>
      </c>
      <c r="R460">
        <f>16-STANDINGS_OVERALL14[[#This Row],[LG R]]</f>
        <v>9</v>
      </c>
      <c r="S460">
        <f>16-STANDINGS_OVERALL14[[#This Row],[LG HR]]</f>
        <v>9</v>
      </c>
      <c r="T460">
        <f>16-STANDINGS_OVERALL14[[#This Row],[LG RBI]]</f>
        <v>6</v>
      </c>
      <c r="U460">
        <f>16-STANDINGS_OVERALL14[[#This Row],[LG SB]]</f>
        <v>6</v>
      </c>
      <c r="V460">
        <f>16-STANDINGS_OVERALL14[[#This Row],[LG ERA]]</f>
        <v>5</v>
      </c>
      <c r="W460">
        <f>16-STANDINGS_OVERALL14[[#This Row],[LG W]]</f>
        <v>10</v>
      </c>
      <c r="X460">
        <f>16-STANDINGS_OVERALL14[[#This Row],[LG WHIP]]</f>
        <v>4</v>
      </c>
      <c r="Y460">
        <f>16-STANDINGS_OVERALL14[[#This Row],[LG K]]</f>
        <v>7</v>
      </c>
      <c r="Z460">
        <f>16-STANDINGS_OVERALL14[[#This Row],[LG SV]]</f>
        <v>2</v>
      </c>
      <c r="AA46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68</v>
      </c>
      <c r="AB460">
        <f t="shared" si="7"/>
        <v>9</v>
      </c>
    </row>
    <row r="461" spans="1:28" x14ac:dyDescent="0.25">
      <c r="A461">
        <v>378</v>
      </c>
      <c r="B461" s="10" t="str">
        <f>STANDINGS_OVERALL14[[#This Row],[Team]]&amp;STANDINGS_OVERALL14[[#This Row],[League]]</f>
        <v>BlueWaveMain Event Online March 30 8 pm ET League 2</v>
      </c>
      <c r="C461" s="10" t="s">
        <v>776</v>
      </c>
      <c r="D461" t="s">
        <v>286</v>
      </c>
      <c r="E461" t="s">
        <v>307</v>
      </c>
      <c r="F461">
        <v>1</v>
      </c>
      <c r="G461">
        <f>INDEX(STANDINGS_BA[],MATCH(STANDINGS_OVERALL14[[#This Row],[TEAMandLEAGUE]],STANDINGS_BA[TeamANDLeague],0),COLUMN(STANDINGS_BA[PLACE]))</f>
        <v>4</v>
      </c>
      <c r="H461">
        <f>INDEX(STANDINGS_R[],MATCH(STANDINGS_OVERALL14[[#This Row],[TEAMandLEAGUE]],STANDINGS_R[TeamAndLeague],0),COLUMN(STANDINGS_R[PLACE]))</f>
        <v>6</v>
      </c>
      <c r="I461">
        <f>INDEX(STANDINGS_HR[],MATCH(STANDINGS_OVERALL14[[#This Row],[TEAMandLEAGUE]],STANDINGS_HR[TeamANDLeague],0),COLUMN(STANDINGS_HR[PLACE]))</f>
        <v>10</v>
      </c>
      <c r="J461">
        <f>INDEX(STANDINGS_RBI[],MATCH(STANDINGS_OVERALL14[[#This Row],[TEAMandLEAGUE]],STANDINGS_RBI[TeamANDLeague],0),COLUMN(STANDINGS_RBI[PLACE]))</f>
        <v>6</v>
      </c>
      <c r="K461">
        <f>INDEX(STANDINGS_SB[],MATCH(STANDINGS_OVERALL14[[#This Row],[TEAMandLEAGUE]],STANDINGS_SB[TeamANDLeague],0),COLUMN(STANDINGS_SB[PLACE]))</f>
        <v>12</v>
      </c>
      <c r="L461">
        <f>INDEX(STANDINGS_ERA[],MATCH(STANDINGS_OVERALL14[[#This Row],[TEAMandLEAGUE]],STANDINGS_ERA[TeamANDLeague],0),COLUMN(STANDINGS_ERA[PLACE]))</f>
        <v>13</v>
      </c>
      <c r="M461">
        <f>INDEX(STANDINGS_W[],MATCH(STANDINGS_OVERALL14[[#This Row],[TEAMandLEAGUE]],STANDINGS_W[TeamANDLeague],0),COLUMN(STANDINGS_W[PLACE]))</f>
        <v>11</v>
      </c>
      <c r="N461">
        <f>INDEX(STANDINGS_WHIP[],MATCH(STANDINGS_OVERALL14[[#This Row],[TEAMandLEAGUE]],STANDINGS_WHIP[TeamANDLeague],0),COLUMN(STANDINGS_WHIP[PLACE]))</f>
        <v>13</v>
      </c>
      <c r="O461">
        <f>INDEX(STANDINGS_K[],MATCH(STANDINGS_OVERALL14[[#This Row],[TEAMandLEAGUE]],STANDINGS_K[TeamANDLeague],0),COLUMN(STANDINGS_K[PLACE]))</f>
        <v>11</v>
      </c>
      <c r="P461">
        <f>INDEX(STANDINGS_SV[],MATCH(STANDINGS_OVERALL14[[#This Row],[TEAMandLEAGUE]],STANDINGS_SV[TeamANDLeague],0),COLUMN(STANDINGS_SV[PLACE]))</f>
        <v>13</v>
      </c>
      <c r="Q461">
        <f>16-STANDINGS_OVERALL14[[#This Row],[LG BA]]</f>
        <v>12</v>
      </c>
      <c r="R461">
        <f>16-STANDINGS_OVERALL14[[#This Row],[LG R]]</f>
        <v>10</v>
      </c>
      <c r="S461">
        <f>16-STANDINGS_OVERALL14[[#This Row],[LG HR]]</f>
        <v>6</v>
      </c>
      <c r="T461">
        <f>16-STANDINGS_OVERALL14[[#This Row],[LG RBI]]</f>
        <v>10</v>
      </c>
      <c r="U461">
        <f>16-STANDINGS_OVERALL14[[#This Row],[LG SB]]</f>
        <v>4</v>
      </c>
      <c r="V461">
        <f>16-STANDINGS_OVERALL14[[#This Row],[LG ERA]]</f>
        <v>3</v>
      </c>
      <c r="W461">
        <f>16-STANDINGS_OVERALL14[[#This Row],[LG W]]</f>
        <v>5</v>
      </c>
      <c r="X461">
        <f>16-STANDINGS_OVERALL14[[#This Row],[LG WHIP]]</f>
        <v>3</v>
      </c>
      <c r="Y461">
        <f>16-STANDINGS_OVERALL14[[#This Row],[LG K]]</f>
        <v>5</v>
      </c>
      <c r="Z461">
        <f>16-STANDINGS_OVERALL14[[#This Row],[LG SV]]</f>
        <v>3</v>
      </c>
      <c r="AA46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61</v>
      </c>
      <c r="AB461">
        <f t="shared" si="7"/>
        <v>10</v>
      </c>
    </row>
    <row r="462" spans="1:28" x14ac:dyDescent="0.25">
      <c r="A462">
        <v>446</v>
      </c>
      <c r="B462" s="10" t="str">
        <f>STANDINGS_OVERALL14[[#This Row],[Team]]&amp;STANDINGS_OVERALL14[[#This Row],[League]]</f>
        <v>Baseball sevant 2Main Event Online March 30 8 pm ET League 2</v>
      </c>
      <c r="C462" s="10" t="s">
        <v>335</v>
      </c>
      <c r="D462" t="s">
        <v>231</v>
      </c>
      <c r="E462" t="s">
        <v>307</v>
      </c>
      <c r="F462">
        <v>14</v>
      </c>
      <c r="G462">
        <f>INDEX(STANDINGS_BA[],MATCH(STANDINGS_OVERALL14[[#This Row],[TEAMandLEAGUE]],STANDINGS_BA[TeamANDLeague],0),COLUMN(STANDINGS_BA[PLACE]))</f>
        <v>12</v>
      </c>
      <c r="H462">
        <f>INDEX(STANDINGS_R[],MATCH(STANDINGS_OVERALL14[[#This Row],[TEAMandLEAGUE]],STANDINGS_R[TeamAndLeague],0),COLUMN(STANDINGS_R[PLACE]))</f>
        <v>9</v>
      </c>
      <c r="I462">
        <f>INDEX(STANDINGS_HR[],MATCH(STANDINGS_OVERALL14[[#This Row],[TEAMandLEAGUE]],STANDINGS_HR[TeamANDLeague],0),COLUMN(STANDINGS_HR[PLACE]))</f>
        <v>8</v>
      </c>
      <c r="J462">
        <f>INDEX(STANDINGS_RBI[],MATCH(STANDINGS_OVERALL14[[#This Row],[TEAMandLEAGUE]],STANDINGS_RBI[TeamANDLeague],0),COLUMN(STANDINGS_RBI[PLACE]))</f>
        <v>8</v>
      </c>
      <c r="K462">
        <f>INDEX(STANDINGS_SB[],MATCH(STANDINGS_OVERALL14[[#This Row],[TEAMandLEAGUE]],STANDINGS_SB[TeamANDLeague],0),COLUMN(STANDINGS_SB[PLACE]))</f>
        <v>9</v>
      </c>
      <c r="L462">
        <f>INDEX(STANDINGS_ERA[],MATCH(STANDINGS_OVERALL14[[#This Row],[TEAMandLEAGUE]],STANDINGS_ERA[TeamANDLeague],0),COLUMN(STANDINGS_ERA[PLACE]))</f>
        <v>12</v>
      </c>
      <c r="M462">
        <f>INDEX(STANDINGS_W[],MATCH(STANDINGS_OVERALL14[[#This Row],[TEAMandLEAGUE]],STANDINGS_W[TeamANDLeague],0),COLUMN(STANDINGS_W[PLACE]))</f>
        <v>12</v>
      </c>
      <c r="N462">
        <f>INDEX(STANDINGS_WHIP[],MATCH(STANDINGS_OVERALL14[[#This Row],[TEAMandLEAGUE]],STANDINGS_WHIP[TeamANDLeague],0),COLUMN(STANDINGS_WHIP[PLACE]))</f>
        <v>11</v>
      </c>
      <c r="O462">
        <f>INDEX(STANDINGS_K[],MATCH(STANDINGS_OVERALL14[[#This Row],[TEAMandLEAGUE]],STANDINGS_K[TeamANDLeague],0),COLUMN(STANDINGS_K[PLACE]))</f>
        <v>14</v>
      </c>
      <c r="P462">
        <f>INDEX(STANDINGS_SV[],MATCH(STANDINGS_OVERALL14[[#This Row],[TEAMandLEAGUE]],STANDINGS_SV[TeamANDLeague],0),COLUMN(STANDINGS_SV[PLACE]))</f>
        <v>7</v>
      </c>
      <c r="Q462">
        <f>16-STANDINGS_OVERALL14[[#This Row],[LG BA]]</f>
        <v>4</v>
      </c>
      <c r="R462">
        <f>16-STANDINGS_OVERALL14[[#This Row],[LG R]]</f>
        <v>7</v>
      </c>
      <c r="S462">
        <f>16-STANDINGS_OVERALL14[[#This Row],[LG HR]]</f>
        <v>8</v>
      </c>
      <c r="T462">
        <f>16-STANDINGS_OVERALL14[[#This Row],[LG RBI]]</f>
        <v>8</v>
      </c>
      <c r="U462">
        <f>16-STANDINGS_OVERALL14[[#This Row],[LG SB]]</f>
        <v>7</v>
      </c>
      <c r="V462">
        <f>16-STANDINGS_OVERALL14[[#This Row],[LG ERA]]</f>
        <v>4</v>
      </c>
      <c r="W462">
        <f>16-STANDINGS_OVERALL14[[#This Row],[LG W]]</f>
        <v>4</v>
      </c>
      <c r="X462">
        <f>16-STANDINGS_OVERALL14[[#This Row],[LG WHIP]]</f>
        <v>5</v>
      </c>
      <c r="Y462">
        <f>16-STANDINGS_OVERALL14[[#This Row],[LG K]]</f>
        <v>2</v>
      </c>
      <c r="Z462">
        <f>16-STANDINGS_OVERALL14[[#This Row],[LG SV]]</f>
        <v>9</v>
      </c>
      <c r="AA46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58</v>
      </c>
      <c r="AB462">
        <f t="shared" si="7"/>
        <v>11</v>
      </c>
    </row>
    <row r="463" spans="1:28" x14ac:dyDescent="0.25">
      <c r="A463">
        <v>439</v>
      </c>
      <c r="B463" s="10" t="str">
        <f>STANDINGS_OVERALL14[[#This Row],[Team]]&amp;STANDINGS_OVERALL14[[#This Row],[League]]</f>
        <v>Ulrich's Rebellion RoomMain Event Online March 30 8 pm ET League 2</v>
      </c>
      <c r="C463" s="10" t="s">
        <v>833</v>
      </c>
      <c r="D463" t="s">
        <v>184</v>
      </c>
      <c r="E463" t="s">
        <v>307</v>
      </c>
      <c r="F463">
        <v>11</v>
      </c>
      <c r="G463">
        <f>INDEX(STANDINGS_BA[],MATCH(STANDINGS_OVERALL14[[#This Row],[TEAMandLEAGUE]],STANDINGS_BA[TeamANDLeague],0),COLUMN(STANDINGS_BA[PLACE]))</f>
        <v>10</v>
      </c>
      <c r="H463">
        <f>INDEX(STANDINGS_R[],MATCH(STANDINGS_OVERALL14[[#This Row],[TEAMandLEAGUE]],STANDINGS_R[TeamAndLeague],0),COLUMN(STANDINGS_R[PLACE]))</f>
        <v>13</v>
      </c>
      <c r="I463">
        <f>INDEX(STANDINGS_HR[],MATCH(STANDINGS_OVERALL14[[#This Row],[TEAMandLEAGUE]],STANDINGS_HR[TeamANDLeague],0),COLUMN(STANDINGS_HR[PLACE]))</f>
        <v>6</v>
      </c>
      <c r="J463">
        <f>INDEX(STANDINGS_RBI[],MATCH(STANDINGS_OVERALL14[[#This Row],[TEAMandLEAGUE]],STANDINGS_RBI[TeamANDLeague],0),COLUMN(STANDINGS_RBI[PLACE]))</f>
        <v>12</v>
      </c>
      <c r="K463">
        <f>INDEX(STANDINGS_SB[],MATCH(STANDINGS_OVERALL14[[#This Row],[TEAMandLEAGUE]],STANDINGS_SB[TeamANDLeague],0),COLUMN(STANDINGS_SB[PLACE]))</f>
        <v>14</v>
      </c>
      <c r="L463">
        <f>INDEX(STANDINGS_ERA[],MATCH(STANDINGS_OVERALL14[[#This Row],[TEAMandLEAGUE]],STANDINGS_ERA[TeamANDLeague],0),COLUMN(STANDINGS_ERA[PLACE]))</f>
        <v>8</v>
      </c>
      <c r="M463">
        <f>INDEX(STANDINGS_W[],MATCH(STANDINGS_OVERALL14[[#This Row],[TEAMandLEAGUE]],STANDINGS_W[TeamANDLeague],0),COLUMN(STANDINGS_W[PLACE]))</f>
        <v>14</v>
      </c>
      <c r="N463">
        <f>INDEX(STANDINGS_WHIP[],MATCH(STANDINGS_OVERALL14[[#This Row],[TEAMandLEAGUE]],STANDINGS_WHIP[TeamANDLeague],0),COLUMN(STANDINGS_WHIP[PLACE]))</f>
        <v>9</v>
      </c>
      <c r="O463">
        <f>INDEX(STANDINGS_K[],MATCH(STANDINGS_OVERALL14[[#This Row],[TEAMandLEAGUE]],STANDINGS_K[TeamANDLeague],0),COLUMN(STANDINGS_K[PLACE]))</f>
        <v>12</v>
      </c>
      <c r="P463">
        <f>INDEX(STANDINGS_SV[],MATCH(STANDINGS_OVERALL14[[#This Row],[TEAMandLEAGUE]],STANDINGS_SV[TeamANDLeague],0),COLUMN(STANDINGS_SV[PLACE]))</f>
        <v>10</v>
      </c>
      <c r="Q463">
        <f>16-STANDINGS_OVERALL14[[#This Row],[LG BA]]</f>
        <v>6</v>
      </c>
      <c r="R463">
        <f>16-STANDINGS_OVERALL14[[#This Row],[LG R]]</f>
        <v>3</v>
      </c>
      <c r="S463">
        <f>16-STANDINGS_OVERALL14[[#This Row],[LG HR]]</f>
        <v>10</v>
      </c>
      <c r="T463">
        <f>16-STANDINGS_OVERALL14[[#This Row],[LG RBI]]</f>
        <v>4</v>
      </c>
      <c r="U463">
        <f>16-STANDINGS_OVERALL14[[#This Row],[LG SB]]</f>
        <v>2</v>
      </c>
      <c r="V463">
        <f>16-STANDINGS_OVERALL14[[#This Row],[LG ERA]]</f>
        <v>8</v>
      </c>
      <c r="W463">
        <f>16-STANDINGS_OVERALL14[[#This Row],[LG W]]</f>
        <v>2</v>
      </c>
      <c r="X463">
        <f>16-STANDINGS_OVERALL14[[#This Row],[LG WHIP]]</f>
        <v>7</v>
      </c>
      <c r="Y463">
        <f>16-STANDINGS_OVERALL14[[#This Row],[LG K]]</f>
        <v>4</v>
      </c>
      <c r="Z463">
        <f>16-STANDINGS_OVERALL14[[#This Row],[LG SV]]</f>
        <v>6</v>
      </c>
      <c r="AA46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52</v>
      </c>
      <c r="AB463">
        <f t="shared" si="7"/>
        <v>12</v>
      </c>
    </row>
    <row r="464" spans="1:28" x14ac:dyDescent="0.25">
      <c r="A464">
        <v>433</v>
      </c>
      <c r="B464" s="10" t="str">
        <f>STANDINGS_OVERALL14[[#This Row],[Team]]&amp;STANDINGS_OVERALL14[[#This Row],[League]]</f>
        <v>ALarmMain Event Online March 30 8 pm ET League 2</v>
      </c>
      <c r="C464" s="10" t="s">
        <v>824</v>
      </c>
      <c r="D464" t="s">
        <v>73</v>
      </c>
      <c r="E464" t="s">
        <v>307</v>
      </c>
      <c r="F464">
        <v>6</v>
      </c>
      <c r="G464">
        <f>INDEX(STANDINGS_BA[],MATCH(STANDINGS_OVERALL14[[#This Row],[TEAMandLEAGUE]],STANDINGS_BA[TeamANDLeague],0),COLUMN(STANDINGS_BA[PLACE]))</f>
        <v>11</v>
      </c>
      <c r="H464">
        <f>INDEX(STANDINGS_R[],MATCH(STANDINGS_OVERALL14[[#This Row],[TEAMandLEAGUE]],STANDINGS_R[TeamAndLeague],0),COLUMN(STANDINGS_R[PLACE]))</f>
        <v>12</v>
      </c>
      <c r="I464">
        <f>INDEX(STANDINGS_HR[],MATCH(STANDINGS_OVERALL14[[#This Row],[TEAMandLEAGUE]],STANDINGS_HR[TeamANDLeague],0),COLUMN(STANDINGS_HR[PLACE]))</f>
        <v>14</v>
      </c>
      <c r="J464">
        <f>INDEX(STANDINGS_RBI[],MATCH(STANDINGS_OVERALL14[[#This Row],[TEAMandLEAGUE]],STANDINGS_RBI[TeamANDLeague],0),COLUMN(STANDINGS_RBI[PLACE]))</f>
        <v>9</v>
      </c>
      <c r="K464">
        <f>INDEX(STANDINGS_SB[],MATCH(STANDINGS_OVERALL14[[#This Row],[TEAMandLEAGUE]],STANDINGS_SB[TeamANDLeague],0),COLUMN(STANDINGS_SB[PLACE]))</f>
        <v>5</v>
      </c>
      <c r="L464">
        <f>INDEX(STANDINGS_ERA[],MATCH(STANDINGS_OVERALL14[[#This Row],[TEAMandLEAGUE]],STANDINGS_ERA[TeamANDLeague],0),COLUMN(STANDINGS_ERA[PLACE]))</f>
        <v>10</v>
      </c>
      <c r="M464">
        <f>INDEX(STANDINGS_W[],MATCH(STANDINGS_OVERALL14[[#This Row],[TEAMandLEAGUE]],STANDINGS_W[TeamANDLeague],0),COLUMN(STANDINGS_W[PLACE]))</f>
        <v>15</v>
      </c>
      <c r="N464">
        <f>INDEX(STANDINGS_WHIP[],MATCH(STANDINGS_OVERALL14[[#This Row],[TEAMandLEAGUE]],STANDINGS_WHIP[TeamANDLeague],0),COLUMN(STANDINGS_WHIP[PLACE]))</f>
        <v>8</v>
      </c>
      <c r="O464">
        <f>INDEX(STANDINGS_K[],MATCH(STANDINGS_OVERALL14[[#This Row],[TEAMandLEAGUE]],STANDINGS_K[TeamANDLeague],0),COLUMN(STANDINGS_K[PLACE]))</f>
        <v>15</v>
      </c>
      <c r="P464">
        <f>INDEX(STANDINGS_SV[],MATCH(STANDINGS_OVERALL14[[#This Row],[TEAMandLEAGUE]],STANDINGS_SV[TeamANDLeague],0),COLUMN(STANDINGS_SV[PLACE]))</f>
        <v>12</v>
      </c>
      <c r="Q464">
        <f>16-STANDINGS_OVERALL14[[#This Row],[LG BA]]</f>
        <v>5</v>
      </c>
      <c r="R464">
        <f>16-STANDINGS_OVERALL14[[#This Row],[LG R]]</f>
        <v>4</v>
      </c>
      <c r="S464">
        <f>16-STANDINGS_OVERALL14[[#This Row],[LG HR]]</f>
        <v>2</v>
      </c>
      <c r="T464">
        <f>16-STANDINGS_OVERALL14[[#This Row],[LG RBI]]</f>
        <v>7</v>
      </c>
      <c r="U464">
        <f>16-STANDINGS_OVERALL14[[#This Row],[LG SB]]</f>
        <v>11</v>
      </c>
      <c r="V464">
        <f>16-STANDINGS_OVERALL14[[#This Row],[LG ERA]]</f>
        <v>6</v>
      </c>
      <c r="W464">
        <f>16-STANDINGS_OVERALL14[[#This Row],[LG W]]</f>
        <v>1</v>
      </c>
      <c r="X464">
        <f>16-STANDINGS_OVERALL14[[#This Row],[LG WHIP]]</f>
        <v>8</v>
      </c>
      <c r="Y464">
        <f>16-STANDINGS_OVERALL14[[#This Row],[LG K]]</f>
        <v>1</v>
      </c>
      <c r="Z464">
        <f>16-STANDINGS_OVERALL14[[#This Row],[LG SV]]</f>
        <v>4</v>
      </c>
      <c r="AA46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49</v>
      </c>
      <c r="AB464">
        <f t="shared" si="7"/>
        <v>13</v>
      </c>
    </row>
    <row r="465" spans="1:28" x14ac:dyDescent="0.25">
      <c r="A465">
        <v>470</v>
      </c>
      <c r="B465" s="10" t="str">
        <f>STANDINGS_OVERALL14[[#This Row],[Team]]&amp;STANDINGS_OVERALL14[[#This Row],[League]]</f>
        <v>MustSeeTV314{M3}Main Event Online March 30 8 pm ET League 2</v>
      </c>
      <c r="C465" s="10" t="s">
        <v>871</v>
      </c>
      <c r="D465" t="s">
        <v>40</v>
      </c>
      <c r="E465" t="s">
        <v>307</v>
      </c>
      <c r="F465">
        <v>2</v>
      </c>
      <c r="G465">
        <f>INDEX(STANDINGS_BA[],MATCH(STANDINGS_OVERALL14[[#This Row],[TEAMandLEAGUE]],STANDINGS_BA[TeamANDLeague],0),COLUMN(STANDINGS_BA[PLACE]))</f>
        <v>15</v>
      </c>
      <c r="H465">
        <f>INDEX(STANDINGS_R[],MATCH(STANDINGS_OVERALL14[[#This Row],[TEAMandLEAGUE]],STANDINGS_R[TeamAndLeague],0),COLUMN(STANDINGS_R[PLACE]))</f>
        <v>14</v>
      </c>
      <c r="I465">
        <f>INDEX(STANDINGS_HR[],MATCH(STANDINGS_OVERALL14[[#This Row],[TEAMandLEAGUE]],STANDINGS_HR[TeamANDLeague],0),COLUMN(STANDINGS_HR[PLACE]))</f>
        <v>13</v>
      </c>
      <c r="J465">
        <f>INDEX(STANDINGS_RBI[],MATCH(STANDINGS_OVERALL14[[#This Row],[TEAMandLEAGUE]],STANDINGS_RBI[TeamANDLeague],0),COLUMN(STANDINGS_RBI[PLACE]))</f>
        <v>13</v>
      </c>
      <c r="K465">
        <f>INDEX(STANDINGS_SB[],MATCH(STANDINGS_OVERALL14[[#This Row],[TEAMandLEAGUE]],STANDINGS_SB[TeamANDLeague],0),COLUMN(STANDINGS_SB[PLACE]))</f>
        <v>15</v>
      </c>
      <c r="L465">
        <f>INDEX(STANDINGS_ERA[],MATCH(STANDINGS_OVERALL14[[#This Row],[TEAMandLEAGUE]],STANDINGS_ERA[TeamANDLeague],0),COLUMN(STANDINGS_ERA[PLACE]))</f>
        <v>14</v>
      </c>
      <c r="M465">
        <f>INDEX(STANDINGS_W[],MATCH(STANDINGS_OVERALL14[[#This Row],[TEAMandLEAGUE]],STANDINGS_W[TeamANDLeague],0),COLUMN(STANDINGS_W[PLACE]))</f>
        <v>10</v>
      </c>
      <c r="N465">
        <f>INDEX(STANDINGS_WHIP[],MATCH(STANDINGS_OVERALL14[[#This Row],[TEAMandLEAGUE]],STANDINGS_WHIP[TeamANDLeague],0),COLUMN(STANDINGS_WHIP[PLACE]))</f>
        <v>14</v>
      </c>
      <c r="O465">
        <f>INDEX(STANDINGS_K[],MATCH(STANDINGS_OVERALL14[[#This Row],[TEAMandLEAGUE]],STANDINGS_K[TeamANDLeague],0),COLUMN(STANDINGS_K[PLACE]))</f>
        <v>10</v>
      </c>
      <c r="P465">
        <f>INDEX(STANDINGS_SV[],MATCH(STANDINGS_OVERALL14[[#This Row],[TEAMandLEAGUE]],STANDINGS_SV[TeamANDLeague],0),COLUMN(STANDINGS_SV[PLACE]))</f>
        <v>8</v>
      </c>
      <c r="Q465">
        <f>16-STANDINGS_OVERALL14[[#This Row],[LG BA]]</f>
        <v>1</v>
      </c>
      <c r="R465">
        <f>16-STANDINGS_OVERALL14[[#This Row],[LG R]]</f>
        <v>2</v>
      </c>
      <c r="S465">
        <f>16-STANDINGS_OVERALL14[[#This Row],[LG HR]]</f>
        <v>3</v>
      </c>
      <c r="T465">
        <f>16-STANDINGS_OVERALL14[[#This Row],[LG RBI]]</f>
        <v>3</v>
      </c>
      <c r="U465">
        <f>16-STANDINGS_OVERALL14[[#This Row],[LG SB]]</f>
        <v>1</v>
      </c>
      <c r="V465">
        <f>16-STANDINGS_OVERALL14[[#This Row],[LG ERA]]</f>
        <v>2</v>
      </c>
      <c r="W465">
        <f>16-STANDINGS_OVERALL14[[#This Row],[LG W]]</f>
        <v>6</v>
      </c>
      <c r="X465">
        <f>16-STANDINGS_OVERALL14[[#This Row],[LG WHIP]]</f>
        <v>2</v>
      </c>
      <c r="Y465">
        <f>16-STANDINGS_OVERALL14[[#This Row],[LG K]]</f>
        <v>6</v>
      </c>
      <c r="Z465">
        <f>16-STANDINGS_OVERALL14[[#This Row],[LG SV]]</f>
        <v>8</v>
      </c>
      <c r="AA46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34</v>
      </c>
      <c r="AB465">
        <f t="shared" si="7"/>
        <v>14</v>
      </c>
    </row>
    <row r="466" spans="1:28" x14ac:dyDescent="0.25">
      <c r="A466">
        <v>475</v>
      </c>
      <c r="B466" s="10" t="str">
        <f>STANDINGS_OVERALL14[[#This Row],[Team]]&amp;STANDINGS_OVERALL14[[#This Row],[League]]</f>
        <v>So bad I don't deserve a team nameMain Event Online March 30 8 pm ET League 2</v>
      </c>
      <c r="C466" s="10" t="s">
        <v>881</v>
      </c>
      <c r="D466" t="s">
        <v>132</v>
      </c>
      <c r="E466" t="s">
        <v>307</v>
      </c>
      <c r="F466">
        <v>12</v>
      </c>
      <c r="G466">
        <f>INDEX(STANDINGS_BA[],MATCH(STANDINGS_OVERALL14[[#This Row],[TEAMandLEAGUE]],STANDINGS_BA[TeamANDLeague],0),COLUMN(STANDINGS_BA[PLACE]))</f>
        <v>9</v>
      </c>
      <c r="H466">
        <f>INDEX(STANDINGS_R[],MATCH(STANDINGS_OVERALL14[[#This Row],[TEAMandLEAGUE]],STANDINGS_R[TeamAndLeague],0),COLUMN(STANDINGS_R[PLACE]))</f>
        <v>15</v>
      </c>
      <c r="I466">
        <f>INDEX(STANDINGS_HR[],MATCH(STANDINGS_OVERALL14[[#This Row],[TEAMandLEAGUE]],STANDINGS_HR[TeamANDLeague],0),COLUMN(STANDINGS_HR[PLACE]))</f>
        <v>15</v>
      </c>
      <c r="J466">
        <f>INDEX(STANDINGS_RBI[],MATCH(STANDINGS_OVERALL14[[#This Row],[TEAMandLEAGUE]],STANDINGS_RBI[TeamANDLeague],0),COLUMN(STANDINGS_RBI[PLACE]))</f>
        <v>15</v>
      </c>
      <c r="K466">
        <f>INDEX(STANDINGS_SB[],MATCH(STANDINGS_OVERALL14[[#This Row],[TEAMandLEAGUE]],STANDINGS_SB[TeamANDLeague],0),COLUMN(STANDINGS_SB[PLACE]))</f>
        <v>11</v>
      </c>
      <c r="L466">
        <f>INDEX(STANDINGS_ERA[],MATCH(STANDINGS_OVERALL14[[#This Row],[TEAMandLEAGUE]],STANDINGS_ERA[TeamANDLeague],0),COLUMN(STANDINGS_ERA[PLACE]))</f>
        <v>15</v>
      </c>
      <c r="M466">
        <f>INDEX(STANDINGS_W[],MATCH(STANDINGS_OVERALL14[[#This Row],[TEAMandLEAGUE]],STANDINGS_W[TeamANDLeague],0),COLUMN(STANDINGS_W[PLACE]))</f>
        <v>13</v>
      </c>
      <c r="N466">
        <f>INDEX(STANDINGS_WHIP[],MATCH(STANDINGS_OVERALL14[[#This Row],[TEAMandLEAGUE]],STANDINGS_WHIP[TeamANDLeague],0),COLUMN(STANDINGS_WHIP[PLACE]))</f>
        <v>15</v>
      </c>
      <c r="O466">
        <f>INDEX(STANDINGS_K[],MATCH(STANDINGS_OVERALL14[[#This Row],[TEAMandLEAGUE]],STANDINGS_K[TeamANDLeague],0),COLUMN(STANDINGS_K[PLACE]))</f>
        <v>13</v>
      </c>
      <c r="P466">
        <f>INDEX(STANDINGS_SV[],MATCH(STANDINGS_OVERALL14[[#This Row],[TEAMandLEAGUE]],STANDINGS_SV[TeamANDLeague],0),COLUMN(STANDINGS_SV[PLACE]))</f>
        <v>11</v>
      </c>
      <c r="Q466">
        <f>16-STANDINGS_OVERALL14[[#This Row],[LG BA]]</f>
        <v>7</v>
      </c>
      <c r="R466">
        <f>16-STANDINGS_OVERALL14[[#This Row],[LG R]]</f>
        <v>1</v>
      </c>
      <c r="S466">
        <f>16-STANDINGS_OVERALL14[[#This Row],[LG HR]]</f>
        <v>1</v>
      </c>
      <c r="T466">
        <f>16-STANDINGS_OVERALL14[[#This Row],[LG RBI]]</f>
        <v>1</v>
      </c>
      <c r="U466">
        <f>16-STANDINGS_OVERALL14[[#This Row],[LG SB]]</f>
        <v>5</v>
      </c>
      <c r="V466">
        <f>16-STANDINGS_OVERALL14[[#This Row],[LG ERA]]</f>
        <v>1</v>
      </c>
      <c r="W466">
        <f>16-STANDINGS_OVERALL14[[#This Row],[LG W]]</f>
        <v>3</v>
      </c>
      <c r="X466">
        <f>16-STANDINGS_OVERALL14[[#This Row],[LG WHIP]]</f>
        <v>1</v>
      </c>
      <c r="Y466">
        <f>16-STANDINGS_OVERALL14[[#This Row],[LG K]]</f>
        <v>3</v>
      </c>
      <c r="Z466">
        <f>16-STANDINGS_OVERALL14[[#This Row],[LG SV]]</f>
        <v>5</v>
      </c>
      <c r="AA46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28</v>
      </c>
      <c r="AB466">
        <f t="shared" si="7"/>
        <v>15</v>
      </c>
    </row>
    <row r="467" spans="1:28" x14ac:dyDescent="0.25">
      <c r="A467">
        <v>8</v>
      </c>
      <c r="B467" s="10" t="str">
        <f>STANDINGS_OVERALL14[[#This Row],[Team]]&amp;STANDINGS_OVERALL14[[#This Row],[League]]</f>
        <v>I Love Don DenkingerMain Event Online March 30 8 pm ET League 3</v>
      </c>
      <c r="C467" s="10" t="s">
        <v>420</v>
      </c>
      <c r="D467" t="s">
        <v>421</v>
      </c>
      <c r="E467" t="s">
        <v>422</v>
      </c>
      <c r="F467">
        <v>7</v>
      </c>
      <c r="G467">
        <f>INDEX(STANDINGS_BA[],MATCH(STANDINGS_OVERALL14[[#This Row],[TEAMandLEAGUE]],STANDINGS_BA[TeamANDLeague],0),COLUMN(STANDINGS_BA[PLACE]))</f>
        <v>3</v>
      </c>
      <c r="H467">
        <f>INDEX(STANDINGS_R[],MATCH(STANDINGS_OVERALL14[[#This Row],[TEAMandLEAGUE]],STANDINGS_R[TeamAndLeague],0),COLUMN(STANDINGS_R[PLACE]))</f>
        <v>3</v>
      </c>
      <c r="I467">
        <f>INDEX(STANDINGS_HR[],MATCH(STANDINGS_OVERALL14[[#This Row],[TEAMandLEAGUE]],STANDINGS_HR[TeamANDLeague],0),COLUMN(STANDINGS_HR[PLACE]))</f>
        <v>2</v>
      </c>
      <c r="J467">
        <f>INDEX(STANDINGS_RBI[],MATCH(STANDINGS_OVERALL14[[#This Row],[TEAMandLEAGUE]],STANDINGS_RBI[TeamANDLeague],0),COLUMN(STANDINGS_RBI[PLACE]))</f>
        <v>2</v>
      </c>
      <c r="K467">
        <f>INDEX(STANDINGS_SB[],MATCH(STANDINGS_OVERALL14[[#This Row],[TEAMandLEAGUE]],STANDINGS_SB[TeamANDLeague],0),COLUMN(STANDINGS_SB[PLACE]))</f>
        <v>9</v>
      </c>
      <c r="L467">
        <f>INDEX(STANDINGS_ERA[],MATCH(STANDINGS_OVERALL14[[#This Row],[TEAMandLEAGUE]],STANDINGS_ERA[TeamANDLeague],0),COLUMN(STANDINGS_ERA[PLACE]))</f>
        <v>2</v>
      </c>
      <c r="M467">
        <f>INDEX(STANDINGS_W[],MATCH(STANDINGS_OVERALL14[[#This Row],[TEAMandLEAGUE]],STANDINGS_W[TeamANDLeague],0),COLUMN(STANDINGS_W[PLACE]))</f>
        <v>5</v>
      </c>
      <c r="N467">
        <f>INDEX(STANDINGS_WHIP[],MATCH(STANDINGS_OVERALL14[[#This Row],[TEAMandLEAGUE]],STANDINGS_WHIP[TeamANDLeague],0),COLUMN(STANDINGS_WHIP[PLACE]))</f>
        <v>4</v>
      </c>
      <c r="O467">
        <f>INDEX(STANDINGS_K[],MATCH(STANDINGS_OVERALL14[[#This Row],[TEAMandLEAGUE]],STANDINGS_K[TeamANDLeague],0),COLUMN(STANDINGS_K[PLACE]))</f>
        <v>1</v>
      </c>
      <c r="P467">
        <f>INDEX(STANDINGS_SV[],MATCH(STANDINGS_OVERALL14[[#This Row],[TEAMandLEAGUE]],STANDINGS_SV[TeamANDLeague],0),COLUMN(STANDINGS_SV[PLACE]))</f>
        <v>1</v>
      </c>
      <c r="Q467">
        <f>16-STANDINGS_OVERALL14[[#This Row],[LG BA]]</f>
        <v>13</v>
      </c>
      <c r="R467">
        <f>16-STANDINGS_OVERALL14[[#This Row],[LG R]]</f>
        <v>13</v>
      </c>
      <c r="S467">
        <f>16-STANDINGS_OVERALL14[[#This Row],[LG HR]]</f>
        <v>14</v>
      </c>
      <c r="T467">
        <f>16-STANDINGS_OVERALL14[[#This Row],[LG RBI]]</f>
        <v>14</v>
      </c>
      <c r="U467">
        <f>16-STANDINGS_OVERALL14[[#This Row],[LG SB]]</f>
        <v>7</v>
      </c>
      <c r="V467">
        <f>16-STANDINGS_OVERALL14[[#This Row],[LG ERA]]</f>
        <v>14</v>
      </c>
      <c r="W467">
        <f>16-STANDINGS_OVERALL14[[#This Row],[LG W]]</f>
        <v>11</v>
      </c>
      <c r="X467">
        <f>16-STANDINGS_OVERALL14[[#This Row],[LG WHIP]]</f>
        <v>12</v>
      </c>
      <c r="Y467">
        <f>16-STANDINGS_OVERALL14[[#This Row],[LG K]]</f>
        <v>15</v>
      </c>
      <c r="Z467">
        <f>16-STANDINGS_OVERALL14[[#This Row],[LG SV]]</f>
        <v>15</v>
      </c>
      <c r="AA46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128</v>
      </c>
      <c r="AB467">
        <f t="shared" si="7"/>
        <v>1</v>
      </c>
    </row>
    <row r="468" spans="1:28" x14ac:dyDescent="0.25">
      <c r="A468">
        <v>69</v>
      </c>
      <c r="B468" s="10" t="str">
        <f>STANDINGS_OVERALL14[[#This Row],[Team]]&amp;STANDINGS_OVERALL14[[#This Row],[League]]</f>
        <v>Team LibrosMain Event Online March 30 8 pm ET League 3</v>
      </c>
      <c r="C468" s="10" t="s">
        <v>338</v>
      </c>
      <c r="D468" t="s">
        <v>339</v>
      </c>
      <c r="E468" t="s">
        <v>422</v>
      </c>
      <c r="F468">
        <v>11</v>
      </c>
      <c r="G468">
        <f>INDEX(STANDINGS_BA[],MATCH(STANDINGS_OVERALL14[[#This Row],[TEAMandLEAGUE]],STANDINGS_BA[TeamANDLeague],0),COLUMN(STANDINGS_BA[PLACE]))</f>
        <v>6</v>
      </c>
      <c r="H468">
        <f>INDEX(STANDINGS_R[],MATCH(STANDINGS_OVERALL14[[#This Row],[TEAMandLEAGUE]],STANDINGS_R[TeamAndLeague],0),COLUMN(STANDINGS_R[PLACE]))</f>
        <v>8</v>
      </c>
      <c r="I468">
        <f>INDEX(STANDINGS_HR[],MATCH(STANDINGS_OVERALL14[[#This Row],[TEAMandLEAGUE]],STANDINGS_HR[TeamANDLeague],0),COLUMN(STANDINGS_HR[PLACE]))</f>
        <v>5</v>
      </c>
      <c r="J468">
        <f>INDEX(STANDINGS_RBI[],MATCH(STANDINGS_OVERALL14[[#This Row],[TEAMandLEAGUE]],STANDINGS_RBI[TeamANDLeague],0),COLUMN(STANDINGS_RBI[PLACE]))</f>
        <v>5</v>
      </c>
      <c r="K468">
        <f>INDEX(STANDINGS_SB[],MATCH(STANDINGS_OVERALL14[[#This Row],[TEAMandLEAGUE]],STANDINGS_SB[TeamANDLeague],0),COLUMN(STANDINGS_SB[PLACE]))</f>
        <v>10</v>
      </c>
      <c r="L468">
        <f>INDEX(STANDINGS_ERA[],MATCH(STANDINGS_OVERALL14[[#This Row],[TEAMandLEAGUE]],STANDINGS_ERA[TeamANDLeague],0),COLUMN(STANDINGS_ERA[PLACE]))</f>
        <v>1</v>
      </c>
      <c r="M468">
        <f>INDEX(STANDINGS_W[],MATCH(STANDINGS_OVERALL14[[#This Row],[TEAMandLEAGUE]],STANDINGS_W[TeamANDLeague],0),COLUMN(STANDINGS_W[PLACE]))</f>
        <v>1</v>
      </c>
      <c r="N468">
        <f>INDEX(STANDINGS_WHIP[],MATCH(STANDINGS_OVERALL14[[#This Row],[TEAMandLEAGUE]],STANDINGS_WHIP[TeamANDLeague],0),COLUMN(STANDINGS_WHIP[PLACE]))</f>
        <v>1</v>
      </c>
      <c r="O468">
        <f>INDEX(STANDINGS_K[],MATCH(STANDINGS_OVERALL14[[#This Row],[TEAMandLEAGUE]],STANDINGS_K[TeamANDLeague],0),COLUMN(STANDINGS_K[PLACE]))</f>
        <v>2</v>
      </c>
      <c r="P468">
        <f>INDEX(STANDINGS_SV[],MATCH(STANDINGS_OVERALL14[[#This Row],[TEAMandLEAGUE]],STANDINGS_SV[TeamANDLeague],0),COLUMN(STANDINGS_SV[PLACE]))</f>
        <v>13</v>
      </c>
      <c r="Q468">
        <f>16-STANDINGS_OVERALL14[[#This Row],[LG BA]]</f>
        <v>10</v>
      </c>
      <c r="R468">
        <f>16-STANDINGS_OVERALL14[[#This Row],[LG R]]</f>
        <v>8</v>
      </c>
      <c r="S468">
        <f>16-STANDINGS_OVERALL14[[#This Row],[LG HR]]</f>
        <v>11</v>
      </c>
      <c r="T468">
        <f>16-STANDINGS_OVERALL14[[#This Row],[LG RBI]]</f>
        <v>11</v>
      </c>
      <c r="U468">
        <f>16-STANDINGS_OVERALL14[[#This Row],[LG SB]]</f>
        <v>6</v>
      </c>
      <c r="V468">
        <f>16-STANDINGS_OVERALL14[[#This Row],[LG ERA]]</f>
        <v>15</v>
      </c>
      <c r="W468">
        <f>16-STANDINGS_OVERALL14[[#This Row],[LG W]]</f>
        <v>15</v>
      </c>
      <c r="X468">
        <f>16-STANDINGS_OVERALL14[[#This Row],[LG WHIP]]</f>
        <v>15</v>
      </c>
      <c r="Y468">
        <f>16-STANDINGS_OVERALL14[[#This Row],[LG K]]</f>
        <v>14</v>
      </c>
      <c r="Z468">
        <f>16-STANDINGS_OVERALL14[[#This Row],[LG SV]]</f>
        <v>3</v>
      </c>
      <c r="AA46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108</v>
      </c>
      <c r="AB468">
        <f t="shared" si="7"/>
        <v>2</v>
      </c>
    </row>
    <row r="469" spans="1:28" x14ac:dyDescent="0.25">
      <c r="A469">
        <v>72</v>
      </c>
      <c r="B469" s="10" t="str">
        <f>STANDINGS_OVERALL14[[#This Row],[Team]]&amp;STANDINGS_OVERALL14[[#This Row],[League]]</f>
        <v>President JesusMain Event Online March 30 8 pm ET League 3</v>
      </c>
      <c r="C469" s="10" t="s">
        <v>203</v>
      </c>
      <c r="D469" t="s">
        <v>102</v>
      </c>
      <c r="E469" t="s">
        <v>422</v>
      </c>
      <c r="F469">
        <v>3</v>
      </c>
      <c r="G469">
        <f>INDEX(STANDINGS_BA[],MATCH(STANDINGS_OVERALL14[[#This Row],[TEAMandLEAGUE]],STANDINGS_BA[TeamANDLeague],0),COLUMN(STANDINGS_BA[PLACE]))</f>
        <v>7</v>
      </c>
      <c r="H469">
        <f>INDEX(STANDINGS_R[],MATCH(STANDINGS_OVERALL14[[#This Row],[TEAMandLEAGUE]],STANDINGS_R[TeamAndLeague],0),COLUMN(STANDINGS_R[PLACE]))</f>
        <v>6</v>
      </c>
      <c r="I469">
        <f>INDEX(STANDINGS_HR[],MATCH(STANDINGS_OVERALL14[[#This Row],[TEAMandLEAGUE]],STANDINGS_HR[TeamANDLeague],0),COLUMN(STANDINGS_HR[PLACE]))</f>
        <v>12</v>
      </c>
      <c r="J469">
        <f>INDEX(STANDINGS_RBI[],MATCH(STANDINGS_OVERALL14[[#This Row],[TEAMandLEAGUE]],STANDINGS_RBI[TeamANDLeague],0),COLUMN(STANDINGS_RBI[PLACE]))</f>
        <v>13</v>
      </c>
      <c r="K469">
        <f>INDEX(STANDINGS_SB[],MATCH(STANDINGS_OVERALL14[[#This Row],[TEAMandLEAGUE]],STANDINGS_SB[TeamANDLeague],0),COLUMN(STANDINGS_SB[PLACE]))</f>
        <v>1</v>
      </c>
      <c r="L469">
        <f>INDEX(STANDINGS_ERA[],MATCH(STANDINGS_OVERALL14[[#This Row],[TEAMandLEAGUE]],STANDINGS_ERA[TeamANDLeague],0),COLUMN(STANDINGS_ERA[PLACE]))</f>
        <v>3</v>
      </c>
      <c r="M469">
        <f>INDEX(STANDINGS_W[],MATCH(STANDINGS_OVERALL14[[#This Row],[TEAMandLEAGUE]],STANDINGS_W[TeamANDLeague],0),COLUMN(STANDINGS_W[PLACE]))</f>
        <v>4</v>
      </c>
      <c r="N469">
        <f>INDEX(STANDINGS_WHIP[],MATCH(STANDINGS_OVERALL14[[#This Row],[TEAMandLEAGUE]],STANDINGS_WHIP[TeamANDLeague],0),COLUMN(STANDINGS_WHIP[PLACE]))</f>
        <v>3</v>
      </c>
      <c r="O469">
        <f>INDEX(STANDINGS_K[],MATCH(STANDINGS_OVERALL14[[#This Row],[TEAMandLEAGUE]],STANDINGS_K[TeamANDLeague],0),COLUMN(STANDINGS_K[PLACE]))</f>
        <v>3</v>
      </c>
      <c r="P469">
        <f>INDEX(STANDINGS_SV[],MATCH(STANDINGS_OVERALL14[[#This Row],[TEAMandLEAGUE]],STANDINGS_SV[TeamANDLeague],0),COLUMN(STANDINGS_SV[PLACE]))</f>
        <v>2</v>
      </c>
      <c r="Q469">
        <f>16-STANDINGS_OVERALL14[[#This Row],[LG BA]]</f>
        <v>9</v>
      </c>
      <c r="R469">
        <f>16-STANDINGS_OVERALL14[[#This Row],[LG R]]</f>
        <v>10</v>
      </c>
      <c r="S469">
        <f>16-STANDINGS_OVERALL14[[#This Row],[LG HR]]</f>
        <v>4</v>
      </c>
      <c r="T469">
        <f>16-STANDINGS_OVERALL14[[#This Row],[LG RBI]]</f>
        <v>3</v>
      </c>
      <c r="U469">
        <f>16-STANDINGS_OVERALL14[[#This Row],[LG SB]]</f>
        <v>15</v>
      </c>
      <c r="V469">
        <f>16-STANDINGS_OVERALL14[[#This Row],[LG ERA]]</f>
        <v>13</v>
      </c>
      <c r="W469">
        <f>16-STANDINGS_OVERALL14[[#This Row],[LG W]]</f>
        <v>12</v>
      </c>
      <c r="X469">
        <f>16-STANDINGS_OVERALL14[[#This Row],[LG WHIP]]</f>
        <v>13</v>
      </c>
      <c r="Y469">
        <f>16-STANDINGS_OVERALL14[[#This Row],[LG K]]</f>
        <v>13</v>
      </c>
      <c r="Z469">
        <f>16-STANDINGS_OVERALL14[[#This Row],[LG SV]]</f>
        <v>14</v>
      </c>
      <c r="AA46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106</v>
      </c>
      <c r="AB469">
        <f t="shared" si="7"/>
        <v>3</v>
      </c>
    </row>
    <row r="470" spans="1:28" x14ac:dyDescent="0.25">
      <c r="A470">
        <v>95</v>
      </c>
      <c r="B470" s="10" t="str">
        <f>STANDINGS_OVERALL14[[#This Row],[Team]]&amp;STANDINGS_OVERALL14[[#This Row],[League]]</f>
        <v>Spartacus IIMain Event Online March 30 8 pm ET League 3</v>
      </c>
      <c r="C470" s="10" t="s">
        <v>497</v>
      </c>
      <c r="D470" t="s">
        <v>218</v>
      </c>
      <c r="E470" t="s">
        <v>422</v>
      </c>
      <c r="F470">
        <v>8</v>
      </c>
      <c r="G470">
        <f>INDEX(STANDINGS_BA[],MATCH(STANDINGS_OVERALL14[[#This Row],[TEAMandLEAGUE]],STANDINGS_BA[TeamANDLeague],0),COLUMN(STANDINGS_BA[PLACE]))</f>
        <v>13</v>
      </c>
      <c r="H470">
        <f>INDEX(STANDINGS_R[],MATCH(STANDINGS_OVERALL14[[#This Row],[TEAMandLEAGUE]],STANDINGS_R[TeamAndLeague],0),COLUMN(STANDINGS_R[PLACE]))</f>
        <v>5</v>
      </c>
      <c r="I470">
        <f>INDEX(STANDINGS_HR[],MATCH(STANDINGS_OVERALL14[[#This Row],[TEAMandLEAGUE]],STANDINGS_HR[TeamANDLeague],0),COLUMN(STANDINGS_HR[PLACE]))</f>
        <v>6</v>
      </c>
      <c r="J470">
        <f>INDEX(STANDINGS_RBI[],MATCH(STANDINGS_OVERALL14[[#This Row],[TEAMandLEAGUE]],STANDINGS_RBI[TeamANDLeague],0),COLUMN(STANDINGS_RBI[PLACE]))</f>
        <v>6</v>
      </c>
      <c r="K470">
        <f>INDEX(STANDINGS_SB[],MATCH(STANDINGS_OVERALL14[[#This Row],[TEAMandLEAGUE]],STANDINGS_SB[TeamANDLeague],0),COLUMN(STANDINGS_SB[PLACE]))</f>
        <v>6</v>
      </c>
      <c r="L470">
        <f>INDEX(STANDINGS_ERA[],MATCH(STANDINGS_OVERALL14[[#This Row],[TEAMandLEAGUE]],STANDINGS_ERA[TeamANDLeague],0),COLUMN(STANDINGS_ERA[PLACE]))</f>
        <v>5</v>
      </c>
      <c r="M470">
        <f>INDEX(STANDINGS_W[],MATCH(STANDINGS_OVERALL14[[#This Row],[TEAMandLEAGUE]],STANDINGS_W[TeamANDLeague],0),COLUMN(STANDINGS_W[PLACE]))</f>
        <v>7</v>
      </c>
      <c r="N470">
        <f>INDEX(STANDINGS_WHIP[],MATCH(STANDINGS_OVERALL14[[#This Row],[TEAMandLEAGUE]],STANDINGS_WHIP[TeamANDLeague],0),COLUMN(STANDINGS_WHIP[PLACE]))</f>
        <v>5</v>
      </c>
      <c r="O470">
        <f>INDEX(STANDINGS_K[],MATCH(STANDINGS_OVERALL14[[#This Row],[TEAMandLEAGUE]],STANDINGS_K[TeamANDLeague],0),COLUMN(STANDINGS_K[PLACE]))</f>
        <v>4</v>
      </c>
      <c r="P470">
        <f>INDEX(STANDINGS_SV[],MATCH(STANDINGS_OVERALL14[[#This Row],[TEAMandLEAGUE]],STANDINGS_SV[TeamANDLeague],0),COLUMN(STANDINGS_SV[PLACE]))</f>
        <v>4</v>
      </c>
      <c r="Q470">
        <f>16-STANDINGS_OVERALL14[[#This Row],[LG BA]]</f>
        <v>3</v>
      </c>
      <c r="R470">
        <f>16-STANDINGS_OVERALL14[[#This Row],[LG R]]</f>
        <v>11</v>
      </c>
      <c r="S470">
        <f>16-STANDINGS_OVERALL14[[#This Row],[LG HR]]</f>
        <v>10</v>
      </c>
      <c r="T470">
        <f>16-STANDINGS_OVERALL14[[#This Row],[LG RBI]]</f>
        <v>10</v>
      </c>
      <c r="U470">
        <f>16-STANDINGS_OVERALL14[[#This Row],[LG SB]]</f>
        <v>10</v>
      </c>
      <c r="V470">
        <f>16-STANDINGS_OVERALL14[[#This Row],[LG ERA]]</f>
        <v>11</v>
      </c>
      <c r="W470">
        <f>16-STANDINGS_OVERALL14[[#This Row],[LG W]]</f>
        <v>9</v>
      </c>
      <c r="X470">
        <f>16-STANDINGS_OVERALL14[[#This Row],[LG WHIP]]</f>
        <v>11</v>
      </c>
      <c r="Y470">
        <f>16-STANDINGS_OVERALL14[[#This Row],[LG K]]</f>
        <v>12</v>
      </c>
      <c r="Z470">
        <f>16-STANDINGS_OVERALL14[[#This Row],[LG SV]]</f>
        <v>12</v>
      </c>
      <c r="AA47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99</v>
      </c>
      <c r="AB470">
        <f t="shared" si="7"/>
        <v>4</v>
      </c>
    </row>
    <row r="471" spans="1:28" x14ac:dyDescent="0.25">
      <c r="A471">
        <v>99</v>
      </c>
      <c r="B471" s="10" t="str">
        <f>STANDINGS_OVERALL14[[#This Row],[Team]]&amp;STANDINGS_OVERALL14[[#This Row],[League]]</f>
        <v>Team BraderMain Event Online March 30 8 pm ET League 3</v>
      </c>
      <c r="C471" s="10" t="s">
        <v>503</v>
      </c>
      <c r="D471" t="s">
        <v>504</v>
      </c>
      <c r="E471" t="s">
        <v>422</v>
      </c>
      <c r="F471">
        <v>9</v>
      </c>
      <c r="G471">
        <f>INDEX(STANDINGS_BA[],MATCH(STANDINGS_OVERALL14[[#This Row],[TEAMandLEAGUE]],STANDINGS_BA[TeamANDLeague],0),COLUMN(STANDINGS_BA[PLACE]))</f>
        <v>8</v>
      </c>
      <c r="H471">
        <f>INDEX(STANDINGS_R[],MATCH(STANDINGS_OVERALL14[[#This Row],[TEAMandLEAGUE]],STANDINGS_R[TeamAndLeague],0),COLUMN(STANDINGS_R[PLACE]))</f>
        <v>9</v>
      </c>
      <c r="I471">
        <f>INDEX(STANDINGS_HR[],MATCH(STANDINGS_OVERALL14[[#This Row],[TEAMandLEAGUE]],STANDINGS_HR[TeamANDLeague],0),COLUMN(STANDINGS_HR[PLACE]))</f>
        <v>9</v>
      </c>
      <c r="J471">
        <f>INDEX(STANDINGS_RBI[],MATCH(STANDINGS_OVERALL14[[#This Row],[TEAMandLEAGUE]],STANDINGS_RBI[TeamANDLeague],0),COLUMN(STANDINGS_RBI[PLACE]))</f>
        <v>7</v>
      </c>
      <c r="K471">
        <f>INDEX(STANDINGS_SB[],MATCH(STANDINGS_OVERALL14[[#This Row],[TEAMandLEAGUE]],STANDINGS_SB[TeamANDLeague],0),COLUMN(STANDINGS_SB[PLACE]))</f>
        <v>7</v>
      </c>
      <c r="L471">
        <f>INDEX(STANDINGS_ERA[],MATCH(STANDINGS_OVERALL14[[#This Row],[TEAMandLEAGUE]],STANDINGS_ERA[TeamANDLeague],0),COLUMN(STANDINGS_ERA[PLACE]))</f>
        <v>4</v>
      </c>
      <c r="M471">
        <f>INDEX(STANDINGS_W[],MATCH(STANDINGS_OVERALL14[[#This Row],[TEAMandLEAGUE]],STANDINGS_W[TeamANDLeague],0),COLUMN(STANDINGS_W[PLACE]))</f>
        <v>2</v>
      </c>
      <c r="N471">
        <f>INDEX(STANDINGS_WHIP[],MATCH(STANDINGS_OVERALL14[[#This Row],[TEAMandLEAGUE]],STANDINGS_WHIP[TeamANDLeague],0),COLUMN(STANDINGS_WHIP[PLACE]))</f>
        <v>2</v>
      </c>
      <c r="O471">
        <f>INDEX(STANDINGS_K[],MATCH(STANDINGS_OVERALL14[[#This Row],[TEAMandLEAGUE]],STANDINGS_K[TeamANDLeague],0),COLUMN(STANDINGS_K[PLACE]))</f>
        <v>5</v>
      </c>
      <c r="P471">
        <f>INDEX(STANDINGS_SV[],MATCH(STANDINGS_OVERALL14[[#This Row],[TEAMandLEAGUE]],STANDINGS_SV[TeamANDLeague],0),COLUMN(STANDINGS_SV[PLACE]))</f>
        <v>8</v>
      </c>
      <c r="Q471">
        <f>16-STANDINGS_OVERALL14[[#This Row],[LG BA]]</f>
        <v>8</v>
      </c>
      <c r="R471">
        <f>16-STANDINGS_OVERALL14[[#This Row],[LG R]]</f>
        <v>7</v>
      </c>
      <c r="S471">
        <f>16-STANDINGS_OVERALL14[[#This Row],[LG HR]]</f>
        <v>7</v>
      </c>
      <c r="T471">
        <f>16-STANDINGS_OVERALL14[[#This Row],[LG RBI]]</f>
        <v>9</v>
      </c>
      <c r="U471">
        <f>16-STANDINGS_OVERALL14[[#This Row],[LG SB]]</f>
        <v>9</v>
      </c>
      <c r="V471">
        <f>16-STANDINGS_OVERALL14[[#This Row],[LG ERA]]</f>
        <v>12</v>
      </c>
      <c r="W471">
        <f>16-STANDINGS_OVERALL14[[#This Row],[LG W]]</f>
        <v>14</v>
      </c>
      <c r="X471">
        <f>16-STANDINGS_OVERALL14[[#This Row],[LG WHIP]]</f>
        <v>14</v>
      </c>
      <c r="Y471">
        <f>16-STANDINGS_OVERALL14[[#This Row],[LG K]]</f>
        <v>11</v>
      </c>
      <c r="Z471">
        <f>16-STANDINGS_OVERALL14[[#This Row],[LG SV]]</f>
        <v>8</v>
      </c>
      <c r="AA47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99</v>
      </c>
      <c r="AB471">
        <f t="shared" si="7"/>
        <v>5</v>
      </c>
    </row>
    <row r="472" spans="1:28" x14ac:dyDescent="0.25">
      <c r="A472">
        <v>122</v>
      </c>
      <c r="B472" s="10" t="str">
        <f>STANDINGS_OVERALL14[[#This Row],[Team]]&amp;STANDINGS_OVERALL14[[#This Row],[League]]</f>
        <v>Home Run DerbiesMain Event Online March 30 8 pm ET League 3</v>
      </c>
      <c r="C472" s="10" t="s">
        <v>448</v>
      </c>
      <c r="D472" t="s">
        <v>343</v>
      </c>
      <c r="E472" t="s">
        <v>422</v>
      </c>
      <c r="F472">
        <v>14</v>
      </c>
      <c r="G472">
        <f>INDEX(STANDINGS_BA[],MATCH(STANDINGS_OVERALL14[[#This Row],[TEAMandLEAGUE]],STANDINGS_BA[TeamANDLeague],0),COLUMN(STANDINGS_BA[PLACE]))</f>
        <v>2</v>
      </c>
      <c r="H472">
        <f>INDEX(STANDINGS_R[],MATCH(STANDINGS_OVERALL14[[#This Row],[TEAMandLEAGUE]],STANDINGS_R[TeamAndLeague],0),COLUMN(STANDINGS_R[PLACE]))</f>
        <v>4</v>
      </c>
      <c r="I472">
        <f>INDEX(STANDINGS_HR[],MATCH(STANDINGS_OVERALL14[[#This Row],[TEAMandLEAGUE]],STANDINGS_HR[TeamANDLeague],0),COLUMN(STANDINGS_HR[PLACE]))</f>
        <v>8</v>
      </c>
      <c r="J472">
        <f>INDEX(STANDINGS_RBI[],MATCH(STANDINGS_OVERALL14[[#This Row],[TEAMandLEAGUE]],STANDINGS_RBI[TeamANDLeague],0),COLUMN(STANDINGS_RBI[PLACE]))</f>
        <v>4</v>
      </c>
      <c r="K472">
        <f>INDEX(STANDINGS_SB[],MATCH(STANDINGS_OVERALL14[[#This Row],[TEAMandLEAGUE]],STANDINGS_SB[TeamANDLeague],0),COLUMN(STANDINGS_SB[PLACE]))</f>
        <v>8</v>
      </c>
      <c r="L472">
        <f>INDEX(STANDINGS_ERA[],MATCH(STANDINGS_OVERALL14[[#This Row],[TEAMandLEAGUE]],STANDINGS_ERA[TeamANDLeague],0),COLUMN(STANDINGS_ERA[PLACE]))</f>
        <v>8</v>
      </c>
      <c r="M472">
        <f>INDEX(STANDINGS_W[],MATCH(STANDINGS_OVERALL14[[#This Row],[TEAMandLEAGUE]],STANDINGS_W[TeamANDLeague],0),COLUMN(STANDINGS_W[PLACE]))</f>
        <v>9</v>
      </c>
      <c r="N472">
        <f>INDEX(STANDINGS_WHIP[],MATCH(STANDINGS_OVERALL14[[#This Row],[TEAMandLEAGUE]],STANDINGS_WHIP[TeamANDLeague],0),COLUMN(STANDINGS_WHIP[PLACE]))</f>
        <v>11</v>
      </c>
      <c r="O472">
        <f>INDEX(STANDINGS_K[],MATCH(STANDINGS_OVERALL14[[#This Row],[TEAMandLEAGUE]],STANDINGS_K[TeamANDLeague],0),COLUMN(STANDINGS_K[PLACE]))</f>
        <v>8</v>
      </c>
      <c r="P472">
        <f>INDEX(STANDINGS_SV[],MATCH(STANDINGS_OVERALL14[[#This Row],[TEAMandLEAGUE]],STANDINGS_SV[TeamANDLeague],0),COLUMN(STANDINGS_SV[PLACE]))</f>
        <v>3</v>
      </c>
      <c r="Q472">
        <f>16-STANDINGS_OVERALL14[[#This Row],[LG BA]]</f>
        <v>14</v>
      </c>
      <c r="R472">
        <f>16-STANDINGS_OVERALL14[[#This Row],[LG R]]</f>
        <v>12</v>
      </c>
      <c r="S472">
        <f>16-STANDINGS_OVERALL14[[#This Row],[LG HR]]</f>
        <v>8</v>
      </c>
      <c r="T472">
        <f>16-STANDINGS_OVERALL14[[#This Row],[LG RBI]]</f>
        <v>12</v>
      </c>
      <c r="U472">
        <f>16-STANDINGS_OVERALL14[[#This Row],[LG SB]]</f>
        <v>8</v>
      </c>
      <c r="V472">
        <f>16-STANDINGS_OVERALL14[[#This Row],[LG ERA]]</f>
        <v>8</v>
      </c>
      <c r="W472">
        <f>16-STANDINGS_OVERALL14[[#This Row],[LG W]]</f>
        <v>7</v>
      </c>
      <c r="X472">
        <f>16-STANDINGS_OVERALL14[[#This Row],[LG WHIP]]</f>
        <v>5</v>
      </c>
      <c r="Y472">
        <f>16-STANDINGS_OVERALL14[[#This Row],[LG K]]</f>
        <v>8</v>
      </c>
      <c r="Z472">
        <f>16-STANDINGS_OVERALL14[[#This Row],[LG SV]]</f>
        <v>13</v>
      </c>
      <c r="AA472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95</v>
      </c>
      <c r="AB472">
        <f t="shared" si="7"/>
        <v>6</v>
      </c>
    </row>
    <row r="473" spans="1:28" x14ac:dyDescent="0.25">
      <c r="A473">
        <v>162</v>
      </c>
      <c r="B473" s="10" t="str">
        <f>STANDINGS_OVERALL14[[#This Row],[Team]]&amp;STANDINGS_OVERALL14[[#This Row],[League]]</f>
        <v>Bats + WingersMain Event Online March 30 8 pm ET League 3</v>
      </c>
      <c r="C473" s="10" t="s">
        <v>566</v>
      </c>
      <c r="D473" t="s">
        <v>25</v>
      </c>
      <c r="E473" t="s">
        <v>422</v>
      </c>
      <c r="F473">
        <v>12</v>
      </c>
      <c r="G473">
        <f>INDEX(STANDINGS_BA[],MATCH(STANDINGS_OVERALL14[[#This Row],[TEAMandLEAGUE]],STANDINGS_BA[TeamANDLeague],0),COLUMN(STANDINGS_BA[PLACE]))</f>
        <v>1</v>
      </c>
      <c r="H473">
        <f>INDEX(STANDINGS_R[],MATCH(STANDINGS_OVERALL14[[#This Row],[TEAMandLEAGUE]],STANDINGS_R[TeamAndLeague],0),COLUMN(STANDINGS_R[PLACE]))</f>
        <v>1</v>
      </c>
      <c r="I473">
        <f>INDEX(STANDINGS_HR[],MATCH(STANDINGS_OVERALL14[[#This Row],[TEAMandLEAGUE]],STANDINGS_HR[TeamANDLeague],0),COLUMN(STANDINGS_HR[PLACE]))</f>
        <v>1</v>
      </c>
      <c r="J473">
        <f>INDEX(STANDINGS_RBI[],MATCH(STANDINGS_OVERALL14[[#This Row],[TEAMandLEAGUE]],STANDINGS_RBI[TeamANDLeague],0),COLUMN(STANDINGS_RBI[PLACE]))</f>
        <v>1</v>
      </c>
      <c r="K473">
        <f>INDEX(STANDINGS_SB[],MATCH(STANDINGS_OVERALL14[[#This Row],[TEAMandLEAGUE]],STANDINGS_SB[TeamANDLeague],0),COLUMN(STANDINGS_SB[PLACE]))</f>
        <v>14</v>
      </c>
      <c r="L473">
        <f>INDEX(STANDINGS_ERA[],MATCH(STANDINGS_OVERALL14[[#This Row],[TEAMandLEAGUE]],STANDINGS_ERA[TeamANDLeague],0),COLUMN(STANDINGS_ERA[PLACE]))</f>
        <v>12</v>
      </c>
      <c r="M473">
        <f>INDEX(STANDINGS_W[],MATCH(STANDINGS_OVERALL14[[#This Row],[TEAMandLEAGUE]],STANDINGS_W[TeamANDLeague],0),COLUMN(STANDINGS_W[PLACE]))</f>
        <v>3</v>
      </c>
      <c r="N473">
        <f>INDEX(STANDINGS_WHIP[],MATCH(STANDINGS_OVERALL14[[#This Row],[TEAMandLEAGUE]],STANDINGS_WHIP[TeamANDLeague],0),COLUMN(STANDINGS_WHIP[PLACE]))</f>
        <v>14</v>
      </c>
      <c r="O473">
        <f>INDEX(STANDINGS_K[],MATCH(STANDINGS_OVERALL14[[#This Row],[TEAMandLEAGUE]],STANDINGS_K[TeamANDLeague],0),COLUMN(STANDINGS_K[PLACE]))</f>
        <v>7</v>
      </c>
      <c r="P473">
        <f>INDEX(STANDINGS_SV[],MATCH(STANDINGS_OVERALL14[[#This Row],[TEAMandLEAGUE]],STANDINGS_SV[TeamANDLeague],0),COLUMN(STANDINGS_SV[PLACE]))</f>
        <v>15</v>
      </c>
      <c r="Q473">
        <f>16-STANDINGS_OVERALL14[[#This Row],[LG BA]]</f>
        <v>15</v>
      </c>
      <c r="R473">
        <f>16-STANDINGS_OVERALL14[[#This Row],[LG R]]</f>
        <v>15</v>
      </c>
      <c r="S473">
        <f>16-STANDINGS_OVERALL14[[#This Row],[LG HR]]</f>
        <v>15</v>
      </c>
      <c r="T473">
        <f>16-STANDINGS_OVERALL14[[#This Row],[LG RBI]]</f>
        <v>15</v>
      </c>
      <c r="U473">
        <f>16-STANDINGS_OVERALL14[[#This Row],[LG SB]]</f>
        <v>2</v>
      </c>
      <c r="V473">
        <f>16-STANDINGS_OVERALL14[[#This Row],[LG ERA]]</f>
        <v>4</v>
      </c>
      <c r="W473">
        <f>16-STANDINGS_OVERALL14[[#This Row],[LG W]]</f>
        <v>13</v>
      </c>
      <c r="X473">
        <f>16-STANDINGS_OVERALL14[[#This Row],[LG WHIP]]</f>
        <v>2</v>
      </c>
      <c r="Y473">
        <f>16-STANDINGS_OVERALL14[[#This Row],[LG K]]</f>
        <v>9</v>
      </c>
      <c r="Z473">
        <f>16-STANDINGS_OVERALL14[[#This Row],[LG SV]]</f>
        <v>1</v>
      </c>
      <c r="AA473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91</v>
      </c>
      <c r="AB473">
        <f t="shared" si="7"/>
        <v>7</v>
      </c>
    </row>
    <row r="474" spans="1:28" x14ac:dyDescent="0.25">
      <c r="A474">
        <v>212</v>
      </c>
      <c r="B474" s="10" t="str">
        <f>STANDINGS_OVERALL14[[#This Row],[Team]]&amp;STANDINGS_OVERALL14[[#This Row],[League]]</f>
        <v>StealthMain Event Online March 30 8 pm ET League 3</v>
      </c>
      <c r="C474" s="10" t="s">
        <v>608</v>
      </c>
      <c r="D474" t="s">
        <v>62</v>
      </c>
      <c r="E474" t="s">
        <v>422</v>
      </c>
      <c r="F474">
        <v>10</v>
      </c>
      <c r="G474">
        <f>INDEX(STANDINGS_BA[],MATCH(STANDINGS_OVERALL14[[#This Row],[TEAMandLEAGUE]],STANDINGS_BA[TeamANDLeague],0),COLUMN(STANDINGS_BA[PLACE]))</f>
        <v>10</v>
      </c>
      <c r="H474">
        <f>INDEX(STANDINGS_R[],MATCH(STANDINGS_OVERALL14[[#This Row],[TEAMandLEAGUE]],STANDINGS_R[TeamAndLeague],0),COLUMN(STANDINGS_R[PLACE]))</f>
        <v>2</v>
      </c>
      <c r="I474">
        <f>INDEX(STANDINGS_HR[],MATCH(STANDINGS_OVERALL14[[#This Row],[TEAMandLEAGUE]],STANDINGS_HR[TeamANDLeague],0),COLUMN(STANDINGS_HR[PLACE]))</f>
        <v>3</v>
      </c>
      <c r="J474">
        <f>INDEX(STANDINGS_RBI[],MATCH(STANDINGS_OVERALL14[[#This Row],[TEAMandLEAGUE]],STANDINGS_RBI[TeamANDLeague],0),COLUMN(STANDINGS_RBI[PLACE]))</f>
        <v>3</v>
      </c>
      <c r="K474">
        <f>INDEX(STANDINGS_SB[],MATCH(STANDINGS_OVERALL14[[#This Row],[TEAMandLEAGUE]],STANDINGS_SB[TeamANDLeague],0),COLUMN(STANDINGS_SB[PLACE]))</f>
        <v>3</v>
      </c>
      <c r="L474">
        <f>INDEX(STANDINGS_ERA[],MATCH(STANDINGS_OVERALL14[[#This Row],[TEAMandLEAGUE]],STANDINGS_ERA[TeamANDLeague],0),COLUMN(STANDINGS_ERA[PLACE]))</f>
        <v>15</v>
      </c>
      <c r="M474">
        <f>INDEX(STANDINGS_W[],MATCH(STANDINGS_OVERALL14[[#This Row],[TEAMandLEAGUE]],STANDINGS_W[TeamANDLeague],0),COLUMN(STANDINGS_W[PLACE]))</f>
        <v>8</v>
      </c>
      <c r="N474">
        <f>INDEX(STANDINGS_WHIP[],MATCH(STANDINGS_OVERALL14[[#This Row],[TEAMandLEAGUE]],STANDINGS_WHIP[TeamANDLeague],0),COLUMN(STANDINGS_WHIP[PLACE]))</f>
        <v>15</v>
      </c>
      <c r="O474">
        <f>INDEX(STANDINGS_K[],MATCH(STANDINGS_OVERALL14[[#This Row],[TEAMandLEAGUE]],STANDINGS_K[TeamANDLeague],0),COLUMN(STANDINGS_K[PLACE]))</f>
        <v>11</v>
      </c>
      <c r="P474">
        <f>INDEX(STANDINGS_SV[],MATCH(STANDINGS_OVERALL14[[#This Row],[TEAMandLEAGUE]],STANDINGS_SV[TeamANDLeague],0),COLUMN(STANDINGS_SV[PLACE]))</f>
        <v>9</v>
      </c>
      <c r="Q474">
        <f>16-STANDINGS_OVERALL14[[#This Row],[LG BA]]</f>
        <v>6</v>
      </c>
      <c r="R474">
        <f>16-STANDINGS_OVERALL14[[#This Row],[LG R]]</f>
        <v>14</v>
      </c>
      <c r="S474">
        <f>16-STANDINGS_OVERALL14[[#This Row],[LG HR]]</f>
        <v>13</v>
      </c>
      <c r="T474">
        <f>16-STANDINGS_OVERALL14[[#This Row],[LG RBI]]</f>
        <v>13</v>
      </c>
      <c r="U474">
        <f>16-STANDINGS_OVERALL14[[#This Row],[LG SB]]</f>
        <v>13</v>
      </c>
      <c r="V474">
        <f>16-STANDINGS_OVERALL14[[#This Row],[LG ERA]]</f>
        <v>1</v>
      </c>
      <c r="W474">
        <f>16-STANDINGS_OVERALL14[[#This Row],[LG W]]</f>
        <v>8</v>
      </c>
      <c r="X474">
        <f>16-STANDINGS_OVERALL14[[#This Row],[LG WHIP]]</f>
        <v>1</v>
      </c>
      <c r="Y474">
        <f>16-STANDINGS_OVERALL14[[#This Row],[LG K]]</f>
        <v>5</v>
      </c>
      <c r="Z474">
        <f>16-STANDINGS_OVERALL14[[#This Row],[LG SV]]</f>
        <v>7</v>
      </c>
      <c r="AA474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81</v>
      </c>
      <c r="AB474">
        <f t="shared" si="7"/>
        <v>8</v>
      </c>
    </row>
    <row r="475" spans="1:28" x14ac:dyDescent="0.25">
      <c r="A475">
        <v>333</v>
      </c>
      <c r="B475" s="10" t="str">
        <f>STANDINGS_OVERALL14[[#This Row],[Team]]&amp;STANDINGS_OVERALL14[[#This Row],[League]]</f>
        <v>A-TeamMain Event Online March 30 8 pm ET League 3</v>
      </c>
      <c r="C475" s="10" t="s">
        <v>26</v>
      </c>
      <c r="D475" t="s">
        <v>27</v>
      </c>
      <c r="E475" t="s">
        <v>422</v>
      </c>
      <c r="F475">
        <v>1</v>
      </c>
      <c r="G475">
        <f>INDEX(STANDINGS_BA[],MATCH(STANDINGS_OVERALL14[[#This Row],[TEAMandLEAGUE]],STANDINGS_BA[TeamANDLeague],0),COLUMN(STANDINGS_BA[PLACE]))</f>
        <v>11</v>
      </c>
      <c r="H475">
        <f>INDEX(STANDINGS_R[],MATCH(STANDINGS_OVERALL14[[#This Row],[TEAMandLEAGUE]],STANDINGS_R[TeamAndLeague],0),COLUMN(STANDINGS_R[PLACE]))</f>
        <v>10</v>
      </c>
      <c r="I475">
        <f>INDEX(STANDINGS_HR[],MATCH(STANDINGS_OVERALL14[[#This Row],[TEAMandLEAGUE]],STANDINGS_HR[TeamANDLeague],0),COLUMN(STANDINGS_HR[PLACE]))</f>
        <v>7</v>
      </c>
      <c r="J475">
        <f>INDEX(STANDINGS_RBI[],MATCH(STANDINGS_OVERALL14[[#This Row],[TEAMandLEAGUE]],STANDINGS_RBI[TeamANDLeague],0),COLUMN(STANDINGS_RBI[PLACE]))</f>
        <v>11</v>
      </c>
      <c r="K475">
        <f>INDEX(STANDINGS_SB[],MATCH(STANDINGS_OVERALL14[[#This Row],[TEAMandLEAGUE]],STANDINGS_SB[TeamANDLeague],0),COLUMN(STANDINGS_SB[PLACE]))</f>
        <v>5</v>
      </c>
      <c r="L475">
        <f>INDEX(STANDINGS_ERA[],MATCH(STANDINGS_OVERALL14[[#This Row],[TEAMandLEAGUE]],STANDINGS_ERA[TeamANDLeague],0),COLUMN(STANDINGS_ERA[PLACE]))</f>
        <v>10</v>
      </c>
      <c r="M475">
        <f>INDEX(STANDINGS_W[],MATCH(STANDINGS_OVERALL14[[#This Row],[TEAMandLEAGUE]],STANDINGS_W[TeamANDLeague],0),COLUMN(STANDINGS_W[PLACE]))</f>
        <v>11</v>
      </c>
      <c r="N475">
        <f>INDEX(STANDINGS_WHIP[],MATCH(STANDINGS_OVERALL14[[#This Row],[TEAMandLEAGUE]],STANDINGS_WHIP[TeamANDLeague],0),COLUMN(STANDINGS_WHIP[PLACE]))</f>
        <v>12</v>
      </c>
      <c r="O475">
        <f>INDEX(STANDINGS_K[],MATCH(STANDINGS_OVERALL14[[#This Row],[TEAMandLEAGUE]],STANDINGS_K[TeamANDLeague],0),COLUMN(STANDINGS_K[PLACE]))</f>
        <v>10</v>
      </c>
      <c r="P475">
        <f>INDEX(STANDINGS_SV[],MATCH(STANDINGS_OVERALL14[[#This Row],[TEAMandLEAGUE]],STANDINGS_SV[TeamANDLeague],0),COLUMN(STANDINGS_SV[PLACE]))</f>
        <v>10</v>
      </c>
      <c r="Q475">
        <f>16-STANDINGS_OVERALL14[[#This Row],[LG BA]]</f>
        <v>5</v>
      </c>
      <c r="R475">
        <f>16-STANDINGS_OVERALL14[[#This Row],[LG R]]</f>
        <v>6</v>
      </c>
      <c r="S475">
        <f>16-STANDINGS_OVERALL14[[#This Row],[LG HR]]</f>
        <v>9</v>
      </c>
      <c r="T475">
        <f>16-STANDINGS_OVERALL14[[#This Row],[LG RBI]]</f>
        <v>5</v>
      </c>
      <c r="U475">
        <f>16-STANDINGS_OVERALL14[[#This Row],[LG SB]]</f>
        <v>11</v>
      </c>
      <c r="V475">
        <f>16-STANDINGS_OVERALL14[[#This Row],[LG ERA]]</f>
        <v>6</v>
      </c>
      <c r="W475">
        <f>16-STANDINGS_OVERALL14[[#This Row],[LG W]]</f>
        <v>5</v>
      </c>
      <c r="X475">
        <f>16-STANDINGS_OVERALL14[[#This Row],[LG WHIP]]</f>
        <v>4</v>
      </c>
      <c r="Y475">
        <f>16-STANDINGS_OVERALL14[[#This Row],[LG K]]</f>
        <v>6</v>
      </c>
      <c r="Z475">
        <f>16-STANDINGS_OVERALL14[[#This Row],[LG SV]]</f>
        <v>6</v>
      </c>
      <c r="AA475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63</v>
      </c>
      <c r="AB475">
        <f t="shared" si="7"/>
        <v>9</v>
      </c>
    </row>
    <row r="476" spans="1:28" x14ac:dyDescent="0.25">
      <c r="A476">
        <v>351</v>
      </c>
      <c r="B476" s="10" t="str">
        <f>STANDINGS_OVERALL14[[#This Row],[Team]]&amp;STANDINGS_OVERALL14[[#This Row],[League]]</f>
        <v>The Justice BerrysMain Event Online March 30 8 pm ET League 3</v>
      </c>
      <c r="C476" s="10" t="s">
        <v>594</v>
      </c>
      <c r="D476" t="s">
        <v>69</v>
      </c>
      <c r="E476" t="s">
        <v>422</v>
      </c>
      <c r="F476">
        <v>5</v>
      </c>
      <c r="G476">
        <f>INDEX(STANDINGS_BA[],MATCH(STANDINGS_OVERALL14[[#This Row],[TEAMandLEAGUE]],STANDINGS_BA[TeamANDLeague],0),COLUMN(STANDINGS_BA[PLACE]))</f>
        <v>5</v>
      </c>
      <c r="H476">
        <f>INDEX(STANDINGS_R[],MATCH(STANDINGS_OVERALL14[[#This Row],[TEAMandLEAGUE]],STANDINGS_R[TeamAndLeague],0),COLUMN(STANDINGS_R[PLACE]))</f>
        <v>12</v>
      </c>
      <c r="I476">
        <f>INDEX(STANDINGS_HR[],MATCH(STANDINGS_OVERALL14[[#This Row],[TEAMandLEAGUE]],STANDINGS_HR[TeamANDLeague],0),COLUMN(STANDINGS_HR[PLACE]))</f>
        <v>10</v>
      </c>
      <c r="J476">
        <f>INDEX(STANDINGS_RBI[],MATCH(STANDINGS_OVERALL14[[#This Row],[TEAMandLEAGUE]],STANDINGS_RBI[TeamANDLeague],0),COLUMN(STANDINGS_RBI[PLACE]))</f>
        <v>12</v>
      </c>
      <c r="K476">
        <f>INDEX(STANDINGS_SB[],MATCH(STANDINGS_OVERALL14[[#This Row],[TEAMandLEAGUE]],STANDINGS_SB[TeamANDLeague],0),COLUMN(STANDINGS_SB[PLACE]))</f>
        <v>13</v>
      </c>
      <c r="L476">
        <f>INDEX(STANDINGS_ERA[],MATCH(STANDINGS_OVERALL14[[#This Row],[TEAMandLEAGUE]],STANDINGS_ERA[TeamANDLeague],0),COLUMN(STANDINGS_ERA[PLACE]))</f>
        <v>6</v>
      </c>
      <c r="M476">
        <f>INDEX(STANDINGS_W[],MATCH(STANDINGS_OVERALL14[[#This Row],[TEAMandLEAGUE]],STANDINGS_W[TeamANDLeague],0),COLUMN(STANDINGS_W[PLACE]))</f>
        <v>13</v>
      </c>
      <c r="N476">
        <f>INDEX(STANDINGS_WHIP[],MATCH(STANDINGS_OVERALL14[[#This Row],[TEAMandLEAGUE]],STANDINGS_WHIP[TeamANDLeague],0),COLUMN(STANDINGS_WHIP[PLACE]))</f>
        <v>7</v>
      </c>
      <c r="O476">
        <f>INDEX(STANDINGS_K[],MATCH(STANDINGS_OVERALL14[[#This Row],[TEAMandLEAGUE]],STANDINGS_K[TeamANDLeague],0),COLUMN(STANDINGS_K[PLACE]))</f>
        <v>9</v>
      </c>
      <c r="P476">
        <f>INDEX(STANDINGS_SV[],MATCH(STANDINGS_OVERALL14[[#This Row],[TEAMandLEAGUE]],STANDINGS_SV[TeamANDLeague],0),COLUMN(STANDINGS_SV[PLACE]))</f>
        <v>11</v>
      </c>
      <c r="Q476">
        <f>16-STANDINGS_OVERALL14[[#This Row],[LG BA]]</f>
        <v>11</v>
      </c>
      <c r="R476">
        <f>16-STANDINGS_OVERALL14[[#This Row],[LG R]]</f>
        <v>4</v>
      </c>
      <c r="S476">
        <f>16-STANDINGS_OVERALL14[[#This Row],[LG HR]]</f>
        <v>6</v>
      </c>
      <c r="T476">
        <f>16-STANDINGS_OVERALL14[[#This Row],[LG RBI]]</f>
        <v>4</v>
      </c>
      <c r="U476">
        <f>16-STANDINGS_OVERALL14[[#This Row],[LG SB]]</f>
        <v>3</v>
      </c>
      <c r="V476">
        <f>16-STANDINGS_OVERALL14[[#This Row],[LG ERA]]</f>
        <v>10</v>
      </c>
      <c r="W476">
        <f>16-STANDINGS_OVERALL14[[#This Row],[LG W]]</f>
        <v>3</v>
      </c>
      <c r="X476">
        <f>16-STANDINGS_OVERALL14[[#This Row],[LG WHIP]]</f>
        <v>9</v>
      </c>
      <c r="Y476">
        <f>16-STANDINGS_OVERALL14[[#This Row],[LG K]]</f>
        <v>7</v>
      </c>
      <c r="Z476">
        <f>16-STANDINGS_OVERALL14[[#This Row],[LG SV]]</f>
        <v>5</v>
      </c>
      <c r="AA476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62</v>
      </c>
      <c r="AB476">
        <f t="shared" si="7"/>
        <v>10</v>
      </c>
    </row>
    <row r="477" spans="1:28" x14ac:dyDescent="0.25">
      <c r="A477">
        <v>369</v>
      </c>
      <c r="B477" s="10" t="str">
        <f>STANDINGS_OVERALL14[[#This Row],[Team]]&amp;STANDINGS_OVERALL14[[#This Row],[League]]</f>
        <v>BABIP McbatflipsMain Event Online March 30 8 pm ET League 3</v>
      </c>
      <c r="C477" s="10" t="s">
        <v>770</v>
      </c>
      <c r="D477" t="s">
        <v>24</v>
      </c>
      <c r="E477" t="s">
        <v>422</v>
      </c>
      <c r="F477">
        <v>15</v>
      </c>
      <c r="G477">
        <f>INDEX(STANDINGS_BA[],MATCH(STANDINGS_OVERALL14[[#This Row],[TEAMandLEAGUE]],STANDINGS_BA[TeamANDLeague],0),COLUMN(STANDINGS_BA[PLACE]))</f>
        <v>12</v>
      </c>
      <c r="H477">
        <f>INDEX(STANDINGS_R[],MATCH(STANDINGS_OVERALL14[[#This Row],[TEAMandLEAGUE]],STANDINGS_R[TeamAndLeague],0),COLUMN(STANDINGS_R[PLACE]))</f>
        <v>11</v>
      </c>
      <c r="I477">
        <f>INDEX(STANDINGS_HR[],MATCH(STANDINGS_OVERALL14[[#This Row],[TEAMandLEAGUE]],STANDINGS_HR[TeamANDLeague],0),COLUMN(STANDINGS_HR[PLACE]))</f>
        <v>4</v>
      </c>
      <c r="J477">
        <f>INDEX(STANDINGS_RBI[],MATCH(STANDINGS_OVERALL14[[#This Row],[TEAMandLEAGUE]],STANDINGS_RBI[TeamANDLeague],0),COLUMN(STANDINGS_RBI[PLACE]))</f>
        <v>9</v>
      </c>
      <c r="K477">
        <f>INDEX(STANDINGS_SB[],MATCH(STANDINGS_OVERALL14[[#This Row],[TEAMandLEAGUE]],STANDINGS_SB[TeamANDLeague],0),COLUMN(STANDINGS_SB[PLACE]))</f>
        <v>12</v>
      </c>
      <c r="L477">
        <f>INDEX(STANDINGS_ERA[],MATCH(STANDINGS_OVERALL14[[#This Row],[TEAMandLEAGUE]],STANDINGS_ERA[TeamANDLeague],0),COLUMN(STANDINGS_ERA[PLACE]))</f>
        <v>7</v>
      </c>
      <c r="M477">
        <f>INDEX(STANDINGS_W[],MATCH(STANDINGS_OVERALL14[[#This Row],[TEAMandLEAGUE]],STANDINGS_W[TeamANDLeague],0),COLUMN(STANDINGS_W[PLACE]))</f>
        <v>15</v>
      </c>
      <c r="N477">
        <f>INDEX(STANDINGS_WHIP[],MATCH(STANDINGS_OVERALL14[[#This Row],[TEAMandLEAGUE]],STANDINGS_WHIP[TeamANDLeague],0),COLUMN(STANDINGS_WHIP[PLACE]))</f>
        <v>8</v>
      </c>
      <c r="O477">
        <f>INDEX(STANDINGS_K[],MATCH(STANDINGS_OVERALL14[[#This Row],[TEAMandLEAGUE]],STANDINGS_K[TeamANDLeague],0),COLUMN(STANDINGS_K[PLACE]))</f>
        <v>15</v>
      </c>
      <c r="P477">
        <f>INDEX(STANDINGS_SV[],MATCH(STANDINGS_OVERALL14[[#This Row],[TEAMandLEAGUE]],STANDINGS_SV[TeamANDLeague],0),COLUMN(STANDINGS_SV[PLACE]))</f>
        <v>5</v>
      </c>
      <c r="Q477">
        <f>16-STANDINGS_OVERALL14[[#This Row],[LG BA]]</f>
        <v>4</v>
      </c>
      <c r="R477">
        <f>16-STANDINGS_OVERALL14[[#This Row],[LG R]]</f>
        <v>5</v>
      </c>
      <c r="S477">
        <f>16-STANDINGS_OVERALL14[[#This Row],[LG HR]]</f>
        <v>12</v>
      </c>
      <c r="T477">
        <f>16-STANDINGS_OVERALL14[[#This Row],[LG RBI]]</f>
        <v>7</v>
      </c>
      <c r="U477">
        <f>16-STANDINGS_OVERALL14[[#This Row],[LG SB]]</f>
        <v>4</v>
      </c>
      <c r="V477">
        <f>16-STANDINGS_OVERALL14[[#This Row],[LG ERA]]</f>
        <v>9</v>
      </c>
      <c r="W477">
        <f>16-STANDINGS_OVERALL14[[#This Row],[LG W]]</f>
        <v>1</v>
      </c>
      <c r="X477">
        <f>16-STANDINGS_OVERALL14[[#This Row],[LG WHIP]]</f>
        <v>8</v>
      </c>
      <c r="Y477">
        <f>16-STANDINGS_OVERALL14[[#This Row],[LG K]]</f>
        <v>1</v>
      </c>
      <c r="Z477">
        <f>16-STANDINGS_OVERALL14[[#This Row],[LG SV]]</f>
        <v>11</v>
      </c>
      <c r="AA477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62</v>
      </c>
      <c r="AB477">
        <f t="shared" si="7"/>
        <v>11</v>
      </c>
    </row>
    <row r="478" spans="1:28" x14ac:dyDescent="0.25">
      <c r="A478">
        <v>365</v>
      </c>
      <c r="B478" s="10" t="str">
        <f>STANDINGS_OVERALL14[[#This Row],[Team]]&amp;STANDINGS_OVERALL14[[#This Row],[League]]</f>
        <v>Mulleteers IIMain Event Online March 30 8 pm ET League 3</v>
      </c>
      <c r="C478" s="10" t="s">
        <v>765</v>
      </c>
      <c r="D478" t="s">
        <v>191</v>
      </c>
      <c r="E478" t="s">
        <v>422</v>
      </c>
      <c r="F478">
        <v>4</v>
      </c>
      <c r="G478">
        <f>INDEX(STANDINGS_BA[],MATCH(STANDINGS_OVERALL14[[#This Row],[TEAMandLEAGUE]],STANDINGS_BA[TeamANDLeague],0),COLUMN(STANDINGS_BA[PLACE]))</f>
        <v>4</v>
      </c>
      <c r="H478">
        <f>INDEX(STANDINGS_R[],MATCH(STANDINGS_OVERALL14[[#This Row],[TEAMandLEAGUE]],STANDINGS_R[TeamAndLeague],0),COLUMN(STANDINGS_R[PLACE]))</f>
        <v>14</v>
      </c>
      <c r="I478">
        <f>INDEX(STANDINGS_HR[],MATCH(STANDINGS_OVERALL14[[#This Row],[TEAMandLEAGUE]],STANDINGS_HR[TeamANDLeague],0),COLUMN(STANDINGS_HR[PLACE]))</f>
        <v>13</v>
      </c>
      <c r="J478">
        <f>INDEX(STANDINGS_RBI[],MATCH(STANDINGS_OVERALL14[[#This Row],[TEAMandLEAGUE]],STANDINGS_RBI[TeamANDLeague],0),COLUMN(STANDINGS_RBI[PLACE]))</f>
        <v>10</v>
      </c>
      <c r="K478">
        <f>INDEX(STANDINGS_SB[],MATCH(STANDINGS_OVERALL14[[#This Row],[TEAMandLEAGUE]],STANDINGS_SB[TeamANDLeague],0),COLUMN(STANDINGS_SB[PLACE]))</f>
        <v>2</v>
      </c>
      <c r="L478">
        <f>INDEX(STANDINGS_ERA[],MATCH(STANDINGS_OVERALL14[[#This Row],[TEAMandLEAGUE]],STANDINGS_ERA[TeamANDLeague],0),COLUMN(STANDINGS_ERA[PLACE]))</f>
        <v>13</v>
      </c>
      <c r="M478">
        <f>INDEX(STANDINGS_W[],MATCH(STANDINGS_OVERALL14[[#This Row],[TEAMandLEAGUE]],STANDINGS_W[TeamANDLeague],0),COLUMN(STANDINGS_W[PLACE]))</f>
        <v>14</v>
      </c>
      <c r="N478">
        <f>INDEX(STANDINGS_WHIP[],MATCH(STANDINGS_OVERALL14[[#This Row],[TEAMandLEAGUE]],STANDINGS_WHIP[TeamANDLeague],0),COLUMN(STANDINGS_WHIP[PLACE]))</f>
        <v>9</v>
      </c>
      <c r="O478">
        <f>INDEX(STANDINGS_K[],MATCH(STANDINGS_OVERALL14[[#This Row],[TEAMandLEAGUE]],STANDINGS_K[TeamANDLeague],0),COLUMN(STANDINGS_K[PLACE]))</f>
        <v>14</v>
      </c>
      <c r="P478">
        <f>INDEX(STANDINGS_SV[],MATCH(STANDINGS_OVERALL14[[#This Row],[TEAMandLEAGUE]],STANDINGS_SV[TeamANDLeague],0),COLUMN(STANDINGS_SV[PLACE]))</f>
        <v>6</v>
      </c>
      <c r="Q478">
        <f>16-STANDINGS_OVERALL14[[#This Row],[LG BA]]</f>
        <v>12</v>
      </c>
      <c r="R478">
        <f>16-STANDINGS_OVERALL14[[#This Row],[LG R]]</f>
        <v>2</v>
      </c>
      <c r="S478">
        <f>16-STANDINGS_OVERALL14[[#This Row],[LG HR]]</f>
        <v>3</v>
      </c>
      <c r="T478">
        <f>16-STANDINGS_OVERALL14[[#This Row],[LG RBI]]</f>
        <v>6</v>
      </c>
      <c r="U478">
        <f>16-STANDINGS_OVERALL14[[#This Row],[LG SB]]</f>
        <v>14</v>
      </c>
      <c r="V478">
        <f>16-STANDINGS_OVERALL14[[#This Row],[LG ERA]]</f>
        <v>3</v>
      </c>
      <c r="W478">
        <f>16-STANDINGS_OVERALL14[[#This Row],[LG W]]</f>
        <v>2</v>
      </c>
      <c r="X478">
        <f>16-STANDINGS_OVERALL14[[#This Row],[LG WHIP]]</f>
        <v>7</v>
      </c>
      <c r="Y478">
        <f>16-STANDINGS_OVERALL14[[#This Row],[LG K]]</f>
        <v>2</v>
      </c>
      <c r="Z478">
        <f>16-STANDINGS_OVERALL14[[#This Row],[LG SV]]</f>
        <v>10</v>
      </c>
      <c r="AA478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61</v>
      </c>
      <c r="AB478">
        <f t="shared" si="7"/>
        <v>12</v>
      </c>
    </row>
    <row r="479" spans="1:28" x14ac:dyDescent="0.25">
      <c r="A479">
        <v>394</v>
      </c>
      <c r="B479" s="10" t="str">
        <f>STANDINGS_OVERALL14[[#This Row],[Team]]&amp;STANDINGS_OVERALL14[[#This Row],[League]]</f>
        <v>Winning Fantasy BaseballMain Event Online March 30 8 pm ET League 3</v>
      </c>
      <c r="C479" s="10" t="s">
        <v>311</v>
      </c>
      <c r="D479" t="s">
        <v>78</v>
      </c>
      <c r="E479" t="s">
        <v>422</v>
      </c>
      <c r="F479">
        <v>2</v>
      </c>
      <c r="G479">
        <f>INDEX(STANDINGS_BA[],MATCH(STANDINGS_OVERALL14[[#This Row],[TEAMandLEAGUE]],STANDINGS_BA[TeamANDLeague],0),COLUMN(STANDINGS_BA[PLACE]))</f>
        <v>9</v>
      </c>
      <c r="H479">
        <f>INDEX(STANDINGS_R[],MATCH(STANDINGS_OVERALL14[[#This Row],[TEAMandLEAGUE]],STANDINGS_R[TeamAndLeague],0),COLUMN(STANDINGS_R[PLACE]))</f>
        <v>7</v>
      </c>
      <c r="I479">
        <f>INDEX(STANDINGS_HR[],MATCH(STANDINGS_OVERALL14[[#This Row],[TEAMandLEAGUE]],STANDINGS_HR[TeamANDLeague],0),COLUMN(STANDINGS_HR[PLACE]))</f>
        <v>14</v>
      </c>
      <c r="J479">
        <f>INDEX(STANDINGS_RBI[],MATCH(STANDINGS_OVERALL14[[#This Row],[TEAMandLEAGUE]],STANDINGS_RBI[TeamANDLeague],0),COLUMN(STANDINGS_RBI[PLACE]))</f>
        <v>8</v>
      </c>
      <c r="K479">
        <f>INDEX(STANDINGS_SB[],MATCH(STANDINGS_OVERALL14[[#This Row],[TEAMandLEAGUE]],STANDINGS_SB[TeamANDLeague],0),COLUMN(STANDINGS_SB[PLACE]))</f>
        <v>11</v>
      </c>
      <c r="L479">
        <f>INDEX(STANDINGS_ERA[],MATCH(STANDINGS_OVERALL14[[#This Row],[TEAMandLEAGUE]],STANDINGS_ERA[TeamANDLeague],0),COLUMN(STANDINGS_ERA[PLACE]))</f>
        <v>11</v>
      </c>
      <c r="M479">
        <f>INDEX(STANDINGS_W[],MATCH(STANDINGS_OVERALL14[[#This Row],[TEAMandLEAGUE]],STANDINGS_W[TeamANDLeague],0),COLUMN(STANDINGS_W[PLACE]))</f>
        <v>10</v>
      </c>
      <c r="N479">
        <f>INDEX(STANDINGS_WHIP[],MATCH(STANDINGS_OVERALL14[[#This Row],[TEAMandLEAGUE]],STANDINGS_WHIP[TeamANDLeague],0),COLUMN(STANDINGS_WHIP[PLACE]))</f>
        <v>10</v>
      </c>
      <c r="O479">
        <f>INDEX(STANDINGS_K[],MATCH(STANDINGS_OVERALL14[[#This Row],[TEAMandLEAGUE]],STANDINGS_K[TeamANDLeague],0),COLUMN(STANDINGS_K[PLACE]))</f>
        <v>13</v>
      </c>
      <c r="P479">
        <f>INDEX(STANDINGS_SV[],MATCH(STANDINGS_OVERALL14[[#This Row],[TEAMandLEAGUE]],STANDINGS_SV[TeamANDLeague],0),COLUMN(STANDINGS_SV[PLACE]))</f>
        <v>7</v>
      </c>
      <c r="Q479">
        <f>16-STANDINGS_OVERALL14[[#This Row],[LG BA]]</f>
        <v>7</v>
      </c>
      <c r="R479">
        <f>16-STANDINGS_OVERALL14[[#This Row],[LG R]]</f>
        <v>9</v>
      </c>
      <c r="S479">
        <f>16-STANDINGS_OVERALL14[[#This Row],[LG HR]]</f>
        <v>2</v>
      </c>
      <c r="T479">
        <f>16-STANDINGS_OVERALL14[[#This Row],[LG RBI]]</f>
        <v>8</v>
      </c>
      <c r="U479">
        <f>16-STANDINGS_OVERALL14[[#This Row],[LG SB]]</f>
        <v>5</v>
      </c>
      <c r="V479">
        <f>16-STANDINGS_OVERALL14[[#This Row],[LG ERA]]</f>
        <v>5</v>
      </c>
      <c r="W479">
        <f>16-STANDINGS_OVERALL14[[#This Row],[LG W]]</f>
        <v>6</v>
      </c>
      <c r="X479">
        <f>16-STANDINGS_OVERALL14[[#This Row],[LG WHIP]]</f>
        <v>6</v>
      </c>
      <c r="Y479">
        <f>16-STANDINGS_OVERALL14[[#This Row],[LG K]]</f>
        <v>3</v>
      </c>
      <c r="Z479">
        <f>16-STANDINGS_OVERALL14[[#This Row],[LG SV]]</f>
        <v>9</v>
      </c>
      <c r="AA479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60</v>
      </c>
      <c r="AB479">
        <f t="shared" si="7"/>
        <v>13</v>
      </c>
    </row>
    <row r="480" spans="1:28" x14ac:dyDescent="0.25">
      <c r="A480">
        <v>426</v>
      </c>
      <c r="B480" s="10" t="str">
        <f>STANDINGS_OVERALL14[[#This Row],[Team]]&amp;STANDINGS_OVERALL14[[#This Row],[League]]</f>
        <v>Team ZurichinMain Event Online March 30 8 pm ET League 3</v>
      </c>
      <c r="C480" s="10" t="s">
        <v>290</v>
      </c>
      <c r="D480" t="s">
        <v>291</v>
      </c>
      <c r="E480" t="s">
        <v>422</v>
      </c>
      <c r="F480">
        <v>13</v>
      </c>
      <c r="G480">
        <f>INDEX(STANDINGS_BA[],MATCH(STANDINGS_OVERALL14[[#This Row],[TEAMandLEAGUE]],STANDINGS_BA[TeamANDLeague],0),COLUMN(STANDINGS_BA[PLACE]))</f>
        <v>15</v>
      </c>
      <c r="H480">
        <f>INDEX(STANDINGS_R[],MATCH(STANDINGS_OVERALL14[[#This Row],[TEAMandLEAGUE]],STANDINGS_R[TeamAndLeague],0),COLUMN(STANDINGS_R[PLACE]))</f>
        <v>15</v>
      </c>
      <c r="I480">
        <f>INDEX(STANDINGS_HR[],MATCH(STANDINGS_OVERALL14[[#This Row],[TEAMandLEAGUE]],STANDINGS_HR[TeamANDLeague],0),COLUMN(STANDINGS_HR[PLACE]))</f>
        <v>11</v>
      </c>
      <c r="J480">
        <f>INDEX(STANDINGS_RBI[],MATCH(STANDINGS_OVERALL14[[#This Row],[TEAMandLEAGUE]],STANDINGS_RBI[TeamANDLeague],0),COLUMN(STANDINGS_RBI[PLACE]))</f>
        <v>14</v>
      </c>
      <c r="K480">
        <f>INDEX(STANDINGS_SB[],MATCH(STANDINGS_OVERALL14[[#This Row],[TEAMandLEAGUE]],STANDINGS_SB[TeamANDLeague],0),COLUMN(STANDINGS_SB[PLACE]))</f>
        <v>15</v>
      </c>
      <c r="L480">
        <f>INDEX(STANDINGS_ERA[],MATCH(STANDINGS_OVERALL14[[#This Row],[TEAMandLEAGUE]],STANDINGS_ERA[TeamANDLeague],0),COLUMN(STANDINGS_ERA[PLACE]))</f>
        <v>9</v>
      </c>
      <c r="M480">
        <f>INDEX(STANDINGS_W[],MATCH(STANDINGS_OVERALL14[[#This Row],[TEAMandLEAGUE]],STANDINGS_W[TeamANDLeague],0),COLUMN(STANDINGS_W[PLACE]))</f>
        <v>12</v>
      </c>
      <c r="N480">
        <f>INDEX(STANDINGS_WHIP[],MATCH(STANDINGS_OVERALL14[[#This Row],[TEAMandLEAGUE]],STANDINGS_WHIP[TeamANDLeague],0),COLUMN(STANDINGS_WHIP[PLACE]))</f>
        <v>6</v>
      </c>
      <c r="O480">
        <f>INDEX(STANDINGS_K[],MATCH(STANDINGS_OVERALL14[[#This Row],[TEAMandLEAGUE]],STANDINGS_K[TeamANDLeague],0),COLUMN(STANDINGS_K[PLACE]))</f>
        <v>6</v>
      </c>
      <c r="P480">
        <f>INDEX(STANDINGS_SV[],MATCH(STANDINGS_OVERALL14[[#This Row],[TEAMandLEAGUE]],STANDINGS_SV[TeamANDLeague],0),COLUMN(STANDINGS_SV[PLACE]))</f>
        <v>14</v>
      </c>
      <c r="Q480">
        <f>16-STANDINGS_OVERALL14[[#This Row],[LG BA]]</f>
        <v>1</v>
      </c>
      <c r="R480">
        <f>16-STANDINGS_OVERALL14[[#This Row],[LG R]]</f>
        <v>1</v>
      </c>
      <c r="S480">
        <f>16-STANDINGS_OVERALL14[[#This Row],[LG HR]]</f>
        <v>5</v>
      </c>
      <c r="T480">
        <f>16-STANDINGS_OVERALL14[[#This Row],[LG RBI]]</f>
        <v>2</v>
      </c>
      <c r="U480">
        <f>16-STANDINGS_OVERALL14[[#This Row],[LG SB]]</f>
        <v>1</v>
      </c>
      <c r="V480">
        <f>16-STANDINGS_OVERALL14[[#This Row],[LG ERA]]</f>
        <v>7</v>
      </c>
      <c r="W480">
        <f>16-STANDINGS_OVERALL14[[#This Row],[LG W]]</f>
        <v>4</v>
      </c>
      <c r="X480">
        <f>16-STANDINGS_OVERALL14[[#This Row],[LG WHIP]]</f>
        <v>10</v>
      </c>
      <c r="Y480">
        <f>16-STANDINGS_OVERALL14[[#This Row],[LG K]]</f>
        <v>10</v>
      </c>
      <c r="Z480">
        <f>16-STANDINGS_OVERALL14[[#This Row],[LG SV]]</f>
        <v>2</v>
      </c>
      <c r="AA480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43</v>
      </c>
      <c r="AB480">
        <f t="shared" si="7"/>
        <v>14</v>
      </c>
    </row>
    <row r="481" spans="1:28" x14ac:dyDescent="0.25">
      <c r="A481">
        <v>447</v>
      </c>
      <c r="B481" s="10" t="str">
        <f>STANDINGS_OVERALL14[[#This Row],[Team]]&amp;STANDINGS_OVERALL14[[#This Row],[League]]</f>
        <v>HAMCROMain Event Online March 30 8 pm ET League 3</v>
      </c>
      <c r="C481" s="10" t="s">
        <v>840</v>
      </c>
      <c r="D481" t="s">
        <v>79</v>
      </c>
      <c r="E481" t="s">
        <v>422</v>
      </c>
      <c r="F481">
        <v>6</v>
      </c>
      <c r="G481">
        <f>INDEX(STANDINGS_BA[],MATCH(STANDINGS_OVERALL14[[#This Row],[TEAMandLEAGUE]],STANDINGS_BA[TeamANDLeague],0),COLUMN(STANDINGS_BA[PLACE]))</f>
        <v>14</v>
      </c>
      <c r="H481">
        <f>INDEX(STANDINGS_R[],MATCH(STANDINGS_OVERALL14[[#This Row],[TEAMandLEAGUE]],STANDINGS_R[TeamAndLeague],0),COLUMN(STANDINGS_R[PLACE]))</f>
        <v>13</v>
      </c>
      <c r="I481">
        <f>INDEX(STANDINGS_HR[],MATCH(STANDINGS_OVERALL14[[#This Row],[TEAMandLEAGUE]],STANDINGS_HR[TeamANDLeague],0),COLUMN(STANDINGS_HR[PLACE]))</f>
        <v>15</v>
      </c>
      <c r="J481">
        <f>INDEX(STANDINGS_RBI[],MATCH(STANDINGS_OVERALL14[[#This Row],[TEAMandLEAGUE]],STANDINGS_RBI[TeamANDLeague],0),COLUMN(STANDINGS_RBI[PLACE]))</f>
        <v>15</v>
      </c>
      <c r="K481">
        <f>INDEX(STANDINGS_SB[],MATCH(STANDINGS_OVERALL14[[#This Row],[TEAMandLEAGUE]],STANDINGS_SB[TeamANDLeague],0),COLUMN(STANDINGS_SB[PLACE]))</f>
        <v>4</v>
      </c>
      <c r="L481">
        <f>INDEX(STANDINGS_ERA[],MATCH(STANDINGS_OVERALL14[[#This Row],[TEAMandLEAGUE]],STANDINGS_ERA[TeamANDLeague],0),COLUMN(STANDINGS_ERA[PLACE]))</f>
        <v>14</v>
      </c>
      <c r="M481">
        <f>INDEX(STANDINGS_W[],MATCH(STANDINGS_OVERALL14[[#This Row],[TEAMandLEAGUE]],STANDINGS_W[TeamANDLeague],0),COLUMN(STANDINGS_W[PLACE]))</f>
        <v>6</v>
      </c>
      <c r="N481">
        <f>INDEX(STANDINGS_WHIP[],MATCH(STANDINGS_OVERALL14[[#This Row],[TEAMandLEAGUE]],STANDINGS_WHIP[TeamANDLeague],0),COLUMN(STANDINGS_WHIP[PLACE]))</f>
        <v>13</v>
      </c>
      <c r="O481">
        <f>INDEX(STANDINGS_K[],MATCH(STANDINGS_OVERALL14[[#This Row],[TEAMandLEAGUE]],STANDINGS_K[TeamANDLeague],0),COLUMN(STANDINGS_K[PLACE]))</f>
        <v>12</v>
      </c>
      <c r="P481">
        <f>INDEX(STANDINGS_SV[],MATCH(STANDINGS_OVERALL14[[#This Row],[TEAMandLEAGUE]],STANDINGS_SV[TeamANDLeague],0),COLUMN(STANDINGS_SV[PLACE]))</f>
        <v>12</v>
      </c>
      <c r="Q481">
        <f>16-STANDINGS_OVERALL14[[#This Row],[LG BA]]</f>
        <v>2</v>
      </c>
      <c r="R481">
        <f>16-STANDINGS_OVERALL14[[#This Row],[LG R]]</f>
        <v>3</v>
      </c>
      <c r="S481">
        <f>16-STANDINGS_OVERALL14[[#This Row],[LG HR]]</f>
        <v>1</v>
      </c>
      <c r="T481">
        <f>16-STANDINGS_OVERALL14[[#This Row],[LG RBI]]</f>
        <v>1</v>
      </c>
      <c r="U481">
        <f>16-STANDINGS_OVERALL14[[#This Row],[LG SB]]</f>
        <v>12</v>
      </c>
      <c r="V481">
        <f>16-STANDINGS_OVERALL14[[#This Row],[LG ERA]]</f>
        <v>2</v>
      </c>
      <c r="W481">
        <f>16-STANDINGS_OVERALL14[[#This Row],[LG W]]</f>
        <v>10</v>
      </c>
      <c r="X481">
        <f>16-STANDINGS_OVERALL14[[#This Row],[LG WHIP]]</f>
        <v>3</v>
      </c>
      <c r="Y481">
        <f>16-STANDINGS_OVERALL14[[#This Row],[LG K]]</f>
        <v>4</v>
      </c>
      <c r="Z481">
        <f>16-STANDINGS_OVERALL14[[#This Row],[LG SV]]</f>
        <v>4</v>
      </c>
      <c r="AA481">
        <f>STANDINGS_OVERALL14[[#This Row],[PTS BA]]+STANDINGS_OVERALL14[[#This Row],[PTS R]]+STANDINGS_OVERALL14[[#This Row],[PTS HR]]+STANDINGS_OVERALL14[[#This Row],[PTS RBI]]+STANDINGS_OVERALL14[[#This Row],[PTS SB]]+STANDINGS_OVERALL14[[#This Row],[PTS ERA]]+STANDINGS_OVERALL14[[#This Row],[PTS W]]+STANDINGS_OVERALL14[[#This Row],[PTS WHIP]]+STANDINGS_OVERALL14[[#This Row],[PTS K]]+STANDINGS_OVERALL14[[#This Row],[PTS SV]]</f>
        <v>42</v>
      </c>
      <c r="AB481">
        <f t="shared" si="7"/>
        <v>15</v>
      </c>
    </row>
  </sheetData>
  <pageMargins left="0.7" right="0.7" top="0.75" bottom="0.75" header="0.3" footer="0.3"/>
  <pageSetup orientation="portrait" verticalDpi="0" r:id="rId1"/>
  <ignoredErrors>
    <ignoredError sqref="R2 S2:Z2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1"/>
  <sheetViews>
    <sheetView workbookViewId="0">
      <selection activeCell="B34" sqref="B34"/>
    </sheetView>
  </sheetViews>
  <sheetFormatPr defaultRowHeight="15" x14ac:dyDescent="0.25"/>
  <cols>
    <col min="2" max="2" width="33.42578125" bestFit="1" customWidth="1"/>
    <col min="3" max="3" width="30.42578125" bestFit="1" customWidth="1"/>
    <col min="4" max="5" width="41.85546875" bestFit="1" customWidth="1"/>
  </cols>
  <sheetData>
    <row r="1" spans="1:11" x14ac:dyDescent="0.25">
      <c r="A1" t="s">
        <v>12</v>
      </c>
      <c r="B1" t="s">
        <v>406</v>
      </c>
      <c r="C1" t="s">
        <v>13</v>
      </c>
      <c r="D1" t="s">
        <v>14</v>
      </c>
      <c r="E1" t="s">
        <v>15</v>
      </c>
      <c r="F1" t="s">
        <v>889</v>
      </c>
      <c r="G1" t="s">
        <v>301</v>
      </c>
      <c r="H1" t="s">
        <v>302</v>
      </c>
      <c r="I1" t="s">
        <v>303</v>
      </c>
      <c r="J1" t="s">
        <v>304</v>
      </c>
      <c r="K1" t="s">
        <v>298</v>
      </c>
    </row>
    <row r="2" spans="1:11" x14ac:dyDescent="0.25">
      <c r="A2">
        <v>60</v>
      </c>
      <c r="B2" s="10" t="str">
        <f>STANDINGS_OVERALL[[#This Row],[Team]]&amp;STANDINGS_OVERALL[[#This Row],[League]]</f>
        <v>Ray Rays RevengeMain Event Chicago League</v>
      </c>
      <c r="C2" s="10" t="s">
        <v>472</v>
      </c>
      <c r="D2" t="s">
        <v>130</v>
      </c>
      <c r="E2" t="s">
        <v>473</v>
      </c>
      <c r="F2">
        <v>7</v>
      </c>
      <c r="G2">
        <v>1933</v>
      </c>
      <c r="H2" s="9">
        <v>1381</v>
      </c>
      <c r="I2">
        <v>3314</v>
      </c>
      <c r="J2" s="9">
        <v>0</v>
      </c>
      <c r="K2">
        <f t="shared" ref="K2:K65" si="0">IF(E2=E1,K1+1,1)</f>
        <v>1</v>
      </c>
    </row>
    <row r="3" spans="1:11" x14ac:dyDescent="0.25">
      <c r="A3">
        <v>97</v>
      </c>
      <c r="B3" s="10" t="str">
        <f>STANDINGS_OVERALL[[#This Row],[Team]]&amp;STANDINGS_OVERALL[[#This Row],[League]]</f>
        <v>KIRKSVILLE OSTEOPATHS 1906Main Event Chicago League</v>
      </c>
      <c r="C3" s="10" t="s">
        <v>500</v>
      </c>
      <c r="D3" t="s">
        <v>64</v>
      </c>
      <c r="E3" t="s">
        <v>473</v>
      </c>
      <c r="F3">
        <v>8</v>
      </c>
      <c r="G3">
        <v>1052</v>
      </c>
      <c r="H3" s="9">
        <v>2049</v>
      </c>
      <c r="I3" s="9">
        <v>3101</v>
      </c>
      <c r="J3" s="9">
        <v>0</v>
      </c>
      <c r="K3">
        <f t="shared" si="0"/>
        <v>2</v>
      </c>
    </row>
    <row r="4" spans="1:11" x14ac:dyDescent="0.25">
      <c r="A4">
        <v>100</v>
      </c>
      <c r="B4" s="10" t="str">
        <f>STANDINGS_OVERALL[[#This Row],[Team]]&amp;STANDINGS_OVERALL[[#This Row],[League]]</f>
        <v>JK ALL THE WAY CHICAGOMain Event Chicago League</v>
      </c>
      <c r="C4" s="10" t="s">
        <v>505</v>
      </c>
      <c r="D4" t="s">
        <v>166</v>
      </c>
      <c r="E4" t="s">
        <v>473</v>
      </c>
      <c r="F4">
        <v>10</v>
      </c>
      <c r="G4">
        <v>1668.5</v>
      </c>
      <c r="H4">
        <v>1422</v>
      </c>
      <c r="I4" s="9">
        <v>3090.5</v>
      </c>
      <c r="J4" s="9">
        <v>0</v>
      </c>
      <c r="K4">
        <f t="shared" si="0"/>
        <v>3</v>
      </c>
    </row>
    <row r="5" spans="1:11" x14ac:dyDescent="0.25">
      <c r="A5">
        <v>120</v>
      </c>
      <c r="B5" s="10" t="str">
        <f>STANDINGS_OVERALL[[#This Row],[Team]]&amp;STANDINGS_OVERALL[[#This Row],[League]]</f>
        <v>No Balls No Babies IMain Event Chicago League</v>
      </c>
      <c r="C5" s="10" t="s">
        <v>527</v>
      </c>
      <c r="D5" t="s">
        <v>142</v>
      </c>
      <c r="E5" t="s">
        <v>473</v>
      </c>
      <c r="F5">
        <v>1</v>
      </c>
      <c r="G5">
        <v>1833</v>
      </c>
      <c r="H5" s="9">
        <v>1117.5</v>
      </c>
      <c r="I5" s="9">
        <v>2950.5</v>
      </c>
      <c r="J5" s="9">
        <v>0</v>
      </c>
      <c r="K5">
        <f t="shared" si="0"/>
        <v>4</v>
      </c>
    </row>
    <row r="6" spans="1:11" x14ac:dyDescent="0.25">
      <c r="A6">
        <v>125</v>
      </c>
      <c r="B6" s="10" t="str">
        <f>STANDINGS_OVERALL[[#This Row],[Team]]&amp;STANDINGS_OVERALL[[#This Row],[League]]</f>
        <v>The Notorious C.O.Z.Main Event Chicago League</v>
      </c>
      <c r="C6" s="10" t="s">
        <v>491</v>
      </c>
      <c r="D6" t="s">
        <v>122</v>
      </c>
      <c r="E6" t="s">
        <v>473</v>
      </c>
      <c r="F6">
        <v>9</v>
      </c>
      <c r="G6">
        <v>1871</v>
      </c>
      <c r="H6">
        <v>1047</v>
      </c>
      <c r="I6">
        <v>2918</v>
      </c>
      <c r="J6" s="9">
        <v>0</v>
      </c>
      <c r="K6">
        <f t="shared" si="0"/>
        <v>5</v>
      </c>
    </row>
    <row r="7" spans="1:11" x14ac:dyDescent="0.25">
      <c r="A7">
        <v>136</v>
      </c>
      <c r="B7" s="10" t="str">
        <f>STANDINGS_OVERALL[[#This Row],[Team]]&amp;STANDINGS_OVERALL[[#This Row],[League]]</f>
        <v>THIRTY STIFFSMain Event Chicago League</v>
      </c>
      <c r="C7" s="10" t="s">
        <v>187</v>
      </c>
      <c r="D7" t="s">
        <v>188</v>
      </c>
      <c r="E7" t="s">
        <v>473</v>
      </c>
      <c r="F7">
        <v>6</v>
      </c>
      <c r="G7">
        <v>1590.5</v>
      </c>
      <c r="H7" s="9">
        <v>1273</v>
      </c>
      <c r="I7" s="9">
        <v>2863.5</v>
      </c>
      <c r="J7" s="9">
        <v>0</v>
      </c>
      <c r="K7">
        <f t="shared" si="0"/>
        <v>6</v>
      </c>
    </row>
    <row r="8" spans="1:11" x14ac:dyDescent="0.25">
      <c r="A8">
        <v>156</v>
      </c>
      <c r="B8" s="10" t="str">
        <f>STANDINGS_OVERALL[[#This Row],[Team]]&amp;STANDINGS_OVERALL[[#This Row],[League]]</f>
        <v>Dutch MafiaMain Event Chicago League</v>
      </c>
      <c r="C8" s="10" t="s">
        <v>222</v>
      </c>
      <c r="D8" t="s">
        <v>223</v>
      </c>
      <c r="E8" t="s">
        <v>473</v>
      </c>
      <c r="F8">
        <v>11</v>
      </c>
      <c r="G8">
        <v>1115.5</v>
      </c>
      <c r="H8" s="9">
        <v>1670.5</v>
      </c>
      <c r="I8" s="9">
        <v>2786</v>
      </c>
      <c r="J8" s="9">
        <v>0</v>
      </c>
      <c r="K8">
        <f t="shared" si="0"/>
        <v>7</v>
      </c>
    </row>
    <row r="9" spans="1:11" x14ac:dyDescent="0.25">
      <c r="A9">
        <v>193</v>
      </c>
      <c r="B9" s="10" t="str">
        <f>STANDINGS_OVERALL[[#This Row],[Team]]&amp;STANDINGS_OVERALL[[#This Row],[League]]</f>
        <v>Serenity NowMain Event Chicago League</v>
      </c>
      <c r="C9" s="10" t="s">
        <v>598</v>
      </c>
      <c r="D9" t="s">
        <v>149</v>
      </c>
      <c r="E9" t="s">
        <v>473</v>
      </c>
      <c r="F9">
        <v>15</v>
      </c>
      <c r="G9">
        <v>963.5</v>
      </c>
      <c r="H9" s="9">
        <v>1658</v>
      </c>
      <c r="I9" s="9">
        <v>2621.5</v>
      </c>
      <c r="J9" s="9">
        <v>0</v>
      </c>
      <c r="K9">
        <f t="shared" si="0"/>
        <v>8</v>
      </c>
    </row>
    <row r="10" spans="1:11" x14ac:dyDescent="0.25">
      <c r="A10">
        <v>235</v>
      </c>
      <c r="B10" s="10" t="str">
        <f>STANDINGS_OVERALL[[#This Row],[Team]]&amp;STANDINGS_OVERALL[[#This Row],[League]]</f>
        <v>88'ssMain Event Chicago League</v>
      </c>
      <c r="C10" s="10" t="s">
        <v>634</v>
      </c>
      <c r="D10" t="s">
        <v>269</v>
      </c>
      <c r="E10" t="s">
        <v>473</v>
      </c>
      <c r="F10">
        <v>2</v>
      </c>
      <c r="G10">
        <v>1292</v>
      </c>
      <c r="H10" s="9">
        <v>1176</v>
      </c>
      <c r="I10" s="9">
        <v>2468</v>
      </c>
      <c r="J10" s="9">
        <v>0</v>
      </c>
      <c r="K10">
        <f t="shared" si="0"/>
        <v>9</v>
      </c>
    </row>
    <row r="11" spans="1:11" x14ac:dyDescent="0.25">
      <c r="A11">
        <v>245</v>
      </c>
      <c r="B11" s="10" t="str">
        <f>STANDINGS_OVERALL[[#This Row],[Team]]&amp;STANDINGS_OVERALL[[#This Row],[League]]</f>
        <v>Darth VanderMain Event Chicago League</v>
      </c>
      <c r="C11" s="10" t="s">
        <v>206</v>
      </c>
      <c r="D11" t="s">
        <v>207</v>
      </c>
      <c r="E11" t="s">
        <v>473</v>
      </c>
      <c r="F11">
        <v>3</v>
      </c>
      <c r="G11">
        <v>1441</v>
      </c>
      <c r="H11" s="9">
        <v>973.5</v>
      </c>
      <c r="I11" s="9">
        <v>2414.5</v>
      </c>
      <c r="J11" s="9">
        <v>0</v>
      </c>
      <c r="K11">
        <f t="shared" si="0"/>
        <v>10</v>
      </c>
    </row>
    <row r="12" spans="1:11" x14ac:dyDescent="0.25">
      <c r="A12">
        <v>308</v>
      </c>
      <c r="B12" s="10" t="str">
        <f>STANDINGS_OVERALL[[#This Row],[Team]]&amp;STANDINGS_OVERALL[[#This Row],[League]]</f>
        <v>Mr Dalrae's ArrogateMain Event Chicago League</v>
      </c>
      <c r="C12" s="10" t="s">
        <v>704</v>
      </c>
      <c r="D12" t="s">
        <v>33</v>
      </c>
      <c r="E12" t="s">
        <v>473</v>
      </c>
      <c r="F12">
        <v>12</v>
      </c>
      <c r="G12">
        <v>951</v>
      </c>
      <c r="H12" s="9">
        <v>1155</v>
      </c>
      <c r="I12" s="9">
        <v>2106</v>
      </c>
      <c r="J12" s="9">
        <v>0</v>
      </c>
      <c r="K12">
        <f t="shared" si="0"/>
        <v>11</v>
      </c>
    </row>
    <row r="13" spans="1:11" x14ac:dyDescent="0.25">
      <c r="A13">
        <v>370</v>
      </c>
      <c r="B13" s="10" t="str">
        <f>STANDINGS_OVERALL[[#This Row],[Team]]&amp;STANDINGS_OVERALL[[#This Row],[League]]</f>
        <v>Doug's DawgsMain Event Chicago League</v>
      </c>
      <c r="C13" s="10" t="s">
        <v>31</v>
      </c>
      <c r="D13" t="s">
        <v>32</v>
      </c>
      <c r="E13" t="s">
        <v>473</v>
      </c>
      <c r="F13">
        <v>14</v>
      </c>
      <c r="G13">
        <v>874.5</v>
      </c>
      <c r="H13" s="9">
        <v>917.5</v>
      </c>
      <c r="I13" s="9">
        <v>1792</v>
      </c>
      <c r="J13" s="9">
        <v>0</v>
      </c>
      <c r="K13">
        <f t="shared" si="0"/>
        <v>12</v>
      </c>
    </row>
    <row r="14" spans="1:11" x14ac:dyDescent="0.25">
      <c r="A14">
        <v>371</v>
      </c>
      <c r="B14" s="10" t="str">
        <f>STANDINGS_OVERALL[[#This Row],[Team]]&amp;STANDINGS_OVERALL[[#This Row],[League]]</f>
        <v>Sons of Thunder - ChicagoMain Event Chicago League</v>
      </c>
      <c r="C14" s="10" t="s">
        <v>771</v>
      </c>
      <c r="D14" t="s">
        <v>62</v>
      </c>
      <c r="E14" t="s">
        <v>473</v>
      </c>
      <c r="F14">
        <v>5</v>
      </c>
      <c r="G14">
        <v>970.5</v>
      </c>
      <c r="H14" s="9">
        <v>820.5</v>
      </c>
      <c r="I14" s="9">
        <v>1791</v>
      </c>
      <c r="J14" s="9">
        <v>0</v>
      </c>
      <c r="K14">
        <f t="shared" si="0"/>
        <v>13</v>
      </c>
    </row>
    <row r="15" spans="1:11" x14ac:dyDescent="0.25">
      <c r="A15">
        <v>453</v>
      </c>
      <c r="B15" s="10" t="str">
        <f>STANDINGS_OVERALL[[#This Row],[Team]]&amp;STANDINGS_OVERALL[[#This Row],[League]]</f>
        <v>EFORCE XVIIIMain Event Chicago League</v>
      </c>
      <c r="C15" s="10" t="s">
        <v>848</v>
      </c>
      <c r="D15" t="s">
        <v>174</v>
      </c>
      <c r="E15" t="s">
        <v>473</v>
      </c>
      <c r="F15">
        <v>4</v>
      </c>
      <c r="G15">
        <v>584.5</v>
      </c>
      <c r="H15">
        <v>593</v>
      </c>
      <c r="I15">
        <v>1177.5</v>
      </c>
      <c r="J15">
        <v>0</v>
      </c>
      <c r="K15">
        <f t="shared" si="0"/>
        <v>14</v>
      </c>
    </row>
    <row r="16" spans="1:11" x14ac:dyDescent="0.25">
      <c r="A16">
        <v>472</v>
      </c>
      <c r="B16" s="10" t="str">
        <f>STANDINGS_OVERALL[[#This Row],[Team]]&amp;STANDINGS_OVERALL[[#This Row],[League]]</f>
        <v>Shawon-O-MetersMain Event Chicago League</v>
      </c>
      <c r="C16" s="10" t="s">
        <v>875</v>
      </c>
      <c r="D16" t="s">
        <v>876</v>
      </c>
      <c r="E16" t="s">
        <v>473</v>
      </c>
      <c r="F16">
        <v>13</v>
      </c>
      <c r="G16">
        <v>373</v>
      </c>
      <c r="H16">
        <v>431</v>
      </c>
      <c r="I16">
        <v>804</v>
      </c>
      <c r="J16">
        <v>0</v>
      </c>
      <c r="K16">
        <f t="shared" si="0"/>
        <v>15</v>
      </c>
    </row>
    <row r="17" spans="1:11" x14ac:dyDescent="0.25">
      <c r="A17">
        <v>34</v>
      </c>
      <c r="B17" s="10" t="str">
        <f>STANDINGS_OVERALL[[#This Row],[Team]]&amp;STANDINGS_OVERALL[[#This Row],[League]]</f>
        <v>OaktownMain Event Las Vegas April 1 League 1</v>
      </c>
      <c r="C17" s="10" t="s">
        <v>136</v>
      </c>
      <c r="D17" t="s">
        <v>137</v>
      </c>
      <c r="E17" t="s">
        <v>452</v>
      </c>
      <c r="F17">
        <v>13</v>
      </c>
      <c r="G17">
        <v>2045.5</v>
      </c>
      <c r="H17" s="9">
        <v>1490</v>
      </c>
      <c r="I17">
        <v>3535.5</v>
      </c>
      <c r="J17" s="9">
        <v>0</v>
      </c>
      <c r="K17">
        <f t="shared" si="0"/>
        <v>1</v>
      </c>
    </row>
    <row r="18" spans="1:11" x14ac:dyDescent="0.25">
      <c r="A18">
        <v>54</v>
      </c>
      <c r="B18" s="10" t="str">
        <f>STANDINGS_OVERALL[[#This Row],[Team]]&amp;STANDINGS_OVERALL[[#This Row],[League]]</f>
        <v>Team WarnerMain Event Las Vegas April 1 League 1</v>
      </c>
      <c r="C18" s="10" t="s">
        <v>161</v>
      </c>
      <c r="D18" t="s">
        <v>162</v>
      </c>
      <c r="E18" t="s">
        <v>452</v>
      </c>
      <c r="F18">
        <v>7</v>
      </c>
      <c r="G18">
        <v>1571.5</v>
      </c>
      <c r="H18" s="9">
        <v>1783</v>
      </c>
      <c r="I18" s="9">
        <v>3354.5</v>
      </c>
      <c r="J18" s="9">
        <v>0</v>
      </c>
      <c r="K18">
        <f t="shared" si="0"/>
        <v>2</v>
      </c>
    </row>
    <row r="19" spans="1:11" x14ac:dyDescent="0.25">
      <c r="A19">
        <v>57</v>
      </c>
      <c r="B19" s="10" t="str">
        <f>STANDINGS_OVERALL[[#This Row],[Team]]&amp;STANDINGS_OVERALL[[#This Row],[League]]</f>
        <v>Vegas VandalsMain Event Las Vegas April 1 League 1</v>
      </c>
      <c r="C19" s="10" t="s">
        <v>224</v>
      </c>
      <c r="D19" t="s">
        <v>225</v>
      </c>
      <c r="E19" t="s">
        <v>452</v>
      </c>
      <c r="F19">
        <v>14</v>
      </c>
      <c r="G19">
        <v>1633.5</v>
      </c>
      <c r="H19" s="9">
        <v>1695.5</v>
      </c>
      <c r="I19" s="9">
        <v>3329</v>
      </c>
      <c r="J19" s="9">
        <v>0</v>
      </c>
      <c r="K19">
        <f t="shared" si="0"/>
        <v>3</v>
      </c>
    </row>
    <row r="20" spans="1:11" x14ac:dyDescent="0.25">
      <c r="A20">
        <v>58</v>
      </c>
      <c r="B20" s="10" t="str">
        <f>STANDINGS_OVERALL[[#This Row],[Team]]&amp;STANDINGS_OVERALL[[#This Row],[League]]</f>
        <v>Team PinkstaffMain Event Las Vegas April 1 League 1</v>
      </c>
      <c r="C20" s="10" t="s">
        <v>315</v>
      </c>
      <c r="D20" t="s">
        <v>316</v>
      </c>
      <c r="E20" t="s">
        <v>452</v>
      </c>
      <c r="F20">
        <v>11</v>
      </c>
      <c r="G20">
        <v>1189.5</v>
      </c>
      <c r="H20" s="9">
        <v>2128.5</v>
      </c>
      <c r="I20" s="9">
        <v>3318</v>
      </c>
      <c r="J20" s="9">
        <v>0</v>
      </c>
      <c r="K20">
        <f t="shared" si="0"/>
        <v>4</v>
      </c>
    </row>
    <row r="21" spans="1:11" x14ac:dyDescent="0.25">
      <c r="A21">
        <v>61</v>
      </c>
      <c r="B21" s="10" t="str">
        <f>STANDINGS_OVERALL[[#This Row],[Team]]&amp;STANDINGS_OVERALL[[#This Row],[League]]</f>
        <v>The Ron Jeremy of Midget PornMain Event Las Vegas April 1 League 1</v>
      </c>
      <c r="C21" s="10" t="s">
        <v>368</v>
      </c>
      <c r="D21" t="s">
        <v>126</v>
      </c>
      <c r="E21" t="s">
        <v>452</v>
      </c>
      <c r="F21">
        <v>2</v>
      </c>
      <c r="G21">
        <v>1508</v>
      </c>
      <c r="H21" s="9">
        <v>1794</v>
      </c>
      <c r="I21" s="9">
        <v>3302</v>
      </c>
      <c r="J21" s="9">
        <v>0</v>
      </c>
      <c r="K21">
        <f t="shared" si="0"/>
        <v>5</v>
      </c>
    </row>
    <row r="22" spans="1:11" x14ac:dyDescent="0.25">
      <c r="A22">
        <v>108</v>
      </c>
      <c r="B22" s="10" t="str">
        <f>STANDINGS_OVERALL[[#This Row],[Team]]&amp;STANDINGS_OVERALL[[#This Row],[League]]</f>
        <v>Bob EnzyteMain Event Las Vegas April 1 League 1</v>
      </c>
      <c r="C22" s="10" t="s">
        <v>241</v>
      </c>
      <c r="D22" t="s">
        <v>242</v>
      </c>
      <c r="E22" t="s">
        <v>452</v>
      </c>
      <c r="F22">
        <v>9</v>
      </c>
      <c r="G22">
        <v>1217</v>
      </c>
      <c r="H22" s="9">
        <v>1818</v>
      </c>
      <c r="I22" s="9">
        <v>3035</v>
      </c>
      <c r="J22" s="9">
        <v>0</v>
      </c>
      <c r="K22">
        <f t="shared" si="0"/>
        <v>6</v>
      </c>
    </row>
    <row r="23" spans="1:11" x14ac:dyDescent="0.25">
      <c r="A23">
        <v>278</v>
      </c>
      <c r="B23" s="10" t="str">
        <f>STANDINGS_OVERALL[[#This Row],[Team]]&amp;STANDINGS_OVERALL[[#This Row],[League]]</f>
        <v>LEATHERNECK 9Main Event Las Vegas April 1 League 1</v>
      </c>
      <c r="C23" s="10" t="s">
        <v>670</v>
      </c>
      <c r="D23" t="s">
        <v>274</v>
      </c>
      <c r="E23" t="s">
        <v>452</v>
      </c>
      <c r="F23">
        <v>12</v>
      </c>
      <c r="G23">
        <v>1073.5</v>
      </c>
      <c r="H23" s="9">
        <v>1197</v>
      </c>
      <c r="I23" s="9">
        <v>2270.5</v>
      </c>
      <c r="J23" s="9">
        <v>0</v>
      </c>
      <c r="K23">
        <f t="shared" si="0"/>
        <v>7</v>
      </c>
    </row>
    <row r="24" spans="1:11" x14ac:dyDescent="0.25">
      <c r="A24">
        <v>289</v>
      </c>
      <c r="B24" s="10" t="str">
        <f>STANDINGS_OVERALL[[#This Row],[Team]]&amp;STANDINGS_OVERALL[[#This Row],[League]]</f>
        <v>Warrior Poets IIIMain Event Las Vegas April 1 League 1</v>
      </c>
      <c r="C24" s="10" t="s">
        <v>684</v>
      </c>
      <c r="D24" t="s">
        <v>685</v>
      </c>
      <c r="E24" t="s">
        <v>452</v>
      </c>
      <c r="F24">
        <v>15</v>
      </c>
      <c r="G24">
        <v>1669.5</v>
      </c>
      <c r="H24" s="9">
        <v>551.5</v>
      </c>
      <c r="I24" s="9">
        <v>2221</v>
      </c>
      <c r="J24" s="9">
        <v>0</v>
      </c>
      <c r="K24">
        <f t="shared" si="0"/>
        <v>8</v>
      </c>
    </row>
    <row r="25" spans="1:11" x14ac:dyDescent="0.25">
      <c r="A25">
        <v>326</v>
      </c>
      <c r="B25" s="10" t="str">
        <f>STANDINGS_OVERALL[[#This Row],[Team]]&amp;STANDINGS_OVERALL[[#This Row],[League]]</f>
        <v>MustSeeTV314{M4}Main Event Las Vegas April 1 League 1</v>
      </c>
      <c r="C25" s="10" t="s">
        <v>727</v>
      </c>
      <c r="D25" t="s">
        <v>40</v>
      </c>
      <c r="E25" t="s">
        <v>452</v>
      </c>
      <c r="F25">
        <v>6</v>
      </c>
      <c r="G25">
        <v>1090</v>
      </c>
      <c r="H25" s="9">
        <v>924</v>
      </c>
      <c r="I25" s="9">
        <v>2014</v>
      </c>
      <c r="J25" s="9">
        <v>0</v>
      </c>
      <c r="K25">
        <f t="shared" si="0"/>
        <v>9</v>
      </c>
    </row>
    <row r="26" spans="1:11" x14ac:dyDescent="0.25">
      <c r="A26">
        <v>355</v>
      </c>
      <c r="B26" s="10" t="str">
        <f>STANDINGS_OVERALL[[#This Row],[Team]]&amp;STANDINGS_OVERALL[[#This Row],[League]]</f>
        <v>Team MatanMain Event Las Vegas April 1 League 1</v>
      </c>
      <c r="C26" s="10" t="s">
        <v>757</v>
      </c>
      <c r="D26" t="s">
        <v>362</v>
      </c>
      <c r="E26" t="s">
        <v>452</v>
      </c>
      <c r="F26">
        <v>10</v>
      </c>
      <c r="G26">
        <v>717.5</v>
      </c>
      <c r="H26">
        <v>1164.5</v>
      </c>
      <c r="I26" s="9">
        <v>1882</v>
      </c>
      <c r="J26" s="9">
        <v>0</v>
      </c>
      <c r="K26">
        <f t="shared" si="0"/>
        <v>10</v>
      </c>
    </row>
    <row r="27" spans="1:11" x14ac:dyDescent="0.25">
      <c r="A27">
        <v>396</v>
      </c>
      <c r="B27" s="10" t="str">
        <f>STANDINGS_OVERALL[[#This Row],[Team]]&amp;STANDINGS_OVERALL[[#This Row],[League]]</f>
        <v>Yes! Yes! Yes!Main Event Las Vegas April 1 League 1</v>
      </c>
      <c r="C27" s="10" t="s">
        <v>786</v>
      </c>
      <c r="D27" t="s">
        <v>787</v>
      </c>
      <c r="E27" t="s">
        <v>452</v>
      </c>
      <c r="F27">
        <v>4</v>
      </c>
      <c r="G27">
        <v>847</v>
      </c>
      <c r="H27">
        <v>789</v>
      </c>
      <c r="I27">
        <v>1636</v>
      </c>
      <c r="J27">
        <v>0</v>
      </c>
      <c r="K27">
        <f t="shared" si="0"/>
        <v>11</v>
      </c>
    </row>
    <row r="28" spans="1:11" x14ac:dyDescent="0.25">
      <c r="A28">
        <v>405</v>
      </c>
      <c r="B28" s="10" t="str">
        <f>STANDINGS_OVERALL[[#This Row],[Team]]&amp;STANDINGS_OVERALL[[#This Row],[League]]</f>
        <v>Pounders MainMain Event Las Vegas April 1 League 1</v>
      </c>
      <c r="C28" s="10" t="s">
        <v>796</v>
      </c>
      <c r="D28" t="s">
        <v>233</v>
      </c>
      <c r="E28" t="s">
        <v>452</v>
      </c>
      <c r="F28">
        <v>3</v>
      </c>
      <c r="G28">
        <v>1166.5</v>
      </c>
      <c r="H28">
        <v>380</v>
      </c>
      <c r="I28">
        <v>1546.5</v>
      </c>
      <c r="J28">
        <v>0</v>
      </c>
      <c r="K28">
        <f t="shared" si="0"/>
        <v>12</v>
      </c>
    </row>
    <row r="29" spans="1:11" x14ac:dyDescent="0.25">
      <c r="A29">
        <v>422</v>
      </c>
      <c r="B29" s="10" t="str">
        <f>STANDINGS_OVERALL[[#This Row],[Team]]&amp;STANDINGS_OVERALL[[#This Row],[League]]</f>
        <v>Vegas BanditMain Event Las Vegas April 1 League 1</v>
      </c>
      <c r="C29" s="10" t="s">
        <v>294</v>
      </c>
      <c r="D29" t="s">
        <v>295</v>
      </c>
      <c r="E29" t="s">
        <v>452</v>
      </c>
      <c r="F29">
        <v>8</v>
      </c>
      <c r="G29">
        <v>138</v>
      </c>
      <c r="H29">
        <v>1289.5</v>
      </c>
      <c r="I29">
        <v>1427.5</v>
      </c>
      <c r="J29">
        <v>0</v>
      </c>
      <c r="K29">
        <f t="shared" si="0"/>
        <v>13</v>
      </c>
    </row>
    <row r="30" spans="1:11" x14ac:dyDescent="0.25">
      <c r="A30">
        <v>440</v>
      </c>
      <c r="B30" s="10" t="str">
        <f>STANDINGS_OVERALL[[#This Row],[Team]]&amp;STANDINGS_OVERALL[[#This Row],[League]]</f>
        <v>Baseball FuriesMain Event Las Vegas April 1 League 1</v>
      </c>
      <c r="C30" s="10" t="s">
        <v>45</v>
      </c>
      <c r="D30" t="s">
        <v>46</v>
      </c>
      <c r="E30" t="s">
        <v>452</v>
      </c>
      <c r="F30">
        <v>1</v>
      </c>
      <c r="G30">
        <v>476.5</v>
      </c>
      <c r="H30">
        <v>854</v>
      </c>
      <c r="I30">
        <v>1330.5</v>
      </c>
      <c r="J30">
        <v>0</v>
      </c>
      <c r="K30">
        <f t="shared" si="0"/>
        <v>14</v>
      </c>
    </row>
    <row r="31" spans="1:11" x14ac:dyDescent="0.25">
      <c r="A31">
        <v>449</v>
      </c>
      <c r="B31" s="10" t="str">
        <f>STANDINGS_OVERALL[[#This Row],[Team]]&amp;STANDINGS_OVERALL[[#This Row],[League]]</f>
        <v>Team Only a Mother Can LoveMain Event Las Vegas April 1 League 1</v>
      </c>
      <c r="C31" s="10" t="s">
        <v>842</v>
      </c>
      <c r="D31" t="s">
        <v>140</v>
      </c>
      <c r="E31" t="s">
        <v>452</v>
      </c>
      <c r="F31">
        <v>5</v>
      </c>
      <c r="G31">
        <v>911.5</v>
      </c>
      <c r="H31">
        <v>322</v>
      </c>
      <c r="I31">
        <v>1233.5</v>
      </c>
      <c r="J31">
        <v>0</v>
      </c>
      <c r="K31">
        <f t="shared" si="0"/>
        <v>15</v>
      </c>
    </row>
    <row r="32" spans="1:11" x14ac:dyDescent="0.25">
      <c r="A32">
        <v>18</v>
      </c>
      <c r="B32" s="10" t="str">
        <f>STANDINGS_OVERALL[[#This Row],[Team]]&amp;STANDINGS_OVERALL[[#This Row],[League]]</f>
        <v>Edwards Bay Fox PenMain Event Las Vegas April 1 League 2</v>
      </c>
      <c r="C32" s="10" t="s">
        <v>436</v>
      </c>
      <c r="D32" t="s">
        <v>211</v>
      </c>
      <c r="E32" t="s">
        <v>437</v>
      </c>
      <c r="F32">
        <v>7</v>
      </c>
      <c r="G32">
        <v>1714.5</v>
      </c>
      <c r="H32">
        <v>2068</v>
      </c>
      <c r="I32" s="9">
        <v>3782.5</v>
      </c>
      <c r="J32" s="9">
        <v>0</v>
      </c>
      <c r="K32">
        <f t="shared" si="0"/>
        <v>1</v>
      </c>
    </row>
    <row r="33" spans="1:11" x14ac:dyDescent="0.25">
      <c r="A33">
        <v>70</v>
      </c>
      <c r="B33" s="10" t="str">
        <f>STANDINGS_OVERALL[[#This Row],[Team]]&amp;STANDINGS_OVERALL[[#This Row],[League]]</f>
        <v>Lambda Lambda LambdaMain Event Las Vegas April 1 League 2</v>
      </c>
      <c r="C33" s="10" t="s">
        <v>480</v>
      </c>
      <c r="D33" t="s">
        <v>72</v>
      </c>
      <c r="E33" t="s">
        <v>437</v>
      </c>
      <c r="F33">
        <v>14</v>
      </c>
      <c r="G33">
        <v>1424</v>
      </c>
      <c r="H33" s="9">
        <v>1812</v>
      </c>
      <c r="I33" s="9">
        <v>3236</v>
      </c>
      <c r="J33" s="9">
        <v>0</v>
      </c>
      <c r="K33">
        <f t="shared" si="0"/>
        <v>2</v>
      </c>
    </row>
    <row r="34" spans="1:11" x14ac:dyDescent="0.25">
      <c r="A34">
        <v>73</v>
      </c>
      <c r="B34" s="10" t="str">
        <f>STANDINGS_OVERALL[[#This Row],[Team]]&amp;STANDINGS_OVERALL[[#This Row],[League]]</f>
        <v>K9 || LV3Main Event Las Vegas April 1 League 2</v>
      </c>
      <c r="C34" s="10" t="s">
        <v>483</v>
      </c>
      <c r="D34" t="s">
        <v>37</v>
      </c>
      <c r="E34" t="s">
        <v>437</v>
      </c>
      <c r="F34">
        <v>11</v>
      </c>
      <c r="G34">
        <v>2140</v>
      </c>
      <c r="H34">
        <v>1091.5</v>
      </c>
      <c r="I34" s="9">
        <v>3231.5</v>
      </c>
      <c r="J34" s="9">
        <v>0</v>
      </c>
      <c r="K34">
        <f t="shared" si="0"/>
        <v>3</v>
      </c>
    </row>
    <row r="35" spans="1:11" x14ac:dyDescent="0.25">
      <c r="A35">
        <v>118</v>
      </c>
      <c r="B35" s="10" t="str">
        <f>STANDINGS_OVERALL[[#This Row],[Team]]&amp;STANDINGS_OVERALL[[#This Row],[League]]</f>
        <v>Gold Star AwardMain Event Las Vegas April 1 League 2</v>
      </c>
      <c r="C35" s="10" t="s">
        <v>524</v>
      </c>
      <c r="D35" t="s">
        <v>365</v>
      </c>
      <c r="E35" t="s">
        <v>437</v>
      </c>
      <c r="F35">
        <v>8</v>
      </c>
      <c r="G35">
        <v>2207</v>
      </c>
      <c r="H35" s="9">
        <v>751</v>
      </c>
      <c r="I35" s="9">
        <v>2958</v>
      </c>
      <c r="J35" s="9">
        <v>0</v>
      </c>
      <c r="K35">
        <f t="shared" si="0"/>
        <v>4</v>
      </c>
    </row>
    <row r="36" spans="1:11" x14ac:dyDescent="0.25">
      <c r="A36">
        <v>121</v>
      </c>
      <c r="B36" s="10" t="str">
        <f>STANDINGS_OVERALL[[#This Row],[Team]]&amp;STANDINGS_OVERALL[[#This Row],[League]]</f>
        <v>The HerdMain Event Las Vegas April 1 League 2</v>
      </c>
      <c r="C36" s="10" t="s">
        <v>528</v>
      </c>
      <c r="D36" t="s">
        <v>529</v>
      </c>
      <c r="E36" t="s">
        <v>437</v>
      </c>
      <c r="F36">
        <v>2</v>
      </c>
      <c r="G36">
        <v>1539.5</v>
      </c>
      <c r="H36" s="9">
        <v>1410.5</v>
      </c>
      <c r="I36" s="9">
        <v>2950</v>
      </c>
      <c r="J36" s="9">
        <v>0</v>
      </c>
      <c r="K36">
        <f t="shared" si="0"/>
        <v>5</v>
      </c>
    </row>
    <row r="37" spans="1:11" x14ac:dyDescent="0.25">
      <c r="A37">
        <v>179</v>
      </c>
      <c r="B37" s="10" t="str">
        <f>STANDINGS_OVERALL[[#This Row],[Team]]&amp;STANDINGS_OVERALL[[#This Row],[League]]</f>
        <v>Main Event LVMain Event Las Vegas April 1 League 2</v>
      </c>
      <c r="C37" s="10" t="s">
        <v>584</v>
      </c>
      <c r="D37" t="s">
        <v>90</v>
      </c>
      <c r="E37" t="s">
        <v>437</v>
      </c>
      <c r="F37">
        <v>6</v>
      </c>
      <c r="G37">
        <v>1286.5</v>
      </c>
      <c r="H37">
        <v>1381</v>
      </c>
      <c r="I37" s="9">
        <v>2667.5</v>
      </c>
      <c r="J37" s="9">
        <v>0</v>
      </c>
      <c r="K37">
        <f t="shared" si="0"/>
        <v>6</v>
      </c>
    </row>
    <row r="38" spans="1:11" x14ac:dyDescent="0.25">
      <c r="A38">
        <v>244</v>
      </c>
      <c r="B38" s="10" t="str">
        <f>STANDINGS_OVERALL[[#This Row],[Team]]&amp;STANDINGS_OVERALL[[#This Row],[League]]</f>
        <v>coldwater coyotesMain Event Las Vegas April 1 League 2</v>
      </c>
      <c r="C38" s="10" t="s">
        <v>644</v>
      </c>
      <c r="D38" t="s">
        <v>381</v>
      </c>
      <c r="E38" t="s">
        <v>437</v>
      </c>
      <c r="F38">
        <v>12</v>
      </c>
      <c r="G38">
        <v>1253.5</v>
      </c>
      <c r="H38" s="9">
        <v>1167</v>
      </c>
      <c r="I38">
        <v>2420.5</v>
      </c>
      <c r="J38" s="9">
        <v>0</v>
      </c>
      <c r="K38">
        <f t="shared" si="0"/>
        <v>7</v>
      </c>
    </row>
    <row r="39" spans="1:11" x14ac:dyDescent="0.25">
      <c r="A39">
        <v>264</v>
      </c>
      <c r="B39" s="10" t="str">
        <f>STANDINGS_OVERALL[[#This Row],[Team]]&amp;STANDINGS_OVERALL[[#This Row],[League]]</f>
        <v>High HopesMain Event Las Vegas April 1 League 2</v>
      </c>
      <c r="C39" s="10" t="s">
        <v>228</v>
      </c>
      <c r="D39" t="s">
        <v>229</v>
      </c>
      <c r="E39" t="s">
        <v>437</v>
      </c>
      <c r="F39">
        <v>5</v>
      </c>
      <c r="G39">
        <v>1087.5</v>
      </c>
      <c r="H39" s="9">
        <v>1242</v>
      </c>
      <c r="I39">
        <v>2329.5</v>
      </c>
      <c r="J39" s="9">
        <v>0</v>
      </c>
      <c r="K39">
        <f t="shared" si="0"/>
        <v>8</v>
      </c>
    </row>
    <row r="40" spans="1:11" x14ac:dyDescent="0.25">
      <c r="A40">
        <v>293</v>
      </c>
      <c r="B40" s="10" t="str">
        <f>STANDINGS_OVERALL[[#This Row],[Team]]&amp;STANDINGS_OVERALL[[#This Row],[League]]</f>
        <v>The ChameleonsMain Event Las Vegas April 1 League 2</v>
      </c>
      <c r="C40" s="10" t="s">
        <v>690</v>
      </c>
      <c r="D40" t="s">
        <v>691</v>
      </c>
      <c r="E40" t="s">
        <v>437</v>
      </c>
      <c r="F40">
        <v>4</v>
      </c>
      <c r="G40">
        <v>1342</v>
      </c>
      <c r="H40" s="9">
        <v>863</v>
      </c>
      <c r="I40" s="9">
        <v>2205</v>
      </c>
      <c r="J40" s="9">
        <v>0</v>
      </c>
      <c r="K40">
        <f t="shared" si="0"/>
        <v>9</v>
      </c>
    </row>
    <row r="41" spans="1:11" x14ac:dyDescent="0.25">
      <c r="A41">
        <v>307</v>
      </c>
      <c r="B41" s="10" t="str">
        <f>STANDINGS_OVERALL[[#This Row],[Team]]&amp;STANDINGS_OVERALL[[#This Row],[League]]</f>
        <v>Black 11Main Event Las Vegas April 1 League 2</v>
      </c>
      <c r="C41" s="10" t="s">
        <v>702</v>
      </c>
      <c r="D41" t="s">
        <v>703</v>
      </c>
      <c r="E41" t="s">
        <v>437</v>
      </c>
      <c r="F41">
        <v>10</v>
      </c>
      <c r="G41">
        <v>1200</v>
      </c>
      <c r="H41" s="9">
        <v>906.5</v>
      </c>
      <c r="I41" s="9">
        <v>2106.5</v>
      </c>
      <c r="J41" s="9">
        <v>0</v>
      </c>
      <c r="K41">
        <f t="shared" si="0"/>
        <v>10</v>
      </c>
    </row>
    <row r="42" spans="1:11" x14ac:dyDescent="0.25">
      <c r="A42">
        <v>339</v>
      </c>
      <c r="B42" s="10" t="str">
        <f>STANDINGS_OVERALL[[#This Row],[Team]]&amp;STANDINGS_OVERALL[[#This Row],[League]]</f>
        <v>Bigly SmallsMain Event Las Vegas April 1 League 2</v>
      </c>
      <c r="C42" s="10" t="s">
        <v>744</v>
      </c>
      <c r="D42" t="s">
        <v>745</v>
      </c>
      <c r="E42" t="s">
        <v>437</v>
      </c>
      <c r="F42">
        <v>15</v>
      </c>
      <c r="G42">
        <v>623</v>
      </c>
      <c r="H42" s="9">
        <v>1307.5</v>
      </c>
      <c r="I42" s="9">
        <v>1930.5</v>
      </c>
      <c r="J42" s="9">
        <v>0</v>
      </c>
      <c r="K42">
        <f t="shared" si="0"/>
        <v>11</v>
      </c>
    </row>
    <row r="43" spans="1:11" x14ac:dyDescent="0.25">
      <c r="A43">
        <v>350</v>
      </c>
      <c r="B43" s="10" t="str">
        <f>STANDINGS_OVERALL[[#This Row],[Team]]&amp;STANDINGS_OVERALL[[#This Row],[League]]</f>
        <v>Sad SackMain Event Las Vegas April 1 League 2</v>
      </c>
      <c r="C43" s="10" t="s">
        <v>753</v>
      </c>
      <c r="D43" t="s">
        <v>262</v>
      </c>
      <c r="E43" t="s">
        <v>437</v>
      </c>
      <c r="F43">
        <v>1</v>
      </c>
      <c r="G43">
        <v>1161.5</v>
      </c>
      <c r="H43" s="9">
        <v>739.5</v>
      </c>
      <c r="I43" s="9">
        <v>1901</v>
      </c>
      <c r="J43" s="9">
        <v>0</v>
      </c>
      <c r="K43">
        <f t="shared" si="0"/>
        <v>12</v>
      </c>
    </row>
    <row r="44" spans="1:11" x14ac:dyDescent="0.25">
      <c r="A44">
        <v>389</v>
      </c>
      <c r="B44" s="10" t="str">
        <f>STANDINGS_OVERALL[[#This Row],[Team]]&amp;STANDINGS_OVERALL[[#This Row],[League]]</f>
        <v>High Hard OneMain Event Las Vegas April 1 League 2</v>
      </c>
      <c r="C44" s="10" t="s">
        <v>782</v>
      </c>
      <c r="D44" t="s">
        <v>29</v>
      </c>
      <c r="E44" t="s">
        <v>437</v>
      </c>
      <c r="F44">
        <v>3</v>
      </c>
      <c r="G44">
        <v>536</v>
      </c>
      <c r="H44">
        <v>1139.5</v>
      </c>
      <c r="I44">
        <v>1675.5</v>
      </c>
      <c r="J44">
        <v>0</v>
      </c>
      <c r="K44">
        <f t="shared" si="0"/>
        <v>13</v>
      </c>
    </row>
    <row r="45" spans="1:11" x14ac:dyDescent="0.25">
      <c r="A45">
        <v>403</v>
      </c>
      <c r="B45" s="10" t="str">
        <f>STANDINGS_OVERALL[[#This Row],[Team]]&amp;STANDINGS_OVERALL[[#This Row],[League]]</f>
        <v>Cub KickersMain Event Las Vegas April 1 League 2</v>
      </c>
      <c r="C45" s="10" t="s">
        <v>795</v>
      </c>
      <c r="D45" t="s">
        <v>356</v>
      </c>
      <c r="E45" t="s">
        <v>437</v>
      </c>
      <c r="F45">
        <v>9</v>
      </c>
      <c r="G45">
        <v>805</v>
      </c>
      <c r="H45">
        <v>750</v>
      </c>
      <c r="I45">
        <v>1555</v>
      </c>
      <c r="J45">
        <v>0</v>
      </c>
      <c r="K45">
        <f t="shared" si="0"/>
        <v>14</v>
      </c>
    </row>
    <row r="46" spans="1:11" x14ac:dyDescent="0.25">
      <c r="A46">
        <v>429</v>
      </c>
      <c r="B46" s="10" t="str">
        <f>STANDINGS_OVERALL[[#This Row],[Team]]&amp;STANDINGS_OVERALL[[#This Row],[League]]</f>
        <v>Bash BrosMain Event Las Vegas April 1 League 2</v>
      </c>
      <c r="C46" s="10" t="s">
        <v>818</v>
      </c>
      <c r="D46" t="s">
        <v>819</v>
      </c>
      <c r="E46" t="s">
        <v>437</v>
      </c>
      <c r="F46">
        <v>13</v>
      </c>
      <c r="G46">
        <v>210.5</v>
      </c>
      <c r="H46">
        <v>1190</v>
      </c>
      <c r="I46">
        <v>1400.5</v>
      </c>
      <c r="J46">
        <v>0</v>
      </c>
      <c r="K46">
        <f t="shared" si="0"/>
        <v>15</v>
      </c>
    </row>
    <row r="47" spans="1:11" x14ac:dyDescent="0.25">
      <c r="A47">
        <v>1</v>
      </c>
      <c r="B47" s="10" t="str">
        <f>STANDINGS_OVERALL[[#This Row],[Team]]&amp;STANDINGS_OVERALL[[#This Row],[League]]</f>
        <v>Fire Dynasty BCMain Event Las Vegas April 1 League 3</v>
      </c>
      <c r="C47" s="10" t="s">
        <v>21</v>
      </c>
      <c r="D47" t="s">
        <v>22</v>
      </c>
      <c r="E47" t="s">
        <v>407</v>
      </c>
      <c r="F47">
        <v>7</v>
      </c>
      <c r="G47">
        <v>2119</v>
      </c>
      <c r="H47" s="9">
        <v>2224.5</v>
      </c>
      <c r="I47" s="9">
        <v>4343.5</v>
      </c>
      <c r="J47" s="9">
        <v>0</v>
      </c>
      <c r="K47">
        <f t="shared" si="0"/>
        <v>1</v>
      </c>
    </row>
    <row r="48" spans="1:11" x14ac:dyDescent="0.25">
      <c r="A48">
        <v>15</v>
      </c>
      <c r="B48" s="10" t="str">
        <f>STANDINGS_OVERALL[[#This Row],[Team]]&amp;STANDINGS_OVERALL[[#This Row],[League]]</f>
        <v>Sultans of SmackMain Event Las Vegas April 1 League 3</v>
      </c>
      <c r="C48" s="10" t="s">
        <v>98</v>
      </c>
      <c r="D48" t="s">
        <v>99</v>
      </c>
      <c r="E48" t="s">
        <v>407</v>
      </c>
      <c r="F48">
        <v>8</v>
      </c>
      <c r="G48">
        <v>1646.5</v>
      </c>
      <c r="H48" s="9">
        <v>2187.5</v>
      </c>
      <c r="I48" s="9">
        <v>3834</v>
      </c>
      <c r="J48" s="9">
        <v>0</v>
      </c>
      <c r="K48">
        <f t="shared" si="0"/>
        <v>2</v>
      </c>
    </row>
    <row r="49" spans="1:11" x14ac:dyDescent="0.25">
      <c r="A49">
        <v>77</v>
      </c>
      <c r="B49" s="10" t="str">
        <f>STANDINGS_OVERALL[[#This Row],[Team]]&amp;STANDINGS_OVERALL[[#This Row],[League]]</f>
        <v>Worst Russians EverMain Event Las Vegas April 1 League 3</v>
      </c>
      <c r="C49" s="10" t="s">
        <v>159</v>
      </c>
      <c r="D49" t="s">
        <v>160</v>
      </c>
      <c r="E49" t="s">
        <v>407</v>
      </c>
      <c r="F49">
        <v>6</v>
      </c>
      <c r="G49">
        <v>1831</v>
      </c>
      <c r="H49" s="9">
        <v>1386.5</v>
      </c>
      <c r="I49">
        <v>3217.5</v>
      </c>
      <c r="J49" s="9">
        <v>0</v>
      </c>
      <c r="K49">
        <f t="shared" si="0"/>
        <v>3</v>
      </c>
    </row>
    <row r="50" spans="1:11" x14ac:dyDescent="0.25">
      <c r="A50">
        <v>147</v>
      </c>
      <c r="B50" s="10" t="str">
        <f>STANDINGS_OVERALL[[#This Row],[Team]]&amp;STANDINGS_OVERALL[[#This Row],[League]]</f>
        <v>FLAWLESS VICTORYMain Event Las Vegas April 1 League 3</v>
      </c>
      <c r="C50" s="10" t="s">
        <v>264</v>
      </c>
      <c r="D50" t="s">
        <v>265</v>
      </c>
      <c r="E50" t="s">
        <v>407</v>
      </c>
      <c r="F50">
        <v>12</v>
      </c>
      <c r="G50">
        <v>1267.5</v>
      </c>
      <c r="H50" s="9">
        <v>1573</v>
      </c>
      <c r="I50" s="9">
        <v>2840.5</v>
      </c>
      <c r="J50" s="9">
        <v>0</v>
      </c>
      <c r="K50">
        <f t="shared" si="0"/>
        <v>4</v>
      </c>
    </row>
    <row r="51" spans="1:11" x14ac:dyDescent="0.25">
      <c r="A51">
        <v>169</v>
      </c>
      <c r="B51" s="10" t="str">
        <f>STANDINGS_OVERALL[[#This Row],[Team]]&amp;STANDINGS_OVERALL[[#This Row],[League]]</f>
        <v>Bama #1Main Event Las Vegas April 1 League 3</v>
      </c>
      <c r="C51" s="10" t="s">
        <v>367</v>
      </c>
      <c r="D51" t="s">
        <v>127</v>
      </c>
      <c r="E51" t="s">
        <v>407</v>
      </c>
      <c r="F51">
        <v>10</v>
      </c>
      <c r="G51">
        <v>1616</v>
      </c>
      <c r="H51" s="9">
        <v>1115.5</v>
      </c>
      <c r="I51" s="9">
        <v>2731.5</v>
      </c>
      <c r="J51" s="9">
        <v>0</v>
      </c>
      <c r="K51">
        <f t="shared" si="0"/>
        <v>5</v>
      </c>
    </row>
    <row r="52" spans="1:11" x14ac:dyDescent="0.25">
      <c r="A52">
        <v>180</v>
      </c>
      <c r="B52" s="10" t="str">
        <f>STANDINGS_OVERALL[[#This Row],[Team]]&amp;STANDINGS_OVERALL[[#This Row],[League]]</f>
        <v>Low TalkersMain Event Las Vegas April 1 League 3</v>
      </c>
      <c r="C52" s="10" t="s">
        <v>189</v>
      </c>
      <c r="D52" t="s">
        <v>190</v>
      </c>
      <c r="E52" t="s">
        <v>407</v>
      </c>
      <c r="F52">
        <v>9</v>
      </c>
      <c r="G52">
        <v>1256</v>
      </c>
      <c r="H52" s="9">
        <v>1410.5</v>
      </c>
      <c r="I52" s="9">
        <v>2666.5</v>
      </c>
      <c r="J52" s="9">
        <v>0</v>
      </c>
      <c r="K52">
        <f t="shared" si="0"/>
        <v>6</v>
      </c>
    </row>
    <row r="53" spans="1:11" x14ac:dyDescent="0.25">
      <c r="A53">
        <v>255</v>
      </c>
      <c r="B53" s="10" t="str">
        <f>STANDINGS_OVERALL[[#This Row],[Team]]&amp;STANDINGS_OVERALL[[#This Row],[League]]</f>
        <v>Team DoyleMain Event Las Vegas April 1 League 3</v>
      </c>
      <c r="C53" s="10" t="s">
        <v>363</v>
      </c>
      <c r="D53" t="s">
        <v>43</v>
      </c>
      <c r="E53" t="s">
        <v>407</v>
      </c>
      <c r="F53">
        <v>1</v>
      </c>
      <c r="G53">
        <v>1503</v>
      </c>
      <c r="H53" s="9">
        <v>884</v>
      </c>
      <c r="I53" s="9">
        <v>2387</v>
      </c>
      <c r="J53" s="9">
        <v>0</v>
      </c>
      <c r="K53">
        <f t="shared" si="0"/>
        <v>7</v>
      </c>
    </row>
    <row r="54" spans="1:11" x14ac:dyDescent="0.25">
      <c r="A54">
        <v>301</v>
      </c>
      <c r="B54" s="10" t="str">
        <f>STANDINGS_OVERALL[[#This Row],[Team]]&amp;STANDINGS_OVERALL[[#This Row],[League]]</f>
        <v>Team CameronMain Event Las Vegas April 1 League 3</v>
      </c>
      <c r="C54" s="10" t="s">
        <v>85</v>
      </c>
      <c r="D54" t="s">
        <v>86</v>
      </c>
      <c r="E54" t="s">
        <v>407</v>
      </c>
      <c r="F54">
        <v>2</v>
      </c>
      <c r="G54">
        <v>899</v>
      </c>
      <c r="H54" s="9">
        <v>1251.5</v>
      </c>
      <c r="I54" s="9">
        <v>2150.5</v>
      </c>
      <c r="J54" s="9">
        <v>0</v>
      </c>
      <c r="K54">
        <f t="shared" si="0"/>
        <v>8</v>
      </c>
    </row>
    <row r="55" spans="1:11" x14ac:dyDescent="0.25">
      <c r="A55">
        <v>303</v>
      </c>
      <c r="B55" s="10" t="str">
        <f>STANDINGS_OVERALL[[#This Row],[Team]]&amp;STANDINGS_OVERALL[[#This Row],[League]]</f>
        <v>Party TitMain Event Las Vegas April 1 League 3</v>
      </c>
      <c r="C55" s="10" t="s">
        <v>699</v>
      </c>
      <c r="D55" t="s">
        <v>700</v>
      </c>
      <c r="E55" t="s">
        <v>407</v>
      </c>
      <c r="F55">
        <v>11</v>
      </c>
      <c r="G55">
        <v>412</v>
      </c>
      <c r="H55" s="9">
        <v>1736.5</v>
      </c>
      <c r="I55" s="9">
        <v>2148.5</v>
      </c>
      <c r="J55" s="9">
        <v>0</v>
      </c>
      <c r="K55">
        <f t="shared" si="0"/>
        <v>9</v>
      </c>
    </row>
    <row r="56" spans="1:11" x14ac:dyDescent="0.25">
      <c r="A56">
        <v>304</v>
      </c>
      <c r="B56" s="10" t="str">
        <f>STANDINGS_OVERALL[[#This Row],[Team]]&amp;STANDINGS_OVERALL[[#This Row],[League]]</f>
        <v>Story TimeMain Event Las Vegas April 1 League 3</v>
      </c>
      <c r="C56" s="10" t="s">
        <v>701</v>
      </c>
      <c r="D56" t="s">
        <v>177</v>
      </c>
      <c r="E56" t="s">
        <v>407</v>
      </c>
      <c r="F56">
        <v>4</v>
      </c>
      <c r="G56">
        <v>1114</v>
      </c>
      <c r="H56" s="9">
        <v>1033</v>
      </c>
      <c r="I56" s="9">
        <v>2147</v>
      </c>
      <c r="J56" s="9">
        <v>0</v>
      </c>
      <c r="K56">
        <f t="shared" si="0"/>
        <v>10</v>
      </c>
    </row>
    <row r="57" spans="1:11" x14ac:dyDescent="0.25">
      <c r="A57">
        <v>337</v>
      </c>
      <c r="B57" s="10" t="str">
        <f>STANDINGS_OVERALL[[#This Row],[Team]]&amp;STANDINGS_OVERALL[[#This Row],[League]]</f>
        <v>Lamentation of Their WomenMain Event Las Vegas April 1 League 3</v>
      </c>
      <c r="C57" s="10" t="s">
        <v>742</v>
      </c>
      <c r="D57" t="s">
        <v>743</v>
      </c>
      <c r="E57" t="s">
        <v>407</v>
      </c>
      <c r="F57">
        <v>14</v>
      </c>
      <c r="G57">
        <v>849.5</v>
      </c>
      <c r="H57" s="9">
        <v>1091.5</v>
      </c>
      <c r="I57" s="9">
        <v>1941</v>
      </c>
      <c r="J57" s="9">
        <v>0</v>
      </c>
      <c r="K57">
        <f t="shared" si="0"/>
        <v>11</v>
      </c>
    </row>
    <row r="58" spans="1:11" x14ac:dyDescent="0.25">
      <c r="A58">
        <v>345</v>
      </c>
      <c r="B58" s="10" t="str">
        <f>STANDINGS_OVERALL[[#This Row],[Team]]&amp;STANDINGS_OVERALL[[#This Row],[League]]</f>
        <v>Team ChristensonMain Event Las Vegas April 1 League 3</v>
      </c>
      <c r="C58" s="10" t="s">
        <v>332</v>
      </c>
      <c r="D58" t="s">
        <v>68</v>
      </c>
      <c r="E58" t="s">
        <v>407</v>
      </c>
      <c r="F58">
        <v>15</v>
      </c>
      <c r="G58">
        <v>1244.5</v>
      </c>
      <c r="H58" s="9">
        <v>667</v>
      </c>
      <c r="I58" s="9">
        <v>1911.5</v>
      </c>
      <c r="J58" s="9">
        <v>0</v>
      </c>
      <c r="K58">
        <f t="shared" si="0"/>
        <v>12</v>
      </c>
    </row>
    <row r="59" spans="1:11" x14ac:dyDescent="0.25">
      <c r="A59">
        <v>393</v>
      </c>
      <c r="B59" s="10" t="str">
        <f>STANDINGS_OVERALL[[#This Row],[Team]]&amp;STANDINGS_OVERALL[[#This Row],[League]]</f>
        <v>Spinning DecompositionMain Event Las Vegas April 1 League 3</v>
      </c>
      <c r="C59" s="10" t="s">
        <v>785</v>
      </c>
      <c r="D59" t="s">
        <v>391</v>
      </c>
      <c r="E59" t="s">
        <v>407</v>
      </c>
      <c r="F59">
        <v>13</v>
      </c>
      <c r="G59">
        <v>1083.5</v>
      </c>
      <c r="H59">
        <v>559</v>
      </c>
      <c r="I59">
        <v>1642.5</v>
      </c>
      <c r="J59">
        <v>0</v>
      </c>
      <c r="K59">
        <f t="shared" si="0"/>
        <v>13</v>
      </c>
    </row>
    <row r="60" spans="1:11" x14ac:dyDescent="0.25">
      <c r="A60">
        <v>400</v>
      </c>
      <c r="B60" s="10" t="str">
        <f>STANDINGS_OVERALL[[#This Row],[Team]]&amp;STANDINGS_OVERALL[[#This Row],[League]]</f>
        <v>Walla WallaMain Event Las Vegas April 1 League 3</v>
      </c>
      <c r="C60" s="10" t="s">
        <v>788</v>
      </c>
      <c r="D60" t="s">
        <v>789</v>
      </c>
      <c r="E60" t="s">
        <v>407</v>
      </c>
      <c r="F60">
        <v>3</v>
      </c>
      <c r="G60">
        <v>939</v>
      </c>
      <c r="H60">
        <v>642</v>
      </c>
      <c r="I60">
        <v>1581</v>
      </c>
      <c r="J60">
        <v>0</v>
      </c>
      <c r="K60">
        <f t="shared" si="0"/>
        <v>14</v>
      </c>
    </row>
    <row r="61" spans="1:11" x14ac:dyDescent="0.25">
      <c r="A61">
        <v>438</v>
      </c>
      <c r="B61" s="10" t="str">
        <f>STANDINGS_OVERALL[[#This Row],[Team]]&amp;STANDINGS_OVERALL[[#This Row],[League]]</f>
        <v>ctm lvMain Event Las Vegas April 1 League 3</v>
      </c>
      <c r="C61" s="10" t="s">
        <v>832</v>
      </c>
      <c r="D61" t="s">
        <v>93</v>
      </c>
      <c r="E61" t="s">
        <v>407</v>
      </c>
      <c r="F61">
        <v>5</v>
      </c>
      <c r="G61">
        <v>345</v>
      </c>
      <c r="H61">
        <v>998.5</v>
      </c>
      <c r="I61">
        <v>1343.5</v>
      </c>
      <c r="J61">
        <v>0</v>
      </c>
      <c r="K61">
        <f t="shared" si="0"/>
        <v>15</v>
      </c>
    </row>
    <row r="62" spans="1:11" x14ac:dyDescent="0.25">
      <c r="A62">
        <v>42</v>
      </c>
      <c r="B62" s="10" t="str">
        <f>STANDINGS_OVERALL[[#This Row],[Team]]&amp;STANDINGS_OVERALL[[#This Row],[League]]</f>
        <v>Cleveland DustmitesMain Event Las Vegas April 1 League 4</v>
      </c>
      <c r="C62" s="10" t="s">
        <v>397</v>
      </c>
      <c r="D62" t="s">
        <v>293</v>
      </c>
      <c r="E62" t="s">
        <v>459</v>
      </c>
      <c r="F62">
        <v>3</v>
      </c>
      <c r="G62">
        <v>1784.5</v>
      </c>
      <c r="H62" s="9">
        <v>1629.5</v>
      </c>
      <c r="I62" s="9">
        <v>3414</v>
      </c>
      <c r="J62" s="9">
        <v>0</v>
      </c>
      <c r="K62">
        <f t="shared" si="0"/>
        <v>1</v>
      </c>
    </row>
    <row r="63" spans="1:11" x14ac:dyDescent="0.25">
      <c r="A63">
        <v>43</v>
      </c>
      <c r="B63" s="10" t="str">
        <f>STANDINGS_OVERALL[[#This Row],[Team]]&amp;STANDINGS_OVERALL[[#This Row],[League]]</f>
        <v>deadmoney6Main Event Las Vegas April 1 League 4</v>
      </c>
      <c r="C63" s="10" t="s">
        <v>308</v>
      </c>
      <c r="D63" t="s">
        <v>53</v>
      </c>
      <c r="E63" t="s">
        <v>459</v>
      </c>
      <c r="F63">
        <v>5</v>
      </c>
      <c r="G63">
        <v>1923</v>
      </c>
      <c r="H63" s="9">
        <v>1488.5</v>
      </c>
      <c r="I63" s="9">
        <v>3411.5</v>
      </c>
      <c r="J63" s="9">
        <v>0</v>
      </c>
      <c r="K63">
        <f t="shared" si="0"/>
        <v>2</v>
      </c>
    </row>
    <row r="64" spans="1:11" x14ac:dyDescent="0.25">
      <c r="A64">
        <v>46</v>
      </c>
      <c r="B64" s="10" t="str">
        <f>STANDINGS_OVERALL[[#This Row],[Team]]&amp;STANDINGS_OVERALL[[#This Row],[League]]</f>
        <v>Miami MacMain Event Las Vegas April 1 League 4</v>
      </c>
      <c r="C64" s="10" t="s">
        <v>267</v>
      </c>
      <c r="D64" t="s">
        <v>268</v>
      </c>
      <c r="E64" t="s">
        <v>459</v>
      </c>
      <c r="F64">
        <v>11</v>
      </c>
      <c r="G64">
        <v>1756</v>
      </c>
      <c r="H64" s="9">
        <v>1640.5</v>
      </c>
      <c r="I64" s="9">
        <v>3396.5</v>
      </c>
      <c r="J64" s="9">
        <v>0</v>
      </c>
      <c r="K64">
        <f t="shared" si="0"/>
        <v>3</v>
      </c>
    </row>
    <row r="65" spans="1:11" x14ac:dyDescent="0.25">
      <c r="A65">
        <v>106</v>
      </c>
      <c r="B65" s="10" t="str">
        <f>STANDINGS_OVERALL[[#This Row],[Team]]&amp;STANDINGS_OVERALL[[#This Row],[League]]</f>
        <v>Main Squeeze 2Main Event Las Vegas April 1 League 4</v>
      </c>
      <c r="C65" s="10" t="s">
        <v>512</v>
      </c>
      <c r="D65" t="s">
        <v>238</v>
      </c>
      <c r="E65" t="s">
        <v>459</v>
      </c>
      <c r="F65">
        <v>7</v>
      </c>
      <c r="G65">
        <v>1280.5</v>
      </c>
      <c r="H65" s="9">
        <v>1759</v>
      </c>
      <c r="I65" s="9">
        <v>3039.5</v>
      </c>
      <c r="J65" s="9">
        <v>0</v>
      </c>
      <c r="K65">
        <f t="shared" si="0"/>
        <v>4</v>
      </c>
    </row>
    <row r="66" spans="1:11" x14ac:dyDescent="0.25">
      <c r="A66">
        <v>123</v>
      </c>
      <c r="B66" s="10" t="str">
        <f>STANDINGS_OVERALL[[#This Row],[Team]]&amp;STANDINGS_OVERALL[[#This Row],[League]]</f>
        <v>Not My YearMain Event Las Vegas April 1 League 4</v>
      </c>
      <c r="C66" s="10" t="s">
        <v>530</v>
      </c>
      <c r="D66" t="s">
        <v>28</v>
      </c>
      <c r="E66" t="s">
        <v>459</v>
      </c>
      <c r="F66">
        <v>14</v>
      </c>
      <c r="G66">
        <v>2026.5</v>
      </c>
      <c r="H66" s="9">
        <v>904</v>
      </c>
      <c r="I66" s="9">
        <v>2930.5</v>
      </c>
      <c r="J66" s="9">
        <v>0</v>
      </c>
      <c r="K66">
        <f t="shared" ref="K66:K129" si="1">IF(E66=E65,K65+1,1)</f>
        <v>5</v>
      </c>
    </row>
    <row r="67" spans="1:11" x14ac:dyDescent="0.25">
      <c r="A67">
        <v>126</v>
      </c>
      <c r="B67" s="10" t="str">
        <f>STANDINGS_OVERALL[[#This Row],[Team]]&amp;STANDINGS_OVERALL[[#This Row],[League]]</f>
        <v>Nellie BeesMain Event Las Vegas April 1 League 4</v>
      </c>
      <c r="C67" s="10" t="s">
        <v>532</v>
      </c>
      <c r="D67" t="s">
        <v>533</v>
      </c>
      <c r="E67" t="s">
        <v>459</v>
      </c>
      <c r="F67">
        <v>6</v>
      </c>
      <c r="G67">
        <v>1664.5</v>
      </c>
      <c r="H67">
        <v>1248</v>
      </c>
      <c r="I67">
        <v>2912.5</v>
      </c>
      <c r="J67" s="9">
        <v>0</v>
      </c>
      <c r="K67">
        <f t="shared" si="1"/>
        <v>6</v>
      </c>
    </row>
    <row r="68" spans="1:11" x14ac:dyDescent="0.25">
      <c r="A68">
        <v>188</v>
      </c>
      <c r="B68" s="10" t="str">
        <f>STANDINGS_OVERALL[[#This Row],[Team]]&amp;STANDINGS_OVERALL[[#This Row],[League]]</f>
        <v>Fossy's StokedMain Event Las Vegas April 1 League 4</v>
      </c>
      <c r="C68" s="10" t="s">
        <v>593</v>
      </c>
      <c r="D68" t="s">
        <v>35</v>
      </c>
      <c r="E68" t="s">
        <v>459</v>
      </c>
      <c r="F68">
        <v>15</v>
      </c>
      <c r="G68">
        <v>1240</v>
      </c>
      <c r="H68" s="9">
        <v>1398</v>
      </c>
      <c r="I68" s="9">
        <v>2638</v>
      </c>
      <c r="J68" s="9">
        <v>0</v>
      </c>
      <c r="K68">
        <f t="shared" si="1"/>
        <v>7</v>
      </c>
    </row>
    <row r="69" spans="1:11" x14ac:dyDescent="0.25">
      <c r="A69">
        <v>223</v>
      </c>
      <c r="B69" s="10" t="str">
        <f>STANDINGS_OVERALL[[#This Row],[Team]]&amp;STANDINGS_OVERALL[[#This Row],[League]]</f>
        <v>Waffle HouseMain Event Las Vegas April 1 League 4</v>
      </c>
      <c r="C69" s="10" t="s">
        <v>621</v>
      </c>
      <c r="D69" t="s">
        <v>622</v>
      </c>
      <c r="E69" t="s">
        <v>459</v>
      </c>
      <c r="F69">
        <v>13</v>
      </c>
      <c r="G69">
        <v>761</v>
      </c>
      <c r="H69" s="9">
        <v>1747.5</v>
      </c>
      <c r="I69" s="9">
        <v>2508.5</v>
      </c>
      <c r="J69" s="9">
        <v>0</v>
      </c>
      <c r="K69">
        <f t="shared" si="1"/>
        <v>8</v>
      </c>
    </row>
    <row r="70" spans="1:11" x14ac:dyDescent="0.25">
      <c r="A70">
        <v>260</v>
      </c>
      <c r="B70" s="10" t="str">
        <f>STANDINGS_OVERALL[[#This Row],[Team]]&amp;STANDINGS_OVERALL[[#This Row],[League]]</f>
        <v>King of QueensMain Event Las Vegas April 1 League 4</v>
      </c>
      <c r="C70" s="10" t="s">
        <v>105</v>
      </c>
      <c r="D70" t="s">
        <v>106</v>
      </c>
      <c r="E70" t="s">
        <v>459</v>
      </c>
      <c r="F70">
        <v>8</v>
      </c>
      <c r="G70">
        <v>1543.5</v>
      </c>
      <c r="H70" s="9">
        <v>808.5</v>
      </c>
      <c r="I70" s="9">
        <v>2352</v>
      </c>
      <c r="J70" s="9">
        <v>0</v>
      </c>
      <c r="K70">
        <f t="shared" si="1"/>
        <v>9</v>
      </c>
    </row>
    <row r="71" spans="1:11" x14ac:dyDescent="0.25">
      <c r="A71">
        <v>267</v>
      </c>
      <c r="B71" s="10" t="str">
        <f>STANDINGS_OVERALL[[#This Row],[Team]]&amp;STANDINGS_OVERALL[[#This Row],[League]]</f>
        <v>MANKIND NATION &amp; SEABASSMain Event Las Vegas April 1 League 4</v>
      </c>
      <c r="C71" s="10" t="s">
        <v>209</v>
      </c>
      <c r="D71" t="s">
        <v>210</v>
      </c>
      <c r="E71" t="s">
        <v>459</v>
      </c>
      <c r="F71">
        <v>1</v>
      </c>
      <c r="G71">
        <v>1067</v>
      </c>
      <c r="H71" s="9">
        <v>1247</v>
      </c>
      <c r="I71" s="9">
        <v>2314</v>
      </c>
      <c r="J71" s="9">
        <v>0</v>
      </c>
      <c r="K71">
        <f t="shared" si="1"/>
        <v>10</v>
      </c>
    </row>
    <row r="72" spans="1:11" x14ac:dyDescent="0.25">
      <c r="A72">
        <v>288</v>
      </c>
      <c r="B72" s="10" t="str">
        <f>STANDINGS_OVERALL[[#This Row],[Team]]&amp;STANDINGS_OVERALL[[#This Row],[League]]</f>
        <v>Stricks SlumpBusters 3Main Event Las Vegas April 1 League 4</v>
      </c>
      <c r="C72" s="10" t="s">
        <v>683</v>
      </c>
      <c r="D72" t="s">
        <v>245</v>
      </c>
      <c r="E72" t="s">
        <v>459</v>
      </c>
      <c r="F72">
        <v>10</v>
      </c>
      <c r="G72">
        <v>1000</v>
      </c>
      <c r="H72" s="9">
        <v>1225.5</v>
      </c>
      <c r="I72" s="9">
        <v>2225.5</v>
      </c>
      <c r="J72" s="9">
        <v>0</v>
      </c>
      <c r="K72">
        <f t="shared" si="1"/>
        <v>11</v>
      </c>
    </row>
    <row r="73" spans="1:11" x14ac:dyDescent="0.25">
      <c r="A73">
        <v>330</v>
      </c>
      <c r="B73" s="10" t="str">
        <f>STANDINGS_OVERALL[[#This Row],[Team]]&amp;STANDINGS_OVERALL[[#This Row],[League]]</f>
        <v>The Gamblers 2017Main Event Las Vegas April 1 League 4</v>
      </c>
      <c r="C73" s="10" t="s">
        <v>732</v>
      </c>
      <c r="D73" t="s">
        <v>272</v>
      </c>
      <c r="E73" t="s">
        <v>459</v>
      </c>
      <c r="F73">
        <v>12</v>
      </c>
      <c r="G73">
        <v>1413.5</v>
      </c>
      <c r="H73" s="9">
        <v>582</v>
      </c>
      <c r="I73">
        <v>1995.5</v>
      </c>
      <c r="J73" s="9">
        <v>0</v>
      </c>
      <c r="K73">
        <f t="shared" si="1"/>
        <v>12</v>
      </c>
    </row>
    <row r="74" spans="1:11" x14ac:dyDescent="0.25">
      <c r="A74">
        <v>338</v>
      </c>
      <c r="B74" s="10" t="str">
        <f>STANDINGS_OVERALL[[#This Row],[Team]]&amp;STANDINGS_OVERALL[[#This Row],[League]]</f>
        <v>PACO THYMEMain Event Las Vegas April 1 League 4</v>
      </c>
      <c r="C74" s="10" t="s">
        <v>80</v>
      </c>
      <c r="D74" t="s">
        <v>81</v>
      </c>
      <c r="E74" t="s">
        <v>459</v>
      </c>
      <c r="F74">
        <v>4</v>
      </c>
      <c r="G74">
        <v>436.5</v>
      </c>
      <c r="H74" s="9">
        <v>1494</v>
      </c>
      <c r="I74" s="9">
        <v>1930.5</v>
      </c>
      <c r="J74" s="9">
        <v>0</v>
      </c>
      <c r="K74">
        <f t="shared" si="1"/>
        <v>13</v>
      </c>
    </row>
    <row r="75" spans="1:11" x14ac:dyDescent="0.25">
      <c r="A75">
        <v>391</v>
      </c>
      <c r="B75" s="10" t="str">
        <f>STANDINGS_OVERALL[[#This Row],[Team]]&amp;STANDINGS_OVERALL[[#This Row],[League]]</f>
        <v>CC's DesperadosMain Event Las Vegas April 1 League 4</v>
      </c>
      <c r="C75" s="10" t="s">
        <v>157</v>
      </c>
      <c r="D75" t="s">
        <v>158</v>
      </c>
      <c r="E75" t="s">
        <v>459</v>
      </c>
      <c r="F75">
        <v>9</v>
      </c>
      <c r="G75">
        <v>714</v>
      </c>
      <c r="H75">
        <v>946.5</v>
      </c>
      <c r="I75">
        <v>1660.5</v>
      </c>
      <c r="J75">
        <v>0</v>
      </c>
      <c r="K75">
        <f t="shared" si="1"/>
        <v>14</v>
      </c>
    </row>
    <row r="76" spans="1:11" x14ac:dyDescent="0.25">
      <c r="A76">
        <v>401</v>
      </c>
      <c r="B76" s="10" t="str">
        <f>STANDINGS_OVERALL[[#This Row],[Team]]&amp;STANDINGS_OVERALL[[#This Row],[League]]</f>
        <v>The Yellow JerseysMain Event Las Vegas April 1 League 4</v>
      </c>
      <c r="C76" s="10" t="s">
        <v>790</v>
      </c>
      <c r="D76" t="s">
        <v>791</v>
      </c>
      <c r="E76" t="s">
        <v>459</v>
      </c>
      <c r="F76">
        <v>2</v>
      </c>
      <c r="G76">
        <v>751</v>
      </c>
      <c r="H76">
        <v>811</v>
      </c>
      <c r="I76">
        <v>1562</v>
      </c>
      <c r="J76">
        <v>0</v>
      </c>
      <c r="K76">
        <f t="shared" si="1"/>
        <v>15</v>
      </c>
    </row>
    <row r="77" spans="1:11" x14ac:dyDescent="0.25">
      <c r="A77">
        <v>17</v>
      </c>
      <c r="B77" s="10" t="str">
        <f>STANDINGS_OVERALL[[#This Row],[Team]]&amp;STANDINGS_OVERALL[[#This Row],[League]]</f>
        <v>Team WithrowMain Event Las Vegas April 1 League 5</v>
      </c>
      <c r="C77" s="10" t="s">
        <v>433</v>
      </c>
      <c r="D77" t="s">
        <v>375</v>
      </c>
      <c r="E77" t="s">
        <v>434</v>
      </c>
      <c r="F77">
        <v>13</v>
      </c>
      <c r="G77">
        <v>1729</v>
      </c>
      <c r="H77" s="9">
        <v>2065</v>
      </c>
      <c r="I77" s="9">
        <v>3794</v>
      </c>
      <c r="J77" s="9">
        <v>0</v>
      </c>
      <c r="K77">
        <f t="shared" si="1"/>
        <v>1</v>
      </c>
    </row>
    <row r="78" spans="1:11" x14ac:dyDescent="0.25">
      <c r="A78">
        <v>30</v>
      </c>
      <c r="B78" s="10" t="str">
        <f>STANDINGS_OVERALL[[#This Row],[Team]]&amp;STANDINGS_OVERALL[[#This Row],[League]]</f>
        <v>Cali CartelMain Event Las Vegas April 1 League 5</v>
      </c>
      <c r="C78" s="10" t="s">
        <v>133</v>
      </c>
      <c r="D78" t="s">
        <v>134</v>
      </c>
      <c r="E78" t="s">
        <v>434</v>
      </c>
      <c r="F78">
        <v>15</v>
      </c>
      <c r="G78">
        <v>1855</v>
      </c>
      <c r="H78" s="9">
        <v>1738</v>
      </c>
      <c r="I78" s="9">
        <v>3593</v>
      </c>
      <c r="J78" s="9">
        <v>0</v>
      </c>
      <c r="K78">
        <f t="shared" si="1"/>
        <v>2</v>
      </c>
    </row>
    <row r="79" spans="1:11" x14ac:dyDescent="0.25">
      <c r="A79">
        <v>110</v>
      </c>
      <c r="B79" s="10" t="str">
        <f>STANDINGS_OVERALL[[#This Row],[Team]]&amp;STANDINGS_OVERALL[[#This Row],[League]]</f>
        <v>Man In BlackMain Event Las Vegas April 1 League 5</v>
      </c>
      <c r="C79" s="10" t="s">
        <v>514</v>
      </c>
      <c r="D79" t="s">
        <v>212</v>
      </c>
      <c r="E79" t="s">
        <v>434</v>
      </c>
      <c r="F79">
        <v>11</v>
      </c>
      <c r="G79">
        <v>993.5</v>
      </c>
      <c r="H79" s="9">
        <v>2025</v>
      </c>
      <c r="I79">
        <v>3018.5</v>
      </c>
      <c r="J79" s="9">
        <v>0</v>
      </c>
      <c r="K79">
        <f t="shared" si="1"/>
        <v>3</v>
      </c>
    </row>
    <row r="80" spans="1:11" x14ac:dyDescent="0.25">
      <c r="A80">
        <v>113</v>
      </c>
      <c r="B80" s="10" t="str">
        <f>STANDINGS_OVERALL[[#This Row],[Team]]&amp;STANDINGS_OVERALL[[#This Row],[League]]</f>
        <v>Hungry HipposMain Event Las Vegas April 1 League 5</v>
      </c>
      <c r="C80" s="10" t="s">
        <v>518</v>
      </c>
      <c r="D80" t="s">
        <v>519</v>
      </c>
      <c r="E80" t="s">
        <v>434</v>
      </c>
      <c r="F80">
        <v>1</v>
      </c>
      <c r="G80">
        <v>1609</v>
      </c>
      <c r="H80">
        <v>1392.5</v>
      </c>
      <c r="I80">
        <v>3001.5</v>
      </c>
      <c r="J80">
        <v>0</v>
      </c>
      <c r="K80">
        <f t="shared" si="1"/>
        <v>4</v>
      </c>
    </row>
    <row r="81" spans="1:11" x14ac:dyDescent="0.25">
      <c r="A81">
        <v>149</v>
      </c>
      <c r="B81" s="10" t="str">
        <f>STANDINGS_OVERALL[[#This Row],[Team]]&amp;STANDINGS_OVERALL[[#This Row],[League]]</f>
        <v>Slappy and PentawMain Event Las Vegas April 1 League 5</v>
      </c>
      <c r="C81" s="10" t="s">
        <v>552</v>
      </c>
      <c r="D81" t="s">
        <v>55</v>
      </c>
      <c r="E81" t="s">
        <v>434</v>
      </c>
      <c r="F81">
        <v>2</v>
      </c>
      <c r="G81">
        <v>1461</v>
      </c>
      <c r="H81">
        <v>1372.5</v>
      </c>
      <c r="I81">
        <v>2833.5</v>
      </c>
      <c r="J81" s="9">
        <v>0</v>
      </c>
      <c r="K81">
        <f t="shared" si="1"/>
        <v>5</v>
      </c>
    </row>
    <row r="82" spans="1:11" x14ac:dyDescent="0.25">
      <c r="A82">
        <v>153</v>
      </c>
      <c r="B82" s="10" t="str">
        <f>STANDINGS_OVERALL[[#This Row],[Team]]&amp;STANDINGS_OVERALL[[#This Row],[League]]</f>
        <v>Dude, it's Football Season!!!Main Event Las Vegas April 1 League 5</v>
      </c>
      <c r="C82" s="10" t="s">
        <v>557</v>
      </c>
      <c r="D82" t="s">
        <v>255</v>
      </c>
      <c r="E82" t="s">
        <v>434</v>
      </c>
      <c r="F82">
        <v>8</v>
      </c>
      <c r="G82">
        <v>1669</v>
      </c>
      <c r="H82" s="9">
        <v>1137</v>
      </c>
      <c r="I82" s="9">
        <v>2806</v>
      </c>
      <c r="J82" s="9">
        <v>0</v>
      </c>
      <c r="K82">
        <f t="shared" si="1"/>
        <v>6</v>
      </c>
    </row>
    <row r="83" spans="1:11" x14ac:dyDescent="0.25">
      <c r="A83">
        <v>168</v>
      </c>
      <c r="B83" s="10" t="str">
        <f>STANDINGS_OVERALL[[#This Row],[Team]]&amp;STANDINGS_OVERALL[[#This Row],[League]]</f>
        <v>Bronx Yankees (ME2)Main Event Las Vegas April 1 League 5</v>
      </c>
      <c r="C83" s="10" t="s">
        <v>143</v>
      </c>
      <c r="D83" t="s">
        <v>88</v>
      </c>
      <c r="E83" t="s">
        <v>434</v>
      </c>
      <c r="F83">
        <v>10</v>
      </c>
      <c r="G83">
        <v>1850</v>
      </c>
      <c r="H83" s="9">
        <v>884.5</v>
      </c>
      <c r="I83" s="9">
        <v>2734.5</v>
      </c>
      <c r="J83" s="9">
        <v>0</v>
      </c>
      <c r="K83">
        <f t="shared" si="1"/>
        <v>7</v>
      </c>
    </row>
    <row r="84" spans="1:11" x14ac:dyDescent="0.25">
      <c r="A84">
        <v>181</v>
      </c>
      <c r="B84" s="10" t="str">
        <f>STANDINGS_OVERALL[[#This Row],[Team]]&amp;STANDINGS_OVERALL[[#This Row],[League]]</f>
        <v>Cheaper cigsMain Event Las Vegas April 1 League 5</v>
      </c>
      <c r="C84" s="10" t="s">
        <v>585</v>
      </c>
      <c r="D84" t="s">
        <v>183</v>
      </c>
      <c r="E84" t="s">
        <v>434</v>
      </c>
      <c r="F84">
        <v>12</v>
      </c>
      <c r="G84">
        <v>1701</v>
      </c>
      <c r="H84" s="9">
        <v>964</v>
      </c>
      <c r="I84" s="9">
        <v>2665</v>
      </c>
      <c r="J84" s="9">
        <v>0</v>
      </c>
      <c r="K84">
        <f t="shared" si="1"/>
        <v>8</v>
      </c>
    </row>
    <row r="85" spans="1:11" x14ac:dyDescent="0.25">
      <c r="A85">
        <v>204</v>
      </c>
      <c r="B85" s="10" t="str">
        <f>STANDINGS_OVERALL[[#This Row],[Team]]&amp;STANDINGS_OVERALL[[#This Row],[League]]</f>
        <v>Team RobinsonMain Event Las Vegas April 1 League 5</v>
      </c>
      <c r="C85" s="10" t="s">
        <v>59</v>
      </c>
      <c r="D85" t="s">
        <v>60</v>
      </c>
      <c r="E85" t="s">
        <v>434</v>
      </c>
      <c r="F85">
        <v>7</v>
      </c>
      <c r="G85">
        <v>1268</v>
      </c>
      <c r="H85" s="9">
        <v>1316</v>
      </c>
      <c r="I85" s="9">
        <v>2584</v>
      </c>
      <c r="J85" s="9">
        <v>0</v>
      </c>
      <c r="K85">
        <f t="shared" si="1"/>
        <v>9</v>
      </c>
    </row>
    <row r="86" spans="1:11" x14ac:dyDescent="0.25">
      <c r="A86">
        <v>306</v>
      </c>
      <c r="B86" s="10" t="str">
        <f>STANDINGS_OVERALL[[#This Row],[Team]]&amp;STANDINGS_OVERALL[[#This Row],[League]]</f>
        <v>Texas ConnectionMain Event Las Vegas April 1 League 5</v>
      </c>
      <c r="C86" s="10" t="s">
        <v>165</v>
      </c>
      <c r="D86" t="s">
        <v>19</v>
      </c>
      <c r="E86" t="s">
        <v>434</v>
      </c>
      <c r="F86">
        <v>5</v>
      </c>
      <c r="G86">
        <v>905.5</v>
      </c>
      <c r="H86" s="9">
        <v>1213.5</v>
      </c>
      <c r="I86" s="9">
        <v>2119</v>
      </c>
      <c r="J86" s="9">
        <v>0</v>
      </c>
      <c r="K86">
        <f t="shared" si="1"/>
        <v>10</v>
      </c>
    </row>
    <row r="87" spans="1:11" x14ac:dyDescent="0.25">
      <c r="A87">
        <v>320</v>
      </c>
      <c r="B87" s="10" t="str">
        <f>STANDINGS_OVERALL[[#This Row],[Team]]&amp;STANDINGS_OVERALL[[#This Row],[League]]</f>
        <v>Wags WarriorsMain Event Las Vegas April 1 League 5</v>
      </c>
      <c r="C87" s="10" t="s">
        <v>147</v>
      </c>
      <c r="D87" t="s">
        <v>148</v>
      </c>
      <c r="E87" t="s">
        <v>434</v>
      </c>
      <c r="F87">
        <v>9</v>
      </c>
      <c r="G87">
        <v>976.5</v>
      </c>
      <c r="H87" s="9">
        <v>1097</v>
      </c>
      <c r="I87" s="9">
        <v>2073.5</v>
      </c>
      <c r="J87" s="9">
        <v>0</v>
      </c>
      <c r="K87">
        <f t="shared" si="1"/>
        <v>11</v>
      </c>
    </row>
    <row r="88" spans="1:11" x14ac:dyDescent="0.25">
      <c r="A88">
        <v>372</v>
      </c>
      <c r="B88" s="10" t="str">
        <f>STANDINGS_OVERALL[[#This Row],[Team]]&amp;STANDINGS_OVERALL[[#This Row],[League]]</f>
        <v>Stewie's Team 2Main Event Las Vegas April 1 League 5</v>
      </c>
      <c r="C88" s="10" t="s">
        <v>772</v>
      </c>
      <c r="D88" t="s">
        <v>271</v>
      </c>
      <c r="E88" t="s">
        <v>434</v>
      </c>
      <c r="F88">
        <v>6</v>
      </c>
      <c r="G88">
        <v>918.5</v>
      </c>
      <c r="H88">
        <v>862.5</v>
      </c>
      <c r="I88">
        <v>1781</v>
      </c>
      <c r="J88" s="9">
        <v>0</v>
      </c>
      <c r="K88">
        <f t="shared" si="1"/>
        <v>12</v>
      </c>
    </row>
    <row r="89" spans="1:11" x14ac:dyDescent="0.25">
      <c r="A89">
        <v>408</v>
      </c>
      <c r="B89" s="10" t="str">
        <f>STANDINGS_OVERALL[[#This Row],[Team]]&amp;STANDINGS_OVERALL[[#This Row],[League]]</f>
        <v>Team EricksonMain Event Las Vegas April 1 League 5</v>
      </c>
      <c r="C89" s="10" t="s">
        <v>801</v>
      </c>
      <c r="D89" t="s">
        <v>138</v>
      </c>
      <c r="E89" t="s">
        <v>434</v>
      </c>
      <c r="F89">
        <v>14</v>
      </c>
      <c r="G89">
        <v>446.5</v>
      </c>
      <c r="H89">
        <v>1075</v>
      </c>
      <c r="I89">
        <v>1521.5</v>
      </c>
      <c r="J89">
        <v>0</v>
      </c>
      <c r="K89">
        <f t="shared" si="1"/>
        <v>13</v>
      </c>
    </row>
    <row r="90" spans="1:11" x14ac:dyDescent="0.25">
      <c r="A90">
        <v>423</v>
      </c>
      <c r="B90" s="10" t="str">
        <f>STANDINGS_OVERALL[[#This Row],[Team]]&amp;STANDINGS_OVERALL[[#This Row],[League]]</f>
        <v>Is It Football Season Yet?Main Event Las Vegas April 1 League 5</v>
      </c>
      <c r="C90" s="10" t="s">
        <v>813</v>
      </c>
      <c r="D90" t="s">
        <v>814</v>
      </c>
      <c r="E90" t="s">
        <v>434</v>
      </c>
      <c r="F90">
        <v>4</v>
      </c>
      <c r="G90">
        <v>899</v>
      </c>
      <c r="H90">
        <v>527</v>
      </c>
      <c r="I90">
        <v>1426</v>
      </c>
      <c r="J90">
        <v>0</v>
      </c>
      <c r="K90">
        <f t="shared" si="1"/>
        <v>14</v>
      </c>
    </row>
    <row r="91" spans="1:11" x14ac:dyDescent="0.25">
      <c r="A91">
        <v>465</v>
      </c>
      <c r="B91" s="10" t="str">
        <f>STANDINGS_OVERALL[[#This Row],[Team]]&amp;STANDINGS_OVERALL[[#This Row],[League]]</f>
        <v>Ray Of LightMain Event Las Vegas April 1 League 5</v>
      </c>
      <c r="C91" s="10" t="s">
        <v>864</v>
      </c>
      <c r="D91" t="s">
        <v>51</v>
      </c>
      <c r="E91" t="s">
        <v>434</v>
      </c>
      <c r="F91">
        <v>3</v>
      </c>
      <c r="G91">
        <v>565.5</v>
      </c>
      <c r="H91">
        <v>434.5</v>
      </c>
      <c r="I91">
        <v>1000</v>
      </c>
      <c r="J91">
        <v>0</v>
      </c>
      <c r="K91">
        <f t="shared" si="1"/>
        <v>15</v>
      </c>
    </row>
    <row r="92" spans="1:11" x14ac:dyDescent="0.25">
      <c r="A92">
        <v>13</v>
      </c>
      <c r="B92" s="10" t="str">
        <f>STANDINGS_OVERALL[[#This Row],[Team]]&amp;STANDINGS_OVERALL[[#This Row],[League]]</f>
        <v>RotoGut MainMain Event Las Vegas April 1 League 6</v>
      </c>
      <c r="C92" s="10" t="s">
        <v>429</v>
      </c>
      <c r="D92" t="s">
        <v>116</v>
      </c>
      <c r="E92" t="s">
        <v>430</v>
      </c>
      <c r="F92">
        <v>13</v>
      </c>
      <c r="G92">
        <v>1771.5</v>
      </c>
      <c r="H92">
        <v>2099.5</v>
      </c>
      <c r="I92">
        <v>3871</v>
      </c>
      <c r="J92" s="9">
        <v>0</v>
      </c>
      <c r="K92">
        <f t="shared" si="1"/>
        <v>1</v>
      </c>
    </row>
    <row r="93" spans="1:11" x14ac:dyDescent="0.25">
      <c r="A93">
        <v>63</v>
      </c>
      <c r="B93" s="10" t="str">
        <f>STANDINGS_OVERALL[[#This Row],[Team]]&amp;STANDINGS_OVERALL[[#This Row],[League]]</f>
        <v>Glenneration XMain Event Las Vegas April 1 League 6</v>
      </c>
      <c r="C93" s="10" t="s">
        <v>145</v>
      </c>
      <c r="D93" t="s">
        <v>146</v>
      </c>
      <c r="E93" t="s">
        <v>430</v>
      </c>
      <c r="F93">
        <v>3</v>
      </c>
      <c r="G93">
        <v>1580.5</v>
      </c>
      <c r="H93">
        <v>1692.5</v>
      </c>
      <c r="I93">
        <v>3273</v>
      </c>
      <c r="J93" s="9">
        <v>0</v>
      </c>
      <c r="K93">
        <f t="shared" si="1"/>
        <v>2</v>
      </c>
    </row>
    <row r="94" spans="1:11" x14ac:dyDescent="0.25">
      <c r="A94">
        <v>86</v>
      </c>
      <c r="B94" s="10" t="str">
        <f>STANDINGS_OVERALL[[#This Row],[Team]]&amp;STANDINGS_OVERALL[[#This Row],[League]]</f>
        <v>KILLEBREWMain Event Las Vegas April 1 League 6</v>
      </c>
      <c r="C94" s="10" t="s">
        <v>487</v>
      </c>
      <c r="D94" t="s">
        <v>176</v>
      </c>
      <c r="E94" t="s">
        <v>430</v>
      </c>
      <c r="F94">
        <v>4</v>
      </c>
      <c r="G94">
        <v>1815</v>
      </c>
      <c r="H94" s="9">
        <v>1361</v>
      </c>
      <c r="I94" s="9">
        <v>3176</v>
      </c>
      <c r="J94" s="9">
        <v>0</v>
      </c>
      <c r="K94">
        <f t="shared" si="1"/>
        <v>3</v>
      </c>
    </row>
    <row r="95" spans="1:11" x14ac:dyDescent="0.25">
      <c r="A95">
        <v>96</v>
      </c>
      <c r="B95" s="10" t="str">
        <f>STANDINGS_OVERALL[[#This Row],[Team]]&amp;STANDINGS_OVERALL[[#This Row],[League]]</f>
        <v>Serenity Now! LVMain Event Las Vegas April 1 League 6</v>
      </c>
      <c r="C95" s="10" t="s">
        <v>499</v>
      </c>
      <c r="D95" t="s">
        <v>198</v>
      </c>
      <c r="E95" t="s">
        <v>430</v>
      </c>
      <c r="F95">
        <v>2</v>
      </c>
      <c r="G95">
        <v>1552</v>
      </c>
      <c r="H95" s="9">
        <v>1551.5</v>
      </c>
      <c r="I95" s="9">
        <v>3103.5</v>
      </c>
      <c r="J95" s="9">
        <v>0</v>
      </c>
      <c r="K95">
        <f t="shared" si="1"/>
        <v>4</v>
      </c>
    </row>
    <row r="96" spans="1:11" x14ac:dyDescent="0.25">
      <c r="A96">
        <v>167</v>
      </c>
      <c r="B96" s="10" t="str">
        <f>STANDINGS_OVERALL[[#This Row],[Team]]&amp;STANDINGS_OVERALL[[#This Row],[League]]</f>
        <v>Big Bad Booty DaddyMain Event Las Vegas April 1 League 6</v>
      </c>
      <c r="C96" s="10" t="s">
        <v>570</v>
      </c>
      <c r="D96" t="s">
        <v>273</v>
      </c>
      <c r="E96" t="s">
        <v>430</v>
      </c>
      <c r="F96">
        <v>6</v>
      </c>
      <c r="G96">
        <v>1291</v>
      </c>
      <c r="H96" s="9">
        <v>1448</v>
      </c>
      <c r="I96" s="9">
        <v>2739</v>
      </c>
      <c r="J96" s="9">
        <v>0</v>
      </c>
      <c r="K96">
        <f t="shared" si="1"/>
        <v>5</v>
      </c>
    </row>
    <row r="97" spans="1:11" x14ac:dyDescent="0.25">
      <c r="A97">
        <v>194</v>
      </c>
      <c r="B97" s="10" t="str">
        <f>STANDINGS_OVERALL[[#This Row],[Team]]&amp;STANDINGS_OVERALL[[#This Row],[League]]</f>
        <v>Four Headed MonstersMain Event Las Vegas April 1 League 6</v>
      </c>
      <c r="C97" s="10" t="s">
        <v>310</v>
      </c>
      <c r="D97" t="s">
        <v>263</v>
      </c>
      <c r="E97" t="s">
        <v>430</v>
      </c>
      <c r="F97">
        <v>11</v>
      </c>
      <c r="G97">
        <v>841.5</v>
      </c>
      <c r="H97" s="9">
        <v>1780</v>
      </c>
      <c r="I97">
        <v>2621.5</v>
      </c>
      <c r="J97" s="9">
        <v>0</v>
      </c>
      <c r="K97">
        <f t="shared" si="1"/>
        <v>6</v>
      </c>
    </row>
    <row r="98" spans="1:11" x14ac:dyDescent="0.25">
      <c r="A98">
        <v>217</v>
      </c>
      <c r="B98" s="10" t="str">
        <f>STANDINGS_OVERALL[[#This Row],[Team]]&amp;STANDINGS_OVERALL[[#This Row],[League]]</f>
        <v>Quahogs ME LVMain Event Las Vegas April 1 League 6</v>
      </c>
      <c r="C98" s="10" t="s">
        <v>612</v>
      </c>
      <c r="D98" t="s">
        <v>154</v>
      </c>
      <c r="E98" t="s">
        <v>430</v>
      </c>
      <c r="F98">
        <v>10</v>
      </c>
      <c r="G98">
        <v>1994.5</v>
      </c>
      <c r="H98" s="9">
        <v>530.5</v>
      </c>
      <c r="I98" s="9">
        <v>2525</v>
      </c>
      <c r="J98" s="9">
        <v>0</v>
      </c>
      <c r="K98">
        <f t="shared" si="1"/>
        <v>7</v>
      </c>
    </row>
    <row r="99" spans="1:11" x14ac:dyDescent="0.25">
      <c r="A99">
        <v>243</v>
      </c>
      <c r="B99" s="10" t="str">
        <f>STANDINGS_OVERALL[[#This Row],[Team]]&amp;STANDINGS_OVERALL[[#This Row],[League]]</f>
        <v>BABIP McBatflipsMain Event Las Vegas April 1 League 6</v>
      </c>
      <c r="C99" s="10" t="s">
        <v>305</v>
      </c>
      <c r="D99" t="s">
        <v>24</v>
      </c>
      <c r="E99" t="s">
        <v>430</v>
      </c>
      <c r="F99">
        <v>15</v>
      </c>
      <c r="G99">
        <v>682</v>
      </c>
      <c r="H99" s="9">
        <v>1740.5</v>
      </c>
      <c r="I99">
        <v>2422.5</v>
      </c>
      <c r="J99" s="9">
        <v>0</v>
      </c>
      <c r="K99">
        <f t="shared" si="1"/>
        <v>8</v>
      </c>
    </row>
    <row r="100" spans="1:11" x14ac:dyDescent="0.25">
      <c r="A100">
        <v>291</v>
      </c>
      <c r="B100" s="10" t="str">
        <f>STANDINGS_OVERALL[[#This Row],[Team]]&amp;STANDINGS_OVERALL[[#This Row],[League]]</f>
        <v>Patches Meningoencephalitis Egg Layer 2Main Event Las Vegas April 1 League 6</v>
      </c>
      <c r="C100" s="10" t="s">
        <v>686</v>
      </c>
      <c r="D100" t="s">
        <v>687</v>
      </c>
      <c r="E100" t="s">
        <v>430</v>
      </c>
      <c r="F100">
        <v>9</v>
      </c>
      <c r="G100">
        <v>667.5</v>
      </c>
      <c r="H100" s="9">
        <v>1541.5</v>
      </c>
      <c r="I100" s="9">
        <v>2209</v>
      </c>
      <c r="J100" s="9">
        <v>0</v>
      </c>
      <c r="K100">
        <f t="shared" si="1"/>
        <v>9</v>
      </c>
    </row>
    <row r="101" spans="1:11" x14ac:dyDescent="0.25">
      <c r="A101">
        <v>341</v>
      </c>
      <c r="B101" s="10" t="str">
        <f>STANDINGS_OVERALL[[#This Row],[Team]]&amp;STANDINGS_OVERALL[[#This Row],[League]]</f>
        <v>Team HillMain Event Las Vegas April 1 League 6</v>
      </c>
      <c r="C101" s="10" t="s">
        <v>747</v>
      </c>
      <c r="D101" t="s">
        <v>266</v>
      </c>
      <c r="E101" t="s">
        <v>430</v>
      </c>
      <c r="F101">
        <v>12</v>
      </c>
      <c r="G101">
        <v>593</v>
      </c>
      <c r="H101">
        <v>1326.5</v>
      </c>
      <c r="I101" s="9">
        <v>1919.5</v>
      </c>
      <c r="J101" s="9">
        <v>0</v>
      </c>
      <c r="K101">
        <f t="shared" si="1"/>
        <v>10</v>
      </c>
    </row>
    <row r="102" spans="1:11" x14ac:dyDescent="0.25">
      <c r="A102">
        <v>347</v>
      </c>
      <c r="B102" s="10" t="str">
        <f>STANDINGS_OVERALL[[#This Row],[Team]]&amp;STANDINGS_OVERALL[[#This Row],[League]]</f>
        <v>Team enfieldMain Event Las Vegas April 1 League 6</v>
      </c>
      <c r="C102" s="10" t="s">
        <v>204</v>
      </c>
      <c r="D102" t="s">
        <v>205</v>
      </c>
      <c r="E102" t="s">
        <v>430</v>
      </c>
      <c r="F102">
        <v>7</v>
      </c>
      <c r="G102">
        <v>746.5</v>
      </c>
      <c r="H102" s="9">
        <v>1161</v>
      </c>
      <c r="I102" s="9">
        <v>1907.5</v>
      </c>
      <c r="J102" s="9">
        <v>0</v>
      </c>
      <c r="K102">
        <f t="shared" si="1"/>
        <v>11</v>
      </c>
    </row>
    <row r="103" spans="1:11" x14ac:dyDescent="0.25">
      <c r="A103">
        <v>362</v>
      </c>
      <c r="B103" s="10" t="str">
        <f>STANDINGS_OVERALL[[#This Row],[Team]]&amp;STANDINGS_OVERALL[[#This Row],[League]]</f>
        <v>The Goofy BastardsMain Event Las Vegas April 1 League 6</v>
      </c>
      <c r="C103" s="10" t="s">
        <v>383</v>
      </c>
      <c r="D103" t="s">
        <v>208</v>
      </c>
      <c r="E103" t="s">
        <v>430</v>
      </c>
      <c r="F103">
        <v>14</v>
      </c>
      <c r="G103">
        <v>821</v>
      </c>
      <c r="H103">
        <v>1030</v>
      </c>
      <c r="I103">
        <v>1851</v>
      </c>
      <c r="J103">
        <v>0</v>
      </c>
      <c r="K103">
        <f t="shared" si="1"/>
        <v>12</v>
      </c>
    </row>
    <row r="104" spans="1:11" x14ac:dyDescent="0.25">
      <c r="A104">
        <v>383</v>
      </c>
      <c r="B104" s="10" t="str">
        <f>STANDINGS_OVERALL[[#This Row],[Team]]&amp;STANDINGS_OVERALL[[#This Row],[League]]</f>
        <v>Winter has comeMain Event Las Vegas April 1 League 6</v>
      </c>
      <c r="C104" s="10" t="s">
        <v>780</v>
      </c>
      <c r="D104" t="s">
        <v>281</v>
      </c>
      <c r="E104" t="s">
        <v>430</v>
      </c>
      <c r="F104">
        <v>1</v>
      </c>
      <c r="G104">
        <v>1200</v>
      </c>
      <c r="H104">
        <v>508.5</v>
      </c>
      <c r="I104">
        <v>1708.5</v>
      </c>
      <c r="J104">
        <v>0</v>
      </c>
      <c r="K104">
        <f t="shared" si="1"/>
        <v>13</v>
      </c>
    </row>
    <row r="105" spans="1:11" x14ac:dyDescent="0.25">
      <c r="A105">
        <v>407</v>
      </c>
      <c r="B105" s="10" t="str">
        <f>STANDINGS_OVERALL[[#This Row],[Team]]&amp;STANDINGS_OVERALL[[#This Row],[League]]</f>
        <v>DukesMain Event Las Vegas April 1 League 6</v>
      </c>
      <c r="C105" s="10" t="s">
        <v>799</v>
      </c>
      <c r="D105" t="s">
        <v>800</v>
      </c>
      <c r="E105" t="s">
        <v>430</v>
      </c>
      <c r="F105">
        <v>8</v>
      </c>
      <c r="G105">
        <v>776</v>
      </c>
      <c r="H105">
        <v>758</v>
      </c>
      <c r="I105">
        <v>1534</v>
      </c>
      <c r="J105">
        <v>0</v>
      </c>
      <c r="K105">
        <f t="shared" si="1"/>
        <v>14</v>
      </c>
    </row>
    <row r="106" spans="1:11" x14ac:dyDescent="0.25">
      <c r="A106">
        <v>461</v>
      </c>
      <c r="B106" s="10" t="str">
        <f>STANDINGS_OVERALL[[#This Row],[Team]]&amp;STANDINGS_OVERALL[[#This Row],[League]]</f>
        <v>Team ShookMain Event Las Vegas April 1 League 6</v>
      </c>
      <c r="C106" s="10" t="s">
        <v>323</v>
      </c>
      <c r="D106" t="s">
        <v>168</v>
      </c>
      <c r="E106" t="s">
        <v>430</v>
      </c>
      <c r="F106">
        <v>5</v>
      </c>
      <c r="G106">
        <v>1010.5</v>
      </c>
      <c r="H106">
        <v>70.5</v>
      </c>
      <c r="I106">
        <v>1081</v>
      </c>
      <c r="J106">
        <v>0</v>
      </c>
      <c r="K106">
        <f t="shared" si="1"/>
        <v>15</v>
      </c>
    </row>
    <row r="107" spans="1:11" x14ac:dyDescent="0.25">
      <c r="A107">
        <v>62</v>
      </c>
      <c r="B107" s="10" t="str">
        <f>STANDINGS_OVERALL[[#This Row],[Team]]&amp;STANDINGS_OVERALL[[#This Row],[League]]</f>
        <v>Atlanta 4 4 4'sMain Event Las Vegas March 25 League 1</v>
      </c>
      <c r="C107" s="10" t="s">
        <v>387</v>
      </c>
      <c r="D107" t="s">
        <v>109</v>
      </c>
      <c r="E107" t="s">
        <v>474</v>
      </c>
      <c r="F107">
        <v>6</v>
      </c>
      <c r="G107">
        <v>1795.5</v>
      </c>
      <c r="H107">
        <v>1487</v>
      </c>
      <c r="I107">
        <v>3282.5</v>
      </c>
      <c r="J107" s="9">
        <v>0</v>
      </c>
      <c r="K107">
        <f t="shared" si="1"/>
        <v>1</v>
      </c>
    </row>
    <row r="108" spans="1:11" x14ac:dyDescent="0.25">
      <c r="A108">
        <v>66</v>
      </c>
      <c r="B108" s="10" t="str">
        <f>STANDINGS_OVERALL[[#This Row],[Team]]&amp;STANDINGS_OVERALL[[#This Row],[League]]</f>
        <v>Low TalkersMain Event Las Vegas March 25 League 1</v>
      </c>
      <c r="C108" s="10" t="s">
        <v>189</v>
      </c>
      <c r="D108" t="s">
        <v>190</v>
      </c>
      <c r="E108" t="s">
        <v>474</v>
      </c>
      <c r="F108">
        <v>10</v>
      </c>
      <c r="G108">
        <v>1884</v>
      </c>
      <c r="H108" s="9">
        <v>1384</v>
      </c>
      <c r="I108" s="9">
        <v>3268</v>
      </c>
      <c r="J108" s="9">
        <v>0</v>
      </c>
      <c r="K108">
        <f t="shared" si="1"/>
        <v>2</v>
      </c>
    </row>
    <row r="109" spans="1:11" x14ac:dyDescent="0.25">
      <c r="A109">
        <v>84</v>
      </c>
      <c r="B109" s="10" t="str">
        <f>STANDINGS_OVERALL[[#This Row],[Team]]&amp;STANDINGS_OVERALL[[#This Row],[League]]</f>
        <v>The Flaming RoostersMain Event Las Vegas March 25 League 1</v>
      </c>
      <c r="C109" s="10" t="s">
        <v>169</v>
      </c>
      <c r="D109" t="s">
        <v>170</v>
      </c>
      <c r="E109" t="s">
        <v>474</v>
      </c>
      <c r="F109">
        <v>13</v>
      </c>
      <c r="G109">
        <v>1765</v>
      </c>
      <c r="H109" s="9">
        <v>1415</v>
      </c>
      <c r="I109" s="9">
        <v>3180</v>
      </c>
      <c r="J109" s="9">
        <v>0</v>
      </c>
      <c r="K109">
        <f t="shared" si="1"/>
        <v>3</v>
      </c>
    </row>
    <row r="110" spans="1:11" x14ac:dyDescent="0.25">
      <c r="A110">
        <v>87</v>
      </c>
      <c r="B110" s="10" t="str">
        <f>STANDINGS_OVERALL[[#This Row],[Team]]&amp;STANDINGS_OVERALL[[#This Row],[League]]</f>
        <v>*Rog*Main Event Las Vegas March 25 League 1</v>
      </c>
      <c r="C110" s="10" t="s">
        <v>488</v>
      </c>
      <c r="D110" t="s">
        <v>244</v>
      </c>
      <c r="E110" t="s">
        <v>474</v>
      </c>
      <c r="F110">
        <v>4</v>
      </c>
      <c r="G110">
        <v>1385</v>
      </c>
      <c r="H110" s="9">
        <v>1761.5</v>
      </c>
      <c r="I110" s="9">
        <v>3146.5</v>
      </c>
      <c r="J110" s="9">
        <v>0</v>
      </c>
      <c r="K110">
        <f t="shared" si="1"/>
        <v>4</v>
      </c>
    </row>
    <row r="111" spans="1:11" x14ac:dyDescent="0.25">
      <c r="A111">
        <v>145</v>
      </c>
      <c r="B111" s="10" t="str">
        <f>STANDINGS_OVERALL[[#This Row],[Team]]&amp;STANDINGS_OVERALL[[#This Row],[League]]</f>
        <v>Tigers SlappyMain Event Las Vegas March 25 League 1</v>
      </c>
      <c r="C111" s="10" t="s">
        <v>54</v>
      </c>
      <c r="D111" t="s">
        <v>55</v>
      </c>
      <c r="E111" t="s">
        <v>474</v>
      </c>
      <c r="F111">
        <v>7</v>
      </c>
      <c r="G111">
        <v>1305.5</v>
      </c>
      <c r="H111" s="9">
        <v>1537.5</v>
      </c>
      <c r="I111" s="9">
        <v>2843</v>
      </c>
      <c r="J111" s="9">
        <v>0</v>
      </c>
      <c r="K111">
        <f t="shared" si="1"/>
        <v>5</v>
      </c>
    </row>
    <row r="112" spans="1:11" x14ac:dyDescent="0.25">
      <c r="A112">
        <v>183</v>
      </c>
      <c r="B112" s="10" t="str">
        <f>STANDINGS_OVERALL[[#This Row],[Team]]&amp;STANDINGS_OVERALL[[#This Row],[League]]</f>
        <v>Chip Chop ChipMain Event Las Vegas March 25 League 1</v>
      </c>
      <c r="C112" s="10" t="s">
        <v>586</v>
      </c>
      <c r="D112" t="s">
        <v>587</v>
      </c>
      <c r="E112" t="s">
        <v>474</v>
      </c>
      <c r="F112">
        <v>3</v>
      </c>
      <c r="G112">
        <v>1115</v>
      </c>
      <c r="H112" s="9">
        <v>1548.5</v>
      </c>
      <c r="I112" s="9">
        <v>2663.5</v>
      </c>
      <c r="J112" s="9">
        <v>0</v>
      </c>
      <c r="K112">
        <f t="shared" si="1"/>
        <v>6</v>
      </c>
    </row>
    <row r="113" spans="1:11" x14ac:dyDescent="0.25">
      <c r="A113">
        <v>209</v>
      </c>
      <c r="B113" s="10" t="str">
        <f>STANDINGS_OVERALL[[#This Row],[Team]]&amp;STANDINGS_OVERALL[[#This Row],[League]]</f>
        <v>Perdido Street StationMain Event Las Vegas March 25 League 1</v>
      </c>
      <c r="C113" s="10" t="s">
        <v>605</v>
      </c>
      <c r="D113" t="s">
        <v>402</v>
      </c>
      <c r="E113" t="s">
        <v>474</v>
      </c>
      <c r="F113">
        <v>14</v>
      </c>
      <c r="G113">
        <v>1824.5</v>
      </c>
      <c r="H113">
        <v>730</v>
      </c>
      <c r="I113" s="9">
        <v>2554.5</v>
      </c>
      <c r="J113" s="9">
        <v>0</v>
      </c>
      <c r="K113">
        <f t="shared" si="1"/>
        <v>7</v>
      </c>
    </row>
    <row r="114" spans="1:11" x14ac:dyDescent="0.25">
      <c r="A114">
        <v>234</v>
      </c>
      <c r="B114" s="10" t="str">
        <f>STANDINGS_OVERALL[[#This Row],[Team]]&amp;STANDINGS_OVERALL[[#This Row],[League]]</f>
        <v>Welcome to StevielandMain Event Las Vegas March 25 League 1</v>
      </c>
      <c r="C114" s="10" t="s">
        <v>96</v>
      </c>
      <c r="D114" t="s">
        <v>97</v>
      </c>
      <c r="E114" t="s">
        <v>474</v>
      </c>
      <c r="F114">
        <v>9</v>
      </c>
      <c r="G114">
        <v>1320</v>
      </c>
      <c r="H114">
        <v>1159</v>
      </c>
      <c r="I114">
        <v>2479</v>
      </c>
      <c r="J114">
        <v>0</v>
      </c>
      <c r="K114">
        <f t="shared" si="1"/>
        <v>8</v>
      </c>
    </row>
    <row r="115" spans="1:11" x14ac:dyDescent="0.25">
      <c r="A115">
        <v>246</v>
      </c>
      <c r="B115" s="10" t="str">
        <f>STANDINGS_OVERALL[[#This Row],[Team]]&amp;STANDINGS_OVERALL[[#This Row],[League]]</f>
        <v>Doug's DawgsMain Event Las Vegas March 25 League 1</v>
      </c>
      <c r="C115" s="10" t="s">
        <v>31</v>
      </c>
      <c r="D115" t="s">
        <v>32</v>
      </c>
      <c r="E115" t="s">
        <v>474</v>
      </c>
      <c r="F115">
        <v>1</v>
      </c>
      <c r="G115">
        <v>1489</v>
      </c>
      <c r="H115" s="9">
        <v>923</v>
      </c>
      <c r="I115" s="9">
        <v>2412</v>
      </c>
      <c r="J115" s="9">
        <v>0</v>
      </c>
      <c r="K115">
        <f t="shared" si="1"/>
        <v>9</v>
      </c>
    </row>
    <row r="116" spans="1:11" x14ac:dyDescent="0.25">
      <c r="A116">
        <v>265</v>
      </c>
      <c r="B116" s="10" t="str">
        <f>STANDINGS_OVERALL[[#This Row],[Team]]&amp;STANDINGS_OVERALL[[#This Row],[League]]</f>
        <v>CC's DesperadosMain Event Las Vegas March 25 League 1</v>
      </c>
      <c r="C116" s="10" t="s">
        <v>157</v>
      </c>
      <c r="D116" t="s">
        <v>158</v>
      </c>
      <c r="E116" t="s">
        <v>474</v>
      </c>
      <c r="F116">
        <v>12</v>
      </c>
      <c r="G116">
        <v>828</v>
      </c>
      <c r="H116" s="9">
        <v>1501</v>
      </c>
      <c r="I116" s="9">
        <v>2329</v>
      </c>
      <c r="J116" s="9">
        <v>0</v>
      </c>
      <c r="K116">
        <f t="shared" si="1"/>
        <v>10</v>
      </c>
    </row>
    <row r="117" spans="1:11" x14ac:dyDescent="0.25">
      <c r="A117">
        <v>266</v>
      </c>
      <c r="B117" s="10" t="str">
        <f>STANDINGS_OVERALL[[#This Row],[Team]]&amp;STANDINGS_OVERALL[[#This Row],[League]]</f>
        <v>Moose on the LooseMain Event Las Vegas March 25 League 1</v>
      </c>
      <c r="C117" s="10" t="s">
        <v>214</v>
      </c>
      <c r="D117" t="s">
        <v>66</v>
      </c>
      <c r="E117" t="s">
        <v>474</v>
      </c>
      <c r="F117">
        <v>5</v>
      </c>
      <c r="G117">
        <v>837</v>
      </c>
      <c r="H117" s="9">
        <v>1484.5</v>
      </c>
      <c r="I117" s="9">
        <v>2321.5</v>
      </c>
      <c r="J117" s="9">
        <v>0</v>
      </c>
      <c r="K117">
        <f t="shared" si="1"/>
        <v>11</v>
      </c>
    </row>
    <row r="118" spans="1:11" x14ac:dyDescent="0.25">
      <c r="A118">
        <v>294</v>
      </c>
      <c r="B118" s="10" t="str">
        <f>STANDINGS_OVERALL[[#This Row],[Team]]&amp;STANDINGS_OVERALL[[#This Row],[League]]</f>
        <v>TEAM RIVERA1Main Event Las Vegas March 25 League 1</v>
      </c>
      <c r="C118" s="10" t="s">
        <v>692</v>
      </c>
      <c r="D118" t="s">
        <v>693</v>
      </c>
      <c r="E118" t="s">
        <v>474</v>
      </c>
      <c r="F118">
        <v>15</v>
      </c>
      <c r="G118">
        <v>459.5</v>
      </c>
      <c r="H118" s="9">
        <v>1744.5</v>
      </c>
      <c r="I118" s="9">
        <v>2204</v>
      </c>
      <c r="J118" s="9">
        <v>0</v>
      </c>
      <c r="K118">
        <f t="shared" si="1"/>
        <v>12</v>
      </c>
    </row>
    <row r="119" spans="1:11" x14ac:dyDescent="0.25">
      <c r="A119">
        <v>297</v>
      </c>
      <c r="B119" s="10" t="str">
        <f>STANDINGS_OVERALL[[#This Row],[Team]]&amp;STANDINGS_OVERALL[[#This Row],[League]]</f>
        <v>The Notorious C.O.Z.Main Event Las Vegas March 25 League 1</v>
      </c>
      <c r="C119" s="10" t="s">
        <v>491</v>
      </c>
      <c r="D119" t="s">
        <v>122</v>
      </c>
      <c r="E119" t="s">
        <v>474</v>
      </c>
      <c r="F119">
        <v>2</v>
      </c>
      <c r="G119">
        <v>1145.5</v>
      </c>
      <c r="H119" s="9">
        <v>1039</v>
      </c>
      <c r="I119" s="9">
        <v>2184.5</v>
      </c>
      <c r="J119" s="9">
        <v>0</v>
      </c>
      <c r="K119">
        <f t="shared" si="1"/>
        <v>13</v>
      </c>
    </row>
    <row r="120" spans="1:11" x14ac:dyDescent="0.25">
      <c r="A120">
        <v>379</v>
      </c>
      <c r="B120" s="10" t="str">
        <f>STANDINGS_OVERALL[[#This Row],[Team]]&amp;STANDINGS_OVERALL[[#This Row],[League]]</f>
        <v>Prestige WorldwideMain Event Las Vegas March 25 League 1</v>
      </c>
      <c r="C120" s="10" t="s">
        <v>403</v>
      </c>
      <c r="D120" t="s">
        <v>404</v>
      </c>
      <c r="E120" t="s">
        <v>474</v>
      </c>
      <c r="F120">
        <v>11</v>
      </c>
      <c r="G120">
        <v>1097.5</v>
      </c>
      <c r="H120">
        <v>640</v>
      </c>
      <c r="I120">
        <v>1737.5</v>
      </c>
      <c r="J120">
        <v>0</v>
      </c>
      <c r="K120">
        <f t="shared" si="1"/>
        <v>14</v>
      </c>
    </row>
    <row r="121" spans="1:11" x14ac:dyDescent="0.25">
      <c r="A121">
        <v>463</v>
      </c>
      <c r="B121" s="10" t="str">
        <f>STANDINGS_OVERALL[[#This Row],[Team]]&amp;STANDINGS_OVERALL[[#This Row],[League]]</f>
        <v>Team ShairsonMain Event Las Vegas March 25 League 1</v>
      </c>
      <c r="C121" s="10" t="s">
        <v>860</v>
      </c>
      <c r="D121" t="s">
        <v>180</v>
      </c>
      <c r="E121" t="s">
        <v>474</v>
      </c>
      <c r="F121">
        <v>8</v>
      </c>
      <c r="G121">
        <v>845</v>
      </c>
      <c r="H121">
        <v>171.5</v>
      </c>
      <c r="I121">
        <v>1016.5</v>
      </c>
      <c r="J121">
        <v>0</v>
      </c>
      <c r="K121">
        <f t="shared" si="1"/>
        <v>15</v>
      </c>
    </row>
    <row r="122" spans="1:11" x14ac:dyDescent="0.25">
      <c r="A122">
        <v>37</v>
      </c>
      <c r="B122" s="10" t="str">
        <f>STANDINGS_OVERALL[[#This Row],[Team]]&amp;STANDINGS_OVERALL[[#This Row],[League]]</f>
        <v>Dutch MafiaMain Event Las Vegas March 25 League 2</v>
      </c>
      <c r="C122" s="10" t="s">
        <v>222</v>
      </c>
      <c r="D122" t="s">
        <v>223</v>
      </c>
      <c r="E122" t="s">
        <v>453</v>
      </c>
      <c r="F122">
        <v>6</v>
      </c>
      <c r="G122">
        <v>1539.5</v>
      </c>
      <c r="H122">
        <v>1936.5</v>
      </c>
      <c r="I122" s="9">
        <v>3476</v>
      </c>
      <c r="J122" s="9">
        <v>0</v>
      </c>
      <c r="K122">
        <f t="shared" si="1"/>
        <v>1</v>
      </c>
    </row>
    <row r="123" spans="1:11" x14ac:dyDescent="0.25">
      <c r="A123">
        <v>49</v>
      </c>
      <c r="B123" s="10" t="str">
        <f>STANDINGS_OVERALL[[#This Row],[Team]]&amp;STANDINGS_OVERALL[[#This Row],[League]]</f>
        <v>Sultans of SmackMain Event Las Vegas March 25 League 2</v>
      </c>
      <c r="C123" s="10" t="s">
        <v>98</v>
      </c>
      <c r="D123" t="s">
        <v>99</v>
      </c>
      <c r="E123" t="s">
        <v>453</v>
      </c>
      <c r="F123">
        <v>4</v>
      </c>
      <c r="G123">
        <v>1992.5</v>
      </c>
      <c r="H123" s="9">
        <v>1388.5</v>
      </c>
      <c r="I123" s="9">
        <v>3381</v>
      </c>
      <c r="J123" s="9">
        <v>0</v>
      </c>
      <c r="K123">
        <f t="shared" si="1"/>
        <v>2</v>
      </c>
    </row>
    <row r="124" spans="1:11" x14ac:dyDescent="0.25">
      <c r="A124">
        <v>56</v>
      </c>
      <c r="B124" s="10" t="str">
        <f>STANDINGS_OVERALL[[#This Row],[Team]]&amp;STANDINGS_OVERALL[[#This Row],[League]]</f>
        <v>Team passalacquaMain Event Las Vegas March 25 League 2</v>
      </c>
      <c r="C124" s="10" t="s">
        <v>467</v>
      </c>
      <c r="D124" t="s">
        <v>468</v>
      </c>
      <c r="E124" t="s">
        <v>453</v>
      </c>
      <c r="F124">
        <v>11</v>
      </c>
      <c r="G124">
        <v>1307.5</v>
      </c>
      <c r="H124" s="9">
        <v>2029.5</v>
      </c>
      <c r="I124" s="9">
        <v>3337</v>
      </c>
      <c r="J124" s="9">
        <v>0</v>
      </c>
      <c r="K124">
        <f t="shared" si="1"/>
        <v>3</v>
      </c>
    </row>
    <row r="125" spans="1:11" x14ac:dyDescent="0.25">
      <c r="A125">
        <v>111</v>
      </c>
      <c r="B125" s="10" t="str">
        <f>STANDINGS_OVERALL[[#This Row],[Team]]&amp;STANDINGS_OVERALL[[#This Row],[League]]</f>
        <v>Bench BlazersMain Event Las Vegas March 25 League 2</v>
      </c>
      <c r="C125" s="10" t="s">
        <v>515</v>
      </c>
      <c r="D125" t="s">
        <v>515</v>
      </c>
      <c r="E125" t="s">
        <v>453</v>
      </c>
      <c r="F125">
        <v>5</v>
      </c>
      <c r="G125">
        <v>1881</v>
      </c>
      <c r="H125" s="9">
        <v>1131.5</v>
      </c>
      <c r="I125">
        <v>3012.5</v>
      </c>
      <c r="J125" s="9">
        <v>0</v>
      </c>
      <c r="K125">
        <f t="shared" si="1"/>
        <v>4</v>
      </c>
    </row>
    <row r="126" spans="1:11" x14ac:dyDescent="0.25">
      <c r="A126">
        <v>160</v>
      </c>
      <c r="B126" s="10" t="str">
        <f>STANDINGS_OVERALL[[#This Row],[Team]]&amp;STANDINGS_OVERALL[[#This Row],[League]]</f>
        <v>Clown Question BroMain Event Las Vegas March 25 League 2</v>
      </c>
      <c r="C126" s="10" t="s">
        <v>562</v>
      </c>
      <c r="D126" t="s">
        <v>563</v>
      </c>
      <c r="E126" t="s">
        <v>453</v>
      </c>
      <c r="F126">
        <v>8</v>
      </c>
      <c r="G126">
        <v>1328.5</v>
      </c>
      <c r="H126" s="9">
        <v>1436</v>
      </c>
      <c r="I126" s="9">
        <v>2764.5</v>
      </c>
      <c r="J126" s="9">
        <v>0</v>
      </c>
      <c r="K126">
        <f t="shared" si="1"/>
        <v>5</v>
      </c>
    </row>
    <row r="127" spans="1:11" x14ac:dyDescent="0.25">
      <c r="A127">
        <v>174</v>
      </c>
      <c r="B127" s="10" t="str">
        <f>STANDINGS_OVERALL[[#This Row],[Team]]&amp;STANDINGS_OVERALL[[#This Row],[League]]</f>
        <v>Wild Willie's TeamMain Event Las Vegas March 25 League 2</v>
      </c>
      <c r="C127" s="10" t="s">
        <v>576</v>
      </c>
      <c r="D127" t="s">
        <v>179</v>
      </c>
      <c r="E127" t="s">
        <v>453</v>
      </c>
      <c r="F127">
        <v>13</v>
      </c>
      <c r="G127">
        <v>1674.5</v>
      </c>
      <c r="H127" s="9">
        <v>1022.5</v>
      </c>
      <c r="I127" s="9">
        <v>2697</v>
      </c>
      <c r="J127" s="9">
        <v>0</v>
      </c>
      <c r="K127">
        <f t="shared" si="1"/>
        <v>6</v>
      </c>
    </row>
    <row r="128" spans="1:11" x14ac:dyDescent="0.25">
      <c r="A128">
        <v>256</v>
      </c>
      <c r="B128" s="10" t="str">
        <f>STANDINGS_OVERALL[[#This Row],[Team]]&amp;STANDINGS_OVERALL[[#This Row],[League]]</f>
        <v>Team WarnerMain Event Las Vegas March 25 League 2</v>
      </c>
      <c r="C128" s="10" t="s">
        <v>161</v>
      </c>
      <c r="D128" t="s">
        <v>162</v>
      </c>
      <c r="E128" t="s">
        <v>453</v>
      </c>
      <c r="F128">
        <v>15</v>
      </c>
      <c r="G128">
        <v>636.5</v>
      </c>
      <c r="H128">
        <v>1743.5</v>
      </c>
      <c r="I128" s="9">
        <v>2380</v>
      </c>
      <c r="J128" s="9">
        <v>0</v>
      </c>
      <c r="K128">
        <f t="shared" si="1"/>
        <v>7</v>
      </c>
    </row>
    <row r="129" spans="1:11" x14ac:dyDescent="0.25">
      <c r="A129">
        <v>276</v>
      </c>
      <c r="B129" s="10" t="str">
        <f>STANDINGS_OVERALL[[#This Row],[Team]]&amp;STANDINGS_OVERALL[[#This Row],[League]]</f>
        <v>Rock n' PipesMain Event Las Vegas March 25 League 2</v>
      </c>
      <c r="C129" s="10" t="s">
        <v>666</v>
      </c>
      <c r="D129" t="s">
        <v>667</v>
      </c>
      <c r="E129" t="s">
        <v>453</v>
      </c>
      <c r="F129">
        <v>7</v>
      </c>
      <c r="G129">
        <v>1559.5</v>
      </c>
      <c r="H129" s="9">
        <v>717</v>
      </c>
      <c r="I129" s="9">
        <v>2276.5</v>
      </c>
      <c r="J129" s="9">
        <v>0</v>
      </c>
      <c r="K129">
        <f t="shared" si="1"/>
        <v>8</v>
      </c>
    </row>
    <row r="130" spans="1:11" x14ac:dyDescent="0.25">
      <c r="A130">
        <v>279</v>
      </c>
      <c r="B130" s="10" t="str">
        <f>STANDINGS_OVERALL[[#This Row],[Team]]&amp;STANDINGS_OVERALL[[#This Row],[League]]</f>
        <v>Bellagio HeistMain Event Las Vegas March 25 League 2</v>
      </c>
      <c r="C130" s="10" t="s">
        <v>671</v>
      </c>
      <c r="D130" t="s">
        <v>672</v>
      </c>
      <c r="E130" t="s">
        <v>453</v>
      </c>
      <c r="F130">
        <v>1</v>
      </c>
      <c r="G130">
        <v>1353</v>
      </c>
      <c r="H130" s="9">
        <v>916</v>
      </c>
      <c r="I130">
        <v>2269</v>
      </c>
      <c r="J130" s="9">
        <v>0</v>
      </c>
      <c r="K130">
        <f t="shared" ref="K130:K193" si="2">IF(E130=E129,K129+1,1)</f>
        <v>9</v>
      </c>
    </row>
    <row r="131" spans="1:11" x14ac:dyDescent="0.25">
      <c r="A131">
        <v>324</v>
      </c>
      <c r="B131" s="10" t="str">
        <f>STANDINGS_OVERALL[[#This Row],[Team]]&amp;STANDINGS_OVERALL[[#This Row],[League]]</f>
        <v>What Happens in Vegas...Main Event Las Vegas March 25 League 2</v>
      </c>
      <c r="C131" s="10" t="s">
        <v>724</v>
      </c>
      <c r="D131" t="s">
        <v>240</v>
      </c>
      <c r="E131" t="s">
        <v>453</v>
      </c>
      <c r="F131">
        <v>14</v>
      </c>
      <c r="G131">
        <v>869</v>
      </c>
      <c r="H131">
        <v>1161.5</v>
      </c>
      <c r="I131">
        <v>2030.5</v>
      </c>
      <c r="J131">
        <v>0</v>
      </c>
      <c r="K131">
        <f t="shared" si="2"/>
        <v>10</v>
      </c>
    </row>
    <row r="132" spans="1:11" x14ac:dyDescent="0.25">
      <c r="A132">
        <v>329</v>
      </c>
      <c r="B132" s="10" t="str">
        <f>STANDINGS_OVERALL[[#This Row],[Team]]&amp;STANDINGS_OVERALL[[#This Row],[League]]</f>
        <v>Butler Baseball ClubMain Event Las Vegas March 25 League 2</v>
      </c>
      <c r="C132" s="10" t="s">
        <v>730</v>
      </c>
      <c r="D132" t="s">
        <v>731</v>
      </c>
      <c r="E132" t="s">
        <v>453</v>
      </c>
      <c r="F132">
        <v>12</v>
      </c>
      <c r="G132">
        <v>925</v>
      </c>
      <c r="H132" s="9">
        <v>1076.5</v>
      </c>
      <c r="I132" s="9">
        <v>2001.5</v>
      </c>
      <c r="J132" s="9">
        <v>0</v>
      </c>
      <c r="K132">
        <f t="shared" si="2"/>
        <v>11</v>
      </c>
    </row>
    <row r="133" spans="1:11" x14ac:dyDescent="0.25">
      <c r="A133">
        <v>332</v>
      </c>
      <c r="B133" s="10" t="str">
        <f>STANDINGS_OVERALL[[#This Row],[Team]]&amp;STANDINGS_OVERALL[[#This Row],[League]]</f>
        <v>MoneyMain Event Las Vegas March 25 League 2</v>
      </c>
      <c r="C133" s="10" t="s">
        <v>736</v>
      </c>
      <c r="D133" t="s">
        <v>67</v>
      </c>
      <c r="E133" t="s">
        <v>453</v>
      </c>
      <c r="F133">
        <v>9</v>
      </c>
      <c r="G133">
        <v>692.5</v>
      </c>
      <c r="H133" s="9">
        <v>1288.5</v>
      </c>
      <c r="I133" s="9">
        <v>1981</v>
      </c>
      <c r="J133" s="9">
        <v>0</v>
      </c>
      <c r="K133">
        <f t="shared" si="2"/>
        <v>12</v>
      </c>
    </row>
    <row r="134" spans="1:11" x14ac:dyDescent="0.25">
      <c r="A134">
        <v>432</v>
      </c>
      <c r="B134" s="10" t="str">
        <f>STANDINGS_OVERALL[[#This Row],[Team]]&amp;STANDINGS_OVERALL[[#This Row],[League]]</f>
        <v>MudhensMain Event Las Vegas March 25 League 2</v>
      </c>
      <c r="C134" s="10" t="s">
        <v>18</v>
      </c>
      <c r="D134" t="s">
        <v>19</v>
      </c>
      <c r="E134" t="s">
        <v>453</v>
      </c>
      <c r="F134">
        <v>10</v>
      </c>
      <c r="G134">
        <v>809.5</v>
      </c>
      <c r="H134">
        <v>575</v>
      </c>
      <c r="I134">
        <v>1384.5</v>
      </c>
      <c r="J134">
        <v>0</v>
      </c>
      <c r="K134">
        <f t="shared" si="2"/>
        <v>13</v>
      </c>
    </row>
    <row r="135" spans="1:11" x14ac:dyDescent="0.25">
      <c r="A135">
        <v>448</v>
      </c>
      <c r="B135" s="10" t="str">
        <f>STANDINGS_OVERALL[[#This Row],[Team]]&amp;STANDINGS_OVERALL[[#This Row],[League]]</f>
        <v>zzzzzzzzMain Event Las Vegas March 25 League 2</v>
      </c>
      <c r="C135" s="10" t="s">
        <v>841</v>
      </c>
      <c r="D135" t="s">
        <v>110</v>
      </c>
      <c r="E135" t="s">
        <v>453</v>
      </c>
      <c r="F135">
        <v>2</v>
      </c>
      <c r="G135">
        <v>835.5</v>
      </c>
      <c r="H135">
        <v>404.5</v>
      </c>
      <c r="I135">
        <v>1240</v>
      </c>
      <c r="J135">
        <v>0</v>
      </c>
      <c r="K135">
        <f t="shared" si="2"/>
        <v>14</v>
      </c>
    </row>
    <row r="136" spans="1:11" x14ac:dyDescent="0.25">
      <c r="A136">
        <v>458</v>
      </c>
      <c r="B136" s="10" t="str">
        <f>STANDINGS_OVERALL[[#This Row],[Team]]&amp;STANDINGS_OVERALL[[#This Row],[League]]</f>
        <v>Betts All InMain Event Las Vegas March 25 League 2</v>
      </c>
      <c r="C136" s="10" t="s">
        <v>853</v>
      </c>
      <c r="D136" t="s">
        <v>854</v>
      </c>
      <c r="E136" t="s">
        <v>453</v>
      </c>
      <c r="F136">
        <v>3</v>
      </c>
      <c r="G136">
        <v>437</v>
      </c>
      <c r="H136">
        <v>680.5</v>
      </c>
      <c r="I136">
        <v>1117.5</v>
      </c>
      <c r="J136">
        <v>0</v>
      </c>
      <c r="K136">
        <f t="shared" si="2"/>
        <v>15</v>
      </c>
    </row>
    <row r="137" spans="1:11" x14ac:dyDescent="0.25">
      <c r="A137">
        <v>67</v>
      </c>
      <c r="B137" s="10" t="str">
        <f>STANDINGS_OVERALL[[#This Row],[Team]]&amp;STANDINGS_OVERALL[[#This Row],[League]]</f>
        <v>BNBearsMain Event Las Vegas March 30 5 pm PT</v>
      </c>
      <c r="C137" s="10" t="s">
        <v>477</v>
      </c>
      <c r="D137" t="s">
        <v>139</v>
      </c>
      <c r="E137" t="s">
        <v>478</v>
      </c>
      <c r="F137">
        <v>15</v>
      </c>
      <c r="G137">
        <v>2155</v>
      </c>
      <c r="H137" s="9">
        <v>1108</v>
      </c>
      <c r="I137" s="9">
        <v>3263</v>
      </c>
      <c r="J137" s="9">
        <v>0</v>
      </c>
      <c r="K137">
        <f t="shared" si="2"/>
        <v>1</v>
      </c>
    </row>
    <row r="138" spans="1:11" x14ac:dyDescent="0.25">
      <c r="A138">
        <v>102</v>
      </c>
      <c r="B138" s="10" t="str">
        <f>STANDINGS_OVERALL[[#This Row],[Team]]&amp;STANDINGS_OVERALL[[#This Row],[League]]</f>
        <v>Arnold's RugMain Event Las Vegas March 30 5 pm PT</v>
      </c>
      <c r="C138" s="10" t="s">
        <v>306</v>
      </c>
      <c r="D138" t="s">
        <v>35</v>
      </c>
      <c r="E138" t="s">
        <v>478</v>
      </c>
      <c r="F138">
        <v>4</v>
      </c>
      <c r="G138">
        <v>1806</v>
      </c>
      <c r="H138">
        <v>1280.5</v>
      </c>
      <c r="I138">
        <v>3086.5</v>
      </c>
      <c r="J138" s="9">
        <v>0</v>
      </c>
      <c r="K138">
        <f t="shared" si="2"/>
        <v>2</v>
      </c>
    </row>
    <row r="139" spans="1:11" x14ac:dyDescent="0.25">
      <c r="A139">
        <v>130</v>
      </c>
      <c r="B139" s="10" t="str">
        <f>STANDINGS_OVERALL[[#This Row],[Team]]&amp;STANDINGS_OVERALL[[#This Row],[League]]</f>
        <v>The Ron Jeremy of Midget PornMain Event Las Vegas March 30 5 pm PT</v>
      </c>
      <c r="C139" s="10" t="s">
        <v>368</v>
      </c>
      <c r="D139" t="s">
        <v>126</v>
      </c>
      <c r="E139" t="s">
        <v>478</v>
      </c>
      <c r="F139">
        <v>14</v>
      </c>
      <c r="G139">
        <v>1353.5</v>
      </c>
      <c r="H139" s="9">
        <v>1554.5</v>
      </c>
      <c r="I139" s="9">
        <v>2908</v>
      </c>
      <c r="J139" s="9">
        <v>0</v>
      </c>
      <c r="K139">
        <f t="shared" si="2"/>
        <v>3</v>
      </c>
    </row>
    <row r="140" spans="1:11" x14ac:dyDescent="0.25">
      <c r="A140">
        <v>151</v>
      </c>
      <c r="B140" s="10" t="str">
        <f>STANDINGS_OVERALL[[#This Row],[Team]]&amp;STANDINGS_OVERALL[[#This Row],[League]]</f>
        <v>Murder Inc.Main Event Las Vegas March 30 5 pm PT</v>
      </c>
      <c r="C140" s="10" t="s">
        <v>386</v>
      </c>
      <c r="D140" t="s">
        <v>131</v>
      </c>
      <c r="E140" t="s">
        <v>478</v>
      </c>
      <c r="F140">
        <v>6</v>
      </c>
      <c r="G140">
        <v>1118</v>
      </c>
      <c r="H140" s="9">
        <v>1707.5</v>
      </c>
      <c r="I140" s="9">
        <v>2825.5</v>
      </c>
      <c r="J140" s="9">
        <v>0</v>
      </c>
      <c r="K140">
        <f t="shared" si="2"/>
        <v>4</v>
      </c>
    </row>
    <row r="141" spans="1:11" x14ac:dyDescent="0.25">
      <c r="A141">
        <v>161</v>
      </c>
      <c r="B141" s="10" t="str">
        <f>STANDINGS_OVERALL[[#This Row],[Team]]&amp;STANDINGS_OVERALL[[#This Row],[League]]</f>
        <v>KILLEBREWMain Event Las Vegas March 30 5 pm PT</v>
      </c>
      <c r="C141" s="10" t="s">
        <v>487</v>
      </c>
      <c r="D141" t="s">
        <v>176</v>
      </c>
      <c r="E141" t="s">
        <v>478</v>
      </c>
      <c r="F141">
        <v>9</v>
      </c>
      <c r="G141">
        <v>1112</v>
      </c>
      <c r="H141">
        <v>1643</v>
      </c>
      <c r="I141">
        <v>2755</v>
      </c>
      <c r="J141" s="9">
        <v>0</v>
      </c>
      <c r="K141">
        <f t="shared" si="2"/>
        <v>5</v>
      </c>
    </row>
    <row r="142" spans="1:11" x14ac:dyDescent="0.25">
      <c r="A142">
        <v>201</v>
      </c>
      <c r="B142" s="10" t="str">
        <f>STANDINGS_OVERALL[[#This Row],[Team]]&amp;STANDINGS_OVERALL[[#This Row],[League]]</f>
        <v>PACO THYMEMain Event Las Vegas March 30 5 pm PT</v>
      </c>
      <c r="C142" s="10" t="s">
        <v>80</v>
      </c>
      <c r="D142" t="s">
        <v>81</v>
      </c>
      <c r="E142" t="s">
        <v>478</v>
      </c>
      <c r="F142">
        <v>1</v>
      </c>
      <c r="G142">
        <v>1132.5</v>
      </c>
      <c r="H142" s="9">
        <v>1464.5</v>
      </c>
      <c r="I142" s="9">
        <v>2597</v>
      </c>
      <c r="J142" s="9">
        <v>0</v>
      </c>
      <c r="K142">
        <f t="shared" si="2"/>
        <v>6</v>
      </c>
    </row>
    <row r="143" spans="1:11" x14ac:dyDescent="0.25">
      <c r="A143">
        <v>225</v>
      </c>
      <c r="B143" s="10" t="str">
        <f>STANDINGS_OVERALL[[#This Row],[Team]]&amp;STANDINGS_OVERALL[[#This Row],[League]]</f>
        <v>Stewie's Team 1Main Event Las Vegas March 30 5 pm PT</v>
      </c>
      <c r="C143" s="10" t="s">
        <v>626</v>
      </c>
      <c r="D143" t="s">
        <v>271</v>
      </c>
      <c r="E143" t="s">
        <v>478</v>
      </c>
      <c r="F143">
        <v>8</v>
      </c>
      <c r="G143">
        <v>1687.5</v>
      </c>
      <c r="H143" s="9">
        <v>818.5</v>
      </c>
      <c r="I143" s="9">
        <v>2506</v>
      </c>
      <c r="J143" s="9">
        <v>0</v>
      </c>
      <c r="K143">
        <f t="shared" si="2"/>
        <v>7</v>
      </c>
    </row>
    <row r="144" spans="1:11" x14ac:dyDescent="0.25">
      <c r="A144">
        <v>227</v>
      </c>
      <c r="B144" s="10" t="str">
        <f>STANDINGS_OVERALL[[#This Row],[Team]]&amp;STANDINGS_OVERALL[[#This Row],[League]]</f>
        <v>Baseball FuriesMain Event Las Vegas March 30 5 pm PT</v>
      </c>
      <c r="C144" s="10" t="s">
        <v>45</v>
      </c>
      <c r="D144" t="s">
        <v>46</v>
      </c>
      <c r="E144" t="s">
        <v>478</v>
      </c>
      <c r="F144">
        <v>13</v>
      </c>
      <c r="G144">
        <v>1705.5</v>
      </c>
      <c r="H144" s="9">
        <v>799</v>
      </c>
      <c r="I144" s="9">
        <v>2504.5</v>
      </c>
      <c r="J144" s="9">
        <v>0</v>
      </c>
      <c r="K144">
        <f t="shared" si="2"/>
        <v>8</v>
      </c>
    </row>
    <row r="145" spans="1:11" x14ac:dyDescent="0.25">
      <c r="A145">
        <v>237</v>
      </c>
      <c r="B145" s="10" t="str">
        <f>STANDINGS_OVERALL[[#This Row],[Team]]&amp;STANDINGS_OVERALL[[#This Row],[League]]</f>
        <v>Low TalkersMain Event Las Vegas March 30 5 pm PT</v>
      </c>
      <c r="C145" s="10" t="s">
        <v>189</v>
      </c>
      <c r="D145" t="s">
        <v>190</v>
      </c>
      <c r="E145" t="s">
        <v>478</v>
      </c>
      <c r="F145">
        <v>3</v>
      </c>
      <c r="G145">
        <v>634.5</v>
      </c>
      <c r="H145" s="9">
        <v>1816</v>
      </c>
      <c r="I145" s="9">
        <v>2450.5</v>
      </c>
      <c r="J145" s="9">
        <v>0</v>
      </c>
      <c r="K145">
        <f t="shared" si="2"/>
        <v>9</v>
      </c>
    </row>
    <row r="146" spans="1:11" x14ac:dyDescent="0.25">
      <c r="A146">
        <v>253</v>
      </c>
      <c r="B146" s="10" t="str">
        <f>STANDINGS_OVERALL[[#This Row],[Team]]&amp;STANDINGS_OVERALL[[#This Row],[League]]</f>
        <v>MudhensMain Event Las Vegas March 30 5 pm PT</v>
      </c>
      <c r="C146" s="10" t="s">
        <v>18</v>
      </c>
      <c r="D146" t="s">
        <v>19</v>
      </c>
      <c r="E146" t="s">
        <v>478</v>
      </c>
      <c r="F146">
        <v>7</v>
      </c>
      <c r="G146">
        <v>1020</v>
      </c>
      <c r="H146" s="9">
        <v>1374.5</v>
      </c>
      <c r="I146" s="9">
        <v>2394.5</v>
      </c>
      <c r="J146" s="9">
        <v>0</v>
      </c>
      <c r="K146">
        <f t="shared" si="2"/>
        <v>10</v>
      </c>
    </row>
    <row r="147" spans="1:11" x14ac:dyDescent="0.25">
      <c r="A147">
        <v>313</v>
      </c>
      <c r="B147" s="10" t="str">
        <f>STANDINGS_OVERALL[[#This Row],[Team]]&amp;STANDINGS_OVERALL[[#This Row],[League]]</f>
        <v>DegeneratesMain Event Las Vegas March 30 5 pm PT</v>
      </c>
      <c r="C147" s="10" t="s">
        <v>708</v>
      </c>
      <c r="D147" t="s">
        <v>709</v>
      </c>
      <c r="E147" t="s">
        <v>478</v>
      </c>
      <c r="F147">
        <v>11</v>
      </c>
      <c r="G147">
        <v>893.5</v>
      </c>
      <c r="H147" s="9">
        <v>1196.5</v>
      </c>
      <c r="I147">
        <v>2090</v>
      </c>
      <c r="J147" s="9">
        <v>0</v>
      </c>
      <c r="K147">
        <f t="shared" si="2"/>
        <v>11</v>
      </c>
    </row>
    <row r="148" spans="1:11" x14ac:dyDescent="0.25">
      <c r="A148">
        <v>322</v>
      </c>
      <c r="B148" s="10" t="str">
        <f>STANDINGS_OVERALL[[#This Row],[Team]]&amp;STANDINGS_OVERALL[[#This Row],[League]]</f>
        <v>Team enfieldMain Event Las Vegas March 30 5 pm PT</v>
      </c>
      <c r="C148" s="10" t="s">
        <v>204</v>
      </c>
      <c r="D148" t="s">
        <v>205</v>
      </c>
      <c r="E148" t="s">
        <v>478</v>
      </c>
      <c r="F148">
        <v>5</v>
      </c>
      <c r="G148">
        <v>1410</v>
      </c>
      <c r="H148" s="9">
        <v>629</v>
      </c>
      <c r="I148">
        <v>2039</v>
      </c>
      <c r="J148" s="9">
        <v>0</v>
      </c>
      <c r="K148">
        <f t="shared" si="2"/>
        <v>12</v>
      </c>
    </row>
    <row r="149" spans="1:11" x14ac:dyDescent="0.25">
      <c r="A149">
        <v>346</v>
      </c>
      <c r="B149" s="10" t="str">
        <f>STANDINGS_OVERALL[[#This Row],[Team]]&amp;STANDINGS_OVERALL[[#This Row],[League]]</f>
        <v>Main Squeeze 1Main Event Las Vegas March 30 5 pm PT</v>
      </c>
      <c r="C149" s="10" t="s">
        <v>750</v>
      </c>
      <c r="D149" t="s">
        <v>238</v>
      </c>
      <c r="E149" t="s">
        <v>478</v>
      </c>
      <c r="F149">
        <v>10</v>
      </c>
      <c r="G149">
        <v>853</v>
      </c>
      <c r="H149" s="9">
        <v>1054.5</v>
      </c>
      <c r="I149" s="9">
        <v>1907.5</v>
      </c>
      <c r="J149" s="9">
        <v>0</v>
      </c>
      <c r="K149">
        <f t="shared" si="2"/>
        <v>13</v>
      </c>
    </row>
    <row r="150" spans="1:11" x14ac:dyDescent="0.25">
      <c r="A150">
        <v>437</v>
      </c>
      <c r="B150" s="10" t="str">
        <f>STANDINGS_OVERALL[[#This Row],[Team]]&amp;STANDINGS_OVERALL[[#This Row],[League]]</f>
        <v>SandstormMain Event Las Vegas March 30 5 pm PT</v>
      </c>
      <c r="C150" s="10" t="s">
        <v>830</v>
      </c>
      <c r="D150" t="s">
        <v>831</v>
      </c>
      <c r="E150" t="s">
        <v>478</v>
      </c>
      <c r="F150">
        <v>2</v>
      </c>
      <c r="G150">
        <v>856</v>
      </c>
      <c r="H150">
        <v>499</v>
      </c>
      <c r="I150">
        <v>1355</v>
      </c>
      <c r="J150">
        <v>0</v>
      </c>
      <c r="K150">
        <f t="shared" si="2"/>
        <v>14</v>
      </c>
    </row>
    <row r="151" spans="1:11" x14ac:dyDescent="0.25">
      <c r="A151">
        <v>445</v>
      </c>
      <c r="B151" s="10" t="str">
        <f>STANDINGS_OVERALL[[#This Row],[Team]]&amp;STANDINGS_OVERALL[[#This Row],[League]]</f>
        <v>The ShirishamaMain Event Las Vegas March 30 5 pm PT</v>
      </c>
      <c r="C151" s="10" t="s">
        <v>837</v>
      </c>
      <c r="D151" t="s">
        <v>838</v>
      </c>
      <c r="E151" t="s">
        <v>478</v>
      </c>
      <c r="F151">
        <v>12</v>
      </c>
      <c r="G151">
        <v>597.5</v>
      </c>
      <c r="H151">
        <v>659</v>
      </c>
      <c r="I151">
        <v>1256.5</v>
      </c>
      <c r="J151">
        <v>0</v>
      </c>
      <c r="K151">
        <f t="shared" si="2"/>
        <v>15</v>
      </c>
    </row>
    <row r="152" spans="1:11" x14ac:dyDescent="0.25">
      <c r="A152">
        <v>16</v>
      </c>
      <c r="B152" s="10" t="str">
        <f>STANDINGS_OVERALL[[#This Row],[Team]]&amp;STANDINGS_OVERALL[[#This Row],[League]]</f>
        <v>bluebloodsMain Event New York March 25 League 1</v>
      </c>
      <c r="C152" s="10" t="s">
        <v>199</v>
      </c>
      <c r="D152" t="s">
        <v>200</v>
      </c>
      <c r="E152" t="s">
        <v>432</v>
      </c>
      <c r="F152">
        <v>10</v>
      </c>
      <c r="G152">
        <v>1605</v>
      </c>
      <c r="H152" s="9">
        <v>2222.5</v>
      </c>
      <c r="I152" s="9">
        <v>3827.5</v>
      </c>
      <c r="J152" s="9">
        <v>0</v>
      </c>
      <c r="K152">
        <f t="shared" si="2"/>
        <v>1</v>
      </c>
    </row>
    <row r="153" spans="1:11" x14ac:dyDescent="0.25">
      <c r="A153">
        <v>50</v>
      </c>
      <c r="B153" s="10" t="str">
        <f>STANDINGS_OVERALL[[#This Row],[Team]]&amp;STANDINGS_OVERALL[[#This Row],[League]]</f>
        <v>Incredible Hulking Us NY1Main Event New York March 25 League 1</v>
      </c>
      <c r="C153" s="10" t="s">
        <v>251</v>
      </c>
      <c r="D153" t="s">
        <v>94</v>
      </c>
      <c r="E153" t="s">
        <v>432</v>
      </c>
      <c r="F153">
        <v>3</v>
      </c>
      <c r="G153">
        <v>1291.5</v>
      </c>
      <c r="H153">
        <v>2085.5</v>
      </c>
      <c r="I153" s="9">
        <v>3377</v>
      </c>
      <c r="J153" s="9">
        <v>0</v>
      </c>
      <c r="K153">
        <f t="shared" si="2"/>
        <v>2</v>
      </c>
    </row>
    <row r="154" spans="1:11" x14ac:dyDescent="0.25">
      <c r="A154">
        <v>140</v>
      </c>
      <c r="B154" s="10" t="str">
        <f>STANDINGS_OVERALL[[#This Row],[Team]]&amp;STANDINGS_OVERALL[[#This Row],[League]]</f>
        <v>The Christian Vazquez ExperienceMain Event New York March 25 League 1</v>
      </c>
      <c r="C154" s="10" t="s">
        <v>544</v>
      </c>
      <c r="D154" t="s">
        <v>371</v>
      </c>
      <c r="E154" t="s">
        <v>432</v>
      </c>
      <c r="F154">
        <v>6</v>
      </c>
      <c r="G154">
        <v>1782.5</v>
      </c>
      <c r="H154" s="9">
        <v>1067.5</v>
      </c>
      <c r="I154" s="9">
        <v>2850</v>
      </c>
      <c r="J154" s="9">
        <v>0</v>
      </c>
      <c r="K154">
        <f t="shared" si="2"/>
        <v>3</v>
      </c>
    </row>
    <row r="155" spans="1:11" x14ac:dyDescent="0.25">
      <c r="A155">
        <v>175</v>
      </c>
      <c r="B155" s="10" t="str">
        <f>STANDINGS_OVERALL[[#This Row],[Team]]&amp;STANDINGS_OVERALL[[#This Row],[League]]</f>
        <v>Leave the Gun, Take the CannoliMain Event New York March 25 League 1</v>
      </c>
      <c r="C155" s="10" t="s">
        <v>577</v>
      </c>
      <c r="D155" t="s">
        <v>248</v>
      </c>
      <c r="E155" t="s">
        <v>432</v>
      </c>
      <c r="F155">
        <v>5</v>
      </c>
      <c r="G155">
        <v>1835</v>
      </c>
      <c r="H155" s="9">
        <v>855</v>
      </c>
      <c r="I155" s="9">
        <v>2690</v>
      </c>
      <c r="J155" s="9">
        <v>0</v>
      </c>
      <c r="K155">
        <f t="shared" si="2"/>
        <v>4</v>
      </c>
    </row>
    <row r="156" spans="1:11" x14ac:dyDescent="0.25">
      <c r="A156">
        <v>176</v>
      </c>
      <c r="B156" s="10" t="str">
        <f>STANDINGS_OVERALL[[#This Row],[Team]]&amp;STANDINGS_OVERALL[[#This Row],[League]]</f>
        <v>Ash BrothersMain Event New York March 25 League 1</v>
      </c>
      <c r="C156" s="10" t="s">
        <v>578</v>
      </c>
      <c r="D156" t="s">
        <v>579</v>
      </c>
      <c r="E156" t="s">
        <v>432</v>
      </c>
      <c r="F156">
        <v>15</v>
      </c>
      <c r="G156">
        <v>996</v>
      </c>
      <c r="H156" s="9">
        <v>1691.5</v>
      </c>
      <c r="I156" s="9">
        <v>2687.5</v>
      </c>
      <c r="J156" s="9">
        <v>0</v>
      </c>
      <c r="K156">
        <f t="shared" si="2"/>
        <v>5</v>
      </c>
    </row>
    <row r="157" spans="1:11" x14ac:dyDescent="0.25">
      <c r="A157">
        <v>199</v>
      </c>
      <c r="B157" s="10" t="str">
        <f>STANDINGS_OVERALL[[#This Row],[Team]]&amp;STANDINGS_OVERALL[[#This Row],[League]]</f>
        <v>Bronx Yankees (ME1)Main Event New York March 25 League 1</v>
      </c>
      <c r="C157" s="10" t="s">
        <v>87</v>
      </c>
      <c r="D157" t="s">
        <v>88</v>
      </c>
      <c r="E157" t="s">
        <v>432</v>
      </c>
      <c r="F157">
        <v>14</v>
      </c>
      <c r="G157">
        <v>1203</v>
      </c>
      <c r="H157">
        <v>1398.5</v>
      </c>
      <c r="I157">
        <v>2601.5</v>
      </c>
      <c r="J157">
        <v>0</v>
      </c>
      <c r="K157">
        <f t="shared" si="2"/>
        <v>6</v>
      </c>
    </row>
    <row r="158" spans="1:11" x14ac:dyDescent="0.25">
      <c r="A158">
        <v>208</v>
      </c>
      <c r="B158" s="10" t="str">
        <f>STANDINGS_OVERALL[[#This Row],[Team]]&amp;STANDINGS_OVERALL[[#This Row],[League]]</f>
        <v>The Achievers - MEMain Event New York March 25 League 1</v>
      </c>
      <c r="C158" s="10" t="s">
        <v>604</v>
      </c>
      <c r="D158" t="s">
        <v>17</v>
      </c>
      <c r="E158" t="s">
        <v>432</v>
      </c>
      <c r="F158">
        <v>9</v>
      </c>
      <c r="G158">
        <v>1224</v>
      </c>
      <c r="H158" s="9">
        <v>1332.5</v>
      </c>
      <c r="I158">
        <v>2556.5</v>
      </c>
      <c r="J158" s="9">
        <v>0</v>
      </c>
      <c r="K158">
        <f t="shared" si="2"/>
        <v>7</v>
      </c>
    </row>
    <row r="159" spans="1:11" x14ac:dyDescent="0.25">
      <c r="A159">
        <v>211</v>
      </c>
      <c r="B159" s="10" t="str">
        <f>STANDINGS_OVERALL[[#This Row],[Team]]&amp;STANDINGS_OVERALL[[#This Row],[League]]</f>
        <v>The FighterMain Event New York March 25 League 1</v>
      </c>
      <c r="C159" s="10" t="s">
        <v>607</v>
      </c>
      <c r="D159" t="s">
        <v>270</v>
      </c>
      <c r="E159" t="s">
        <v>432</v>
      </c>
      <c r="F159">
        <v>12</v>
      </c>
      <c r="G159">
        <v>854</v>
      </c>
      <c r="H159">
        <v>1681</v>
      </c>
      <c r="I159">
        <v>2535</v>
      </c>
      <c r="J159" s="9">
        <v>0</v>
      </c>
      <c r="K159">
        <f t="shared" si="2"/>
        <v>8</v>
      </c>
    </row>
    <row r="160" spans="1:11" x14ac:dyDescent="0.25">
      <c r="A160">
        <v>309</v>
      </c>
      <c r="B160" s="10" t="str">
        <f>STANDINGS_OVERALL[[#This Row],[Team]]&amp;STANDINGS_OVERALL[[#This Row],[League]]</f>
        <v>Ordentligt Sommar SemesterMain Event New York March 25 League 1</v>
      </c>
      <c r="C160" s="10" t="s">
        <v>705</v>
      </c>
      <c r="D160" t="s">
        <v>61</v>
      </c>
      <c r="E160" t="s">
        <v>432</v>
      </c>
      <c r="F160">
        <v>11</v>
      </c>
      <c r="G160">
        <v>999</v>
      </c>
      <c r="H160" s="9">
        <v>1105.5</v>
      </c>
      <c r="I160" s="9">
        <v>2104.5</v>
      </c>
      <c r="J160" s="9">
        <v>0</v>
      </c>
      <c r="K160">
        <f t="shared" si="2"/>
        <v>9</v>
      </c>
    </row>
    <row r="161" spans="1:11" x14ac:dyDescent="0.25">
      <c r="A161">
        <v>327</v>
      </c>
      <c r="B161" s="10" t="str">
        <f>STANDINGS_OVERALL[[#This Row],[Team]]&amp;STANDINGS_OVERALL[[#This Row],[League]]</f>
        <v>Sons of Thunder - New YorkMain Event New York March 25 League 1</v>
      </c>
      <c r="C161" s="10" t="s">
        <v>728</v>
      </c>
      <c r="D161" t="s">
        <v>62</v>
      </c>
      <c r="E161" t="s">
        <v>432</v>
      </c>
      <c r="F161">
        <v>2</v>
      </c>
      <c r="G161">
        <v>623.5</v>
      </c>
      <c r="H161" s="9">
        <v>1387.5</v>
      </c>
      <c r="I161" s="9">
        <v>2011</v>
      </c>
      <c r="J161" s="9">
        <v>0</v>
      </c>
      <c r="K161">
        <f t="shared" si="2"/>
        <v>10</v>
      </c>
    </row>
    <row r="162" spans="1:11" x14ac:dyDescent="0.25">
      <c r="A162">
        <v>340</v>
      </c>
      <c r="B162" s="10" t="str">
        <f>STANDINGS_OVERALL[[#This Row],[Team]]&amp;STANDINGS_OVERALL[[#This Row],[League]]</f>
        <v>VenomMain Event New York March 25 League 1</v>
      </c>
      <c r="C162" s="10" t="s">
        <v>746</v>
      </c>
      <c r="D162" t="s">
        <v>70</v>
      </c>
      <c r="E162" t="s">
        <v>432</v>
      </c>
      <c r="F162">
        <v>13</v>
      </c>
      <c r="G162">
        <v>1256</v>
      </c>
      <c r="H162" s="9">
        <v>674.5</v>
      </c>
      <c r="I162" s="9">
        <v>1930.5</v>
      </c>
      <c r="J162" s="9">
        <v>0</v>
      </c>
      <c r="K162">
        <f t="shared" si="2"/>
        <v>11</v>
      </c>
    </row>
    <row r="163" spans="1:11" x14ac:dyDescent="0.25">
      <c r="A163">
        <v>349</v>
      </c>
      <c r="B163" s="10" t="str">
        <f>STANDINGS_OVERALL[[#This Row],[Team]]&amp;STANDINGS_OVERALL[[#This Row],[League]]</f>
        <v>KnightMare GamesMain Event New York March 25 League 1</v>
      </c>
      <c r="C163" s="10" t="s">
        <v>216</v>
      </c>
      <c r="D163" t="s">
        <v>217</v>
      </c>
      <c r="E163" t="s">
        <v>432</v>
      </c>
      <c r="F163">
        <v>8</v>
      </c>
      <c r="G163">
        <v>1255.5</v>
      </c>
      <c r="H163">
        <v>646.5</v>
      </c>
      <c r="I163">
        <v>1902</v>
      </c>
      <c r="J163">
        <v>0</v>
      </c>
      <c r="K163">
        <f t="shared" si="2"/>
        <v>12</v>
      </c>
    </row>
    <row r="164" spans="1:11" x14ac:dyDescent="0.25">
      <c r="A164">
        <v>356</v>
      </c>
      <c r="B164" s="10" t="str">
        <f>STANDINGS_OVERALL[[#This Row],[Team]]&amp;STANDINGS_OVERALL[[#This Row],[League]]</f>
        <v>(Mace, Bailey) = Ass-kickers^2Main Event New York March 25 League 1</v>
      </c>
      <c r="C164" s="10" t="s">
        <v>758</v>
      </c>
      <c r="D164" t="s">
        <v>47</v>
      </c>
      <c r="E164" t="s">
        <v>432</v>
      </c>
      <c r="F164">
        <v>4</v>
      </c>
      <c r="G164">
        <v>1097</v>
      </c>
      <c r="H164" s="9">
        <v>782.5</v>
      </c>
      <c r="I164" s="9">
        <v>1879.5</v>
      </c>
      <c r="J164" s="9">
        <v>0</v>
      </c>
      <c r="K164">
        <f t="shared" si="2"/>
        <v>13</v>
      </c>
    </row>
    <row r="165" spans="1:11" x14ac:dyDescent="0.25">
      <c r="A165">
        <v>416</v>
      </c>
      <c r="B165" s="10" t="str">
        <f>STANDINGS_OVERALL[[#This Row],[Team]]&amp;STANDINGS_OVERALL[[#This Row],[League]]</f>
        <v>The Bronx BuckeyesMain Event New York March 25 League 1</v>
      </c>
      <c r="C165" s="10" t="s">
        <v>806</v>
      </c>
      <c r="D165" t="s">
        <v>331</v>
      </c>
      <c r="E165" t="s">
        <v>432</v>
      </c>
      <c r="F165">
        <v>7</v>
      </c>
      <c r="G165">
        <v>738</v>
      </c>
      <c r="H165">
        <v>735.5</v>
      </c>
      <c r="I165">
        <v>1473.5</v>
      </c>
      <c r="J165">
        <v>0</v>
      </c>
      <c r="K165">
        <f t="shared" si="2"/>
        <v>14</v>
      </c>
    </row>
    <row r="166" spans="1:11" x14ac:dyDescent="0.25">
      <c r="A166">
        <v>474</v>
      </c>
      <c r="B166" s="10" t="str">
        <f>STANDINGS_OVERALL[[#This Row],[Team]]&amp;STANDINGS_OVERALL[[#This Row],[League]]</f>
        <v>Wilmington Blue RocksMain Event New York March 25 League 1</v>
      </c>
      <c r="C166" s="10" t="s">
        <v>879</v>
      </c>
      <c r="D166" t="s">
        <v>880</v>
      </c>
      <c r="E166" t="s">
        <v>432</v>
      </c>
      <c r="F166">
        <v>1</v>
      </c>
      <c r="G166">
        <v>104.5</v>
      </c>
      <c r="H166">
        <v>655.5</v>
      </c>
      <c r="I166">
        <v>760</v>
      </c>
      <c r="J166">
        <v>0</v>
      </c>
      <c r="K166">
        <f t="shared" si="2"/>
        <v>15</v>
      </c>
    </row>
    <row r="167" spans="1:11" x14ac:dyDescent="0.25">
      <c r="A167">
        <v>40</v>
      </c>
      <c r="B167" s="10" t="str">
        <f>STANDINGS_OVERALL[[#This Row],[Team]]&amp;STANDINGS_OVERALL[[#This Row],[League]]</f>
        <v>Quahogs ME NYMain Event New York March 25 League 2</v>
      </c>
      <c r="C167" s="10" t="s">
        <v>456</v>
      </c>
      <c r="D167" t="s">
        <v>154</v>
      </c>
      <c r="E167" t="s">
        <v>457</v>
      </c>
      <c r="F167">
        <v>6</v>
      </c>
      <c r="G167">
        <v>1625</v>
      </c>
      <c r="H167" s="9">
        <v>1804.5</v>
      </c>
      <c r="I167" s="9">
        <v>3429.5</v>
      </c>
      <c r="J167" s="9">
        <v>0</v>
      </c>
      <c r="K167">
        <f t="shared" si="2"/>
        <v>1</v>
      </c>
    </row>
    <row r="168" spans="1:11" x14ac:dyDescent="0.25">
      <c r="A168">
        <v>71</v>
      </c>
      <c r="B168" s="10" t="str">
        <f>STANDINGS_OVERALL[[#This Row],[Team]]&amp;STANDINGS_OVERALL[[#This Row],[League]]</f>
        <v>I'm Your HuckleberryMain Event New York March 25 League 2</v>
      </c>
      <c r="C168" s="10" t="s">
        <v>481</v>
      </c>
      <c r="D168" t="s">
        <v>482</v>
      </c>
      <c r="E168" t="s">
        <v>457</v>
      </c>
      <c r="F168">
        <v>10</v>
      </c>
      <c r="G168">
        <v>1692.5</v>
      </c>
      <c r="H168" s="9">
        <v>1540</v>
      </c>
      <c r="I168">
        <v>3232.5</v>
      </c>
      <c r="J168" s="9">
        <v>0</v>
      </c>
      <c r="K168">
        <f t="shared" si="2"/>
        <v>2</v>
      </c>
    </row>
    <row r="169" spans="1:11" x14ac:dyDescent="0.25">
      <c r="A169">
        <v>81</v>
      </c>
      <c r="B169" s="10" t="str">
        <f>STANDINGS_OVERALL[[#This Row],[Team]]&amp;STANDINGS_OVERALL[[#This Row],[League]]</f>
        <v>Mr.OctoberMain Event New York March 25 League 2</v>
      </c>
      <c r="C169" s="10" t="s">
        <v>181</v>
      </c>
      <c r="D169" t="s">
        <v>182</v>
      </c>
      <c r="E169" t="s">
        <v>457</v>
      </c>
      <c r="F169">
        <v>14</v>
      </c>
      <c r="G169">
        <v>1730</v>
      </c>
      <c r="H169" s="9">
        <v>1462</v>
      </c>
      <c r="I169" s="9">
        <v>3192</v>
      </c>
      <c r="J169" s="9">
        <v>0</v>
      </c>
      <c r="K169">
        <f t="shared" si="2"/>
        <v>3</v>
      </c>
    </row>
    <row r="170" spans="1:11" x14ac:dyDescent="0.25">
      <c r="A170">
        <v>115</v>
      </c>
      <c r="B170" s="10" t="str">
        <f>STANDINGS_OVERALL[[#This Row],[Team]]&amp;STANDINGS_OVERALL[[#This Row],[League]]</f>
        <v>ctm nycMain Event New York March 25 League 2</v>
      </c>
      <c r="C170" s="10" t="s">
        <v>522</v>
      </c>
      <c r="D170" t="s">
        <v>93</v>
      </c>
      <c r="E170" t="s">
        <v>457</v>
      </c>
      <c r="F170">
        <v>1</v>
      </c>
      <c r="G170">
        <v>1100.5</v>
      </c>
      <c r="H170" s="9">
        <v>1896</v>
      </c>
      <c r="I170" s="9">
        <v>2996.5</v>
      </c>
      <c r="J170" s="9">
        <v>0</v>
      </c>
      <c r="K170">
        <f t="shared" si="2"/>
        <v>4</v>
      </c>
    </row>
    <row r="171" spans="1:11" x14ac:dyDescent="0.25">
      <c r="A171">
        <v>139</v>
      </c>
      <c r="B171" s="10" t="str">
        <f>STANDINGS_OVERALL[[#This Row],[Team]]&amp;STANDINGS_OVERALL[[#This Row],[League]]</f>
        <v>Slip Stitches M1Main Event New York March 25 League 2</v>
      </c>
      <c r="C171" s="10" t="s">
        <v>543</v>
      </c>
      <c r="D171" t="s">
        <v>213</v>
      </c>
      <c r="E171" t="s">
        <v>457</v>
      </c>
      <c r="F171">
        <v>2</v>
      </c>
      <c r="G171">
        <v>1623</v>
      </c>
      <c r="H171" s="9">
        <v>1229.5</v>
      </c>
      <c r="I171" s="9">
        <v>2852.5</v>
      </c>
      <c r="J171" s="9">
        <v>0</v>
      </c>
      <c r="K171">
        <f t="shared" si="2"/>
        <v>5</v>
      </c>
    </row>
    <row r="172" spans="1:11" x14ac:dyDescent="0.25">
      <c r="A172">
        <v>152</v>
      </c>
      <c r="B172" s="10" t="str">
        <f>STANDINGS_OVERALL[[#This Row],[Team]]&amp;STANDINGS_OVERALL[[#This Row],[League]]</f>
        <v>LEATHERNECK 8Main Event New York March 25 League 2</v>
      </c>
      <c r="C172" s="10" t="s">
        <v>556</v>
      </c>
      <c r="D172" t="s">
        <v>274</v>
      </c>
      <c r="E172" t="s">
        <v>457</v>
      </c>
      <c r="F172">
        <v>4</v>
      </c>
      <c r="G172">
        <v>1250.5</v>
      </c>
      <c r="H172" s="9">
        <v>1559</v>
      </c>
      <c r="I172" s="9">
        <v>2809.5</v>
      </c>
      <c r="J172" s="9">
        <v>0</v>
      </c>
      <c r="K172">
        <f t="shared" si="2"/>
        <v>6</v>
      </c>
    </row>
    <row r="173" spans="1:11" x14ac:dyDescent="0.25">
      <c r="A173">
        <v>213</v>
      </c>
      <c r="B173" s="10" t="str">
        <f>STANDINGS_OVERALL[[#This Row],[Team]]&amp;STANDINGS_OVERALL[[#This Row],[League]]</f>
        <v>SMELLY KAT-HarperMain Event New York March 25 League 2</v>
      </c>
      <c r="C173" s="10" t="s">
        <v>609</v>
      </c>
      <c r="D173" t="s">
        <v>249</v>
      </c>
      <c r="E173" t="s">
        <v>457</v>
      </c>
      <c r="F173">
        <v>7</v>
      </c>
      <c r="G173">
        <v>1172.5</v>
      </c>
      <c r="H173">
        <v>1360.5</v>
      </c>
      <c r="I173">
        <v>2533</v>
      </c>
      <c r="J173">
        <v>0</v>
      </c>
      <c r="K173">
        <f t="shared" si="2"/>
        <v>7</v>
      </c>
    </row>
    <row r="174" spans="1:11" x14ac:dyDescent="0.25">
      <c r="A174">
        <v>221</v>
      </c>
      <c r="B174" s="10" t="str">
        <f>STANDINGS_OVERALL[[#This Row],[Team]]&amp;STANDINGS_OVERALL[[#This Row],[League]]</f>
        <v>eshies mainMain Event New York March 25 League 2</v>
      </c>
      <c r="C174" s="10" t="s">
        <v>617</v>
      </c>
      <c r="D174" t="s">
        <v>359</v>
      </c>
      <c r="E174" t="s">
        <v>457</v>
      </c>
      <c r="F174">
        <v>3</v>
      </c>
      <c r="G174">
        <v>1512</v>
      </c>
      <c r="H174" s="9">
        <v>999</v>
      </c>
      <c r="I174">
        <v>2511</v>
      </c>
      <c r="J174" s="9">
        <v>0</v>
      </c>
      <c r="K174">
        <f t="shared" si="2"/>
        <v>8</v>
      </c>
    </row>
    <row r="175" spans="1:11" x14ac:dyDescent="0.25">
      <c r="A175">
        <v>229</v>
      </c>
      <c r="B175" s="10" t="str">
        <f>STANDINGS_OVERALL[[#This Row],[Team]]&amp;STANDINGS_OVERALL[[#This Row],[League]]</f>
        <v>Sack &amp; ChipMain Event New York March 25 League 2</v>
      </c>
      <c r="C175" s="10" t="s">
        <v>628</v>
      </c>
      <c r="D175" t="s">
        <v>262</v>
      </c>
      <c r="E175" t="s">
        <v>457</v>
      </c>
      <c r="F175">
        <v>8</v>
      </c>
      <c r="G175">
        <v>1313.5</v>
      </c>
      <c r="H175" s="9">
        <v>1187.5</v>
      </c>
      <c r="I175" s="9">
        <v>2501</v>
      </c>
      <c r="J175" s="9">
        <v>0</v>
      </c>
      <c r="K175">
        <f t="shared" si="2"/>
        <v>9</v>
      </c>
    </row>
    <row r="176" spans="1:11" x14ac:dyDescent="0.25">
      <c r="A176">
        <v>230</v>
      </c>
      <c r="B176" s="10" t="str">
        <f>STANDINGS_OVERALL[[#This Row],[Team]]&amp;STANDINGS_OVERALL[[#This Row],[League]]</f>
        <v>I LOVE BRIAN BOCCIAMain Event New York March 25 League 2</v>
      </c>
      <c r="C176" s="10" t="s">
        <v>629</v>
      </c>
      <c r="D176" t="s">
        <v>235</v>
      </c>
      <c r="E176" t="s">
        <v>457</v>
      </c>
      <c r="F176">
        <v>13</v>
      </c>
      <c r="G176">
        <v>1903</v>
      </c>
      <c r="H176" s="9">
        <v>592.5</v>
      </c>
      <c r="I176" s="9">
        <v>2495.5</v>
      </c>
      <c r="J176" s="9">
        <v>0</v>
      </c>
      <c r="K176">
        <f t="shared" si="2"/>
        <v>10</v>
      </c>
    </row>
    <row r="177" spans="1:11" x14ac:dyDescent="0.25">
      <c r="A177">
        <v>257</v>
      </c>
      <c r="B177" s="10" t="str">
        <f>STANDINGS_OVERALL[[#This Row],[Team]]&amp;STANDINGS_OVERALL[[#This Row],[League]]</f>
        <v>GST MainMain Event New York March 25 League 2</v>
      </c>
      <c r="C177" s="10" t="s">
        <v>651</v>
      </c>
      <c r="D177" t="s">
        <v>91</v>
      </c>
      <c r="E177" t="s">
        <v>457</v>
      </c>
      <c r="F177">
        <v>9</v>
      </c>
      <c r="G177">
        <v>383</v>
      </c>
      <c r="H177">
        <v>1983.5</v>
      </c>
      <c r="I177" s="9">
        <v>2366.5</v>
      </c>
      <c r="J177" s="9">
        <v>0</v>
      </c>
      <c r="K177">
        <f t="shared" si="2"/>
        <v>11</v>
      </c>
    </row>
    <row r="178" spans="1:11" x14ac:dyDescent="0.25">
      <c r="A178">
        <v>268</v>
      </c>
      <c r="B178" s="10" t="str">
        <f>STANDINGS_OVERALL[[#This Row],[Team]]&amp;STANDINGS_OVERALL[[#This Row],[League]]</f>
        <v>Happy RecapMain Event New York March 25 League 2</v>
      </c>
      <c r="C178" s="10" t="s">
        <v>372</v>
      </c>
      <c r="D178" t="s">
        <v>373</v>
      </c>
      <c r="E178" t="s">
        <v>457</v>
      </c>
      <c r="F178">
        <v>5</v>
      </c>
      <c r="G178">
        <v>1203.5</v>
      </c>
      <c r="H178" s="9">
        <v>1106</v>
      </c>
      <c r="I178" s="9">
        <v>2309.5</v>
      </c>
      <c r="J178" s="9">
        <v>0</v>
      </c>
      <c r="K178">
        <f t="shared" si="2"/>
        <v>12</v>
      </c>
    </row>
    <row r="179" spans="1:11" x14ac:dyDescent="0.25">
      <c r="A179">
        <v>424</v>
      </c>
      <c r="B179" s="10" t="str">
        <f>STANDINGS_OVERALL[[#This Row],[Team]]&amp;STANDINGS_OVERALL[[#This Row],[League]]</f>
        <v>Golden TuxMain Event New York March 25 League 2</v>
      </c>
      <c r="C179" s="10" t="s">
        <v>815</v>
      </c>
      <c r="D179" t="s">
        <v>287</v>
      </c>
      <c r="E179" t="s">
        <v>457</v>
      </c>
      <c r="F179">
        <v>12</v>
      </c>
      <c r="G179">
        <v>849</v>
      </c>
      <c r="H179">
        <v>564.5</v>
      </c>
      <c r="I179">
        <v>1413.5</v>
      </c>
      <c r="J179">
        <v>0</v>
      </c>
      <c r="K179">
        <f t="shared" si="2"/>
        <v>13</v>
      </c>
    </row>
    <row r="180" spans="1:11" x14ac:dyDescent="0.25">
      <c r="A180">
        <v>435</v>
      </c>
      <c r="B180" s="10" t="str">
        <f>STANDINGS_OVERALL[[#This Row],[Team]]&amp;STANDINGS_OVERALL[[#This Row],[League]]</f>
        <v>SKUNKSMain Event New York March 25 League 2</v>
      </c>
      <c r="C180" s="10" t="s">
        <v>826</v>
      </c>
      <c r="D180" t="s">
        <v>827</v>
      </c>
      <c r="E180" t="s">
        <v>457</v>
      </c>
      <c r="F180">
        <v>15</v>
      </c>
      <c r="G180">
        <v>736</v>
      </c>
      <c r="H180">
        <v>628.5</v>
      </c>
      <c r="I180">
        <v>1364.5</v>
      </c>
      <c r="J180">
        <v>0</v>
      </c>
      <c r="K180">
        <f t="shared" si="2"/>
        <v>14</v>
      </c>
    </row>
    <row r="181" spans="1:11" x14ac:dyDescent="0.25">
      <c r="A181">
        <v>457</v>
      </c>
      <c r="B181" s="10" t="str">
        <f>STANDINGS_OVERALL[[#This Row],[Team]]&amp;STANDINGS_OVERALL[[#This Row],[League]]</f>
        <v>THE TRUTHMain Event New York March 25 League 2</v>
      </c>
      <c r="C181" s="10" t="s">
        <v>385</v>
      </c>
      <c r="D181" t="s">
        <v>30</v>
      </c>
      <c r="E181" t="s">
        <v>457</v>
      </c>
      <c r="F181">
        <v>11</v>
      </c>
      <c r="G181">
        <v>748</v>
      </c>
      <c r="H181">
        <v>374.5</v>
      </c>
      <c r="I181">
        <v>1122.5</v>
      </c>
      <c r="J181">
        <v>0</v>
      </c>
      <c r="K181">
        <f t="shared" si="2"/>
        <v>15</v>
      </c>
    </row>
    <row r="182" spans="1:11" x14ac:dyDescent="0.25">
      <c r="A182">
        <v>7</v>
      </c>
      <c r="B182" s="10" t="str">
        <f>STANDINGS_OVERALL[[#This Row],[Team]]&amp;STANDINGS_OVERALL[[#This Row],[League]]</f>
        <v>Team Never LuckyMain Event New York March 25 League 3</v>
      </c>
      <c r="C182" s="10" t="s">
        <v>418</v>
      </c>
      <c r="D182" t="s">
        <v>148</v>
      </c>
      <c r="E182" t="s">
        <v>419</v>
      </c>
      <c r="F182">
        <v>9</v>
      </c>
      <c r="G182">
        <v>1906.5</v>
      </c>
      <c r="H182" s="9">
        <v>2224</v>
      </c>
      <c r="I182">
        <v>4130.5</v>
      </c>
      <c r="J182" s="9">
        <v>0</v>
      </c>
      <c r="K182">
        <f t="shared" si="2"/>
        <v>1</v>
      </c>
    </row>
    <row r="183" spans="1:11" x14ac:dyDescent="0.25">
      <c r="A183">
        <v>55</v>
      </c>
      <c r="B183" s="10" t="str">
        <f>STANDINGS_OVERALL[[#This Row],[Team]]&amp;STANDINGS_OVERALL[[#This Row],[League]]</f>
        <v>Puddle of Nud NYMain Event New York March 25 League 3</v>
      </c>
      <c r="C183" s="10" t="s">
        <v>466</v>
      </c>
      <c r="D183" t="s">
        <v>108</v>
      </c>
      <c r="E183" t="s">
        <v>419</v>
      </c>
      <c r="F183">
        <v>2</v>
      </c>
      <c r="G183">
        <v>1969</v>
      </c>
      <c r="H183" s="9">
        <v>1375</v>
      </c>
      <c r="I183" s="9">
        <v>3344</v>
      </c>
      <c r="J183" s="9">
        <v>0</v>
      </c>
      <c r="K183">
        <f t="shared" si="2"/>
        <v>2</v>
      </c>
    </row>
    <row r="184" spans="1:11" x14ac:dyDescent="0.25">
      <c r="A184">
        <v>112</v>
      </c>
      <c r="B184" s="10" t="str">
        <f>STANDINGS_OVERALL[[#This Row],[Team]]&amp;STANDINGS_OVERALL[[#This Row],[League]]</f>
        <v>How U Doin ME1Main Event New York March 25 League 3</v>
      </c>
      <c r="C184" s="10" t="s">
        <v>517</v>
      </c>
      <c r="D184" t="s">
        <v>230</v>
      </c>
      <c r="E184" t="s">
        <v>419</v>
      </c>
      <c r="F184">
        <v>8</v>
      </c>
      <c r="G184">
        <v>927.5</v>
      </c>
      <c r="H184" s="9">
        <v>2076</v>
      </c>
      <c r="I184">
        <v>3003.5</v>
      </c>
      <c r="J184" s="9">
        <v>0</v>
      </c>
      <c r="K184">
        <f t="shared" si="2"/>
        <v>3</v>
      </c>
    </row>
    <row r="185" spans="1:11" x14ac:dyDescent="0.25">
      <c r="A185">
        <v>116</v>
      </c>
      <c r="B185" s="10" t="str">
        <f>STANDINGS_OVERALL[[#This Row],[Team]]&amp;STANDINGS_OVERALL[[#This Row],[League]]</f>
        <v>Amber LumberMain Event New York March 25 League 3</v>
      </c>
      <c r="C185" s="10" t="s">
        <v>377</v>
      </c>
      <c r="D185" t="s">
        <v>283</v>
      </c>
      <c r="E185" t="s">
        <v>419</v>
      </c>
      <c r="F185">
        <v>13</v>
      </c>
      <c r="G185">
        <v>1840.5</v>
      </c>
      <c r="H185" s="9">
        <v>1138.5</v>
      </c>
      <c r="I185" s="9">
        <v>2979</v>
      </c>
      <c r="J185" s="9">
        <v>0</v>
      </c>
      <c r="K185">
        <f t="shared" si="2"/>
        <v>4</v>
      </c>
    </row>
    <row r="186" spans="1:11" x14ac:dyDescent="0.25">
      <c r="A186">
        <v>173</v>
      </c>
      <c r="B186" s="10" t="str">
        <f>STANDINGS_OVERALL[[#This Row],[Team]]&amp;STANDINGS_OVERALL[[#This Row],[League]]</f>
        <v>Serenity Now! NY1Main Event New York March 25 League 3</v>
      </c>
      <c r="C186" s="10" t="s">
        <v>575</v>
      </c>
      <c r="D186" t="s">
        <v>198</v>
      </c>
      <c r="E186" t="s">
        <v>419</v>
      </c>
      <c r="F186">
        <v>5</v>
      </c>
      <c r="G186">
        <v>1011</v>
      </c>
      <c r="H186" s="9">
        <v>1707.5</v>
      </c>
      <c r="I186" s="9">
        <v>2718.5</v>
      </c>
      <c r="J186" s="9">
        <v>0</v>
      </c>
      <c r="K186">
        <f t="shared" si="2"/>
        <v>5</v>
      </c>
    </row>
    <row r="187" spans="1:11" x14ac:dyDescent="0.25">
      <c r="A187">
        <v>190</v>
      </c>
      <c r="B187" s="10" t="str">
        <f>STANDINGS_OVERALL[[#This Row],[Team]]&amp;STANDINGS_OVERALL[[#This Row],[League]]</f>
        <v>GoombasMain Event New York March 25 League 3</v>
      </c>
      <c r="C187" s="10" t="s">
        <v>118</v>
      </c>
      <c r="D187" t="s">
        <v>119</v>
      </c>
      <c r="E187" t="s">
        <v>419</v>
      </c>
      <c r="F187">
        <v>14</v>
      </c>
      <c r="G187">
        <v>1169.5</v>
      </c>
      <c r="H187" s="9">
        <v>1463</v>
      </c>
      <c r="I187" s="9">
        <v>2632.5</v>
      </c>
      <c r="J187" s="9">
        <v>0</v>
      </c>
      <c r="K187">
        <f t="shared" si="2"/>
        <v>6</v>
      </c>
    </row>
    <row r="188" spans="1:11" x14ac:dyDescent="0.25">
      <c r="A188">
        <v>228</v>
      </c>
      <c r="B188" s="10" t="str">
        <f>STANDINGS_OVERALL[[#This Row],[Team]]&amp;STANDINGS_OVERALL[[#This Row],[League]]</f>
        <v>D-Generation XMain Event New York March 25 League 3</v>
      </c>
      <c r="C188" s="10" t="s">
        <v>627</v>
      </c>
      <c r="D188" t="s">
        <v>396</v>
      </c>
      <c r="E188" t="s">
        <v>419</v>
      </c>
      <c r="F188">
        <v>7</v>
      </c>
      <c r="G188">
        <v>1566</v>
      </c>
      <c r="H188" s="9">
        <v>935.5</v>
      </c>
      <c r="I188" s="9">
        <v>2501.5</v>
      </c>
      <c r="J188" s="9">
        <v>0</v>
      </c>
      <c r="K188">
        <f t="shared" si="2"/>
        <v>7</v>
      </c>
    </row>
    <row r="189" spans="1:11" x14ac:dyDescent="0.25">
      <c r="A189">
        <v>262</v>
      </c>
      <c r="B189" s="10" t="str">
        <f>STANDINGS_OVERALL[[#This Row],[Team]]&amp;STANDINGS_OVERALL[[#This Row],[League]]</f>
        <v>Roy's OutlawsMain Event New York March 25 League 3</v>
      </c>
      <c r="C189" s="10" t="s">
        <v>370</v>
      </c>
      <c r="D189" t="s">
        <v>197</v>
      </c>
      <c r="E189" t="s">
        <v>419</v>
      </c>
      <c r="F189">
        <v>3</v>
      </c>
      <c r="G189">
        <v>1425.5</v>
      </c>
      <c r="H189" s="9">
        <v>923</v>
      </c>
      <c r="I189" s="9">
        <v>2348.5</v>
      </c>
      <c r="J189" s="9">
        <v>0</v>
      </c>
      <c r="K189">
        <f t="shared" si="2"/>
        <v>8</v>
      </c>
    </row>
    <row r="190" spans="1:11" x14ac:dyDescent="0.25">
      <c r="A190">
        <v>275</v>
      </c>
      <c r="B190" s="10" t="str">
        <f>STANDINGS_OVERALL[[#This Row],[Team]]&amp;STANDINGS_OVERALL[[#This Row],[League]]</f>
        <v>SlackerBrothersMain Event New York March 25 League 3</v>
      </c>
      <c r="C190" s="10" t="s">
        <v>664</v>
      </c>
      <c r="D190" t="s">
        <v>665</v>
      </c>
      <c r="E190" t="s">
        <v>419</v>
      </c>
      <c r="F190">
        <v>11</v>
      </c>
      <c r="G190">
        <v>864</v>
      </c>
      <c r="H190" s="9">
        <v>1417</v>
      </c>
      <c r="I190" s="9">
        <v>2281</v>
      </c>
      <c r="J190" s="9">
        <v>0</v>
      </c>
      <c r="K190">
        <f t="shared" si="2"/>
        <v>9</v>
      </c>
    </row>
    <row r="191" spans="1:11" x14ac:dyDescent="0.25">
      <c r="A191">
        <v>319</v>
      </c>
      <c r="B191" s="10" t="str">
        <f>STANDINGS_OVERALL[[#This Row],[Team]]&amp;STANDINGS_OVERALL[[#This Row],[League]]</f>
        <v>Dem Brooklyn BumsMain Event New York March 25 League 3</v>
      </c>
      <c r="C191" s="10" t="s">
        <v>719</v>
      </c>
      <c r="D191" t="s">
        <v>720</v>
      </c>
      <c r="E191" t="s">
        <v>419</v>
      </c>
      <c r="F191">
        <v>1</v>
      </c>
      <c r="G191">
        <v>791.5</v>
      </c>
      <c r="H191">
        <v>1284</v>
      </c>
      <c r="I191" s="9">
        <v>2075.5</v>
      </c>
      <c r="J191" s="9">
        <v>0</v>
      </c>
      <c r="K191">
        <f t="shared" si="2"/>
        <v>10</v>
      </c>
    </row>
    <row r="192" spans="1:11" x14ac:dyDescent="0.25">
      <c r="A192">
        <v>360</v>
      </c>
      <c r="B192" s="10" t="str">
        <f>STANDINGS_OVERALL[[#This Row],[Team]]&amp;STANDINGS_OVERALL[[#This Row],[League]]</f>
        <v>PhillyCheeseSteaks-M25Main Event New York March 25 League 3</v>
      </c>
      <c r="C192" s="10" t="s">
        <v>761</v>
      </c>
      <c r="D192" t="s">
        <v>75</v>
      </c>
      <c r="E192" t="s">
        <v>419</v>
      </c>
      <c r="F192">
        <v>6</v>
      </c>
      <c r="G192">
        <v>1006</v>
      </c>
      <c r="H192" s="9">
        <v>856</v>
      </c>
      <c r="I192" s="9">
        <v>1862</v>
      </c>
      <c r="J192" s="9">
        <v>0</v>
      </c>
      <c r="K192">
        <f t="shared" si="2"/>
        <v>11</v>
      </c>
    </row>
    <row r="193" spans="1:11" x14ac:dyDescent="0.25">
      <c r="A193">
        <v>385</v>
      </c>
      <c r="B193" s="10" t="str">
        <f>STANDINGS_OVERALL[[#This Row],[Team]]&amp;STANDINGS_OVERALL[[#This Row],[League]]</f>
        <v>Glenneration XMain Event New York March 25 League 3</v>
      </c>
      <c r="C193" s="10" t="s">
        <v>145</v>
      </c>
      <c r="D193" t="s">
        <v>146</v>
      </c>
      <c r="E193" t="s">
        <v>419</v>
      </c>
      <c r="F193">
        <v>10</v>
      </c>
      <c r="G193">
        <v>827</v>
      </c>
      <c r="H193">
        <v>871.5</v>
      </c>
      <c r="I193">
        <v>1698.5</v>
      </c>
      <c r="J193">
        <v>0</v>
      </c>
      <c r="K193">
        <f t="shared" si="2"/>
        <v>12</v>
      </c>
    </row>
    <row r="194" spans="1:11" x14ac:dyDescent="0.25">
      <c r="A194">
        <v>442</v>
      </c>
      <c r="B194" s="10" t="str">
        <f>STANDINGS_OVERALL[[#This Row],[Team]]&amp;STANDINGS_OVERALL[[#This Row],[League]]</f>
        <v>Baseball FuriesMain Event New York March 25 League 3</v>
      </c>
      <c r="C194" s="10" t="s">
        <v>45</v>
      </c>
      <c r="D194" t="s">
        <v>46</v>
      </c>
      <c r="E194" t="s">
        <v>419</v>
      </c>
      <c r="F194">
        <v>15</v>
      </c>
      <c r="G194">
        <v>837</v>
      </c>
      <c r="H194">
        <v>478</v>
      </c>
      <c r="I194">
        <v>1315</v>
      </c>
      <c r="J194">
        <v>0</v>
      </c>
      <c r="K194">
        <f t="shared" ref="K194:K257" si="3">IF(E194=E193,K193+1,1)</f>
        <v>13</v>
      </c>
    </row>
    <row r="195" spans="1:11" x14ac:dyDescent="0.25">
      <c r="A195">
        <v>455</v>
      </c>
      <c r="B195" s="10" t="str">
        <f>STANDINGS_OVERALL[[#This Row],[Team]]&amp;STANDINGS_OVERALL[[#This Row],[League]]</f>
        <v>Team BurakMain Event New York March 25 League 3</v>
      </c>
      <c r="C195" s="10" t="s">
        <v>111</v>
      </c>
      <c r="D195" t="s">
        <v>112</v>
      </c>
      <c r="E195" t="s">
        <v>419</v>
      </c>
      <c r="F195">
        <v>4</v>
      </c>
      <c r="G195">
        <v>851.5</v>
      </c>
      <c r="H195">
        <v>292</v>
      </c>
      <c r="I195">
        <v>1143.5</v>
      </c>
      <c r="J195">
        <v>0</v>
      </c>
      <c r="K195">
        <f t="shared" si="3"/>
        <v>14</v>
      </c>
    </row>
    <row r="196" spans="1:11" x14ac:dyDescent="0.25">
      <c r="A196">
        <v>479</v>
      </c>
      <c r="B196" s="10" t="str">
        <f>STANDINGS_OVERALL[[#This Row],[Team]]&amp;STANDINGS_OVERALL[[#This Row],[League]]</f>
        <v>SchnackenpfefferhausenMain Event New York March 25 League 3</v>
      </c>
      <c r="C196" s="10" t="s">
        <v>885</v>
      </c>
      <c r="D196" t="s">
        <v>886</v>
      </c>
      <c r="E196" t="s">
        <v>419</v>
      </c>
      <c r="F196">
        <v>12</v>
      </c>
      <c r="G196">
        <v>336.5</v>
      </c>
      <c r="H196">
        <v>270</v>
      </c>
      <c r="I196">
        <v>606.5</v>
      </c>
      <c r="J196">
        <v>0</v>
      </c>
      <c r="K196">
        <f t="shared" si="3"/>
        <v>15</v>
      </c>
    </row>
    <row r="197" spans="1:11" x14ac:dyDescent="0.25">
      <c r="A197">
        <v>2</v>
      </c>
      <c r="B197" s="10" t="str">
        <f>STANDINGS_OVERALL[[#This Row],[Team]]&amp;STANDINGS_OVERALL[[#This Row],[League]]</f>
        <v>Uptown BabyMain Event New York March 25 League 4</v>
      </c>
      <c r="C197" s="10" t="s">
        <v>408</v>
      </c>
      <c r="D197" t="s">
        <v>193</v>
      </c>
      <c r="E197" t="s">
        <v>409</v>
      </c>
      <c r="F197">
        <v>6</v>
      </c>
      <c r="G197">
        <v>2138.5</v>
      </c>
      <c r="H197" s="9">
        <v>2167</v>
      </c>
      <c r="I197" s="9">
        <v>4305.5</v>
      </c>
      <c r="J197" s="9">
        <v>0</v>
      </c>
      <c r="K197">
        <f t="shared" si="3"/>
        <v>1</v>
      </c>
    </row>
    <row r="198" spans="1:11" x14ac:dyDescent="0.25">
      <c r="A198">
        <v>26</v>
      </c>
      <c r="B198" s="10" t="str">
        <f>STANDINGS_OVERALL[[#This Row],[Team]]&amp;STANDINGS_OVERALL[[#This Row],[League]]</f>
        <v>Crockett and TubbsMain Event New York March 25 League 4</v>
      </c>
      <c r="C198" s="10" t="s">
        <v>447</v>
      </c>
      <c r="D198" t="s">
        <v>95</v>
      </c>
      <c r="E198" t="s">
        <v>409</v>
      </c>
      <c r="F198">
        <v>10</v>
      </c>
      <c r="G198">
        <v>1785</v>
      </c>
      <c r="H198" s="9">
        <v>1849.5</v>
      </c>
      <c r="I198" s="9">
        <v>3634.5</v>
      </c>
      <c r="J198" s="9">
        <v>0</v>
      </c>
      <c r="K198">
        <f t="shared" si="3"/>
        <v>2</v>
      </c>
    </row>
    <row r="199" spans="1:11" x14ac:dyDescent="0.25">
      <c r="A199">
        <v>41</v>
      </c>
      <c r="B199" s="10" t="str">
        <f>STANDINGS_OVERALL[[#This Row],[Team]]&amp;STANDINGS_OVERALL[[#This Row],[League]]</f>
        <v>Team TaylorMain Event New York March 25 League 4</v>
      </c>
      <c r="C199" s="10" t="s">
        <v>458</v>
      </c>
      <c r="D199" t="s">
        <v>34</v>
      </c>
      <c r="E199" t="s">
        <v>409</v>
      </c>
      <c r="F199">
        <v>3</v>
      </c>
      <c r="G199">
        <v>1748</v>
      </c>
      <c r="H199" s="9">
        <v>1670</v>
      </c>
      <c r="I199" s="9">
        <v>3418</v>
      </c>
      <c r="J199" s="9">
        <v>0</v>
      </c>
      <c r="K199">
        <f t="shared" si="3"/>
        <v>3</v>
      </c>
    </row>
    <row r="200" spans="1:11" x14ac:dyDescent="0.25">
      <c r="A200">
        <v>53</v>
      </c>
      <c r="B200" s="10" t="str">
        <f>STANDINGS_OVERALL[[#This Row],[Team]]&amp;STANDINGS_OVERALL[[#This Row],[League]]</f>
        <v>Emma/Srebro Main NYCMain Event New York March 25 League 4</v>
      </c>
      <c r="C200" s="10" t="s">
        <v>465</v>
      </c>
      <c r="D200" t="s">
        <v>90</v>
      </c>
      <c r="E200" t="s">
        <v>409</v>
      </c>
      <c r="F200">
        <v>9</v>
      </c>
      <c r="G200">
        <v>1143.5</v>
      </c>
      <c r="H200" s="9">
        <v>2211.5</v>
      </c>
      <c r="I200" s="9">
        <v>3355</v>
      </c>
      <c r="J200" s="9">
        <v>0</v>
      </c>
      <c r="K200">
        <f t="shared" si="3"/>
        <v>4</v>
      </c>
    </row>
    <row r="201" spans="1:11" x14ac:dyDescent="0.25">
      <c r="A201">
        <v>164</v>
      </c>
      <c r="B201" s="10" t="str">
        <f>STANDINGS_OVERALL[[#This Row],[Team]]&amp;STANDINGS_OVERALL[[#This Row],[League]]</f>
        <v>The Citgo SignMain Event New York March 25 League 4</v>
      </c>
      <c r="C201" s="10" t="s">
        <v>567</v>
      </c>
      <c r="D201" t="s">
        <v>568</v>
      </c>
      <c r="E201" t="s">
        <v>409</v>
      </c>
      <c r="F201">
        <v>5</v>
      </c>
      <c r="G201">
        <v>1388.5</v>
      </c>
      <c r="H201" s="9">
        <v>1358.5</v>
      </c>
      <c r="I201" s="9">
        <v>2747</v>
      </c>
      <c r="J201" s="9">
        <v>0</v>
      </c>
      <c r="K201">
        <f t="shared" si="3"/>
        <v>5</v>
      </c>
    </row>
    <row r="202" spans="1:11" x14ac:dyDescent="0.25">
      <c r="A202">
        <v>177</v>
      </c>
      <c r="B202" s="10" t="str">
        <f>STANDINGS_OVERALL[[#This Row],[Team]]&amp;STANDINGS_OVERALL[[#This Row],[League]]</f>
        <v>Captain LouMain Event New York March 25 League 4</v>
      </c>
      <c r="C202" s="10" t="s">
        <v>581</v>
      </c>
      <c r="D202" t="s">
        <v>582</v>
      </c>
      <c r="E202" t="s">
        <v>409</v>
      </c>
      <c r="F202">
        <v>2</v>
      </c>
      <c r="G202">
        <v>1338</v>
      </c>
      <c r="H202">
        <v>1334.5</v>
      </c>
      <c r="I202" s="9">
        <v>2672.5</v>
      </c>
      <c r="J202" s="9">
        <v>0</v>
      </c>
      <c r="K202">
        <f t="shared" si="3"/>
        <v>6</v>
      </c>
    </row>
    <row r="203" spans="1:11" x14ac:dyDescent="0.25">
      <c r="A203">
        <v>241</v>
      </c>
      <c r="B203" s="10" t="str">
        <f>STANDINGS_OVERALL[[#This Row],[Team]]&amp;STANDINGS_OVERALL[[#This Row],[League]]</f>
        <v>Joe Buck YourselfMain Event New York March 25 League 4</v>
      </c>
      <c r="C203" s="10" t="s">
        <v>640</v>
      </c>
      <c r="D203" t="s">
        <v>641</v>
      </c>
      <c r="E203" t="s">
        <v>409</v>
      </c>
      <c r="F203">
        <v>11</v>
      </c>
      <c r="G203">
        <v>1517</v>
      </c>
      <c r="H203" s="9">
        <v>919.5</v>
      </c>
      <c r="I203" s="9">
        <v>2436.5</v>
      </c>
      <c r="J203" s="9">
        <v>0</v>
      </c>
      <c r="K203">
        <f t="shared" si="3"/>
        <v>7</v>
      </c>
    </row>
    <row r="204" spans="1:11" x14ac:dyDescent="0.25">
      <c r="A204">
        <v>283</v>
      </c>
      <c r="B204" s="10" t="str">
        <f>STANDINGS_OVERALL[[#This Row],[Team]]&amp;STANDINGS_OVERALL[[#This Row],[League]]</f>
        <v>Frozen RopesMain Event New York March 25 League 4</v>
      </c>
      <c r="C204" s="10" t="s">
        <v>676</v>
      </c>
      <c r="D204" t="s">
        <v>227</v>
      </c>
      <c r="E204" t="s">
        <v>409</v>
      </c>
      <c r="F204">
        <v>7</v>
      </c>
      <c r="G204">
        <v>1530.5</v>
      </c>
      <c r="H204">
        <v>728.5</v>
      </c>
      <c r="I204">
        <v>2259</v>
      </c>
      <c r="J204">
        <v>0</v>
      </c>
      <c r="K204">
        <f t="shared" si="3"/>
        <v>8</v>
      </c>
    </row>
    <row r="205" spans="1:11" x14ac:dyDescent="0.25">
      <c r="A205">
        <v>302</v>
      </c>
      <c r="B205" s="10" t="str">
        <f>STANDINGS_OVERALL[[#This Row],[Team]]&amp;STANDINGS_OVERALL[[#This Row],[League]]</f>
        <v>Good DE'sMain Event New York March 25 League 4</v>
      </c>
      <c r="C205" s="10" t="s">
        <v>698</v>
      </c>
      <c r="D205" t="s">
        <v>243</v>
      </c>
      <c r="E205" t="s">
        <v>409</v>
      </c>
      <c r="F205">
        <v>4</v>
      </c>
      <c r="G205">
        <v>872.5</v>
      </c>
      <c r="H205" s="9">
        <v>1277</v>
      </c>
      <c r="I205" s="9">
        <v>2149.5</v>
      </c>
      <c r="J205" s="9">
        <v>0</v>
      </c>
      <c r="K205">
        <f t="shared" si="3"/>
        <v>9</v>
      </c>
    </row>
    <row r="206" spans="1:11" x14ac:dyDescent="0.25">
      <c r="A206">
        <v>317</v>
      </c>
      <c r="B206" s="10" t="str">
        <f>STANDINGS_OVERALL[[#This Row],[Team]]&amp;STANDINGS_OVERALL[[#This Row],[League]]</f>
        <v>Midnight ExpressMain Event New York March 25 League 4</v>
      </c>
      <c r="C206" s="10" t="s">
        <v>716</v>
      </c>
      <c r="D206" t="s">
        <v>717</v>
      </c>
      <c r="E206" t="s">
        <v>409</v>
      </c>
      <c r="F206">
        <v>1</v>
      </c>
      <c r="G206">
        <v>1068.5</v>
      </c>
      <c r="H206" s="9">
        <v>1011.5</v>
      </c>
      <c r="I206" s="9">
        <v>2080</v>
      </c>
      <c r="J206" s="9">
        <v>0</v>
      </c>
      <c r="K206">
        <f t="shared" si="3"/>
        <v>10</v>
      </c>
    </row>
    <row r="207" spans="1:11" x14ac:dyDescent="0.25">
      <c r="A207">
        <v>342</v>
      </c>
      <c r="B207" s="10" t="str">
        <f>STANDINGS_OVERALL[[#This Row],[Team]]&amp;STANDINGS_OVERALL[[#This Row],[League]]</f>
        <v>Yah MuleMain Event New York March 25 League 4</v>
      </c>
      <c r="C207" s="10" t="s">
        <v>144</v>
      </c>
      <c r="D207" t="s">
        <v>141</v>
      </c>
      <c r="E207" t="s">
        <v>409</v>
      </c>
      <c r="F207">
        <v>14</v>
      </c>
      <c r="G207">
        <v>1026.5</v>
      </c>
      <c r="H207" s="9">
        <v>889.5</v>
      </c>
      <c r="I207">
        <v>1916</v>
      </c>
      <c r="J207" s="9">
        <v>0</v>
      </c>
      <c r="K207">
        <f t="shared" si="3"/>
        <v>11</v>
      </c>
    </row>
    <row r="208" spans="1:11" x14ac:dyDescent="0.25">
      <c r="A208">
        <v>421</v>
      </c>
      <c r="B208" s="10" t="str">
        <f>STANDINGS_OVERALL[[#This Row],[Team]]&amp;STANDINGS_OVERALL[[#This Row],[League]]</f>
        <v>Team olsenMain Event New York March 25 League 4</v>
      </c>
      <c r="C208" s="10" t="s">
        <v>811</v>
      </c>
      <c r="D208" t="s">
        <v>812</v>
      </c>
      <c r="E208" t="s">
        <v>409</v>
      </c>
      <c r="F208">
        <v>13</v>
      </c>
      <c r="G208">
        <v>306.5</v>
      </c>
      <c r="H208">
        <v>1125.5</v>
      </c>
      <c r="I208">
        <v>1432</v>
      </c>
      <c r="J208">
        <v>0</v>
      </c>
      <c r="K208">
        <f t="shared" si="3"/>
        <v>12</v>
      </c>
    </row>
    <row r="209" spans="1:11" x14ac:dyDescent="0.25">
      <c r="A209">
        <v>443</v>
      </c>
      <c r="B209" s="10" t="str">
        <f>STANDINGS_OVERALL[[#This Row],[Team]]&amp;STANDINGS_OVERALL[[#This Row],[League]]</f>
        <v>Canadian BeaversMain Event New York March 25 League 4</v>
      </c>
      <c r="C209" s="10" t="s">
        <v>336</v>
      </c>
      <c r="D209" t="s">
        <v>337</v>
      </c>
      <c r="E209" t="s">
        <v>409</v>
      </c>
      <c r="F209">
        <v>12</v>
      </c>
      <c r="G209">
        <v>560</v>
      </c>
      <c r="H209">
        <v>736.5</v>
      </c>
      <c r="I209">
        <v>1296.5</v>
      </c>
      <c r="J209">
        <v>0</v>
      </c>
      <c r="K209">
        <f t="shared" si="3"/>
        <v>13</v>
      </c>
    </row>
    <row r="210" spans="1:11" x14ac:dyDescent="0.25">
      <c r="A210">
        <v>467</v>
      </c>
      <c r="B210" s="10" t="str">
        <f>STANDINGS_OVERALL[[#This Row],[Team]]&amp;STANDINGS_OVERALL[[#This Row],[League]]</f>
        <v>Bash BrothersMain Event New York March 25 League 4</v>
      </c>
      <c r="C210" s="10" t="s">
        <v>867</v>
      </c>
      <c r="D210" t="s">
        <v>868</v>
      </c>
      <c r="E210" t="s">
        <v>409</v>
      </c>
      <c r="F210">
        <v>15</v>
      </c>
      <c r="G210">
        <v>679</v>
      </c>
      <c r="H210">
        <v>306</v>
      </c>
      <c r="I210">
        <v>985</v>
      </c>
      <c r="J210">
        <v>0</v>
      </c>
      <c r="K210">
        <f t="shared" si="3"/>
        <v>14</v>
      </c>
    </row>
    <row r="211" spans="1:11" x14ac:dyDescent="0.25">
      <c r="A211">
        <v>473</v>
      </c>
      <c r="B211" s="10" t="str">
        <f>STANDINGS_OVERALL[[#This Row],[Team]]&amp;STANDINGS_OVERALL[[#This Row],[League]]</f>
        <v>Team MelliaMain Event New York March 25 League 4</v>
      </c>
      <c r="C211" s="10" t="s">
        <v>877</v>
      </c>
      <c r="D211" t="s">
        <v>878</v>
      </c>
      <c r="E211" t="s">
        <v>409</v>
      </c>
      <c r="F211">
        <v>8</v>
      </c>
      <c r="G211">
        <v>358.5</v>
      </c>
      <c r="H211">
        <v>428.5</v>
      </c>
      <c r="I211">
        <v>787</v>
      </c>
      <c r="J211">
        <v>0</v>
      </c>
      <c r="K211">
        <f t="shared" si="3"/>
        <v>15</v>
      </c>
    </row>
    <row r="212" spans="1:11" x14ac:dyDescent="0.25">
      <c r="A212">
        <v>3</v>
      </c>
      <c r="B212" s="10" t="str">
        <f>STANDINGS_OVERALL[[#This Row],[Team]]&amp;STANDINGS_OVERALL[[#This Row],[League]]</f>
        <v>We Got the RunsMain Event New York March 26 League</v>
      </c>
      <c r="C212" s="10" t="s">
        <v>410</v>
      </c>
      <c r="D212" t="s">
        <v>411</v>
      </c>
      <c r="E212" t="s">
        <v>412</v>
      </c>
      <c r="F212">
        <v>12</v>
      </c>
      <c r="G212">
        <v>2128</v>
      </c>
      <c r="H212" s="9">
        <v>2144.5</v>
      </c>
      <c r="I212" s="9">
        <v>4272.5</v>
      </c>
      <c r="J212" s="9">
        <v>0</v>
      </c>
      <c r="K212">
        <f t="shared" si="3"/>
        <v>1</v>
      </c>
    </row>
    <row r="213" spans="1:11" x14ac:dyDescent="0.25">
      <c r="A213">
        <v>33</v>
      </c>
      <c r="B213" s="10" t="str">
        <f>STANDINGS_OVERALL[[#This Row],[Team]]&amp;STANDINGS_OVERALL[[#This Row],[League]]</f>
        <v>Evil EmpireMain Event New York March 26 League</v>
      </c>
      <c r="C213" s="10" t="s">
        <v>333</v>
      </c>
      <c r="D213" t="s">
        <v>334</v>
      </c>
      <c r="E213" t="s">
        <v>412</v>
      </c>
      <c r="F213">
        <v>11</v>
      </c>
      <c r="G213">
        <v>2071.5</v>
      </c>
      <c r="H213">
        <v>1467.5</v>
      </c>
      <c r="I213" s="9">
        <v>3539</v>
      </c>
      <c r="J213" s="9">
        <v>0</v>
      </c>
      <c r="K213">
        <f t="shared" si="3"/>
        <v>2</v>
      </c>
    </row>
    <row r="214" spans="1:11" x14ac:dyDescent="0.25">
      <c r="A214">
        <v>114</v>
      </c>
      <c r="B214" s="10" t="str">
        <f>STANDINGS_OVERALL[[#This Row],[Team]]&amp;STANDINGS_OVERALL[[#This Row],[League]]</f>
        <v>Serenity Now! NY2Main Event New York March 26 League</v>
      </c>
      <c r="C214" s="10" t="s">
        <v>520</v>
      </c>
      <c r="D214" t="s">
        <v>198</v>
      </c>
      <c r="E214" t="s">
        <v>412</v>
      </c>
      <c r="F214">
        <v>4</v>
      </c>
      <c r="G214">
        <v>893.5</v>
      </c>
      <c r="H214">
        <v>2104.5</v>
      </c>
      <c r="I214">
        <v>2998</v>
      </c>
      <c r="J214">
        <v>0</v>
      </c>
      <c r="K214">
        <f t="shared" si="3"/>
        <v>3</v>
      </c>
    </row>
    <row r="215" spans="1:11" x14ac:dyDescent="0.25">
      <c r="A215">
        <v>133</v>
      </c>
      <c r="B215" s="10" t="str">
        <f>STANDINGS_OVERALL[[#This Row],[Team]]&amp;STANDINGS_OVERALL[[#This Row],[League]]</f>
        <v>SaxErrol mainMain Event New York March 26 League</v>
      </c>
      <c r="C215" s="10" t="s">
        <v>538</v>
      </c>
      <c r="D215" t="s">
        <v>371</v>
      </c>
      <c r="E215" t="s">
        <v>412</v>
      </c>
      <c r="F215">
        <v>8</v>
      </c>
      <c r="G215">
        <v>1567</v>
      </c>
      <c r="H215" s="9">
        <v>1305.5</v>
      </c>
      <c r="I215" s="9">
        <v>2872.5</v>
      </c>
      <c r="J215" s="9">
        <v>0</v>
      </c>
      <c r="K215">
        <f t="shared" si="3"/>
        <v>4</v>
      </c>
    </row>
    <row r="216" spans="1:11" x14ac:dyDescent="0.25">
      <c r="A216">
        <v>138</v>
      </c>
      <c r="B216" s="10" t="str">
        <f>STANDINGS_OVERALL[[#This Row],[Team]]&amp;STANDINGS_OVERALL[[#This Row],[League]]</f>
        <v>Team LissMain Event New York March 26 League</v>
      </c>
      <c r="C216" s="10" t="s">
        <v>123</v>
      </c>
      <c r="D216" t="s">
        <v>124</v>
      </c>
      <c r="E216" t="s">
        <v>412</v>
      </c>
      <c r="F216">
        <v>2</v>
      </c>
      <c r="G216">
        <v>805</v>
      </c>
      <c r="H216">
        <v>2054</v>
      </c>
      <c r="I216" s="9">
        <v>2859</v>
      </c>
      <c r="J216" s="9">
        <v>0</v>
      </c>
      <c r="K216">
        <f t="shared" si="3"/>
        <v>5</v>
      </c>
    </row>
    <row r="217" spans="1:11" x14ac:dyDescent="0.25">
      <c r="A217">
        <v>195</v>
      </c>
      <c r="B217" s="10" t="str">
        <f>STANDINGS_OVERALL[[#This Row],[Team]]&amp;STANDINGS_OVERALL[[#This Row],[League]]</f>
        <v>Colton &amp; the WolfmanMain Event New York March 26 League</v>
      </c>
      <c r="C217" s="10" t="s">
        <v>599</v>
      </c>
      <c r="D217" t="s">
        <v>340</v>
      </c>
      <c r="E217" t="s">
        <v>412</v>
      </c>
      <c r="F217">
        <v>10</v>
      </c>
      <c r="G217">
        <v>1839.5</v>
      </c>
      <c r="H217">
        <v>781.5</v>
      </c>
      <c r="I217" s="9">
        <v>2621</v>
      </c>
      <c r="J217" s="9">
        <v>0</v>
      </c>
      <c r="K217">
        <f t="shared" si="3"/>
        <v>6</v>
      </c>
    </row>
    <row r="218" spans="1:11" x14ac:dyDescent="0.25">
      <c r="A218">
        <v>239</v>
      </c>
      <c r="B218" s="10" t="str">
        <f>STANDINGS_OVERALL[[#This Row],[Team]]&amp;STANDINGS_OVERALL[[#This Row],[League]]</f>
        <v>CTM/GST MAINMain Event New York March 26 League</v>
      </c>
      <c r="C218" s="10" t="s">
        <v>639</v>
      </c>
      <c r="D218" t="s">
        <v>91</v>
      </c>
      <c r="E218" t="s">
        <v>412</v>
      </c>
      <c r="F218">
        <v>1</v>
      </c>
      <c r="G218">
        <v>780</v>
      </c>
      <c r="H218" s="9">
        <v>1664.5</v>
      </c>
      <c r="I218" s="9">
        <v>2444.5</v>
      </c>
      <c r="J218" s="9">
        <v>0</v>
      </c>
      <c r="K218">
        <f t="shared" si="3"/>
        <v>7</v>
      </c>
    </row>
    <row r="219" spans="1:11" x14ac:dyDescent="0.25">
      <c r="A219">
        <v>285</v>
      </c>
      <c r="B219" s="10" t="str">
        <f>STANDINGS_OVERALL[[#This Row],[Team]]&amp;STANDINGS_OVERALL[[#This Row],[League]]</f>
        <v>Team JaffeMain Event New York March 26 League</v>
      </c>
      <c r="C219" s="10" t="s">
        <v>74</v>
      </c>
      <c r="D219" t="s">
        <v>20</v>
      </c>
      <c r="E219" t="s">
        <v>412</v>
      </c>
      <c r="F219">
        <v>14</v>
      </c>
      <c r="G219">
        <v>1403.5</v>
      </c>
      <c r="H219" s="9">
        <v>847.5</v>
      </c>
      <c r="I219" s="9">
        <v>2251</v>
      </c>
      <c r="J219" s="9">
        <v>0</v>
      </c>
      <c r="K219">
        <f t="shared" si="3"/>
        <v>8</v>
      </c>
    </row>
    <row r="220" spans="1:11" x14ac:dyDescent="0.25">
      <c r="A220">
        <v>311</v>
      </c>
      <c r="B220" s="10" t="str">
        <f>STANDINGS_OVERALL[[#This Row],[Team]]&amp;STANDINGS_OVERALL[[#This Row],[League]]</f>
        <v>EtherMain Event New York March 26 League</v>
      </c>
      <c r="C220" s="10" t="s">
        <v>706</v>
      </c>
      <c r="D220" t="s">
        <v>707</v>
      </c>
      <c r="E220" t="s">
        <v>412</v>
      </c>
      <c r="F220">
        <v>6</v>
      </c>
      <c r="G220">
        <v>1447.5</v>
      </c>
      <c r="H220" s="9">
        <v>645</v>
      </c>
      <c r="I220" s="9">
        <v>2092.5</v>
      </c>
      <c r="J220" s="9">
        <v>0</v>
      </c>
      <c r="K220">
        <f t="shared" si="3"/>
        <v>9</v>
      </c>
    </row>
    <row r="221" spans="1:11" x14ac:dyDescent="0.25">
      <c r="A221">
        <v>343</v>
      </c>
      <c r="B221" s="10" t="str">
        <f>STANDINGS_OVERALL[[#This Row],[Team]]&amp;STANDINGS_OVERALL[[#This Row],[League]]</f>
        <v>Cookies are for ClosersMain Event New York March 26 League</v>
      </c>
      <c r="C221" s="10" t="s">
        <v>748</v>
      </c>
      <c r="D221" t="s">
        <v>749</v>
      </c>
      <c r="E221" t="s">
        <v>412</v>
      </c>
      <c r="F221">
        <v>9</v>
      </c>
      <c r="G221">
        <v>712</v>
      </c>
      <c r="H221" s="9">
        <v>1202</v>
      </c>
      <c r="I221">
        <v>1914</v>
      </c>
      <c r="J221" s="9">
        <v>0</v>
      </c>
      <c r="K221">
        <f t="shared" si="3"/>
        <v>10</v>
      </c>
    </row>
    <row r="222" spans="1:11" x14ac:dyDescent="0.25">
      <c r="A222">
        <v>358</v>
      </c>
      <c r="B222" s="10" t="str">
        <f>STANDINGS_OVERALL[[#This Row],[Team]]&amp;STANDINGS_OVERALL[[#This Row],[League]]</f>
        <v>Team MaidaMain Event New York March 26 League</v>
      </c>
      <c r="C222" s="10" t="s">
        <v>759</v>
      </c>
      <c r="D222" t="s">
        <v>760</v>
      </c>
      <c r="E222" t="s">
        <v>412</v>
      </c>
      <c r="F222">
        <v>13</v>
      </c>
      <c r="G222">
        <v>1293</v>
      </c>
      <c r="H222" s="9">
        <v>573</v>
      </c>
      <c r="I222" s="9">
        <v>1866</v>
      </c>
      <c r="J222" s="9">
        <v>0</v>
      </c>
      <c r="K222">
        <f t="shared" si="3"/>
        <v>11</v>
      </c>
    </row>
    <row r="223" spans="1:11" x14ac:dyDescent="0.25">
      <c r="A223">
        <v>397</v>
      </c>
      <c r="B223" s="10" t="str">
        <f>STANDINGS_OVERALL[[#This Row],[Team]]&amp;STANDINGS_OVERALL[[#This Row],[League]]</f>
        <v>Incredible Hulking Us NY2Main Event New York March 26 League</v>
      </c>
      <c r="C223" s="10" t="s">
        <v>226</v>
      </c>
      <c r="D223" t="s">
        <v>94</v>
      </c>
      <c r="E223" t="s">
        <v>412</v>
      </c>
      <c r="F223">
        <v>3</v>
      </c>
      <c r="G223">
        <v>925</v>
      </c>
      <c r="H223">
        <v>694.5</v>
      </c>
      <c r="I223">
        <v>1619.5</v>
      </c>
      <c r="J223">
        <v>0</v>
      </c>
      <c r="K223">
        <f t="shared" si="3"/>
        <v>12</v>
      </c>
    </row>
    <row r="224" spans="1:11" x14ac:dyDescent="0.25">
      <c r="A224">
        <v>427</v>
      </c>
      <c r="B224" s="10" t="str">
        <f>STANDINGS_OVERALL[[#This Row],[Team]]&amp;STANDINGS_OVERALL[[#This Row],[League]]</f>
        <v>BABIP McBatflipsMain Event New York March 26 League</v>
      </c>
      <c r="C224" s="10" t="s">
        <v>305</v>
      </c>
      <c r="D224" t="s">
        <v>24</v>
      </c>
      <c r="E224" t="s">
        <v>412</v>
      </c>
      <c r="F224">
        <v>15</v>
      </c>
      <c r="G224">
        <v>882</v>
      </c>
      <c r="H224">
        <v>528</v>
      </c>
      <c r="I224">
        <v>1410</v>
      </c>
      <c r="J224">
        <v>0</v>
      </c>
      <c r="K224">
        <f t="shared" si="3"/>
        <v>13</v>
      </c>
    </row>
    <row r="225" spans="1:11" x14ac:dyDescent="0.25">
      <c r="A225">
        <v>450</v>
      </c>
      <c r="B225" s="10" t="str">
        <f>STANDINGS_OVERALL[[#This Row],[Team]]&amp;STANDINGS_OVERALL[[#This Row],[League]]</f>
        <v>PhillyCheeseSteaks-M26Main Event New York March 26 League</v>
      </c>
      <c r="C225" s="10" t="s">
        <v>843</v>
      </c>
      <c r="D225" t="s">
        <v>75</v>
      </c>
      <c r="E225" t="s">
        <v>412</v>
      </c>
      <c r="F225">
        <v>5</v>
      </c>
      <c r="G225">
        <v>589.5</v>
      </c>
      <c r="H225">
        <v>616</v>
      </c>
      <c r="I225">
        <v>1205.5</v>
      </c>
      <c r="J225">
        <v>0</v>
      </c>
      <c r="K225">
        <f t="shared" si="3"/>
        <v>14</v>
      </c>
    </row>
    <row r="226" spans="1:11" x14ac:dyDescent="0.25">
      <c r="A226">
        <v>456</v>
      </c>
      <c r="B226" s="10" t="str">
        <f>STANDINGS_OVERALL[[#This Row],[Team]]&amp;STANDINGS_OVERALL[[#This Row],[League]]</f>
        <v>NJ MinnowMain Event New York March 26 League</v>
      </c>
      <c r="C226" s="10" t="s">
        <v>851</v>
      </c>
      <c r="D226" t="s">
        <v>852</v>
      </c>
      <c r="E226" t="s">
        <v>412</v>
      </c>
      <c r="F226">
        <v>7</v>
      </c>
      <c r="G226">
        <v>350.5</v>
      </c>
      <c r="H226">
        <v>781</v>
      </c>
      <c r="I226">
        <v>1131.5</v>
      </c>
      <c r="J226">
        <v>0</v>
      </c>
      <c r="K226">
        <f t="shared" si="3"/>
        <v>15</v>
      </c>
    </row>
    <row r="227" spans="1:11" x14ac:dyDescent="0.25">
      <c r="A227">
        <v>21</v>
      </c>
      <c r="B227" s="10" t="str">
        <f>STANDINGS_OVERALL[[#This Row],[Team]]&amp;STANDINGS_OVERALL[[#This Row],[League]]</f>
        <v>SpartacusMain Event Online April 1 1 pm ET League 1</v>
      </c>
      <c r="C227" s="10" t="s">
        <v>360</v>
      </c>
      <c r="D227" t="s">
        <v>218</v>
      </c>
      <c r="E227" t="s">
        <v>441</v>
      </c>
      <c r="F227">
        <v>12</v>
      </c>
      <c r="G227">
        <v>1980.5</v>
      </c>
      <c r="H227">
        <v>1684.5</v>
      </c>
      <c r="I227" s="9">
        <v>3665</v>
      </c>
      <c r="J227" s="9">
        <v>0</v>
      </c>
      <c r="K227">
        <f t="shared" si="3"/>
        <v>1</v>
      </c>
    </row>
    <row r="228" spans="1:11" x14ac:dyDescent="0.25">
      <c r="A228">
        <v>39</v>
      </c>
      <c r="B228" s="10" t="str">
        <f>STANDINGS_OVERALL[[#This Row],[Team]]&amp;STANDINGS_OVERALL[[#This Row],[League]]</f>
        <v>Puddle of Nud 4/1Main Event Online April 1 1 pm ET League 1</v>
      </c>
      <c r="C228" s="10" t="s">
        <v>455</v>
      </c>
      <c r="D228" t="s">
        <v>108</v>
      </c>
      <c r="E228" t="s">
        <v>441</v>
      </c>
      <c r="F228">
        <v>2</v>
      </c>
      <c r="G228">
        <v>1852</v>
      </c>
      <c r="H228" s="9">
        <v>1586</v>
      </c>
      <c r="I228" s="9">
        <v>3438</v>
      </c>
      <c r="J228" s="9">
        <v>0</v>
      </c>
      <c r="K228">
        <f t="shared" si="3"/>
        <v>2</v>
      </c>
    </row>
    <row r="229" spans="1:11" x14ac:dyDescent="0.25">
      <c r="A229">
        <v>64</v>
      </c>
      <c r="B229" s="10" t="str">
        <f>STANDINGS_OVERALL[[#This Row],[Team]]&amp;STANDINGS_OVERALL[[#This Row],[League]]</f>
        <v>Team KaufmannMain Event Online April 1 1 pm ET League 1</v>
      </c>
      <c r="C229" s="10" t="s">
        <v>475</v>
      </c>
      <c r="D229" t="s">
        <v>476</v>
      </c>
      <c r="E229" t="s">
        <v>441</v>
      </c>
      <c r="F229">
        <v>7</v>
      </c>
      <c r="G229">
        <v>2144.5</v>
      </c>
      <c r="H229">
        <v>1127</v>
      </c>
      <c r="I229">
        <v>3271.5</v>
      </c>
      <c r="J229" s="9">
        <v>0</v>
      </c>
      <c r="K229">
        <f t="shared" si="3"/>
        <v>3</v>
      </c>
    </row>
    <row r="230" spans="1:11" x14ac:dyDescent="0.25">
      <c r="A230">
        <v>82</v>
      </c>
      <c r="B230" s="10" t="str">
        <f>STANDINGS_OVERALL[[#This Row],[Team]]&amp;STANDINGS_OVERALL[[#This Row],[League]]</f>
        <v>Champagne SwagMain Event Online April 1 1 pm ET League 1</v>
      </c>
      <c r="C230" s="10" t="s">
        <v>101</v>
      </c>
      <c r="D230" t="s">
        <v>102</v>
      </c>
      <c r="E230" t="s">
        <v>441</v>
      </c>
      <c r="F230">
        <v>8</v>
      </c>
      <c r="G230">
        <v>1579</v>
      </c>
      <c r="H230" s="9">
        <v>1609.5</v>
      </c>
      <c r="I230" s="9">
        <v>3188.5</v>
      </c>
      <c r="J230" s="9">
        <v>0</v>
      </c>
      <c r="K230">
        <f t="shared" si="3"/>
        <v>4</v>
      </c>
    </row>
    <row r="231" spans="1:11" x14ac:dyDescent="0.25">
      <c r="A231">
        <v>92</v>
      </c>
      <c r="B231" s="10" t="str">
        <f>STANDINGS_OVERALL[[#This Row],[Team]]&amp;STANDINGS_OVERALL[[#This Row],[League]]</f>
        <v>Money IVMain Event Online April 1 1 pm ET League 1</v>
      </c>
      <c r="C231" s="10" t="s">
        <v>493</v>
      </c>
      <c r="D231" t="s">
        <v>67</v>
      </c>
      <c r="E231" t="s">
        <v>441</v>
      </c>
      <c r="F231">
        <v>10</v>
      </c>
      <c r="G231">
        <v>1130</v>
      </c>
      <c r="H231" s="9">
        <v>1986.5</v>
      </c>
      <c r="I231" s="9">
        <v>3116.5</v>
      </c>
      <c r="J231" s="9">
        <v>0</v>
      </c>
      <c r="K231">
        <f t="shared" si="3"/>
        <v>5</v>
      </c>
    </row>
    <row r="232" spans="1:11" x14ac:dyDescent="0.25">
      <c r="A232">
        <v>107</v>
      </c>
      <c r="B232" s="10" t="str">
        <f>STANDINGS_OVERALL[[#This Row],[Team]]&amp;STANDINGS_OVERALL[[#This Row],[League]]</f>
        <v>Men Without HelmetsMain Event Online April 1 1 pm ET League 1</v>
      </c>
      <c r="C232" s="10" t="s">
        <v>194</v>
      </c>
      <c r="D232" t="s">
        <v>196</v>
      </c>
      <c r="E232" t="s">
        <v>441</v>
      </c>
      <c r="F232">
        <v>13</v>
      </c>
      <c r="G232">
        <v>1564.5</v>
      </c>
      <c r="H232">
        <v>1471.5</v>
      </c>
      <c r="I232" s="9">
        <v>3036</v>
      </c>
      <c r="J232" s="9">
        <v>0</v>
      </c>
      <c r="K232">
        <f t="shared" si="3"/>
        <v>6</v>
      </c>
    </row>
    <row r="233" spans="1:11" x14ac:dyDescent="0.25">
      <c r="A233">
        <v>144</v>
      </c>
      <c r="B233" s="10" t="str">
        <f>STANDINGS_OVERALL[[#This Row],[Team]]&amp;STANDINGS_OVERALL[[#This Row],[League]]</f>
        <v>Breaking Bats 2Main Event Online April 1 1 pm ET League 1</v>
      </c>
      <c r="C233" s="10" t="s">
        <v>549</v>
      </c>
      <c r="D233" t="s">
        <v>550</v>
      </c>
      <c r="E233" t="s">
        <v>441</v>
      </c>
      <c r="F233">
        <v>4</v>
      </c>
      <c r="G233">
        <v>1491.5</v>
      </c>
      <c r="H233" s="9">
        <v>1352</v>
      </c>
      <c r="I233" s="9">
        <v>2843.5</v>
      </c>
      <c r="J233" s="9">
        <v>0</v>
      </c>
      <c r="K233">
        <f t="shared" si="3"/>
        <v>7</v>
      </c>
    </row>
    <row r="234" spans="1:11" x14ac:dyDescent="0.25">
      <c r="A234">
        <v>215</v>
      </c>
      <c r="B234" s="10" t="str">
        <f>STANDINGS_OVERALL[[#This Row],[Team]]&amp;STANDINGS_OVERALL[[#This Row],[League]]</f>
        <v>Impaired PhysiciansMain Event Online April 1 1 pm ET League 1</v>
      </c>
      <c r="C234" s="10" t="s">
        <v>38</v>
      </c>
      <c r="D234" t="s">
        <v>39</v>
      </c>
      <c r="E234" t="s">
        <v>441</v>
      </c>
      <c r="F234">
        <v>14</v>
      </c>
      <c r="G234">
        <v>1696.5</v>
      </c>
      <c r="H234" s="9">
        <v>830.5</v>
      </c>
      <c r="I234" s="9">
        <v>2527</v>
      </c>
      <c r="J234" s="9">
        <v>0</v>
      </c>
      <c r="K234">
        <f t="shared" si="3"/>
        <v>8</v>
      </c>
    </row>
    <row r="235" spans="1:11" x14ac:dyDescent="0.25">
      <c r="A235">
        <v>263</v>
      </c>
      <c r="B235" s="10" t="str">
        <f>STANDINGS_OVERALL[[#This Row],[Team]]&amp;STANDINGS_OVERALL[[#This Row],[League]]</f>
        <v>The People's ChampMain Event Online April 1 1 pm ET League 1</v>
      </c>
      <c r="C235" s="10" t="s">
        <v>128</v>
      </c>
      <c r="D235" t="s">
        <v>129</v>
      </c>
      <c r="E235" t="s">
        <v>441</v>
      </c>
      <c r="F235">
        <v>11</v>
      </c>
      <c r="G235">
        <v>891.5</v>
      </c>
      <c r="H235" s="9">
        <v>1455</v>
      </c>
      <c r="I235" s="9">
        <v>2346.5</v>
      </c>
      <c r="J235" s="9">
        <v>0</v>
      </c>
      <c r="K235">
        <f t="shared" si="3"/>
        <v>9</v>
      </c>
    </row>
    <row r="236" spans="1:11" x14ac:dyDescent="0.25">
      <c r="A236">
        <v>271</v>
      </c>
      <c r="B236" s="10" t="str">
        <f>STANDINGS_OVERALL[[#This Row],[Team]]&amp;STANDINGS_OVERALL[[#This Row],[League]]</f>
        <v>Penny LoverMain Event Online April 1 1 pm ET League 1</v>
      </c>
      <c r="C236" s="10" t="s">
        <v>662</v>
      </c>
      <c r="D236" t="s">
        <v>125</v>
      </c>
      <c r="E236" t="s">
        <v>441</v>
      </c>
      <c r="F236">
        <v>6</v>
      </c>
      <c r="G236">
        <v>884.5</v>
      </c>
      <c r="H236">
        <v>1406.5</v>
      </c>
      <c r="I236">
        <v>2291</v>
      </c>
      <c r="J236" s="9">
        <v>0</v>
      </c>
      <c r="K236">
        <f t="shared" si="3"/>
        <v>10</v>
      </c>
    </row>
    <row r="237" spans="1:11" x14ac:dyDescent="0.25">
      <c r="A237">
        <v>374</v>
      </c>
      <c r="B237" s="10" t="str">
        <f>STANDINGS_OVERALL[[#This Row],[Team]]&amp;STANDINGS_OVERALL[[#This Row],[League]]</f>
        <v>Team thomasMain Event Online April 1 1 pm ET League 1</v>
      </c>
      <c r="C237" s="10" t="s">
        <v>695</v>
      </c>
      <c r="D237" t="s">
        <v>696</v>
      </c>
      <c r="E237" t="s">
        <v>441</v>
      </c>
      <c r="F237">
        <v>9</v>
      </c>
      <c r="G237">
        <v>680</v>
      </c>
      <c r="H237">
        <v>1090</v>
      </c>
      <c r="I237">
        <v>1770</v>
      </c>
      <c r="J237" s="9">
        <v>0</v>
      </c>
      <c r="K237">
        <f t="shared" si="3"/>
        <v>11</v>
      </c>
    </row>
    <row r="238" spans="1:11" x14ac:dyDescent="0.25">
      <c r="A238">
        <v>380</v>
      </c>
      <c r="B238" s="10" t="str">
        <f>STANDINGS_OVERALL[[#This Row],[Team]]&amp;STANDINGS_OVERALL[[#This Row],[League]]</f>
        <v>LittlefingerMain Event Online April 1 1 pm ET League 1</v>
      </c>
      <c r="C238" s="10" t="s">
        <v>777</v>
      </c>
      <c r="D238" t="s">
        <v>778</v>
      </c>
      <c r="E238" t="s">
        <v>441</v>
      </c>
      <c r="F238">
        <v>3</v>
      </c>
      <c r="G238">
        <v>717.5</v>
      </c>
      <c r="H238">
        <v>1000.5</v>
      </c>
      <c r="I238">
        <v>1718</v>
      </c>
      <c r="J238">
        <v>0</v>
      </c>
      <c r="K238">
        <f t="shared" si="3"/>
        <v>12</v>
      </c>
    </row>
    <row r="239" spans="1:11" x14ac:dyDescent="0.25">
      <c r="A239">
        <v>388</v>
      </c>
      <c r="B239" s="10" t="str">
        <f>STANDINGS_OVERALL[[#This Row],[Team]]&amp;STANDINGS_OVERALL[[#This Row],[League]]</f>
        <v>Team MadaniMain Event Online April 1 1 pm ET League 1</v>
      </c>
      <c r="C239" s="10" t="s">
        <v>153</v>
      </c>
      <c r="D239" t="s">
        <v>153</v>
      </c>
      <c r="E239" t="s">
        <v>441</v>
      </c>
      <c r="F239">
        <v>5</v>
      </c>
      <c r="G239">
        <v>836.5</v>
      </c>
      <c r="H239">
        <v>847.5</v>
      </c>
      <c r="I239">
        <v>1684</v>
      </c>
      <c r="J239">
        <v>0</v>
      </c>
      <c r="K239">
        <f t="shared" si="3"/>
        <v>13</v>
      </c>
    </row>
    <row r="240" spans="1:11" x14ac:dyDescent="0.25">
      <c r="A240">
        <v>476</v>
      </c>
      <c r="B240" s="10" t="str">
        <f>STANDINGS_OVERALL[[#This Row],[Team]]&amp;STANDINGS_OVERALL[[#This Row],[League]]</f>
        <v>Infinity Management GroupMain Event Online April 1 1 pm ET League 1</v>
      </c>
      <c r="C240" s="10" t="s">
        <v>354</v>
      </c>
      <c r="D240" t="s">
        <v>355</v>
      </c>
      <c r="E240" t="s">
        <v>441</v>
      </c>
      <c r="F240">
        <v>15</v>
      </c>
      <c r="G240">
        <v>247.5</v>
      </c>
      <c r="H240">
        <v>460.5</v>
      </c>
      <c r="I240">
        <v>708</v>
      </c>
      <c r="J240">
        <v>0</v>
      </c>
      <c r="K240">
        <f t="shared" si="3"/>
        <v>14</v>
      </c>
    </row>
    <row r="241" spans="1:11" x14ac:dyDescent="0.25">
      <c r="A241">
        <v>478</v>
      </c>
      <c r="B241" s="10" t="str">
        <f>STANDINGS_OVERALL[[#This Row],[Team]]&amp;STANDINGS_OVERALL[[#This Row],[League]]</f>
        <v>Team TwoninerMain Event Online April 1 1 pm ET League 1</v>
      </c>
      <c r="C241" s="10" t="s">
        <v>884</v>
      </c>
      <c r="D241" t="s">
        <v>401</v>
      </c>
      <c r="E241" t="s">
        <v>441</v>
      </c>
      <c r="F241">
        <v>1</v>
      </c>
      <c r="G241">
        <v>553</v>
      </c>
      <c r="H241">
        <v>92</v>
      </c>
      <c r="I241">
        <v>645</v>
      </c>
      <c r="J241">
        <v>0</v>
      </c>
      <c r="K241">
        <f t="shared" si="3"/>
        <v>15</v>
      </c>
    </row>
    <row r="242" spans="1:11" x14ac:dyDescent="0.25">
      <c r="A242">
        <v>23</v>
      </c>
      <c r="B242" s="10" t="str">
        <f>STANDINGS_OVERALL[[#This Row],[Team]]&amp;STANDINGS_OVERALL[[#This Row],[League]]</f>
        <v>How U Doin ME2Main Event Online April 1 1 pm ET League 2</v>
      </c>
      <c r="C242" s="10" t="s">
        <v>443</v>
      </c>
      <c r="D242" t="s">
        <v>230</v>
      </c>
      <c r="E242" t="s">
        <v>444</v>
      </c>
      <c r="F242">
        <v>5</v>
      </c>
      <c r="G242">
        <v>1923</v>
      </c>
      <c r="H242" s="9">
        <v>1728</v>
      </c>
      <c r="I242" s="9">
        <v>3651</v>
      </c>
      <c r="J242" s="9">
        <v>0</v>
      </c>
      <c r="K242">
        <f t="shared" si="3"/>
        <v>1</v>
      </c>
    </row>
    <row r="243" spans="1:11" x14ac:dyDescent="0.25">
      <c r="A243">
        <v>51</v>
      </c>
      <c r="B243" s="10" t="str">
        <f>STANDINGS_OVERALL[[#This Row],[Team]]&amp;STANDINGS_OVERALL[[#This Row],[League]]</f>
        <v>Miggy's CrownMain Event Online April 1 1 pm ET League 2</v>
      </c>
      <c r="C243" s="10" t="s">
        <v>83</v>
      </c>
      <c r="D243" t="s">
        <v>84</v>
      </c>
      <c r="E243" t="s">
        <v>444</v>
      </c>
      <c r="F243">
        <v>10</v>
      </c>
      <c r="G243">
        <v>1657</v>
      </c>
      <c r="H243" s="9">
        <v>1710</v>
      </c>
      <c r="I243">
        <v>3367</v>
      </c>
      <c r="J243" s="9">
        <v>0</v>
      </c>
      <c r="K243">
        <f t="shared" si="3"/>
        <v>2</v>
      </c>
    </row>
    <row r="244" spans="1:11" x14ac:dyDescent="0.25">
      <c r="A244">
        <v>85</v>
      </c>
      <c r="B244" s="10" t="str">
        <f>STANDINGS_OVERALL[[#This Row],[Team]]&amp;STANDINGS_OVERALL[[#This Row],[League]]</f>
        <v>Shug KnightsMain Event Online April 1 1 pm ET League 2</v>
      </c>
      <c r="C244" s="10" t="s">
        <v>485</v>
      </c>
      <c r="D244" t="s">
        <v>486</v>
      </c>
      <c r="E244" t="s">
        <v>444</v>
      </c>
      <c r="F244">
        <v>8</v>
      </c>
      <c r="G244">
        <v>1471</v>
      </c>
      <c r="H244">
        <v>1708</v>
      </c>
      <c r="I244" s="9">
        <v>3179</v>
      </c>
      <c r="J244" s="9">
        <v>0</v>
      </c>
      <c r="K244">
        <f t="shared" si="3"/>
        <v>3</v>
      </c>
    </row>
    <row r="245" spans="1:11" x14ac:dyDescent="0.25">
      <c r="A245">
        <v>163</v>
      </c>
      <c r="B245" s="10" t="str">
        <f>STANDINGS_OVERALL[[#This Row],[Team]]&amp;STANDINGS_OVERALL[[#This Row],[League]]</f>
        <v>Team PaolucciMain Event Online April 1 1 pm ET League 2</v>
      </c>
      <c r="C245" s="10" t="s">
        <v>120</v>
      </c>
      <c r="D245" t="s">
        <v>121</v>
      </c>
      <c r="E245" t="s">
        <v>444</v>
      </c>
      <c r="F245">
        <v>7</v>
      </c>
      <c r="G245">
        <v>1451.5</v>
      </c>
      <c r="H245" s="9">
        <v>1295.5</v>
      </c>
      <c r="I245" s="9">
        <v>2747</v>
      </c>
      <c r="J245" s="9">
        <v>0</v>
      </c>
      <c r="K245">
        <f t="shared" si="3"/>
        <v>4</v>
      </c>
    </row>
    <row r="246" spans="1:11" x14ac:dyDescent="0.25">
      <c r="A246">
        <v>185</v>
      </c>
      <c r="B246" s="10" t="str">
        <f>STANDINGS_OVERALL[[#This Row],[Team]]&amp;STANDINGS_OVERALL[[#This Row],[League]]</f>
        <v>Slowly I TurnedMain Event Online April 1 1 pm ET League 2</v>
      </c>
      <c r="C246" s="10" t="s">
        <v>590</v>
      </c>
      <c r="D246" t="s">
        <v>253</v>
      </c>
      <c r="E246" t="s">
        <v>444</v>
      </c>
      <c r="F246">
        <v>9</v>
      </c>
      <c r="G246">
        <v>1283</v>
      </c>
      <c r="H246" s="9">
        <v>1372.5</v>
      </c>
      <c r="I246">
        <v>2655.5</v>
      </c>
      <c r="J246" s="9">
        <v>0</v>
      </c>
      <c r="K246">
        <f t="shared" si="3"/>
        <v>5</v>
      </c>
    </row>
    <row r="247" spans="1:11" x14ac:dyDescent="0.25">
      <c r="A247">
        <v>187</v>
      </c>
      <c r="B247" s="10" t="str">
        <f>STANDINGS_OVERALL[[#This Row],[Team]]&amp;STANDINGS_OVERALL[[#This Row],[League]]</f>
        <v>Hot Ham WaterMain Event Online April 1 1 pm ET League 2</v>
      </c>
      <c r="C247" s="10" t="s">
        <v>592</v>
      </c>
      <c r="D247" t="s">
        <v>100</v>
      </c>
      <c r="E247" t="s">
        <v>444</v>
      </c>
      <c r="F247">
        <v>4</v>
      </c>
      <c r="G247">
        <v>977.5</v>
      </c>
      <c r="H247" s="9">
        <v>1662.5</v>
      </c>
      <c r="I247" s="9">
        <v>2640</v>
      </c>
      <c r="J247" s="9">
        <v>0</v>
      </c>
      <c r="K247">
        <f t="shared" si="3"/>
        <v>6</v>
      </c>
    </row>
    <row r="248" spans="1:11" x14ac:dyDescent="0.25">
      <c r="A248">
        <v>189</v>
      </c>
      <c r="B248" s="10" t="str">
        <f>STANDINGS_OVERALL[[#This Row],[Team]]&amp;STANDINGS_OVERALL[[#This Row],[League]]</f>
        <v>The Justice BerrysMain Event Online April 1 1 pm ET League 2</v>
      </c>
      <c r="C248" s="10" t="s">
        <v>594</v>
      </c>
      <c r="D248" t="s">
        <v>69</v>
      </c>
      <c r="E248" t="s">
        <v>444</v>
      </c>
      <c r="F248">
        <v>6</v>
      </c>
      <c r="G248">
        <v>1489.5</v>
      </c>
      <c r="H248" s="9">
        <v>1146</v>
      </c>
      <c r="I248" s="9">
        <v>2635.5</v>
      </c>
      <c r="J248" s="9">
        <v>0</v>
      </c>
      <c r="K248">
        <f t="shared" si="3"/>
        <v>7</v>
      </c>
    </row>
    <row r="249" spans="1:11" x14ac:dyDescent="0.25">
      <c r="A249">
        <v>232</v>
      </c>
      <c r="B249" s="10" t="str">
        <f>STANDINGS_OVERALL[[#This Row],[Team]]&amp;STANDINGS_OVERALL[[#This Row],[League]]</f>
        <v>WAR GamesMain Event Online April 1 1 pm ET League 2</v>
      </c>
      <c r="C249" s="10" t="s">
        <v>632</v>
      </c>
      <c r="D249" t="s">
        <v>117</v>
      </c>
      <c r="E249" t="s">
        <v>444</v>
      </c>
      <c r="F249">
        <v>2</v>
      </c>
      <c r="G249">
        <v>940</v>
      </c>
      <c r="H249">
        <v>1550.5</v>
      </c>
      <c r="I249" s="9">
        <v>2490.5</v>
      </c>
      <c r="J249" s="9">
        <v>0</v>
      </c>
      <c r="K249">
        <f t="shared" si="3"/>
        <v>8</v>
      </c>
    </row>
    <row r="250" spans="1:11" x14ac:dyDescent="0.25">
      <c r="A250">
        <v>238</v>
      </c>
      <c r="B250" s="10" t="str">
        <f>STANDINGS_OVERALL[[#This Row],[Team]]&amp;STANDINGS_OVERALL[[#This Row],[League]]</f>
        <v>Joaquin PhoenixMain Event Online April 1 1 pm ET League 2</v>
      </c>
      <c r="C250" s="10" t="s">
        <v>637</v>
      </c>
      <c r="D250" t="s">
        <v>638</v>
      </c>
      <c r="E250" t="s">
        <v>444</v>
      </c>
      <c r="F250">
        <v>14</v>
      </c>
      <c r="G250">
        <v>1313.5</v>
      </c>
      <c r="H250">
        <v>1135.5</v>
      </c>
      <c r="I250" s="9">
        <v>2449</v>
      </c>
      <c r="J250" s="9">
        <v>0</v>
      </c>
      <c r="K250">
        <f t="shared" si="3"/>
        <v>9</v>
      </c>
    </row>
    <row r="251" spans="1:11" x14ac:dyDescent="0.25">
      <c r="A251">
        <v>292</v>
      </c>
      <c r="B251" s="10" t="str">
        <f>STANDINGS_OVERALL[[#This Row],[Team]]&amp;STANDINGS_OVERALL[[#This Row],[League]]</f>
        <v>Going Going GoneMain Event Online April 1 1 pm ET League 2</v>
      </c>
      <c r="C251" s="10" t="s">
        <v>688</v>
      </c>
      <c r="D251" t="s">
        <v>689</v>
      </c>
      <c r="E251" t="s">
        <v>444</v>
      </c>
      <c r="F251">
        <v>13</v>
      </c>
      <c r="G251">
        <v>1317.5</v>
      </c>
      <c r="H251">
        <v>890.5</v>
      </c>
      <c r="I251" s="9">
        <v>2208</v>
      </c>
      <c r="J251" s="9">
        <v>0</v>
      </c>
      <c r="K251">
        <f t="shared" si="3"/>
        <v>10</v>
      </c>
    </row>
    <row r="252" spans="1:11" x14ac:dyDescent="0.25">
      <c r="A252">
        <v>323</v>
      </c>
      <c r="B252" s="10" t="str">
        <f>STANDINGS_OVERALL[[#This Row],[Team]]&amp;STANDINGS_OVERALL[[#This Row],[League]]</f>
        <v>BAG BALLSMain Event Online April 1 1 pm ET League 2</v>
      </c>
      <c r="C252" s="10" t="s">
        <v>722</v>
      </c>
      <c r="D252" t="s">
        <v>723</v>
      </c>
      <c r="E252" t="s">
        <v>444</v>
      </c>
      <c r="F252">
        <v>3</v>
      </c>
      <c r="G252">
        <v>619.5</v>
      </c>
      <c r="H252">
        <v>1415</v>
      </c>
      <c r="I252">
        <v>2034.5</v>
      </c>
      <c r="J252" s="9">
        <v>0</v>
      </c>
      <c r="K252">
        <f t="shared" si="3"/>
        <v>11</v>
      </c>
    </row>
    <row r="253" spans="1:11" x14ac:dyDescent="0.25">
      <c r="A253">
        <v>331</v>
      </c>
      <c r="B253" s="10" t="str">
        <f>STANDINGS_OVERALL[[#This Row],[Team]]&amp;STANDINGS_OVERALL[[#This Row],[League]]</f>
        <v>Reverse BlindsideMain Event Online April 1 1 pm ET League 2</v>
      </c>
      <c r="C253" s="10" t="s">
        <v>734</v>
      </c>
      <c r="D253" t="s">
        <v>735</v>
      </c>
      <c r="E253" t="s">
        <v>444</v>
      </c>
      <c r="F253">
        <v>11</v>
      </c>
      <c r="G253">
        <v>1338</v>
      </c>
      <c r="H253">
        <v>650</v>
      </c>
      <c r="I253" s="9">
        <v>1988</v>
      </c>
      <c r="J253" s="9">
        <v>0</v>
      </c>
      <c r="K253">
        <f t="shared" si="3"/>
        <v>12</v>
      </c>
    </row>
    <row r="254" spans="1:11" x14ac:dyDescent="0.25">
      <c r="A254">
        <v>364</v>
      </c>
      <c r="B254" s="10" t="str">
        <f>STANDINGS_OVERALL[[#This Row],[Team]]&amp;STANDINGS_OVERALL[[#This Row],[League]]</f>
        <v>Who is next on the Disabled List V2Main Event Online April 1 1 pm ET League 2</v>
      </c>
      <c r="C254" s="10" t="s">
        <v>764</v>
      </c>
      <c r="D254" t="s">
        <v>256</v>
      </c>
      <c r="E254" t="s">
        <v>444</v>
      </c>
      <c r="F254">
        <v>12</v>
      </c>
      <c r="G254">
        <v>1168.5</v>
      </c>
      <c r="H254" s="9">
        <v>666</v>
      </c>
      <c r="I254" s="9">
        <v>1834.5</v>
      </c>
      <c r="J254" s="9">
        <v>0</v>
      </c>
      <c r="K254">
        <f t="shared" si="3"/>
        <v>13</v>
      </c>
    </row>
    <row r="255" spans="1:11" x14ac:dyDescent="0.25">
      <c r="A255">
        <v>430</v>
      </c>
      <c r="B255" s="10" t="str">
        <f>STANDINGS_OVERALL[[#This Row],[Team]]&amp;STANDINGS_OVERALL[[#This Row],[League]]</f>
        <v>Team RedgraveMain Event Online April 1 1 pm ET League 2</v>
      </c>
      <c r="C255" s="10" t="s">
        <v>821</v>
      </c>
      <c r="D255" t="s">
        <v>239</v>
      </c>
      <c r="E255" t="s">
        <v>444</v>
      </c>
      <c r="F255">
        <v>1</v>
      </c>
      <c r="G255">
        <v>480.5</v>
      </c>
      <c r="H255">
        <v>918</v>
      </c>
      <c r="I255">
        <v>1398.5</v>
      </c>
      <c r="J255">
        <v>0</v>
      </c>
      <c r="K255">
        <f t="shared" si="3"/>
        <v>14</v>
      </c>
    </row>
    <row r="256" spans="1:11" x14ac:dyDescent="0.25">
      <c r="A256">
        <v>459</v>
      </c>
      <c r="B256" s="10" t="str">
        <f>STANDINGS_OVERALL[[#This Row],[Team]]&amp;STANDINGS_OVERALL[[#This Row],[League]]</f>
        <v>Ryan's Laying the AxlerodMain Event Online April 1 1 pm ET League 2</v>
      </c>
      <c r="C256" s="10" t="s">
        <v>855</v>
      </c>
      <c r="D256" t="s">
        <v>56</v>
      </c>
      <c r="E256" t="s">
        <v>444</v>
      </c>
      <c r="F256">
        <v>15</v>
      </c>
      <c r="G256">
        <v>695.5</v>
      </c>
      <c r="H256">
        <v>413.5</v>
      </c>
      <c r="I256">
        <v>1109</v>
      </c>
      <c r="J256">
        <v>0</v>
      </c>
      <c r="K256">
        <f t="shared" si="3"/>
        <v>15</v>
      </c>
    </row>
    <row r="257" spans="1:11" x14ac:dyDescent="0.25">
      <c r="A257">
        <v>22</v>
      </c>
      <c r="B257" s="10" t="str">
        <f>STANDINGS_OVERALL[[#This Row],[Team]]&amp;STANDINGS_OVERALL[[#This Row],[League]]</f>
        <v>Don DiegoMain Event Online April 1 1 pm ET League 3</v>
      </c>
      <c r="C257" s="10" t="s">
        <v>329</v>
      </c>
      <c r="D257" t="s">
        <v>330</v>
      </c>
      <c r="E257" t="s">
        <v>442</v>
      </c>
      <c r="F257">
        <v>7</v>
      </c>
      <c r="G257">
        <v>1958.5</v>
      </c>
      <c r="H257" s="9">
        <v>1695</v>
      </c>
      <c r="I257" s="9">
        <v>3653.5</v>
      </c>
      <c r="J257" s="9">
        <v>0</v>
      </c>
      <c r="K257">
        <f t="shared" si="3"/>
        <v>1</v>
      </c>
    </row>
    <row r="258" spans="1:11" x14ac:dyDescent="0.25">
      <c r="A258">
        <v>31</v>
      </c>
      <c r="B258" s="10" t="str">
        <f>STANDINGS_OVERALL[[#This Row],[Team]]&amp;STANDINGS_OVERALL[[#This Row],[League]]</f>
        <v>DOUGHBOYSMain Event Online April 1 1 pm ET League 3</v>
      </c>
      <c r="C258" s="10" t="s">
        <v>48</v>
      </c>
      <c r="D258" t="s">
        <v>49</v>
      </c>
      <c r="E258" t="s">
        <v>442</v>
      </c>
      <c r="F258">
        <v>12</v>
      </c>
      <c r="G258">
        <v>1941.5</v>
      </c>
      <c r="H258" s="9">
        <v>1641.5</v>
      </c>
      <c r="I258" s="9">
        <v>3583</v>
      </c>
      <c r="J258" s="9">
        <v>0</v>
      </c>
      <c r="K258">
        <f t="shared" ref="K258:K321" si="4">IF(E258=E257,K257+1,1)</f>
        <v>2</v>
      </c>
    </row>
    <row r="259" spans="1:11" x14ac:dyDescent="0.25">
      <c r="A259">
        <v>75</v>
      </c>
      <c r="B259" s="10" t="str">
        <f>STANDINGS_OVERALL[[#This Row],[Team]]&amp;STANDINGS_OVERALL[[#This Row],[League]]</f>
        <v>Red MuleMain Event Online April 1 1 pm ET League 3</v>
      </c>
      <c r="C259" s="10" t="s">
        <v>369</v>
      </c>
      <c r="D259" t="s">
        <v>369</v>
      </c>
      <c r="E259" t="s">
        <v>442</v>
      </c>
      <c r="F259">
        <v>2</v>
      </c>
      <c r="G259">
        <v>1337</v>
      </c>
      <c r="H259">
        <v>1889.5</v>
      </c>
      <c r="I259" s="9">
        <v>3226.5</v>
      </c>
      <c r="J259" s="9">
        <v>0</v>
      </c>
      <c r="K259">
        <f t="shared" si="4"/>
        <v>3</v>
      </c>
    </row>
    <row r="260" spans="1:11" x14ac:dyDescent="0.25">
      <c r="A260">
        <v>127</v>
      </c>
      <c r="B260" s="10" t="str">
        <f>STANDINGS_OVERALL[[#This Row],[Team]]&amp;STANDINGS_OVERALL[[#This Row],[League]]</f>
        <v>Long DongMain Event Online April 1 1 pm ET League 3</v>
      </c>
      <c r="C260" s="10" t="s">
        <v>534</v>
      </c>
      <c r="D260" t="s">
        <v>526</v>
      </c>
      <c r="E260" t="s">
        <v>442</v>
      </c>
      <c r="F260">
        <v>11</v>
      </c>
      <c r="G260">
        <v>1641</v>
      </c>
      <c r="H260">
        <v>1269.5</v>
      </c>
      <c r="I260">
        <v>2910.5</v>
      </c>
      <c r="J260">
        <v>0</v>
      </c>
      <c r="K260">
        <f t="shared" si="4"/>
        <v>4</v>
      </c>
    </row>
    <row r="261" spans="1:11" x14ac:dyDescent="0.25">
      <c r="A261">
        <v>191</v>
      </c>
      <c r="B261" s="10" t="str">
        <f>STANDINGS_OVERALL[[#This Row],[Team]]&amp;STANDINGS_OVERALL[[#This Row],[League]]</f>
        <v>Monogomy SucksMain Event Online April 1 1 pm ET League 3</v>
      </c>
      <c r="C261" s="10" t="s">
        <v>595</v>
      </c>
      <c r="D261" t="s">
        <v>596</v>
      </c>
      <c r="E261" t="s">
        <v>442</v>
      </c>
      <c r="F261">
        <v>4</v>
      </c>
      <c r="G261">
        <v>2004</v>
      </c>
      <c r="H261" s="9">
        <v>624</v>
      </c>
      <c r="I261" s="9">
        <v>2628</v>
      </c>
      <c r="J261" s="9">
        <v>0</v>
      </c>
      <c r="K261">
        <f t="shared" si="4"/>
        <v>5</v>
      </c>
    </row>
    <row r="262" spans="1:11" x14ac:dyDescent="0.25">
      <c r="A262">
        <v>192</v>
      </c>
      <c r="B262" s="10" t="str">
        <f>STANDINGS_OVERALL[[#This Row],[Team]]&amp;STANDINGS_OVERALL[[#This Row],[League]]</f>
        <v>Big Mac Attack MainMain Event Online April 1 1 pm ET League 3</v>
      </c>
      <c r="C262" s="10" t="s">
        <v>597</v>
      </c>
      <c r="D262" t="s">
        <v>23</v>
      </c>
      <c r="E262" t="s">
        <v>442</v>
      </c>
      <c r="F262">
        <v>15</v>
      </c>
      <c r="G262">
        <v>1675.5</v>
      </c>
      <c r="H262" s="9">
        <v>951</v>
      </c>
      <c r="I262" s="9">
        <v>2626.5</v>
      </c>
      <c r="J262" s="9">
        <v>0</v>
      </c>
      <c r="K262">
        <f t="shared" si="4"/>
        <v>6</v>
      </c>
    </row>
    <row r="263" spans="1:11" x14ac:dyDescent="0.25">
      <c r="A263">
        <v>206</v>
      </c>
      <c r="B263" s="10" t="str">
        <f>STANDINGS_OVERALL[[#This Row],[Team]]&amp;STANDINGS_OVERALL[[#This Row],[League]]</f>
        <v>Team BenjaminMain Event Online April 1 1 pm ET League 3</v>
      </c>
      <c r="C263" s="10" t="s">
        <v>260</v>
      </c>
      <c r="D263" t="s">
        <v>261</v>
      </c>
      <c r="E263" t="s">
        <v>442</v>
      </c>
      <c r="F263">
        <v>10</v>
      </c>
      <c r="G263">
        <v>1469</v>
      </c>
      <c r="H263">
        <v>1108.5</v>
      </c>
      <c r="I263" s="9">
        <v>2577.5</v>
      </c>
      <c r="J263" s="9">
        <v>0</v>
      </c>
      <c r="K263">
        <f t="shared" si="4"/>
        <v>7</v>
      </c>
    </row>
    <row r="264" spans="1:11" x14ac:dyDescent="0.25">
      <c r="A264">
        <v>274</v>
      </c>
      <c r="B264" s="10" t="str">
        <f>STANDINGS_OVERALL[[#This Row],[Team]]&amp;STANDINGS_OVERALL[[#This Row],[League]]</f>
        <v>JoeSoDefMain Event Online April 1 1 pm ET League 3</v>
      </c>
      <c r="C264" s="10" t="s">
        <v>163</v>
      </c>
      <c r="D264" t="s">
        <v>164</v>
      </c>
      <c r="E264" t="s">
        <v>442</v>
      </c>
      <c r="F264">
        <v>13</v>
      </c>
      <c r="G264">
        <v>1317.5</v>
      </c>
      <c r="H264" s="9">
        <v>965.5</v>
      </c>
      <c r="I264" s="9">
        <v>2283</v>
      </c>
      <c r="J264" s="9">
        <v>0</v>
      </c>
      <c r="K264">
        <f t="shared" si="4"/>
        <v>8</v>
      </c>
    </row>
    <row r="265" spans="1:11" x14ac:dyDescent="0.25">
      <c r="A265">
        <v>300</v>
      </c>
      <c r="B265" s="10" t="str">
        <f>STANDINGS_OVERALL[[#This Row],[Team]]&amp;STANDINGS_OVERALL[[#This Row],[League]]</f>
        <v>Poopy ToothMain Event Online April 1 1 pm ET League 3</v>
      </c>
      <c r="C265" s="10" t="s">
        <v>378</v>
      </c>
      <c r="D265" t="s">
        <v>379</v>
      </c>
      <c r="E265" t="s">
        <v>442</v>
      </c>
      <c r="F265">
        <v>6</v>
      </c>
      <c r="G265">
        <v>1146</v>
      </c>
      <c r="H265" s="9">
        <v>1030.5</v>
      </c>
      <c r="I265" s="9">
        <v>2176.5</v>
      </c>
      <c r="J265" s="9">
        <v>0</v>
      </c>
      <c r="K265">
        <f t="shared" si="4"/>
        <v>9</v>
      </c>
    </row>
    <row r="266" spans="1:11" x14ac:dyDescent="0.25">
      <c r="A266">
        <v>321</v>
      </c>
      <c r="B266" s="10" t="str">
        <f>STANDINGS_OVERALL[[#This Row],[Team]]&amp;STANDINGS_OVERALL[[#This Row],[League]]</f>
        <v>SD GiantsMain Event Online April 1 1 pm ET League 3</v>
      </c>
      <c r="C266" s="10" t="s">
        <v>721</v>
      </c>
      <c r="D266" t="s">
        <v>221</v>
      </c>
      <c r="E266" t="s">
        <v>442</v>
      </c>
      <c r="F266">
        <v>1</v>
      </c>
      <c r="G266">
        <v>644</v>
      </c>
      <c r="H266">
        <v>1418</v>
      </c>
      <c r="I266">
        <v>2062</v>
      </c>
      <c r="J266" s="9">
        <v>0</v>
      </c>
      <c r="K266">
        <f t="shared" si="4"/>
        <v>10</v>
      </c>
    </row>
    <row r="267" spans="1:11" x14ac:dyDescent="0.25">
      <c r="A267">
        <v>344</v>
      </c>
      <c r="B267" s="10" t="str">
        <f>STANDINGS_OVERALL[[#This Row],[Team]]&amp;STANDINGS_OVERALL[[#This Row],[League]]</f>
        <v>bluebloodsMain Event Online April 1 1 pm ET League 3</v>
      </c>
      <c r="C267" s="10" t="s">
        <v>199</v>
      </c>
      <c r="D267" t="s">
        <v>200</v>
      </c>
      <c r="E267" t="s">
        <v>442</v>
      </c>
      <c r="F267">
        <v>3</v>
      </c>
      <c r="G267">
        <v>872.5</v>
      </c>
      <c r="H267" s="9">
        <v>1041.5</v>
      </c>
      <c r="I267">
        <v>1914</v>
      </c>
      <c r="J267" s="9">
        <v>0</v>
      </c>
      <c r="K267">
        <f t="shared" si="4"/>
        <v>11</v>
      </c>
    </row>
    <row r="268" spans="1:11" x14ac:dyDescent="0.25">
      <c r="A268">
        <v>366</v>
      </c>
      <c r="B268" s="10" t="str">
        <f>STANDINGS_OVERALL[[#This Row],[Team]]&amp;STANDINGS_OVERALL[[#This Row],[League]]</f>
        <v>Ashley BearsMain Event Online April 1 1 pm ET League 3</v>
      </c>
      <c r="C268" s="10" t="s">
        <v>766</v>
      </c>
      <c r="D268" t="s">
        <v>232</v>
      </c>
      <c r="E268" t="s">
        <v>442</v>
      </c>
      <c r="F268">
        <v>8</v>
      </c>
      <c r="G268">
        <v>701</v>
      </c>
      <c r="H268" s="9">
        <v>1132</v>
      </c>
      <c r="I268" s="9">
        <v>1833</v>
      </c>
      <c r="J268" s="9">
        <v>0</v>
      </c>
      <c r="K268">
        <f t="shared" si="4"/>
        <v>12</v>
      </c>
    </row>
    <row r="269" spans="1:11" x14ac:dyDescent="0.25">
      <c r="A269">
        <v>386</v>
      </c>
      <c r="B269" s="10" t="str">
        <f>STANDINGS_OVERALL[[#This Row],[Team]]&amp;STANDINGS_OVERALL[[#This Row],[League]]</f>
        <v>Chico Lind's Hermanos - MAIN 4/1Main Event Online April 1 1 pm ET League 3</v>
      </c>
      <c r="C269" s="10" t="s">
        <v>781</v>
      </c>
      <c r="D269" t="s">
        <v>186</v>
      </c>
      <c r="E269" t="s">
        <v>442</v>
      </c>
      <c r="F269">
        <v>9</v>
      </c>
      <c r="G269">
        <v>952.5</v>
      </c>
      <c r="H269">
        <v>740</v>
      </c>
      <c r="I269">
        <v>1692.5</v>
      </c>
      <c r="J269">
        <v>0</v>
      </c>
      <c r="K269">
        <f t="shared" si="4"/>
        <v>13</v>
      </c>
    </row>
    <row r="270" spans="1:11" x14ac:dyDescent="0.25">
      <c r="A270">
        <v>413</v>
      </c>
      <c r="B270" s="10" t="str">
        <f>STANDINGS_OVERALL[[#This Row],[Team]]&amp;STANDINGS_OVERALL[[#This Row],[League]]</f>
        <v>Navel LintMain Event Online April 1 1 pm ET League 3</v>
      </c>
      <c r="C270" s="10" t="s">
        <v>277</v>
      </c>
      <c r="D270" t="s">
        <v>278</v>
      </c>
      <c r="E270" t="s">
        <v>442</v>
      </c>
      <c r="F270">
        <v>5</v>
      </c>
      <c r="G270">
        <v>855</v>
      </c>
      <c r="H270">
        <v>624</v>
      </c>
      <c r="I270">
        <v>1479</v>
      </c>
      <c r="J270">
        <v>0</v>
      </c>
      <c r="K270">
        <f t="shared" si="4"/>
        <v>14</v>
      </c>
    </row>
    <row r="271" spans="1:11" x14ac:dyDescent="0.25">
      <c r="A271">
        <v>460</v>
      </c>
      <c r="B271" s="10" t="str">
        <f>STANDINGS_OVERALL[[#This Row],[Team]]&amp;STANDINGS_OVERALL[[#This Row],[League]]</f>
        <v>THE MACHINEMain Event Online April 1 1 pm ET League 3</v>
      </c>
      <c r="C271" s="10" t="s">
        <v>856</v>
      </c>
      <c r="D271" t="s">
        <v>857</v>
      </c>
      <c r="E271" t="s">
        <v>442</v>
      </c>
      <c r="F271">
        <v>14</v>
      </c>
      <c r="G271">
        <v>213.5</v>
      </c>
      <c r="H271">
        <v>891.5</v>
      </c>
      <c r="I271">
        <v>1105</v>
      </c>
      <c r="J271">
        <v>0</v>
      </c>
      <c r="K271">
        <f t="shared" si="4"/>
        <v>15</v>
      </c>
    </row>
    <row r="272" spans="1:11" x14ac:dyDescent="0.25">
      <c r="A272">
        <v>5</v>
      </c>
      <c r="B272" s="10" t="str">
        <f>STANDINGS_OVERALL[[#This Row],[Team]]&amp;STANDINGS_OVERALL[[#This Row],[League]]</f>
        <v>Paradoxical HrbekMain Event Online April 1 1 pm ET League 4</v>
      </c>
      <c r="C272" s="10" t="s">
        <v>416</v>
      </c>
      <c r="D272" t="s">
        <v>349</v>
      </c>
      <c r="E272" t="s">
        <v>417</v>
      </c>
      <c r="F272">
        <v>7</v>
      </c>
      <c r="G272">
        <v>2196</v>
      </c>
      <c r="H272" s="9">
        <v>2036</v>
      </c>
      <c r="I272" s="9">
        <v>4232</v>
      </c>
      <c r="J272" s="9">
        <v>0</v>
      </c>
      <c r="K272">
        <f t="shared" si="4"/>
        <v>1</v>
      </c>
    </row>
    <row r="273" spans="1:11" x14ac:dyDescent="0.25">
      <c r="A273">
        <v>12</v>
      </c>
      <c r="B273" s="10" t="str">
        <f>STANDINGS_OVERALL[[#This Row],[Team]]&amp;STANDINGS_OVERALL[[#This Row],[League]]</f>
        <v>Mr. Wilhelm's B SquadMain Event Online April 1 1 pm ET League 4</v>
      </c>
      <c r="C273" s="10" t="s">
        <v>427</v>
      </c>
      <c r="D273" t="s">
        <v>428</v>
      </c>
      <c r="E273" t="s">
        <v>417</v>
      </c>
      <c r="F273">
        <v>6</v>
      </c>
      <c r="G273">
        <v>1575</v>
      </c>
      <c r="H273">
        <v>2305</v>
      </c>
      <c r="I273">
        <v>3880</v>
      </c>
      <c r="J273" s="9">
        <v>0</v>
      </c>
      <c r="K273">
        <f t="shared" si="4"/>
        <v>2</v>
      </c>
    </row>
    <row r="274" spans="1:11" x14ac:dyDescent="0.25">
      <c r="A274">
        <v>44</v>
      </c>
      <c r="B274" s="10" t="str">
        <f>STANDINGS_OVERALL[[#This Row],[Team]]&amp;STANDINGS_OVERALL[[#This Row],[League]]</f>
        <v>Hell Bent For LeatherMain Event Online April 1 1 pm ET League 4</v>
      </c>
      <c r="C274" s="10" t="s">
        <v>414</v>
      </c>
      <c r="D274" t="s">
        <v>92</v>
      </c>
      <c r="E274" t="s">
        <v>417</v>
      </c>
      <c r="F274">
        <v>15</v>
      </c>
      <c r="G274">
        <v>1447.5</v>
      </c>
      <c r="H274" s="9">
        <v>1962</v>
      </c>
      <c r="I274" s="9">
        <v>3409.5</v>
      </c>
      <c r="J274" s="9">
        <v>0</v>
      </c>
      <c r="K274">
        <f t="shared" si="4"/>
        <v>3</v>
      </c>
    </row>
    <row r="275" spans="1:11" x14ac:dyDescent="0.25">
      <c r="A275">
        <v>83</v>
      </c>
      <c r="B275" s="10" t="str">
        <f>STANDINGS_OVERALL[[#This Row],[Team]]&amp;STANDINGS_OVERALL[[#This Row],[League]]</f>
        <v>Brock The HouseMain Event Online April 1 1 pm ET League 4</v>
      </c>
      <c r="C275" s="10" t="s">
        <v>320</v>
      </c>
      <c r="D275" t="s">
        <v>178</v>
      </c>
      <c r="E275" t="s">
        <v>417</v>
      </c>
      <c r="F275">
        <v>9</v>
      </c>
      <c r="G275">
        <v>1989</v>
      </c>
      <c r="H275" s="9">
        <v>1198</v>
      </c>
      <c r="I275" s="9">
        <v>3187</v>
      </c>
      <c r="J275" s="9">
        <v>0</v>
      </c>
      <c r="K275">
        <f t="shared" si="4"/>
        <v>4</v>
      </c>
    </row>
    <row r="276" spans="1:11" x14ac:dyDescent="0.25">
      <c r="A276">
        <v>94</v>
      </c>
      <c r="B276" s="10" t="str">
        <f>STANDINGS_OVERALL[[#This Row],[Team]]&amp;STANDINGS_OVERALL[[#This Row],[League]]</f>
        <v>Trunk Monkey TooMain Event Online April 1 1 pm ET League 4</v>
      </c>
      <c r="C276" s="10" t="s">
        <v>496</v>
      </c>
      <c r="D276" t="s">
        <v>439</v>
      </c>
      <c r="E276" t="s">
        <v>417</v>
      </c>
      <c r="F276">
        <v>5</v>
      </c>
      <c r="G276">
        <v>1374.5</v>
      </c>
      <c r="H276" s="9">
        <v>1738.5</v>
      </c>
      <c r="I276" s="9">
        <v>3113</v>
      </c>
      <c r="J276" s="9">
        <v>0</v>
      </c>
      <c r="K276">
        <f t="shared" si="4"/>
        <v>5</v>
      </c>
    </row>
    <row r="277" spans="1:11" x14ac:dyDescent="0.25">
      <c r="A277">
        <v>98</v>
      </c>
      <c r="B277" s="10" t="str">
        <f>STANDINGS_OVERALL[[#This Row],[Team]]&amp;STANDINGS_OVERALL[[#This Row],[League]]</f>
        <v>Pine Tar Pros- ME4Main Event Online April 1 1 pm ET League 4</v>
      </c>
      <c r="C277" s="10" t="s">
        <v>501</v>
      </c>
      <c r="D277" t="s">
        <v>502</v>
      </c>
      <c r="E277" t="s">
        <v>417</v>
      </c>
      <c r="F277">
        <v>14</v>
      </c>
      <c r="G277">
        <v>1416.5</v>
      </c>
      <c r="H277" s="9">
        <v>1682</v>
      </c>
      <c r="I277" s="9">
        <v>3098.5</v>
      </c>
      <c r="J277" s="9">
        <v>0</v>
      </c>
      <c r="K277">
        <f t="shared" si="4"/>
        <v>6</v>
      </c>
    </row>
    <row r="278" spans="1:11" x14ac:dyDescent="0.25">
      <c r="A278">
        <v>214</v>
      </c>
      <c r="B278" s="10" t="str">
        <f>STANDINGS_OVERALL[[#This Row],[Team]]&amp;STANDINGS_OVERALL[[#This Row],[League]]</f>
        <v>Saggitariutt JefferspinMain Event Online April 1 1 pm ET League 4</v>
      </c>
      <c r="C278" s="10" t="s">
        <v>610</v>
      </c>
      <c r="D278" t="s">
        <v>382</v>
      </c>
      <c r="E278" t="s">
        <v>417</v>
      </c>
      <c r="F278">
        <v>1</v>
      </c>
      <c r="G278">
        <v>959.5</v>
      </c>
      <c r="H278" s="9">
        <v>1571</v>
      </c>
      <c r="I278" s="9">
        <v>2530.5</v>
      </c>
      <c r="J278" s="9">
        <v>0</v>
      </c>
      <c r="K278">
        <f t="shared" si="4"/>
        <v>7</v>
      </c>
    </row>
    <row r="279" spans="1:11" x14ac:dyDescent="0.25">
      <c r="A279">
        <v>249</v>
      </c>
      <c r="B279" s="10" t="str">
        <f>STANDINGS_OVERALL[[#This Row],[Team]]&amp;STANDINGS_OVERALL[[#This Row],[League]]</f>
        <v>BeaglesMain Event Online April 1 1 pm ET League 4</v>
      </c>
      <c r="C279" s="10" t="s">
        <v>285</v>
      </c>
      <c r="D279" t="s">
        <v>286</v>
      </c>
      <c r="E279" t="s">
        <v>417</v>
      </c>
      <c r="F279">
        <v>2</v>
      </c>
      <c r="G279">
        <v>961.5</v>
      </c>
      <c r="H279" s="9">
        <v>1442.5</v>
      </c>
      <c r="I279" s="9">
        <v>2404</v>
      </c>
      <c r="J279" s="9">
        <v>0</v>
      </c>
      <c r="K279">
        <f t="shared" si="4"/>
        <v>8</v>
      </c>
    </row>
    <row r="280" spans="1:11" x14ac:dyDescent="0.25">
      <c r="A280">
        <v>363</v>
      </c>
      <c r="B280" s="10" t="str">
        <f>STANDINGS_OVERALL[[#This Row],[Team]]&amp;STANDINGS_OVERALL[[#This Row],[League]]</f>
        <v>JUST A BIT OUTSIDEMain Event Online April 1 1 pm ET League 4</v>
      </c>
      <c r="C280" s="10" t="s">
        <v>762</v>
      </c>
      <c r="D280" t="s">
        <v>763</v>
      </c>
      <c r="E280" t="s">
        <v>417</v>
      </c>
      <c r="F280">
        <v>4</v>
      </c>
      <c r="G280">
        <v>1240.5</v>
      </c>
      <c r="H280" s="9">
        <v>595.5</v>
      </c>
      <c r="I280" s="9">
        <v>1836</v>
      </c>
      <c r="J280" s="9">
        <v>0</v>
      </c>
      <c r="K280">
        <f t="shared" si="4"/>
        <v>9</v>
      </c>
    </row>
    <row r="281" spans="1:11" x14ac:dyDescent="0.25">
      <c r="A281">
        <v>392</v>
      </c>
      <c r="B281" s="10" t="str">
        <f>STANDINGS_OVERALL[[#This Row],[Team]]&amp;STANDINGS_OVERALL[[#This Row],[League]]</f>
        <v>Attie BabiesMain Event Online April 1 1 pm ET League 4</v>
      </c>
      <c r="C281" s="10" t="s">
        <v>155</v>
      </c>
      <c r="D281" t="s">
        <v>156</v>
      </c>
      <c r="E281" t="s">
        <v>417</v>
      </c>
      <c r="F281">
        <v>11</v>
      </c>
      <c r="G281">
        <v>1059.5</v>
      </c>
      <c r="H281">
        <v>598</v>
      </c>
      <c r="I281">
        <v>1657.5</v>
      </c>
      <c r="J281">
        <v>0</v>
      </c>
      <c r="K281">
        <f t="shared" si="4"/>
        <v>10</v>
      </c>
    </row>
    <row r="282" spans="1:11" x14ac:dyDescent="0.25">
      <c r="A282">
        <v>398</v>
      </c>
      <c r="B282" s="10" t="str">
        <f>STANDINGS_OVERALL[[#This Row],[Team]]&amp;STANDINGS_OVERALL[[#This Row],[League]]</f>
        <v>southpawsMain Event Online April 1 1 pm ET League 4</v>
      </c>
      <c r="C282" s="10" t="s">
        <v>392</v>
      </c>
      <c r="D282" t="s">
        <v>393</v>
      </c>
      <c r="E282" t="s">
        <v>417</v>
      </c>
      <c r="F282">
        <v>12</v>
      </c>
      <c r="G282">
        <v>1284</v>
      </c>
      <c r="H282">
        <v>334.5</v>
      </c>
      <c r="I282">
        <v>1618.5</v>
      </c>
      <c r="J282">
        <v>0</v>
      </c>
      <c r="K282">
        <f t="shared" si="4"/>
        <v>11</v>
      </c>
    </row>
    <row r="283" spans="1:11" x14ac:dyDescent="0.25">
      <c r="A283">
        <v>399</v>
      </c>
      <c r="B283" s="10" t="str">
        <f>STANDINGS_OVERALL[[#This Row],[Team]]&amp;STANDINGS_OVERALL[[#This Row],[League]]</f>
        <v>One Eyed JackMain Event Online April 1 1 pm ET League 4</v>
      </c>
      <c r="C283" s="10" t="s">
        <v>104</v>
      </c>
      <c r="D283" t="s">
        <v>343</v>
      </c>
      <c r="E283" t="s">
        <v>417</v>
      </c>
      <c r="F283">
        <v>3</v>
      </c>
      <c r="G283">
        <v>563.5</v>
      </c>
      <c r="H283">
        <v>1053.5</v>
      </c>
      <c r="I283">
        <v>1617</v>
      </c>
      <c r="J283">
        <v>0</v>
      </c>
      <c r="K283">
        <f t="shared" si="4"/>
        <v>12</v>
      </c>
    </row>
    <row r="284" spans="1:11" x14ac:dyDescent="0.25">
      <c r="A284">
        <v>444</v>
      </c>
      <c r="B284" s="10" t="str">
        <f>STANDINGS_OVERALL[[#This Row],[Team]]&amp;STANDINGS_OVERALL[[#This Row],[League]]</f>
        <v>Tulo-Git 2 QuitMain Event Online April 1 1 pm ET League 4</v>
      </c>
      <c r="C284" s="10" t="s">
        <v>835</v>
      </c>
      <c r="D284" t="s">
        <v>836</v>
      </c>
      <c r="E284" t="s">
        <v>417</v>
      </c>
      <c r="F284">
        <v>8</v>
      </c>
      <c r="G284">
        <v>953.5</v>
      </c>
      <c r="H284">
        <v>314</v>
      </c>
      <c r="I284">
        <v>1267.5</v>
      </c>
      <c r="J284">
        <v>0</v>
      </c>
      <c r="K284">
        <f t="shared" si="4"/>
        <v>13</v>
      </c>
    </row>
    <row r="285" spans="1:11" x14ac:dyDescent="0.25">
      <c r="A285">
        <v>464</v>
      </c>
      <c r="B285" s="10" t="str">
        <f>STANDINGS_OVERALL[[#This Row],[Team]]&amp;STANDINGS_OVERALL[[#This Row],[League]]</f>
        <v>Brutal KangarooMain Event Online April 1 1 pm ET League 4</v>
      </c>
      <c r="C285" s="10" t="s">
        <v>861</v>
      </c>
      <c r="D285" t="s">
        <v>862</v>
      </c>
      <c r="E285" t="s">
        <v>417</v>
      </c>
      <c r="F285">
        <v>13</v>
      </c>
      <c r="G285">
        <v>506.5</v>
      </c>
      <c r="H285">
        <v>501.5</v>
      </c>
      <c r="I285">
        <v>1008</v>
      </c>
      <c r="J285">
        <v>0</v>
      </c>
      <c r="K285">
        <f t="shared" si="4"/>
        <v>14</v>
      </c>
    </row>
    <row r="286" spans="1:11" x14ac:dyDescent="0.25">
      <c r="A286">
        <v>480</v>
      </c>
      <c r="B286" s="10" t="str">
        <f>STANDINGS_OVERALL[[#This Row],[Team]]&amp;STANDINGS_OVERALL[[#This Row],[League]]</f>
        <v>Trump's PsychiatristMain Event Online April 1 1 pm ET League 4</v>
      </c>
      <c r="C286" s="10" t="s">
        <v>887</v>
      </c>
      <c r="D286" t="s">
        <v>888</v>
      </c>
      <c r="E286" t="s">
        <v>417</v>
      </c>
      <c r="F286">
        <v>10</v>
      </c>
      <c r="G286">
        <v>214</v>
      </c>
      <c r="H286">
        <v>278.5</v>
      </c>
      <c r="I286">
        <v>492.5</v>
      </c>
      <c r="J286">
        <v>0</v>
      </c>
      <c r="K286">
        <f t="shared" si="4"/>
        <v>15</v>
      </c>
    </row>
    <row r="287" spans="1:11" x14ac:dyDescent="0.25">
      <c r="A287">
        <v>32</v>
      </c>
      <c r="B287" s="10" t="str">
        <f>STANDINGS_OVERALL[[#This Row],[Team]]&amp;STANDINGS_OVERALL[[#This Row],[League]]</f>
        <v>Winning Fantasy BaseballMain Event Online April 1 1 pm ET League 5</v>
      </c>
      <c r="C287" s="10" t="s">
        <v>311</v>
      </c>
      <c r="D287" t="s">
        <v>78</v>
      </c>
      <c r="E287" t="s">
        <v>451</v>
      </c>
      <c r="F287">
        <v>8</v>
      </c>
      <c r="G287">
        <v>1361.5</v>
      </c>
      <c r="H287" s="9">
        <v>2197.5</v>
      </c>
      <c r="I287">
        <v>3559</v>
      </c>
      <c r="J287" s="9">
        <v>0</v>
      </c>
      <c r="K287">
        <f t="shared" si="4"/>
        <v>1</v>
      </c>
    </row>
    <row r="288" spans="1:11" x14ac:dyDescent="0.25">
      <c r="A288">
        <v>65</v>
      </c>
      <c r="B288" s="10" t="str">
        <f>STANDINGS_OVERALL[[#This Row],[Team]]&amp;STANDINGS_OVERALL[[#This Row],[League]]</f>
        <v>Diamond KingsMain Event Online April 1 1 pm ET League 5</v>
      </c>
      <c r="C288" s="10" t="s">
        <v>41</v>
      </c>
      <c r="D288" t="s">
        <v>42</v>
      </c>
      <c r="E288" t="s">
        <v>451</v>
      </c>
      <c r="F288">
        <v>15</v>
      </c>
      <c r="G288">
        <v>1781.5</v>
      </c>
      <c r="H288" s="9">
        <v>1487.5</v>
      </c>
      <c r="I288" s="9">
        <v>3269</v>
      </c>
      <c r="J288" s="9">
        <v>0</v>
      </c>
      <c r="K288">
        <f t="shared" si="4"/>
        <v>2</v>
      </c>
    </row>
    <row r="289" spans="1:11" x14ac:dyDescent="0.25">
      <c r="A289">
        <v>101</v>
      </c>
      <c r="B289" s="10" t="str">
        <f>STANDINGS_OVERALL[[#This Row],[Team]]&amp;STANDINGS_OVERALL[[#This Row],[League]]</f>
        <v>Slip Stitches M2Main Event Online April 1 1 pm ET League 5</v>
      </c>
      <c r="C289" s="10" t="s">
        <v>506</v>
      </c>
      <c r="D289" t="s">
        <v>213</v>
      </c>
      <c r="E289" t="s">
        <v>451</v>
      </c>
      <c r="F289">
        <v>2</v>
      </c>
      <c r="G289">
        <v>1728.5</v>
      </c>
      <c r="H289">
        <v>1361.5</v>
      </c>
      <c r="I289" s="9">
        <v>3090</v>
      </c>
      <c r="J289" s="9">
        <v>0</v>
      </c>
      <c r="K289">
        <f t="shared" si="4"/>
        <v>3</v>
      </c>
    </row>
    <row r="290" spans="1:11" x14ac:dyDescent="0.25">
      <c r="A290">
        <v>146</v>
      </c>
      <c r="B290" s="10" t="str">
        <f>STANDINGS_OVERALL[[#This Row],[Team]]&amp;STANDINGS_OVERALL[[#This Row],[League]]</f>
        <v>Chest RockwellMain Event Online April 1 1 pm ET League 5</v>
      </c>
      <c r="C290" s="10" t="s">
        <v>551</v>
      </c>
      <c r="D290" t="s">
        <v>405</v>
      </c>
      <c r="E290" t="s">
        <v>451</v>
      </c>
      <c r="F290">
        <v>1</v>
      </c>
      <c r="G290">
        <v>1884</v>
      </c>
      <c r="H290" s="9">
        <v>957</v>
      </c>
      <c r="I290" s="9">
        <v>2841</v>
      </c>
      <c r="J290" s="9">
        <v>0</v>
      </c>
      <c r="K290">
        <f t="shared" si="4"/>
        <v>4</v>
      </c>
    </row>
    <row r="291" spans="1:11" x14ac:dyDescent="0.25">
      <c r="A291">
        <v>165</v>
      </c>
      <c r="B291" s="10" t="str">
        <f>STANDINGS_OVERALL[[#This Row],[Team]]&amp;STANDINGS_OVERALL[[#This Row],[League]]</f>
        <v>Broken Wings &amp; a Prayer!!Main Event Online April 1 1 pm ET League 5</v>
      </c>
      <c r="C291" s="10" t="s">
        <v>569</v>
      </c>
      <c r="D291" t="s">
        <v>234</v>
      </c>
      <c r="E291" t="s">
        <v>451</v>
      </c>
      <c r="F291">
        <v>7</v>
      </c>
      <c r="G291">
        <v>1405</v>
      </c>
      <c r="H291" s="9">
        <v>1336.5</v>
      </c>
      <c r="I291" s="9">
        <v>2741.5</v>
      </c>
      <c r="J291" s="9">
        <v>0</v>
      </c>
      <c r="K291">
        <f t="shared" si="4"/>
        <v>5</v>
      </c>
    </row>
    <row r="292" spans="1:11" x14ac:dyDescent="0.25">
      <c r="A292">
        <v>198</v>
      </c>
      <c r="B292" s="10" t="str">
        <f>STANDINGS_OVERALL[[#This Row],[Team]]&amp;STANDINGS_OVERALL[[#This Row],[League]]</f>
        <v>HEDELGOTITMain Event Online April 1 1 pm ET League 5</v>
      </c>
      <c r="C292" s="10" t="s">
        <v>601</v>
      </c>
      <c r="D292" t="s">
        <v>602</v>
      </c>
      <c r="E292" t="s">
        <v>451</v>
      </c>
      <c r="F292">
        <v>13</v>
      </c>
      <c r="G292">
        <v>1237.5</v>
      </c>
      <c r="H292">
        <v>1373</v>
      </c>
      <c r="I292">
        <v>2610.5</v>
      </c>
      <c r="J292" s="9">
        <v>0</v>
      </c>
      <c r="K292">
        <f t="shared" si="4"/>
        <v>6</v>
      </c>
    </row>
    <row r="293" spans="1:11" x14ac:dyDescent="0.25">
      <c r="A293">
        <v>242</v>
      </c>
      <c r="B293" s="10" t="str">
        <f>STANDINGS_OVERALL[[#This Row],[Team]]&amp;STANDINGS_OVERALL[[#This Row],[League]]</f>
        <v>Mookie BatsMain Event Online April 1 1 pm ET League 5</v>
      </c>
      <c r="C293" s="10" t="s">
        <v>642</v>
      </c>
      <c r="D293" t="s">
        <v>643</v>
      </c>
      <c r="E293" t="s">
        <v>451</v>
      </c>
      <c r="F293">
        <v>6</v>
      </c>
      <c r="G293">
        <v>2023.5</v>
      </c>
      <c r="H293" s="9">
        <v>410</v>
      </c>
      <c r="I293" s="9">
        <v>2433.5</v>
      </c>
      <c r="J293" s="9">
        <v>0</v>
      </c>
      <c r="K293">
        <f t="shared" si="4"/>
        <v>7</v>
      </c>
    </row>
    <row r="294" spans="1:11" x14ac:dyDescent="0.25">
      <c r="A294">
        <v>273</v>
      </c>
      <c r="B294" s="10" t="str">
        <f>STANDINGS_OVERALL[[#This Row],[Team]]&amp;STANDINGS_OVERALL[[#This Row],[League]]</f>
        <v>Team SchaefferMain Event Online April 1 1 pm ET League 5</v>
      </c>
      <c r="C294" s="10" t="s">
        <v>350</v>
      </c>
      <c r="D294" t="s">
        <v>351</v>
      </c>
      <c r="E294" t="s">
        <v>451</v>
      </c>
      <c r="F294">
        <v>9</v>
      </c>
      <c r="G294">
        <v>295.5</v>
      </c>
      <c r="H294" s="9">
        <v>1991</v>
      </c>
      <c r="I294" s="9">
        <v>2286.5</v>
      </c>
      <c r="J294" s="9">
        <v>0</v>
      </c>
      <c r="K294">
        <f t="shared" si="4"/>
        <v>8</v>
      </c>
    </row>
    <row r="295" spans="1:11" x14ac:dyDescent="0.25">
      <c r="A295">
        <v>325</v>
      </c>
      <c r="B295" s="10" t="str">
        <f>STANDINGS_OVERALL[[#This Row],[Team]]&amp;STANDINGS_OVERALL[[#This Row],[League]]</f>
        <v>MGBS109Main Event Online April 1 1 pm ET League 5</v>
      </c>
      <c r="C295" s="10" t="s">
        <v>725</v>
      </c>
      <c r="D295" t="s">
        <v>726</v>
      </c>
      <c r="E295" t="s">
        <v>451</v>
      </c>
      <c r="F295">
        <v>14</v>
      </c>
      <c r="G295">
        <v>791</v>
      </c>
      <c r="H295" s="9">
        <v>1224.5</v>
      </c>
      <c r="I295" s="9">
        <v>2015.5</v>
      </c>
      <c r="J295" s="9">
        <v>0</v>
      </c>
      <c r="K295">
        <f t="shared" si="4"/>
        <v>9</v>
      </c>
    </row>
    <row r="296" spans="1:11" x14ac:dyDescent="0.25">
      <c r="A296">
        <v>354</v>
      </c>
      <c r="B296" s="10" t="str">
        <f>STANDINGS_OVERALL[[#This Row],[Team]]&amp;STANDINGS_OVERALL[[#This Row],[League]]</f>
        <v>Rockland SharksMain Event Online April 1 1 pm ET League 5</v>
      </c>
      <c r="C296" s="10" t="s">
        <v>755</v>
      </c>
      <c r="D296" t="s">
        <v>756</v>
      </c>
      <c r="E296" t="s">
        <v>451</v>
      </c>
      <c r="F296">
        <v>11</v>
      </c>
      <c r="G296">
        <v>663</v>
      </c>
      <c r="H296" s="9">
        <v>1225.5</v>
      </c>
      <c r="I296" s="9">
        <v>1888.5</v>
      </c>
      <c r="J296" s="9">
        <v>0</v>
      </c>
      <c r="K296">
        <f t="shared" si="4"/>
        <v>10</v>
      </c>
    </row>
    <row r="297" spans="1:11" x14ac:dyDescent="0.25">
      <c r="A297">
        <v>357</v>
      </c>
      <c r="B297" s="10" t="str">
        <f>STANDINGS_OVERALL[[#This Row],[Team]]&amp;STANDINGS_OVERALL[[#This Row],[League]]</f>
        <v>SHAPANMain Event Online April 1 1 pm ET League 5</v>
      </c>
      <c r="C297" s="10" t="s">
        <v>357</v>
      </c>
      <c r="D297" t="s">
        <v>358</v>
      </c>
      <c r="E297" t="s">
        <v>451</v>
      </c>
      <c r="F297">
        <v>5</v>
      </c>
      <c r="G297">
        <v>941.5</v>
      </c>
      <c r="H297" s="9">
        <v>934</v>
      </c>
      <c r="I297" s="9">
        <v>1875.5</v>
      </c>
      <c r="J297" s="9">
        <v>0</v>
      </c>
      <c r="K297">
        <f t="shared" si="4"/>
        <v>11</v>
      </c>
    </row>
    <row r="298" spans="1:11" x14ac:dyDescent="0.25">
      <c r="A298">
        <v>368</v>
      </c>
      <c r="B298" s="10" t="str">
        <f>STANDINGS_OVERALL[[#This Row],[Team]]&amp;STANDINGS_OVERALL[[#This Row],[League]]</f>
        <v>SakaS' hittersMain Event Online April 1 1 pm ET League 5</v>
      </c>
      <c r="C298" s="10" t="s">
        <v>257</v>
      </c>
      <c r="D298" t="s">
        <v>769</v>
      </c>
      <c r="E298" t="s">
        <v>451</v>
      </c>
      <c r="F298">
        <v>3</v>
      </c>
      <c r="G298">
        <v>1114.5</v>
      </c>
      <c r="H298" s="9">
        <v>702</v>
      </c>
      <c r="I298" s="9">
        <v>1816.5</v>
      </c>
      <c r="J298" s="9">
        <v>0</v>
      </c>
      <c r="K298">
        <f t="shared" si="4"/>
        <v>12</v>
      </c>
    </row>
    <row r="299" spans="1:11" x14ac:dyDescent="0.25">
      <c r="A299">
        <v>390</v>
      </c>
      <c r="B299" s="10" t="str">
        <f>STANDINGS_OVERALL[[#This Row],[Team]]&amp;STANDINGS_OVERALL[[#This Row],[League]]</f>
        <v>3DeepMain Event Online April 1 1 pm ET League 5</v>
      </c>
      <c r="C299" s="10" t="s">
        <v>783</v>
      </c>
      <c r="D299" t="s">
        <v>784</v>
      </c>
      <c r="E299" t="s">
        <v>451</v>
      </c>
      <c r="F299">
        <v>4</v>
      </c>
      <c r="G299">
        <v>604</v>
      </c>
      <c r="H299">
        <v>1063.5</v>
      </c>
      <c r="I299">
        <v>1667.5</v>
      </c>
      <c r="J299">
        <v>0</v>
      </c>
      <c r="K299">
        <f t="shared" si="4"/>
        <v>13</v>
      </c>
    </row>
    <row r="300" spans="1:11" x14ac:dyDescent="0.25">
      <c r="A300">
        <v>395</v>
      </c>
      <c r="B300" s="10" t="str">
        <f>STANDINGS_OVERALL[[#This Row],[Team]]&amp;STANDINGS_OVERALL[[#This Row],[League]]</f>
        <v>Royal FlushMain Event Online April 1 1 pm ET League 5</v>
      </c>
      <c r="C300" s="10" t="s">
        <v>712</v>
      </c>
      <c r="D300" t="s">
        <v>148</v>
      </c>
      <c r="E300" t="s">
        <v>451</v>
      </c>
      <c r="F300">
        <v>12</v>
      </c>
      <c r="G300">
        <v>636.5</v>
      </c>
      <c r="H300">
        <v>1001.5</v>
      </c>
      <c r="I300">
        <v>1638</v>
      </c>
      <c r="J300">
        <v>0</v>
      </c>
      <c r="K300">
        <f t="shared" si="4"/>
        <v>14</v>
      </c>
    </row>
    <row r="301" spans="1:11" x14ac:dyDescent="0.25">
      <c r="A301">
        <v>404</v>
      </c>
      <c r="B301" s="10" t="str">
        <f>STANDINGS_OVERALL[[#This Row],[Team]]&amp;STANDINGS_OVERALL[[#This Row],[League]]</f>
        <v>Home Run DerbiesMain Event Online April 1 1 pm ET League 5</v>
      </c>
      <c r="C301" s="10" t="s">
        <v>448</v>
      </c>
      <c r="D301" t="s">
        <v>343</v>
      </c>
      <c r="E301" t="s">
        <v>451</v>
      </c>
      <c r="F301">
        <v>10</v>
      </c>
      <c r="G301">
        <v>787.5</v>
      </c>
      <c r="H301">
        <v>761</v>
      </c>
      <c r="I301">
        <v>1548.5</v>
      </c>
      <c r="J301">
        <v>0</v>
      </c>
      <c r="K301">
        <f t="shared" si="4"/>
        <v>15</v>
      </c>
    </row>
    <row r="302" spans="1:11" x14ac:dyDescent="0.25">
      <c r="A302">
        <v>28</v>
      </c>
      <c r="B302" s="10" t="str">
        <f>STANDINGS_OVERALL[[#This Row],[Team]]&amp;STANDINGS_OVERALL[[#This Row],[League]]</f>
        <v>Der KomminskMain Event Online March 25 League 1</v>
      </c>
      <c r="C302" s="10" t="s">
        <v>449</v>
      </c>
      <c r="D302" t="s">
        <v>349</v>
      </c>
      <c r="E302" t="s">
        <v>450</v>
      </c>
      <c r="F302">
        <v>2</v>
      </c>
      <c r="G302">
        <v>1981</v>
      </c>
      <c r="H302" s="9">
        <v>1623.5</v>
      </c>
      <c r="I302" s="9">
        <v>3604.5</v>
      </c>
      <c r="J302" s="9">
        <v>0</v>
      </c>
      <c r="K302">
        <f t="shared" si="4"/>
        <v>1</v>
      </c>
    </row>
    <row r="303" spans="1:11" x14ac:dyDescent="0.25">
      <c r="A303">
        <v>47</v>
      </c>
      <c r="B303" s="10" t="str">
        <f>STANDINGS_OVERALL[[#This Row],[Team]]&amp;STANDINGS_OVERALL[[#This Row],[League]]</f>
        <v>K9 || LV1Main Event Online March 25 League 1</v>
      </c>
      <c r="C303" s="10" t="s">
        <v>461</v>
      </c>
      <c r="D303" t="s">
        <v>37</v>
      </c>
      <c r="E303" t="s">
        <v>450</v>
      </c>
      <c r="F303">
        <v>14</v>
      </c>
      <c r="G303">
        <v>1460</v>
      </c>
      <c r="H303" s="9">
        <v>1935.5</v>
      </c>
      <c r="I303" s="9">
        <v>3395.5</v>
      </c>
      <c r="J303" s="9">
        <v>0</v>
      </c>
      <c r="K303">
        <f t="shared" si="4"/>
        <v>2</v>
      </c>
    </row>
    <row r="304" spans="1:11" x14ac:dyDescent="0.25">
      <c r="A304">
        <v>119</v>
      </c>
      <c r="B304" s="10" t="str">
        <f>STANDINGS_OVERALL[[#This Row],[Team]]&amp;STANDINGS_OVERALL[[#This Row],[League]]</f>
        <v>Wong DongMain Event Online March 25 League 1</v>
      </c>
      <c r="C304" s="10" t="s">
        <v>525</v>
      </c>
      <c r="D304" t="s">
        <v>526</v>
      </c>
      <c r="E304" t="s">
        <v>450</v>
      </c>
      <c r="F304">
        <v>7</v>
      </c>
      <c r="G304">
        <v>1544</v>
      </c>
      <c r="H304" s="9">
        <v>1407.5</v>
      </c>
      <c r="I304" s="9">
        <v>2951.5</v>
      </c>
      <c r="J304" s="9">
        <v>0</v>
      </c>
      <c r="K304">
        <f t="shared" si="4"/>
        <v>3</v>
      </c>
    </row>
    <row r="305" spans="1:11" x14ac:dyDescent="0.25">
      <c r="A305">
        <v>137</v>
      </c>
      <c r="B305" s="10" t="str">
        <f>STANDINGS_OVERALL[[#This Row],[Team]]&amp;STANDINGS_OVERALL[[#This Row],[League]]</f>
        <v>Dos GringosMain Event Online March 25 League 1</v>
      </c>
      <c r="C305" s="10" t="s">
        <v>542</v>
      </c>
      <c r="D305" t="s">
        <v>347</v>
      </c>
      <c r="E305" t="s">
        <v>450</v>
      </c>
      <c r="F305">
        <v>10</v>
      </c>
      <c r="G305">
        <v>1489</v>
      </c>
      <c r="H305" s="9">
        <v>1372.5</v>
      </c>
      <c r="I305" s="9">
        <v>2861.5</v>
      </c>
      <c r="J305" s="9">
        <v>0</v>
      </c>
      <c r="K305">
        <f t="shared" si="4"/>
        <v>4</v>
      </c>
    </row>
    <row r="306" spans="1:11" x14ac:dyDescent="0.25">
      <c r="A306">
        <v>196</v>
      </c>
      <c r="B306" s="10" t="str">
        <f>STANDINGS_OVERALL[[#This Row],[Team]]&amp;STANDINGS_OVERALL[[#This Row],[League]]</f>
        <v>Team WeedeaterMain Event Online March 25 League 1</v>
      </c>
      <c r="C306" s="10" t="s">
        <v>600</v>
      </c>
      <c r="D306" t="s">
        <v>29</v>
      </c>
      <c r="E306" t="s">
        <v>450</v>
      </c>
      <c r="F306">
        <v>13</v>
      </c>
      <c r="G306">
        <v>1597.5</v>
      </c>
      <c r="H306" s="9">
        <v>1018.5</v>
      </c>
      <c r="I306">
        <v>2616</v>
      </c>
      <c r="J306" s="9">
        <v>0</v>
      </c>
      <c r="K306">
        <f t="shared" si="4"/>
        <v>5</v>
      </c>
    </row>
    <row r="307" spans="1:11" x14ac:dyDescent="0.25">
      <c r="A307">
        <v>218</v>
      </c>
      <c r="B307" s="10" t="str">
        <f>STANDINGS_OVERALL[[#This Row],[Team]]&amp;STANDINGS_OVERALL[[#This Row],[League]]</f>
        <v>Thats So WONGMain Event Online March 25 League 1</v>
      </c>
      <c r="C307" s="10" t="s">
        <v>613</v>
      </c>
      <c r="D307" t="s">
        <v>192</v>
      </c>
      <c r="E307" t="s">
        <v>450</v>
      </c>
      <c r="F307">
        <v>15</v>
      </c>
      <c r="G307">
        <v>862.5</v>
      </c>
      <c r="H307" s="9">
        <v>1657</v>
      </c>
      <c r="I307" s="9">
        <v>2519.5</v>
      </c>
      <c r="J307" s="9">
        <v>0</v>
      </c>
      <c r="K307">
        <f t="shared" si="4"/>
        <v>6</v>
      </c>
    </row>
    <row r="308" spans="1:11" x14ac:dyDescent="0.25">
      <c r="A308">
        <v>222</v>
      </c>
      <c r="B308" s="10" t="str">
        <f>STANDINGS_OVERALL[[#This Row],[Team]]&amp;STANDINGS_OVERALL[[#This Row],[League]]</f>
        <v>Hopkins SyndicateMain Event Online March 25 League 1</v>
      </c>
      <c r="C308" s="10" t="s">
        <v>341</v>
      </c>
      <c r="D308" t="s">
        <v>102</v>
      </c>
      <c r="E308" t="s">
        <v>450</v>
      </c>
      <c r="F308">
        <v>12</v>
      </c>
      <c r="G308">
        <v>635</v>
      </c>
      <c r="H308" s="9">
        <v>1875.5</v>
      </c>
      <c r="I308" s="9">
        <v>2510.5</v>
      </c>
      <c r="J308" s="9">
        <v>0</v>
      </c>
      <c r="K308">
        <f t="shared" si="4"/>
        <v>7</v>
      </c>
    </row>
    <row r="309" spans="1:11" x14ac:dyDescent="0.25">
      <c r="A309">
        <v>233</v>
      </c>
      <c r="B309" s="10" t="str">
        <f>STANDINGS_OVERALL[[#This Row],[Team]]&amp;STANDINGS_OVERALL[[#This Row],[League]]</f>
        <v>KamakaziMain Event Online March 25 League 1</v>
      </c>
      <c r="C309" s="10" t="s">
        <v>633</v>
      </c>
      <c r="D309" t="s">
        <v>328</v>
      </c>
      <c r="E309" t="s">
        <v>450</v>
      </c>
      <c r="F309">
        <v>8</v>
      </c>
      <c r="G309">
        <v>1088</v>
      </c>
      <c r="H309">
        <v>1394.5</v>
      </c>
      <c r="I309">
        <v>2482.5</v>
      </c>
      <c r="J309" s="9">
        <v>0</v>
      </c>
      <c r="K309">
        <f t="shared" si="4"/>
        <v>8</v>
      </c>
    </row>
    <row r="310" spans="1:11" x14ac:dyDescent="0.25">
      <c r="A310">
        <v>250</v>
      </c>
      <c r="B310" s="10" t="str">
        <f>STANDINGS_OVERALL[[#This Row],[Team]]&amp;STANDINGS_OVERALL[[#This Row],[League]]</f>
        <v>Team LibrosMain Event Online March 25 League 1</v>
      </c>
      <c r="C310" s="10" t="s">
        <v>338</v>
      </c>
      <c r="D310" t="s">
        <v>339</v>
      </c>
      <c r="E310" t="s">
        <v>450</v>
      </c>
      <c r="F310">
        <v>9</v>
      </c>
      <c r="G310">
        <v>1456.5</v>
      </c>
      <c r="H310" s="9">
        <v>943</v>
      </c>
      <c r="I310" s="9">
        <v>2399.5</v>
      </c>
      <c r="J310" s="9">
        <v>0</v>
      </c>
      <c r="K310">
        <f t="shared" si="4"/>
        <v>9</v>
      </c>
    </row>
    <row r="311" spans="1:11" x14ac:dyDescent="0.25">
      <c r="A311">
        <v>272</v>
      </c>
      <c r="B311" s="10" t="str">
        <f>STANDINGS_OVERALL[[#This Row],[Team]]&amp;STANDINGS_OVERALL[[#This Row],[League]]</f>
        <v>Delt Thunder XIIIMain Event Online March 25 League 1</v>
      </c>
      <c r="C311" s="10" t="s">
        <v>663</v>
      </c>
      <c r="D311" t="s">
        <v>247</v>
      </c>
      <c r="E311" t="s">
        <v>450</v>
      </c>
      <c r="F311">
        <v>6</v>
      </c>
      <c r="G311">
        <v>1493.5</v>
      </c>
      <c r="H311">
        <v>797</v>
      </c>
      <c r="I311">
        <v>2290.5</v>
      </c>
      <c r="J311" s="9">
        <v>0</v>
      </c>
      <c r="K311">
        <f t="shared" si="4"/>
        <v>10</v>
      </c>
    </row>
    <row r="312" spans="1:11" x14ac:dyDescent="0.25">
      <c r="A312">
        <v>336</v>
      </c>
      <c r="B312" s="10" t="str">
        <f>STANDINGS_OVERALL[[#This Row],[Team]]&amp;STANDINGS_OVERALL[[#This Row],[League]]</f>
        <v>moversMain Event Online March 25 League 1</v>
      </c>
      <c r="C312" s="10" t="s">
        <v>201</v>
      </c>
      <c r="D312" t="s">
        <v>202</v>
      </c>
      <c r="E312" t="s">
        <v>450</v>
      </c>
      <c r="F312">
        <v>11</v>
      </c>
      <c r="G312">
        <v>1046.5</v>
      </c>
      <c r="H312" s="9">
        <v>899</v>
      </c>
      <c r="I312" s="9">
        <v>1945.5</v>
      </c>
      <c r="J312" s="9">
        <v>0</v>
      </c>
      <c r="K312">
        <f t="shared" si="4"/>
        <v>11</v>
      </c>
    </row>
    <row r="313" spans="1:11" x14ac:dyDescent="0.25">
      <c r="A313">
        <v>352</v>
      </c>
      <c r="B313" s="10" t="str">
        <f>STANDINGS_OVERALL[[#This Row],[Team]]&amp;STANDINGS_OVERALL[[#This Row],[League]]</f>
        <v>Team ShookMain Event Online March 25 League 1</v>
      </c>
      <c r="C313" s="10" t="s">
        <v>323</v>
      </c>
      <c r="D313" t="s">
        <v>168</v>
      </c>
      <c r="E313" t="s">
        <v>450</v>
      </c>
      <c r="F313">
        <v>4</v>
      </c>
      <c r="G313">
        <v>1198</v>
      </c>
      <c r="H313" s="9">
        <v>693</v>
      </c>
      <c r="I313" s="9">
        <v>1891</v>
      </c>
      <c r="J313" s="9">
        <v>0</v>
      </c>
      <c r="K313">
        <f t="shared" si="4"/>
        <v>12</v>
      </c>
    </row>
    <row r="314" spans="1:11" x14ac:dyDescent="0.25">
      <c r="A314">
        <v>384</v>
      </c>
      <c r="B314" s="10" t="str">
        <f>STANDINGS_OVERALL[[#This Row],[Team]]&amp;STANDINGS_OVERALL[[#This Row],[League]]</f>
        <v>Team SchaefferMain Event Online March 25 League 1</v>
      </c>
      <c r="C314" s="10" t="s">
        <v>350</v>
      </c>
      <c r="D314" t="s">
        <v>351</v>
      </c>
      <c r="E314" t="s">
        <v>450</v>
      </c>
      <c r="F314">
        <v>1</v>
      </c>
      <c r="G314">
        <v>1273.5</v>
      </c>
      <c r="H314">
        <v>427</v>
      </c>
      <c r="I314">
        <v>1700.5</v>
      </c>
      <c r="J314">
        <v>0</v>
      </c>
      <c r="K314">
        <f t="shared" si="4"/>
        <v>13</v>
      </c>
    </row>
    <row r="315" spans="1:11" x14ac:dyDescent="0.25">
      <c r="A315">
        <v>441</v>
      </c>
      <c r="B315" s="10" t="str">
        <f>STANDINGS_OVERALL[[#This Row],[Team]]&amp;STANDINGS_OVERALL[[#This Row],[League]]</f>
        <v>Chico Lind's Hermanos - MAIN 3/25Main Event Online March 25 League 1</v>
      </c>
      <c r="C315" s="10" t="s">
        <v>834</v>
      </c>
      <c r="D315" t="s">
        <v>186</v>
      </c>
      <c r="E315" t="s">
        <v>450</v>
      </c>
      <c r="F315">
        <v>5</v>
      </c>
      <c r="G315">
        <v>765.5</v>
      </c>
      <c r="H315">
        <v>562</v>
      </c>
      <c r="I315">
        <v>1327.5</v>
      </c>
      <c r="J315">
        <v>0</v>
      </c>
      <c r="K315">
        <f t="shared" si="4"/>
        <v>14</v>
      </c>
    </row>
    <row r="316" spans="1:11" x14ac:dyDescent="0.25">
      <c r="A316">
        <v>452</v>
      </c>
      <c r="B316" s="10" t="str">
        <f>STANDINGS_OVERALL[[#This Row],[Team]]&amp;STANDINGS_OVERALL[[#This Row],[League]]</f>
        <v>Elvis Lives MEMain Event Online March 25 League 1</v>
      </c>
      <c r="C316" s="10" t="s">
        <v>846</v>
      </c>
      <c r="D316" t="s">
        <v>847</v>
      </c>
      <c r="E316" t="s">
        <v>450</v>
      </c>
      <c r="F316">
        <v>3</v>
      </c>
      <c r="G316">
        <v>670</v>
      </c>
      <c r="H316">
        <v>517.5</v>
      </c>
      <c r="I316">
        <v>1187.5</v>
      </c>
      <c r="J316">
        <v>0</v>
      </c>
      <c r="K316">
        <f t="shared" si="4"/>
        <v>15</v>
      </c>
    </row>
    <row r="317" spans="1:11" x14ac:dyDescent="0.25">
      <c r="A317">
        <v>4</v>
      </c>
      <c r="B317" s="10" t="str">
        <f>STANDINGS_OVERALL[[#This Row],[Team]]&amp;STANDINGS_OVERALL[[#This Row],[League]]</f>
        <v>Hell Bent For LeatherMain Event Online March 25 League 2</v>
      </c>
      <c r="C317" s="10" t="s">
        <v>414</v>
      </c>
      <c r="D317" t="s">
        <v>92</v>
      </c>
      <c r="E317" t="s">
        <v>415</v>
      </c>
      <c r="F317">
        <v>4</v>
      </c>
      <c r="G317">
        <v>2243.5</v>
      </c>
      <c r="H317" s="9">
        <v>2018</v>
      </c>
      <c r="I317" s="9">
        <v>4261.5</v>
      </c>
      <c r="J317" s="9">
        <v>0</v>
      </c>
      <c r="K317">
        <f t="shared" si="4"/>
        <v>1</v>
      </c>
    </row>
    <row r="318" spans="1:11" x14ac:dyDescent="0.25">
      <c r="A318">
        <v>105</v>
      </c>
      <c r="B318" s="10" t="str">
        <f>STANDINGS_OVERALL[[#This Row],[Team]]&amp;STANDINGS_OVERALL[[#This Row],[League]]</f>
        <v>Skillz that KillzMain Event Online March 25 League 2</v>
      </c>
      <c r="C318" s="10" t="s">
        <v>511</v>
      </c>
      <c r="D318" t="s">
        <v>183</v>
      </c>
      <c r="E318" t="s">
        <v>415</v>
      </c>
      <c r="F318">
        <v>10</v>
      </c>
      <c r="G318">
        <v>1831.5</v>
      </c>
      <c r="H318" s="9">
        <v>1220.5</v>
      </c>
      <c r="I318" s="9">
        <v>3052</v>
      </c>
      <c r="J318" s="9">
        <v>0</v>
      </c>
      <c r="K318">
        <f t="shared" si="4"/>
        <v>2</v>
      </c>
    </row>
    <row r="319" spans="1:11" x14ac:dyDescent="0.25">
      <c r="A319">
        <v>132</v>
      </c>
      <c r="B319" s="10" t="str">
        <f>STANDINGS_OVERALL[[#This Row],[Team]]&amp;STANDINGS_OVERALL[[#This Row],[League]]</f>
        <v>The SyndicateMain Event Online March 25 League 2</v>
      </c>
      <c r="C319" s="10" t="s">
        <v>537</v>
      </c>
      <c r="D319" t="s">
        <v>72</v>
      </c>
      <c r="E319" t="s">
        <v>415</v>
      </c>
      <c r="F319">
        <v>3</v>
      </c>
      <c r="G319">
        <v>1514.5</v>
      </c>
      <c r="H319" s="9">
        <v>1373.5</v>
      </c>
      <c r="I319" s="9">
        <v>2888</v>
      </c>
      <c r="J319" s="9">
        <v>0</v>
      </c>
      <c r="K319">
        <f t="shared" si="4"/>
        <v>3</v>
      </c>
    </row>
    <row r="320" spans="1:11" x14ac:dyDescent="0.25">
      <c r="A320">
        <v>166</v>
      </c>
      <c r="B320" s="10" t="str">
        <f>STANDINGS_OVERALL[[#This Row],[Team]]&amp;STANDINGS_OVERALL[[#This Row],[League]]</f>
        <v>Plati-pusesMain Event Online March 25 League 2</v>
      </c>
      <c r="C320" s="10" t="s">
        <v>279</v>
      </c>
      <c r="D320" t="s">
        <v>280</v>
      </c>
      <c r="E320" t="s">
        <v>415</v>
      </c>
      <c r="F320">
        <v>8</v>
      </c>
      <c r="G320">
        <v>1495.5</v>
      </c>
      <c r="H320" s="9">
        <v>1244.5</v>
      </c>
      <c r="I320" s="9">
        <v>2740</v>
      </c>
      <c r="J320" s="9">
        <v>0</v>
      </c>
      <c r="K320">
        <f t="shared" si="4"/>
        <v>4</v>
      </c>
    </row>
    <row r="321" spans="1:11" x14ac:dyDescent="0.25">
      <c r="A321">
        <v>210</v>
      </c>
      <c r="B321" s="10" t="str">
        <f>STANDINGS_OVERALL[[#This Row],[Team]]&amp;STANDINGS_OVERALL[[#This Row],[League]]</f>
        <v>KnuckleheadsMain Event Online March 25 League 2</v>
      </c>
      <c r="C321" s="10" t="s">
        <v>606</v>
      </c>
      <c r="D321" t="s">
        <v>113</v>
      </c>
      <c r="E321" t="s">
        <v>415</v>
      </c>
      <c r="F321">
        <v>2</v>
      </c>
      <c r="G321">
        <v>1184</v>
      </c>
      <c r="H321">
        <v>1364.5</v>
      </c>
      <c r="I321">
        <v>2548.5</v>
      </c>
      <c r="J321" s="9">
        <v>0</v>
      </c>
      <c r="K321">
        <f t="shared" si="4"/>
        <v>5</v>
      </c>
    </row>
    <row r="322" spans="1:11" x14ac:dyDescent="0.25">
      <c r="A322">
        <v>224</v>
      </c>
      <c r="B322" s="10" t="str">
        <f>STANDINGS_OVERALL[[#This Row],[Team]]&amp;STANDINGS_OVERALL[[#This Row],[League]]</f>
        <v>JavierBryantMain Event Online March 25 League 2</v>
      </c>
      <c r="C322" s="10" t="s">
        <v>624</v>
      </c>
      <c r="D322" t="s">
        <v>625</v>
      </c>
      <c r="E322" t="s">
        <v>415</v>
      </c>
      <c r="F322">
        <v>12</v>
      </c>
      <c r="G322">
        <v>1017.5</v>
      </c>
      <c r="H322" s="9">
        <v>1489</v>
      </c>
      <c r="I322" s="9">
        <v>2506.5</v>
      </c>
      <c r="J322" s="9">
        <v>0</v>
      </c>
      <c r="K322">
        <f t="shared" ref="K322:K385" si="5">IF(E322=E321,K321+1,1)</f>
        <v>6</v>
      </c>
    </row>
    <row r="323" spans="1:11" x14ac:dyDescent="0.25">
      <c r="A323">
        <v>248</v>
      </c>
      <c r="B323" s="10" t="str">
        <f>STANDINGS_OVERALL[[#This Row],[Team]]&amp;STANDINGS_OVERALL[[#This Row],[League]]</f>
        <v>MustSeeTV314{M1}Main Event Online March 25 League 2</v>
      </c>
      <c r="C323" s="10" t="s">
        <v>648</v>
      </c>
      <c r="D323" t="s">
        <v>40</v>
      </c>
      <c r="E323" t="s">
        <v>415</v>
      </c>
      <c r="F323">
        <v>5</v>
      </c>
      <c r="G323">
        <v>1143.5</v>
      </c>
      <c r="H323" s="9">
        <v>1260.5</v>
      </c>
      <c r="I323" s="9">
        <v>2404</v>
      </c>
      <c r="J323" s="9">
        <v>0</v>
      </c>
      <c r="K323">
        <f t="shared" si="5"/>
        <v>7</v>
      </c>
    </row>
    <row r="324" spans="1:11" x14ac:dyDescent="0.25">
      <c r="A324">
        <v>282</v>
      </c>
      <c r="B324" s="10" t="str">
        <f>STANDINGS_OVERALL[[#This Row],[Team]]&amp;STANDINGS_OVERALL[[#This Row],[League]]</f>
        <v>Team MadaniMain Event Online March 25 League 2</v>
      </c>
      <c r="C324" s="10" t="s">
        <v>153</v>
      </c>
      <c r="D324" t="s">
        <v>153</v>
      </c>
      <c r="E324" t="s">
        <v>415</v>
      </c>
      <c r="F324">
        <v>6</v>
      </c>
      <c r="G324">
        <v>1350.5</v>
      </c>
      <c r="H324" s="9">
        <v>911</v>
      </c>
      <c r="I324">
        <v>2261.5</v>
      </c>
      <c r="J324" s="9">
        <v>0</v>
      </c>
      <c r="K324">
        <f t="shared" si="5"/>
        <v>8</v>
      </c>
    </row>
    <row r="325" spans="1:11" x14ac:dyDescent="0.25">
      <c r="A325">
        <v>290</v>
      </c>
      <c r="B325" s="10" t="str">
        <f>STANDINGS_OVERALL[[#This Row],[Team]]&amp;STANDINGS_OVERALL[[#This Row],[League]]</f>
        <v>Stoop Ball 1Main Event Online March 25 League 2</v>
      </c>
      <c r="C325" s="10" t="s">
        <v>252</v>
      </c>
      <c r="D325" t="s">
        <v>253</v>
      </c>
      <c r="E325" t="s">
        <v>415</v>
      </c>
      <c r="F325">
        <v>11</v>
      </c>
      <c r="G325">
        <v>1290.5</v>
      </c>
      <c r="H325" s="9">
        <v>923</v>
      </c>
      <c r="I325" s="9">
        <v>2213.5</v>
      </c>
      <c r="J325" s="9">
        <v>0</v>
      </c>
      <c r="K325">
        <f t="shared" si="5"/>
        <v>9</v>
      </c>
    </row>
    <row r="326" spans="1:11" x14ac:dyDescent="0.25">
      <c r="A326">
        <v>310</v>
      </c>
      <c r="B326" s="10" t="str">
        <f>STANDINGS_OVERALL[[#This Row],[Team]]&amp;STANDINGS_OVERALL[[#This Row],[League]]</f>
        <v>Home Run DerbiesMain Event Online March 25 League 2</v>
      </c>
      <c r="C326" s="10" t="s">
        <v>448</v>
      </c>
      <c r="D326" t="s">
        <v>343</v>
      </c>
      <c r="E326" t="s">
        <v>415</v>
      </c>
      <c r="F326">
        <v>7</v>
      </c>
      <c r="G326">
        <v>740</v>
      </c>
      <c r="H326">
        <v>1358.5</v>
      </c>
      <c r="I326" s="9">
        <v>2098.5</v>
      </c>
      <c r="J326" s="9">
        <v>0</v>
      </c>
      <c r="K326">
        <f t="shared" si="5"/>
        <v>10</v>
      </c>
    </row>
    <row r="327" spans="1:11" x14ac:dyDescent="0.25">
      <c r="A327">
        <v>318</v>
      </c>
      <c r="B327" s="10" t="str">
        <f>STANDINGS_OVERALL[[#This Row],[Team]]&amp;STANDINGS_OVERALL[[#This Row],[League]]</f>
        <v>Pine Tar Pros- ME1Main Event Online March 25 League 2</v>
      </c>
      <c r="C327" s="10" t="s">
        <v>348</v>
      </c>
      <c r="D327" t="s">
        <v>502</v>
      </c>
      <c r="E327" t="s">
        <v>415</v>
      </c>
      <c r="F327">
        <v>9</v>
      </c>
      <c r="G327">
        <v>1357</v>
      </c>
      <c r="H327">
        <v>721</v>
      </c>
      <c r="I327" s="9">
        <v>2078</v>
      </c>
      <c r="J327" s="9">
        <v>0</v>
      </c>
      <c r="K327">
        <f t="shared" si="5"/>
        <v>11</v>
      </c>
    </row>
    <row r="328" spans="1:11" x14ac:dyDescent="0.25">
      <c r="A328">
        <v>348</v>
      </c>
      <c r="B328" s="10" t="str">
        <f>STANDINGS_OVERALL[[#This Row],[Team]]&amp;STANDINGS_OVERALL[[#This Row],[League]]</f>
        <v>Kris BryantMain Event Online March 25 League 2</v>
      </c>
      <c r="C328" s="10" t="s">
        <v>751</v>
      </c>
      <c r="D328" t="s">
        <v>752</v>
      </c>
      <c r="E328" t="s">
        <v>415</v>
      </c>
      <c r="F328">
        <v>13</v>
      </c>
      <c r="G328">
        <v>819</v>
      </c>
      <c r="H328">
        <v>1084.5</v>
      </c>
      <c r="I328">
        <v>1903.5</v>
      </c>
      <c r="J328" s="9">
        <v>0</v>
      </c>
      <c r="K328">
        <f t="shared" si="5"/>
        <v>12</v>
      </c>
    </row>
    <row r="329" spans="1:11" x14ac:dyDescent="0.25">
      <c r="A329">
        <v>406</v>
      </c>
      <c r="B329" s="10" t="str">
        <f>STANDINGS_OVERALL[[#This Row],[Team]]&amp;STANDINGS_OVERALL[[#This Row],[League]]</f>
        <v>Roy Rogers McFreelyMain Event Online March 25 League 2</v>
      </c>
      <c r="C329" s="10" t="s">
        <v>797</v>
      </c>
      <c r="D329" t="s">
        <v>798</v>
      </c>
      <c r="E329" t="s">
        <v>415</v>
      </c>
      <c r="F329">
        <v>15</v>
      </c>
      <c r="G329">
        <v>78.5</v>
      </c>
      <c r="H329">
        <v>1459.5</v>
      </c>
      <c r="I329">
        <v>1538</v>
      </c>
      <c r="J329">
        <v>0</v>
      </c>
      <c r="K329">
        <f t="shared" si="5"/>
        <v>13</v>
      </c>
    </row>
    <row r="330" spans="1:11" x14ac:dyDescent="0.25">
      <c r="A330">
        <v>414</v>
      </c>
      <c r="B330" s="10" t="str">
        <f>STANDINGS_OVERALL[[#This Row],[Team]]&amp;STANDINGS_OVERALL[[#This Row],[League]]</f>
        <v>Ms. Booty ButtMain Event Online March 25 League 2</v>
      </c>
      <c r="C330" s="10" t="s">
        <v>804</v>
      </c>
      <c r="D330" t="s">
        <v>805</v>
      </c>
      <c r="E330" t="s">
        <v>415</v>
      </c>
      <c r="F330">
        <v>14</v>
      </c>
      <c r="G330">
        <v>784.5</v>
      </c>
      <c r="H330">
        <v>693.5</v>
      </c>
      <c r="I330">
        <v>1478</v>
      </c>
      <c r="J330">
        <v>0</v>
      </c>
      <c r="K330">
        <f t="shared" si="5"/>
        <v>14</v>
      </c>
    </row>
    <row r="331" spans="1:11" x14ac:dyDescent="0.25">
      <c r="A331">
        <v>425</v>
      </c>
      <c r="B331" s="10" t="str">
        <f>STANDINGS_OVERALL[[#This Row],[Team]]&amp;STANDINGS_OVERALL[[#This Row],[League]]</f>
        <v>Lords of FurbushMain Event Online March 25 League 2</v>
      </c>
      <c r="C331" s="10" t="s">
        <v>816</v>
      </c>
      <c r="D331" t="s">
        <v>258</v>
      </c>
      <c r="E331" t="s">
        <v>415</v>
      </c>
      <c r="F331">
        <v>1</v>
      </c>
      <c r="G331">
        <v>764</v>
      </c>
      <c r="H331">
        <v>649.5</v>
      </c>
      <c r="I331">
        <v>1413.5</v>
      </c>
      <c r="J331">
        <v>0</v>
      </c>
      <c r="K331">
        <f t="shared" si="5"/>
        <v>15</v>
      </c>
    </row>
    <row r="332" spans="1:11" x14ac:dyDescent="0.25">
      <c r="A332">
        <v>24</v>
      </c>
      <c r="B332" s="10" t="str">
        <f>STANDINGS_OVERALL[[#This Row],[Team]]&amp;STANDINGS_OVERALL[[#This Row],[League]]</f>
        <v>Fast Eddie Felson MEMain Event Online March 25 League 3</v>
      </c>
      <c r="C332" s="10" t="s">
        <v>388</v>
      </c>
      <c r="D332" t="s">
        <v>237</v>
      </c>
      <c r="E332" t="s">
        <v>445</v>
      </c>
      <c r="F332">
        <v>7</v>
      </c>
      <c r="G332">
        <v>1626.5</v>
      </c>
      <c r="H332" s="9">
        <v>2012</v>
      </c>
      <c r="I332" s="9">
        <v>3638.5</v>
      </c>
      <c r="J332" s="9">
        <v>0</v>
      </c>
      <c r="K332">
        <f t="shared" si="5"/>
        <v>1</v>
      </c>
    </row>
    <row r="333" spans="1:11" x14ac:dyDescent="0.25">
      <c r="A333">
        <v>35</v>
      </c>
      <c r="B333" s="10" t="str">
        <f>STANDINGS_OVERALL[[#This Row],[Team]]&amp;STANDINGS_OVERALL[[#This Row],[League]]</f>
        <v>Dead RedMain Event Online March 25 League 3</v>
      </c>
      <c r="C333" s="10" t="s">
        <v>325</v>
      </c>
      <c r="D333" t="s">
        <v>327</v>
      </c>
      <c r="E333" t="s">
        <v>445</v>
      </c>
      <c r="F333">
        <v>2</v>
      </c>
      <c r="G333">
        <v>1759.5</v>
      </c>
      <c r="H333" s="9">
        <v>1766</v>
      </c>
      <c r="I333" s="9">
        <v>3525.5</v>
      </c>
      <c r="J333" s="9">
        <v>0</v>
      </c>
      <c r="K333">
        <f t="shared" si="5"/>
        <v>2</v>
      </c>
    </row>
    <row r="334" spans="1:11" x14ac:dyDescent="0.25">
      <c r="A334">
        <v>38</v>
      </c>
      <c r="B334" s="10" t="str">
        <f>STANDINGS_OVERALL[[#This Row],[Team]]&amp;STANDINGS_OVERALL[[#This Row],[League]]</f>
        <v>Soggy Bottom BoysMain Event Online March 25 League 3</v>
      </c>
      <c r="C334" s="10" t="s">
        <v>454</v>
      </c>
      <c r="D334" t="s">
        <v>35</v>
      </c>
      <c r="E334" t="s">
        <v>445</v>
      </c>
      <c r="F334">
        <v>13</v>
      </c>
      <c r="G334">
        <v>1907.5</v>
      </c>
      <c r="H334">
        <v>1551</v>
      </c>
      <c r="I334">
        <v>3458.5</v>
      </c>
      <c r="J334" s="9">
        <v>0</v>
      </c>
      <c r="K334">
        <f t="shared" si="5"/>
        <v>3</v>
      </c>
    </row>
    <row r="335" spans="1:11" x14ac:dyDescent="0.25">
      <c r="A335">
        <v>78</v>
      </c>
      <c r="B335" s="10" t="str">
        <f>STANDINGS_OVERALL[[#This Row],[Team]]&amp;STANDINGS_OVERALL[[#This Row],[League]]</f>
        <v>JK ALL THE WAY MAINMain Event Online March 25 League 3</v>
      </c>
      <c r="C335" s="10" t="s">
        <v>346</v>
      </c>
      <c r="D335" t="s">
        <v>166</v>
      </c>
      <c r="E335" t="s">
        <v>445</v>
      </c>
      <c r="F335">
        <v>6</v>
      </c>
      <c r="G335">
        <v>1587</v>
      </c>
      <c r="H335" s="9">
        <v>1621.5</v>
      </c>
      <c r="I335" s="9">
        <v>3208.5</v>
      </c>
      <c r="J335" s="9">
        <v>0</v>
      </c>
      <c r="K335">
        <f t="shared" si="5"/>
        <v>4</v>
      </c>
    </row>
    <row r="336" spans="1:11" x14ac:dyDescent="0.25">
      <c r="A336">
        <v>131</v>
      </c>
      <c r="B336" s="10" t="str">
        <f>STANDINGS_OVERALL[[#This Row],[Team]]&amp;STANDINGS_OVERALL[[#This Row],[League]]</f>
        <v>Good Luck Catching KelceMain Event Online March 25 League 3</v>
      </c>
      <c r="C336" s="10" t="s">
        <v>536</v>
      </c>
      <c r="D336" t="s">
        <v>324</v>
      </c>
      <c r="E336" t="s">
        <v>445</v>
      </c>
      <c r="F336">
        <v>12</v>
      </c>
      <c r="G336">
        <v>1077</v>
      </c>
      <c r="H336" s="9">
        <v>1811.5</v>
      </c>
      <c r="I336" s="9">
        <v>2888.5</v>
      </c>
      <c r="J336" s="9">
        <v>0</v>
      </c>
      <c r="K336">
        <f t="shared" si="5"/>
        <v>5</v>
      </c>
    </row>
    <row r="337" spans="1:11" x14ac:dyDescent="0.25">
      <c r="A337">
        <v>142</v>
      </c>
      <c r="B337" s="10" t="str">
        <f>STANDINGS_OVERALL[[#This Row],[Team]]&amp;STANDINGS_OVERALL[[#This Row],[League]]</f>
        <v>B and T SlumpBusters SquadMain Event Online March 25 League 3</v>
      </c>
      <c r="C337" s="10" t="s">
        <v>547</v>
      </c>
      <c r="D337" t="s">
        <v>245</v>
      </c>
      <c r="E337" t="s">
        <v>445</v>
      </c>
      <c r="F337">
        <v>9</v>
      </c>
      <c r="G337">
        <v>2060</v>
      </c>
      <c r="H337" s="9">
        <v>787</v>
      </c>
      <c r="I337" s="9">
        <v>2847</v>
      </c>
      <c r="J337" s="9">
        <v>0</v>
      </c>
      <c r="K337">
        <f t="shared" si="5"/>
        <v>6</v>
      </c>
    </row>
    <row r="338" spans="1:11" x14ac:dyDescent="0.25">
      <c r="A338">
        <v>287</v>
      </c>
      <c r="B338" s="10" t="str">
        <f>STANDINGS_OVERALL[[#This Row],[Team]]&amp;STANDINGS_OVERALL[[#This Row],[League]]</f>
        <v>Team WarnkenMain Event Online March 25 League 3</v>
      </c>
      <c r="C338" s="10" t="s">
        <v>681</v>
      </c>
      <c r="D338" t="s">
        <v>682</v>
      </c>
      <c r="E338" t="s">
        <v>445</v>
      </c>
      <c r="F338">
        <v>3</v>
      </c>
      <c r="G338">
        <v>341</v>
      </c>
      <c r="H338" s="9">
        <v>1889.5</v>
      </c>
      <c r="I338" s="9">
        <v>2230.5</v>
      </c>
      <c r="J338" s="9">
        <v>0</v>
      </c>
      <c r="K338">
        <f t="shared" si="5"/>
        <v>7</v>
      </c>
    </row>
    <row r="339" spans="1:11" x14ac:dyDescent="0.25">
      <c r="A339">
        <v>312</v>
      </c>
      <c r="B339" s="10" t="str">
        <f>STANDINGS_OVERALL[[#This Row],[Team]]&amp;STANDINGS_OVERALL[[#This Row],[League]]</f>
        <v>Team MitchellMain Event Online March 25 League 3</v>
      </c>
      <c r="C339" s="10" t="s">
        <v>400</v>
      </c>
      <c r="D339" t="s">
        <v>401</v>
      </c>
      <c r="E339" t="s">
        <v>445</v>
      </c>
      <c r="F339">
        <v>14</v>
      </c>
      <c r="G339">
        <v>824.5</v>
      </c>
      <c r="H339" s="9">
        <v>1267</v>
      </c>
      <c r="I339" s="9">
        <v>2091.5</v>
      </c>
      <c r="J339" s="9">
        <v>0</v>
      </c>
      <c r="K339">
        <f t="shared" si="5"/>
        <v>8</v>
      </c>
    </row>
    <row r="340" spans="1:11" x14ac:dyDescent="0.25">
      <c r="A340">
        <v>328</v>
      </c>
      <c r="B340" s="10" t="str">
        <f>STANDINGS_OVERALL[[#This Row],[Team]]&amp;STANDINGS_OVERALL[[#This Row],[League]]</f>
        <v>Xmus Jaxon Flaxon WaxonMain Event Online March 25 League 3</v>
      </c>
      <c r="C340" s="10" t="s">
        <v>729</v>
      </c>
      <c r="D340" t="s">
        <v>382</v>
      </c>
      <c r="E340" t="s">
        <v>445</v>
      </c>
      <c r="F340">
        <v>11</v>
      </c>
      <c r="G340">
        <v>820</v>
      </c>
      <c r="H340" s="9">
        <v>1183</v>
      </c>
      <c r="I340" s="9">
        <v>2003</v>
      </c>
      <c r="J340" s="9">
        <v>0</v>
      </c>
      <c r="K340">
        <f t="shared" si="5"/>
        <v>9</v>
      </c>
    </row>
    <row r="341" spans="1:11" x14ac:dyDescent="0.25">
      <c r="A341">
        <v>335</v>
      </c>
      <c r="B341" s="10" t="str">
        <f>STANDINGS_OVERALL[[#This Row],[Team]]&amp;STANDINGS_OVERALL[[#This Row],[League]]</f>
        <v>Ybor City RollersMain Event Online March 25 League 3</v>
      </c>
      <c r="C341" s="10" t="s">
        <v>740</v>
      </c>
      <c r="D341" t="s">
        <v>741</v>
      </c>
      <c r="E341" t="s">
        <v>445</v>
      </c>
      <c r="F341">
        <v>4</v>
      </c>
      <c r="G341">
        <v>1065</v>
      </c>
      <c r="H341">
        <v>885.5</v>
      </c>
      <c r="I341">
        <v>1950.5</v>
      </c>
      <c r="J341">
        <v>0</v>
      </c>
      <c r="K341">
        <f t="shared" si="5"/>
        <v>10</v>
      </c>
    </row>
    <row r="342" spans="1:11" x14ac:dyDescent="0.25">
      <c r="A342">
        <v>382</v>
      </c>
      <c r="B342" s="10" t="str">
        <f>STANDINGS_OVERALL[[#This Row],[Team]]&amp;STANDINGS_OVERALL[[#This Row],[League]]</f>
        <v>Bash Buds 2.0Main Event Online March 25 League 3</v>
      </c>
      <c r="C342" s="10" t="s">
        <v>779</v>
      </c>
      <c r="D342" t="s">
        <v>321</v>
      </c>
      <c r="E342" t="s">
        <v>445</v>
      </c>
      <c r="F342">
        <v>5</v>
      </c>
      <c r="G342">
        <v>961</v>
      </c>
      <c r="H342">
        <v>748.5</v>
      </c>
      <c r="I342">
        <v>1709.5</v>
      </c>
      <c r="J342">
        <v>0</v>
      </c>
      <c r="K342">
        <f t="shared" si="5"/>
        <v>11</v>
      </c>
    </row>
    <row r="343" spans="1:11" x14ac:dyDescent="0.25">
      <c r="A343">
        <v>410</v>
      </c>
      <c r="B343" s="10" t="str">
        <f>STANDINGS_OVERALL[[#This Row],[Team]]&amp;STANDINGS_OVERALL[[#This Row],[League]]</f>
        <v>THE GAMBURGERMain Event Online March 25 League 3</v>
      </c>
      <c r="C343" s="10" t="s">
        <v>802</v>
      </c>
      <c r="D343" t="s">
        <v>794</v>
      </c>
      <c r="E343" t="s">
        <v>445</v>
      </c>
      <c r="F343">
        <v>10</v>
      </c>
      <c r="G343">
        <v>244</v>
      </c>
      <c r="H343">
        <v>1258.5</v>
      </c>
      <c r="I343">
        <v>1502.5</v>
      </c>
      <c r="J343">
        <v>0</v>
      </c>
      <c r="K343">
        <f t="shared" si="5"/>
        <v>12</v>
      </c>
    </row>
    <row r="344" spans="1:11" x14ac:dyDescent="0.25">
      <c r="A344">
        <v>415</v>
      </c>
      <c r="B344" s="10" t="str">
        <f>STANDINGS_OVERALL[[#This Row],[Team]]&amp;STANDINGS_OVERALL[[#This Row],[League]]</f>
        <v>LollygaggersMain Event Online March 25 League 3</v>
      </c>
      <c r="C344" s="10" t="s">
        <v>352</v>
      </c>
      <c r="D344" t="s">
        <v>353</v>
      </c>
      <c r="E344" t="s">
        <v>445</v>
      </c>
      <c r="F344">
        <v>8</v>
      </c>
      <c r="G344">
        <v>885.5</v>
      </c>
      <c r="H344">
        <v>589</v>
      </c>
      <c r="I344">
        <v>1474.5</v>
      </c>
      <c r="J344">
        <v>0</v>
      </c>
      <c r="K344">
        <f t="shared" si="5"/>
        <v>13</v>
      </c>
    </row>
    <row r="345" spans="1:11" x14ac:dyDescent="0.25">
      <c r="A345">
        <v>436</v>
      </c>
      <c r="B345" s="10" t="str">
        <f>STANDINGS_OVERALL[[#This Row],[Team]]&amp;STANDINGS_OVERALL[[#This Row],[League]]</f>
        <v>squiresMain Event Online March 25 League 3</v>
      </c>
      <c r="C345" s="10" t="s">
        <v>829</v>
      </c>
      <c r="D345" t="s">
        <v>150</v>
      </c>
      <c r="E345" t="s">
        <v>445</v>
      </c>
      <c r="F345">
        <v>1</v>
      </c>
      <c r="G345">
        <v>684.5</v>
      </c>
      <c r="H345">
        <v>671</v>
      </c>
      <c r="I345">
        <v>1355.5</v>
      </c>
      <c r="J345">
        <v>0</v>
      </c>
      <c r="K345">
        <f t="shared" si="5"/>
        <v>14</v>
      </c>
    </row>
    <row r="346" spans="1:11" x14ac:dyDescent="0.25">
      <c r="A346">
        <v>469</v>
      </c>
      <c r="B346" s="10" t="str">
        <f>STANDINGS_OVERALL[[#This Row],[Team]]&amp;STANDINGS_OVERALL[[#This Row],[League]]</f>
        <v>wildcatsMain Event Online March 25 League 3</v>
      </c>
      <c r="C346" s="10" t="s">
        <v>870</v>
      </c>
      <c r="D346" t="s">
        <v>107</v>
      </c>
      <c r="E346" t="s">
        <v>445</v>
      </c>
      <c r="F346">
        <v>15</v>
      </c>
      <c r="G346">
        <v>808.5</v>
      </c>
      <c r="H346">
        <v>97.5</v>
      </c>
      <c r="I346">
        <v>906</v>
      </c>
      <c r="J346">
        <v>0</v>
      </c>
      <c r="K346">
        <f t="shared" si="5"/>
        <v>15</v>
      </c>
    </row>
    <row r="347" spans="1:11" x14ac:dyDescent="0.25">
      <c r="A347">
        <v>52</v>
      </c>
      <c r="B347" s="10" t="str">
        <f>STANDINGS_OVERALL[[#This Row],[Team]]&amp;STANDINGS_OVERALL[[#This Row],[League]]</f>
        <v>PTBNLsMain Event Online March 27 8 pm ET League 1</v>
      </c>
      <c r="C347" s="10" t="s">
        <v>463</v>
      </c>
      <c r="D347" t="s">
        <v>175</v>
      </c>
      <c r="E347" t="s">
        <v>464</v>
      </c>
      <c r="F347">
        <v>11</v>
      </c>
      <c r="G347">
        <v>1844</v>
      </c>
      <c r="H347">
        <v>1516.5</v>
      </c>
      <c r="I347" s="9">
        <v>3360.5</v>
      </c>
      <c r="J347" s="9">
        <v>0</v>
      </c>
      <c r="K347">
        <f t="shared" si="5"/>
        <v>1</v>
      </c>
    </row>
    <row r="348" spans="1:11" x14ac:dyDescent="0.25">
      <c r="A348">
        <v>89</v>
      </c>
      <c r="B348" s="10" t="str">
        <f>STANDINGS_OVERALL[[#This Row],[Team]]&amp;STANDINGS_OVERALL[[#This Row],[League]]</f>
        <v>The Notorious C.O.Z.Main Event Online March 27 8 pm ET League 1</v>
      </c>
      <c r="C348" s="10" t="s">
        <v>491</v>
      </c>
      <c r="D348" t="s">
        <v>122</v>
      </c>
      <c r="E348" t="s">
        <v>464</v>
      </c>
      <c r="F348">
        <v>3</v>
      </c>
      <c r="G348">
        <v>1243</v>
      </c>
      <c r="H348">
        <v>1886.5</v>
      </c>
      <c r="I348">
        <v>3129.5</v>
      </c>
      <c r="J348" s="9">
        <v>0</v>
      </c>
      <c r="K348">
        <f t="shared" si="5"/>
        <v>2</v>
      </c>
    </row>
    <row r="349" spans="1:11" x14ac:dyDescent="0.25">
      <c r="A349">
        <v>128</v>
      </c>
      <c r="B349" s="10" t="str">
        <f>STANDINGS_OVERALL[[#This Row],[Team]]&amp;STANDINGS_OVERALL[[#This Row],[League]]</f>
        <v>Flopped the NutsMain Event Online March 27 8 pm ET League 1</v>
      </c>
      <c r="C349" s="10" t="s">
        <v>389</v>
      </c>
      <c r="D349" t="s">
        <v>117</v>
      </c>
      <c r="E349" t="s">
        <v>464</v>
      </c>
      <c r="F349">
        <v>7</v>
      </c>
      <c r="G349">
        <v>1384.5</v>
      </c>
      <c r="H349" s="9">
        <v>1524.5</v>
      </c>
      <c r="I349" s="9">
        <v>2909</v>
      </c>
      <c r="J349" s="9">
        <v>0</v>
      </c>
      <c r="K349">
        <f t="shared" si="5"/>
        <v>3</v>
      </c>
    </row>
    <row r="350" spans="1:11" x14ac:dyDescent="0.25">
      <c r="A350">
        <v>186</v>
      </c>
      <c r="B350" s="10" t="str">
        <f>STANDINGS_OVERALL[[#This Row],[Team]]&amp;STANDINGS_OVERALL[[#This Row],[League]]</f>
        <v>SweatsMain Event Online March 27 8 pm ET League 1</v>
      </c>
      <c r="C350" s="10" t="s">
        <v>591</v>
      </c>
      <c r="D350" t="s">
        <v>192</v>
      </c>
      <c r="E350" t="s">
        <v>464</v>
      </c>
      <c r="F350">
        <v>4</v>
      </c>
      <c r="G350">
        <v>1696</v>
      </c>
      <c r="H350">
        <v>949</v>
      </c>
      <c r="I350">
        <v>2645</v>
      </c>
      <c r="J350" s="9">
        <v>0</v>
      </c>
      <c r="K350">
        <f t="shared" si="5"/>
        <v>4</v>
      </c>
    </row>
    <row r="351" spans="1:11" x14ac:dyDescent="0.25">
      <c r="A351">
        <v>207</v>
      </c>
      <c r="B351" s="10" t="str">
        <f>STANDINGS_OVERALL[[#This Row],[Team]]&amp;STANDINGS_OVERALL[[#This Row],[League]]</f>
        <v>Hell Bent For LeatherMain Event Online March 27 8 pm ET League 1</v>
      </c>
      <c r="C351" s="10" t="s">
        <v>414</v>
      </c>
      <c r="D351" t="s">
        <v>92</v>
      </c>
      <c r="E351" t="s">
        <v>464</v>
      </c>
      <c r="F351">
        <v>6</v>
      </c>
      <c r="G351">
        <v>1564.5</v>
      </c>
      <c r="H351" s="9">
        <v>1010.5</v>
      </c>
      <c r="I351" s="9">
        <v>2575</v>
      </c>
      <c r="J351" s="9">
        <v>0</v>
      </c>
      <c r="K351">
        <f t="shared" si="5"/>
        <v>5</v>
      </c>
    </row>
    <row r="352" spans="1:11" x14ac:dyDescent="0.25">
      <c r="A352">
        <v>226</v>
      </c>
      <c r="B352" s="10" t="str">
        <f>STANDINGS_OVERALL[[#This Row],[Team]]&amp;STANDINGS_OVERALL[[#This Row],[League]]</f>
        <v>Glenneration XMain Event Online March 27 8 pm ET League 1</v>
      </c>
      <c r="C352" s="10" t="s">
        <v>145</v>
      </c>
      <c r="D352" t="s">
        <v>146</v>
      </c>
      <c r="E352" t="s">
        <v>464</v>
      </c>
      <c r="F352">
        <v>13</v>
      </c>
      <c r="G352">
        <v>1314.5</v>
      </c>
      <c r="H352">
        <v>1190.5</v>
      </c>
      <c r="I352" s="9">
        <v>2505</v>
      </c>
      <c r="J352" s="9">
        <v>0</v>
      </c>
      <c r="K352">
        <f t="shared" si="5"/>
        <v>6</v>
      </c>
    </row>
    <row r="353" spans="1:11" x14ac:dyDescent="0.25">
      <c r="A353">
        <v>236</v>
      </c>
      <c r="B353" s="10" t="str">
        <f>STANDINGS_OVERALL[[#This Row],[Team]]&amp;STANDINGS_OVERALL[[#This Row],[League]]</f>
        <v>Team venezianoMain Event Online March 27 8 pm ET League 1</v>
      </c>
      <c r="C353" s="10" t="s">
        <v>635</v>
      </c>
      <c r="D353" t="s">
        <v>636</v>
      </c>
      <c r="E353" t="s">
        <v>464</v>
      </c>
      <c r="F353">
        <v>9</v>
      </c>
      <c r="G353">
        <v>1368.5</v>
      </c>
      <c r="H353" s="9">
        <v>1099.5</v>
      </c>
      <c r="I353" s="9">
        <v>2468</v>
      </c>
      <c r="J353" s="9">
        <v>0</v>
      </c>
      <c r="K353">
        <f t="shared" si="5"/>
        <v>7</v>
      </c>
    </row>
    <row r="354" spans="1:11" x14ac:dyDescent="0.25">
      <c r="A354">
        <v>251</v>
      </c>
      <c r="B354" s="10" t="str">
        <f>STANDINGS_OVERALL[[#This Row],[Team]]&amp;STANDINGS_OVERALL[[#This Row],[League]]</f>
        <v>Team FernicolaMain Event Online March 27 8 pm ET League 1</v>
      </c>
      <c r="C354" s="10" t="s">
        <v>313</v>
      </c>
      <c r="D354" t="s">
        <v>314</v>
      </c>
      <c r="E354" t="s">
        <v>464</v>
      </c>
      <c r="F354">
        <v>8</v>
      </c>
      <c r="G354">
        <v>1550</v>
      </c>
      <c r="H354" s="9">
        <v>849</v>
      </c>
      <c r="I354">
        <v>2399</v>
      </c>
      <c r="J354" s="9">
        <v>0</v>
      </c>
      <c r="K354">
        <f t="shared" si="5"/>
        <v>8</v>
      </c>
    </row>
    <row r="355" spans="1:11" x14ac:dyDescent="0.25">
      <c r="A355">
        <v>254</v>
      </c>
      <c r="B355" s="10" t="str">
        <f>STANDINGS_OVERALL[[#This Row],[Team]]&amp;STANDINGS_OVERALL[[#This Row],[League]]</f>
        <v>The NorthsidersMain Event Online March 27 8 pm ET League 1</v>
      </c>
      <c r="C355" s="10" t="s">
        <v>219</v>
      </c>
      <c r="D355" t="s">
        <v>220</v>
      </c>
      <c r="E355" t="s">
        <v>464</v>
      </c>
      <c r="F355">
        <v>2</v>
      </c>
      <c r="G355">
        <v>1008</v>
      </c>
      <c r="H355" s="9">
        <v>1384</v>
      </c>
      <c r="I355" s="9">
        <v>2392</v>
      </c>
      <c r="J355" s="9">
        <v>0</v>
      </c>
      <c r="K355">
        <f t="shared" si="5"/>
        <v>9</v>
      </c>
    </row>
    <row r="356" spans="1:11" x14ac:dyDescent="0.25">
      <c r="A356">
        <v>258</v>
      </c>
      <c r="B356" s="10" t="str">
        <f>STANDINGS_OVERALL[[#This Row],[Team]]&amp;STANDINGS_OVERALL[[#This Row],[League]]</f>
        <v>If You Like Pina MoncadaMain Event Online March 27 8 pm ET League 1</v>
      </c>
      <c r="C356" s="10" t="s">
        <v>652</v>
      </c>
      <c r="D356" t="s">
        <v>276</v>
      </c>
      <c r="E356" t="s">
        <v>464</v>
      </c>
      <c r="F356">
        <v>15</v>
      </c>
      <c r="G356">
        <v>1628</v>
      </c>
      <c r="H356" s="9">
        <v>726.5</v>
      </c>
      <c r="I356" s="9">
        <v>2354.5</v>
      </c>
      <c r="J356" s="9">
        <v>0</v>
      </c>
      <c r="K356">
        <f t="shared" si="5"/>
        <v>10</v>
      </c>
    </row>
    <row r="357" spans="1:11" x14ac:dyDescent="0.25">
      <c r="A357">
        <v>305</v>
      </c>
      <c r="B357" s="10" t="str">
        <f>STANDINGS_OVERALL[[#This Row],[Team]]&amp;STANDINGS_OVERALL[[#This Row],[League]]</f>
        <v>Team kingMain Event Online March 27 8 pm ET League 1</v>
      </c>
      <c r="C357" s="10" t="s">
        <v>309</v>
      </c>
      <c r="D357" t="s">
        <v>110</v>
      </c>
      <c r="E357" t="s">
        <v>464</v>
      </c>
      <c r="F357">
        <v>10</v>
      </c>
      <c r="G357">
        <v>512</v>
      </c>
      <c r="H357" s="9">
        <v>1618</v>
      </c>
      <c r="I357" s="9">
        <v>2130</v>
      </c>
      <c r="J357" s="9">
        <v>0</v>
      </c>
      <c r="K357">
        <f t="shared" si="5"/>
        <v>11</v>
      </c>
    </row>
    <row r="358" spans="1:11" x14ac:dyDescent="0.25">
      <c r="A358">
        <v>316</v>
      </c>
      <c r="B358" s="10" t="str">
        <f>STANDINGS_OVERALL[[#This Row],[Team]]&amp;STANDINGS_OVERALL[[#This Row],[League]]</f>
        <v>AlwaysMain Event Online March 27 8 pm ET League 1</v>
      </c>
      <c r="C358" s="10" t="s">
        <v>714</v>
      </c>
      <c r="D358" t="s">
        <v>715</v>
      </c>
      <c r="E358" t="s">
        <v>464</v>
      </c>
      <c r="F358">
        <v>12</v>
      </c>
      <c r="G358">
        <v>717.5</v>
      </c>
      <c r="H358" s="9">
        <v>1362.5</v>
      </c>
      <c r="I358" s="9">
        <v>2080</v>
      </c>
      <c r="J358" s="9">
        <v>0</v>
      </c>
      <c r="K358">
        <f t="shared" si="5"/>
        <v>12</v>
      </c>
    </row>
    <row r="359" spans="1:11" x14ac:dyDescent="0.25">
      <c r="A359">
        <v>361</v>
      </c>
      <c r="B359" s="10" t="str">
        <f>STANDINGS_OVERALL[[#This Row],[Team]]&amp;STANDINGS_OVERALL[[#This Row],[League]]</f>
        <v>MulleteersMain Event Online March 27 8 pm ET League 1</v>
      </c>
      <c r="C359" s="10" t="s">
        <v>366</v>
      </c>
      <c r="D359" t="s">
        <v>191</v>
      </c>
      <c r="E359" t="s">
        <v>464</v>
      </c>
      <c r="F359">
        <v>1</v>
      </c>
      <c r="G359">
        <v>756</v>
      </c>
      <c r="H359">
        <v>1095.5</v>
      </c>
      <c r="I359">
        <v>1851.5</v>
      </c>
      <c r="J359">
        <v>0</v>
      </c>
      <c r="K359">
        <f t="shared" si="5"/>
        <v>13</v>
      </c>
    </row>
    <row r="360" spans="1:11" x14ac:dyDescent="0.25">
      <c r="A360">
        <v>377</v>
      </c>
      <c r="B360" s="10" t="str">
        <f>STANDINGS_OVERALL[[#This Row],[Team]]&amp;STANDINGS_OVERALL[[#This Row],[League]]</f>
        <v>Team ShookMain Event Online March 27 8 pm ET League 1</v>
      </c>
      <c r="C360" s="10" t="s">
        <v>323</v>
      </c>
      <c r="D360" t="s">
        <v>168</v>
      </c>
      <c r="E360" t="s">
        <v>464</v>
      </c>
      <c r="F360">
        <v>5</v>
      </c>
      <c r="G360">
        <v>544</v>
      </c>
      <c r="H360">
        <v>1206.5</v>
      </c>
      <c r="I360">
        <v>1750.5</v>
      </c>
      <c r="J360">
        <v>0</v>
      </c>
      <c r="K360">
        <f t="shared" si="5"/>
        <v>14</v>
      </c>
    </row>
    <row r="361" spans="1:11" x14ac:dyDescent="0.25">
      <c r="A361">
        <v>434</v>
      </c>
      <c r="B361" s="10" t="str">
        <f>STANDINGS_OVERALL[[#This Row],[Team]]&amp;STANDINGS_OVERALL[[#This Row],[League]]</f>
        <v>Stricks SlumpBusters 2Main Event Online March 27 8 pm ET League 1</v>
      </c>
      <c r="C361" s="10" t="s">
        <v>825</v>
      </c>
      <c r="D361" t="s">
        <v>245</v>
      </c>
      <c r="E361" t="s">
        <v>464</v>
      </c>
      <c r="F361">
        <v>14</v>
      </c>
      <c r="G361">
        <v>421.5</v>
      </c>
      <c r="H361">
        <v>948.5</v>
      </c>
      <c r="I361">
        <v>1370</v>
      </c>
      <c r="J361">
        <v>0</v>
      </c>
      <c r="K361">
        <f t="shared" si="5"/>
        <v>15</v>
      </c>
    </row>
    <row r="362" spans="1:11" x14ac:dyDescent="0.25">
      <c r="A362">
        <v>68</v>
      </c>
      <c r="B362" s="10" t="str">
        <f>STANDINGS_OVERALL[[#This Row],[Team]]&amp;STANDINGS_OVERALL[[#This Row],[League]]</f>
        <v>Low TalkersMain Event Online March 27 8 pm ET League 2</v>
      </c>
      <c r="C362" s="10" t="s">
        <v>189</v>
      </c>
      <c r="D362" t="s">
        <v>190</v>
      </c>
      <c r="E362" t="s">
        <v>479</v>
      </c>
      <c r="F362">
        <v>7</v>
      </c>
      <c r="G362">
        <v>1688</v>
      </c>
      <c r="H362" s="9">
        <v>1556.5</v>
      </c>
      <c r="I362" s="9">
        <v>3244.5</v>
      </c>
      <c r="J362" s="9">
        <v>0</v>
      </c>
      <c r="K362">
        <f t="shared" si="5"/>
        <v>1</v>
      </c>
    </row>
    <row r="363" spans="1:11" x14ac:dyDescent="0.25">
      <c r="A363">
        <v>80</v>
      </c>
      <c r="B363" s="10" t="str">
        <f>STANDINGS_OVERALL[[#This Row],[Team]]&amp;STANDINGS_OVERALL[[#This Row],[League]]</f>
        <v>Team LibrosMain Event Online March 27 8 pm ET League 2</v>
      </c>
      <c r="C363" s="10" t="s">
        <v>338</v>
      </c>
      <c r="D363" t="s">
        <v>339</v>
      </c>
      <c r="E363" t="s">
        <v>479</v>
      </c>
      <c r="F363">
        <v>8</v>
      </c>
      <c r="G363">
        <v>1609</v>
      </c>
      <c r="H363" s="9">
        <v>1586</v>
      </c>
      <c r="I363" s="9">
        <v>3195</v>
      </c>
      <c r="J363" s="9">
        <v>0</v>
      </c>
      <c r="K363">
        <f t="shared" si="5"/>
        <v>2</v>
      </c>
    </row>
    <row r="364" spans="1:11" x14ac:dyDescent="0.25">
      <c r="A364">
        <v>141</v>
      </c>
      <c r="B364" s="10" t="str">
        <f>STANDINGS_OVERALL[[#This Row],[Team]]&amp;STANDINGS_OVERALL[[#This Row],[League]]</f>
        <v>Dyv Bars and Local BandsMain Event Online March 27 8 pm ET League 2</v>
      </c>
      <c r="C364" s="10" t="s">
        <v>546</v>
      </c>
      <c r="D364" t="s">
        <v>71</v>
      </c>
      <c r="E364" t="s">
        <v>479</v>
      </c>
      <c r="F364">
        <v>14</v>
      </c>
      <c r="G364">
        <v>1785.5</v>
      </c>
      <c r="H364" s="9">
        <v>1062.5</v>
      </c>
      <c r="I364" s="9">
        <v>2848</v>
      </c>
      <c r="J364" s="9">
        <v>0</v>
      </c>
      <c r="K364">
        <f t="shared" si="5"/>
        <v>3</v>
      </c>
    </row>
    <row r="365" spans="1:11" x14ac:dyDescent="0.25">
      <c r="A365">
        <v>143</v>
      </c>
      <c r="B365" s="10" t="str">
        <f>STANDINGS_OVERALL[[#This Row],[Team]]&amp;STANDINGS_OVERALL[[#This Row],[League]]</f>
        <v>Hoss CartwrightMain Event Online March 27 8 pm ET League 2</v>
      </c>
      <c r="C365" s="10" t="s">
        <v>292</v>
      </c>
      <c r="D365" t="s">
        <v>242</v>
      </c>
      <c r="E365" t="s">
        <v>479</v>
      </c>
      <c r="F365">
        <v>13</v>
      </c>
      <c r="G365">
        <v>1841</v>
      </c>
      <c r="H365" s="9">
        <v>1003</v>
      </c>
      <c r="I365" s="9">
        <v>2844</v>
      </c>
      <c r="J365" s="9">
        <v>0</v>
      </c>
      <c r="K365">
        <f t="shared" si="5"/>
        <v>4</v>
      </c>
    </row>
    <row r="366" spans="1:11" x14ac:dyDescent="0.25">
      <c r="A366">
        <v>154</v>
      </c>
      <c r="B366" s="10" t="str">
        <f>STANDINGS_OVERALL[[#This Row],[Team]]&amp;STANDINGS_OVERALL[[#This Row],[League]]</f>
        <v>Home Run DerbiesMain Event Online March 27 8 pm ET League 2</v>
      </c>
      <c r="C366" s="10" t="s">
        <v>448</v>
      </c>
      <c r="D366" t="s">
        <v>343</v>
      </c>
      <c r="E366" t="s">
        <v>479</v>
      </c>
      <c r="F366">
        <v>9</v>
      </c>
      <c r="G366">
        <v>923</v>
      </c>
      <c r="H366" s="9">
        <v>1880.5</v>
      </c>
      <c r="I366" s="9">
        <v>2803.5</v>
      </c>
      <c r="J366" s="9">
        <v>0</v>
      </c>
      <c r="K366">
        <f t="shared" si="5"/>
        <v>5</v>
      </c>
    </row>
    <row r="367" spans="1:11" x14ac:dyDescent="0.25">
      <c r="A367">
        <v>158</v>
      </c>
      <c r="B367" s="10" t="str">
        <f>STANDINGS_OVERALL[[#This Row],[Team]]&amp;STANDINGS_OVERALL[[#This Row],[League]]</f>
        <v>BABIP McBatflipsMain Event Online March 27 8 pm ET League 2</v>
      </c>
      <c r="C367" s="10" t="s">
        <v>305</v>
      </c>
      <c r="D367" t="s">
        <v>24</v>
      </c>
      <c r="E367" t="s">
        <v>479</v>
      </c>
      <c r="F367">
        <v>1</v>
      </c>
      <c r="G367">
        <v>1116.5</v>
      </c>
      <c r="H367">
        <v>1664</v>
      </c>
      <c r="I367" s="9">
        <v>2780.5</v>
      </c>
      <c r="J367" s="9">
        <v>0</v>
      </c>
      <c r="K367">
        <f t="shared" si="5"/>
        <v>6</v>
      </c>
    </row>
    <row r="368" spans="1:11" x14ac:dyDescent="0.25">
      <c r="A368">
        <v>200</v>
      </c>
      <c r="B368" s="10" t="str">
        <f>STANDINGS_OVERALL[[#This Row],[Team]]&amp;STANDINGS_OVERALL[[#This Row],[League]]</f>
        <v>PiggyMain Event Online March 27 8 pm ET League 2</v>
      </c>
      <c r="C368" s="10" t="s">
        <v>317</v>
      </c>
      <c r="D368" t="s">
        <v>318</v>
      </c>
      <c r="E368" t="s">
        <v>479</v>
      </c>
      <c r="F368">
        <v>6</v>
      </c>
      <c r="G368">
        <v>1782</v>
      </c>
      <c r="H368" s="9">
        <v>816</v>
      </c>
      <c r="I368" s="9">
        <v>2598</v>
      </c>
      <c r="J368" s="9">
        <v>0</v>
      </c>
      <c r="K368">
        <f t="shared" si="5"/>
        <v>7</v>
      </c>
    </row>
    <row r="369" spans="1:11" x14ac:dyDescent="0.25">
      <c r="A369">
        <v>202</v>
      </c>
      <c r="B369" s="10" t="str">
        <f>STANDINGS_OVERALL[[#This Row],[Team]]&amp;STANDINGS_OVERALL[[#This Row],[League]]</f>
        <v>Loser 7Main Event Online March 27 8 pm ET League 2</v>
      </c>
      <c r="C369" s="10" t="s">
        <v>603</v>
      </c>
      <c r="D369" t="s">
        <v>22</v>
      </c>
      <c r="E369" t="s">
        <v>479</v>
      </c>
      <c r="F369">
        <v>5</v>
      </c>
      <c r="G369">
        <v>1024</v>
      </c>
      <c r="H369" s="9">
        <v>1570</v>
      </c>
      <c r="I369" s="9">
        <v>2594</v>
      </c>
      <c r="J369" s="9">
        <v>0</v>
      </c>
      <c r="K369">
        <f t="shared" si="5"/>
        <v>8</v>
      </c>
    </row>
    <row r="370" spans="1:11" x14ac:dyDescent="0.25">
      <c r="A370">
        <v>240</v>
      </c>
      <c r="B370" s="10" t="str">
        <f>STANDINGS_OVERALL[[#This Row],[Team]]&amp;STANDINGS_OVERALL[[#This Row],[League]]</f>
        <v>Team CameronMain Event Online March 27 8 pm ET League 2</v>
      </c>
      <c r="C370" s="10" t="s">
        <v>85</v>
      </c>
      <c r="D370" t="s">
        <v>86</v>
      </c>
      <c r="E370" t="s">
        <v>479</v>
      </c>
      <c r="F370">
        <v>4</v>
      </c>
      <c r="G370">
        <v>1509.5</v>
      </c>
      <c r="H370" s="9">
        <v>933.5</v>
      </c>
      <c r="I370" s="9">
        <v>2443</v>
      </c>
      <c r="J370" s="9">
        <v>0</v>
      </c>
      <c r="K370">
        <f t="shared" si="5"/>
        <v>9</v>
      </c>
    </row>
    <row r="371" spans="1:11" x14ac:dyDescent="0.25">
      <c r="A371">
        <v>280</v>
      </c>
      <c r="B371" s="10" t="str">
        <f>STANDINGS_OVERALL[[#This Row],[Team]]&amp;STANDINGS_OVERALL[[#This Row],[League]]</f>
        <v>Terminal GravityMain Event Online March 27 8 pm ET League 2</v>
      </c>
      <c r="C371" s="10" t="s">
        <v>674</v>
      </c>
      <c r="D371" t="s">
        <v>82</v>
      </c>
      <c r="E371" t="s">
        <v>479</v>
      </c>
      <c r="F371">
        <v>3</v>
      </c>
      <c r="G371">
        <v>798.5</v>
      </c>
      <c r="H371" s="9">
        <v>1469</v>
      </c>
      <c r="I371" s="9">
        <v>2267.5</v>
      </c>
      <c r="J371" s="9">
        <v>0</v>
      </c>
      <c r="K371">
        <f t="shared" si="5"/>
        <v>10</v>
      </c>
    </row>
    <row r="372" spans="1:11" x14ac:dyDescent="0.25">
      <c r="A372">
        <v>281</v>
      </c>
      <c r="B372" s="10" t="str">
        <f>STANDINGS_OVERALL[[#This Row],[Team]]&amp;STANDINGS_OVERALL[[#This Row],[League]]</f>
        <v>huskiesMain Event Online March 27 8 pm ET League 2</v>
      </c>
      <c r="C372" s="10" t="s">
        <v>675</v>
      </c>
      <c r="D372" t="s">
        <v>107</v>
      </c>
      <c r="E372" t="s">
        <v>479</v>
      </c>
      <c r="F372">
        <v>15</v>
      </c>
      <c r="G372">
        <v>1553</v>
      </c>
      <c r="H372">
        <v>709.5</v>
      </c>
      <c r="I372" s="9">
        <v>2262.5</v>
      </c>
      <c r="J372" s="9">
        <v>0</v>
      </c>
      <c r="K372">
        <f t="shared" si="5"/>
        <v>11</v>
      </c>
    </row>
    <row r="373" spans="1:11" x14ac:dyDescent="0.25">
      <c r="A373">
        <v>314</v>
      </c>
      <c r="B373" s="10" t="str">
        <f>STANDINGS_OVERALL[[#This Row],[Team]]&amp;STANDINGS_OVERALL[[#This Row],[League]]</f>
        <v>Royal FlushMain Event Online March 27 8 pm ET League 2</v>
      </c>
      <c r="C373" s="10" t="s">
        <v>712</v>
      </c>
      <c r="D373" t="s">
        <v>148</v>
      </c>
      <c r="E373" t="s">
        <v>479</v>
      </c>
      <c r="F373">
        <v>12</v>
      </c>
      <c r="G373">
        <v>1067</v>
      </c>
      <c r="H373" s="9">
        <v>1022.5</v>
      </c>
      <c r="I373" s="9">
        <v>2089.5</v>
      </c>
      <c r="J373" s="9">
        <v>0</v>
      </c>
      <c r="K373">
        <f t="shared" si="5"/>
        <v>12</v>
      </c>
    </row>
    <row r="374" spans="1:11" x14ac:dyDescent="0.25">
      <c r="A374">
        <v>417</v>
      </c>
      <c r="B374" s="10" t="str">
        <f>STANDINGS_OVERALL[[#This Row],[Team]]&amp;STANDINGS_OVERALL[[#This Row],[League]]</f>
        <v>Baseball sevant 1Main Event Online March 27 8 pm ET League 2</v>
      </c>
      <c r="C374" s="10" t="s">
        <v>361</v>
      </c>
      <c r="D374" t="s">
        <v>231</v>
      </c>
      <c r="E374" t="s">
        <v>479</v>
      </c>
      <c r="F374">
        <v>2</v>
      </c>
      <c r="G374">
        <v>1055.5</v>
      </c>
      <c r="H374">
        <v>409</v>
      </c>
      <c r="I374">
        <v>1464.5</v>
      </c>
      <c r="J374">
        <v>0</v>
      </c>
      <c r="K374">
        <f t="shared" si="5"/>
        <v>13</v>
      </c>
    </row>
    <row r="375" spans="1:11" x14ac:dyDescent="0.25">
      <c r="A375">
        <v>420</v>
      </c>
      <c r="B375" s="10" t="str">
        <f>STANDINGS_OVERALL[[#This Row],[Team]]&amp;STANDINGS_OVERALL[[#This Row],[League]]</f>
        <v>Team MadaniMain Event Online March 27 8 pm ET League 2</v>
      </c>
      <c r="C375" s="10" t="s">
        <v>153</v>
      </c>
      <c r="D375" t="s">
        <v>153</v>
      </c>
      <c r="E375" t="s">
        <v>479</v>
      </c>
      <c r="F375">
        <v>11</v>
      </c>
      <c r="G375">
        <v>229</v>
      </c>
      <c r="H375">
        <v>1207.5</v>
      </c>
      <c r="I375">
        <v>1436.5</v>
      </c>
      <c r="J375">
        <v>0</v>
      </c>
      <c r="K375">
        <f t="shared" si="5"/>
        <v>14</v>
      </c>
    </row>
    <row r="376" spans="1:11" x14ac:dyDescent="0.25">
      <c r="A376">
        <v>466</v>
      </c>
      <c r="B376" s="10" t="str">
        <f>STANDINGS_OVERALL[[#This Row],[Team]]&amp;STANDINGS_OVERALL[[#This Row],[League]]</f>
        <v>Jobu VoodooMain Event Online March 27 8 pm ET League 2</v>
      </c>
      <c r="C376" s="10" t="s">
        <v>865</v>
      </c>
      <c r="D376" t="s">
        <v>866</v>
      </c>
      <c r="E376" t="s">
        <v>479</v>
      </c>
      <c r="F376">
        <v>10</v>
      </c>
      <c r="G376">
        <v>103.5</v>
      </c>
      <c r="H376">
        <v>887</v>
      </c>
      <c r="I376">
        <v>990.5</v>
      </c>
      <c r="J376">
        <v>0</v>
      </c>
      <c r="K376">
        <f t="shared" si="5"/>
        <v>15</v>
      </c>
    </row>
    <row r="377" spans="1:11" x14ac:dyDescent="0.25">
      <c r="A377">
        <v>25</v>
      </c>
      <c r="B377" s="10" t="str">
        <f>STANDINGS_OVERALL[[#This Row],[Team]]&amp;STANDINGS_OVERALL[[#This Row],[League]]</f>
        <v>Oaktown 2Main Event Online March 29 8 pm ET League 1</v>
      </c>
      <c r="C377" s="10" t="s">
        <v>394</v>
      </c>
      <c r="D377" t="s">
        <v>137</v>
      </c>
      <c r="E377" t="s">
        <v>446</v>
      </c>
      <c r="F377">
        <v>2</v>
      </c>
      <c r="G377">
        <v>1464</v>
      </c>
      <c r="H377" s="9">
        <v>2170.5</v>
      </c>
      <c r="I377">
        <v>3634.5</v>
      </c>
      <c r="J377" s="9">
        <v>0</v>
      </c>
      <c r="K377">
        <f t="shared" si="5"/>
        <v>1</v>
      </c>
    </row>
    <row r="378" spans="1:11" x14ac:dyDescent="0.25">
      <c r="A378">
        <v>74</v>
      </c>
      <c r="B378" s="10" t="str">
        <f>STANDINGS_OVERALL[[#This Row],[Team]]&amp;STANDINGS_OVERALL[[#This Row],[League]]</f>
        <v>King of QueensMain Event Online March 29 8 pm ET League 1</v>
      </c>
      <c r="C378" s="10" t="s">
        <v>105</v>
      </c>
      <c r="D378" t="s">
        <v>106</v>
      </c>
      <c r="E378" t="s">
        <v>446</v>
      </c>
      <c r="F378">
        <v>13</v>
      </c>
      <c r="G378">
        <v>1835</v>
      </c>
      <c r="H378" s="9">
        <v>1393</v>
      </c>
      <c r="I378">
        <v>3228</v>
      </c>
      <c r="J378" s="9">
        <v>0</v>
      </c>
      <c r="K378">
        <f t="shared" si="5"/>
        <v>2</v>
      </c>
    </row>
    <row r="379" spans="1:11" x14ac:dyDescent="0.25">
      <c r="A379">
        <v>109</v>
      </c>
      <c r="B379" s="10" t="str">
        <f>STANDINGS_OVERALL[[#This Row],[Team]]&amp;STANDINGS_OVERALL[[#This Row],[League]]</f>
        <v>Zach AttackMain Event Online March 29 8 pm ET League 1</v>
      </c>
      <c r="C379" s="10" t="s">
        <v>513</v>
      </c>
      <c r="D379" t="s">
        <v>374</v>
      </c>
      <c r="E379" t="s">
        <v>446</v>
      </c>
      <c r="F379">
        <v>8</v>
      </c>
      <c r="G379">
        <v>1253</v>
      </c>
      <c r="H379">
        <v>1768</v>
      </c>
      <c r="I379" s="9">
        <v>3021</v>
      </c>
      <c r="J379" s="9">
        <v>0</v>
      </c>
      <c r="K379">
        <f t="shared" si="5"/>
        <v>3</v>
      </c>
    </row>
    <row r="380" spans="1:11" x14ac:dyDescent="0.25">
      <c r="A380">
        <v>117</v>
      </c>
      <c r="B380" s="10" t="str">
        <f>STANDINGS_OVERALL[[#This Row],[Team]]&amp;STANDINGS_OVERALL[[#This Row],[League]]</f>
        <v>HAMILTONMain Event Online March 29 8 pm ET League 1</v>
      </c>
      <c r="C380" s="10" t="s">
        <v>523</v>
      </c>
      <c r="D380" t="s">
        <v>79</v>
      </c>
      <c r="E380" t="s">
        <v>446</v>
      </c>
      <c r="F380">
        <v>14</v>
      </c>
      <c r="G380">
        <v>1544.5</v>
      </c>
      <c r="H380" s="9">
        <v>1432.5</v>
      </c>
      <c r="I380" s="9">
        <v>2977</v>
      </c>
      <c r="J380" s="9">
        <v>0</v>
      </c>
      <c r="K380">
        <f t="shared" si="5"/>
        <v>4</v>
      </c>
    </row>
    <row r="381" spans="1:11" x14ac:dyDescent="0.25">
      <c r="A381">
        <v>148</v>
      </c>
      <c r="B381" s="10" t="str">
        <f>STANDINGS_OVERALL[[#This Row],[Team]]&amp;STANDINGS_OVERALL[[#This Row],[League]]</f>
        <v>Jedi Mind TrickMain Event Online March 29 8 pm ET League 1</v>
      </c>
      <c r="C381" s="10" t="s">
        <v>171</v>
      </c>
      <c r="D381" t="s">
        <v>172</v>
      </c>
      <c r="E381" t="s">
        <v>446</v>
      </c>
      <c r="F381">
        <v>9</v>
      </c>
      <c r="G381">
        <v>1835</v>
      </c>
      <c r="H381">
        <v>1000</v>
      </c>
      <c r="I381" s="9">
        <v>2835</v>
      </c>
      <c r="J381" s="9">
        <v>0</v>
      </c>
      <c r="K381">
        <f t="shared" si="5"/>
        <v>5</v>
      </c>
    </row>
    <row r="382" spans="1:11" x14ac:dyDescent="0.25">
      <c r="A382">
        <v>170</v>
      </c>
      <c r="B382" s="10" t="str">
        <f>STANDINGS_OVERALL[[#This Row],[Team]]&amp;STANDINGS_OVERALL[[#This Row],[League]]</f>
        <v>Dead RedMain Event Online March 29 8 pm ET League 1</v>
      </c>
      <c r="C382" s="10" t="s">
        <v>325</v>
      </c>
      <c r="D382" t="s">
        <v>327</v>
      </c>
      <c r="E382" t="s">
        <v>446</v>
      </c>
      <c r="F382">
        <v>11</v>
      </c>
      <c r="G382">
        <v>1528</v>
      </c>
      <c r="H382" s="9">
        <v>1201</v>
      </c>
      <c r="I382" s="9">
        <v>2729</v>
      </c>
      <c r="J382" s="9">
        <v>0</v>
      </c>
      <c r="K382">
        <f t="shared" si="5"/>
        <v>6</v>
      </c>
    </row>
    <row r="383" spans="1:11" x14ac:dyDescent="0.25">
      <c r="A383">
        <v>216</v>
      </c>
      <c r="B383" s="10" t="str">
        <f>STANDINGS_OVERALL[[#This Row],[Team]]&amp;STANDINGS_OVERALL[[#This Row],[League]]</f>
        <v>This one's for Pete!!Main Event Online March 29 8 pm ET League 1</v>
      </c>
      <c r="C383" s="10" t="s">
        <v>611</v>
      </c>
      <c r="D383" t="s">
        <v>234</v>
      </c>
      <c r="E383" t="s">
        <v>446</v>
      </c>
      <c r="F383">
        <v>4</v>
      </c>
      <c r="G383">
        <v>1481</v>
      </c>
      <c r="H383" s="9">
        <v>1046</v>
      </c>
      <c r="I383" s="9">
        <v>2527</v>
      </c>
      <c r="J383" s="9">
        <v>0</v>
      </c>
      <c r="K383">
        <f t="shared" si="5"/>
        <v>7</v>
      </c>
    </row>
    <row r="384" spans="1:11" x14ac:dyDescent="0.25">
      <c r="A384">
        <v>219</v>
      </c>
      <c r="B384" s="10" t="str">
        <f>STANDINGS_OVERALL[[#This Row],[Team]]&amp;STANDINGS_OVERALL[[#This Row],[League]]</f>
        <v>Triple AMain Event Online March 29 8 pm ET League 1</v>
      </c>
      <c r="C384" s="10" t="s">
        <v>259</v>
      </c>
      <c r="D384" t="s">
        <v>614</v>
      </c>
      <c r="E384" t="s">
        <v>446</v>
      </c>
      <c r="F384">
        <v>1</v>
      </c>
      <c r="G384">
        <v>1403</v>
      </c>
      <c r="H384" s="9">
        <v>1113.5</v>
      </c>
      <c r="I384" s="9">
        <v>2516.5</v>
      </c>
      <c r="J384" s="9">
        <v>0</v>
      </c>
      <c r="K384">
        <f t="shared" si="5"/>
        <v>8</v>
      </c>
    </row>
    <row r="385" spans="1:11" x14ac:dyDescent="0.25">
      <c r="A385">
        <v>298</v>
      </c>
      <c r="B385" s="10" t="str">
        <f>STANDINGS_OVERALL[[#This Row],[Team]]&amp;STANDINGS_OVERALL[[#This Row],[League]]</f>
        <v>Team thomasMain Event Online March 29 8 pm ET League 1</v>
      </c>
      <c r="C385" s="10" t="s">
        <v>695</v>
      </c>
      <c r="D385" t="s">
        <v>696</v>
      </c>
      <c r="E385" t="s">
        <v>446</v>
      </c>
      <c r="F385">
        <v>3</v>
      </c>
      <c r="G385">
        <v>547.5</v>
      </c>
      <c r="H385" s="9">
        <v>1634</v>
      </c>
      <c r="I385" s="9">
        <v>2181.5</v>
      </c>
      <c r="J385" s="9">
        <v>0</v>
      </c>
      <c r="K385">
        <f t="shared" si="5"/>
        <v>9</v>
      </c>
    </row>
    <row r="386" spans="1:11" x14ac:dyDescent="0.25">
      <c r="A386">
        <v>315</v>
      </c>
      <c r="B386" s="10" t="str">
        <f>STANDINGS_OVERALL[[#This Row],[Team]]&amp;STANDINGS_OVERALL[[#This Row],[League]]</f>
        <v>Chico Lind's Hermanos - MAIN 3/29Main Event Online March 29 8 pm ET League 1</v>
      </c>
      <c r="C386" s="10" t="s">
        <v>713</v>
      </c>
      <c r="D386" t="s">
        <v>186</v>
      </c>
      <c r="E386" t="s">
        <v>446</v>
      </c>
      <c r="F386">
        <v>12</v>
      </c>
      <c r="G386">
        <v>783.5</v>
      </c>
      <c r="H386" s="9">
        <v>1302.5</v>
      </c>
      <c r="I386" s="9">
        <v>2086</v>
      </c>
      <c r="J386" s="9">
        <v>0</v>
      </c>
      <c r="K386">
        <f t="shared" ref="K386:K449" si="6">IF(E386=E385,K385+1,1)</f>
        <v>10</v>
      </c>
    </row>
    <row r="387" spans="1:11" x14ac:dyDescent="0.25">
      <c r="A387">
        <v>375</v>
      </c>
      <c r="B387" s="10" t="str">
        <f>STANDINGS_OVERALL[[#This Row],[Team]]&amp;STANDINGS_OVERALL[[#This Row],[League]]</f>
        <v>EM 33 BOMain Event Online March 29 8 pm ET League 1</v>
      </c>
      <c r="C387" s="10" t="s">
        <v>774</v>
      </c>
      <c r="D387" t="s">
        <v>775</v>
      </c>
      <c r="E387" t="s">
        <v>446</v>
      </c>
      <c r="F387">
        <v>10</v>
      </c>
      <c r="G387">
        <v>1062</v>
      </c>
      <c r="H387">
        <v>700</v>
      </c>
      <c r="I387">
        <v>1762</v>
      </c>
      <c r="J387" s="9">
        <v>0</v>
      </c>
      <c r="K387">
        <f t="shared" si="6"/>
        <v>11</v>
      </c>
    </row>
    <row r="388" spans="1:11" x14ac:dyDescent="0.25">
      <c r="A388">
        <v>376</v>
      </c>
      <c r="B388" s="10" t="str">
        <f>STANDINGS_OVERALL[[#This Row],[Team]]&amp;STANDINGS_OVERALL[[#This Row],[League]]</f>
        <v>Fresh Ripe PeachesMain Event Online March 29 8 pm ET League 1</v>
      </c>
      <c r="C388" s="10" t="s">
        <v>296</v>
      </c>
      <c r="D388" t="s">
        <v>297</v>
      </c>
      <c r="E388" t="s">
        <v>446</v>
      </c>
      <c r="F388">
        <v>15</v>
      </c>
      <c r="G388">
        <v>968</v>
      </c>
      <c r="H388">
        <v>788.5</v>
      </c>
      <c r="I388">
        <v>1756.5</v>
      </c>
      <c r="J388">
        <v>0</v>
      </c>
      <c r="K388">
        <f t="shared" si="6"/>
        <v>12</v>
      </c>
    </row>
    <row r="389" spans="1:11" x14ac:dyDescent="0.25">
      <c r="A389">
        <v>387</v>
      </c>
      <c r="B389" s="10" t="str">
        <f>STANDINGS_OVERALL[[#This Row],[Team]]&amp;STANDINGS_OVERALL[[#This Row],[League]]</f>
        <v>Pine Tar Pros- ME2Main Event Online March 29 8 pm ET League 1</v>
      </c>
      <c r="C389" s="10" t="s">
        <v>376</v>
      </c>
      <c r="D389" t="s">
        <v>502</v>
      </c>
      <c r="E389" t="s">
        <v>446</v>
      </c>
      <c r="F389">
        <v>5</v>
      </c>
      <c r="G389">
        <v>646</v>
      </c>
      <c r="H389">
        <v>1041</v>
      </c>
      <c r="I389">
        <v>1687</v>
      </c>
      <c r="J389">
        <v>0</v>
      </c>
      <c r="K389">
        <f t="shared" si="6"/>
        <v>13</v>
      </c>
    </row>
    <row r="390" spans="1:11" x14ac:dyDescent="0.25">
      <c r="A390">
        <v>431</v>
      </c>
      <c r="B390" s="10" t="str">
        <f>STANDINGS_OVERALL[[#This Row],[Team]]&amp;STANDINGS_OVERALL[[#This Row],[League]]</f>
        <v>Capitol HillMain Event Online March 29 8 pm ET League 1</v>
      </c>
      <c r="C390" s="10" t="s">
        <v>822</v>
      </c>
      <c r="D390" t="s">
        <v>823</v>
      </c>
      <c r="E390" t="s">
        <v>446</v>
      </c>
      <c r="F390">
        <v>6</v>
      </c>
      <c r="G390">
        <v>860</v>
      </c>
      <c r="H390">
        <v>529.5</v>
      </c>
      <c r="I390">
        <v>1389.5</v>
      </c>
      <c r="J390">
        <v>0</v>
      </c>
      <c r="K390">
        <f t="shared" si="6"/>
        <v>14</v>
      </c>
    </row>
    <row r="391" spans="1:11" x14ac:dyDescent="0.25">
      <c r="A391">
        <v>471</v>
      </c>
      <c r="B391" s="10" t="str">
        <f>STANDINGS_OVERALL[[#This Row],[Team]]&amp;STANDINGS_OVERALL[[#This Row],[League]]</f>
        <v>Ice Cold BatsMain Event Online March 29 8 pm ET League 1</v>
      </c>
      <c r="C391" s="10" t="s">
        <v>872</v>
      </c>
      <c r="D391" t="s">
        <v>873</v>
      </c>
      <c r="E391" t="s">
        <v>446</v>
      </c>
      <c r="F391">
        <v>7</v>
      </c>
      <c r="G391">
        <v>467</v>
      </c>
      <c r="H391">
        <v>343.5</v>
      </c>
      <c r="I391">
        <v>810.5</v>
      </c>
      <c r="J391">
        <v>0</v>
      </c>
      <c r="K391">
        <f t="shared" si="6"/>
        <v>15</v>
      </c>
    </row>
    <row r="392" spans="1:11" x14ac:dyDescent="0.25">
      <c r="A392">
        <v>10</v>
      </c>
      <c r="B392" s="10" t="str">
        <f>STANDINGS_OVERALL[[#This Row],[Team]]&amp;STANDINGS_OVERALL[[#This Row],[League]]</f>
        <v>Money IIMain Event Online March 29 8 pm ET League 2</v>
      </c>
      <c r="C392" s="10" t="s">
        <v>424</v>
      </c>
      <c r="D392" t="s">
        <v>67</v>
      </c>
      <c r="E392" t="s">
        <v>425</v>
      </c>
      <c r="F392">
        <v>8</v>
      </c>
      <c r="G392">
        <v>1707</v>
      </c>
      <c r="H392">
        <v>2277.5</v>
      </c>
      <c r="I392" s="9">
        <v>3984.5</v>
      </c>
      <c r="J392" s="9">
        <v>0</v>
      </c>
      <c r="K392">
        <f t="shared" si="6"/>
        <v>1</v>
      </c>
    </row>
    <row r="393" spans="1:11" x14ac:dyDescent="0.25">
      <c r="A393">
        <v>45</v>
      </c>
      <c r="B393" s="10" t="str">
        <f>STANDINGS_OVERALL[[#This Row],[Team]]&amp;STANDINGS_OVERALL[[#This Row],[League]]</f>
        <v>MustSeeTV314{M2}Main Event Online March 29 8 pm ET League 2</v>
      </c>
      <c r="C393" s="10" t="s">
        <v>460</v>
      </c>
      <c r="D393" t="s">
        <v>40</v>
      </c>
      <c r="E393" t="s">
        <v>425</v>
      </c>
      <c r="F393">
        <v>11</v>
      </c>
      <c r="G393">
        <v>1771</v>
      </c>
      <c r="H393" s="9">
        <v>1633.5</v>
      </c>
      <c r="I393" s="9">
        <v>3404.5</v>
      </c>
      <c r="J393" s="9">
        <v>0</v>
      </c>
      <c r="K393">
        <f t="shared" si="6"/>
        <v>2</v>
      </c>
    </row>
    <row r="394" spans="1:11" x14ac:dyDescent="0.25">
      <c r="A394">
        <v>79</v>
      </c>
      <c r="B394" s="10" t="str">
        <f>STANDINGS_OVERALL[[#This Row],[Team]]&amp;STANDINGS_OVERALL[[#This Row],[League]]</f>
        <v>deadmoney4Main Event Online March 29 8 pm ET League 2</v>
      </c>
      <c r="C394" s="10" t="s">
        <v>284</v>
      </c>
      <c r="D394" t="s">
        <v>53</v>
      </c>
      <c r="E394" t="s">
        <v>425</v>
      </c>
      <c r="F394">
        <v>13</v>
      </c>
      <c r="G394">
        <v>1553.5</v>
      </c>
      <c r="H394" s="9">
        <v>1651</v>
      </c>
      <c r="I394" s="9">
        <v>3204.5</v>
      </c>
      <c r="J394" s="9">
        <v>0</v>
      </c>
      <c r="K394">
        <f t="shared" si="6"/>
        <v>3</v>
      </c>
    </row>
    <row r="395" spans="1:11" x14ac:dyDescent="0.25">
      <c r="A395">
        <v>88</v>
      </c>
      <c r="B395" s="10" t="str">
        <f>STANDINGS_OVERALL[[#This Row],[Team]]&amp;STANDINGS_OVERALL[[#This Row],[League]]</f>
        <v>shorty043Main Event Online March 29 8 pm ET League 2</v>
      </c>
      <c r="C395" s="10" t="s">
        <v>489</v>
      </c>
      <c r="D395" t="s">
        <v>490</v>
      </c>
      <c r="E395" t="s">
        <v>425</v>
      </c>
      <c r="F395">
        <v>5</v>
      </c>
      <c r="G395">
        <v>1482</v>
      </c>
      <c r="H395">
        <v>1658</v>
      </c>
      <c r="I395" s="9">
        <v>3140</v>
      </c>
      <c r="J395" s="9">
        <v>0</v>
      </c>
      <c r="K395">
        <f t="shared" si="6"/>
        <v>4</v>
      </c>
    </row>
    <row r="396" spans="1:11" x14ac:dyDescent="0.25">
      <c r="A396">
        <v>150</v>
      </c>
      <c r="B396" s="10" t="str">
        <f>STANDINGS_OVERALL[[#This Row],[Team]]&amp;STANDINGS_OVERALL[[#This Row],[League]]</f>
        <v>Captain MorganMain Event Online March 29 8 pm ET League 2</v>
      </c>
      <c r="C396" s="10" t="s">
        <v>554</v>
      </c>
      <c r="D396" t="s">
        <v>62</v>
      </c>
      <c r="E396" t="s">
        <v>425</v>
      </c>
      <c r="F396">
        <v>1</v>
      </c>
      <c r="G396">
        <v>2003</v>
      </c>
      <c r="H396">
        <v>827.5</v>
      </c>
      <c r="I396">
        <v>2830.5</v>
      </c>
      <c r="J396">
        <v>0</v>
      </c>
      <c r="K396">
        <f t="shared" si="6"/>
        <v>5</v>
      </c>
    </row>
    <row r="397" spans="1:11" x14ac:dyDescent="0.25">
      <c r="A397">
        <v>155</v>
      </c>
      <c r="B397" s="10" t="str">
        <f>STANDINGS_OVERALL[[#This Row],[Team]]&amp;STANDINGS_OVERALL[[#This Row],[League]]</f>
        <v>The Baseball FuriesMain Event Online March 29 8 pm ET League 2</v>
      </c>
      <c r="C397" s="10" t="s">
        <v>558</v>
      </c>
      <c r="D397" t="s">
        <v>559</v>
      </c>
      <c r="E397" t="s">
        <v>425</v>
      </c>
      <c r="F397">
        <v>15</v>
      </c>
      <c r="G397">
        <v>1532.5</v>
      </c>
      <c r="H397" s="9">
        <v>1268.5</v>
      </c>
      <c r="I397" s="9">
        <v>2801</v>
      </c>
      <c r="J397" s="9">
        <v>0</v>
      </c>
      <c r="K397">
        <f t="shared" si="6"/>
        <v>6</v>
      </c>
    </row>
    <row r="398" spans="1:11" x14ac:dyDescent="0.25">
      <c r="A398">
        <v>159</v>
      </c>
      <c r="B398" s="10" t="str">
        <f>STANDINGS_OVERALL[[#This Row],[Team]]&amp;STANDINGS_OVERALL[[#This Row],[League]]</f>
        <v>CC's DesperadosMain Event Online March 29 8 pm ET League 2</v>
      </c>
      <c r="C398" s="10" t="s">
        <v>157</v>
      </c>
      <c r="D398" t="s">
        <v>158</v>
      </c>
      <c r="E398" t="s">
        <v>425</v>
      </c>
      <c r="F398">
        <v>2</v>
      </c>
      <c r="G398">
        <v>1378</v>
      </c>
      <c r="H398" s="9">
        <v>1388.5</v>
      </c>
      <c r="I398">
        <v>2766.5</v>
      </c>
      <c r="J398" s="9">
        <v>0</v>
      </c>
      <c r="K398">
        <f t="shared" si="6"/>
        <v>7</v>
      </c>
    </row>
    <row r="399" spans="1:11" x14ac:dyDescent="0.25">
      <c r="A399">
        <v>261</v>
      </c>
      <c r="B399" s="10" t="str">
        <f>STANDINGS_OVERALL[[#This Row],[Team]]&amp;STANDINGS_OVERALL[[#This Row],[League]]</f>
        <v>Tre DogMain Event Online March 29 8 pm ET League 2</v>
      </c>
      <c r="C399" s="10" t="s">
        <v>656</v>
      </c>
      <c r="D399" t="s">
        <v>657</v>
      </c>
      <c r="E399" t="s">
        <v>425</v>
      </c>
      <c r="F399">
        <v>10</v>
      </c>
      <c r="G399">
        <v>1229</v>
      </c>
      <c r="H399" s="9">
        <v>1122.5</v>
      </c>
      <c r="I399" s="9">
        <v>2351.5</v>
      </c>
      <c r="J399" s="9">
        <v>0</v>
      </c>
      <c r="K399">
        <f t="shared" si="6"/>
        <v>8</v>
      </c>
    </row>
    <row r="400" spans="1:11" x14ac:dyDescent="0.25">
      <c r="A400">
        <v>270</v>
      </c>
      <c r="B400" s="10" t="str">
        <f>STANDINGS_OVERALL[[#This Row],[Team]]&amp;STANDINGS_OVERALL[[#This Row],[League]]</f>
        <v>30M Dollar MauerMain Event Online March 29 8 pm ET League 2</v>
      </c>
      <c r="C400" s="10" t="s">
        <v>660</v>
      </c>
      <c r="D400" t="s">
        <v>661</v>
      </c>
      <c r="E400" t="s">
        <v>425</v>
      </c>
      <c r="F400">
        <v>3</v>
      </c>
      <c r="G400">
        <v>963</v>
      </c>
      <c r="H400" s="9">
        <v>1332</v>
      </c>
      <c r="I400" s="9">
        <v>2295</v>
      </c>
      <c r="J400" s="9">
        <v>0</v>
      </c>
      <c r="K400">
        <f t="shared" si="6"/>
        <v>9</v>
      </c>
    </row>
    <row r="401" spans="1:11" x14ac:dyDescent="0.25">
      <c r="A401">
        <v>334</v>
      </c>
      <c r="B401" s="10" t="str">
        <f>STANDINGS_OVERALL[[#This Row],[Team]]&amp;STANDINGS_OVERALL[[#This Row],[League]]</f>
        <v>We Did Not SuckMain Event Online March 29 8 pm ET League 2</v>
      </c>
      <c r="C401" s="10" t="s">
        <v>737</v>
      </c>
      <c r="D401" t="s">
        <v>738</v>
      </c>
      <c r="E401" t="s">
        <v>425</v>
      </c>
      <c r="F401">
        <v>12</v>
      </c>
      <c r="G401">
        <v>1226.5</v>
      </c>
      <c r="H401" s="9">
        <v>747</v>
      </c>
      <c r="I401">
        <v>1973.5</v>
      </c>
      <c r="J401" s="9">
        <v>0</v>
      </c>
      <c r="K401">
        <f t="shared" si="6"/>
        <v>10</v>
      </c>
    </row>
    <row r="402" spans="1:11" x14ac:dyDescent="0.25">
      <c r="A402">
        <v>373</v>
      </c>
      <c r="B402" s="10" t="str">
        <f>STANDINGS_OVERALL[[#This Row],[Team]]&amp;STANDINGS_OVERALL[[#This Row],[League]]</f>
        <v>DiamondkingMain Event Online March 29 8 pm ET League 2</v>
      </c>
      <c r="C402" s="10" t="s">
        <v>773</v>
      </c>
      <c r="D402" t="s">
        <v>232</v>
      </c>
      <c r="E402" t="s">
        <v>425</v>
      </c>
      <c r="F402">
        <v>14</v>
      </c>
      <c r="G402">
        <v>733.5</v>
      </c>
      <c r="H402">
        <v>1037.5</v>
      </c>
      <c r="I402" s="9">
        <v>1771</v>
      </c>
      <c r="J402" s="9">
        <v>0</v>
      </c>
      <c r="K402">
        <f t="shared" si="6"/>
        <v>11</v>
      </c>
    </row>
    <row r="403" spans="1:11" x14ac:dyDescent="0.25">
      <c r="A403">
        <v>381</v>
      </c>
      <c r="B403" s="10" t="str">
        <f>STANDINGS_OVERALL[[#This Row],[Team]]&amp;STANDINGS_OVERALL[[#This Row],[League]]</f>
        <v>Tigers SlappyMain Event Online March 29 8 pm ET League 2</v>
      </c>
      <c r="C403" s="10" t="s">
        <v>54</v>
      </c>
      <c r="D403" t="s">
        <v>55</v>
      </c>
      <c r="E403" t="s">
        <v>425</v>
      </c>
      <c r="F403">
        <v>4</v>
      </c>
      <c r="G403">
        <v>1092</v>
      </c>
      <c r="H403">
        <v>624.5</v>
      </c>
      <c r="I403">
        <v>1716.5</v>
      </c>
      <c r="J403">
        <v>0</v>
      </c>
      <c r="K403">
        <f t="shared" si="6"/>
        <v>12</v>
      </c>
    </row>
    <row r="404" spans="1:11" x14ac:dyDescent="0.25">
      <c r="A404">
        <v>402</v>
      </c>
      <c r="B404" s="10" t="str">
        <f>STANDINGS_OVERALL[[#This Row],[Team]]&amp;STANDINGS_OVERALL[[#This Row],[League]]</f>
        <v>Price CollusionMain Event Online March 29 8 pm ET League 2</v>
      </c>
      <c r="C404" s="10" t="s">
        <v>793</v>
      </c>
      <c r="D404" t="s">
        <v>794</v>
      </c>
      <c r="E404" t="s">
        <v>425</v>
      </c>
      <c r="F404">
        <v>7</v>
      </c>
      <c r="G404">
        <v>636.5</v>
      </c>
      <c r="H404">
        <v>923.5</v>
      </c>
      <c r="I404">
        <v>1560</v>
      </c>
      <c r="J404">
        <v>0</v>
      </c>
      <c r="K404">
        <f t="shared" si="6"/>
        <v>13</v>
      </c>
    </row>
    <row r="405" spans="1:11" x14ac:dyDescent="0.25">
      <c r="A405">
        <v>419</v>
      </c>
      <c r="B405" s="10" t="str">
        <f>STANDINGS_OVERALL[[#This Row],[Team]]&amp;STANDINGS_OVERALL[[#This Row],[League]]</f>
        <v>MillertimeMain Event Online March 29 8 pm ET League 2</v>
      </c>
      <c r="C405" s="10" t="s">
        <v>809</v>
      </c>
      <c r="D405" t="s">
        <v>810</v>
      </c>
      <c r="E405" t="s">
        <v>425</v>
      </c>
      <c r="F405">
        <v>6</v>
      </c>
      <c r="G405">
        <v>812</v>
      </c>
      <c r="H405">
        <v>626.5</v>
      </c>
      <c r="I405">
        <v>1438.5</v>
      </c>
      <c r="J405">
        <v>0</v>
      </c>
      <c r="K405">
        <f t="shared" si="6"/>
        <v>14</v>
      </c>
    </row>
    <row r="406" spans="1:11" x14ac:dyDescent="0.25">
      <c r="A406">
        <v>428</v>
      </c>
      <c r="B406" s="10" t="str">
        <f>STANDINGS_OVERALL[[#This Row],[Team]]&amp;STANDINGS_OVERALL[[#This Row],[League]]</f>
        <v>Dialed SauceMain Event Online March 29 8 pm ET League 2</v>
      </c>
      <c r="C406" s="10" t="s">
        <v>817</v>
      </c>
      <c r="D406" t="s">
        <v>208</v>
      </c>
      <c r="E406" t="s">
        <v>425</v>
      </c>
      <c r="F406">
        <v>9</v>
      </c>
      <c r="G406">
        <v>587</v>
      </c>
      <c r="H406">
        <v>820</v>
      </c>
      <c r="I406">
        <v>1407</v>
      </c>
      <c r="J406">
        <v>0</v>
      </c>
      <c r="K406">
        <f t="shared" si="6"/>
        <v>15</v>
      </c>
    </row>
    <row r="407" spans="1:11" x14ac:dyDescent="0.25">
      <c r="A407">
        <v>20</v>
      </c>
      <c r="B407" s="10" t="str">
        <f>STANDINGS_OVERALL[[#This Row],[Team]]&amp;STANDINGS_OVERALL[[#This Row],[League]]</f>
        <v>Trunk MonkeyMain Event Online March 29 8 pm ET League 3</v>
      </c>
      <c r="C407" s="10" t="s">
        <v>438</v>
      </c>
      <c r="D407" t="s">
        <v>439</v>
      </c>
      <c r="E407" t="s">
        <v>440</v>
      </c>
      <c r="F407">
        <v>3</v>
      </c>
      <c r="G407">
        <v>1787.5</v>
      </c>
      <c r="H407" s="9">
        <v>1915</v>
      </c>
      <c r="I407" s="9">
        <v>3702.5</v>
      </c>
      <c r="J407" s="9">
        <v>0</v>
      </c>
      <c r="K407">
        <f t="shared" si="6"/>
        <v>1</v>
      </c>
    </row>
    <row r="408" spans="1:11" x14ac:dyDescent="0.25">
      <c r="A408">
        <v>27</v>
      </c>
      <c r="B408" s="10" t="str">
        <f>STANDINGS_OVERALL[[#This Row],[Team]]&amp;STANDINGS_OVERALL[[#This Row],[League]]</f>
        <v>Home Run DerbiesMain Event Online March 29 8 pm ET League 3</v>
      </c>
      <c r="C408" s="10" t="s">
        <v>448</v>
      </c>
      <c r="D408" t="s">
        <v>343</v>
      </c>
      <c r="E408" t="s">
        <v>440</v>
      </c>
      <c r="F408">
        <v>5</v>
      </c>
      <c r="G408">
        <v>2206.5</v>
      </c>
      <c r="H408" s="9">
        <v>1399.5</v>
      </c>
      <c r="I408" s="9">
        <v>3606</v>
      </c>
      <c r="J408" s="9">
        <v>0</v>
      </c>
      <c r="K408">
        <f t="shared" si="6"/>
        <v>2</v>
      </c>
    </row>
    <row r="409" spans="1:11" x14ac:dyDescent="0.25">
      <c r="A409">
        <v>91</v>
      </c>
      <c r="B409" s="10" t="str">
        <f>STANDINGS_OVERALL[[#This Row],[Team]]&amp;STANDINGS_OVERALL[[#This Row],[League]]</f>
        <v>Hell Bent For LeatherMain Event Online March 29 8 pm ET League 3</v>
      </c>
      <c r="C409" s="10" t="s">
        <v>414</v>
      </c>
      <c r="D409" t="s">
        <v>92</v>
      </c>
      <c r="E409" t="s">
        <v>440</v>
      </c>
      <c r="F409">
        <v>4</v>
      </c>
      <c r="G409">
        <v>1721</v>
      </c>
      <c r="H409">
        <v>1400</v>
      </c>
      <c r="I409">
        <v>3121</v>
      </c>
      <c r="J409" s="9">
        <v>0</v>
      </c>
      <c r="K409">
        <f t="shared" si="6"/>
        <v>3</v>
      </c>
    </row>
    <row r="410" spans="1:11" x14ac:dyDescent="0.25">
      <c r="A410">
        <v>134</v>
      </c>
      <c r="B410" s="10" t="str">
        <f>STANDINGS_OVERALL[[#This Row],[Team]]&amp;STANDINGS_OVERALL[[#This Row],[League]]</f>
        <v>Cool GuysMain Event Online March 29 8 pm ET League 3</v>
      </c>
      <c r="C410" s="10" t="s">
        <v>540</v>
      </c>
      <c r="D410" t="s">
        <v>541</v>
      </c>
      <c r="E410" t="s">
        <v>440</v>
      </c>
      <c r="F410">
        <v>13</v>
      </c>
      <c r="G410">
        <v>1245</v>
      </c>
      <c r="H410">
        <v>1623.5</v>
      </c>
      <c r="I410" s="9">
        <v>2868.5</v>
      </c>
      <c r="J410" s="9">
        <v>0</v>
      </c>
      <c r="K410">
        <f t="shared" si="6"/>
        <v>4</v>
      </c>
    </row>
    <row r="411" spans="1:11" x14ac:dyDescent="0.25">
      <c r="A411">
        <v>135</v>
      </c>
      <c r="B411" s="10" t="str">
        <f>STANDINGS_OVERALL[[#This Row],[Team]]&amp;STANDINGS_OVERALL[[#This Row],[League]]</f>
        <v>Team ShookMain Event Online March 29 8 pm ET League 3</v>
      </c>
      <c r="C411" s="10" t="s">
        <v>323</v>
      </c>
      <c r="D411" t="s">
        <v>168</v>
      </c>
      <c r="E411" t="s">
        <v>440</v>
      </c>
      <c r="F411">
        <v>11</v>
      </c>
      <c r="G411">
        <v>1572</v>
      </c>
      <c r="H411" s="9">
        <v>1295</v>
      </c>
      <c r="I411" s="9">
        <v>2867</v>
      </c>
      <c r="J411" s="9">
        <v>0</v>
      </c>
      <c r="K411">
        <f t="shared" si="6"/>
        <v>5</v>
      </c>
    </row>
    <row r="412" spans="1:11" x14ac:dyDescent="0.25">
      <c r="A412">
        <v>205</v>
      </c>
      <c r="B412" s="10" t="str">
        <f>STANDINGS_OVERALL[[#This Row],[Team]]&amp;STANDINGS_OVERALL[[#This Row],[League]]</f>
        <v>moversMain Event Online March 29 8 pm ET League 3</v>
      </c>
      <c r="C412" s="10" t="s">
        <v>201</v>
      </c>
      <c r="D412" t="s">
        <v>202</v>
      </c>
      <c r="E412" t="s">
        <v>440</v>
      </c>
      <c r="F412">
        <v>12</v>
      </c>
      <c r="G412">
        <v>1593.5</v>
      </c>
      <c r="H412" s="9">
        <v>988</v>
      </c>
      <c r="I412" s="9">
        <v>2581.5</v>
      </c>
      <c r="J412" s="9">
        <v>0</v>
      </c>
      <c r="K412">
        <f t="shared" si="6"/>
        <v>6</v>
      </c>
    </row>
    <row r="413" spans="1:11" x14ac:dyDescent="0.25">
      <c r="A413">
        <v>220</v>
      </c>
      <c r="B413" s="10" t="str">
        <f>STANDINGS_OVERALL[[#This Row],[Team]]&amp;STANDINGS_OVERALL[[#This Row],[League]]</f>
        <v>The Ballad of BallschnobleMain Event Online March 29 8 pm ET League 3</v>
      </c>
      <c r="C413" s="10" t="s">
        <v>615</v>
      </c>
      <c r="D413" t="s">
        <v>616</v>
      </c>
      <c r="E413" t="s">
        <v>440</v>
      </c>
      <c r="F413">
        <v>2</v>
      </c>
      <c r="G413">
        <v>1719</v>
      </c>
      <c r="H413" s="9">
        <v>796</v>
      </c>
      <c r="I413" s="9">
        <v>2515</v>
      </c>
      <c r="J413" s="9">
        <v>0</v>
      </c>
      <c r="K413">
        <f t="shared" si="6"/>
        <v>7</v>
      </c>
    </row>
    <row r="414" spans="1:11" x14ac:dyDescent="0.25">
      <c r="A414">
        <v>247</v>
      </c>
      <c r="B414" s="10" t="str">
        <f>STANDINGS_OVERALL[[#This Row],[Team]]&amp;STANDINGS_OVERALL[[#This Row],[League]]</f>
        <v>Wiffle Ball Legends (one shot edition)Main Event Online March 29 8 pm ET League 3</v>
      </c>
      <c r="C414" s="10" t="s">
        <v>645</v>
      </c>
      <c r="D414" t="s">
        <v>646</v>
      </c>
      <c r="E414" t="s">
        <v>440</v>
      </c>
      <c r="F414">
        <v>9</v>
      </c>
      <c r="G414">
        <v>709.5</v>
      </c>
      <c r="H414">
        <v>1701</v>
      </c>
      <c r="I414">
        <v>2410.5</v>
      </c>
      <c r="J414" s="9">
        <v>0</v>
      </c>
      <c r="K414">
        <f t="shared" si="6"/>
        <v>8</v>
      </c>
    </row>
    <row r="415" spans="1:11" x14ac:dyDescent="0.25">
      <c r="A415">
        <v>269</v>
      </c>
      <c r="B415" s="10" t="str">
        <f>STANDINGS_OVERALL[[#This Row],[Team]]&amp;STANDINGS_OVERALL[[#This Row],[League]]</f>
        <v>Team BalchMain Event Online March 29 8 pm ET League 3</v>
      </c>
      <c r="C415" s="10" t="s">
        <v>658</v>
      </c>
      <c r="D415" t="s">
        <v>659</v>
      </c>
      <c r="E415" t="s">
        <v>440</v>
      </c>
      <c r="F415">
        <v>6</v>
      </c>
      <c r="G415">
        <v>1482</v>
      </c>
      <c r="H415">
        <v>815.5</v>
      </c>
      <c r="I415">
        <v>2297.5</v>
      </c>
      <c r="J415" s="9">
        <v>0</v>
      </c>
      <c r="K415">
        <f t="shared" si="6"/>
        <v>9</v>
      </c>
    </row>
    <row r="416" spans="1:11" x14ac:dyDescent="0.25">
      <c r="A416">
        <v>277</v>
      </c>
      <c r="B416" s="10" t="str">
        <f>STANDINGS_OVERALL[[#This Row],[Team]]&amp;STANDINGS_OVERALL[[#This Row],[League]]</f>
        <v>Loser 6Main Event Online March 29 8 pm ET League 3</v>
      </c>
      <c r="C416" s="10" t="s">
        <v>669</v>
      </c>
      <c r="D416" t="s">
        <v>22</v>
      </c>
      <c r="E416" t="s">
        <v>440</v>
      </c>
      <c r="F416">
        <v>7</v>
      </c>
      <c r="G416">
        <v>906</v>
      </c>
      <c r="H416" s="9">
        <v>1365</v>
      </c>
      <c r="I416" s="9">
        <v>2271</v>
      </c>
      <c r="J416" s="9">
        <v>0</v>
      </c>
      <c r="K416">
        <f t="shared" si="6"/>
        <v>10</v>
      </c>
    </row>
    <row r="417" spans="1:11" x14ac:dyDescent="0.25">
      <c r="A417">
        <v>286</v>
      </c>
      <c r="B417" s="10" t="str">
        <f>STANDINGS_OVERALL[[#This Row],[Team]]&amp;STANDINGS_OVERALL[[#This Row],[League]]</f>
        <v>AKA ShempMain Event Online March 29 8 pm ET League 3</v>
      </c>
      <c r="C417" s="10" t="s">
        <v>679</v>
      </c>
      <c r="D417" t="s">
        <v>680</v>
      </c>
      <c r="E417" t="s">
        <v>440</v>
      </c>
      <c r="F417">
        <v>14</v>
      </c>
      <c r="G417">
        <v>788.5</v>
      </c>
      <c r="H417" s="9">
        <v>1460.5</v>
      </c>
      <c r="I417" s="9">
        <v>2249</v>
      </c>
      <c r="J417" s="9">
        <v>0</v>
      </c>
      <c r="K417">
        <f t="shared" si="6"/>
        <v>11</v>
      </c>
    </row>
    <row r="418" spans="1:11" x14ac:dyDescent="0.25">
      <c r="A418">
        <v>299</v>
      </c>
      <c r="B418" s="10" t="str">
        <f>STANDINGS_OVERALL[[#This Row],[Team]]&amp;STANDINGS_OVERALL[[#This Row],[League]]</f>
        <v>The SouthsidersMain Event Online March 29 8 pm ET League 3</v>
      </c>
      <c r="C418" s="10" t="s">
        <v>697</v>
      </c>
      <c r="D418" t="s">
        <v>220</v>
      </c>
      <c r="E418" t="s">
        <v>440</v>
      </c>
      <c r="F418">
        <v>1</v>
      </c>
      <c r="G418">
        <v>1168</v>
      </c>
      <c r="H418">
        <v>1008.5</v>
      </c>
      <c r="I418">
        <v>2176.5</v>
      </c>
      <c r="J418" s="9">
        <v>0</v>
      </c>
      <c r="K418">
        <f t="shared" si="6"/>
        <v>12</v>
      </c>
    </row>
    <row r="419" spans="1:11" x14ac:dyDescent="0.25">
      <c r="A419">
        <v>412</v>
      </c>
      <c r="B419" s="10" t="str">
        <f>STANDINGS_OVERALL[[#This Row],[Team]]&amp;STANDINGS_OVERALL[[#This Row],[League]]</f>
        <v>Smelly SheetMain Event Online March 29 8 pm ET League 3</v>
      </c>
      <c r="C419" s="10" t="s">
        <v>288</v>
      </c>
      <c r="D419" t="s">
        <v>289</v>
      </c>
      <c r="E419" t="s">
        <v>440</v>
      </c>
      <c r="F419">
        <v>8</v>
      </c>
      <c r="G419">
        <v>498.5</v>
      </c>
      <c r="H419">
        <v>984.5</v>
      </c>
      <c r="I419">
        <v>1483</v>
      </c>
      <c r="J419">
        <v>0</v>
      </c>
      <c r="K419">
        <f t="shared" si="6"/>
        <v>13</v>
      </c>
    </row>
    <row r="420" spans="1:11" x14ac:dyDescent="0.25">
      <c r="A420">
        <v>418</v>
      </c>
      <c r="B420" s="10" t="str">
        <f>STANDINGS_OVERALL[[#This Row],[Team]]&amp;STANDINGS_OVERALL[[#This Row],[League]]</f>
        <v>Hot BoxMain Event Online March 29 8 pm ET League 3</v>
      </c>
      <c r="C420" s="10" t="s">
        <v>807</v>
      </c>
      <c r="D420" t="s">
        <v>808</v>
      </c>
      <c r="E420" t="s">
        <v>440</v>
      </c>
      <c r="F420">
        <v>15</v>
      </c>
      <c r="G420">
        <v>495.5</v>
      </c>
      <c r="H420">
        <v>961.5</v>
      </c>
      <c r="I420">
        <v>1457</v>
      </c>
      <c r="J420">
        <v>0</v>
      </c>
      <c r="K420">
        <f t="shared" si="6"/>
        <v>14</v>
      </c>
    </row>
    <row r="421" spans="1:11" x14ac:dyDescent="0.25">
      <c r="A421">
        <v>477</v>
      </c>
      <c r="B421" s="10" t="str">
        <f>STANDINGS_OVERALL[[#This Row],[Team]]&amp;STANDINGS_OVERALL[[#This Row],[League]]</f>
        <v>Buy Some InsuranceMain Event Online March 29 8 pm ET League 3</v>
      </c>
      <c r="C421" s="10" t="s">
        <v>882</v>
      </c>
      <c r="D421" t="s">
        <v>883</v>
      </c>
      <c r="E421" t="s">
        <v>440</v>
      </c>
      <c r="F421">
        <v>10</v>
      </c>
      <c r="G421">
        <v>598</v>
      </c>
      <c r="H421">
        <v>60</v>
      </c>
      <c r="I421">
        <v>658</v>
      </c>
      <c r="J421">
        <v>0</v>
      </c>
      <c r="K421">
        <f t="shared" si="6"/>
        <v>15</v>
      </c>
    </row>
    <row r="422" spans="1:11" x14ac:dyDescent="0.25">
      <c r="A422">
        <v>11</v>
      </c>
      <c r="B422" s="10" t="str">
        <f>STANDINGS_OVERALL[[#This Row],[Team]]&amp;STANDINGS_OVERALL[[#This Row],[League]]</f>
        <v>New World OrderMain Event Online March 29 8 pm ET League 4</v>
      </c>
      <c r="C422" s="10" t="s">
        <v>395</v>
      </c>
      <c r="D422" t="s">
        <v>115</v>
      </c>
      <c r="E422" t="s">
        <v>426</v>
      </c>
      <c r="F422">
        <v>5</v>
      </c>
      <c r="G422">
        <v>2077.5</v>
      </c>
      <c r="H422">
        <v>1816</v>
      </c>
      <c r="I422">
        <v>3893.5</v>
      </c>
      <c r="J422" s="9">
        <v>0</v>
      </c>
      <c r="K422">
        <f t="shared" si="6"/>
        <v>1</v>
      </c>
    </row>
    <row r="423" spans="1:11" x14ac:dyDescent="0.25">
      <c r="A423">
        <v>29</v>
      </c>
      <c r="B423" s="10" t="str">
        <f>STANDINGS_OVERALL[[#This Row],[Team]]&amp;STANDINGS_OVERALL[[#This Row],[League]]</f>
        <v>Texas ConnectionMain Event Online March 29 8 pm ET League 4</v>
      </c>
      <c r="C423" s="10" t="s">
        <v>165</v>
      </c>
      <c r="D423" t="s">
        <v>19</v>
      </c>
      <c r="E423" t="s">
        <v>426</v>
      </c>
      <c r="F423">
        <v>6</v>
      </c>
      <c r="G423">
        <v>1344</v>
      </c>
      <c r="H423" s="9">
        <v>2249.5</v>
      </c>
      <c r="I423" s="9">
        <v>3593.5</v>
      </c>
      <c r="J423" s="9">
        <v>0</v>
      </c>
      <c r="K423">
        <f t="shared" si="6"/>
        <v>2</v>
      </c>
    </row>
    <row r="424" spans="1:11" x14ac:dyDescent="0.25">
      <c r="A424">
        <v>93</v>
      </c>
      <c r="B424" s="10" t="str">
        <f>STANDINGS_OVERALL[[#This Row],[Team]]&amp;STANDINGS_OVERALL[[#This Row],[League]]</f>
        <v>Charlotte's Web GemsMain Event Online March 29 8 pm ET League 4</v>
      </c>
      <c r="C424" s="10" t="s">
        <v>494</v>
      </c>
      <c r="D424" t="s">
        <v>148</v>
      </c>
      <c r="E424" t="s">
        <v>426</v>
      </c>
      <c r="F424">
        <v>2</v>
      </c>
      <c r="G424">
        <v>1591.5</v>
      </c>
      <c r="H424" s="9">
        <v>1523.5</v>
      </c>
      <c r="I424" s="9">
        <v>3115</v>
      </c>
      <c r="J424" s="9">
        <v>0</v>
      </c>
      <c r="K424">
        <f t="shared" si="6"/>
        <v>3</v>
      </c>
    </row>
    <row r="425" spans="1:11" x14ac:dyDescent="0.25">
      <c r="A425">
        <v>103</v>
      </c>
      <c r="B425" s="10" t="str">
        <f>STANDINGS_OVERALL[[#This Row],[Team]]&amp;STANDINGS_OVERALL[[#This Row],[League]]</f>
        <v>Bavaro ME1Main Event Online March 29 8 pm ET League 4</v>
      </c>
      <c r="C425" s="10" t="s">
        <v>507</v>
      </c>
      <c r="D425" t="s">
        <v>508</v>
      </c>
      <c r="E425" t="s">
        <v>426</v>
      </c>
      <c r="F425">
        <v>8</v>
      </c>
      <c r="G425">
        <v>1801.5</v>
      </c>
      <c r="H425" s="9">
        <v>1281.5</v>
      </c>
      <c r="I425" s="9">
        <v>3083</v>
      </c>
      <c r="J425" s="9">
        <v>0</v>
      </c>
      <c r="K425">
        <f t="shared" si="6"/>
        <v>4</v>
      </c>
    </row>
    <row r="426" spans="1:11" x14ac:dyDescent="0.25">
      <c r="A426">
        <v>104</v>
      </c>
      <c r="B426" s="10" t="str">
        <f>STANDINGS_OVERALL[[#This Row],[Team]]&amp;STANDINGS_OVERALL[[#This Row],[League]]</f>
        <v>ALLINMain Event Online March 29 8 pm ET League 4</v>
      </c>
      <c r="C426" s="10" t="s">
        <v>509</v>
      </c>
      <c r="D426" t="s">
        <v>510</v>
      </c>
      <c r="E426" t="s">
        <v>426</v>
      </c>
      <c r="F426">
        <v>4</v>
      </c>
      <c r="G426">
        <v>1524.5</v>
      </c>
      <c r="H426" s="9">
        <v>1547</v>
      </c>
      <c r="I426" s="9">
        <v>3071.5</v>
      </c>
      <c r="J426" s="9">
        <v>0</v>
      </c>
      <c r="K426">
        <f t="shared" si="6"/>
        <v>5</v>
      </c>
    </row>
    <row r="427" spans="1:11" x14ac:dyDescent="0.25">
      <c r="A427">
        <v>157</v>
      </c>
      <c r="B427" s="10" t="str">
        <f>STANDINGS_OVERALL[[#This Row],[Team]]&amp;STANDINGS_OVERALL[[#This Row],[League]]</f>
        <v>K9 || LV2Main Event Online March 29 8 pm ET League 4</v>
      </c>
      <c r="C427" s="10" t="s">
        <v>560</v>
      </c>
      <c r="D427" t="s">
        <v>37</v>
      </c>
      <c r="E427" t="s">
        <v>426</v>
      </c>
      <c r="F427">
        <v>12</v>
      </c>
      <c r="G427">
        <v>2025</v>
      </c>
      <c r="H427" s="9">
        <v>760</v>
      </c>
      <c r="I427" s="9">
        <v>2785</v>
      </c>
      <c r="J427" s="9">
        <v>0</v>
      </c>
      <c r="K427">
        <f t="shared" si="6"/>
        <v>6</v>
      </c>
    </row>
    <row r="428" spans="1:11" x14ac:dyDescent="0.25">
      <c r="A428">
        <v>171</v>
      </c>
      <c r="B428" s="10" t="str">
        <f>STANDINGS_OVERALL[[#This Row],[Team]]&amp;STANDINGS_OVERALL[[#This Row],[League]]</f>
        <v>Katz's InfernoMain Event Online March 29 8 pm ET League 4</v>
      </c>
      <c r="C428" s="10" t="s">
        <v>571</v>
      </c>
      <c r="D428" t="s">
        <v>571</v>
      </c>
      <c r="E428" t="s">
        <v>426</v>
      </c>
      <c r="F428">
        <v>9</v>
      </c>
      <c r="G428">
        <v>1219</v>
      </c>
      <c r="H428" s="9">
        <v>1503.5</v>
      </c>
      <c r="I428">
        <v>2722.5</v>
      </c>
      <c r="J428" s="9">
        <v>0</v>
      </c>
      <c r="K428">
        <f t="shared" si="6"/>
        <v>7</v>
      </c>
    </row>
    <row r="429" spans="1:11" x14ac:dyDescent="0.25">
      <c r="A429">
        <v>178</v>
      </c>
      <c r="B429" s="10" t="str">
        <f>STANDINGS_OVERALL[[#This Row],[Team]]&amp;STANDINGS_OVERALL[[#This Row],[League]]</f>
        <v>RoughridersMain Event Online March 29 8 pm ET League 4</v>
      </c>
      <c r="C429" s="10" t="s">
        <v>583</v>
      </c>
      <c r="D429" t="s">
        <v>286</v>
      </c>
      <c r="E429" t="s">
        <v>426</v>
      </c>
      <c r="F429">
        <v>10</v>
      </c>
      <c r="G429">
        <v>1190.5</v>
      </c>
      <c r="H429">
        <v>1478.5</v>
      </c>
      <c r="I429" s="9">
        <v>2669</v>
      </c>
      <c r="J429" s="9">
        <v>0</v>
      </c>
      <c r="K429">
        <f t="shared" si="6"/>
        <v>8</v>
      </c>
    </row>
    <row r="430" spans="1:11" x14ac:dyDescent="0.25">
      <c r="A430">
        <v>182</v>
      </c>
      <c r="B430" s="10" t="str">
        <f>STANDINGS_OVERALL[[#This Row],[Team]]&amp;STANDINGS_OVERALL[[#This Row],[League]]</f>
        <v>Team BraudMain Event Online March 29 8 pm ET League 4</v>
      </c>
      <c r="C430" s="10" t="s">
        <v>398</v>
      </c>
      <c r="D430" t="s">
        <v>399</v>
      </c>
      <c r="E430" t="s">
        <v>426</v>
      </c>
      <c r="F430">
        <v>14</v>
      </c>
      <c r="G430">
        <v>1056.5</v>
      </c>
      <c r="H430">
        <v>1608</v>
      </c>
      <c r="I430" s="9">
        <v>2664.5</v>
      </c>
      <c r="J430" s="9">
        <v>0</v>
      </c>
      <c r="K430">
        <f t="shared" si="6"/>
        <v>9</v>
      </c>
    </row>
    <row r="431" spans="1:11" x14ac:dyDescent="0.25">
      <c r="A431">
        <v>203</v>
      </c>
      <c r="B431" s="10" t="str">
        <f>STANDINGS_OVERALL[[#This Row],[Team]]&amp;STANDINGS_OVERALL[[#This Row],[League]]</f>
        <v>BABIP McBatflipsMain Event Online March 29 8 pm ET League 4</v>
      </c>
      <c r="C431" s="10" t="s">
        <v>305</v>
      </c>
      <c r="D431" t="s">
        <v>24</v>
      </c>
      <c r="E431" t="s">
        <v>426</v>
      </c>
      <c r="F431">
        <v>11</v>
      </c>
      <c r="G431">
        <v>970</v>
      </c>
      <c r="H431" s="9">
        <v>1619.5</v>
      </c>
      <c r="I431" s="9">
        <v>2589.5</v>
      </c>
      <c r="J431" s="9">
        <v>0</v>
      </c>
      <c r="K431">
        <f t="shared" si="6"/>
        <v>10</v>
      </c>
    </row>
    <row r="432" spans="1:11" x14ac:dyDescent="0.25">
      <c r="A432">
        <v>259</v>
      </c>
      <c r="B432" s="10" t="str">
        <f>STANDINGS_OVERALL[[#This Row],[Team]]&amp;STANDINGS_OVERALL[[#This Row],[League]]</f>
        <v>Impeach DrumpfMain Event Online March 29 8 pm ET League 4</v>
      </c>
      <c r="C432" s="10" t="s">
        <v>653</v>
      </c>
      <c r="D432" t="s">
        <v>654</v>
      </c>
      <c r="E432" t="s">
        <v>426</v>
      </c>
      <c r="F432">
        <v>1</v>
      </c>
      <c r="G432">
        <v>977.5</v>
      </c>
      <c r="H432" s="9">
        <v>1375.5</v>
      </c>
      <c r="I432">
        <v>2353</v>
      </c>
      <c r="J432" s="9">
        <v>0</v>
      </c>
      <c r="K432">
        <f t="shared" si="6"/>
        <v>11</v>
      </c>
    </row>
    <row r="433" spans="1:11" x14ac:dyDescent="0.25">
      <c r="A433">
        <v>296</v>
      </c>
      <c r="B433" s="10" t="str">
        <f>STANDINGS_OVERALL[[#This Row],[Team]]&amp;STANDINGS_OVERALL[[#This Row],[League]]</f>
        <v>No Balls No Babies IIMain Event Online March 29 8 pm ET League 4</v>
      </c>
      <c r="C433" s="10" t="s">
        <v>694</v>
      </c>
      <c r="D433" t="s">
        <v>142</v>
      </c>
      <c r="E433" t="s">
        <v>426</v>
      </c>
      <c r="F433">
        <v>7</v>
      </c>
      <c r="G433">
        <v>1312.5</v>
      </c>
      <c r="H433">
        <v>876.5</v>
      </c>
      <c r="I433">
        <v>2189</v>
      </c>
      <c r="J433" s="9">
        <v>0</v>
      </c>
      <c r="K433">
        <f t="shared" si="6"/>
        <v>12</v>
      </c>
    </row>
    <row r="434" spans="1:11" x14ac:dyDescent="0.25">
      <c r="A434">
        <v>454</v>
      </c>
      <c r="B434" s="10" t="str">
        <f>STANDINGS_OVERALL[[#This Row],[Team]]&amp;STANDINGS_OVERALL[[#This Row],[League]]</f>
        <v>Lets Go Storm 3Main Event Online March 29 8 pm ET League 4</v>
      </c>
      <c r="C434" s="10" t="s">
        <v>849</v>
      </c>
      <c r="D434" t="s">
        <v>850</v>
      </c>
      <c r="E434" t="s">
        <v>426</v>
      </c>
      <c r="F434">
        <v>15</v>
      </c>
      <c r="G434">
        <v>629</v>
      </c>
      <c r="H434">
        <v>522</v>
      </c>
      <c r="I434">
        <v>1151</v>
      </c>
      <c r="J434">
        <v>0</v>
      </c>
      <c r="K434">
        <f t="shared" si="6"/>
        <v>13</v>
      </c>
    </row>
    <row r="435" spans="1:11" x14ac:dyDescent="0.25">
      <c r="A435">
        <v>462</v>
      </c>
      <c r="B435" s="10" t="str">
        <f>STANDINGS_OVERALL[[#This Row],[Team]]&amp;STANDINGS_OVERALL[[#This Row],[League]]</f>
        <v>The Last WaltzMain Event Online March 29 8 pm ET League 4</v>
      </c>
      <c r="C435" s="10" t="s">
        <v>858</v>
      </c>
      <c r="D435" t="s">
        <v>859</v>
      </c>
      <c r="E435" t="s">
        <v>426</v>
      </c>
      <c r="F435">
        <v>3</v>
      </c>
      <c r="G435">
        <v>632</v>
      </c>
      <c r="H435">
        <v>401.5</v>
      </c>
      <c r="I435">
        <v>1033.5</v>
      </c>
      <c r="J435">
        <v>0</v>
      </c>
      <c r="K435">
        <f t="shared" si="6"/>
        <v>14</v>
      </c>
    </row>
    <row r="436" spans="1:11" x14ac:dyDescent="0.25">
      <c r="A436">
        <v>468</v>
      </c>
      <c r="B436" s="10" t="str">
        <f>STANDINGS_OVERALL[[#This Row],[Team]]&amp;STANDINGS_OVERALL[[#This Row],[League]]</f>
        <v>LunkersMain Event Online March 29 8 pm ET League 4</v>
      </c>
      <c r="C436" s="10" t="s">
        <v>869</v>
      </c>
      <c r="D436" t="s">
        <v>76</v>
      </c>
      <c r="E436" t="s">
        <v>426</v>
      </c>
      <c r="F436">
        <v>13</v>
      </c>
      <c r="G436">
        <v>449</v>
      </c>
      <c r="H436">
        <v>476</v>
      </c>
      <c r="I436">
        <v>925</v>
      </c>
      <c r="J436">
        <v>0</v>
      </c>
      <c r="K436">
        <f t="shared" si="6"/>
        <v>15</v>
      </c>
    </row>
    <row r="437" spans="1:11" x14ac:dyDescent="0.25">
      <c r="A437">
        <v>36</v>
      </c>
      <c r="B437" s="10" t="str">
        <f>STANDINGS_OVERALL[[#This Row],[Team]]&amp;STANDINGS_OVERALL[[#This Row],[League]]</f>
        <v>deadmoney5Main Event Online March 30 8 pm ET League 1</v>
      </c>
      <c r="C437" s="10" t="s">
        <v>250</v>
      </c>
      <c r="D437" t="s">
        <v>53</v>
      </c>
      <c r="E437" t="s">
        <v>319</v>
      </c>
      <c r="F437">
        <v>1</v>
      </c>
      <c r="G437">
        <v>1566</v>
      </c>
      <c r="H437" s="9">
        <v>1945</v>
      </c>
      <c r="I437">
        <v>3511</v>
      </c>
      <c r="J437" s="9">
        <v>0</v>
      </c>
      <c r="K437">
        <f t="shared" si="6"/>
        <v>1</v>
      </c>
    </row>
    <row r="438" spans="1:11" x14ac:dyDescent="0.25">
      <c r="A438">
        <v>48</v>
      </c>
      <c r="B438" s="10" t="str">
        <f>STANDINGS_OVERALL[[#This Row],[Team]]&amp;STANDINGS_OVERALL[[#This Row],[League]]</f>
        <v>D'Glester HardunkichudMain Event Online March 30 8 pm ET League 1</v>
      </c>
      <c r="C438" s="10" t="s">
        <v>462</v>
      </c>
      <c r="D438" t="s">
        <v>382</v>
      </c>
      <c r="E438" t="s">
        <v>319</v>
      </c>
      <c r="F438">
        <v>8</v>
      </c>
      <c r="G438">
        <v>1649.5</v>
      </c>
      <c r="H438" s="9">
        <v>1731.5</v>
      </c>
      <c r="I438">
        <v>3381</v>
      </c>
      <c r="J438" s="9">
        <v>0</v>
      </c>
      <c r="K438">
        <f t="shared" si="6"/>
        <v>2</v>
      </c>
    </row>
    <row r="439" spans="1:11" x14ac:dyDescent="0.25">
      <c r="A439">
        <v>59</v>
      </c>
      <c r="B439" s="10" t="str">
        <f>STANDINGS_OVERALL[[#This Row],[Team]]&amp;STANDINGS_OVERALL[[#This Row],[League]]</f>
        <v>DemolitionMain Event Online March 30 8 pm ET League 1</v>
      </c>
      <c r="C439" s="10" t="s">
        <v>470</v>
      </c>
      <c r="D439" t="s">
        <v>471</v>
      </c>
      <c r="E439" t="s">
        <v>319</v>
      </c>
      <c r="F439">
        <v>7</v>
      </c>
      <c r="G439">
        <v>1808</v>
      </c>
      <c r="H439" s="9">
        <v>1507</v>
      </c>
      <c r="I439" s="9">
        <v>3315</v>
      </c>
      <c r="J439" s="9">
        <v>0</v>
      </c>
      <c r="K439">
        <f t="shared" si="6"/>
        <v>3</v>
      </c>
    </row>
    <row r="440" spans="1:11" x14ac:dyDescent="0.25">
      <c r="A440">
        <v>76</v>
      </c>
      <c r="B440" s="10" t="str">
        <f>STANDINGS_OVERALL[[#This Row],[Team]]&amp;STANDINGS_OVERALL[[#This Row],[League]]</f>
        <v>Mr. Wilhelm's A SquadMain Event Online March 30 8 pm ET League 1</v>
      </c>
      <c r="C440" s="10" t="s">
        <v>484</v>
      </c>
      <c r="D440" t="s">
        <v>428</v>
      </c>
      <c r="E440" t="s">
        <v>319</v>
      </c>
      <c r="F440">
        <v>13</v>
      </c>
      <c r="G440">
        <v>1600</v>
      </c>
      <c r="H440" s="9">
        <v>1622.5</v>
      </c>
      <c r="I440" s="9">
        <v>3222.5</v>
      </c>
      <c r="J440" s="9">
        <v>0</v>
      </c>
      <c r="K440">
        <f t="shared" si="6"/>
        <v>4</v>
      </c>
    </row>
    <row r="441" spans="1:11" x14ac:dyDescent="0.25">
      <c r="A441">
        <v>129</v>
      </c>
      <c r="B441" s="10" t="str">
        <f>STANDINGS_OVERALL[[#This Row],[Team]]&amp;STANDINGS_OVERALL[[#This Row],[League]]</f>
        <v>El PresidenteMain Event Online March 30 8 pm ET League 1</v>
      </c>
      <c r="C441" s="10" t="s">
        <v>535</v>
      </c>
      <c r="D441" t="s">
        <v>380</v>
      </c>
      <c r="E441" t="s">
        <v>319</v>
      </c>
      <c r="F441">
        <v>6</v>
      </c>
      <c r="G441">
        <v>1546.5</v>
      </c>
      <c r="H441" s="9">
        <v>1362</v>
      </c>
      <c r="I441" s="9">
        <v>2908.5</v>
      </c>
      <c r="J441" s="9">
        <v>0</v>
      </c>
      <c r="K441">
        <f t="shared" si="6"/>
        <v>5</v>
      </c>
    </row>
    <row r="442" spans="1:11" x14ac:dyDescent="0.25">
      <c r="A442">
        <v>172</v>
      </c>
      <c r="B442" s="10" t="str">
        <f>STANDINGS_OVERALL[[#This Row],[Team]]&amp;STANDINGS_OVERALL[[#This Row],[League]]</f>
        <v>Team mitseffMain Event Online March 30 8 pm ET League 1</v>
      </c>
      <c r="C442" s="10" t="s">
        <v>572</v>
      </c>
      <c r="D442" t="s">
        <v>573</v>
      </c>
      <c r="E442" t="s">
        <v>319</v>
      </c>
      <c r="F442">
        <v>5</v>
      </c>
      <c r="G442">
        <v>1468.5</v>
      </c>
      <c r="H442" s="9">
        <v>1250.5</v>
      </c>
      <c r="I442">
        <v>2719</v>
      </c>
      <c r="J442" s="9">
        <v>0</v>
      </c>
      <c r="K442">
        <f t="shared" si="6"/>
        <v>6</v>
      </c>
    </row>
    <row r="443" spans="1:11" x14ac:dyDescent="0.25">
      <c r="A443">
        <v>197</v>
      </c>
      <c r="B443" s="10" t="str">
        <f>STANDINGS_OVERALL[[#This Row],[Team]]&amp;STANDINGS_OVERALL[[#This Row],[League]]</f>
        <v>The Notorious C.O.Z.Main Event Online March 30 8 pm ET League 1</v>
      </c>
      <c r="C443" s="10" t="s">
        <v>491</v>
      </c>
      <c r="D443" t="s">
        <v>122</v>
      </c>
      <c r="E443" t="s">
        <v>319</v>
      </c>
      <c r="F443">
        <v>14</v>
      </c>
      <c r="G443">
        <v>940.5</v>
      </c>
      <c r="H443" s="9">
        <v>1673</v>
      </c>
      <c r="I443" s="9">
        <v>2613.5</v>
      </c>
      <c r="J443" s="9">
        <v>0</v>
      </c>
      <c r="K443">
        <f t="shared" si="6"/>
        <v>7</v>
      </c>
    </row>
    <row r="444" spans="1:11" x14ac:dyDescent="0.25">
      <c r="A444">
        <v>231</v>
      </c>
      <c r="B444" s="10" t="str">
        <f>STANDINGS_OVERALL[[#This Row],[Team]]&amp;STANDINGS_OVERALL[[#This Row],[League]]</f>
        <v>KaizenMain Event Online March 30 8 pm ET League 1</v>
      </c>
      <c r="C444" s="10" t="s">
        <v>630</v>
      </c>
      <c r="D444" t="s">
        <v>631</v>
      </c>
      <c r="E444" t="s">
        <v>319</v>
      </c>
      <c r="F444">
        <v>2</v>
      </c>
      <c r="G444">
        <v>891</v>
      </c>
      <c r="H444" s="9">
        <v>1601</v>
      </c>
      <c r="I444" s="9">
        <v>2492</v>
      </c>
      <c r="J444" s="9">
        <v>0</v>
      </c>
      <c r="K444">
        <f t="shared" si="6"/>
        <v>8</v>
      </c>
    </row>
    <row r="445" spans="1:11" x14ac:dyDescent="0.25">
      <c r="A445">
        <v>252</v>
      </c>
      <c r="B445" s="10" t="str">
        <f>STANDINGS_OVERALL[[#This Row],[Team]]&amp;STANDINGS_OVERALL[[#This Row],[League]]</f>
        <v>FlawlessTomLawlessMain Event Online March 30 8 pm ET League 1</v>
      </c>
      <c r="C445" s="10" t="s">
        <v>649</v>
      </c>
      <c r="D445" t="s">
        <v>650</v>
      </c>
      <c r="E445" t="s">
        <v>319</v>
      </c>
      <c r="F445">
        <v>10</v>
      </c>
      <c r="G445">
        <v>937.5</v>
      </c>
      <c r="H445" s="9">
        <v>1461</v>
      </c>
      <c r="I445" s="9">
        <v>2398.5</v>
      </c>
      <c r="J445" s="9">
        <v>0</v>
      </c>
      <c r="K445">
        <f t="shared" si="6"/>
        <v>9</v>
      </c>
    </row>
    <row r="446" spans="1:11" x14ac:dyDescent="0.25">
      <c r="A446">
        <v>295</v>
      </c>
      <c r="B446" s="10" t="str">
        <f>STANDINGS_OVERALL[[#This Row],[Team]]&amp;STANDINGS_OVERALL[[#This Row],[League]]</f>
        <v>One for the DaggerMain Event Online March 30 8 pm ET League 1</v>
      </c>
      <c r="C446" s="10" t="s">
        <v>57</v>
      </c>
      <c r="D446" t="s">
        <v>58</v>
      </c>
      <c r="E446" t="s">
        <v>319</v>
      </c>
      <c r="F446">
        <v>9</v>
      </c>
      <c r="G446">
        <v>1684</v>
      </c>
      <c r="H446" s="9">
        <v>510.5</v>
      </c>
      <c r="I446" s="9">
        <v>2194.5</v>
      </c>
      <c r="J446" s="9">
        <v>0</v>
      </c>
      <c r="K446">
        <f t="shared" si="6"/>
        <v>10</v>
      </c>
    </row>
    <row r="447" spans="1:11" x14ac:dyDescent="0.25">
      <c r="A447">
        <v>359</v>
      </c>
      <c r="B447" s="10" t="str">
        <f>STANDINGS_OVERALL[[#This Row],[Team]]&amp;STANDINGS_OVERALL[[#This Row],[League]]</f>
        <v>Stoop Ball 2Main Event Online March 30 8 pm ET League 1</v>
      </c>
      <c r="C447" s="10" t="s">
        <v>282</v>
      </c>
      <c r="D447" t="s">
        <v>253</v>
      </c>
      <c r="E447" t="s">
        <v>319</v>
      </c>
      <c r="F447">
        <v>11</v>
      </c>
      <c r="G447">
        <v>1113.5</v>
      </c>
      <c r="H447" s="9">
        <v>750</v>
      </c>
      <c r="I447" s="9">
        <v>1863.5</v>
      </c>
      <c r="J447" s="9">
        <v>0</v>
      </c>
      <c r="K447">
        <f t="shared" si="6"/>
        <v>11</v>
      </c>
    </row>
    <row r="448" spans="1:11" x14ac:dyDescent="0.25">
      <c r="A448">
        <v>367</v>
      </c>
      <c r="B448" s="10" t="str">
        <f>STANDINGS_OVERALL[[#This Row],[Team]]&amp;STANDINGS_OVERALL[[#This Row],[League]]</f>
        <v>Team BennetteMain Event Online March 30 8 pm ET League 1</v>
      </c>
      <c r="C448" s="10" t="s">
        <v>767</v>
      </c>
      <c r="D448" t="s">
        <v>768</v>
      </c>
      <c r="E448" t="s">
        <v>319</v>
      </c>
      <c r="F448">
        <v>3</v>
      </c>
      <c r="G448">
        <v>1159</v>
      </c>
      <c r="H448">
        <v>660</v>
      </c>
      <c r="I448" s="9">
        <v>1819</v>
      </c>
      <c r="J448" s="9">
        <v>0</v>
      </c>
      <c r="K448">
        <f t="shared" si="6"/>
        <v>12</v>
      </c>
    </row>
    <row r="449" spans="1:11" x14ac:dyDescent="0.25">
      <c r="A449">
        <v>409</v>
      </c>
      <c r="B449" s="10" t="str">
        <f>STANDINGS_OVERALL[[#This Row],[Team]]&amp;STANDINGS_OVERALL[[#This Row],[League]]</f>
        <v>Puddle of NudMain Event Online March 30 8 pm ET League 1</v>
      </c>
      <c r="C449" s="10" t="s">
        <v>254</v>
      </c>
      <c r="D449" t="s">
        <v>108</v>
      </c>
      <c r="E449" t="s">
        <v>319</v>
      </c>
      <c r="F449">
        <v>12</v>
      </c>
      <c r="G449">
        <v>402.5</v>
      </c>
      <c r="H449">
        <v>1108</v>
      </c>
      <c r="I449">
        <v>1510.5</v>
      </c>
      <c r="J449">
        <v>0</v>
      </c>
      <c r="K449">
        <f t="shared" si="6"/>
        <v>13</v>
      </c>
    </row>
    <row r="450" spans="1:11" x14ac:dyDescent="0.25">
      <c r="A450">
        <v>411</v>
      </c>
      <c r="B450" s="10" t="str">
        <f>STANDINGS_OVERALL[[#This Row],[Team]]&amp;STANDINGS_OVERALL[[#This Row],[League]]</f>
        <v>Team JohnsonMain Event Online March 30 8 pm ET League 1</v>
      </c>
      <c r="C450" s="10" t="s">
        <v>151</v>
      </c>
      <c r="D450" t="s">
        <v>152</v>
      </c>
      <c r="E450" t="s">
        <v>319</v>
      </c>
      <c r="F450">
        <v>4</v>
      </c>
      <c r="G450">
        <v>329.5</v>
      </c>
      <c r="H450">
        <v>1170.5</v>
      </c>
      <c r="I450">
        <v>1500</v>
      </c>
      <c r="J450">
        <v>0</v>
      </c>
      <c r="K450">
        <f t="shared" ref="K450:K481" si="7">IF(E450=E449,K449+1,1)</f>
        <v>14</v>
      </c>
    </row>
    <row r="451" spans="1:11" x14ac:dyDescent="0.25">
      <c r="A451">
        <v>451</v>
      </c>
      <c r="B451" s="10" t="str">
        <f>STANDINGS_OVERALL[[#This Row],[Team]]&amp;STANDINGS_OVERALL[[#This Row],[League]]</f>
        <v>WalfredoMain Event Online March 30 8 pm ET League 1</v>
      </c>
      <c r="C451" s="10" t="s">
        <v>844</v>
      </c>
      <c r="D451" t="s">
        <v>845</v>
      </c>
      <c r="E451" t="s">
        <v>319</v>
      </c>
      <c r="F451">
        <v>15</v>
      </c>
      <c r="G451">
        <v>913.5</v>
      </c>
      <c r="H451">
        <v>282.5</v>
      </c>
      <c r="I451">
        <v>1196</v>
      </c>
      <c r="J451">
        <v>0</v>
      </c>
      <c r="K451">
        <f t="shared" si="7"/>
        <v>15</v>
      </c>
    </row>
    <row r="452" spans="1:11" x14ac:dyDescent="0.25">
      <c r="A452">
        <v>6</v>
      </c>
      <c r="B452" s="10" t="str">
        <f>STANDINGS_OVERALL[[#This Row],[Team]]&amp;STANDINGS_OVERALL[[#This Row],[League]]</f>
        <v>Fire Dynasty BCMain Event Online March 30 8 pm ET League 2</v>
      </c>
      <c r="C452" s="10" t="s">
        <v>21</v>
      </c>
      <c r="D452" t="s">
        <v>22</v>
      </c>
      <c r="E452" t="s">
        <v>307</v>
      </c>
      <c r="F452">
        <v>7</v>
      </c>
      <c r="G452">
        <v>2153.5</v>
      </c>
      <c r="H452" s="9">
        <v>2037.5</v>
      </c>
      <c r="I452">
        <v>4191</v>
      </c>
      <c r="J452" s="9">
        <v>0</v>
      </c>
      <c r="K452">
        <f t="shared" si="7"/>
        <v>1</v>
      </c>
    </row>
    <row r="453" spans="1:11" x14ac:dyDescent="0.25">
      <c r="A453">
        <v>9</v>
      </c>
      <c r="B453" s="10" t="str">
        <f>STANDINGS_OVERALL[[#This Row],[Team]]&amp;STANDINGS_OVERALL[[#This Row],[League]]</f>
        <v>Money IIIMain Event Online March 30 8 pm ET League 2</v>
      </c>
      <c r="C453" s="10" t="s">
        <v>423</v>
      </c>
      <c r="D453" t="s">
        <v>67</v>
      </c>
      <c r="E453" t="s">
        <v>307</v>
      </c>
      <c r="F453">
        <v>15</v>
      </c>
      <c r="G453">
        <v>1904.5</v>
      </c>
      <c r="H453" s="9">
        <v>2092</v>
      </c>
      <c r="I453">
        <v>3996.5</v>
      </c>
      <c r="J453" s="9">
        <v>0</v>
      </c>
      <c r="K453">
        <f t="shared" si="7"/>
        <v>2</v>
      </c>
    </row>
    <row r="454" spans="1:11" x14ac:dyDescent="0.25">
      <c r="A454">
        <v>14</v>
      </c>
      <c r="B454" s="10" t="str">
        <f>STANDINGS_OVERALL[[#This Row],[Team]]&amp;STANDINGS_OVERALL[[#This Row],[League]]</f>
        <v>Rockwell's TrollhuntersMain Event Online March 30 8 pm ET League 2</v>
      </c>
      <c r="C454" s="10" t="s">
        <v>431</v>
      </c>
      <c r="D454" t="s">
        <v>114</v>
      </c>
      <c r="E454" t="s">
        <v>307</v>
      </c>
      <c r="F454">
        <v>8</v>
      </c>
      <c r="G454">
        <v>2065</v>
      </c>
      <c r="H454">
        <v>1798.5</v>
      </c>
      <c r="I454">
        <v>3863.5</v>
      </c>
      <c r="J454" s="9">
        <v>0</v>
      </c>
      <c r="K454">
        <f t="shared" si="7"/>
        <v>3</v>
      </c>
    </row>
    <row r="455" spans="1:11" x14ac:dyDescent="0.25">
      <c r="A455">
        <v>19</v>
      </c>
      <c r="B455" s="10" t="str">
        <f>STANDINGS_OVERALL[[#This Row],[Team]]&amp;STANDINGS_OVERALL[[#This Row],[League]]</f>
        <v>Doctor WhoMain Event Online March 30 8 pm ET League 2</v>
      </c>
      <c r="C455" s="10" t="s">
        <v>312</v>
      </c>
      <c r="D455" t="s">
        <v>148</v>
      </c>
      <c r="E455" t="s">
        <v>307</v>
      </c>
      <c r="F455">
        <v>10</v>
      </c>
      <c r="G455">
        <v>1999</v>
      </c>
      <c r="H455" s="9">
        <v>1732</v>
      </c>
      <c r="I455" s="9">
        <v>3731</v>
      </c>
      <c r="J455" s="9">
        <v>0</v>
      </c>
      <c r="K455">
        <f t="shared" si="7"/>
        <v>4</v>
      </c>
    </row>
    <row r="456" spans="1:11" x14ac:dyDescent="0.25">
      <c r="A456">
        <v>90</v>
      </c>
      <c r="B456" s="10" t="str">
        <f>STANDINGS_OVERALL[[#This Row],[Team]]&amp;STANDINGS_OVERALL[[#This Row],[League]]</f>
        <v>Team MadaniMain Event Online March 30 8 pm ET League 2</v>
      </c>
      <c r="C456" s="10" t="s">
        <v>153</v>
      </c>
      <c r="D456" t="s">
        <v>492</v>
      </c>
      <c r="E456" t="s">
        <v>307</v>
      </c>
      <c r="F456">
        <v>4</v>
      </c>
      <c r="G456">
        <v>1201.5</v>
      </c>
      <c r="H456">
        <v>1921</v>
      </c>
      <c r="I456">
        <v>3122.5</v>
      </c>
      <c r="J456" s="9">
        <v>0</v>
      </c>
      <c r="K456">
        <f t="shared" si="7"/>
        <v>5</v>
      </c>
    </row>
    <row r="457" spans="1:11" x14ac:dyDescent="0.25">
      <c r="A457">
        <v>124</v>
      </c>
      <c r="B457" s="10" t="str">
        <f>STANDINGS_OVERALL[[#This Row],[Team]]&amp;STANDINGS_OVERALL[[#This Row],[League]]</f>
        <v>Pine Tar Pros- ME3Main Event Online March 30 8 pm ET League 2</v>
      </c>
      <c r="C457" s="10" t="s">
        <v>531</v>
      </c>
      <c r="D457" t="s">
        <v>502</v>
      </c>
      <c r="E457" t="s">
        <v>307</v>
      </c>
      <c r="F457">
        <v>3</v>
      </c>
      <c r="G457">
        <v>1910.5</v>
      </c>
      <c r="H457">
        <v>1015</v>
      </c>
      <c r="I457">
        <v>2925.5</v>
      </c>
      <c r="J457" s="9">
        <v>0</v>
      </c>
      <c r="K457">
        <f t="shared" si="7"/>
        <v>6</v>
      </c>
    </row>
    <row r="458" spans="1:11" x14ac:dyDescent="0.25">
      <c r="A458">
        <v>184</v>
      </c>
      <c r="B458" s="10" t="str">
        <f>STANDINGS_OVERALL[[#This Row],[Team]]&amp;STANDINGS_OVERALL[[#This Row],[League]]</f>
        <v>FoleyMain Event Online March 30 8 pm ET League 2</v>
      </c>
      <c r="C458" s="10" t="s">
        <v>588</v>
      </c>
      <c r="D458" t="s">
        <v>589</v>
      </c>
      <c r="E458" t="s">
        <v>307</v>
      </c>
      <c r="F458">
        <v>9</v>
      </c>
      <c r="G458">
        <v>784.5</v>
      </c>
      <c r="H458" s="9">
        <v>1874.5</v>
      </c>
      <c r="I458">
        <v>2659</v>
      </c>
      <c r="J458" s="9">
        <v>0</v>
      </c>
      <c r="K458">
        <f t="shared" si="7"/>
        <v>7</v>
      </c>
    </row>
    <row r="459" spans="1:11" x14ac:dyDescent="0.25">
      <c r="A459">
        <v>284</v>
      </c>
      <c r="B459" s="10" t="str">
        <f>STANDINGS_OVERALL[[#This Row],[Team]]&amp;STANDINGS_OVERALL[[#This Row],[League]]</f>
        <v>Maspeth SOPRANOSMain Event Online March 30 8 pm ET League 2</v>
      </c>
      <c r="C459" s="10" t="s">
        <v>677</v>
      </c>
      <c r="D459" t="s">
        <v>678</v>
      </c>
      <c r="E459" t="s">
        <v>307</v>
      </c>
      <c r="F459">
        <v>13</v>
      </c>
      <c r="G459">
        <v>442.5</v>
      </c>
      <c r="H459">
        <v>1813.5</v>
      </c>
      <c r="I459">
        <v>2256</v>
      </c>
      <c r="J459">
        <v>0</v>
      </c>
      <c r="K459">
        <f t="shared" si="7"/>
        <v>8</v>
      </c>
    </row>
    <row r="460" spans="1:11" x14ac:dyDescent="0.25">
      <c r="A460">
        <v>353</v>
      </c>
      <c r="B460" s="10" t="str">
        <f>STANDINGS_OVERALL[[#This Row],[Team]]&amp;STANDINGS_OVERALL[[#This Row],[League]]</f>
        <v>Glenneration XMain Event Online March 30 8 pm ET League 2</v>
      </c>
      <c r="C460" s="10" t="s">
        <v>145</v>
      </c>
      <c r="D460" t="s">
        <v>146</v>
      </c>
      <c r="E460" t="s">
        <v>307</v>
      </c>
      <c r="F460">
        <v>5</v>
      </c>
      <c r="G460">
        <v>1073.5</v>
      </c>
      <c r="H460" s="9">
        <v>816.5</v>
      </c>
      <c r="I460" s="9">
        <v>1890</v>
      </c>
      <c r="J460" s="9">
        <v>0</v>
      </c>
      <c r="K460">
        <f t="shared" si="7"/>
        <v>9</v>
      </c>
    </row>
    <row r="461" spans="1:11" x14ac:dyDescent="0.25">
      <c r="A461">
        <v>378</v>
      </c>
      <c r="B461" s="10" t="str">
        <f>STANDINGS_OVERALL[[#This Row],[Team]]&amp;STANDINGS_OVERALL[[#This Row],[League]]</f>
        <v>BlueWaveMain Event Online March 30 8 pm ET League 2</v>
      </c>
      <c r="C461" s="10" t="s">
        <v>776</v>
      </c>
      <c r="D461" t="s">
        <v>286</v>
      </c>
      <c r="E461" t="s">
        <v>307</v>
      </c>
      <c r="F461">
        <v>1</v>
      </c>
      <c r="G461">
        <v>1279</v>
      </c>
      <c r="H461">
        <v>462</v>
      </c>
      <c r="I461">
        <v>1741</v>
      </c>
      <c r="J461">
        <v>0</v>
      </c>
      <c r="K461">
        <f t="shared" si="7"/>
        <v>10</v>
      </c>
    </row>
    <row r="462" spans="1:11" x14ac:dyDescent="0.25">
      <c r="A462">
        <v>433</v>
      </c>
      <c r="B462" s="10" t="str">
        <f>STANDINGS_OVERALL[[#This Row],[Team]]&amp;STANDINGS_OVERALL[[#This Row],[League]]</f>
        <v>ALarmMain Event Online March 30 8 pm ET League 2</v>
      </c>
      <c r="C462" s="10" t="s">
        <v>824</v>
      </c>
      <c r="D462" t="s">
        <v>73</v>
      </c>
      <c r="E462" t="s">
        <v>307</v>
      </c>
      <c r="F462">
        <v>6</v>
      </c>
      <c r="G462">
        <v>727</v>
      </c>
      <c r="H462">
        <v>644.5</v>
      </c>
      <c r="I462">
        <v>1371.5</v>
      </c>
      <c r="J462">
        <v>0</v>
      </c>
      <c r="K462">
        <f t="shared" si="7"/>
        <v>11</v>
      </c>
    </row>
    <row r="463" spans="1:11" x14ac:dyDescent="0.25">
      <c r="A463">
        <v>439</v>
      </c>
      <c r="B463" s="10" t="str">
        <f>STANDINGS_OVERALL[[#This Row],[Team]]&amp;STANDINGS_OVERALL[[#This Row],[League]]</f>
        <v>Ulrich's Rebellion RoomMain Event Online March 30 8 pm ET League 2</v>
      </c>
      <c r="C463" s="10" t="s">
        <v>833</v>
      </c>
      <c r="D463" t="s">
        <v>184</v>
      </c>
      <c r="E463" t="s">
        <v>307</v>
      </c>
      <c r="F463">
        <v>11</v>
      </c>
      <c r="G463">
        <v>540</v>
      </c>
      <c r="H463">
        <v>791</v>
      </c>
      <c r="I463">
        <v>1331</v>
      </c>
      <c r="J463">
        <v>0</v>
      </c>
      <c r="K463">
        <f t="shared" si="7"/>
        <v>12</v>
      </c>
    </row>
    <row r="464" spans="1:11" x14ac:dyDescent="0.25">
      <c r="A464">
        <v>446</v>
      </c>
      <c r="B464" s="10" t="str">
        <f>STANDINGS_OVERALL[[#This Row],[Team]]&amp;STANDINGS_OVERALL[[#This Row],[League]]</f>
        <v>Baseball sevant 2Main Event Online March 30 8 pm ET League 2</v>
      </c>
      <c r="C464" s="10" t="s">
        <v>335</v>
      </c>
      <c r="D464" t="s">
        <v>231</v>
      </c>
      <c r="E464" t="s">
        <v>307</v>
      </c>
      <c r="F464">
        <v>14</v>
      </c>
      <c r="G464">
        <v>765.5</v>
      </c>
      <c r="H464">
        <v>490.5</v>
      </c>
      <c r="I464">
        <v>1256</v>
      </c>
      <c r="J464">
        <v>0</v>
      </c>
      <c r="K464">
        <f t="shared" si="7"/>
        <v>13</v>
      </c>
    </row>
    <row r="465" spans="1:11" x14ac:dyDescent="0.25">
      <c r="A465">
        <v>470</v>
      </c>
      <c r="B465" s="10" t="str">
        <f>STANDINGS_OVERALL[[#This Row],[Team]]&amp;STANDINGS_OVERALL[[#This Row],[League]]</f>
        <v>MustSeeTV314{M3}Main Event Online March 30 8 pm ET League 2</v>
      </c>
      <c r="C465" s="10" t="s">
        <v>871</v>
      </c>
      <c r="D465" t="s">
        <v>40</v>
      </c>
      <c r="E465" t="s">
        <v>307</v>
      </c>
      <c r="F465">
        <v>2</v>
      </c>
      <c r="G465">
        <v>166.5</v>
      </c>
      <c r="H465">
        <v>675.5</v>
      </c>
      <c r="I465">
        <v>842</v>
      </c>
      <c r="J465">
        <v>0</v>
      </c>
      <c r="K465">
        <f t="shared" si="7"/>
        <v>14</v>
      </c>
    </row>
    <row r="466" spans="1:11" x14ac:dyDescent="0.25">
      <c r="A466">
        <v>475</v>
      </c>
      <c r="B466" s="10" t="str">
        <f>STANDINGS_OVERALL[[#This Row],[Team]]&amp;STANDINGS_OVERALL[[#This Row],[League]]</f>
        <v>So bad I don't deserve a team nameMain Event Online March 30 8 pm ET League 2</v>
      </c>
      <c r="C466" s="10" t="s">
        <v>881</v>
      </c>
      <c r="D466" t="s">
        <v>132</v>
      </c>
      <c r="E466" t="s">
        <v>307</v>
      </c>
      <c r="F466">
        <v>12</v>
      </c>
      <c r="G466">
        <v>471</v>
      </c>
      <c r="H466">
        <v>285.5</v>
      </c>
      <c r="I466">
        <v>756.5</v>
      </c>
      <c r="J466">
        <v>0</v>
      </c>
      <c r="K466">
        <f t="shared" si="7"/>
        <v>15</v>
      </c>
    </row>
    <row r="467" spans="1:11" x14ac:dyDescent="0.25">
      <c r="A467">
        <v>8</v>
      </c>
      <c r="B467" s="10" t="str">
        <f>STANDINGS_OVERALL[[#This Row],[Team]]&amp;STANDINGS_OVERALL[[#This Row],[League]]</f>
        <v>I Love Don DenkingerMain Event Online March 30 8 pm ET League 3</v>
      </c>
      <c r="C467" s="10" t="s">
        <v>420</v>
      </c>
      <c r="D467" t="s">
        <v>421</v>
      </c>
      <c r="E467" t="s">
        <v>422</v>
      </c>
      <c r="F467">
        <v>7</v>
      </c>
      <c r="G467">
        <v>1918</v>
      </c>
      <c r="H467" s="9">
        <v>2131.5</v>
      </c>
      <c r="I467" s="9">
        <v>4049.5</v>
      </c>
      <c r="J467" s="9">
        <v>0</v>
      </c>
      <c r="K467">
        <f t="shared" si="7"/>
        <v>1</v>
      </c>
    </row>
    <row r="468" spans="1:11" x14ac:dyDescent="0.25">
      <c r="A468">
        <v>69</v>
      </c>
      <c r="B468" s="10" t="str">
        <f>STANDINGS_OVERALL[[#This Row],[Team]]&amp;STANDINGS_OVERALL[[#This Row],[League]]</f>
        <v>Team LibrosMain Event Online March 30 8 pm ET League 3</v>
      </c>
      <c r="C468" s="10" t="s">
        <v>338</v>
      </c>
      <c r="D468" t="s">
        <v>339</v>
      </c>
      <c r="E468" t="s">
        <v>422</v>
      </c>
      <c r="F468">
        <v>11</v>
      </c>
      <c r="G468">
        <v>1342.5</v>
      </c>
      <c r="H468" s="9">
        <v>1900</v>
      </c>
      <c r="I468" s="9">
        <v>3242.5</v>
      </c>
      <c r="J468" s="9">
        <v>0</v>
      </c>
      <c r="K468">
        <f t="shared" si="7"/>
        <v>2</v>
      </c>
    </row>
    <row r="469" spans="1:11" x14ac:dyDescent="0.25">
      <c r="A469">
        <v>72</v>
      </c>
      <c r="B469" s="10" t="str">
        <f>STANDINGS_OVERALL[[#This Row],[Team]]&amp;STANDINGS_OVERALL[[#This Row],[League]]</f>
        <v>President JesusMain Event Online March 30 8 pm ET League 3</v>
      </c>
      <c r="C469" s="10" t="s">
        <v>203</v>
      </c>
      <c r="D469" t="s">
        <v>102</v>
      </c>
      <c r="E469" t="s">
        <v>422</v>
      </c>
      <c r="F469">
        <v>3</v>
      </c>
      <c r="G469">
        <v>1205</v>
      </c>
      <c r="H469" s="9">
        <v>2027.5</v>
      </c>
      <c r="I469" s="9">
        <v>3232.5</v>
      </c>
      <c r="J469" s="9">
        <v>0</v>
      </c>
      <c r="K469">
        <f t="shared" si="7"/>
        <v>3</v>
      </c>
    </row>
    <row r="470" spans="1:11" x14ac:dyDescent="0.25">
      <c r="A470">
        <v>95</v>
      </c>
      <c r="B470" s="10" t="str">
        <f>STANDINGS_OVERALL[[#This Row],[Team]]&amp;STANDINGS_OVERALL[[#This Row],[League]]</f>
        <v>Spartacus IIMain Event Online March 30 8 pm ET League 3</v>
      </c>
      <c r="C470" s="10" t="s">
        <v>497</v>
      </c>
      <c r="D470" t="s">
        <v>218</v>
      </c>
      <c r="E470" t="s">
        <v>422</v>
      </c>
      <c r="F470">
        <v>8</v>
      </c>
      <c r="G470">
        <v>1375</v>
      </c>
      <c r="H470" s="9">
        <v>1736.5</v>
      </c>
      <c r="I470" s="9">
        <v>3111.5</v>
      </c>
      <c r="J470" s="9">
        <v>0</v>
      </c>
      <c r="K470">
        <f t="shared" si="7"/>
        <v>4</v>
      </c>
    </row>
    <row r="471" spans="1:11" x14ac:dyDescent="0.25">
      <c r="A471">
        <v>99</v>
      </c>
      <c r="B471" s="10" t="str">
        <f>STANDINGS_OVERALL[[#This Row],[Team]]&amp;STANDINGS_OVERALL[[#This Row],[League]]</f>
        <v>Team BraderMain Event Online March 30 8 pm ET League 3</v>
      </c>
      <c r="C471" s="10" t="s">
        <v>503</v>
      </c>
      <c r="D471" t="s">
        <v>504</v>
      </c>
      <c r="E471" t="s">
        <v>422</v>
      </c>
      <c r="F471">
        <v>9</v>
      </c>
      <c r="G471">
        <v>1146.5</v>
      </c>
      <c r="H471">
        <v>1946.5</v>
      </c>
      <c r="I471">
        <v>3093</v>
      </c>
      <c r="J471" s="9">
        <v>0</v>
      </c>
      <c r="K471">
        <f t="shared" si="7"/>
        <v>5</v>
      </c>
    </row>
    <row r="472" spans="1:11" x14ac:dyDescent="0.25">
      <c r="A472">
        <v>122</v>
      </c>
      <c r="B472" s="10" t="str">
        <f>STANDINGS_OVERALL[[#This Row],[Team]]&amp;STANDINGS_OVERALL[[#This Row],[League]]</f>
        <v>Home Run DerbiesMain Event Online March 30 8 pm ET League 3</v>
      </c>
      <c r="C472" s="10" t="s">
        <v>448</v>
      </c>
      <c r="D472" t="s">
        <v>343</v>
      </c>
      <c r="E472" t="s">
        <v>422</v>
      </c>
      <c r="F472">
        <v>14</v>
      </c>
      <c r="G472">
        <v>1701.5</v>
      </c>
      <c r="H472" s="9">
        <v>1244</v>
      </c>
      <c r="I472" s="9">
        <v>2945.5</v>
      </c>
      <c r="J472" s="9">
        <v>0</v>
      </c>
      <c r="K472">
        <f t="shared" si="7"/>
        <v>6</v>
      </c>
    </row>
    <row r="473" spans="1:11" x14ac:dyDescent="0.25">
      <c r="A473">
        <v>162</v>
      </c>
      <c r="B473" s="10" t="str">
        <f>STANDINGS_OVERALL[[#This Row],[Team]]&amp;STANDINGS_OVERALL[[#This Row],[League]]</f>
        <v>Bats + WingersMain Event Online March 30 8 pm ET League 3</v>
      </c>
      <c r="C473" s="10" t="s">
        <v>566</v>
      </c>
      <c r="D473" t="s">
        <v>25</v>
      </c>
      <c r="E473" t="s">
        <v>422</v>
      </c>
      <c r="F473">
        <v>12</v>
      </c>
      <c r="G473">
        <v>1913</v>
      </c>
      <c r="H473" s="9">
        <v>836.5</v>
      </c>
      <c r="I473" s="9">
        <v>2749.5</v>
      </c>
      <c r="J473" s="9">
        <v>0</v>
      </c>
      <c r="K473">
        <f t="shared" si="7"/>
        <v>7</v>
      </c>
    </row>
    <row r="474" spans="1:11" x14ac:dyDescent="0.25">
      <c r="A474">
        <v>212</v>
      </c>
      <c r="B474" s="10" t="str">
        <f>STANDINGS_OVERALL[[#This Row],[Team]]&amp;STANDINGS_OVERALL[[#This Row],[League]]</f>
        <v>StealthMain Event Online March 30 8 pm ET League 3</v>
      </c>
      <c r="C474" s="10" t="s">
        <v>608</v>
      </c>
      <c r="D474" t="s">
        <v>62</v>
      </c>
      <c r="E474" t="s">
        <v>422</v>
      </c>
      <c r="F474">
        <v>10</v>
      </c>
      <c r="G474">
        <v>1872.5</v>
      </c>
      <c r="H474">
        <v>662</v>
      </c>
      <c r="I474">
        <v>2534.5</v>
      </c>
      <c r="J474" s="9">
        <v>0</v>
      </c>
      <c r="K474">
        <f t="shared" si="7"/>
        <v>8</v>
      </c>
    </row>
    <row r="475" spans="1:11" x14ac:dyDescent="0.25">
      <c r="A475">
        <v>333</v>
      </c>
      <c r="B475" s="10" t="str">
        <f>STANDINGS_OVERALL[[#This Row],[Team]]&amp;STANDINGS_OVERALL[[#This Row],[League]]</f>
        <v>A-TeamMain Event Online March 30 8 pm ET League 3</v>
      </c>
      <c r="C475" s="10" t="s">
        <v>26</v>
      </c>
      <c r="D475" t="s">
        <v>27</v>
      </c>
      <c r="E475" t="s">
        <v>422</v>
      </c>
      <c r="F475">
        <v>1</v>
      </c>
      <c r="G475">
        <v>1134.5</v>
      </c>
      <c r="H475" s="9">
        <v>843.5</v>
      </c>
      <c r="I475" s="9">
        <v>1978</v>
      </c>
      <c r="J475" s="9">
        <v>0</v>
      </c>
      <c r="K475">
        <f t="shared" si="7"/>
        <v>9</v>
      </c>
    </row>
    <row r="476" spans="1:11" x14ac:dyDescent="0.25">
      <c r="A476">
        <v>351</v>
      </c>
      <c r="B476" s="10" t="str">
        <f>STANDINGS_OVERALL[[#This Row],[Team]]&amp;STANDINGS_OVERALL[[#This Row],[League]]</f>
        <v>The Justice BerrysMain Event Online March 30 8 pm ET League 3</v>
      </c>
      <c r="C476" s="10" t="s">
        <v>594</v>
      </c>
      <c r="D476" t="s">
        <v>69</v>
      </c>
      <c r="E476" t="s">
        <v>422</v>
      </c>
      <c r="F476">
        <v>5</v>
      </c>
      <c r="G476">
        <v>821.5</v>
      </c>
      <c r="H476" s="9">
        <v>1075</v>
      </c>
      <c r="I476" s="9">
        <v>1896.5</v>
      </c>
      <c r="J476" s="9">
        <v>0</v>
      </c>
      <c r="K476">
        <f t="shared" si="7"/>
        <v>10</v>
      </c>
    </row>
    <row r="477" spans="1:11" x14ac:dyDescent="0.25">
      <c r="A477">
        <v>365</v>
      </c>
      <c r="B477" s="10" t="str">
        <f>STANDINGS_OVERALL[[#This Row],[Team]]&amp;STANDINGS_OVERALL[[#This Row],[League]]</f>
        <v>Mulleteers IIMain Event Online March 30 8 pm ET League 3</v>
      </c>
      <c r="C477" s="10" t="s">
        <v>765</v>
      </c>
      <c r="D477" t="s">
        <v>191</v>
      </c>
      <c r="E477" t="s">
        <v>422</v>
      </c>
      <c r="F477">
        <v>4</v>
      </c>
      <c r="G477">
        <v>1130.5</v>
      </c>
      <c r="H477" s="9">
        <v>703</v>
      </c>
      <c r="I477">
        <v>1833.5</v>
      </c>
      <c r="J477" s="9">
        <v>0</v>
      </c>
      <c r="K477">
        <f t="shared" si="7"/>
        <v>11</v>
      </c>
    </row>
    <row r="478" spans="1:11" x14ac:dyDescent="0.25">
      <c r="A478">
        <v>369</v>
      </c>
      <c r="B478" s="10" t="str">
        <f>STANDINGS_OVERALL[[#This Row],[Team]]&amp;STANDINGS_OVERALL[[#This Row],[League]]</f>
        <v>BABIP McbatflipsMain Event Online March 30 8 pm ET League 3</v>
      </c>
      <c r="C478" s="10" t="s">
        <v>770</v>
      </c>
      <c r="D478" t="s">
        <v>24</v>
      </c>
      <c r="E478" t="s">
        <v>422</v>
      </c>
      <c r="F478">
        <v>15</v>
      </c>
      <c r="G478">
        <v>927</v>
      </c>
      <c r="H478" s="9">
        <v>887.5</v>
      </c>
      <c r="I478" s="9">
        <v>1814.5</v>
      </c>
      <c r="J478" s="9">
        <v>0</v>
      </c>
      <c r="K478">
        <f t="shared" si="7"/>
        <v>12</v>
      </c>
    </row>
    <row r="479" spans="1:11" x14ac:dyDescent="0.25">
      <c r="A479">
        <v>394</v>
      </c>
      <c r="B479" s="10" t="str">
        <f>STANDINGS_OVERALL[[#This Row],[Team]]&amp;STANDINGS_OVERALL[[#This Row],[League]]</f>
        <v>Winning Fantasy BaseballMain Event Online March 30 8 pm ET League 3</v>
      </c>
      <c r="C479" s="10" t="s">
        <v>311</v>
      </c>
      <c r="D479" t="s">
        <v>78</v>
      </c>
      <c r="E479" t="s">
        <v>422</v>
      </c>
      <c r="F479">
        <v>2</v>
      </c>
      <c r="G479">
        <v>739.5</v>
      </c>
      <c r="H479">
        <v>901</v>
      </c>
      <c r="I479">
        <v>1640.5</v>
      </c>
      <c r="J479">
        <v>0</v>
      </c>
      <c r="K479">
        <f t="shared" si="7"/>
        <v>13</v>
      </c>
    </row>
    <row r="480" spans="1:11" x14ac:dyDescent="0.25">
      <c r="A480">
        <v>426</v>
      </c>
      <c r="B480" s="10" t="str">
        <f>STANDINGS_OVERALL[[#This Row],[Team]]&amp;STANDINGS_OVERALL[[#This Row],[League]]</f>
        <v>Team ZurichinMain Event Online March 30 8 pm ET League 3</v>
      </c>
      <c r="C480" s="10" t="s">
        <v>290</v>
      </c>
      <c r="D480" t="s">
        <v>291</v>
      </c>
      <c r="E480" t="s">
        <v>422</v>
      </c>
      <c r="F480">
        <v>13</v>
      </c>
      <c r="G480">
        <v>265.5</v>
      </c>
      <c r="H480">
        <v>1146.5</v>
      </c>
      <c r="I480">
        <v>1412</v>
      </c>
      <c r="J480">
        <v>0</v>
      </c>
      <c r="K480">
        <f t="shared" si="7"/>
        <v>14</v>
      </c>
    </row>
    <row r="481" spans="1:11" x14ac:dyDescent="0.25">
      <c r="A481">
        <v>447</v>
      </c>
      <c r="B481" s="10" t="str">
        <f>STANDINGS_OVERALL[[#This Row],[Team]]&amp;STANDINGS_OVERALL[[#This Row],[League]]</f>
        <v>HAMCROMain Event Online March 30 8 pm ET League 3</v>
      </c>
      <c r="C481" s="10" t="s">
        <v>840</v>
      </c>
      <c r="D481" t="s">
        <v>79</v>
      </c>
      <c r="E481" t="s">
        <v>422</v>
      </c>
      <c r="F481">
        <v>6</v>
      </c>
      <c r="G481">
        <v>547.5</v>
      </c>
      <c r="H481">
        <v>707.5</v>
      </c>
      <c r="I481">
        <v>1255</v>
      </c>
      <c r="J481">
        <v>0</v>
      </c>
      <c r="K481">
        <f t="shared" si="7"/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workbookViewId="0">
      <selection activeCell="G16" sqref="G16"/>
    </sheetView>
  </sheetViews>
  <sheetFormatPr defaultRowHeight="15" x14ac:dyDescent="0.25"/>
  <cols>
    <col min="2" max="2" width="76.5703125" bestFit="1" customWidth="1"/>
    <col min="3" max="3" width="31.5703125" bestFit="1" customWidth="1"/>
    <col min="4" max="4" width="30.42578125" bestFit="1" customWidth="1"/>
    <col min="5" max="5" width="41.85546875" bestFit="1" customWidth="1"/>
  </cols>
  <sheetData>
    <row r="1" spans="1:8" x14ac:dyDescent="0.25">
      <c r="A1" t="s">
        <v>12</v>
      </c>
      <c r="B1" t="s">
        <v>890</v>
      </c>
      <c r="C1" t="s">
        <v>13</v>
      </c>
      <c r="D1" t="s">
        <v>14</v>
      </c>
      <c r="E1" t="s">
        <v>15</v>
      </c>
      <c r="F1" t="s">
        <v>2</v>
      </c>
      <c r="G1" t="s">
        <v>16</v>
      </c>
      <c r="H1" t="s">
        <v>298</v>
      </c>
    </row>
    <row r="2" spans="1:8" x14ac:dyDescent="0.25">
      <c r="A2">
        <v>25</v>
      </c>
      <c r="B2" t="str">
        <f>STANDINGS_BA[[#This Row],[Team]]&amp;STANDINGS_BA[[#This Row],[League]]</f>
        <v>JK ALL THE WAY CHICAGOMain Event Chicago League</v>
      </c>
      <c r="C2" t="s">
        <v>505</v>
      </c>
      <c r="D2" t="s">
        <v>166</v>
      </c>
      <c r="E2" t="s">
        <v>473</v>
      </c>
      <c r="F2">
        <v>0.27639999999999998</v>
      </c>
      <c r="G2">
        <v>456</v>
      </c>
      <c r="H2">
        <f t="shared" ref="H2:H65" si="0">IF(E2=E1,H1+1,1)</f>
        <v>1</v>
      </c>
    </row>
    <row r="3" spans="1:8" x14ac:dyDescent="0.25">
      <c r="A3">
        <v>35</v>
      </c>
      <c r="B3" t="str">
        <f>STANDINGS_BA[[#This Row],[Team]]&amp;STANDINGS_BA[[#This Row],[League]]</f>
        <v>THIRTY STIFFSMain Event Chicago League</v>
      </c>
      <c r="C3" t="s">
        <v>187</v>
      </c>
      <c r="D3" t="s">
        <v>188</v>
      </c>
      <c r="E3" t="s">
        <v>473</v>
      </c>
      <c r="F3">
        <v>0.27479999999999999</v>
      </c>
      <c r="G3">
        <v>446</v>
      </c>
      <c r="H3">
        <f t="shared" si="0"/>
        <v>2</v>
      </c>
    </row>
    <row r="4" spans="1:8" x14ac:dyDescent="0.25">
      <c r="A4">
        <v>43</v>
      </c>
      <c r="B4" t="str">
        <f>STANDINGS_BA[[#This Row],[Team]]&amp;STANDINGS_BA[[#This Row],[League]]</f>
        <v>The Notorious C.O.Z.Main Event Chicago League</v>
      </c>
      <c r="C4" t="s">
        <v>491</v>
      </c>
      <c r="D4" t="s">
        <v>122</v>
      </c>
      <c r="E4" t="s">
        <v>473</v>
      </c>
      <c r="F4">
        <v>0.27429999999999999</v>
      </c>
      <c r="G4">
        <v>438</v>
      </c>
      <c r="H4">
        <f t="shared" si="0"/>
        <v>3</v>
      </c>
    </row>
    <row r="5" spans="1:8" x14ac:dyDescent="0.25">
      <c r="A5">
        <v>71</v>
      </c>
      <c r="B5" t="str">
        <f>STANDINGS_BA[[#This Row],[Team]]&amp;STANDINGS_BA[[#This Row],[League]]</f>
        <v>No Balls No Babies IMain Event Chicago League</v>
      </c>
      <c r="C5" t="s">
        <v>527</v>
      </c>
      <c r="D5" t="s">
        <v>142</v>
      </c>
      <c r="E5" t="s">
        <v>473</v>
      </c>
      <c r="F5">
        <v>0.27250000000000002</v>
      </c>
      <c r="G5">
        <v>410</v>
      </c>
      <c r="H5">
        <f t="shared" si="0"/>
        <v>4</v>
      </c>
    </row>
    <row r="6" spans="1:8" x14ac:dyDescent="0.25">
      <c r="A6">
        <v>84</v>
      </c>
      <c r="B6" t="str">
        <f>STANDINGS_BA[[#This Row],[Team]]&amp;STANDINGS_BA[[#This Row],[League]]</f>
        <v>Doug's DawgsMain Event Chicago League</v>
      </c>
      <c r="C6" t="s">
        <v>31</v>
      </c>
      <c r="D6" t="s">
        <v>32</v>
      </c>
      <c r="E6" t="s">
        <v>473</v>
      </c>
      <c r="F6">
        <v>0.2717</v>
      </c>
      <c r="G6">
        <v>397</v>
      </c>
      <c r="H6">
        <f t="shared" si="0"/>
        <v>5</v>
      </c>
    </row>
    <row r="7" spans="1:8" x14ac:dyDescent="0.25">
      <c r="A7">
        <v>210</v>
      </c>
      <c r="B7" t="str">
        <f>STANDINGS_BA[[#This Row],[Team]]&amp;STANDINGS_BA[[#This Row],[League]]</f>
        <v>Darth VanderMain Event Chicago League</v>
      </c>
      <c r="C7" t="s">
        <v>206</v>
      </c>
      <c r="D7" t="s">
        <v>207</v>
      </c>
      <c r="E7" t="s">
        <v>473</v>
      </c>
      <c r="F7">
        <v>0.26579999999999998</v>
      </c>
      <c r="G7">
        <v>271</v>
      </c>
      <c r="H7">
        <f t="shared" si="0"/>
        <v>6</v>
      </c>
    </row>
    <row r="8" spans="1:8" x14ac:dyDescent="0.25">
      <c r="A8">
        <v>211</v>
      </c>
      <c r="B8" t="str">
        <f>STANDINGS_BA[[#This Row],[Team]]&amp;STANDINGS_BA[[#This Row],[League]]</f>
        <v>88'ssMain Event Chicago League</v>
      </c>
      <c r="C8" t="s">
        <v>634</v>
      </c>
      <c r="D8" t="s">
        <v>269</v>
      </c>
      <c r="E8" t="s">
        <v>473</v>
      </c>
      <c r="F8">
        <v>0.26579999999999998</v>
      </c>
      <c r="G8">
        <v>270</v>
      </c>
      <c r="H8">
        <f t="shared" si="0"/>
        <v>7</v>
      </c>
    </row>
    <row r="9" spans="1:8" x14ac:dyDescent="0.25">
      <c r="A9">
        <v>226</v>
      </c>
      <c r="B9" t="str">
        <f>STANDINGS_BA[[#This Row],[Team]]&amp;STANDINGS_BA[[#This Row],[League]]</f>
        <v>Ray Rays RevengeMain Event Chicago League</v>
      </c>
      <c r="C9" t="s">
        <v>472</v>
      </c>
      <c r="D9" t="s">
        <v>130</v>
      </c>
      <c r="E9" t="s">
        <v>473</v>
      </c>
      <c r="F9">
        <v>0.26540000000000002</v>
      </c>
      <c r="G9">
        <v>255</v>
      </c>
      <c r="H9">
        <f t="shared" si="0"/>
        <v>8</v>
      </c>
    </row>
    <row r="10" spans="1:8" x14ac:dyDescent="0.25">
      <c r="A10">
        <v>276</v>
      </c>
      <c r="B10" t="str">
        <f>STANDINGS_BA[[#This Row],[Team]]&amp;STANDINGS_BA[[#This Row],[League]]</f>
        <v>Serenity NowMain Event Chicago League</v>
      </c>
      <c r="C10" t="s">
        <v>598</v>
      </c>
      <c r="D10" t="s">
        <v>149</v>
      </c>
      <c r="E10" t="s">
        <v>473</v>
      </c>
      <c r="F10">
        <v>0.26390000000000002</v>
      </c>
      <c r="G10">
        <v>205</v>
      </c>
      <c r="H10">
        <f t="shared" si="0"/>
        <v>9</v>
      </c>
    </row>
    <row r="11" spans="1:8" x14ac:dyDescent="0.25">
      <c r="A11">
        <v>280</v>
      </c>
      <c r="B11" t="str">
        <f>STANDINGS_BA[[#This Row],[Team]]&amp;STANDINGS_BA[[#This Row],[League]]</f>
        <v>EFORCE XVIIIMain Event Chicago League</v>
      </c>
      <c r="C11" t="s">
        <v>848</v>
      </c>
      <c r="D11" t="s">
        <v>173</v>
      </c>
      <c r="E11" t="s">
        <v>473</v>
      </c>
      <c r="F11">
        <v>0.26369999999999999</v>
      </c>
      <c r="G11">
        <v>201</v>
      </c>
      <c r="H11">
        <f t="shared" si="0"/>
        <v>10</v>
      </c>
    </row>
    <row r="12" spans="1:8" x14ac:dyDescent="0.25">
      <c r="A12">
        <v>318</v>
      </c>
      <c r="B12" t="str">
        <f>STANDINGS_BA[[#This Row],[Team]]&amp;STANDINGS_BA[[#This Row],[League]]</f>
        <v>Mr Dalrae's ArrogateMain Event Chicago League</v>
      </c>
      <c r="C12" t="s">
        <v>704</v>
      </c>
      <c r="D12" t="s">
        <v>33</v>
      </c>
      <c r="E12" t="s">
        <v>473</v>
      </c>
      <c r="F12">
        <v>0.26219999999999999</v>
      </c>
      <c r="G12">
        <v>163</v>
      </c>
      <c r="H12">
        <f t="shared" si="0"/>
        <v>11</v>
      </c>
    </row>
    <row r="13" spans="1:8" x14ac:dyDescent="0.25">
      <c r="A13">
        <v>337</v>
      </c>
      <c r="B13" t="str">
        <f>STANDINGS_BA[[#This Row],[Team]]&amp;STANDINGS_BA[[#This Row],[League]]</f>
        <v>KIRKSVILLE OSTEOPATHS 1906Main Event Chicago League</v>
      </c>
      <c r="C13" t="s">
        <v>500</v>
      </c>
      <c r="D13" t="s">
        <v>64</v>
      </c>
      <c r="E13" t="s">
        <v>473</v>
      </c>
      <c r="F13">
        <v>0.2616</v>
      </c>
      <c r="G13">
        <v>144</v>
      </c>
      <c r="H13">
        <f t="shared" si="0"/>
        <v>12</v>
      </c>
    </row>
    <row r="14" spans="1:8" x14ac:dyDescent="0.25">
      <c r="A14">
        <v>382</v>
      </c>
      <c r="B14" t="str">
        <f>STANDINGS_BA[[#This Row],[Team]]&amp;STANDINGS_BA[[#This Row],[League]]</f>
        <v>Shawon-O-MetersMain Event Chicago League</v>
      </c>
      <c r="C14" t="s">
        <v>875</v>
      </c>
      <c r="D14" t="s">
        <v>876</v>
      </c>
      <c r="E14" t="s">
        <v>473</v>
      </c>
      <c r="F14">
        <v>0.2591</v>
      </c>
      <c r="G14">
        <v>99</v>
      </c>
      <c r="H14">
        <f t="shared" si="0"/>
        <v>13</v>
      </c>
    </row>
    <row r="15" spans="1:8" x14ac:dyDescent="0.25">
      <c r="A15">
        <v>464</v>
      </c>
      <c r="B15" t="str">
        <f>STANDINGS_BA[[#This Row],[Team]]&amp;STANDINGS_BA[[#This Row],[League]]</f>
        <v>Dutch MafiaMain Event Chicago League</v>
      </c>
      <c r="C15" t="s">
        <v>222</v>
      </c>
      <c r="D15" t="s">
        <v>223</v>
      </c>
      <c r="E15" t="s">
        <v>473</v>
      </c>
      <c r="F15">
        <v>0.2515</v>
      </c>
      <c r="G15">
        <v>17</v>
      </c>
      <c r="H15">
        <f t="shared" si="0"/>
        <v>14</v>
      </c>
    </row>
    <row r="16" spans="1:8" x14ac:dyDescent="0.25">
      <c r="A16">
        <v>478</v>
      </c>
      <c r="B16" t="str">
        <f>STANDINGS_BA[[#This Row],[Team]]&amp;STANDINGS_BA[[#This Row],[League]]</f>
        <v>Sons of Thunder - ChicagoMain Event Chicago League</v>
      </c>
      <c r="C16" t="s">
        <v>771</v>
      </c>
      <c r="D16" t="s">
        <v>62</v>
      </c>
      <c r="E16" t="s">
        <v>473</v>
      </c>
      <c r="F16">
        <v>0.24579999999999999</v>
      </c>
      <c r="G16">
        <v>3</v>
      </c>
      <c r="H16">
        <f t="shared" si="0"/>
        <v>15</v>
      </c>
    </row>
    <row r="17" spans="1:8" x14ac:dyDescent="0.25">
      <c r="A17">
        <v>73</v>
      </c>
      <c r="B17" t="str">
        <f>STANDINGS_BA[[#This Row],[Team]]&amp;STANDINGS_BA[[#This Row],[League]]</f>
        <v>Vegas VandalsMain Event Las Vegas April 1 League 1</v>
      </c>
      <c r="C17" t="s">
        <v>224</v>
      </c>
      <c r="D17" t="s">
        <v>225</v>
      </c>
      <c r="E17" t="s">
        <v>452</v>
      </c>
      <c r="F17">
        <v>0.27229999999999999</v>
      </c>
      <c r="G17">
        <v>408</v>
      </c>
      <c r="H17">
        <f t="shared" si="0"/>
        <v>1</v>
      </c>
    </row>
    <row r="18" spans="1:8" x14ac:dyDescent="0.25">
      <c r="A18">
        <v>90</v>
      </c>
      <c r="B18" t="str">
        <f>STANDINGS_BA[[#This Row],[Team]]&amp;STANDINGS_BA[[#This Row],[League]]</f>
        <v>Warrior Poets IIIMain Event Las Vegas April 1 League 1</v>
      </c>
      <c r="C18" t="s">
        <v>684</v>
      </c>
      <c r="D18" t="s">
        <v>685</v>
      </c>
      <c r="E18" t="s">
        <v>452</v>
      </c>
      <c r="F18">
        <v>0.27129999999999999</v>
      </c>
      <c r="G18">
        <v>391</v>
      </c>
      <c r="H18">
        <f t="shared" si="0"/>
        <v>2</v>
      </c>
    </row>
    <row r="19" spans="1:8" x14ac:dyDescent="0.25">
      <c r="A19">
        <v>91</v>
      </c>
      <c r="B19" t="str">
        <f>STANDINGS_BA[[#This Row],[Team]]&amp;STANDINGS_BA[[#This Row],[League]]</f>
        <v>Yes! Yes! Yes!Main Event Las Vegas April 1 League 1</v>
      </c>
      <c r="C19" t="s">
        <v>786</v>
      </c>
      <c r="D19" t="s">
        <v>787</v>
      </c>
      <c r="E19" t="s">
        <v>452</v>
      </c>
      <c r="F19">
        <v>0.27129999999999999</v>
      </c>
      <c r="G19">
        <v>390</v>
      </c>
      <c r="H19">
        <f t="shared" si="0"/>
        <v>3</v>
      </c>
    </row>
    <row r="20" spans="1:8" x14ac:dyDescent="0.25">
      <c r="A20">
        <v>95</v>
      </c>
      <c r="B20" t="str">
        <f>STANDINGS_BA[[#This Row],[Team]]&amp;STANDINGS_BA[[#This Row],[League]]</f>
        <v>MustSeeTV314{M4}Main Event Las Vegas April 1 League 1</v>
      </c>
      <c r="C20" t="s">
        <v>727</v>
      </c>
      <c r="D20" t="s">
        <v>40</v>
      </c>
      <c r="E20" t="s">
        <v>452</v>
      </c>
      <c r="F20">
        <v>0.27100000000000002</v>
      </c>
      <c r="G20">
        <v>386</v>
      </c>
      <c r="H20">
        <f t="shared" si="0"/>
        <v>4</v>
      </c>
    </row>
    <row r="21" spans="1:8" x14ac:dyDescent="0.25">
      <c r="A21">
        <v>134</v>
      </c>
      <c r="B21" t="str">
        <f>STANDINGS_BA[[#This Row],[Team]]&amp;STANDINGS_BA[[#This Row],[League]]</f>
        <v>OaktownMain Event Las Vegas April 1 League 1</v>
      </c>
      <c r="C21" t="s">
        <v>136</v>
      </c>
      <c r="D21" t="s">
        <v>137</v>
      </c>
      <c r="E21" t="s">
        <v>452</v>
      </c>
      <c r="F21">
        <v>0.26939999999999997</v>
      </c>
      <c r="G21">
        <v>347</v>
      </c>
      <c r="H21">
        <f t="shared" si="0"/>
        <v>5</v>
      </c>
    </row>
    <row r="22" spans="1:8" x14ac:dyDescent="0.25">
      <c r="A22">
        <v>169</v>
      </c>
      <c r="B22" t="str">
        <f>STANDINGS_BA[[#This Row],[Team]]&amp;STANDINGS_BA[[#This Row],[League]]</f>
        <v>Team MatanMain Event Las Vegas April 1 League 1</v>
      </c>
      <c r="C22" t="s">
        <v>757</v>
      </c>
      <c r="D22" t="s">
        <v>362</v>
      </c>
      <c r="E22" t="s">
        <v>452</v>
      </c>
      <c r="F22">
        <v>0.26790000000000003</v>
      </c>
      <c r="G22">
        <v>312</v>
      </c>
      <c r="H22">
        <f t="shared" si="0"/>
        <v>6</v>
      </c>
    </row>
    <row r="23" spans="1:8" x14ac:dyDescent="0.25">
      <c r="A23">
        <v>179</v>
      </c>
      <c r="B23" t="str">
        <f>STANDINGS_BA[[#This Row],[Team]]&amp;STANDINGS_BA[[#This Row],[League]]</f>
        <v>Team Only a Mother Can LoveMain Event Las Vegas April 1 League 1</v>
      </c>
      <c r="C23" t="s">
        <v>842</v>
      </c>
      <c r="D23" t="s">
        <v>140</v>
      </c>
      <c r="E23" t="s">
        <v>452</v>
      </c>
      <c r="F23">
        <v>0.26729999999999998</v>
      </c>
      <c r="G23">
        <v>302</v>
      </c>
      <c r="H23">
        <f t="shared" si="0"/>
        <v>7</v>
      </c>
    </row>
    <row r="24" spans="1:8" x14ac:dyDescent="0.25">
      <c r="A24">
        <v>263</v>
      </c>
      <c r="B24" t="str">
        <f>STANDINGS_BA[[#This Row],[Team]]&amp;STANDINGS_BA[[#This Row],[League]]</f>
        <v>The Ron Jeremy of Midget PornMain Event Las Vegas April 1 League 1</v>
      </c>
      <c r="C24" t="s">
        <v>368</v>
      </c>
      <c r="D24" t="s">
        <v>281</v>
      </c>
      <c r="E24" t="s">
        <v>452</v>
      </c>
      <c r="F24">
        <v>0.26419999999999999</v>
      </c>
      <c r="G24">
        <v>218</v>
      </c>
      <c r="H24">
        <f t="shared" si="0"/>
        <v>8</v>
      </c>
    </row>
    <row r="25" spans="1:8" x14ac:dyDescent="0.25">
      <c r="A25">
        <v>267</v>
      </c>
      <c r="B25" t="str">
        <f>STANDINGS_BA[[#This Row],[Team]]&amp;STANDINGS_BA[[#This Row],[League]]</f>
        <v>Team PinkstaffMain Event Las Vegas April 1 League 1</v>
      </c>
      <c r="C25" t="s">
        <v>315</v>
      </c>
      <c r="D25" t="s">
        <v>316</v>
      </c>
      <c r="E25" t="s">
        <v>452</v>
      </c>
      <c r="F25">
        <v>0.2641</v>
      </c>
      <c r="G25">
        <v>214</v>
      </c>
      <c r="H25">
        <f t="shared" si="0"/>
        <v>9</v>
      </c>
    </row>
    <row r="26" spans="1:8" x14ac:dyDescent="0.25">
      <c r="A26">
        <v>294</v>
      </c>
      <c r="B26" t="str">
        <f>STANDINGS_BA[[#This Row],[Team]]&amp;STANDINGS_BA[[#This Row],[League]]</f>
        <v>LEATHERNECK 9Main Event Las Vegas April 1 League 1</v>
      </c>
      <c r="C26" t="s">
        <v>670</v>
      </c>
      <c r="D26" t="s">
        <v>274</v>
      </c>
      <c r="E26" t="s">
        <v>452</v>
      </c>
      <c r="F26">
        <v>0.26329999999999998</v>
      </c>
      <c r="G26">
        <v>187</v>
      </c>
      <c r="H26">
        <f t="shared" si="0"/>
        <v>10</v>
      </c>
    </row>
    <row r="27" spans="1:8" x14ac:dyDescent="0.25">
      <c r="A27">
        <v>295</v>
      </c>
      <c r="B27" t="str">
        <f>STANDINGS_BA[[#This Row],[Team]]&amp;STANDINGS_BA[[#This Row],[League]]</f>
        <v>Bob EnzyteMain Event Las Vegas April 1 League 1</v>
      </c>
      <c r="C27" t="s">
        <v>241</v>
      </c>
      <c r="D27" t="s">
        <v>242</v>
      </c>
      <c r="E27" t="s">
        <v>452</v>
      </c>
      <c r="F27">
        <v>0.26329999999999998</v>
      </c>
      <c r="G27">
        <v>186</v>
      </c>
      <c r="H27">
        <f t="shared" si="0"/>
        <v>11</v>
      </c>
    </row>
    <row r="28" spans="1:8" x14ac:dyDescent="0.25">
      <c r="A28">
        <v>327</v>
      </c>
      <c r="B28" t="str">
        <f>STANDINGS_BA[[#This Row],[Team]]&amp;STANDINGS_BA[[#This Row],[League]]</f>
        <v>Baseball FuriesMain Event Las Vegas April 1 League 1</v>
      </c>
      <c r="C28" t="s">
        <v>45</v>
      </c>
      <c r="D28" t="s">
        <v>46</v>
      </c>
      <c r="E28" t="s">
        <v>452</v>
      </c>
      <c r="F28">
        <v>0.26200000000000001</v>
      </c>
      <c r="G28">
        <v>154</v>
      </c>
      <c r="H28">
        <f t="shared" si="0"/>
        <v>12</v>
      </c>
    </row>
    <row r="29" spans="1:8" x14ac:dyDescent="0.25">
      <c r="A29">
        <v>348</v>
      </c>
      <c r="B29" t="str">
        <f>STANDINGS_BA[[#This Row],[Team]]&amp;STANDINGS_BA[[#This Row],[League]]</f>
        <v>Pounders MainMain Event Las Vegas April 1 League 1</v>
      </c>
      <c r="C29" t="s">
        <v>796</v>
      </c>
      <c r="D29" t="s">
        <v>266</v>
      </c>
      <c r="E29" t="s">
        <v>452</v>
      </c>
      <c r="F29">
        <v>0.26119999999999999</v>
      </c>
      <c r="G29">
        <v>133</v>
      </c>
      <c r="H29">
        <f t="shared" si="0"/>
        <v>13</v>
      </c>
    </row>
    <row r="30" spans="1:8" x14ac:dyDescent="0.25">
      <c r="A30">
        <v>354</v>
      </c>
      <c r="B30" t="str">
        <f>STANDINGS_BA[[#This Row],[Team]]&amp;STANDINGS_BA[[#This Row],[League]]</f>
        <v>Team WarnerMain Event Las Vegas April 1 League 1</v>
      </c>
      <c r="C30" t="s">
        <v>161</v>
      </c>
      <c r="D30" t="s">
        <v>162</v>
      </c>
      <c r="E30" t="s">
        <v>452</v>
      </c>
      <c r="F30">
        <v>0.26069999999999999</v>
      </c>
      <c r="G30">
        <v>127</v>
      </c>
      <c r="H30">
        <f t="shared" si="0"/>
        <v>14</v>
      </c>
    </row>
    <row r="31" spans="1:8" x14ac:dyDescent="0.25">
      <c r="A31">
        <v>438</v>
      </c>
      <c r="B31" t="str">
        <f>STANDINGS_BA[[#This Row],[Team]]&amp;STANDINGS_BA[[#This Row],[League]]</f>
        <v>Vegas BanditMain Event Las Vegas April 1 League 1</v>
      </c>
      <c r="C31" t="s">
        <v>294</v>
      </c>
      <c r="D31" t="s">
        <v>295</v>
      </c>
      <c r="E31" t="s">
        <v>452</v>
      </c>
      <c r="F31">
        <v>0.25480000000000003</v>
      </c>
      <c r="G31">
        <v>43</v>
      </c>
      <c r="H31">
        <f t="shared" si="0"/>
        <v>15</v>
      </c>
    </row>
    <row r="32" spans="1:8" x14ac:dyDescent="0.25">
      <c r="A32">
        <v>30</v>
      </c>
      <c r="B32" t="str">
        <f>STANDINGS_BA[[#This Row],[Team]]&amp;STANDINGS_BA[[#This Row],[League]]</f>
        <v>Black 11Main Event Las Vegas April 1 League 2</v>
      </c>
      <c r="C32" t="s">
        <v>702</v>
      </c>
      <c r="D32" t="s">
        <v>703</v>
      </c>
      <c r="E32" t="s">
        <v>437</v>
      </c>
      <c r="F32">
        <v>0.27550000000000002</v>
      </c>
      <c r="G32">
        <v>451</v>
      </c>
      <c r="H32">
        <f t="shared" si="0"/>
        <v>1</v>
      </c>
    </row>
    <row r="33" spans="1:8" x14ac:dyDescent="0.25">
      <c r="A33">
        <v>63</v>
      </c>
      <c r="B33" t="str">
        <f>STANDINGS_BA[[#This Row],[Team]]&amp;STANDINGS_BA[[#This Row],[League]]</f>
        <v>K9 || LV3Main Event Las Vegas April 1 League 2</v>
      </c>
      <c r="C33" t="s">
        <v>483</v>
      </c>
      <c r="D33" t="s">
        <v>37</v>
      </c>
      <c r="E33" t="s">
        <v>437</v>
      </c>
      <c r="F33">
        <v>0.27279999999999999</v>
      </c>
      <c r="G33">
        <v>418</v>
      </c>
      <c r="H33">
        <f t="shared" si="0"/>
        <v>2</v>
      </c>
    </row>
    <row r="34" spans="1:8" x14ac:dyDescent="0.25">
      <c r="A34">
        <v>75</v>
      </c>
      <c r="B34" t="str">
        <f>STANDINGS_BA[[#This Row],[Team]]&amp;STANDINGS_BA[[#This Row],[League]]</f>
        <v>Edwards Bay Fox PenMain Event Las Vegas April 1 League 2</v>
      </c>
      <c r="C34" t="s">
        <v>436</v>
      </c>
      <c r="D34" t="s">
        <v>211</v>
      </c>
      <c r="E34" t="s">
        <v>437</v>
      </c>
      <c r="F34">
        <v>0.2722</v>
      </c>
      <c r="G34">
        <v>406</v>
      </c>
      <c r="H34">
        <f t="shared" si="0"/>
        <v>3</v>
      </c>
    </row>
    <row r="35" spans="1:8" x14ac:dyDescent="0.25">
      <c r="A35">
        <v>83</v>
      </c>
      <c r="B35" t="str">
        <f>STANDINGS_BA[[#This Row],[Team]]&amp;STANDINGS_BA[[#This Row],[League]]</f>
        <v>coldwater coyotesMain Event Las Vegas April 1 League 2</v>
      </c>
      <c r="C35" t="s">
        <v>644</v>
      </c>
      <c r="D35" t="s">
        <v>381</v>
      </c>
      <c r="E35" t="s">
        <v>437</v>
      </c>
      <c r="F35">
        <v>0.2717</v>
      </c>
      <c r="G35">
        <v>398</v>
      </c>
      <c r="H35">
        <f t="shared" si="0"/>
        <v>4</v>
      </c>
    </row>
    <row r="36" spans="1:8" x14ac:dyDescent="0.25">
      <c r="A36">
        <v>119</v>
      </c>
      <c r="B36" t="str">
        <f>STANDINGS_BA[[#This Row],[Team]]&amp;STANDINGS_BA[[#This Row],[League]]</f>
        <v>Gold Star AwardMain Event Las Vegas April 1 League 2</v>
      </c>
      <c r="C36" t="s">
        <v>524</v>
      </c>
      <c r="D36" t="s">
        <v>365</v>
      </c>
      <c r="E36" t="s">
        <v>437</v>
      </c>
      <c r="F36">
        <v>0.27</v>
      </c>
      <c r="G36">
        <v>362</v>
      </c>
      <c r="H36">
        <f t="shared" si="0"/>
        <v>5</v>
      </c>
    </row>
    <row r="37" spans="1:8" x14ac:dyDescent="0.25">
      <c r="A37">
        <v>152</v>
      </c>
      <c r="B37" t="str">
        <f>STANDINGS_BA[[#This Row],[Team]]&amp;STANDINGS_BA[[#This Row],[League]]</f>
        <v>Main Event LVMain Event Las Vegas April 1 League 2</v>
      </c>
      <c r="C37" t="s">
        <v>584</v>
      </c>
      <c r="D37" t="s">
        <v>90</v>
      </c>
      <c r="E37" t="s">
        <v>437</v>
      </c>
      <c r="F37">
        <v>0.26860000000000001</v>
      </c>
      <c r="G37">
        <v>329</v>
      </c>
      <c r="H37">
        <f t="shared" si="0"/>
        <v>6</v>
      </c>
    </row>
    <row r="38" spans="1:8" x14ac:dyDescent="0.25">
      <c r="A38">
        <v>238</v>
      </c>
      <c r="B38" t="str">
        <f>STANDINGS_BA[[#This Row],[Team]]&amp;STANDINGS_BA[[#This Row],[League]]</f>
        <v>The HerdMain Event Las Vegas April 1 League 2</v>
      </c>
      <c r="C38" t="s">
        <v>528</v>
      </c>
      <c r="D38" t="s">
        <v>529</v>
      </c>
      <c r="E38" t="s">
        <v>437</v>
      </c>
      <c r="F38">
        <v>0.2651</v>
      </c>
      <c r="G38">
        <v>243</v>
      </c>
      <c r="H38">
        <f t="shared" si="0"/>
        <v>7</v>
      </c>
    </row>
    <row r="39" spans="1:8" x14ac:dyDescent="0.25">
      <c r="A39">
        <v>279</v>
      </c>
      <c r="B39" t="str">
        <f>STANDINGS_BA[[#This Row],[Team]]&amp;STANDINGS_BA[[#This Row],[League]]</f>
        <v>The ChameleonsMain Event Las Vegas April 1 League 2</v>
      </c>
      <c r="C39" t="s">
        <v>690</v>
      </c>
      <c r="D39" t="s">
        <v>691</v>
      </c>
      <c r="E39" t="s">
        <v>437</v>
      </c>
      <c r="F39">
        <v>0.26369999999999999</v>
      </c>
      <c r="G39">
        <v>202</v>
      </c>
      <c r="H39">
        <f t="shared" si="0"/>
        <v>8</v>
      </c>
    </row>
    <row r="40" spans="1:8" x14ac:dyDescent="0.25">
      <c r="A40">
        <v>283</v>
      </c>
      <c r="B40" t="str">
        <f>STANDINGS_BA[[#This Row],[Team]]&amp;STANDINGS_BA[[#This Row],[League]]</f>
        <v>Lambda Lambda LambdaMain Event Las Vegas April 1 League 2</v>
      </c>
      <c r="C40" t="s">
        <v>480</v>
      </c>
      <c r="D40" t="s">
        <v>72</v>
      </c>
      <c r="E40" t="s">
        <v>437</v>
      </c>
      <c r="F40">
        <v>0.2636</v>
      </c>
      <c r="G40">
        <v>198</v>
      </c>
      <c r="H40">
        <f t="shared" si="0"/>
        <v>9</v>
      </c>
    </row>
    <row r="41" spans="1:8" x14ac:dyDescent="0.25">
      <c r="A41">
        <v>287</v>
      </c>
      <c r="B41" t="str">
        <f>STANDINGS_BA[[#This Row],[Team]]&amp;STANDINGS_BA[[#This Row],[League]]</f>
        <v>Bigly SmallsMain Event Las Vegas April 1 League 2</v>
      </c>
      <c r="C41" t="s">
        <v>744</v>
      </c>
      <c r="D41" t="s">
        <v>745</v>
      </c>
      <c r="E41" t="s">
        <v>437</v>
      </c>
      <c r="F41">
        <v>0.26350000000000001</v>
      </c>
      <c r="G41">
        <v>194</v>
      </c>
      <c r="H41">
        <f t="shared" si="0"/>
        <v>10</v>
      </c>
    </row>
    <row r="42" spans="1:8" x14ac:dyDescent="0.25">
      <c r="A42">
        <v>353</v>
      </c>
      <c r="B42" t="str">
        <f>STANDINGS_BA[[#This Row],[Team]]&amp;STANDINGS_BA[[#This Row],[League]]</f>
        <v>Sad SackMain Event Las Vegas April 1 League 2</v>
      </c>
      <c r="C42" t="s">
        <v>753</v>
      </c>
      <c r="D42" t="s">
        <v>754</v>
      </c>
      <c r="E42" t="s">
        <v>437</v>
      </c>
      <c r="F42">
        <v>0.26079999999999998</v>
      </c>
      <c r="G42">
        <v>128</v>
      </c>
      <c r="H42">
        <f t="shared" si="0"/>
        <v>11</v>
      </c>
    </row>
    <row r="43" spans="1:8" x14ac:dyDescent="0.25">
      <c r="A43">
        <v>362</v>
      </c>
      <c r="B43" t="str">
        <f>STANDINGS_BA[[#This Row],[Team]]&amp;STANDINGS_BA[[#This Row],[League]]</f>
        <v>Cub KickersMain Event Las Vegas April 1 League 2</v>
      </c>
      <c r="C43" t="s">
        <v>795</v>
      </c>
      <c r="D43" t="s">
        <v>356</v>
      </c>
      <c r="E43" t="s">
        <v>437</v>
      </c>
      <c r="F43">
        <v>0.26029999999999998</v>
      </c>
      <c r="G43">
        <v>119</v>
      </c>
      <c r="H43">
        <f t="shared" si="0"/>
        <v>12</v>
      </c>
    </row>
    <row r="44" spans="1:8" x14ac:dyDescent="0.25">
      <c r="A44">
        <v>370</v>
      </c>
      <c r="B44" t="str">
        <f>STANDINGS_BA[[#This Row],[Team]]&amp;STANDINGS_BA[[#This Row],[League]]</f>
        <v>High HopesMain Event Las Vegas April 1 League 2</v>
      </c>
      <c r="C44" t="s">
        <v>228</v>
      </c>
      <c r="D44" t="s">
        <v>229</v>
      </c>
      <c r="E44" t="s">
        <v>437</v>
      </c>
      <c r="F44">
        <v>0.26</v>
      </c>
      <c r="G44">
        <v>111</v>
      </c>
      <c r="H44">
        <f t="shared" si="0"/>
        <v>13</v>
      </c>
    </row>
    <row r="45" spans="1:8" x14ac:dyDescent="0.25">
      <c r="A45">
        <v>414</v>
      </c>
      <c r="B45" t="str">
        <f>STANDINGS_BA[[#This Row],[Team]]&amp;STANDINGS_BA[[#This Row],[League]]</f>
        <v>High Hard OneMain Event Las Vegas April 1 League 2</v>
      </c>
      <c r="C45" t="s">
        <v>782</v>
      </c>
      <c r="D45" t="s">
        <v>29</v>
      </c>
      <c r="E45" t="s">
        <v>437</v>
      </c>
      <c r="F45">
        <v>0.25729999999999997</v>
      </c>
      <c r="G45">
        <v>67</v>
      </c>
      <c r="H45">
        <f t="shared" si="0"/>
        <v>14</v>
      </c>
    </row>
    <row r="46" spans="1:8" x14ac:dyDescent="0.25">
      <c r="A46">
        <v>444</v>
      </c>
      <c r="B46" t="str">
        <f>STANDINGS_BA[[#This Row],[Team]]&amp;STANDINGS_BA[[#This Row],[League]]</f>
        <v>Bash BrosMain Event Las Vegas April 1 League 2</v>
      </c>
      <c r="C46" t="s">
        <v>818</v>
      </c>
      <c r="D46" t="s">
        <v>819</v>
      </c>
      <c r="E46" t="s">
        <v>437</v>
      </c>
      <c r="F46">
        <v>0.25380000000000003</v>
      </c>
      <c r="G46">
        <v>37</v>
      </c>
      <c r="H46">
        <f t="shared" si="0"/>
        <v>15</v>
      </c>
    </row>
    <row r="47" spans="1:8" x14ac:dyDescent="0.25">
      <c r="A47">
        <v>2</v>
      </c>
      <c r="B47" t="str">
        <f>STANDINGS_BA[[#This Row],[Team]]&amp;STANDINGS_BA[[#This Row],[League]]</f>
        <v>Fire Dynasty BCMain Event Las Vegas April 1 League 3</v>
      </c>
      <c r="C47" t="s">
        <v>21</v>
      </c>
      <c r="D47" t="s">
        <v>22</v>
      </c>
      <c r="E47" t="s">
        <v>407</v>
      </c>
      <c r="F47">
        <v>0.2843</v>
      </c>
      <c r="G47">
        <v>479</v>
      </c>
      <c r="H47">
        <f t="shared" si="0"/>
        <v>1</v>
      </c>
    </row>
    <row r="48" spans="1:8" x14ac:dyDescent="0.25">
      <c r="A48">
        <v>19</v>
      </c>
      <c r="B48" t="str">
        <f>STANDINGS_BA[[#This Row],[Team]]&amp;STANDINGS_BA[[#This Row],[League]]</f>
        <v>Low TalkersMain Event Las Vegas April 1 League 3</v>
      </c>
      <c r="C48" t="s">
        <v>189</v>
      </c>
      <c r="D48" t="s">
        <v>190</v>
      </c>
      <c r="E48" t="s">
        <v>407</v>
      </c>
      <c r="F48">
        <v>0.27710000000000001</v>
      </c>
      <c r="G48">
        <v>462</v>
      </c>
      <c r="H48">
        <f t="shared" si="0"/>
        <v>2</v>
      </c>
    </row>
    <row r="49" spans="1:8" x14ac:dyDescent="0.25">
      <c r="A49">
        <v>38</v>
      </c>
      <c r="B49" t="str">
        <f>STANDINGS_BA[[#This Row],[Team]]&amp;STANDINGS_BA[[#This Row],[League]]</f>
        <v>Worst Russians EverMain Event Las Vegas April 1 League 3</v>
      </c>
      <c r="C49" t="s">
        <v>159</v>
      </c>
      <c r="D49" t="s">
        <v>160</v>
      </c>
      <c r="E49" t="s">
        <v>407</v>
      </c>
      <c r="F49">
        <v>0.27460000000000001</v>
      </c>
      <c r="G49">
        <v>443</v>
      </c>
      <c r="H49">
        <f t="shared" si="0"/>
        <v>3</v>
      </c>
    </row>
    <row r="50" spans="1:8" x14ac:dyDescent="0.25">
      <c r="A50">
        <v>112</v>
      </c>
      <c r="B50" t="str">
        <f>STANDINGS_BA[[#This Row],[Team]]&amp;STANDINGS_BA[[#This Row],[League]]</f>
        <v>Lamentation of Their WomenMain Event Las Vegas April 1 League 3</v>
      </c>
      <c r="C50" t="s">
        <v>742</v>
      </c>
      <c r="D50" t="s">
        <v>743</v>
      </c>
      <c r="E50" t="s">
        <v>407</v>
      </c>
      <c r="F50">
        <v>0.27039999999999997</v>
      </c>
      <c r="G50">
        <v>369</v>
      </c>
      <c r="H50">
        <f t="shared" si="0"/>
        <v>4</v>
      </c>
    </row>
    <row r="51" spans="1:8" x14ac:dyDescent="0.25">
      <c r="A51">
        <v>196</v>
      </c>
      <c r="B51" t="str">
        <f>STANDINGS_BA[[#This Row],[Team]]&amp;STANDINGS_BA[[#This Row],[League]]</f>
        <v>Team DoyleMain Event Las Vegas April 1 League 3</v>
      </c>
      <c r="C51" t="s">
        <v>363</v>
      </c>
      <c r="D51" t="s">
        <v>44</v>
      </c>
      <c r="E51" t="s">
        <v>407</v>
      </c>
      <c r="F51">
        <v>0.26640000000000003</v>
      </c>
      <c r="G51">
        <v>285</v>
      </c>
      <c r="H51">
        <f t="shared" si="0"/>
        <v>5</v>
      </c>
    </row>
    <row r="52" spans="1:8" x14ac:dyDescent="0.25">
      <c r="A52">
        <v>231</v>
      </c>
      <c r="B52" t="str">
        <f>STANDINGS_BA[[#This Row],[Team]]&amp;STANDINGS_BA[[#This Row],[League]]</f>
        <v>Spinning DecompositionMain Event Las Vegas April 1 League 3</v>
      </c>
      <c r="C52" t="s">
        <v>785</v>
      </c>
      <c r="D52" t="s">
        <v>390</v>
      </c>
      <c r="E52" t="s">
        <v>407</v>
      </c>
      <c r="F52">
        <v>0.26519999999999999</v>
      </c>
      <c r="G52">
        <v>250</v>
      </c>
      <c r="H52">
        <f t="shared" si="0"/>
        <v>6</v>
      </c>
    </row>
    <row r="53" spans="1:8" x14ac:dyDescent="0.25">
      <c r="A53">
        <v>235</v>
      </c>
      <c r="B53" t="str">
        <f>STANDINGS_BA[[#This Row],[Team]]&amp;STANDINGS_BA[[#This Row],[League]]</f>
        <v>Walla WallaMain Event Las Vegas April 1 League 3</v>
      </c>
      <c r="C53" t="s">
        <v>788</v>
      </c>
      <c r="D53" t="s">
        <v>789</v>
      </c>
      <c r="E53" t="s">
        <v>407</v>
      </c>
      <c r="F53">
        <v>0.26519999999999999</v>
      </c>
      <c r="G53">
        <v>246</v>
      </c>
      <c r="H53">
        <f t="shared" si="0"/>
        <v>7</v>
      </c>
    </row>
    <row r="54" spans="1:8" x14ac:dyDescent="0.25">
      <c r="A54">
        <v>243</v>
      </c>
      <c r="B54" t="str">
        <f>STANDINGS_BA[[#This Row],[Team]]&amp;STANDINGS_BA[[#This Row],[League]]</f>
        <v>Sultans of SmackMain Event Las Vegas April 1 League 3</v>
      </c>
      <c r="C54" t="s">
        <v>98</v>
      </c>
      <c r="D54" t="s">
        <v>99</v>
      </c>
      <c r="E54" t="s">
        <v>407</v>
      </c>
      <c r="F54">
        <v>0.26500000000000001</v>
      </c>
      <c r="G54">
        <v>238</v>
      </c>
      <c r="H54">
        <f t="shared" si="0"/>
        <v>8</v>
      </c>
    </row>
    <row r="55" spans="1:8" x14ac:dyDescent="0.25">
      <c r="A55">
        <v>251</v>
      </c>
      <c r="B55" t="str">
        <f>STANDINGS_BA[[#This Row],[Team]]&amp;STANDINGS_BA[[#This Row],[League]]</f>
        <v>Bama #1Main Event Las Vegas April 1 League 3</v>
      </c>
      <c r="C55" t="s">
        <v>367</v>
      </c>
      <c r="D55" t="s">
        <v>127</v>
      </c>
      <c r="E55" t="s">
        <v>407</v>
      </c>
      <c r="F55">
        <v>0.26469999999999999</v>
      </c>
      <c r="G55">
        <v>230</v>
      </c>
      <c r="H55">
        <f t="shared" si="0"/>
        <v>9</v>
      </c>
    </row>
    <row r="56" spans="1:8" x14ac:dyDescent="0.25">
      <c r="A56">
        <v>272</v>
      </c>
      <c r="B56" t="str">
        <f>STANDINGS_BA[[#This Row],[Team]]&amp;STANDINGS_BA[[#This Row],[League]]</f>
        <v>FLAWLESS VICTORYMain Event Las Vegas April 1 League 3</v>
      </c>
      <c r="C56" t="s">
        <v>264</v>
      </c>
      <c r="D56" t="s">
        <v>265</v>
      </c>
      <c r="E56" t="s">
        <v>407</v>
      </c>
      <c r="F56">
        <v>0.26400000000000001</v>
      </c>
      <c r="G56">
        <v>209</v>
      </c>
      <c r="H56">
        <f t="shared" si="0"/>
        <v>10</v>
      </c>
    </row>
    <row r="57" spans="1:8" x14ac:dyDescent="0.25">
      <c r="A57">
        <v>367</v>
      </c>
      <c r="B57" t="str">
        <f>STANDINGS_BA[[#This Row],[Team]]&amp;STANDINGS_BA[[#This Row],[League]]</f>
        <v>ctm lvMain Event Las Vegas April 1 League 3</v>
      </c>
      <c r="C57" t="s">
        <v>832</v>
      </c>
      <c r="D57" t="s">
        <v>93</v>
      </c>
      <c r="E57" t="s">
        <v>407</v>
      </c>
      <c r="F57">
        <v>0.2601</v>
      </c>
      <c r="G57">
        <v>114</v>
      </c>
      <c r="H57">
        <f t="shared" si="0"/>
        <v>11</v>
      </c>
    </row>
    <row r="58" spans="1:8" x14ac:dyDescent="0.25">
      <c r="A58">
        <v>396</v>
      </c>
      <c r="B58" t="str">
        <f>STANDINGS_BA[[#This Row],[Team]]&amp;STANDINGS_BA[[#This Row],[League]]</f>
        <v>Party TitMain Event Las Vegas April 1 League 3</v>
      </c>
      <c r="C58" t="s">
        <v>699</v>
      </c>
      <c r="D58" t="s">
        <v>700</v>
      </c>
      <c r="E58" t="s">
        <v>407</v>
      </c>
      <c r="F58">
        <v>0.25840000000000002</v>
      </c>
      <c r="G58">
        <v>85</v>
      </c>
      <c r="H58">
        <f t="shared" si="0"/>
        <v>12</v>
      </c>
    </row>
    <row r="59" spans="1:8" x14ac:dyDescent="0.25">
      <c r="A59">
        <v>435</v>
      </c>
      <c r="B59" t="str">
        <f>STANDINGS_BA[[#This Row],[Team]]&amp;STANDINGS_BA[[#This Row],[League]]</f>
        <v>Team ChristensonMain Event Las Vegas April 1 League 3</v>
      </c>
      <c r="C59" t="s">
        <v>332</v>
      </c>
      <c r="D59" t="s">
        <v>68</v>
      </c>
      <c r="E59" t="s">
        <v>407</v>
      </c>
      <c r="F59">
        <v>0.25530000000000003</v>
      </c>
      <c r="G59">
        <v>46</v>
      </c>
      <c r="H59">
        <f t="shared" si="0"/>
        <v>13</v>
      </c>
    </row>
    <row r="60" spans="1:8" x14ac:dyDescent="0.25">
      <c r="A60">
        <v>458</v>
      </c>
      <c r="B60" t="str">
        <f>STANDINGS_BA[[#This Row],[Team]]&amp;STANDINGS_BA[[#This Row],[League]]</f>
        <v>Story TimeMain Event Las Vegas April 1 League 3</v>
      </c>
      <c r="C60" t="s">
        <v>701</v>
      </c>
      <c r="D60" t="s">
        <v>177</v>
      </c>
      <c r="E60" t="s">
        <v>407</v>
      </c>
      <c r="F60">
        <v>0.25190000000000001</v>
      </c>
      <c r="G60">
        <v>23</v>
      </c>
      <c r="H60">
        <f t="shared" si="0"/>
        <v>14</v>
      </c>
    </row>
    <row r="61" spans="1:8" x14ac:dyDescent="0.25">
      <c r="A61">
        <v>477</v>
      </c>
      <c r="B61" t="str">
        <f>STANDINGS_BA[[#This Row],[Team]]&amp;STANDINGS_BA[[#This Row],[League]]</f>
        <v>Team CameronMain Event Las Vegas April 1 League 3</v>
      </c>
      <c r="C61" t="s">
        <v>85</v>
      </c>
      <c r="D61" t="s">
        <v>86</v>
      </c>
      <c r="E61" t="s">
        <v>407</v>
      </c>
      <c r="F61">
        <v>0.24579999999999999</v>
      </c>
      <c r="G61">
        <v>4</v>
      </c>
      <c r="H61">
        <f t="shared" si="0"/>
        <v>15</v>
      </c>
    </row>
    <row r="62" spans="1:8" x14ac:dyDescent="0.25">
      <c r="A62">
        <v>37</v>
      </c>
      <c r="B62" t="str">
        <f>STANDINGS_BA[[#This Row],[Team]]&amp;STANDINGS_BA[[#This Row],[League]]</f>
        <v>Fossy's StokedMain Event Las Vegas April 1 League 4</v>
      </c>
      <c r="C62" t="s">
        <v>593</v>
      </c>
      <c r="D62" t="s">
        <v>35</v>
      </c>
      <c r="E62" t="s">
        <v>459</v>
      </c>
      <c r="F62">
        <v>0.2747</v>
      </c>
      <c r="G62">
        <v>444</v>
      </c>
      <c r="H62">
        <f t="shared" si="0"/>
        <v>1</v>
      </c>
    </row>
    <row r="63" spans="1:8" x14ac:dyDescent="0.25">
      <c r="A63">
        <v>59</v>
      </c>
      <c r="B63" t="str">
        <f>STANDINGS_BA[[#This Row],[Team]]&amp;STANDINGS_BA[[#This Row],[League]]</f>
        <v>Cleveland DustmitesMain Event Las Vegas April 1 League 4</v>
      </c>
      <c r="C63" t="s">
        <v>397</v>
      </c>
      <c r="D63" t="s">
        <v>293</v>
      </c>
      <c r="E63" t="s">
        <v>459</v>
      </c>
      <c r="F63">
        <v>0.2732</v>
      </c>
      <c r="G63">
        <v>422</v>
      </c>
      <c r="H63">
        <f t="shared" si="0"/>
        <v>2</v>
      </c>
    </row>
    <row r="64" spans="1:8" x14ac:dyDescent="0.25">
      <c r="A64">
        <v>102</v>
      </c>
      <c r="B64" t="str">
        <f>STANDINGS_BA[[#This Row],[Team]]&amp;STANDINGS_BA[[#This Row],[League]]</f>
        <v>Not My YearMain Event Las Vegas April 1 League 4</v>
      </c>
      <c r="C64" t="s">
        <v>530</v>
      </c>
      <c r="D64" t="s">
        <v>28</v>
      </c>
      <c r="E64" t="s">
        <v>459</v>
      </c>
      <c r="F64">
        <v>0.2707</v>
      </c>
      <c r="G64">
        <v>379</v>
      </c>
      <c r="H64">
        <f t="shared" si="0"/>
        <v>3</v>
      </c>
    </row>
    <row r="65" spans="1:8" x14ac:dyDescent="0.25">
      <c r="A65">
        <v>114</v>
      </c>
      <c r="B65" t="str">
        <f>STANDINGS_BA[[#This Row],[Team]]&amp;STANDINGS_BA[[#This Row],[League]]</f>
        <v>MANKIND NATION &amp; SEABASSMain Event Las Vegas April 1 League 4</v>
      </c>
      <c r="C65" t="s">
        <v>209</v>
      </c>
      <c r="D65" t="s">
        <v>210</v>
      </c>
      <c r="E65" t="s">
        <v>459</v>
      </c>
      <c r="F65">
        <v>0.27029999999999998</v>
      </c>
      <c r="G65">
        <v>367</v>
      </c>
      <c r="H65">
        <f t="shared" si="0"/>
        <v>4</v>
      </c>
    </row>
    <row r="66" spans="1:8" x14ac:dyDescent="0.25">
      <c r="A66">
        <v>135</v>
      </c>
      <c r="B66" t="str">
        <f>STANDINGS_BA[[#This Row],[Team]]&amp;STANDINGS_BA[[#This Row],[League]]</f>
        <v>deadmoney6Main Event Las Vegas April 1 League 4</v>
      </c>
      <c r="C66" t="s">
        <v>308</v>
      </c>
      <c r="D66" t="s">
        <v>53</v>
      </c>
      <c r="E66" t="s">
        <v>459</v>
      </c>
      <c r="F66">
        <v>0.26939999999999997</v>
      </c>
      <c r="G66">
        <v>346</v>
      </c>
      <c r="H66">
        <f t="shared" ref="H66:H129" si="1">IF(E66=E65,H65+1,1)</f>
        <v>5</v>
      </c>
    </row>
    <row r="67" spans="1:8" x14ac:dyDescent="0.25">
      <c r="A67">
        <v>164</v>
      </c>
      <c r="B67" t="str">
        <f>STANDINGS_BA[[#This Row],[Team]]&amp;STANDINGS_BA[[#This Row],[League]]</f>
        <v>The Yellow JerseysMain Event Las Vegas April 1 League 4</v>
      </c>
      <c r="C67" t="s">
        <v>790</v>
      </c>
      <c r="D67" t="s">
        <v>791</v>
      </c>
      <c r="E67" t="s">
        <v>459</v>
      </c>
      <c r="F67">
        <v>0.26800000000000002</v>
      </c>
      <c r="G67">
        <v>317</v>
      </c>
      <c r="H67">
        <f t="shared" si="1"/>
        <v>6</v>
      </c>
    </row>
    <row r="68" spans="1:8" x14ac:dyDescent="0.25">
      <c r="A68">
        <v>168</v>
      </c>
      <c r="B68" t="str">
        <f>STANDINGS_BA[[#This Row],[Team]]&amp;STANDINGS_BA[[#This Row],[League]]</f>
        <v>Waffle HouseMain Event Las Vegas April 1 League 4</v>
      </c>
      <c r="C68" t="s">
        <v>621</v>
      </c>
      <c r="D68" t="s">
        <v>623</v>
      </c>
      <c r="E68" t="s">
        <v>459</v>
      </c>
      <c r="F68">
        <v>0.26790000000000003</v>
      </c>
      <c r="G68">
        <v>313</v>
      </c>
      <c r="H68">
        <f t="shared" si="1"/>
        <v>7</v>
      </c>
    </row>
    <row r="69" spans="1:8" x14ac:dyDescent="0.25">
      <c r="A69">
        <v>208</v>
      </c>
      <c r="B69" t="str">
        <f>STANDINGS_BA[[#This Row],[Team]]&amp;STANDINGS_BA[[#This Row],[League]]</f>
        <v>Stricks SlumpBusters 3Main Event Las Vegas April 1 League 4</v>
      </c>
      <c r="C69" t="s">
        <v>683</v>
      </c>
      <c r="D69" t="s">
        <v>245</v>
      </c>
      <c r="E69" t="s">
        <v>459</v>
      </c>
      <c r="F69">
        <v>0.26590000000000003</v>
      </c>
      <c r="G69">
        <v>273</v>
      </c>
      <c r="H69">
        <f t="shared" si="1"/>
        <v>8</v>
      </c>
    </row>
    <row r="70" spans="1:8" x14ac:dyDescent="0.25">
      <c r="A70">
        <v>209</v>
      </c>
      <c r="B70" t="str">
        <f>STANDINGS_BA[[#This Row],[Team]]&amp;STANDINGS_BA[[#This Row],[League]]</f>
        <v>King of QueensMain Event Las Vegas April 1 League 4</v>
      </c>
      <c r="C70" t="s">
        <v>105</v>
      </c>
      <c r="D70" t="s">
        <v>106</v>
      </c>
      <c r="E70" t="s">
        <v>459</v>
      </c>
      <c r="F70">
        <v>0.26590000000000003</v>
      </c>
      <c r="G70">
        <v>272</v>
      </c>
      <c r="H70">
        <f t="shared" si="1"/>
        <v>9</v>
      </c>
    </row>
    <row r="71" spans="1:8" x14ac:dyDescent="0.25">
      <c r="A71">
        <v>222</v>
      </c>
      <c r="B71" t="str">
        <f>STANDINGS_BA[[#This Row],[Team]]&amp;STANDINGS_BA[[#This Row],[League]]</f>
        <v>Main Squeeze 2Main Event Las Vegas April 1 League 4</v>
      </c>
      <c r="C71" t="s">
        <v>512</v>
      </c>
      <c r="D71" t="s">
        <v>238</v>
      </c>
      <c r="E71" t="s">
        <v>459</v>
      </c>
      <c r="F71">
        <v>0.26550000000000001</v>
      </c>
      <c r="G71">
        <v>259</v>
      </c>
      <c r="H71">
        <f t="shared" si="1"/>
        <v>10</v>
      </c>
    </row>
    <row r="72" spans="1:8" x14ac:dyDescent="0.25">
      <c r="A72">
        <v>233</v>
      </c>
      <c r="B72" t="str">
        <f>STANDINGS_BA[[#This Row],[Team]]&amp;STANDINGS_BA[[#This Row],[League]]</f>
        <v>Nellie BeesMain Event Las Vegas April 1 League 4</v>
      </c>
      <c r="C72" t="s">
        <v>532</v>
      </c>
      <c r="D72" t="s">
        <v>533</v>
      </c>
      <c r="E72" t="s">
        <v>459</v>
      </c>
      <c r="F72">
        <v>0.26519999999999999</v>
      </c>
      <c r="G72">
        <v>248</v>
      </c>
      <c r="H72">
        <f t="shared" si="1"/>
        <v>11</v>
      </c>
    </row>
    <row r="73" spans="1:8" x14ac:dyDescent="0.25">
      <c r="A73">
        <v>239</v>
      </c>
      <c r="B73" t="str">
        <f>STANDINGS_BA[[#This Row],[Team]]&amp;STANDINGS_BA[[#This Row],[League]]</f>
        <v>The Gamblers 2017Main Event Las Vegas April 1 League 4</v>
      </c>
      <c r="C73" t="s">
        <v>732</v>
      </c>
      <c r="D73" t="s">
        <v>272</v>
      </c>
      <c r="E73" t="s">
        <v>459</v>
      </c>
      <c r="F73">
        <v>0.26500000000000001</v>
      </c>
      <c r="G73">
        <v>242</v>
      </c>
      <c r="H73">
        <f t="shared" si="1"/>
        <v>12</v>
      </c>
    </row>
    <row r="74" spans="1:8" x14ac:dyDescent="0.25">
      <c r="A74">
        <v>359</v>
      </c>
      <c r="B74" t="str">
        <f>STANDINGS_BA[[#This Row],[Team]]&amp;STANDINGS_BA[[#This Row],[League]]</f>
        <v>PACO THYMEMain Event Las Vegas April 1 League 4</v>
      </c>
      <c r="C74" t="s">
        <v>80</v>
      </c>
      <c r="D74" t="s">
        <v>81</v>
      </c>
      <c r="E74" t="s">
        <v>459</v>
      </c>
      <c r="F74">
        <v>0.26040000000000002</v>
      </c>
      <c r="G74">
        <v>122</v>
      </c>
      <c r="H74">
        <f t="shared" si="1"/>
        <v>13</v>
      </c>
    </row>
    <row r="75" spans="1:8" x14ac:dyDescent="0.25">
      <c r="A75">
        <v>422</v>
      </c>
      <c r="B75" t="str">
        <f>STANDINGS_BA[[#This Row],[Team]]&amp;STANDINGS_BA[[#This Row],[League]]</f>
        <v>Miami MacMain Event Las Vegas April 1 League 4</v>
      </c>
      <c r="C75" t="s">
        <v>267</v>
      </c>
      <c r="D75" t="s">
        <v>268</v>
      </c>
      <c r="E75" t="s">
        <v>459</v>
      </c>
      <c r="F75">
        <v>0.2571</v>
      </c>
      <c r="G75">
        <v>59</v>
      </c>
      <c r="H75">
        <f t="shared" si="1"/>
        <v>14</v>
      </c>
    </row>
    <row r="76" spans="1:8" x14ac:dyDescent="0.25">
      <c r="A76">
        <v>480</v>
      </c>
      <c r="B76" t="str">
        <f>STANDINGS_BA[[#This Row],[Team]]&amp;STANDINGS_BA[[#This Row],[League]]</f>
        <v>CC's DesperadosMain Event Las Vegas April 1 League 4</v>
      </c>
      <c r="C76" t="s">
        <v>157</v>
      </c>
      <c r="D76" t="s">
        <v>158</v>
      </c>
      <c r="E76" t="s">
        <v>459</v>
      </c>
      <c r="F76">
        <v>0.24529999999999999</v>
      </c>
      <c r="G76">
        <v>1</v>
      </c>
      <c r="H76">
        <f t="shared" si="1"/>
        <v>15</v>
      </c>
    </row>
    <row r="77" spans="1:8" x14ac:dyDescent="0.25">
      <c r="A77">
        <v>3</v>
      </c>
      <c r="B77" t="str">
        <f>STANDINGS_BA[[#This Row],[Team]]&amp;STANDINGS_BA[[#This Row],[League]]</f>
        <v>Cheaper cigsMain Event Las Vegas April 1 League 5</v>
      </c>
      <c r="C77" t="s">
        <v>585</v>
      </c>
      <c r="D77" t="s">
        <v>183</v>
      </c>
      <c r="E77" t="s">
        <v>434</v>
      </c>
      <c r="F77">
        <v>0.28249999999999997</v>
      </c>
      <c r="G77">
        <v>478</v>
      </c>
      <c r="H77">
        <f t="shared" si="1"/>
        <v>1</v>
      </c>
    </row>
    <row r="78" spans="1:8" x14ac:dyDescent="0.25">
      <c r="A78">
        <v>17</v>
      </c>
      <c r="B78" t="str">
        <f>STANDINGS_BA[[#This Row],[Team]]&amp;STANDINGS_BA[[#This Row],[League]]</f>
        <v>Bronx Yankees (ME2)Main Event Las Vegas April 1 League 5</v>
      </c>
      <c r="C78" t="s">
        <v>143</v>
      </c>
      <c r="D78" t="s">
        <v>88</v>
      </c>
      <c r="E78" t="s">
        <v>434</v>
      </c>
      <c r="F78">
        <v>0.27750000000000002</v>
      </c>
      <c r="G78">
        <v>464</v>
      </c>
      <c r="H78">
        <f t="shared" si="1"/>
        <v>2</v>
      </c>
    </row>
    <row r="79" spans="1:8" x14ac:dyDescent="0.25">
      <c r="A79">
        <v>42</v>
      </c>
      <c r="B79" t="str">
        <f>STANDINGS_BA[[#This Row],[Team]]&amp;STANDINGS_BA[[#This Row],[League]]</f>
        <v>Cali CartelMain Event Las Vegas April 1 League 5</v>
      </c>
      <c r="C79" t="s">
        <v>133</v>
      </c>
      <c r="D79" t="s">
        <v>134</v>
      </c>
      <c r="E79" t="s">
        <v>434</v>
      </c>
      <c r="F79">
        <v>0.27429999999999999</v>
      </c>
      <c r="G79">
        <v>439</v>
      </c>
      <c r="H79">
        <f t="shared" si="1"/>
        <v>3</v>
      </c>
    </row>
    <row r="80" spans="1:8" x14ac:dyDescent="0.25">
      <c r="A80">
        <v>49</v>
      </c>
      <c r="B80" t="str">
        <f>STANDINGS_BA[[#This Row],[Team]]&amp;STANDINGS_BA[[#This Row],[League]]</f>
        <v>Dude, it's Football Season!!!Main Event Las Vegas April 1 League 5</v>
      </c>
      <c r="C80" t="s">
        <v>557</v>
      </c>
      <c r="D80" t="s">
        <v>255</v>
      </c>
      <c r="E80" t="s">
        <v>434</v>
      </c>
      <c r="F80">
        <v>0.27389999999999998</v>
      </c>
      <c r="G80">
        <v>432</v>
      </c>
      <c r="H80">
        <f t="shared" si="1"/>
        <v>4</v>
      </c>
    </row>
    <row r="81" spans="1:8" x14ac:dyDescent="0.25">
      <c r="A81">
        <v>202</v>
      </c>
      <c r="B81" t="str">
        <f>STANDINGS_BA[[#This Row],[Team]]&amp;STANDINGS_BA[[#This Row],[League]]</f>
        <v>Is It Football Season Yet?Main Event Las Vegas April 1 League 5</v>
      </c>
      <c r="C81" t="s">
        <v>813</v>
      </c>
      <c r="D81" t="s">
        <v>814</v>
      </c>
      <c r="E81" t="s">
        <v>434</v>
      </c>
      <c r="F81">
        <v>0.2661</v>
      </c>
      <c r="G81">
        <v>279</v>
      </c>
      <c r="H81">
        <f t="shared" si="1"/>
        <v>5</v>
      </c>
    </row>
    <row r="82" spans="1:8" x14ac:dyDescent="0.25">
      <c r="A82">
        <v>300</v>
      </c>
      <c r="B82" t="str">
        <f>STANDINGS_BA[[#This Row],[Team]]&amp;STANDINGS_BA[[#This Row],[League]]</f>
        <v>Team RobinsonMain Event Las Vegas April 1 League 5</v>
      </c>
      <c r="C82" t="s">
        <v>59</v>
      </c>
      <c r="D82" t="s">
        <v>60</v>
      </c>
      <c r="E82" t="s">
        <v>434</v>
      </c>
      <c r="F82">
        <v>0.26300000000000001</v>
      </c>
      <c r="G82">
        <v>181</v>
      </c>
      <c r="H82">
        <f t="shared" si="1"/>
        <v>6</v>
      </c>
    </row>
    <row r="83" spans="1:8" x14ac:dyDescent="0.25">
      <c r="A83">
        <v>301</v>
      </c>
      <c r="B83" t="str">
        <f>STANDINGS_BA[[#This Row],[Team]]&amp;STANDINGS_BA[[#This Row],[League]]</f>
        <v>Texas ConnectionMain Event Las Vegas April 1 League 5</v>
      </c>
      <c r="C83" t="s">
        <v>165</v>
      </c>
      <c r="D83" t="s">
        <v>19</v>
      </c>
      <c r="E83" t="s">
        <v>434</v>
      </c>
      <c r="F83">
        <v>0.26300000000000001</v>
      </c>
      <c r="G83">
        <v>180</v>
      </c>
      <c r="H83">
        <f t="shared" si="1"/>
        <v>7</v>
      </c>
    </row>
    <row r="84" spans="1:8" x14ac:dyDescent="0.25">
      <c r="A84">
        <v>306</v>
      </c>
      <c r="B84" t="str">
        <f>STANDINGS_BA[[#This Row],[Team]]&amp;STANDINGS_BA[[#This Row],[League]]</f>
        <v>Hungry HipposMain Event Las Vegas April 1 League 5</v>
      </c>
      <c r="C84" t="s">
        <v>518</v>
      </c>
      <c r="D84" t="s">
        <v>519</v>
      </c>
      <c r="E84" t="s">
        <v>434</v>
      </c>
      <c r="F84">
        <v>0.2626</v>
      </c>
      <c r="G84">
        <v>175</v>
      </c>
      <c r="H84">
        <f t="shared" si="1"/>
        <v>8</v>
      </c>
    </row>
    <row r="85" spans="1:8" x14ac:dyDescent="0.25">
      <c r="A85">
        <v>317</v>
      </c>
      <c r="B85" t="str">
        <f>STANDINGS_BA[[#This Row],[Team]]&amp;STANDINGS_BA[[#This Row],[League]]</f>
        <v>Team WithrowMain Event Las Vegas April 1 League 5</v>
      </c>
      <c r="C85" t="s">
        <v>433</v>
      </c>
      <c r="D85" t="s">
        <v>435</v>
      </c>
      <c r="E85" t="s">
        <v>434</v>
      </c>
      <c r="F85">
        <v>0.26229999999999998</v>
      </c>
      <c r="G85">
        <v>164</v>
      </c>
      <c r="H85">
        <f t="shared" si="1"/>
        <v>9</v>
      </c>
    </row>
    <row r="86" spans="1:8" x14ac:dyDescent="0.25">
      <c r="A86">
        <v>325</v>
      </c>
      <c r="B86" t="str">
        <f>STANDINGS_BA[[#This Row],[Team]]&amp;STANDINGS_BA[[#This Row],[League]]</f>
        <v>Man In BlackMain Event Las Vegas April 1 League 5</v>
      </c>
      <c r="C86" t="s">
        <v>514</v>
      </c>
      <c r="D86" t="s">
        <v>212</v>
      </c>
      <c r="E86" t="s">
        <v>434</v>
      </c>
      <c r="F86">
        <v>0.26200000000000001</v>
      </c>
      <c r="G86">
        <v>156</v>
      </c>
      <c r="H86">
        <f t="shared" si="1"/>
        <v>10</v>
      </c>
    </row>
    <row r="87" spans="1:8" x14ac:dyDescent="0.25">
      <c r="A87">
        <v>349</v>
      </c>
      <c r="B87" t="str">
        <f>STANDINGS_BA[[#This Row],[Team]]&amp;STANDINGS_BA[[#This Row],[League]]</f>
        <v>Slappy and PentawMain Event Las Vegas April 1 League 5</v>
      </c>
      <c r="C87" t="s">
        <v>552</v>
      </c>
      <c r="D87" t="s">
        <v>55</v>
      </c>
      <c r="E87" t="s">
        <v>434</v>
      </c>
      <c r="F87">
        <v>0.26119999999999999</v>
      </c>
      <c r="G87">
        <v>132</v>
      </c>
      <c r="H87">
        <f t="shared" si="1"/>
        <v>11</v>
      </c>
    </row>
    <row r="88" spans="1:8" x14ac:dyDescent="0.25">
      <c r="A88">
        <v>358</v>
      </c>
      <c r="B88" t="str">
        <f>STANDINGS_BA[[#This Row],[Team]]&amp;STANDINGS_BA[[#This Row],[League]]</f>
        <v>Wags WarriorsMain Event Las Vegas April 1 League 5</v>
      </c>
      <c r="C88" t="s">
        <v>147</v>
      </c>
      <c r="D88" t="s">
        <v>148</v>
      </c>
      <c r="E88" t="s">
        <v>434</v>
      </c>
      <c r="F88">
        <v>0.26050000000000001</v>
      </c>
      <c r="G88">
        <v>123</v>
      </c>
      <c r="H88">
        <f t="shared" si="1"/>
        <v>12</v>
      </c>
    </row>
    <row r="89" spans="1:8" x14ac:dyDescent="0.25">
      <c r="A89">
        <v>388</v>
      </c>
      <c r="B89" t="str">
        <f>STANDINGS_BA[[#This Row],[Team]]&amp;STANDINGS_BA[[#This Row],[League]]</f>
        <v>Stewie's Team 2Main Event Las Vegas April 1 League 5</v>
      </c>
      <c r="C89" t="s">
        <v>772</v>
      </c>
      <c r="D89" t="s">
        <v>271</v>
      </c>
      <c r="E89" t="s">
        <v>434</v>
      </c>
      <c r="F89">
        <v>0.25879999999999997</v>
      </c>
      <c r="G89">
        <v>93</v>
      </c>
      <c r="H89">
        <f t="shared" si="1"/>
        <v>13</v>
      </c>
    </row>
    <row r="90" spans="1:8" x14ac:dyDescent="0.25">
      <c r="A90">
        <v>413</v>
      </c>
      <c r="B90" t="str">
        <f>STANDINGS_BA[[#This Row],[Team]]&amp;STANDINGS_BA[[#This Row],[League]]</f>
        <v>Team EricksonMain Event Las Vegas April 1 League 5</v>
      </c>
      <c r="C90" t="s">
        <v>801</v>
      </c>
      <c r="D90" t="s">
        <v>138</v>
      </c>
      <c r="E90" t="s">
        <v>434</v>
      </c>
      <c r="F90">
        <v>0.25729999999999997</v>
      </c>
      <c r="G90">
        <v>68</v>
      </c>
      <c r="H90">
        <f t="shared" si="1"/>
        <v>14</v>
      </c>
    </row>
    <row r="91" spans="1:8" x14ac:dyDescent="0.25">
      <c r="A91">
        <v>433</v>
      </c>
      <c r="B91" t="str">
        <f>STANDINGS_BA[[#This Row],[Team]]&amp;STANDINGS_BA[[#This Row],[League]]</f>
        <v>Ray Of LightMain Event Las Vegas April 1 League 5</v>
      </c>
      <c r="C91" t="s">
        <v>864</v>
      </c>
      <c r="D91" t="s">
        <v>51</v>
      </c>
      <c r="E91" t="s">
        <v>434</v>
      </c>
      <c r="F91">
        <v>0.25540000000000002</v>
      </c>
      <c r="G91">
        <v>48</v>
      </c>
      <c r="H91">
        <f t="shared" si="1"/>
        <v>15</v>
      </c>
    </row>
    <row r="92" spans="1:8" x14ac:dyDescent="0.25">
      <c r="A92">
        <v>13</v>
      </c>
      <c r="B92" t="str">
        <f>STANDINGS_BA[[#This Row],[Team]]&amp;STANDINGS_BA[[#This Row],[League]]</f>
        <v>Quahogs ME LVMain Event Las Vegas April 1 League 6</v>
      </c>
      <c r="C92" t="s">
        <v>612</v>
      </c>
      <c r="D92" t="s">
        <v>154</v>
      </c>
      <c r="E92" t="s">
        <v>430</v>
      </c>
      <c r="F92">
        <v>0.27839999999999998</v>
      </c>
      <c r="G92">
        <v>468</v>
      </c>
      <c r="H92">
        <f t="shared" si="1"/>
        <v>1</v>
      </c>
    </row>
    <row r="93" spans="1:8" x14ac:dyDescent="0.25">
      <c r="A93">
        <v>31</v>
      </c>
      <c r="B93" t="str">
        <f>STANDINGS_BA[[#This Row],[Team]]&amp;STANDINGS_BA[[#This Row],[League]]</f>
        <v>KILLEBREWMain Event Las Vegas April 1 League 6</v>
      </c>
      <c r="C93" t="s">
        <v>487</v>
      </c>
      <c r="D93" t="s">
        <v>176</v>
      </c>
      <c r="E93" t="s">
        <v>430</v>
      </c>
      <c r="F93">
        <v>0.27529999999999999</v>
      </c>
      <c r="G93">
        <v>450</v>
      </c>
      <c r="H93">
        <f t="shared" si="1"/>
        <v>2</v>
      </c>
    </row>
    <row r="94" spans="1:8" x14ac:dyDescent="0.25">
      <c r="A94">
        <v>72</v>
      </c>
      <c r="B94" t="str">
        <f>STANDINGS_BA[[#This Row],[Team]]&amp;STANDINGS_BA[[#This Row],[League]]</f>
        <v>Serenity Now! LVMain Event Las Vegas April 1 League 6</v>
      </c>
      <c r="C94" t="s">
        <v>499</v>
      </c>
      <c r="D94" t="s">
        <v>198</v>
      </c>
      <c r="E94" t="s">
        <v>430</v>
      </c>
      <c r="F94">
        <v>0.27229999999999999</v>
      </c>
      <c r="G94">
        <v>409</v>
      </c>
      <c r="H94">
        <f t="shared" si="1"/>
        <v>3</v>
      </c>
    </row>
    <row r="95" spans="1:8" x14ac:dyDescent="0.25">
      <c r="A95">
        <v>74</v>
      </c>
      <c r="B95" t="str">
        <f>STANDINGS_BA[[#This Row],[Team]]&amp;STANDINGS_BA[[#This Row],[League]]</f>
        <v>Team ShookMain Event Las Vegas April 1 League 6</v>
      </c>
      <c r="C95" t="s">
        <v>323</v>
      </c>
      <c r="D95" t="s">
        <v>167</v>
      </c>
      <c r="E95" t="s">
        <v>430</v>
      </c>
      <c r="F95">
        <v>0.2722</v>
      </c>
      <c r="G95">
        <v>407</v>
      </c>
      <c r="H95">
        <f t="shared" si="1"/>
        <v>4</v>
      </c>
    </row>
    <row r="96" spans="1:8" x14ac:dyDescent="0.25">
      <c r="A96">
        <v>105</v>
      </c>
      <c r="B96" t="str">
        <f>STANDINGS_BA[[#This Row],[Team]]&amp;STANDINGS_BA[[#This Row],[League]]</f>
        <v>Team enfieldMain Event Las Vegas April 1 League 6</v>
      </c>
      <c r="C96" t="s">
        <v>204</v>
      </c>
      <c r="D96" t="s">
        <v>205</v>
      </c>
      <c r="E96" t="s">
        <v>430</v>
      </c>
      <c r="F96">
        <v>0.27060000000000001</v>
      </c>
      <c r="G96">
        <v>376</v>
      </c>
      <c r="H96">
        <f t="shared" si="1"/>
        <v>5</v>
      </c>
    </row>
    <row r="97" spans="1:8" x14ac:dyDescent="0.25">
      <c r="A97">
        <v>131</v>
      </c>
      <c r="B97" t="str">
        <f>STANDINGS_BA[[#This Row],[Team]]&amp;STANDINGS_BA[[#This Row],[League]]</f>
        <v>DukesMain Event Las Vegas April 1 League 6</v>
      </c>
      <c r="C97" t="s">
        <v>799</v>
      </c>
      <c r="D97" t="s">
        <v>800</v>
      </c>
      <c r="E97" t="s">
        <v>430</v>
      </c>
      <c r="F97">
        <v>0.26950000000000002</v>
      </c>
      <c r="G97">
        <v>350</v>
      </c>
      <c r="H97">
        <f t="shared" si="1"/>
        <v>6</v>
      </c>
    </row>
    <row r="98" spans="1:8" x14ac:dyDescent="0.25">
      <c r="A98">
        <v>219</v>
      </c>
      <c r="B98" t="str">
        <f>STANDINGS_BA[[#This Row],[Team]]&amp;STANDINGS_BA[[#This Row],[League]]</f>
        <v>Big Bad Booty DaddyMain Event Las Vegas April 1 League 6</v>
      </c>
      <c r="C98" t="s">
        <v>570</v>
      </c>
      <c r="D98" t="s">
        <v>273</v>
      </c>
      <c r="E98" t="s">
        <v>430</v>
      </c>
      <c r="F98">
        <v>0.2656</v>
      </c>
      <c r="G98">
        <v>262</v>
      </c>
      <c r="H98">
        <f t="shared" si="1"/>
        <v>7</v>
      </c>
    </row>
    <row r="99" spans="1:8" x14ac:dyDescent="0.25">
      <c r="A99">
        <v>296</v>
      </c>
      <c r="B99" t="str">
        <f>STANDINGS_BA[[#This Row],[Team]]&amp;STANDINGS_BA[[#This Row],[League]]</f>
        <v>The Goofy BastardsMain Event Las Vegas April 1 League 6</v>
      </c>
      <c r="C99" t="s">
        <v>383</v>
      </c>
      <c r="D99" t="s">
        <v>384</v>
      </c>
      <c r="E99" t="s">
        <v>430</v>
      </c>
      <c r="F99">
        <v>0.26319999999999999</v>
      </c>
      <c r="G99">
        <v>185</v>
      </c>
      <c r="H99">
        <f t="shared" si="1"/>
        <v>8</v>
      </c>
    </row>
    <row r="100" spans="1:8" x14ac:dyDescent="0.25">
      <c r="A100">
        <v>299</v>
      </c>
      <c r="B100" t="str">
        <f>STANDINGS_BA[[#This Row],[Team]]&amp;STANDINGS_BA[[#This Row],[League]]</f>
        <v>Glenneration XMain Event Las Vegas April 1 League 6</v>
      </c>
      <c r="C100" t="s">
        <v>145</v>
      </c>
      <c r="D100" t="s">
        <v>146</v>
      </c>
      <c r="E100" t="s">
        <v>430</v>
      </c>
      <c r="F100">
        <v>0.26300000000000001</v>
      </c>
      <c r="G100">
        <v>182</v>
      </c>
      <c r="H100">
        <f t="shared" si="1"/>
        <v>9</v>
      </c>
    </row>
    <row r="101" spans="1:8" x14ac:dyDescent="0.25">
      <c r="A101">
        <v>319</v>
      </c>
      <c r="B101" t="str">
        <f>STANDINGS_BA[[#This Row],[Team]]&amp;STANDINGS_BA[[#This Row],[League]]</f>
        <v>RotoGut MainMain Event Las Vegas April 1 League 6</v>
      </c>
      <c r="C101" t="s">
        <v>429</v>
      </c>
      <c r="D101" t="s">
        <v>116</v>
      </c>
      <c r="E101" t="s">
        <v>430</v>
      </c>
      <c r="F101">
        <v>0.26219999999999999</v>
      </c>
      <c r="G101">
        <v>162</v>
      </c>
      <c r="H101">
        <f t="shared" si="1"/>
        <v>10</v>
      </c>
    </row>
    <row r="102" spans="1:8" x14ac:dyDescent="0.25">
      <c r="A102">
        <v>351</v>
      </c>
      <c r="B102" t="str">
        <f>STANDINGS_BA[[#This Row],[Team]]&amp;STANDINGS_BA[[#This Row],[League]]</f>
        <v>Winter has comeMain Event Las Vegas April 1 League 6</v>
      </c>
      <c r="C102" t="s">
        <v>780</v>
      </c>
      <c r="D102" t="s">
        <v>281</v>
      </c>
      <c r="E102" t="s">
        <v>430</v>
      </c>
      <c r="F102">
        <v>0.2611</v>
      </c>
      <c r="G102">
        <v>130</v>
      </c>
      <c r="H102">
        <f t="shared" si="1"/>
        <v>11</v>
      </c>
    </row>
    <row r="103" spans="1:8" x14ac:dyDescent="0.25">
      <c r="A103">
        <v>432</v>
      </c>
      <c r="B103" t="str">
        <f>STANDINGS_BA[[#This Row],[Team]]&amp;STANDINGS_BA[[#This Row],[League]]</f>
        <v>Four Headed MonstersMain Event Las Vegas April 1 League 6</v>
      </c>
      <c r="C103" t="s">
        <v>310</v>
      </c>
      <c r="D103" t="s">
        <v>263</v>
      </c>
      <c r="E103" t="s">
        <v>430</v>
      </c>
      <c r="F103">
        <v>0.25559999999999999</v>
      </c>
      <c r="G103">
        <v>49</v>
      </c>
      <c r="H103">
        <f t="shared" si="1"/>
        <v>12</v>
      </c>
    </row>
    <row r="104" spans="1:8" x14ac:dyDescent="0.25">
      <c r="A104">
        <v>441</v>
      </c>
      <c r="B104" t="str">
        <f>STANDINGS_BA[[#This Row],[Team]]&amp;STANDINGS_BA[[#This Row],[League]]</f>
        <v>Patches Meningoencephalitis Egg Layer 2Main Event Las Vegas April 1 League 6</v>
      </c>
      <c r="C104" t="s">
        <v>686</v>
      </c>
      <c r="D104" t="s">
        <v>687</v>
      </c>
      <c r="E104" t="s">
        <v>430</v>
      </c>
      <c r="F104">
        <v>0.25440000000000002</v>
      </c>
      <c r="G104">
        <v>40</v>
      </c>
      <c r="H104">
        <f t="shared" si="1"/>
        <v>13</v>
      </c>
    </row>
    <row r="105" spans="1:8" x14ac:dyDescent="0.25">
      <c r="A105">
        <v>443</v>
      </c>
      <c r="B105" t="str">
        <f>STANDINGS_BA[[#This Row],[Team]]&amp;STANDINGS_BA[[#This Row],[League]]</f>
        <v>Team HillMain Event Las Vegas April 1 League 6</v>
      </c>
      <c r="C105" t="s">
        <v>747</v>
      </c>
      <c r="D105" t="s">
        <v>266</v>
      </c>
      <c r="E105" t="s">
        <v>430</v>
      </c>
      <c r="F105">
        <v>0.254</v>
      </c>
      <c r="G105">
        <v>38</v>
      </c>
      <c r="H105">
        <f t="shared" si="1"/>
        <v>14</v>
      </c>
    </row>
    <row r="106" spans="1:8" x14ac:dyDescent="0.25">
      <c r="A106">
        <v>472</v>
      </c>
      <c r="B106" t="str">
        <f>STANDINGS_BA[[#This Row],[Team]]&amp;STANDINGS_BA[[#This Row],[League]]</f>
        <v>BABIP McBatflipsMain Event Las Vegas April 1 League 6</v>
      </c>
      <c r="C106" t="s">
        <v>305</v>
      </c>
      <c r="D106" t="s">
        <v>24</v>
      </c>
      <c r="E106" t="s">
        <v>430</v>
      </c>
      <c r="F106">
        <v>0.24979999999999999</v>
      </c>
      <c r="G106">
        <v>9</v>
      </c>
      <c r="H106">
        <f t="shared" si="1"/>
        <v>15</v>
      </c>
    </row>
    <row r="107" spans="1:8" x14ac:dyDescent="0.25">
      <c r="A107">
        <v>16</v>
      </c>
      <c r="B107" t="str">
        <f>STANDINGS_BA[[#This Row],[Team]]&amp;STANDINGS_BA[[#This Row],[League]]</f>
        <v>Welcome to StevielandMain Event Las Vegas March 25 League 1</v>
      </c>
      <c r="C107" t="s">
        <v>96</v>
      </c>
      <c r="D107" t="s">
        <v>97</v>
      </c>
      <c r="E107" t="s">
        <v>474</v>
      </c>
      <c r="F107">
        <v>0.27750000000000002</v>
      </c>
      <c r="G107">
        <v>465</v>
      </c>
      <c r="H107">
        <f t="shared" si="1"/>
        <v>1</v>
      </c>
    </row>
    <row r="108" spans="1:8" x14ac:dyDescent="0.25">
      <c r="A108">
        <v>69</v>
      </c>
      <c r="B108" t="str">
        <f>STANDINGS_BA[[#This Row],[Team]]&amp;STANDINGS_BA[[#This Row],[League]]</f>
        <v>The Flaming RoostersMain Event Las Vegas March 25 League 1</v>
      </c>
      <c r="C108" t="s">
        <v>169</v>
      </c>
      <c r="D108" t="s">
        <v>170</v>
      </c>
      <c r="E108" t="s">
        <v>474</v>
      </c>
      <c r="F108">
        <v>0.27260000000000001</v>
      </c>
      <c r="G108">
        <v>412</v>
      </c>
      <c r="H108">
        <f t="shared" si="1"/>
        <v>2</v>
      </c>
    </row>
    <row r="109" spans="1:8" x14ac:dyDescent="0.25">
      <c r="A109">
        <v>107</v>
      </c>
      <c r="B109" t="str">
        <f>STANDINGS_BA[[#This Row],[Team]]&amp;STANDINGS_BA[[#This Row],[League]]</f>
        <v>Tigers SlappyMain Event Las Vegas March 25 League 1</v>
      </c>
      <c r="C109" t="s">
        <v>54</v>
      </c>
      <c r="D109" t="s">
        <v>55</v>
      </c>
      <c r="E109" t="s">
        <v>474</v>
      </c>
      <c r="F109">
        <v>0.27060000000000001</v>
      </c>
      <c r="G109">
        <v>374</v>
      </c>
      <c r="H109">
        <f t="shared" si="1"/>
        <v>3</v>
      </c>
    </row>
    <row r="110" spans="1:8" x14ac:dyDescent="0.25">
      <c r="A110">
        <v>117</v>
      </c>
      <c r="B110" t="str">
        <f>STANDINGS_BA[[#This Row],[Team]]&amp;STANDINGS_BA[[#This Row],[League]]</f>
        <v>Low TalkersMain Event Las Vegas March 25 League 1</v>
      </c>
      <c r="C110" t="s">
        <v>189</v>
      </c>
      <c r="D110" t="s">
        <v>190</v>
      </c>
      <c r="E110" t="s">
        <v>474</v>
      </c>
      <c r="F110">
        <v>0.2702</v>
      </c>
      <c r="G110">
        <v>364</v>
      </c>
      <c r="H110">
        <f t="shared" si="1"/>
        <v>4</v>
      </c>
    </row>
    <row r="111" spans="1:8" x14ac:dyDescent="0.25">
      <c r="A111">
        <v>123</v>
      </c>
      <c r="B111" t="str">
        <f>STANDINGS_BA[[#This Row],[Team]]&amp;STANDINGS_BA[[#This Row],[League]]</f>
        <v>Moose on the LooseMain Event Las Vegas March 25 League 1</v>
      </c>
      <c r="C111" t="s">
        <v>214</v>
      </c>
      <c r="D111" t="s">
        <v>66</v>
      </c>
      <c r="E111" t="s">
        <v>474</v>
      </c>
      <c r="F111">
        <v>0.26979999999999998</v>
      </c>
      <c r="G111">
        <v>358</v>
      </c>
      <c r="H111">
        <f t="shared" si="1"/>
        <v>5</v>
      </c>
    </row>
    <row r="112" spans="1:8" x14ac:dyDescent="0.25">
      <c r="A112">
        <v>147</v>
      </c>
      <c r="B112" t="str">
        <f>STANDINGS_BA[[#This Row],[Team]]&amp;STANDINGS_BA[[#This Row],[League]]</f>
        <v>Perdido Street StationMain Event Las Vegas March 25 League 1</v>
      </c>
      <c r="C112" t="s">
        <v>605</v>
      </c>
      <c r="D112" t="s">
        <v>402</v>
      </c>
      <c r="E112" t="s">
        <v>474</v>
      </c>
      <c r="F112">
        <v>0.26869999999999999</v>
      </c>
      <c r="G112">
        <v>334</v>
      </c>
      <c r="H112">
        <f t="shared" si="1"/>
        <v>6</v>
      </c>
    </row>
    <row r="113" spans="1:8" x14ac:dyDescent="0.25">
      <c r="A113">
        <v>175</v>
      </c>
      <c r="B113" t="str">
        <f>STANDINGS_BA[[#This Row],[Team]]&amp;STANDINGS_BA[[#This Row],[League]]</f>
        <v>Atlanta 4 4 4'sMain Event Las Vegas March 25 League 1</v>
      </c>
      <c r="C113" t="s">
        <v>387</v>
      </c>
      <c r="D113" t="s">
        <v>109</v>
      </c>
      <c r="E113" t="s">
        <v>474</v>
      </c>
      <c r="F113">
        <v>0.26750000000000002</v>
      </c>
      <c r="G113">
        <v>306</v>
      </c>
      <c r="H113">
        <f t="shared" si="1"/>
        <v>7</v>
      </c>
    </row>
    <row r="114" spans="1:8" x14ac:dyDescent="0.25">
      <c r="A114">
        <v>182</v>
      </c>
      <c r="B114" t="str">
        <f>STANDINGS_BA[[#This Row],[Team]]&amp;STANDINGS_BA[[#This Row],[League]]</f>
        <v>The Notorious C.O.Z.Main Event Las Vegas March 25 League 1</v>
      </c>
      <c r="C114" t="s">
        <v>491</v>
      </c>
      <c r="D114" t="s">
        <v>122</v>
      </c>
      <c r="E114" t="s">
        <v>474</v>
      </c>
      <c r="F114">
        <v>0.2671</v>
      </c>
      <c r="G114">
        <v>299</v>
      </c>
      <c r="H114">
        <f t="shared" si="1"/>
        <v>8</v>
      </c>
    </row>
    <row r="115" spans="1:8" x14ac:dyDescent="0.25">
      <c r="A115">
        <v>198</v>
      </c>
      <c r="B115" t="str">
        <f>STANDINGS_BA[[#This Row],[Team]]&amp;STANDINGS_BA[[#This Row],[League]]</f>
        <v>Doug's DawgsMain Event Las Vegas March 25 League 1</v>
      </c>
      <c r="C115" t="s">
        <v>31</v>
      </c>
      <c r="D115" t="s">
        <v>32</v>
      </c>
      <c r="E115" t="s">
        <v>474</v>
      </c>
      <c r="F115">
        <v>0.26640000000000003</v>
      </c>
      <c r="G115">
        <v>283</v>
      </c>
      <c r="H115">
        <f t="shared" si="1"/>
        <v>9</v>
      </c>
    </row>
    <row r="116" spans="1:8" x14ac:dyDescent="0.25">
      <c r="A116">
        <v>285</v>
      </c>
      <c r="B116" t="str">
        <f>STANDINGS_BA[[#This Row],[Team]]&amp;STANDINGS_BA[[#This Row],[League]]</f>
        <v>Chip Chop ChipMain Event Las Vegas March 25 League 1</v>
      </c>
      <c r="C116" t="s">
        <v>586</v>
      </c>
      <c r="D116" t="s">
        <v>587</v>
      </c>
      <c r="E116" t="s">
        <v>474</v>
      </c>
      <c r="F116">
        <v>0.26350000000000001</v>
      </c>
      <c r="G116">
        <v>196</v>
      </c>
      <c r="H116">
        <f t="shared" si="1"/>
        <v>10</v>
      </c>
    </row>
    <row r="117" spans="1:8" x14ac:dyDescent="0.25">
      <c r="A117">
        <v>288</v>
      </c>
      <c r="B117" t="str">
        <f>STANDINGS_BA[[#This Row],[Team]]&amp;STANDINGS_BA[[#This Row],[League]]</f>
        <v>Prestige WorldwideMain Event Las Vegas March 25 League 1</v>
      </c>
      <c r="C117" t="s">
        <v>403</v>
      </c>
      <c r="D117" t="s">
        <v>404</v>
      </c>
      <c r="E117" t="s">
        <v>474</v>
      </c>
      <c r="F117">
        <v>0.26340000000000002</v>
      </c>
      <c r="G117">
        <v>193</v>
      </c>
      <c r="H117">
        <f t="shared" si="1"/>
        <v>11</v>
      </c>
    </row>
    <row r="118" spans="1:8" x14ac:dyDescent="0.25">
      <c r="A118">
        <v>289</v>
      </c>
      <c r="B118" t="str">
        <f>STANDINGS_BA[[#This Row],[Team]]&amp;STANDINGS_BA[[#This Row],[League]]</f>
        <v>*Rog*Main Event Las Vegas March 25 League 1</v>
      </c>
      <c r="C118" t="s">
        <v>488</v>
      </c>
      <c r="D118" t="s">
        <v>244</v>
      </c>
      <c r="E118" t="s">
        <v>474</v>
      </c>
      <c r="F118">
        <v>0.26340000000000002</v>
      </c>
      <c r="G118">
        <v>192</v>
      </c>
      <c r="H118">
        <f t="shared" si="1"/>
        <v>12</v>
      </c>
    </row>
    <row r="119" spans="1:8" x14ac:dyDescent="0.25">
      <c r="A119">
        <v>344</v>
      </c>
      <c r="B119" t="str">
        <f>STANDINGS_BA[[#This Row],[Team]]&amp;STANDINGS_BA[[#This Row],[League]]</f>
        <v>Team ShairsonMain Event Las Vegas March 25 League 1</v>
      </c>
      <c r="C119" t="s">
        <v>860</v>
      </c>
      <c r="D119" t="s">
        <v>180</v>
      </c>
      <c r="E119" t="s">
        <v>474</v>
      </c>
      <c r="F119">
        <v>0.26129999999999998</v>
      </c>
      <c r="G119">
        <v>137</v>
      </c>
      <c r="H119">
        <f t="shared" si="1"/>
        <v>13</v>
      </c>
    </row>
    <row r="120" spans="1:8" x14ac:dyDescent="0.25">
      <c r="A120">
        <v>449</v>
      </c>
      <c r="B120" t="str">
        <f>STANDINGS_BA[[#This Row],[Team]]&amp;STANDINGS_BA[[#This Row],[League]]</f>
        <v>TEAM RIVERA1Main Event Las Vegas March 25 League 1</v>
      </c>
      <c r="C120" t="s">
        <v>692</v>
      </c>
      <c r="D120" t="s">
        <v>693</v>
      </c>
      <c r="E120" t="s">
        <v>474</v>
      </c>
      <c r="F120">
        <v>0.25309999999999999</v>
      </c>
      <c r="G120">
        <v>32</v>
      </c>
      <c r="H120">
        <f t="shared" si="1"/>
        <v>14</v>
      </c>
    </row>
    <row r="121" spans="1:8" x14ac:dyDescent="0.25">
      <c r="A121">
        <v>471</v>
      </c>
      <c r="B121" t="str">
        <f>STANDINGS_BA[[#This Row],[Team]]&amp;STANDINGS_BA[[#This Row],[League]]</f>
        <v>CC's DesperadosMain Event Las Vegas March 25 League 1</v>
      </c>
      <c r="C121" t="s">
        <v>157</v>
      </c>
      <c r="D121" t="s">
        <v>158</v>
      </c>
      <c r="E121" t="s">
        <v>474</v>
      </c>
      <c r="F121">
        <v>0.25009999999999999</v>
      </c>
      <c r="G121">
        <v>10</v>
      </c>
      <c r="H121">
        <f t="shared" si="1"/>
        <v>15</v>
      </c>
    </row>
    <row r="122" spans="1:8" x14ac:dyDescent="0.25">
      <c r="A122">
        <v>8</v>
      </c>
      <c r="B122" t="str">
        <f>STANDINGS_BA[[#This Row],[Team]]&amp;STANDINGS_BA[[#This Row],[League]]</f>
        <v>Clown Question BroMain Event Las Vegas March 25 League 2</v>
      </c>
      <c r="C122" t="s">
        <v>562</v>
      </c>
      <c r="D122" t="s">
        <v>564</v>
      </c>
      <c r="E122" t="s">
        <v>453</v>
      </c>
      <c r="F122">
        <v>0.28010000000000002</v>
      </c>
      <c r="G122">
        <v>473</v>
      </c>
      <c r="H122">
        <f t="shared" si="1"/>
        <v>1</v>
      </c>
    </row>
    <row r="123" spans="1:8" x14ac:dyDescent="0.25">
      <c r="A123">
        <v>55</v>
      </c>
      <c r="B123" t="str">
        <f>STANDINGS_BA[[#This Row],[Team]]&amp;STANDINGS_BA[[#This Row],[League]]</f>
        <v>Bellagio HeistMain Event Las Vegas March 25 League 2</v>
      </c>
      <c r="C123" t="s">
        <v>671</v>
      </c>
      <c r="D123" t="s">
        <v>673</v>
      </c>
      <c r="E123" t="s">
        <v>453</v>
      </c>
      <c r="F123">
        <v>0.27339999999999998</v>
      </c>
      <c r="G123">
        <v>426</v>
      </c>
      <c r="H123">
        <f t="shared" si="1"/>
        <v>2</v>
      </c>
    </row>
    <row r="124" spans="1:8" x14ac:dyDescent="0.25">
      <c r="A124">
        <v>98</v>
      </c>
      <c r="B124" t="str">
        <f>STANDINGS_BA[[#This Row],[Team]]&amp;STANDINGS_BA[[#This Row],[League]]</f>
        <v>Sultans of SmackMain Event Las Vegas March 25 League 2</v>
      </c>
      <c r="C124" t="s">
        <v>98</v>
      </c>
      <c r="D124" t="s">
        <v>99</v>
      </c>
      <c r="E124" t="s">
        <v>453</v>
      </c>
      <c r="F124">
        <v>0.27089999999999997</v>
      </c>
      <c r="G124">
        <v>383</v>
      </c>
      <c r="H124">
        <f t="shared" si="1"/>
        <v>3</v>
      </c>
    </row>
    <row r="125" spans="1:8" x14ac:dyDescent="0.25">
      <c r="A125">
        <v>113</v>
      </c>
      <c r="B125" t="str">
        <f>STANDINGS_BA[[#This Row],[Team]]&amp;STANDINGS_BA[[#This Row],[League]]</f>
        <v>Wild Willie's TeamMain Event Las Vegas March 25 League 2</v>
      </c>
      <c r="C125" t="s">
        <v>576</v>
      </c>
      <c r="D125" t="s">
        <v>179</v>
      </c>
      <c r="E125" t="s">
        <v>453</v>
      </c>
      <c r="F125">
        <v>0.27029999999999998</v>
      </c>
      <c r="G125">
        <v>368</v>
      </c>
      <c r="H125">
        <f t="shared" si="1"/>
        <v>4</v>
      </c>
    </row>
    <row r="126" spans="1:8" x14ac:dyDescent="0.25">
      <c r="A126">
        <v>155</v>
      </c>
      <c r="B126" t="str">
        <f>STANDINGS_BA[[#This Row],[Team]]&amp;STANDINGS_BA[[#This Row],[League]]</f>
        <v>Bench BlazersMain Event Las Vegas March 25 League 2</v>
      </c>
      <c r="C126" t="s">
        <v>515</v>
      </c>
      <c r="D126" t="s">
        <v>516</v>
      </c>
      <c r="E126" t="s">
        <v>453</v>
      </c>
      <c r="F126">
        <v>0.26840000000000003</v>
      </c>
      <c r="G126">
        <v>326</v>
      </c>
      <c r="H126">
        <f t="shared" si="1"/>
        <v>5</v>
      </c>
    </row>
    <row r="127" spans="1:8" x14ac:dyDescent="0.25">
      <c r="A127">
        <v>206</v>
      </c>
      <c r="B127" t="str">
        <f>STANDINGS_BA[[#This Row],[Team]]&amp;STANDINGS_BA[[#This Row],[League]]</f>
        <v>Butler Baseball ClubMain Event Las Vegas March 25 League 2</v>
      </c>
      <c r="C127" t="s">
        <v>730</v>
      </c>
      <c r="D127" t="s">
        <v>731</v>
      </c>
      <c r="E127" t="s">
        <v>453</v>
      </c>
      <c r="F127">
        <v>0.26600000000000001</v>
      </c>
      <c r="G127">
        <v>275</v>
      </c>
      <c r="H127">
        <f t="shared" si="1"/>
        <v>6</v>
      </c>
    </row>
    <row r="128" spans="1:8" x14ac:dyDescent="0.25">
      <c r="A128">
        <v>230</v>
      </c>
      <c r="B128" t="str">
        <f>STANDINGS_BA[[#This Row],[Team]]&amp;STANDINGS_BA[[#This Row],[League]]</f>
        <v>zzzzzzzzMain Event Las Vegas March 25 League 2</v>
      </c>
      <c r="C128" t="s">
        <v>841</v>
      </c>
      <c r="D128" t="s">
        <v>110</v>
      </c>
      <c r="E128" t="s">
        <v>453</v>
      </c>
      <c r="F128">
        <v>0.26519999999999999</v>
      </c>
      <c r="G128">
        <v>251</v>
      </c>
      <c r="H128">
        <f t="shared" si="1"/>
        <v>7</v>
      </c>
    </row>
    <row r="129" spans="1:8" x14ac:dyDescent="0.25">
      <c r="A129">
        <v>240</v>
      </c>
      <c r="B129" t="str">
        <f>STANDINGS_BA[[#This Row],[Team]]&amp;STANDINGS_BA[[#This Row],[League]]</f>
        <v>What Happens in Vegas...Main Event Las Vegas March 25 League 2</v>
      </c>
      <c r="C129" t="s">
        <v>724</v>
      </c>
      <c r="D129" t="s">
        <v>240</v>
      </c>
      <c r="E129" t="s">
        <v>453</v>
      </c>
      <c r="F129">
        <v>0.26500000000000001</v>
      </c>
      <c r="G129">
        <v>241</v>
      </c>
      <c r="H129">
        <f t="shared" si="1"/>
        <v>8</v>
      </c>
    </row>
    <row r="130" spans="1:8" x14ac:dyDescent="0.25">
      <c r="A130">
        <v>244</v>
      </c>
      <c r="B130" t="str">
        <f>STANDINGS_BA[[#This Row],[Team]]&amp;STANDINGS_BA[[#This Row],[League]]</f>
        <v>Rock n' PipesMain Event Las Vegas March 25 League 2</v>
      </c>
      <c r="C130" t="s">
        <v>666</v>
      </c>
      <c r="D130" t="s">
        <v>668</v>
      </c>
      <c r="E130" t="s">
        <v>453</v>
      </c>
      <c r="F130">
        <v>0.26490000000000002</v>
      </c>
      <c r="G130">
        <v>237</v>
      </c>
      <c r="H130">
        <f t="shared" ref="H130:H193" si="2">IF(E130=E129,H129+1,1)</f>
        <v>9</v>
      </c>
    </row>
    <row r="131" spans="1:8" x14ac:dyDescent="0.25">
      <c r="A131">
        <v>311</v>
      </c>
      <c r="B131" t="str">
        <f>STANDINGS_BA[[#This Row],[Team]]&amp;STANDINGS_BA[[#This Row],[League]]</f>
        <v>MoneyMain Event Las Vegas March 25 League 2</v>
      </c>
      <c r="C131" t="s">
        <v>736</v>
      </c>
      <c r="D131" t="s">
        <v>67</v>
      </c>
      <c r="E131" t="s">
        <v>453</v>
      </c>
      <c r="F131">
        <v>0.26250000000000001</v>
      </c>
      <c r="G131">
        <v>170</v>
      </c>
      <c r="H131">
        <f t="shared" si="2"/>
        <v>10</v>
      </c>
    </row>
    <row r="132" spans="1:8" x14ac:dyDescent="0.25">
      <c r="A132">
        <v>332</v>
      </c>
      <c r="B132" t="str">
        <f>STANDINGS_BA[[#This Row],[Team]]&amp;STANDINGS_BA[[#This Row],[League]]</f>
        <v>Betts All InMain Event Las Vegas March 25 League 2</v>
      </c>
      <c r="C132" t="s">
        <v>853</v>
      </c>
      <c r="D132" t="s">
        <v>854</v>
      </c>
      <c r="E132" t="s">
        <v>453</v>
      </c>
      <c r="F132">
        <v>0.26169999999999999</v>
      </c>
      <c r="G132">
        <v>149</v>
      </c>
      <c r="H132">
        <f t="shared" si="2"/>
        <v>11</v>
      </c>
    </row>
    <row r="133" spans="1:8" x14ac:dyDescent="0.25">
      <c r="A133">
        <v>368</v>
      </c>
      <c r="B133" t="str">
        <f>STANDINGS_BA[[#This Row],[Team]]&amp;STANDINGS_BA[[#This Row],[League]]</f>
        <v>MudhensMain Event Las Vegas March 25 League 2</v>
      </c>
      <c r="C133" t="s">
        <v>18</v>
      </c>
      <c r="D133" t="s">
        <v>19</v>
      </c>
      <c r="E133" t="s">
        <v>453</v>
      </c>
      <c r="F133">
        <v>0.26</v>
      </c>
      <c r="G133">
        <v>113</v>
      </c>
      <c r="H133">
        <f t="shared" si="2"/>
        <v>12</v>
      </c>
    </row>
    <row r="134" spans="1:8" x14ac:dyDescent="0.25">
      <c r="A134">
        <v>385</v>
      </c>
      <c r="B134" t="str">
        <f>STANDINGS_BA[[#This Row],[Team]]&amp;STANDINGS_BA[[#This Row],[League]]</f>
        <v>Dutch MafiaMain Event Las Vegas March 25 League 2</v>
      </c>
      <c r="C134" t="s">
        <v>222</v>
      </c>
      <c r="D134" t="s">
        <v>223</v>
      </c>
      <c r="E134" t="s">
        <v>453</v>
      </c>
      <c r="F134">
        <v>0.25890000000000002</v>
      </c>
      <c r="G134">
        <v>96</v>
      </c>
      <c r="H134">
        <f t="shared" si="2"/>
        <v>13</v>
      </c>
    </row>
    <row r="135" spans="1:8" x14ac:dyDescent="0.25">
      <c r="A135">
        <v>395</v>
      </c>
      <c r="B135" t="str">
        <f>STANDINGS_BA[[#This Row],[Team]]&amp;STANDINGS_BA[[#This Row],[League]]</f>
        <v>Team passalacquaMain Event Las Vegas March 25 League 2</v>
      </c>
      <c r="C135" t="s">
        <v>467</v>
      </c>
      <c r="D135" t="s">
        <v>468</v>
      </c>
      <c r="E135" t="s">
        <v>453</v>
      </c>
      <c r="F135">
        <v>0.25850000000000001</v>
      </c>
      <c r="G135">
        <v>86</v>
      </c>
      <c r="H135">
        <f t="shared" si="2"/>
        <v>14</v>
      </c>
    </row>
    <row r="136" spans="1:8" x14ac:dyDescent="0.25">
      <c r="A136">
        <v>470</v>
      </c>
      <c r="B136" t="str">
        <f>STANDINGS_BA[[#This Row],[Team]]&amp;STANDINGS_BA[[#This Row],[League]]</f>
        <v>Team WarnerMain Event Las Vegas March 25 League 2</v>
      </c>
      <c r="C136" t="s">
        <v>161</v>
      </c>
      <c r="D136" t="s">
        <v>162</v>
      </c>
      <c r="E136" t="s">
        <v>453</v>
      </c>
      <c r="F136">
        <v>0.25030000000000002</v>
      </c>
      <c r="G136">
        <v>11</v>
      </c>
      <c r="H136">
        <f t="shared" si="2"/>
        <v>15</v>
      </c>
    </row>
    <row r="137" spans="1:8" x14ac:dyDescent="0.25">
      <c r="A137">
        <v>5</v>
      </c>
      <c r="B137" t="str">
        <f>STANDINGS_BA[[#This Row],[Team]]&amp;STANDINGS_BA[[#This Row],[League]]</f>
        <v>BNBearsMain Event Las Vegas March 30 5 pm PT</v>
      </c>
      <c r="C137" t="s">
        <v>477</v>
      </c>
      <c r="D137" t="s">
        <v>139</v>
      </c>
      <c r="E137" t="s">
        <v>478</v>
      </c>
      <c r="F137">
        <v>0.28029999999999999</v>
      </c>
      <c r="G137">
        <v>476</v>
      </c>
      <c r="H137">
        <f t="shared" si="2"/>
        <v>1</v>
      </c>
    </row>
    <row r="138" spans="1:8" x14ac:dyDescent="0.25">
      <c r="A138">
        <v>24</v>
      </c>
      <c r="B138" t="str">
        <f>STANDINGS_BA[[#This Row],[Team]]&amp;STANDINGS_BA[[#This Row],[League]]</f>
        <v>Team enfieldMain Event Las Vegas March 30 5 pm PT</v>
      </c>
      <c r="C138" t="s">
        <v>204</v>
      </c>
      <c r="D138" t="s">
        <v>205</v>
      </c>
      <c r="E138" t="s">
        <v>478</v>
      </c>
      <c r="F138">
        <v>0.2767</v>
      </c>
      <c r="G138">
        <v>457</v>
      </c>
      <c r="H138">
        <f t="shared" si="2"/>
        <v>2</v>
      </c>
    </row>
    <row r="139" spans="1:8" x14ac:dyDescent="0.25">
      <c r="A139">
        <v>87</v>
      </c>
      <c r="B139" t="str">
        <f>STANDINGS_BA[[#This Row],[Team]]&amp;STANDINGS_BA[[#This Row],[League]]</f>
        <v>Murder Inc.Main Event Las Vegas March 30 5 pm PT</v>
      </c>
      <c r="C139" t="s">
        <v>386</v>
      </c>
      <c r="D139" t="s">
        <v>131</v>
      </c>
      <c r="E139" t="s">
        <v>478</v>
      </c>
      <c r="F139">
        <v>0.27150000000000002</v>
      </c>
      <c r="G139">
        <v>394</v>
      </c>
      <c r="H139">
        <f t="shared" si="2"/>
        <v>3</v>
      </c>
    </row>
    <row r="140" spans="1:8" x14ac:dyDescent="0.25">
      <c r="A140">
        <v>101</v>
      </c>
      <c r="B140" t="str">
        <f>STANDINGS_BA[[#This Row],[Team]]&amp;STANDINGS_BA[[#This Row],[League]]</f>
        <v>Arnold's RugMain Event Las Vegas March 30 5 pm PT</v>
      </c>
      <c r="C140" t="s">
        <v>306</v>
      </c>
      <c r="D140" t="s">
        <v>35</v>
      </c>
      <c r="E140" t="s">
        <v>478</v>
      </c>
      <c r="F140">
        <v>0.2707</v>
      </c>
      <c r="G140">
        <v>380</v>
      </c>
      <c r="H140">
        <f t="shared" si="2"/>
        <v>4</v>
      </c>
    </row>
    <row r="141" spans="1:8" x14ac:dyDescent="0.25">
      <c r="A141">
        <v>109</v>
      </c>
      <c r="B141" t="str">
        <f>STANDINGS_BA[[#This Row],[Team]]&amp;STANDINGS_BA[[#This Row],[League]]</f>
        <v>PACO THYMEMain Event Las Vegas March 30 5 pm PT</v>
      </c>
      <c r="C141" t="s">
        <v>80</v>
      </c>
      <c r="D141" t="s">
        <v>81</v>
      </c>
      <c r="E141" t="s">
        <v>478</v>
      </c>
      <c r="F141">
        <v>0.27050000000000002</v>
      </c>
      <c r="G141">
        <v>372</v>
      </c>
      <c r="H141">
        <f t="shared" si="2"/>
        <v>5</v>
      </c>
    </row>
    <row r="142" spans="1:8" x14ac:dyDescent="0.25">
      <c r="A142">
        <v>200</v>
      </c>
      <c r="B142" t="str">
        <f>STANDINGS_BA[[#This Row],[Team]]&amp;STANDINGS_BA[[#This Row],[League]]</f>
        <v>The Ron Jeremy of Midget PornMain Event Las Vegas March 30 5 pm PT</v>
      </c>
      <c r="C142" t="s">
        <v>368</v>
      </c>
      <c r="D142" t="s">
        <v>281</v>
      </c>
      <c r="E142" t="s">
        <v>478</v>
      </c>
      <c r="F142">
        <v>0.26629999999999998</v>
      </c>
      <c r="G142">
        <v>281</v>
      </c>
      <c r="H142">
        <f t="shared" si="2"/>
        <v>6</v>
      </c>
    </row>
    <row r="143" spans="1:8" x14ac:dyDescent="0.25">
      <c r="A143">
        <v>313</v>
      </c>
      <c r="B143" t="str">
        <f>STANDINGS_BA[[#This Row],[Team]]&amp;STANDINGS_BA[[#This Row],[League]]</f>
        <v>Low TalkersMain Event Las Vegas March 30 5 pm PT</v>
      </c>
      <c r="C143" t="s">
        <v>189</v>
      </c>
      <c r="D143" t="s">
        <v>190</v>
      </c>
      <c r="E143" t="s">
        <v>478</v>
      </c>
      <c r="F143">
        <v>0.26240000000000002</v>
      </c>
      <c r="G143">
        <v>168</v>
      </c>
      <c r="H143">
        <f t="shared" si="2"/>
        <v>7</v>
      </c>
    </row>
    <row r="144" spans="1:8" x14ac:dyDescent="0.25">
      <c r="A144">
        <v>340</v>
      </c>
      <c r="B144" t="str">
        <f>STANDINGS_BA[[#This Row],[Team]]&amp;STANDINGS_BA[[#This Row],[League]]</f>
        <v>Baseball FuriesMain Event Las Vegas March 30 5 pm PT</v>
      </c>
      <c r="C144" t="s">
        <v>45</v>
      </c>
      <c r="D144" t="s">
        <v>46</v>
      </c>
      <c r="E144" t="s">
        <v>478</v>
      </c>
      <c r="F144">
        <v>0.26150000000000001</v>
      </c>
      <c r="G144">
        <v>141</v>
      </c>
      <c r="H144">
        <f t="shared" si="2"/>
        <v>8</v>
      </c>
    </row>
    <row r="145" spans="1:8" x14ac:dyDescent="0.25">
      <c r="A145">
        <v>361</v>
      </c>
      <c r="B145" t="str">
        <f>STANDINGS_BA[[#This Row],[Team]]&amp;STANDINGS_BA[[#This Row],[League]]</f>
        <v>SandstormMain Event Las Vegas March 30 5 pm PT</v>
      </c>
      <c r="C145" t="s">
        <v>830</v>
      </c>
      <c r="D145" t="s">
        <v>831</v>
      </c>
      <c r="E145" t="s">
        <v>478</v>
      </c>
      <c r="F145">
        <v>0.26029999999999998</v>
      </c>
      <c r="G145">
        <v>120</v>
      </c>
      <c r="H145">
        <f t="shared" si="2"/>
        <v>9</v>
      </c>
    </row>
    <row r="146" spans="1:8" x14ac:dyDescent="0.25">
      <c r="A146">
        <v>374</v>
      </c>
      <c r="B146" t="str">
        <f>STANDINGS_BA[[#This Row],[Team]]&amp;STANDINGS_BA[[#This Row],[League]]</f>
        <v>The ShirishamaMain Event Las Vegas March 30 5 pm PT</v>
      </c>
      <c r="C146" t="s">
        <v>837</v>
      </c>
      <c r="D146" t="s">
        <v>838</v>
      </c>
      <c r="E146" t="s">
        <v>478</v>
      </c>
      <c r="F146">
        <v>0.2596</v>
      </c>
      <c r="G146">
        <v>107</v>
      </c>
      <c r="H146">
        <f t="shared" si="2"/>
        <v>10</v>
      </c>
    </row>
    <row r="147" spans="1:8" x14ac:dyDescent="0.25">
      <c r="A147">
        <v>380</v>
      </c>
      <c r="B147" t="str">
        <f>STANDINGS_BA[[#This Row],[Team]]&amp;STANDINGS_BA[[#This Row],[League]]</f>
        <v>Main Squeeze 1Main Event Las Vegas March 30 5 pm PT</v>
      </c>
      <c r="C147" t="s">
        <v>750</v>
      </c>
      <c r="D147" t="s">
        <v>238</v>
      </c>
      <c r="E147" t="s">
        <v>478</v>
      </c>
      <c r="F147">
        <v>0.25919999999999999</v>
      </c>
      <c r="G147">
        <v>101</v>
      </c>
      <c r="H147">
        <f t="shared" si="2"/>
        <v>11</v>
      </c>
    </row>
    <row r="148" spans="1:8" x14ac:dyDescent="0.25">
      <c r="A148">
        <v>390</v>
      </c>
      <c r="B148" t="str">
        <f>STANDINGS_BA[[#This Row],[Team]]&amp;STANDINGS_BA[[#This Row],[League]]</f>
        <v>MudhensMain Event Las Vegas March 30 5 pm PT</v>
      </c>
      <c r="C148" t="s">
        <v>18</v>
      </c>
      <c r="D148" t="s">
        <v>19</v>
      </c>
      <c r="E148" t="s">
        <v>478</v>
      </c>
      <c r="F148">
        <v>0.2586</v>
      </c>
      <c r="G148">
        <v>91</v>
      </c>
      <c r="H148">
        <f t="shared" si="2"/>
        <v>12</v>
      </c>
    </row>
    <row r="149" spans="1:8" x14ac:dyDescent="0.25">
      <c r="A149">
        <v>410</v>
      </c>
      <c r="B149" t="str">
        <f>STANDINGS_BA[[#This Row],[Team]]&amp;STANDINGS_BA[[#This Row],[League]]</f>
        <v>KILLEBREWMain Event Las Vegas March 30 5 pm PT</v>
      </c>
      <c r="C149" t="s">
        <v>487</v>
      </c>
      <c r="D149" t="s">
        <v>565</v>
      </c>
      <c r="E149" t="s">
        <v>478</v>
      </c>
      <c r="F149">
        <v>0.25740000000000002</v>
      </c>
      <c r="G149">
        <v>71</v>
      </c>
      <c r="H149">
        <f t="shared" si="2"/>
        <v>13</v>
      </c>
    </row>
    <row r="150" spans="1:8" x14ac:dyDescent="0.25">
      <c r="A150">
        <v>417</v>
      </c>
      <c r="B150" t="str">
        <f>STANDINGS_BA[[#This Row],[Team]]&amp;STANDINGS_BA[[#This Row],[League]]</f>
        <v>DegeneratesMain Event Las Vegas March 30 5 pm PT</v>
      </c>
      <c r="C150" t="s">
        <v>708</v>
      </c>
      <c r="D150" t="s">
        <v>709</v>
      </c>
      <c r="E150" t="s">
        <v>478</v>
      </c>
      <c r="F150">
        <v>0.25719999999999998</v>
      </c>
      <c r="G150">
        <v>64</v>
      </c>
      <c r="H150">
        <f t="shared" si="2"/>
        <v>14</v>
      </c>
    </row>
    <row r="151" spans="1:8" x14ac:dyDescent="0.25">
      <c r="A151">
        <v>426</v>
      </c>
      <c r="B151" t="str">
        <f>STANDINGS_BA[[#This Row],[Team]]&amp;STANDINGS_BA[[#This Row],[League]]</f>
        <v>Stewie's Team 1Main Event Las Vegas March 30 5 pm PT</v>
      </c>
      <c r="C151" t="s">
        <v>626</v>
      </c>
      <c r="D151" t="s">
        <v>271</v>
      </c>
      <c r="E151" t="s">
        <v>478</v>
      </c>
      <c r="F151">
        <v>0.25629999999999997</v>
      </c>
      <c r="G151">
        <v>55</v>
      </c>
      <c r="H151">
        <f t="shared" si="2"/>
        <v>15</v>
      </c>
    </row>
    <row r="152" spans="1:8" x14ac:dyDescent="0.25">
      <c r="A152">
        <v>1</v>
      </c>
      <c r="B152" t="str">
        <f>STANDINGS_BA[[#This Row],[Team]]&amp;STANDINGS_BA[[#This Row],[League]]</f>
        <v>The Christian Vazquez ExperienceMain Event New York March 25 League 1</v>
      </c>
      <c r="C152" t="s">
        <v>544</v>
      </c>
      <c r="D152" t="s">
        <v>545</v>
      </c>
      <c r="E152" t="s">
        <v>432</v>
      </c>
      <c r="F152">
        <v>0.28439999999999999</v>
      </c>
      <c r="G152">
        <v>480</v>
      </c>
      <c r="H152">
        <f t="shared" si="2"/>
        <v>1</v>
      </c>
    </row>
    <row r="153" spans="1:8" x14ac:dyDescent="0.25">
      <c r="A153">
        <v>15</v>
      </c>
      <c r="B153" t="str">
        <f>STANDINGS_BA[[#This Row],[Team]]&amp;STANDINGS_BA[[#This Row],[League]]</f>
        <v>The Achievers - MEMain Event New York March 25 League 1</v>
      </c>
      <c r="C153" t="s">
        <v>604</v>
      </c>
      <c r="D153" t="s">
        <v>17</v>
      </c>
      <c r="E153" t="s">
        <v>432</v>
      </c>
      <c r="F153">
        <v>0.2782</v>
      </c>
      <c r="G153">
        <v>466</v>
      </c>
      <c r="H153">
        <f t="shared" si="2"/>
        <v>2</v>
      </c>
    </row>
    <row r="154" spans="1:8" x14ac:dyDescent="0.25">
      <c r="A154">
        <v>51</v>
      </c>
      <c r="B154" t="str">
        <f>STANDINGS_BA[[#This Row],[Team]]&amp;STANDINGS_BA[[#This Row],[League]]</f>
        <v>Bronx Yankees (ME1)Main Event New York March 25 League 1</v>
      </c>
      <c r="C154" t="s">
        <v>87</v>
      </c>
      <c r="D154" t="s">
        <v>88</v>
      </c>
      <c r="E154" t="s">
        <v>432</v>
      </c>
      <c r="F154">
        <v>0.2737</v>
      </c>
      <c r="G154">
        <v>430</v>
      </c>
      <c r="H154">
        <f t="shared" si="2"/>
        <v>3</v>
      </c>
    </row>
    <row r="155" spans="1:8" x14ac:dyDescent="0.25">
      <c r="A155">
        <v>88</v>
      </c>
      <c r="B155" t="str">
        <f>STANDINGS_BA[[#This Row],[Team]]&amp;STANDINGS_BA[[#This Row],[League]]</f>
        <v>KnightMare GamesMain Event New York March 25 League 1</v>
      </c>
      <c r="C155" t="s">
        <v>216</v>
      </c>
      <c r="D155" t="s">
        <v>217</v>
      </c>
      <c r="E155" t="s">
        <v>432</v>
      </c>
      <c r="F155">
        <v>0.27139999999999997</v>
      </c>
      <c r="G155">
        <v>393</v>
      </c>
      <c r="H155">
        <f t="shared" si="2"/>
        <v>4</v>
      </c>
    </row>
    <row r="156" spans="1:8" x14ac:dyDescent="0.25">
      <c r="A156">
        <v>205</v>
      </c>
      <c r="B156" t="str">
        <f>STANDINGS_BA[[#This Row],[Team]]&amp;STANDINGS_BA[[#This Row],[League]]</f>
        <v>Leave the Gun, Take the CannoliMain Event New York March 25 League 1</v>
      </c>
      <c r="C156" t="s">
        <v>577</v>
      </c>
      <c r="D156" t="s">
        <v>248</v>
      </c>
      <c r="E156" t="s">
        <v>432</v>
      </c>
      <c r="F156">
        <v>0.26600000000000001</v>
      </c>
      <c r="G156">
        <v>276</v>
      </c>
      <c r="H156">
        <f t="shared" si="2"/>
        <v>5</v>
      </c>
    </row>
    <row r="157" spans="1:8" x14ac:dyDescent="0.25">
      <c r="A157">
        <v>228</v>
      </c>
      <c r="B157" t="str">
        <f>STANDINGS_BA[[#This Row],[Team]]&amp;STANDINGS_BA[[#This Row],[League]]</f>
        <v>Incredible Hulking Us NY1Main Event New York March 25 League 1</v>
      </c>
      <c r="C157" t="s">
        <v>251</v>
      </c>
      <c r="D157" t="s">
        <v>95</v>
      </c>
      <c r="E157" t="s">
        <v>432</v>
      </c>
      <c r="F157">
        <v>0.26529999999999998</v>
      </c>
      <c r="G157">
        <v>253</v>
      </c>
      <c r="H157">
        <f t="shared" si="2"/>
        <v>6</v>
      </c>
    </row>
    <row r="158" spans="1:8" x14ac:dyDescent="0.25">
      <c r="A158">
        <v>246</v>
      </c>
      <c r="B158" t="str">
        <f>STANDINGS_BA[[#This Row],[Team]]&amp;STANDINGS_BA[[#This Row],[League]]</f>
        <v>Ordentligt Sommar SemesterMain Event New York March 25 League 1</v>
      </c>
      <c r="C158" t="s">
        <v>705</v>
      </c>
      <c r="D158" t="s">
        <v>61</v>
      </c>
      <c r="E158" t="s">
        <v>432</v>
      </c>
      <c r="F158">
        <v>0.26479999999999998</v>
      </c>
      <c r="G158">
        <v>235</v>
      </c>
      <c r="H158">
        <f t="shared" si="2"/>
        <v>7</v>
      </c>
    </row>
    <row r="159" spans="1:8" x14ac:dyDescent="0.25">
      <c r="A159">
        <v>291</v>
      </c>
      <c r="B159" t="str">
        <f>STANDINGS_BA[[#This Row],[Team]]&amp;STANDINGS_BA[[#This Row],[League]]</f>
        <v>VenomMain Event New York March 25 League 1</v>
      </c>
      <c r="C159" t="s">
        <v>746</v>
      </c>
      <c r="D159" t="s">
        <v>70</v>
      </c>
      <c r="E159" t="s">
        <v>432</v>
      </c>
      <c r="F159">
        <v>0.26340000000000002</v>
      </c>
      <c r="G159">
        <v>190</v>
      </c>
      <c r="H159">
        <f t="shared" si="2"/>
        <v>8</v>
      </c>
    </row>
    <row r="160" spans="1:8" x14ac:dyDescent="0.25">
      <c r="A160">
        <v>314</v>
      </c>
      <c r="B160" t="str">
        <f>STANDINGS_BA[[#This Row],[Team]]&amp;STANDINGS_BA[[#This Row],[League]]</f>
        <v>The Bronx BuckeyesMain Event New York March 25 League 1</v>
      </c>
      <c r="C160" t="s">
        <v>806</v>
      </c>
      <c r="D160" t="s">
        <v>331</v>
      </c>
      <c r="E160" t="s">
        <v>432</v>
      </c>
      <c r="F160">
        <v>0.26240000000000002</v>
      </c>
      <c r="G160">
        <v>167</v>
      </c>
      <c r="H160">
        <f t="shared" si="2"/>
        <v>9</v>
      </c>
    </row>
    <row r="161" spans="1:8" x14ac:dyDescent="0.25">
      <c r="A161">
        <v>334</v>
      </c>
      <c r="B161" t="str">
        <f>STANDINGS_BA[[#This Row],[Team]]&amp;STANDINGS_BA[[#This Row],[League]]</f>
        <v>bluebloodsMain Event New York March 25 League 1</v>
      </c>
      <c r="C161" t="s">
        <v>199</v>
      </c>
      <c r="D161" t="s">
        <v>200</v>
      </c>
      <c r="E161" t="s">
        <v>432</v>
      </c>
      <c r="F161">
        <v>0.2616</v>
      </c>
      <c r="G161">
        <v>147</v>
      </c>
      <c r="H161">
        <f t="shared" si="2"/>
        <v>10</v>
      </c>
    </row>
    <row r="162" spans="1:8" x14ac:dyDescent="0.25">
      <c r="A162">
        <v>338</v>
      </c>
      <c r="B162" t="str">
        <f>STANDINGS_BA[[#This Row],[Team]]&amp;STANDINGS_BA[[#This Row],[League]]</f>
        <v>Ash BrothersMain Event New York March 25 League 1</v>
      </c>
      <c r="C162" t="s">
        <v>578</v>
      </c>
      <c r="D162" t="s">
        <v>580</v>
      </c>
      <c r="E162" t="s">
        <v>432</v>
      </c>
      <c r="F162">
        <v>0.2616</v>
      </c>
      <c r="G162">
        <v>143</v>
      </c>
      <c r="H162">
        <f t="shared" si="2"/>
        <v>11</v>
      </c>
    </row>
    <row r="163" spans="1:8" x14ac:dyDescent="0.25">
      <c r="A163">
        <v>409</v>
      </c>
      <c r="B163" t="str">
        <f>STANDINGS_BA[[#This Row],[Team]]&amp;STANDINGS_BA[[#This Row],[League]]</f>
        <v>The FighterMain Event New York March 25 League 1</v>
      </c>
      <c r="C163" t="s">
        <v>607</v>
      </c>
      <c r="D163" t="s">
        <v>270</v>
      </c>
      <c r="E163" t="s">
        <v>432</v>
      </c>
      <c r="F163">
        <v>0.25750000000000001</v>
      </c>
      <c r="G163">
        <v>72</v>
      </c>
      <c r="H163">
        <f t="shared" si="2"/>
        <v>12</v>
      </c>
    </row>
    <row r="164" spans="1:8" x14ac:dyDescent="0.25">
      <c r="A164">
        <v>415</v>
      </c>
      <c r="B164" t="str">
        <f>STANDINGS_BA[[#This Row],[Team]]&amp;STANDINGS_BA[[#This Row],[League]]</f>
        <v>(Mace, Bailey) = Ass-kickers^2Main Event New York March 25 League 1</v>
      </c>
      <c r="C164" t="s">
        <v>758</v>
      </c>
      <c r="D164" t="s">
        <v>47</v>
      </c>
      <c r="E164" t="s">
        <v>432</v>
      </c>
      <c r="F164">
        <v>0.25719999999999998</v>
      </c>
      <c r="G164">
        <v>66</v>
      </c>
      <c r="H164">
        <f t="shared" si="2"/>
        <v>13</v>
      </c>
    </row>
    <row r="165" spans="1:8" x14ac:dyDescent="0.25">
      <c r="A165">
        <v>463</v>
      </c>
      <c r="B165" t="str">
        <f>STANDINGS_BA[[#This Row],[Team]]&amp;STANDINGS_BA[[#This Row],[League]]</f>
        <v>Sons of Thunder - New YorkMain Event New York March 25 League 1</v>
      </c>
      <c r="C165" t="s">
        <v>728</v>
      </c>
      <c r="D165" t="s">
        <v>63</v>
      </c>
      <c r="E165" t="s">
        <v>432</v>
      </c>
      <c r="F165">
        <v>0.25159999999999999</v>
      </c>
      <c r="G165">
        <v>18</v>
      </c>
      <c r="H165">
        <f t="shared" si="2"/>
        <v>14</v>
      </c>
    </row>
    <row r="166" spans="1:8" x14ac:dyDescent="0.25">
      <c r="A166">
        <v>468</v>
      </c>
      <c r="B166" t="str">
        <f>STANDINGS_BA[[#This Row],[Team]]&amp;STANDINGS_BA[[#This Row],[League]]</f>
        <v>Wilmington Blue RocksMain Event New York March 25 League 1</v>
      </c>
      <c r="C166" t="s">
        <v>879</v>
      </c>
      <c r="D166" t="s">
        <v>880</v>
      </c>
      <c r="E166" t="s">
        <v>432</v>
      </c>
      <c r="F166">
        <v>0.25090000000000001</v>
      </c>
      <c r="G166">
        <v>13</v>
      </c>
      <c r="H166">
        <f t="shared" si="2"/>
        <v>15</v>
      </c>
    </row>
    <row r="167" spans="1:8" x14ac:dyDescent="0.25">
      <c r="A167">
        <v>32</v>
      </c>
      <c r="B167" t="str">
        <f>STANDINGS_BA[[#This Row],[Team]]&amp;STANDINGS_BA[[#This Row],[League]]</f>
        <v>eshies mainMain Event New York March 25 League 2</v>
      </c>
      <c r="C167" t="s">
        <v>617</v>
      </c>
      <c r="D167" t="s">
        <v>359</v>
      </c>
      <c r="E167" t="s">
        <v>457</v>
      </c>
      <c r="F167">
        <v>0.27529999999999999</v>
      </c>
      <c r="G167">
        <v>449</v>
      </c>
      <c r="H167">
        <f t="shared" si="2"/>
        <v>1</v>
      </c>
    </row>
    <row r="168" spans="1:8" x14ac:dyDescent="0.25">
      <c r="A168">
        <v>45</v>
      </c>
      <c r="B168" t="str">
        <f>STANDINGS_BA[[#This Row],[Team]]&amp;STANDINGS_BA[[#This Row],[League]]</f>
        <v>I LOVE BRIAN BOCCIAMain Event New York March 25 League 2</v>
      </c>
      <c r="C168" t="s">
        <v>629</v>
      </c>
      <c r="D168" t="s">
        <v>235</v>
      </c>
      <c r="E168" t="s">
        <v>457</v>
      </c>
      <c r="F168">
        <v>0.27410000000000001</v>
      </c>
      <c r="G168">
        <v>436</v>
      </c>
      <c r="H168">
        <f t="shared" si="2"/>
        <v>2</v>
      </c>
    </row>
    <row r="169" spans="1:8" x14ac:dyDescent="0.25">
      <c r="A169">
        <v>86</v>
      </c>
      <c r="B169" t="str">
        <f>STANDINGS_BA[[#This Row],[Team]]&amp;STANDINGS_BA[[#This Row],[League]]</f>
        <v>Mr.OctoberMain Event New York March 25 League 2</v>
      </c>
      <c r="C169" t="s">
        <v>181</v>
      </c>
      <c r="D169" t="s">
        <v>182</v>
      </c>
      <c r="E169" t="s">
        <v>457</v>
      </c>
      <c r="F169">
        <v>0.27160000000000001</v>
      </c>
      <c r="G169">
        <v>395</v>
      </c>
      <c r="H169">
        <f t="shared" si="2"/>
        <v>3</v>
      </c>
    </row>
    <row r="170" spans="1:8" x14ac:dyDescent="0.25">
      <c r="A170">
        <v>111</v>
      </c>
      <c r="B170" t="str">
        <f>STANDINGS_BA[[#This Row],[Team]]&amp;STANDINGS_BA[[#This Row],[League]]</f>
        <v>LEATHERNECK 8Main Event New York March 25 League 2</v>
      </c>
      <c r="C170" t="s">
        <v>556</v>
      </c>
      <c r="D170" t="s">
        <v>274</v>
      </c>
      <c r="E170" t="s">
        <v>457</v>
      </c>
      <c r="F170">
        <v>0.27039999999999997</v>
      </c>
      <c r="G170">
        <v>370</v>
      </c>
      <c r="H170">
        <f t="shared" si="2"/>
        <v>4</v>
      </c>
    </row>
    <row r="171" spans="1:8" x14ac:dyDescent="0.25">
      <c r="A171">
        <v>150</v>
      </c>
      <c r="B171" t="str">
        <f>STANDINGS_BA[[#This Row],[Team]]&amp;STANDINGS_BA[[#This Row],[League]]</f>
        <v>Sack &amp; ChipMain Event New York March 25 League 2</v>
      </c>
      <c r="C171" t="s">
        <v>628</v>
      </c>
      <c r="D171" t="s">
        <v>262</v>
      </c>
      <c r="E171" t="s">
        <v>457</v>
      </c>
      <c r="F171">
        <v>0.26860000000000001</v>
      </c>
      <c r="G171">
        <v>331</v>
      </c>
      <c r="H171">
        <f t="shared" si="2"/>
        <v>5</v>
      </c>
    </row>
    <row r="172" spans="1:8" x14ac:dyDescent="0.25">
      <c r="A172">
        <v>165</v>
      </c>
      <c r="B172" t="str">
        <f>STANDINGS_BA[[#This Row],[Team]]&amp;STANDINGS_BA[[#This Row],[League]]</f>
        <v>I'm Your HuckleberryMain Event New York March 25 League 2</v>
      </c>
      <c r="C172" t="s">
        <v>481</v>
      </c>
      <c r="D172" t="s">
        <v>482</v>
      </c>
      <c r="E172" t="s">
        <v>457</v>
      </c>
      <c r="F172">
        <v>0.26800000000000002</v>
      </c>
      <c r="G172">
        <v>316</v>
      </c>
      <c r="H172">
        <f t="shared" si="2"/>
        <v>6</v>
      </c>
    </row>
    <row r="173" spans="1:8" x14ac:dyDescent="0.25">
      <c r="A173">
        <v>282</v>
      </c>
      <c r="B173" t="str">
        <f>STANDINGS_BA[[#This Row],[Team]]&amp;STANDINGS_BA[[#This Row],[League]]</f>
        <v>ctm nycMain Event New York March 25 League 2</v>
      </c>
      <c r="C173" t="s">
        <v>522</v>
      </c>
      <c r="D173" t="s">
        <v>93</v>
      </c>
      <c r="E173" t="s">
        <v>457</v>
      </c>
      <c r="F173">
        <v>0.2636</v>
      </c>
      <c r="G173">
        <v>199</v>
      </c>
      <c r="H173">
        <f t="shared" si="2"/>
        <v>7</v>
      </c>
    </row>
    <row r="174" spans="1:8" x14ac:dyDescent="0.25">
      <c r="A174">
        <v>292</v>
      </c>
      <c r="B174" t="str">
        <f>STANDINGS_BA[[#This Row],[Team]]&amp;STANDINGS_BA[[#This Row],[League]]</f>
        <v>Golden TuxMain Event New York March 25 League 2</v>
      </c>
      <c r="C174" t="s">
        <v>815</v>
      </c>
      <c r="D174" t="s">
        <v>287</v>
      </c>
      <c r="E174" t="s">
        <v>457</v>
      </c>
      <c r="F174">
        <v>0.26340000000000002</v>
      </c>
      <c r="G174">
        <v>189</v>
      </c>
      <c r="H174">
        <f t="shared" si="2"/>
        <v>8</v>
      </c>
    </row>
    <row r="175" spans="1:8" x14ac:dyDescent="0.25">
      <c r="A175">
        <v>303</v>
      </c>
      <c r="B175" t="str">
        <f>STANDINGS_BA[[#This Row],[Team]]&amp;STANDINGS_BA[[#This Row],[League]]</f>
        <v>Happy RecapMain Event New York March 25 League 2</v>
      </c>
      <c r="C175" t="s">
        <v>372</v>
      </c>
      <c r="D175" t="s">
        <v>373</v>
      </c>
      <c r="E175" t="s">
        <v>457</v>
      </c>
      <c r="F175">
        <v>0.26290000000000002</v>
      </c>
      <c r="G175">
        <v>178</v>
      </c>
      <c r="H175">
        <f t="shared" si="2"/>
        <v>9</v>
      </c>
    </row>
    <row r="176" spans="1:8" x14ac:dyDescent="0.25">
      <c r="A176">
        <v>305</v>
      </c>
      <c r="B176" t="str">
        <f>STANDINGS_BA[[#This Row],[Team]]&amp;STANDINGS_BA[[#This Row],[League]]</f>
        <v>SKUNKSMain Event New York March 25 League 2</v>
      </c>
      <c r="C176" t="s">
        <v>826</v>
      </c>
      <c r="D176" t="s">
        <v>828</v>
      </c>
      <c r="E176" t="s">
        <v>457</v>
      </c>
      <c r="F176">
        <v>0.2626</v>
      </c>
      <c r="G176">
        <v>176</v>
      </c>
      <c r="H176">
        <f t="shared" si="2"/>
        <v>10</v>
      </c>
    </row>
    <row r="177" spans="1:8" x14ac:dyDescent="0.25">
      <c r="A177">
        <v>312</v>
      </c>
      <c r="B177" t="str">
        <f>STANDINGS_BA[[#This Row],[Team]]&amp;STANDINGS_BA[[#This Row],[League]]</f>
        <v>SMELLY KAT-HarperMain Event New York March 25 League 2</v>
      </c>
      <c r="C177" t="s">
        <v>609</v>
      </c>
      <c r="D177" t="s">
        <v>249</v>
      </c>
      <c r="E177" t="s">
        <v>457</v>
      </c>
      <c r="F177">
        <v>0.26250000000000001</v>
      </c>
      <c r="G177">
        <v>169</v>
      </c>
      <c r="H177">
        <f t="shared" si="2"/>
        <v>11</v>
      </c>
    </row>
    <row r="178" spans="1:8" x14ac:dyDescent="0.25">
      <c r="A178">
        <v>316</v>
      </c>
      <c r="B178" t="str">
        <f>STANDINGS_BA[[#This Row],[Team]]&amp;STANDINGS_BA[[#This Row],[League]]</f>
        <v>THE TRUTHMain Event New York March 25 League 2</v>
      </c>
      <c r="C178" t="s">
        <v>385</v>
      </c>
      <c r="D178" t="s">
        <v>30</v>
      </c>
      <c r="E178" t="s">
        <v>457</v>
      </c>
      <c r="F178">
        <v>0.26229999999999998</v>
      </c>
      <c r="G178">
        <v>165</v>
      </c>
      <c r="H178">
        <f t="shared" si="2"/>
        <v>12</v>
      </c>
    </row>
    <row r="179" spans="1:8" x14ac:dyDescent="0.25">
      <c r="A179">
        <v>347</v>
      </c>
      <c r="B179" t="str">
        <f>STANDINGS_BA[[#This Row],[Team]]&amp;STANDINGS_BA[[#This Row],[League]]</f>
        <v>Slip Stitches M1Main Event New York March 25 League 2</v>
      </c>
      <c r="C179" t="s">
        <v>543</v>
      </c>
      <c r="D179" t="s">
        <v>213</v>
      </c>
      <c r="E179" t="s">
        <v>457</v>
      </c>
      <c r="F179">
        <v>0.26129999999999998</v>
      </c>
      <c r="G179">
        <v>134</v>
      </c>
      <c r="H179">
        <f t="shared" si="2"/>
        <v>13</v>
      </c>
    </row>
    <row r="180" spans="1:8" x14ac:dyDescent="0.25">
      <c r="A180">
        <v>371</v>
      </c>
      <c r="B180" t="str">
        <f>STANDINGS_BA[[#This Row],[Team]]&amp;STANDINGS_BA[[#This Row],[League]]</f>
        <v>Quahogs ME NYMain Event New York March 25 League 2</v>
      </c>
      <c r="C180" t="s">
        <v>456</v>
      </c>
      <c r="D180" t="s">
        <v>154</v>
      </c>
      <c r="E180" t="s">
        <v>457</v>
      </c>
      <c r="F180">
        <v>0.25990000000000002</v>
      </c>
      <c r="G180">
        <v>110</v>
      </c>
      <c r="H180">
        <f t="shared" si="2"/>
        <v>14</v>
      </c>
    </row>
    <row r="181" spans="1:8" x14ac:dyDescent="0.25">
      <c r="A181">
        <v>450</v>
      </c>
      <c r="B181" t="str">
        <f>STANDINGS_BA[[#This Row],[Team]]&amp;STANDINGS_BA[[#This Row],[League]]</f>
        <v>GST MainMain Event New York March 25 League 2</v>
      </c>
      <c r="C181" t="s">
        <v>651</v>
      </c>
      <c r="D181" t="s">
        <v>91</v>
      </c>
      <c r="E181" t="s">
        <v>457</v>
      </c>
      <c r="F181">
        <v>0.25309999999999999</v>
      </c>
      <c r="G181">
        <v>31</v>
      </c>
      <c r="H181">
        <f t="shared" si="2"/>
        <v>15</v>
      </c>
    </row>
    <row r="182" spans="1:8" x14ac:dyDescent="0.25">
      <c r="A182">
        <v>21</v>
      </c>
      <c r="B182" t="str">
        <f>STANDINGS_BA[[#This Row],[Team]]&amp;STANDINGS_BA[[#This Row],[League]]</f>
        <v>Team BurakMain Event New York March 25 League 3</v>
      </c>
      <c r="C182" t="s">
        <v>111</v>
      </c>
      <c r="D182" t="s">
        <v>112</v>
      </c>
      <c r="E182" t="s">
        <v>419</v>
      </c>
      <c r="F182">
        <v>0.27710000000000001</v>
      </c>
      <c r="G182">
        <v>460</v>
      </c>
      <c r="H182">
        <f t="shared" si="2"/>
        <v>1</v>
      </c>
    </row>
    <row r="183" spans="1:8" x14ac:dyDescent="0.25">
      <c r="A183">
        <v>23</v>
      </c>
      <c r="B183" t="str">
        <f>STANDINGS_BA[[#This Row],[Team]]&amp;STANDINGS_BA[[#This Row],[League]]</f>
        <v>Roy's OutlawsMain Event New York March 25 League 3</v>
      </c>
      <c r="C183" t="s">
        <v>370</v>
      </c>
      <c r="D183" t="s">
        <v>197</v>
      </c>
      <c r="E183" t="s">
        <v>419</v>
      </c>
      <c r="F183">
        <v>0.27679999999999999</v>
      </c>
      <c r="G183">
        <v>458</v>
      </c>
      <c r="H183">
        <f t="shared" si="2"/>
        <v>2</v>
      </c>
    </row>
    <row r="184" spans="1:8" x14ac:dyDescent="0.25">
      <c r="A184">
        <v>108</v>
      </c>
      <c r="B184" t="str">
        <f>STANDINGS_BA[[#This Row],[Team]]&amp;STANDINGS_BA[[#This Row],[League]]</f>
        <v>Amber LumberMain Event New York March 25 League 3</v>
      </c>
      <c r="C184" t="s">
        <v>377</v>
      </c>
      <c r="D184" t="s">
        <v>283</v>
      </c>
      <c r="E184" t="s">
        <v>419</v>
      </c>
      <c r="F184">
        <v>0.27060000000000001</v>
      </c>
      <c r="G184">
        <v>373</v>
      </c>
      <c r="H184">
        <f t="shared" si="2"/>
        <v>3</v>
      </c>
    </row>
    <row r="185" spans="1:8" x14ac:dyDescent="0.25">
      <c r="A185">
        <v>136</v>
      </c>
      <c r="B185" t="str">
        <f>STANDINGS_BA[[#This Row],[Team]]&amp;STANDINGS_BA[[#This Row],[League]]</f>
        <v>Puddle of Nud NYMain Event New York March 25 League 3</v>
      </c>
      <c r="C185" t="s">
        <v>466</v>
      </c>
      <c r="D185" t="s">
        <v>108</v>
      </c>
      <c r="E185" t="s">
        <v>419</v>
      </c>
      <c r="F185">
        <v>0.26919999999999999</v>
      </c>
      <c r="G185">
        <v>345</v>
      </c>
      <c r="H185">
        <f t="shared" si="2"/>
        <v>4</v>
      </c>
    </row>
    <row r="186" spans="1:8" x14ac:dyDescent="0.25">
      <c r="A186">
        <v>157</v>
      </c>
      <c r="B186" t="str">
        <f>STANDINGS_BA[[#This Row],[Team]]&amp;STANDINGS_BA[[#This Row],[League]]</f>
        <v>Team Never LuckyMain Event New York March 25 League 3</v>
      </c>
      <c r="C186" t="s">
        <v>418</v>
      </c>
      <c r="D186" t="s">
        <v>148</v>
      </c>
      <c r="E186" t="s">
        <v>419</v>
      </c>
      <c r="F186">
        <v>0.26829999999999998</v>
      </c>
      <c r="G186">
        <v>324</v>
      </c>
      <c r="H186">
        <f t="shared" si="2"/>
        <v>5</v>
      </c>
    </row>
    <row r="187" spans="1:8" x14ac:dyDescent="0.25">
      <c r="A187">
        <v>158</v>
      </c>
      <c r="B187" t="str">
        <f>STANDINGS_BA[[#This Row],[Team]]&amp;STANDINGS_BA[[#This Row],[League]]</f>
        <v>D-Generation XMain Event New York March 25 League 3</v>
      </c>
      <c r="C187" t="s">
        <v>627</v>
      </c>
      <c r="D187" t="s">
        <v>396</v>
      </c>
      <c r="E187" t="s">
        <v>419</v>
      </c>
      <c r="F187">
        <v>0.26819999999999999</v>
      </c>
      <c r="G187">
        <v>323</v>
      </c>
      <c r="H187">
        <f t="shared" si="2"/>
        <v>6</v>
      </c>
    </row>
    <row r="188" spans="1:8" x14ac:dyDescent="0.25">
      <c r="A188">
        <v>195</v>
      </c>
      <c r="B188" t="str">
        <f>STANDINGS_BA[[#This Row],[Team]]&amp;STANDINGS_BA[[#This Row],[League]]</f>
        <v>GoombasMain Event New York March 25 League 3</v>
      </c>
      <c r="C188" t="s">
        <v>118</v>
      </c>
      <c r="D188" t="s">
        <v>119</v>
      </c>
      <c r="E188" t="s">
        <v>419</v>
      </c>
      <c r="F188">
        <v>0.26640000000000003</v>
      </c>
      <c r="G188">
        <v>286</v>
      </c>
      <c r="H188">
        <f t="shared" si="2"/>
        <v>7</v>
      </c>
    </row>
    <row r="189" spans="1:8" x14ac:dyDescent="0.25">
      <c r="A189">
        <v>212</v>
      </c>
      <c r="B189" t="str">
        <f>STANDINGS_BA[[#This Row],[Team]]&amp;STANDINGS_BA[[#This Row],[League]]</f>
        <v>SchnackenpfefferhausenMain Event New York March 25 League 3</v>
      </c>
      <c r="C189" t="s">
        <v>885</v>
      </c>
      <c r="D189" t="s">
        <v>886</v>
      </c>
      <c r="E189" t="s">
        <v>419</v>
      </c>
      <c r="F189">
        <v>0.26579999999999998</v>
      </c>
      <c r="G189">
        <v>269</v>
      </c>
      <c r="H189">
        <f t="shared" si="2"/>
        <v>8</v>
      </c>
    </row>
    <row r="190" spans="1:8" x14ac:dyDescent="0.25">
      <c r="A190">
        <v>258</v>
      </c>
      <c r="B190" t="str">
        <f>STANDINGS_BA[[#This Row],[Team]]&amp;STANDINGS_BA[[#This Row],[League]]</f>
        <v>Dem Brooklyn BumsMain Event New York March 25 League 3</v>
      </c>
      <c r="C190" t="s">
        <v>719</v>
      </c>
      <c r="D190" t="s">
        <v>720</v>
      </c>
      <c r="E190" t="s">
        <v>419</v>
      </c>
      <c r="F190">
        <v>0.26450000000000001</v>
      </c>
      <c r="G190">
        <v>223</v>
      </c>
      <c r="H190">
        <f t="shared" si="2"/>
        <v>9</v>
      </c>
    </row>
    <row r="191" spans="1:8" x14ac:dyDescent="0.25">
      <c r="A191">
        <v>293</v>
      </c>
      <c r="B191" t="str">
        <f>STANDINGS_BA[[#This Row],[Team]]&amp;STANDINGS_BA[[#This Row],[League]]</f>
        <v>Baseball FuriesMain Event New York March 25 League 3</v>
      </c>
      <c r="C191" t="s">
        <v>45</v>
      </c>
      <c r="D191" t="s">
        <v>46</v>
      </c>
      <c r="E191" t="s">
        <v>419</v>
      </c>
      <c r="F191">
        <v>0.26329999999999998</v>
      </c>
      <c r="G191">
        <v>188</v>
      </c>
      <c r="H191">
        <f t="shared" si="2"/>
        <v>10</v>
      </c>
    </row>
    <row r="192" spans="1:8" x14ac:dyDescent="0.25">
      <c r="A192">
        <v>302</v>
      </c>
      <c r="B192" t="str">
        <f>STANDINGS_BA[[#This Row],[Team]]&amp;STANDINGS_BA[[#This Row],[League]]</f>
        <v>SlackerBrothersMain Event New York March 25 League 3</v>
      </c>
      <c r="C192" t="s">
        <v>664</v>
      </c>
      <c r="D192" t="s">
        <v>665</v>
      </c>
      <c r="E192" t="s">
        <v>419</v>
      </c>
      <c r="F192">
        <v>0.26290000000000002</v>
      </c>
      <c r="G192">
        <v>179</v>
      </c>
      <c r="H192">
        <f t="shared" si="2"/>
        <v>11</v>
      </c>
    </row>
    <row r="193" spans="1:8" x14ac:dyDescent="0.25">
      <c r="A193">
        <v>376</v>
      </c>
      <c r="B193" t="str">
        <f>STANDINGS_BA[[#This Row],[Team]]&amp;STANDINGS_BA[[#This Row],[League]]</f>
        <v>PhillyCheeseSteaks-M25Main Event New York March 25 League 3</v>
      </c>
      <c r="C193" t="s">
        <v>761</v>
      </c>
      <c r="D193" t="s">
        <v>75</v>
      </c>
      <c r="E193" t="s">
        <v>419</v>
      </c>
      <c r="F193">
        <v>0.25950000000000001</v>
      </c>
      <c r="G193">
        <v>105</v>
      </c>
      <c r="H193">
        <f t="shared" si="2"/>
        <v>12</v>
      </c>
    </row>
    <row r="194" spans="1:8" x14ac:dyDescent="0.25">
      <c r="A194">
        <v>403</v>
      </c>
      <c r="B194" t="str">
        <f>STANDINGS_BA[[#This Row],[Team]]&amp;STANDINGS_BA[[#This Row],[League]]</f>
        <v>Serenity Now! NY1Main Event New York March 25 League 3</v>
      </c>
      <c r="C194" t="s">
        <v>575</v>
      </c>
      <c r="D194" t="s">
        <v>198</v>
      </c>
      <c r="E194" t="s">
        <v>419</v>
      </c>
      <c r="F194">
        <v>0.25779999999999997</v>
      </c>
      <c r="G194">
        <v>78</v>
      </c>
      <c r="H194">
        <f t="shared" ref="H194:H257" si="3">IF(E194=E193,H193+1,1)</f>
        <v>13</v>
      </c>
    </row>
    <row r="195" spans="1:8" x14ac:dyDescent="0.25">
      <c r="A195">
        <v>440</v>
      </c>
      <c r="B195" t="str">
        <f>STANDINGS_BA[[#This Row],[Team]]&amp;STANDINGS_BA[[#This Row],[League]]</f>
        <v>Glenneration XMain Event New York March 25 League 3</v>
      </c>
      <c r="C195" t="s">
        <v>145</v>
      </c>
      <c r="D195" t="s">
        <v>146</v>
      </c>
      <c r="E195" t="s">
        <v>419</v>
      </c>
      <c r="F195">
        <v>0.2545</v>
      </c>
      <c r="G195">
        <v>41</v>
      </c>
      <c r="H195">
        <f t="shared" si="3"/>
        <v>14</v>
      </c>
    </row>
    <row r="196" spans="1:8" x14ac:dyDescent="0.25">
      <c r="A196">
        <v>465</v>
      </c>
      <c r="B196" t="str">
        <f>STANDINGS_BA[[#This Row],[Team]]&amp;STANDINGS_BA[[#This Row],[League]]</f>
        <v>How U Doin ME1Main Event New York March 25 League 3</v>
      </c>
      <c r="C196" t="s">
        <v>517</v>
      </c>
      <c r="D196" t="s">
        <v>230</v>
      </c>
      <c r="E196" t="s">
        <v>419</v>
      </c>
      <c r="F196">
        <v>0.25130000000000002</v>
      </c>
      <c r="G196">
        <v>16</v>
      </c>
      <c r="H196">
        <f t="shared" si="3"/>
        <v>15</v>
      </c>
    </row>
    <row r="197" spans="1:8" x14ac:dyDescent="0.25">
      <c r="A197">
        <v>11</v>
      </c>
      <c r="B197" t="str">
        <f>STANDINGS_BA[[#This Row],[Team]]&amp;STANDINGS_BA[[#This Row],[League]]</f>
        <v>Uptown BabyMain Event New York March 25 League 4</v>
      </c>
      <c r="C197" t="s">
        <v>408</v>
      </c>
      <c r="D197" t="s">
        <v>193</v>
      </c>
      <c r="E197" t="s">
        <v>409</v>
      </c>
      <c r="F197">
        <v>0.2787</v>
      </c>
      <c r="G197">
        <v>470</v>
      </c>
      <c r="H197">
        <f t="shared" si="3"/>
        <v>1</v>
      </c>
    </row>
    <row r="198" spans="1:8" x14ac:dyDescent="0.25">
      <c r="A198">
        <v>41</v>
      </c>
      <c r="B198" t="str">
        <f>STANDINGS_BA[[#This Row],[Team]]&amp;STANDINGS_BA[[#This Row],[League]]</f>
        <v>Crockett and TubbsMain Event New York March 25 League 4</v>
      </c>
      <c r="C198" t="s">
        <v>447</v>
      </c>
      <c r="D198" t="s">
        <v>95</v>
      </c>
      <c r="E198" t="s">
        <v>409</v>
      </c>
      <c r="F198">
        <v>0.27439999999999998</v>
      </c>
      <c r="G198">
        <v>440</v>
      </c>
      <c r="H198">
        <f t="shared" si="3"/>
        <v>2</v>
      </c>
    </row>
    <row r="199" spans="1:8" x14ac:dyDescent="0.25">
      <c r="A199">
        <v>118</v>
      </c>
      <c r="B199" t="str">
        <f>STANDINGS_BA[[#This Row],[Team]]&amp;STANDINGS_BA[[#This Row],[League]]</f>
        <v>Yah MuleMain Event New York March 25 League 4</v>
      </c>
      <c r="C199" t="s">
        <v>144</v>
      </c>
      <c r="D199" t="s">
        <v>141</v>
      </c>
      <c r="E199" t="s">
        <v>409</v>
      </c>
      <c r="F199">
        <v>0.27010000000000001</v>
      </c>
      <c r="G199">
        <v>363</v>
      </c>
      <c r="H199">
        <f t="shared" si="3"/>
        <v>3</v>
      </c>
    </row>
    <row r="200" spans="1:8" x14ac:dyDescent="0.25">
      <c r="A200">
        <v>126</v>
      </c>
      <c r="B200" t="str">
        <f>STANDINGS_BA[[#This Row],[Team]]&amp;STANDINGS_BA[[#This Row],[League]]</f>
        <v>Bash BrothersMain Event New York March 25 League 4</v>
      </c>
      <c r="C200" t="s">
        <v>867</v>
      </c>
      <c r="D200" t="s">
        <v>868</v>
      </c>
      <c r="E200" t="s">
        <v>409</v>
      </c>
      <c r="F200">
        <v>0.26960000000000001</v>
      </c>
      <c r="G200">
        <v>355</v>
      </c>
      <c r="H200">
        <f t="shared" si="3"/>
        <v>4</v>
      </c>
    </row>
    <row r="201" spans="1:8" x14ac:dyDescent="0.25">
      <c r="A201">
        <v>174</v>
      </c>
      <c r="B201" t="str">
        <f>STANDINGS_BA[[#This Row],[Team]]&amp;STANDINGS_BA[[#This Row],[League]]</f>
        <v>Team TaylorMain Event New York March 25 League 4</v>
      </c>
      <c r="C201" t="s">
        <v>458</v>
      </c>
      <c r="D201" t="s">
        <v>34</v>
      </c>
      <c r="E201" t="s">
        <v>409</v>
      </c>
      <c r="F201">
        <v>0.2676</v>
      </c>
      <c r="G201">
        <v>307</v>
      </c>
      <c r="H201">
        <f t="shared" si="3"/>
        <v>5</v>
      </c>
    </row>
    <row r="202" spans="1:8" x14ac:dyDescent="0.25">
      <c r="A202">
        <v>181</v>
      </c>
      <c r="B202" t="str">
        <f>STANDINGS_BA[[#This Row],[Team]]&amp;STANDINGS_BA[[#This Row],[League]]</f>
        <v>Good DE'sMain Event New York March 25 League 4</v>
      </c>
      <c r="C202" t="s">
        <v>698</v>
      </c>
      <c r="D202" t="s">
        <v>243</v>
      </c>
      <c r="E202" t="s">
        <v>409</v>
      </c>
      <c r="F202">
        <v>0.26719999999999999</v>
      </c>
      <c r="G202">
        <v>300</v>
      </c>
      <c r="H202">
        <f t="shared" si="3"/>
        <v>6</v>
      </c>
    </row>
    <row r="203" spans="1:8" x14ac:dyDescent="0.25">
      <c r="A203">
        <v>186</v>
      </c>
      <c r="B203" t="str">
        <f>STANDINGS_BA[[#This Row],[Team]]&amp;STANDINGS_BA[[#This Row],[League]]</f>
        <v>Captain LouMain Event New York March 25 League 4</v>
      </c>
      <c r="C203" t="s">
        <v>581</v>
      </c>
      <c r="D203" t="s">
        <v>582</v>
      </c>
      <c r="E203" t="s">
        <v>409</v>
      </c>
      <c r="F203">
        <v>0.26679999999999998</v>
      </c>
      <c r="G203">
        <v>295</v>
      </c>
      <c r="H203">
        <f t="shared" si="3"/>
        <v>7</v>
      </c>
    </row>
    <row r="204" spans="1:8" x14ac:dyDescent="0.25">
      <c r="A204">
        <v>227</v>
      </c>
      <c r="B204" t="str">
        <f>STANDINGS_BA[[#This Row],[Team]]&amp;STANDINGS_BA[[#This Row],[League]]</f>
        <v>Joe Buck YourselfMain Event New York March 25 League 4</v>
      </c>
      <c r="C204" t="s">
        <v>640</v>
      </c>
      <c r="D204" t="s">
        <v>641</v>
      </c>
      <c r="E204" t="s">
        <v>409</v>
      </c>
      <c r="F204">
        <v>0.26540000000000002</v>
      </c>
      <c r="G204">
        <v>254</v>
      </c>
      <c r="H204">
        <f t="shared" si="3"/>
        <v>8</v>
      </c>
    </row>
    <row r="205" spans="1:8" x14ac:dyDescent="0.25">
      <c r="A205">
        <v>250</v>
      </c>
      <c r="B205" t="str">
        <f>STANDINGS_BA[[#This Row],[Team]]&amp;STANDINGS_BA[[#This Row],[League]]</f>
        <v>The Citgo SignMain Event New York March 25 League 4</v>
      </c>
      <c r="C205" t="s">
        <v>567</v>
      </c>
      <c r="D205" t="s">
        <v>568</v>
      </c>
      <c r="E205" t="s">
        <v>409</v>
      </c>
      <c r="F205">
        <v>0.26479999999999998</v>
      </c>
      <c r="G205">
        <v>231</v>
      </c>
      <c r="H205">
        <f t="shared" si="3"/>
        <v>9</v>
      </c>
    </row>
    <row r="206" spans="1:8" x14ac:dyDescent="0.25">
      <c r="A206">
        <v>284</v>
      </c>
      <c r="B206" t="str">
        <f>STANDINGS_BA[[#This Row],[Team]]&amp;STANDINGS_BA[[#This Row],[League]]</f>
        <v>Team MelliaMain Event New York March 25 League 4</v>
      </c>
      <c r="C206" t="s">
        <v>877</v>
      </c>
      <c r="D206" t="s">
        <v>878</v>
      </c>
      <c r="E206" t="s">
        <v>409</v>
      </c>
      <c r="F206">
        <v>0.26350000000000001</v>
      </c>
      <c r="G206">
        <v>197</v>
      </c>
      <c r="H206">
        <f t="shared" si="3"/>
        <v>10</v>
      </c>
    </row>
    <row r="207" spans="1:8" x14ac:dyDescent="0.25">
      <c r="A207">
        <v>307</v>
      </c>
      <c r="B207" t="str">
        <f>STANDINGS_BA[[#This Row],[Team]]&amp;STANDINGS_BA[[#This Row],[League]]</f>
        <v>Midnight ExpressMain Event New York March 25 League 4</v>
      </c>
      <c r="C207" t="s">
        <v>716</v>
      </c>
      <c r="D207" t="s">
        <v>717</v>
      </c>
      <c r="E207" t="s">
        <v>409</v>
      </c>
      <c r="F207">
        <v>0.2626</v>
      </c>
      <c r="G207">
        <v>174</v>
      </c>
      <c r="H207">
        <f t="shared" si="3"/>
        <v>11</v>
      </c>
    </row>
    <row r="208" spans="1:8" x14ac:dyDescent="0.25">
      <c r="A208">
        <v>357</v>
      </c>
      <c r="B208" t="str">
        <f>STANDINGS_BA[[#This Row],[Team]]&amp;STANDINGS_BA[[#This Row],[League]]</f>
        <v>Frozen RopesMain Event New York March 25 League 4</v>
      </c>
      <c r="C208" t="s">
        <v>676</v>
      </c>
      <c r="D208" t="s">
        <v>227</v>
      </c>
      <c r="E208" t="s">
        <v>409</v>
      </c>
      <c r="F208">
        <v>0.2606</v>
      </c>
      <c r="G208">
        <v>124</v>
      </c>
      <c r="H208">
        <f t="shared" si="3"/>
        <v>12</v>
      </c>
    </row>
    <row r="209" spans="1:8" x14ac:dyDescent="0.25">
      <c r="A209">
        <v>406</v>
      </c>
      <c r="B209" t="str">
        <f>STANDINGS_BA[[#This Row],[Team]]&amp;STANDINGS_BA[[#This Row],[League]]</f>
        <v>Emma/Srebro Main NYCMain Event New York March 25 League 4</v>
      </c>
      <c r="C209" t="s">
        <v>465</v>
      </c>
      <c r="D209" t="s">
        <v>90</v>
      </c>
      <c r="E209" t="s">
        <v>409</v>
      </c>
      <c r="F209">
        <v>0.25769999999999998</v>
      </c>
      <c r="G209">
        <v>75</v>
      </c>
      <c r="H209">
        <f t="shared" si="3"/>
        <v>13</v>
      </c>
    </row>
    <row r="210" spans="1:8" x14ac:dyDescent="0.25">
      <c r="A210">
        <v>423</v>
      </c>
      <c r="B210" t="str">
        <f>STANDINGS_BA[[#This Row],[Team]]&amp;STANDINGS_BA[[#This Row],[League]]</f>
        <v>Team olsenMain Event New York March 25 League 4</v>
      </c>
      <c r="C210" t="s">
        <v>811</v>
      </c>
      <c r="D210" t="s">
        <v>812</v>
      </c>
      <c r="E210" t="s">
        <v>409</v>
      </c>
      <c r="F210">
        <v>0.25700000000000001</v>
      </c>
      <c r="G210">
        <v>58</v>
      </c>
      <c r="H210">
        <f t="shared" si="3"/>
        <v>14</v>
      </c>
    </row>
    <row r="211" spans="1:8" x14ac:dyDescent="0.25">
      <c r="A211">
        <v>457</v>
      </c>
      <c r="B211" t="str">
        <f>STANDINGS_BA[[#This Row],[Team]]&amp;STANDINGS_BA[[#This Row],[League]]</f>
        <v>Canadian BeaversMain Event New York March 25 League 4</v>
      </c>
      <c r="C211" t="s">
        <v>336</v>
      </c>
      <c r="D211" t="s">
        <v>337</v>
      </c>
      <c r="E211" t="s">
        <v>409</v>
      </c>
      <c r="F211">
        <v>0.25219999999999998</v>
      </c>
      <c r="G211">
        <v>24</v>
      </c>
      <c r="H211">
        <f t="shared" si="3"/>
        <v>15</v>
      </c>
    </row>
    <row r="212" spans="1:8" x14ac:dyDescent="0.25">
      <c r="A212">
        <v>12</v>
      </c>
      <c r="B212" t="str">
        <f>STANDINGS_BA[[#This Row],[Team]]&amp;STANDINGS_BA[[#This Row],[League]]</f>
        <v>We Got the RunsMain Event New York March 26 League</v>
      </c>
      <c r="C212" t="s">
        <v>410</v>
      </c>
      <c r="D212" t="s">
        <v>413</v>
      </c>
      <c r="E212" t="s">
        <v>412</v>
      </c>
      <c r="F212">
        <v>0.27839999999999998</v>
      </c>
      <c r="G212">
        <v>469</v>
      </c>
      <c r="H212">
        <f t="shared" si="3"/>
        <v>1</v>
      </c>
    </row>
    <row r="213" spans="1:8" x14ac:dyDescent="0.25">
      <c r="A213">
        <v>27</v>
      </c>
      <c r="B213" t="str">
        <f>STANDINGS_BA[[#This Row],[Team]]&amp;STANDINGS_BA[[#This Row],[League]]</f>
        <v>Evil EmpireMain Event New York March 26 League</v>
      </c>
      <c r="C213" t="s">
        <v>333</v>
      </c>
      <c r="D213" t="s">
        <v>334</v>
      </c>
      <c r="E213" t="s">
        <v>412</v>
      </c>
      <c r="F213">
        <v>0.27610000000000001</v>
      </c>
      <c r="G213">
        <v>454</v>
      </c>
      <c r="H213">
        <f t="shared" si="3"/>
        <v>2</v>
      </c>
    </row>
    <row r="214" spans="1:8" x14ac:dyDescent="0.25">
      <c r="A214">
        <v>34</v>
      </c>
      <c r="B214" t="str">
        <f>STANDINGS_BA[[#This Row],[Team]]&amp;STANDINGS_BA[[#This Row],[League]]</f>
        <v>Colton &amp; the WolfmanMain Event New York March 26 League</v>
      </c>
      <c r="C214" t="s">
        <v>599</v>
      </c>
      <c r="D214" t="s">
        <v>340</v>
      </c>
      <c r="E214" t="s">
        <v>412</v>
      </c>
      <c r="F214">
        <v>0.27489999999999998</v>
      </c>
      <c r="G214">
        <v>447</v>
      </c>
      <c r="H214">
        <f t="shared" si="3"/>
        <v>3</v>
      </c>
    </row>
    <row r="215" spans="1:8" x14ac:dyDescent="0.25">
      <c r="A215">
        <v>64</v>
      </c>
      <c r="B215" t="str">
        <f>STANDINGS_BA[[#This Row],[Team]]&amp;STANDINGS_BA[[#This Row],[League]]</f>
        <v>Team MaidaMain Event New York March 26 League</v>
      </c>
      <c r="C215" t="s">
        <v>759</v>
      </c>
      <c r="D215" t="s">
        <v>760</v>
      </c>
      <c r="E215" t="s">
        <v>412</v>
      </c>
      <c r="F215">
        <v>0.27279999999999999</v>
      </c>
      <c r="G215">
        <v>417</v>
      </c>
      <c r="H215">
        <f t="shared" si="3"/>
        <v>4</v>
      </c>
    </row>
    <row r="216" spans="1:8" x14ac:dyDescent="0.25">
      <c r="A216">
        <v>99</v>
      </c>
      <c r="B216" t="str">
        <f>STANDINGS_BA[[#This Row],[Team]]&amp;STANDINGS_BA[[#This Row],[League]]</f>
        <v>SaxErrol mainMain Event New York March 26 League</v>
      </c>
      <c r="C216" t="s">
        <v>538</v>
      </c>
      <c r="D216" t="s">
        <v>371</v>
      </c>
      <c r="E216" t="s">
        <v>412</v>
      </c>
      <c r="F216">
        <v>0.27079999999999999</v>
      </c>
      <c r="G216">
        <v>382</v>
      </c>
      <c r="H216">
        <f t="shared" si="3"/>
        <v>5</v>
      </c>
    </row>
    <row r="217" spans="1:8" x14ac:dyDescent="0.25">
      <c r="A217">
        <v>153</v>
      </c>
      <c r="B217" t="str">
        <f>STANDINGS_BA[[#This Row],[Team]]&amp;STANDINGS_BA[[#This Row],[League]]</f>
        <v>BABIP McBatflipsMain Event New York March 26 League</v>
      </c>
      <c r="C217" t="s">
        <v>305</v>
      </c>
      <c r="D217" t="s">
        <v>24</v>
      </c>
      <c r="E217" t="s">
        <v>412</v>
      </c>
      <c r="F217">
        <v>0.26850000000000002</v>
      </c>
      <c r="G217">
        <v>328</v>
      </c>
      <c r="H217">
        <f t="shared" si="3"/>
        <v>6</v>
      </c>
    </row>
    <row r="218" spans="1:8" x14ac:dyDescent="0.25">
      <c r="A218">
        <v>266</v>
      </c>
      <c r="B218" t="str">
        <f>STANDINGS_BA[[#This Row],[Team]]&amp;STANDINGS_BA[[#This Row],[League]]</f>
        <v>NJ MinnowMain Event New York March 26 League</v>
      </c>
      <c r="C218" t="s">
        <v>851</v>
      </c>
      <c r="D218" t="s">
        <v>852</v>
      </c>
      <c r="E218" t="s">
        <v>412</v>
      </c>
      <c r="F218">
        <v>0.2641</v>
      </c>
      <c r="G218">
        <v>215</v>
      </c>
      <c r="H218">
        <f t="shared" si="3"/>
        <v>7</v>
      </c>
    </row>
    <row r="219" spans="1:8" x14ac:dyDescent="0.25">
      <c r="A219">
        <v>336</v>
      </c>
      <c r="B219" t="str">
        <f>STANDINGS_BA[[#This Row],[Team]]&amp;STANDINGS_BA[[#This Row],[League]]</f>
        <v>EtherMain Event New York March 26 League</v>
      </c>
      <c r="C219" t="s">
        <v>706</v>
      </c>
      <c r="D219" t="s">
        <v>707</v>
      </c>
      <c r="E219" t="s">
        <v>412</v>
      </c>
      <c r="F219">
        <v>0.2616</v>
      </c>
      <c r="G219">
        <v>145</v>
      </c>
      <c r="H219">
        <f t="shared" si="3"/>
        <v>8</v>
      </c>
    </row>
    <row r="220" spans="1:8" x14ac:dyDescent="0.25">
      <c r="A220">
        <v>364</v>
      </c>
      <c r="B220" t="str">
        <f>STANDINGS_BA[[#This Row],[Team]]&amp;STANDINGS_BA[[#This Row],[League]]</f>
        <v>Team LissMain Event New York March 26 League</v>
      </c>
      <c r="C220" t="s">
        <v>123</v>
      </c>
      <c r="D220" t="s">
        <v>124</v>
      </c>
      <c r="E220" t="s">
        <v>412</v>
      </c>
      <c r="F220">
        <v>0.2601</v>
      </c>
      <c r="G220">
        <v>117</v>
      </c>
      <c r="H220">
        <f t="shared" si="3"/>
        <v>9</v>
      </c>
    </row>
    <row r="221" spans="1:8" x14ac:dyDescent="0.25">
      <c r="A221">
        <v>373</v>
      </c>
      <c r="B221" t="str">
        <f>STANDINGS_BA[[#This Row],[Team]]&amp;STANDINGS_BA[[#This Row],[League]]</f>
        <v>Team JaffeMain Event New York March 26 League</v>
      </c>
      <c r="C221" t="s">
        <v>74</v>
      </c>
      <c r="D221" t="s">
        <v>20</v>
      </c>
      <c r="E221" t="s">
        <v>412</v>
      </c>
      <c r="F221">
        <v>0.25979999999999998</v>
      </c>
      <c r="G221">
        <v>108</v>
      </c>
      <c r="H221">
        <f t="shared" si="3"/>
        <v>10</v>
      </c>
    </row>
    <row r="222" spans="1:8" x14ac:dyDescent="0.25">
      <c r="A222">
        <v>394</v>
      </c>
      <c r="B222" t="str">
        <f>STANDINGS_BA[[#This Row],[Team]]&amp;STANDINGS_BA[[#This Row],[League]]</f>
        <v>CTM/GST MAINMain Event New York March 26 League</v>
      </c>
      <c r="C222" t="s">
        <v>639</v>
      </c>
      <c r="D222" t="s">
        <v>93</v>
      </c>
      <c r="E222" t="s">
        <v>412</v>
      </c>
      <c r="F222">
        <v>0.25850000000000001</v>
      </c>
      <c r="G222">
        <v>87</v>
      </c>
      <c r="H222">
        <f t="shared" si="3"/>
        <v>11</v>
      </c>
    </row>
    <row r="223" spans="1:8" x14ac:dyDescent="0.25">
      <c r="A223">
        <v>408</v>
      </c>
      <c r="B223" t="str">
        <f>STANDINGS_BA[[#This Row],[Team]]&amp;STANDINGS_BA[[#This Row],[League]]</f>
        <v>Incredible Hulking Us NY2Main Event New York March 26 League</v>
      </c>
      <c r="C223" t="s">
        <v>226</v>
      </c>
      <c r="D223" t="s">
        <v>94</v>
      </c>
      <c r="E223" t="s">
        <v>412</v>
      </c>
      <c r="F223">
        <v>0.2576</v>
      </c>
      <c r="G223">
        <v>73</v>
      </c>
      <c r="H223">
        <f t="shared" si="3"/>
        <v>12</v>
      </c>
    </row>
    <row r="224" spans="1:8" x14ac:dyDescent="0.25">
      <c r="A224">
        <v>437</v>
      </c>
      <c r="B224" t="str">
        <f>STANDINGS_BA[[#This Row],[Team]]&amp;STANDINGS_BA[[#This Row],[League]]</f>
        <v>Cookies are for ClosersMain Event New York March 26 League</v>
      </c>
      <c r="C224" t="s">
        <v>748</v>
      </c>
      <c r="D224" t="s">
        <v>749</v>
      </c>
      <c r="E224" t="s">
        <v>412</v>
      </c>
      <c r="F224">
        <v>0.255</v>
      </c>
      <c r="G224">
        <v>44</v>
      </c>
      <c r="H224">
        <f t="shared" si="3"/>
        <v>13</v>
      </c>
    </row>
    <row r="225" spans="1:8" x14ac:dyDescent="0.25">
      <c r="A225">
        <v>451</v>
      </c>
      <c r="B225" t="str">
        <f>STANDINGS_BA[[#This Row],[Team]]&amp;STANDINGS_BA[[#This Row],[League]]</f>
        <v>Serenity Now! NY2Main Event New York March 26 League</v>
      </c>
      <c r="C225" t="s">
        <v>520</v>
      </c>
      <c r="D225" t="s">
        <v>521</v>
      </c>
      <c r="E225" t="s">
        <v>412</v>
      </c>
      <c r="F225">
        <v>0.25290000000000001</v>
      </c>
      <c r="G225">
        <v>30</v>
      </c>
      <c r="H225">
        <f t="shared" si="3"/>
        <v>14</v>
      </c>
    </row>
    <row r="226" spans="1:8" x14ac:dyDescent="0.25">
      <c r="A226">
        <v>453</v>
      </c>
      <c r="B226" t="str">
        <f>STANDINGS_BA[[#This Row],[Team]]&amp;STANDINGS_BA[[#This Row],[League]]</f>
        <v>PhillyCheeseSteaks-M26Main Event New York March 26 League</v>
      </c>
      <c r="C226" t="s">
        <v>843</v>
      </c>
      <c r="D226" t="s">
        <v>75</v>
      </c>
      <c r="E226" t="s">
        <v>412</v>
      </c>
      <c r="F226">
        <v>0.25269999999999998</v>
      </c>
      <c r="G226">
        <v>28</v>
      </c>
      <c r="H226">
        <f t="shared" si="3"/>
        <v>15</v>
      </c>
    </row>
    <row r="227" spans="1:8" x14ac:dyDescent="0.25">
      <c r="A227">
        <v>7</v>
      </c>
      <c r="B227" t="str">
        <f>STANDINGS_BA[[#This Row],[Team]]&amp;STANDINGS_BA[[#This Row],[League]]</f>
        <v>Impaired PhysiciansMain Event Online April 1 1 pm ET League 1</v>
      </c>
      <c r="C227" t="s">
        <v>38</v>
      </c>
      <c r="D227" t="s">
        <v>39</v>
      </c>
      <c r="E227" t="s">
        <v>441</v>
      </c>
      <c r="F227">
        <v>0.28010000000000002</v>
      </c>
      <c r="G227">
        <v>474</v>
      </c>
      <c r="H227">
        <f t="shared" si="3"/>
        <v>1</v>
      </c>
    </row>
    <row r="228" spans="1:8" x14ac:dyDescent="0.25">
      <c r="A228">
        <v>67</v>
      </c>
      <c r="B228" t="str">
        <f>STANDINGS_BA[[#This Row],[Team]]&amp;STANDINGS_BA[[#This Row],[League]]</f>
        <v>Breaking Bats 2Main Event Online April 1 1 pm ET League 1</v>
      </c>
      <c r="C228" t="s">
        <v>549</v>
      </c>
      <c r="D228" t="s">
        <v>550</v>
      </c>
      <c r="E228" t="s">
        <v>441</v>
      </c>
      <c r="F228">
        <v>0.2727</v>
      </c>
      <c r="G228">
        <v>414</v>
      </c>
      <c r="H228">
        <f t="shared" si="3"/>
        <v>2</v>
      </c>
    </row>
    <row r="229" spans="1:8" x14ac:dyDescent="0.25">
      <c r="A229">
        <v>100</v>
      </c>
      <c r="B229" t="str">
        <f>STANDINGS_BA[[#This Row],[Team]]&amp;STANDINGS_BA[[#This Row],[League]]</f>
        <v>Puddle of Nud 4/1Main Event Online April 1 1 pm ET League 1</v>
      </c>
      <c r="C229" t="s">
        <v>455</v>
      </c>
      <c r="D229" t="s">
        <v>108</v>
      </c>
      <c r="E229" t="s">
        <v>441</v>
      </c>
      <c r="F229">
        <v>0.27079999999999999</v>
      </c>
      <c r="G229">
        <v>381</v>
      </c>
      <c r="H229">
        <f t="shared" si="3"/>
        <v>3</v>
      </c>
    </row>
    <row r="230" spans="1:8" x14ac:dyDescent="0.25">
      <c r="A230">
        <v>127</v>
      </c>
      <c r="B230" t="str">
        <f>STANDINGS_BA[[#This Row],[Team]]&amp;STANDINGS_BA[[#This Row],[League]]</f>
        <v>LittlefingerMain Event Online April 1 1 pm ET League 1</v>
      </c>
      <c r="C230" t="s">
        <v>777</v>
      </c>
      <c r="D230" t="s">
        <v>778</v>
      </c>
      <c r="E230" t="s">
        <v>441</v>
      </c>
      <c r="F230">
        <v>0.26960000000000001</v>
      </c>
      <c r="G230">
        <v>354</v>
      </c>
      <c r="H230">
        <f t="shared" si="3"/>
        <v>4</v>
      </c>
    </row>
    <row r="231" spans="1:8" x14ac:dyDescent="0.25">
      <c r="A231">
        <v>130</v>
      </c>
      <c r="B231" t="str">
        <f>STANDINGS_BA[[#This Row],[Team]]&amp;STANDINGS_BA[[#This Row],[League]]</f>
        <v>Men Without HelmetsMain Event Online April 1 1 pm ET League 1</v>
      </c>
      <c r="C231" t="s">
        <v>194</v>
      </c>
      <c r="D231" t="s">
        <v>195</v>
      </c>
      <c r="E231" t="s">
        <v>441</v>
      </c>
      <c r="F231">
        <v>0.26950000000000002</v>
      </c>
      <c r="G231">
        <v>351</v>
      </c>
      <c r="H231">
        <f t="shared" si="3"/>
        <v>5</v>
      </c>
    </row>
    <row r="232" spans="1:8" x14ac:dyDescent="0.25">
      <c r="A232">
        <v>172</v>
      </c>
      <c r="B232" t="str">
        <f>STANDINGS_BA[[#This Row],[Team]]&amp;STANDINGS_BA[[#This Row],[League]]</f>
        <v>Champagne SwagMain Event Online April 1 1 pm ET League 1</v>
      </c>
      <c r="C232" t="s">
        <v>101</v>
      </c>
      <c r="D232" t="s">
        <v>103</v>
      </c>
      <c r="E232" t="s">
        <v>441</v>
      </c>
      <c r="F232">
        <v>0.26769999999999999</v>
      </c>
      <c r="G232">
        <v>309</v>
      </c>
      <c r="H232">
        <f t="shared" si="3"/>
        <v>6</v>
      </c>
    </row>
    <row r="233" spans="1:8" x14ac:dyDescent="0.25">
      <c r="A233">
        <v>184</v>
      </c>
      <c r="B233" t="str">
        <f>STANDINGS_BA[[#This Row],[Team]]&amp;STANDINGS_BA[[#This Row],[League]]</f>
        <v>SpartacusMain Event Online April 1 1 pm ET League 1</v>
      </c>
      <c r="C233" t="s">
        <v>360</v>
      </c>
      <c r="D233" t="s">
        <v>218</v>
      </c>
      <c r="E233" t="s">
        <v>441</v>
      </c>
      <c r="F233">
        <v>0.26690000000000003</v>
      </c>
      <c r="G233">
        <v>297</v>
      </c>
      <c r="H233">
        <f t="shared" si="3"/>
        <v>7</v>
      </c>
    </row>
    <row r="234" spans="1:8" x14ac:dyDescent="0.25">
      <c r="A234">
        <v>207</v>
      </c>
      <c r="B234" t="str">
        <f>STANDINGS_BA[[#This Row],[Team]]&amp;STANDINGS_BA[[#This Row],[League]]</f>
        <v>Team TwoninerMain Event Online April 1 1 pm ET League 1</v>
      </c>
      <c r="C234" t="s">
        <v>884</v>
      </c>
      <c r="D234" t="s">
        <v>401</v>
      </c>
      <c r="E234" t="s">
        <v>441</v>
      </c>
      <c r="F234">
        <v>0.26590000000000003</v>
      </c>
      <c r="G234">
        <v>274</v>
      </c>
      <c r="H234">
        <f t="shared" si="3"/>
        <v>8</v>
      </c>
    </row>
    <row r="235" spans="1:8" x14ac:dyDescent="0.25">
      <c r="A235">
        <v>225</v>
      </c>
      <c r="B235" t="str">
        <f>STANDINGS_BA[[#This Row],[Team]]&amp;STANDINGS_BA[[#This Row],[League]]</f>
        <v>Team KaufmannMain Event Online April 1 1 pm ET League 1</v>
      </c>
      <c r="C235" t="s">
        <v>475</v>
      </c>
      <c r="D235" t="s">
        <v>476</v>
      </c>
      <c r="E235" t="s">
        <v>441</v>
      </c>
      <c r="F235">
        <v>0.26540000000000002</v>
      </c>
      <c r="G235">
        <v>256</v>
      </c>
      <c r="H235">
        <f t="shared" si="3"/>
        <v>9</v>
      </c>
    </row>
    <row r="236" spans="1:8" x14ac:dyDescent="0.25">
      <c r="A236">
        <v>270</v>
      </c>
      <c r="B236" t="str">
        <f>STANDINGS_BA[[#This Row],[Team]]&amp;STANDINGS_BA[[#This Row],[League]]</f>
        <v>The People's ChampMain Event Online April 1 1 pm ET League 1</v>
      </c>
      <c r="C236" t="s">
        <v>128</v>
      </c>
      <c r="D236" t="s">
        <v>129</v>
      </c>
      <c r="E236" t="s">
        <v>441</v>
      </c>
      <c r="F236">
        <v>0.26400000000000001</v>
      </c>
      <c r="G236">
        <v>211</v>
      </c>
      <c r="H236">
        <f t="shared" si="3"/>
        <v>10</v>
      </c>
    </row>
    <row r="237" spans="1:8" x14ac:dyDescent="0.25">
      <c r="A237">
        <v>360</v>
      </c>
      <c r="B237" t="str">
        <f>STANDINGS_BA[[#This Row],[Team]]&amp;STANDINGS_BA[[#This Row],[League]]</f>
        <v>Team thomasMain Event Online April 1 1 pm ET League 1</v>
      </c>
      <c r="C237" t="s">
        <v>695</v>
      </c>
      <c r="D237" t="s">
        <v>696</v>
      </c>
      <c r="E237" t="s">
        <v>441</v>
      </c>
      <c r="F237">
        <v>0.26040000000000002</v>
      </c>
      <c r="G237">
        <v>121</v>
      </c>
      <c r="H237">
        <f t="shared" si="3"/>
        <v>11</v>
      </c>
    </row>
    <row r="238" spans="1:8" x14ac:dyDescent="0.25">
      <c r="A238">
        <v>366</v>
      </c>
      <c r="B238" t="str">
        <f>STANDINGS_BA[[#This Row],[Team]]&amp;STANDINGS_BA[[#This Row],[League]]</f>
        <v>Money IVMain Event Online April 1 1 pm ET League 1</v>
      </c>
      <c r="C238" t="s">
        <v>493</v>
      </c>
      <c r="D238" t="s">
        <v>67</v>
      </c>
      <c r="E238" t="s">
        <v>441</v>
      </c>
      <c r="F238">
        <v>0.2601</v>
      </c>
      <c r="G238">
        <v>115</v>
      </c>
      <c r="H238">
        <f t="shared" si="3"/>
        <v>12</v>
      </c>
    </row>
    <row r="239" spans="1:8" x14ac:dyDescent="0.25">
      <c r="A239">
        <v>434</v>
      </c>
      <c r="B239" t="str">
        <f>STANDINGS_BA[[#This Row],[Team]]&amp;STANDINGS_BA[[#This Row],[League]]</f>
        <v>Infinity Management GroupMain Event Online April 1 1 pm ET League 1</v>
      </c>
      <c r="C239" t="s">
        <v>354</v>
      </c>
      <c r="D239" t="s">
        <v>355</v>
      </c>
      <c r="E239" t="s">
        <v>441</v>
      </c>
      <c r="F239">
        <v>0.25530000000000003</v>
      </c>
      <c r="G239">
        <v>47</v>
      </c>
      <c r="H239">
        <f t="shared" si="3"/>
        <v>13</v>
      </c>
    </row>
    <row r="240" spans="1:8" x14ac:dyDescent="0.25">
      <c r="A240">
        <v>439</v>
      </c>
      <c r="B240" t="str">
        <f>STANDINGS_BA[[#This Row],[Team]]&amp;STANDINGS_BA[[#This Row],[League]]</f>
        <v>Penny LoverMain Event Online April 1 1 pm ET League 1</v>
      </c>
      <c r="C240" t="s">
        <v>662</v>
      </c>
      <c r="D240" t="s">
        <v>125</v>
      </c>
      <c r="E240" t="s">
        <v>441</v>
      </c>
      <c r="F240">
        <v>0.25469999999999998</v>
      </c>
      <c r="G240">
        <v>42</v>
      </c>
      <c r="H240">
        <f t="shared" si="3"/>
        <v>14</v>
      </c>
    </row>
    <row r="241" spans="1:8" x14ac:dyDescent="0.25">
      <c r="A241">
        <v>446</v>
      </c>
      <c r="B241" t="str">
        <f>STANDINGS_BA[[#This Row],[Team]]&amp;STANDINGS_BA[[#This Row],[League]]</f>
        <v>Team MadaniMain Event Online April 1 1 pm ET League 1</v>
      </c>
      <c r="C241" t="s">
        <v>153</v>
      </c>
      <c r="D241" t="s">
        <v>153</v>
      </c>
      <c r="E241" t="s">
        <v>441</v>
      </c>
      <c r="F241">
        <v>0.25369999999999998</v>
      </c>
      <c r="G241">
        <v>35</v>
      </c>
      <c r="H241">
        <f t="shared" si="3"/>
        <v>15</v>
      </c>
    </row>
    <row r="242" spans="1:8" x14ac:dyDescent="0.25">
      <c r="A242">
        <v>80</v>
      </c>
      <c r="B242" t="str">
        <f>STANDINGS_BA[[#This Row],[Team]]&amp;STANDINGS_BA[[#This Row],[League]]</f>
        <v>How U Doin ME2Main Event Online April 1 1 pm ET League 2</v>
      </c>
      <c r="C242" t="s">
        <v>443</v>
      </c>
      <c r="D242" t="s">
        <v>230</v>
      </c>
      <c r="E242" t="s">
        <v>444</v>
      </c>
      <c r="F242">
        <v>0.27189999999999998</v>
      </c>
      <c r="G242">
        <v>401</v>
      </c>
      <c r="H242">
        <f t="shared" si="3"/>
        <v>1</v>
      </c>
    </row>
    <row r="243" spans="1:8" x14ac:dyDescent="0.25">
      <c r="A243">
        <v>120</v>
      </c>
      <c r="B243" t="str">
        <f>STANDINGS_BA[[#This Row],[Team]]&amp;STANDINGS_BA[[#This Row],[League]]</f>
        <v>Reverse BlindsideMain Event Online April 1 1 pm ET League 2</v>
      </c>
      <c r="C243" t="s">
        <v>734</v>
      </c>
      <c r="D243" t="s">
        <v>735</v>
      </c>
      <c r="E243" t="s">
        <v>444</v>
      </c>
      <c r="F243">
        <v>0.27</v>
      </c>
      <c r="G243">
        <v>361</v>
      </c>
      <c r="H243">
        <f t="shared" si="3"/>
        <v>2</v>
      </c>
    </row>
    <row r="244" spans="1:8" x14ac:dyDescent="0.25">
      <c r="A244">
        <v>124</v>
      </c>
      <c r="B244" t="str">
        <f>STANDINGS_BA[[#This Row],[Team]]&amp;STANDINGS_BA[[#This Row],[League]]</f>
        <v>Team PaolucciMain Event Online April 1 1 pm ET League 2</v>
      </c>
      <c r="C244" t="s">
        <v>120</v>
      </c>
      <c r="D244" t="s">
        <v>121</v>
      </c>
      <c r="E244" t="s">
        <v>444</v>
      </c>
      <c r="F244">
        <v>0.26979999999999998</v>
      </c>
      <c r="G244">
        <v>357</v>
      </c>
      <c r="H244">
        <f t="shared" si="3"/>
        <v>3</v>
      </c>
    </row>
    <row r="245" spans="1:8" x14ac:dyDescent="0.25">
      <c r="A245">
        <v>138</v>
      </c>
      <c r="B245" t="str">
        <f>STANDINGS_BA[[#This Row],[Team]]&amp;STANDINGS_BA[[#This Row],[League]]</f>
        <v>Joaquin PhoenixMain Event Online April 1 1 pm ET League 2</v>
      </c>
      <c r="C245" t="s">
        <v>637</v>
      </c>
      <c r="D245" t="s">
        <v>638</v>
      </c>
      <c r="E245" t="s">
        <v>444</v>
      </c>
      <c r="F245">
        <v>0.26910000000000001</v>
      </c>
      <c r="G245">
        <v>343</v>
      </c>
      <c r="H245">
        <f t="shared" si="3"/>
        <v>4</v>
      </c>
    </row>
    <row r="246" spans="1:8" x14ac:dyDescent="0.25">
      <c r="A246">
        <v>142</v>
      </c>
      <c r="B246" t="str">
        <f>STANDINGS_BA[[#This Row],[Team]]&amp;STANDINGS_BA[[#This Row],[League]]</f>
        <v>Going Going GoneMain Event Online April 1 1 pm ET League 2</v>
      </c>
      <c r="C246" t="s">
        <v>688</v>
      </c>
      <c r="D246" t="s">
        <v>689</v>
      </c>
      <c r="E246" t="s">
        <v>444</v>
      </c>
      <c r="F246">
        <v>0.26879999999999998</v>
      </c>
      <c r="G246">
        <v>339</v>
      </c>
      <c r="H246">
        <f t="shared" si="3"/>
        <v>5</v>
      </c>
    </row>
    <row r="247" spans="1:8" x14ac:dyDescent="0.25">
      <c r="A247">
        <v>176</v>
      </c>
      <c r="B247" t="str">
        <f>STANDINGS_BA[[#This Row],[Team]]&amp;STANDINGS_BA[[#This Row],[League]]</f>
        <v>BAG BALLSMain Event Online April 1 1 pm ET League 2</v>
      </c>
      <c r="C247" t="s">
        <v>722</v>
      </c>
      <c r="D247" t="s">
        <v>723</v>
      </c>
      <c r="E247" t="s">
        <v>444</v>
      </c>
      <c r="F247">
        <v>0.26750000000000002</v>
      </c>
      <c r="G247">
        <v>305</v>
      </c>
      <c r="H247">
        <f t="shared" si="3"/>
        <v>6</v>
      </c>
    </row>
    <row r="248" spans="1:8" x14ac:dyDescent="0.25">
      <c r="A248">
        <v>203</v>
      </c>
      <c r="B248" t="str">
        <f>STANDINGS_BA[[#This Row],[Team]]&amp;STANDINGS_BA[[#This Row],[League]]</f>
        <v>Shug KnightsMain Event Online April 1 1 pm ET League 2</v>
      </c>
      <c r="C248" t="s">
        <v>485</v>
      </c>
      <c r="D248" t="s">
        <v>486</v>
      </c>
      <c r="E248" t="s">
        <v>444</v>
      </c>
      <c r="F248">
        <v>0.2661</v>
      </c>
      <c r="G248">
        <v>278</v>
      </c>
      <c r="H248">
        <f t="shared" si="3"/>
        <v>7</v>
      </c>
    </row>
    <row r="249" spans="1:8" x14ac:dyDescent="0.25">
      <c r="A249">
        <v>213</v>
      </c>
      <c r="B249" t="str">
        <f>STANDINGS_BA[[#This Row],[Team]]&amp;STANDINGS_BA[[#This Row],[League]]</f>
        <v>The Justice BerrysMain Event Online April 1 1 pm ET League 2</v>
      </c>
      <c r="C249" t="s">
        <v>594</v>
      </c>
      <c r="D249" t="s">
        <v>69</v>
      </c>
      <c r="E249" t="s">
        <v>444</v>
      </c>
      <c r="F249">
        <v>0.26579999999999998</v>
      </c>
      <c r="G249">
        <v>268</v>
      </c>
      <c r="H249">
        <f t="shared" si="3"/>
        <v>8</v>
      </c>
    </row>
    <row r="250" spans="1:8" x14ac:dyDescent="0.25">
      <c r="A250">
        <v>229</v>
      </c>
      <c r="B250" t="str">
        <f>STANDINGS_BA[[#This Row],[Team]]&amp;STANDINGS_BA[[#This Row],[League]]</f>
        <v>Ryan's Laying the AxlerodMain Event Online April 1 1 pm ET League 2</v>
      </c>
      <c r="C250" t="s">
        <v>855</v>
      </c>
      <c r="D250" t="s">
        <v>56</v>
      </c>
      <c r="E250" t="s">
        <v>444</v>
      </c>
      <c r="F250">
        <v>0.26519999999999999</v>
      </c>
      <c r="G250">
        <v>252</v>
      </c>
      <c r="H250">
        <f t="shared" si="3"/>
        <v>9</v>
      </c>
    </row>
    <row r="251" spans="1:8" x14ac:dyDescent="0.25">
      <c r="A251">
        <v>242</v>
      </c>
      <c r="B251" t="str">
        <f>STANDINGS_BA[[#This Row],[Team]]&amp;STANDINGS_BA[[#This Row],[League]]</f>
        <v>Who is next on the Disabled List V2Main Event Online April 1 1 pm ET League 2</v>
      </c>
      <c r="C251" t="s">
        <v>764</v>
      </c>
      <c r="D251" t="s">
        <v>256</v>
      </c>
      <c r="E251" t="s">
        <v>444</v>
      </c>
      <c r="F251">
        <v>0.26500000000000001</v>
      </c>
      <c r="G251">
        <v>239</v>
      </c>
      <c r="H251">
        <f t="shared" si="3"/>
        <v>10</v>
      </c>
    </row>
    <row r="252" spans="1:8" x14ac:dyDescent="0.25">
      <c r="A252">
        <v>290</v>
      </c>
      <c r="B252" t="str">
        <f>STANDINGS_BA[[#This Row],[Team]]&amp;STANDINGS_BA[[#This Row],[League]]</f>
        <v>Miggy's CrownMain Event Online April 1 1 pm ET League 2</v>
      </c>
      <c r="C252" t="s">
        <v>83</v>
      </c>
      <c r="D252" t="s">
        <v>84</v>
      </c>
      <c r="E252" t="s">
        <v>444</v>
      </c>
      <c r="F252">
        <v>0.26340000000000002</v>
      </c>
      <c r="G252">
        <v>191</v>
      </c>
      <c r="H252">
        <f t="shared" si="3"/>
        <v>11</v>
      </c>
    </row>
    <row r="253" spans="1:8" x14ac:dyDescent="0.25">
      <c r="A253">
        <v>323</v>
      </c>
      <c r="B253" t="str">
        <f>STANDINGS_BA[[#This Row],[Team]]&amp;STANDINGS_BA[[#This Row],[League]]</f>
        <v>Hot Ham WaterMain Event Online April 1 1 pm ET League 2</v>
      </c>
      <c r="C253" t="s">
        <v>592</v>
      </c>
      <c r="D253" t="s">
        <v>100</v>
      </c>
      <c r="E253" t="s">
        <v>444</v>
      </c>
      <c r="F253">
        <v>0.2621</v>
      </c>
      <c r="G253">
        <v>158</v>
      </c>
      <c r="H253">
        <f t="shared" si="3"/>
        <v>12</v>
      </c>
    </row>
    <row r="254" spans="1:8" x14ac:dyDescent="0.25">
      <c r="A254">
        <v>397</v>
      </c>
      <c r="B254" t="str">
        <f>STANDINGS_BA[[#This Row],[Team]]&amp;STANDINGS_BA[[#This Row],[League]]</f>
        <v>WAR GamesMain Event Online April 1 1 pm ET League 2</v>
      </c>
      <c r="C254" t="s">
        <v>632</v>
      </c>
      <c r="D254" t="s">
        <v>117</v>
      </c>
      <c r="E254" t="s">
        <v>444</v>
      </c>
      <c r="F254">
        <v>0.25829999999999997</v>
      </c>
      <c r="G254">
        <v>84</v>
      </c>
      <c r="H254">
        <f t="shared" si="3"/>
        <v>13</v>
      </c>
    </row>
    <row r="255" spans="1:8" x14ac:dyDescent="0.25">
      <c r="A255">
        <v>412</v>
      </c>
      <c r="B255" t="str">
        <f>STANDINGS_BA[[#This Row],[Team]]&amp;STANDINGS_BA[[#This Row],[League]]</f>
        <v>Slowly I TurnedMain Event Online April 1 1 pm ET League 2</v>
      </c>
      <c r="C255" t="s">
        <v>590</v>
      </c>
      <c r="D255" t="s">
        <v>253</v>
      </c>
      <c r="E255" t="s">
        <v>444</v>
      </c>
      <c r="F255">
        <v>0.25740000000000002</v>
      </c>
      <c r="G255">
        <v>69</v>
      </c>
      <c r="H255">
        <f t="shared" si="3"/>
        <v>14</v>
      </c>
    </row>
    <row r="256" spans="1:8" x14ac:dyDescent="0.25">
      <c r="A256">
        <v>456</v>
      </c>
      <c r="B256" t="str">
        <f>STANDINGS_BA[[#This Row],[Team]]&amp;STANDINGS_BA[[#This Row],[League]]</f>
        <v>Team RedgraveMain Event Online April 1 1 pm ET League 2</v>
      </c>
      <c r="C256" t="s">
        <v>821</v>
      </c>
      <c r="D256" t="s">
        <v>239</v>
      </c>
      <c r="E256" t="s">
        <v>444</v>
      </c>
      <c r="F256">
        <v>0.25219999999999998</v>
      </c>
      <c r="G256">
        <v>25</v>
      </c>
      <c r="H256">
        <f t="shared" si="3"/>
        <v>15</v>
      </c>
    </row>
    <row r="257" spans="1:8" x14ac:dyDescent="0.25">
      <c r="A257">
        <v>22</v>
      </c>
      <c r="B257" t="str">
        <f>STANDINGS_BA[[#This Row],[Team]]&amp;STANDINGS_BA[[#This Row],[League]]</f>
        <v>Don DiegoMain Event Online April 1 1 pm ET League 3</v>
      </c>
      <c r="C257" t="s">
        <v>329</v>
      </c>
      <c r="D257" t="s">
        <v>330</v>
      </c>
      <c r="E257" t="s">
        <v>442</v>
      </c>
      <c r="F257">
        <v>0.27700000000000002</v>
      </c>
      <c r="G257">
        <v>459</v>
      </c>
      <c r="H257">
        <f t="shared" si="3"/>
        <v>1</v>
      </c>
    </row>
    <row r="258" spans="1:8" x14ac:dyDescent="0.25">
      <c r="A258">
        <v>47</v>
      </c>
      <c r="B258" t="str">
        <f>STANDINGS_BA[[#This Row],[Team]]&amp;STANDINGS_BA[[#This Row],[League]]</f>
        <v>Big Mac Attack MainMain Event Online April 1 1 pm ET League 3</v>
      </c>
      <c r="C258" t="s">
        <v>597</v>
      </c>
      <c r="D258" t="s">
        <v>23</v>
      </c>
      <c r="E258" t="s">
        <v>442</v>
      </c>
      <c r="F258">
        <v>0.27389999999999998</v>
      </c>
      <c r="G258">
        <v>434</v>
      </c>
      <c r="H258">
        <f t="shared" ref="H258:H321" si="4">IF(E258=E257,H257+1,1)</f>
        <v>2</v>
      </c>
    </row>
    <row r="259" spans="1:8" x14ac:dyDescent="0.25">
      <c r="A259">
        <v>54</v>
      </c>
      <c r="B259" t="str">
        <f>STANDINGS_BA[[#This Row],[Team]]&amp;STANDINGS_BA[[#This Row],[League]]</f>
        <v>DOUGHBOYSMain Event Online April 1 1 pm ET League 3</v>
      </c>
      <c r="C259" t="s">
        <v>48</v>
      </c>
      <c r="D259" t="s">
        <v>49</v>
      </c>
      <c r="E259" t="s">
        <v>442</v>
      </c>
      <c r="F259">
        <v>0.27360000000000001</v>
      </c>
      <c r="G259">
        <v>427</v>
      </c>
      <c r="H259">
        <f t="shared" si="4"/>
        <v>3</v>
      </c>
    </row>
    <row r="260" spans="1:8" x14ac:dyDescent="0.25">
      <c r="A260">
        <v>96</v>
      </c>
      <c r="B260" t="str">
        <f>STANDINGS_BA[[#This Row],[Team]]&amp;STANDINGS_BA[[#This Row],[League]]</f>
        <v>Red MuleMain Event Online April 1 1 pm ET League 3</v>
      </c>
      <c r="C260" t="s">
        <v>369</v>
      </c>
      <c r="D260" t="s">
        <v>369</v>
      </c>
      <c r="E260" t="s">
        <v>442</v>
      </c>
      <c r="F260">
        <v>0.27089999999999997</v>
      </c>
      <c r="G260">
        <v>385</v>
      </c>
      <c r="H260">
        <f t="shared" si="4"/>
        <v>4</v>
      </c>
    </row>
    <row r="261" spans="1:8" x14ac:dyDescent="0.25">
      <c r="A261">
        <v>103</v>
      </c>
      <c r="B261" t="str">
        <f>STANDINGS_BA[[#This Row],[Team]]&amp;STANDINGS_BA[[#This Row],[League]]</f>
        <v>Monogomy SucksMain Event Online April 1 1 pm ET League 3</v>
      </c>
      <c r="C261" t="s">
        <v>595</v>
      </c>
      <c r="D261" t="s">
        <v>596</v>
      </c>
      <c r="E261" t="s">
        <v>442</v>
      </c>
      <c r="F261">
        <v>0.2707</v>
      </c>
      <c r="G261">
        <v>378</v>
      </c>
      <c r="H261">
        <f t="shared" si="4"/>
        <v>5</v>
      </c>
    </row>
    <row r="262" spans="1:8" x14ac:dyDescent="0.25">
      <c r="A262">
        <v>160</v>
      </c>
      <c r="B262" t="str">
        <f>STANDINGS_BA[[#This Row],[Team]]&amp;STANDINGS_BA[[#This Row],[League]]</f>
        <v>SD GiantsMain Event Online April 1 1 pm ET League 3</v>
      </c>
      <c r="C262" t="s">
        <v>721</v>
      </c>
      <c r="D262" t="s">
        <v>221</v>
      </c>
      <c r="E262" t="s">
        <v>442</v>
      </c>
      <c r="F262">
        <v>0.26819999999999999</v>
      </c>
      <c r="G262">
        <v>321</v>
      </c>
      <c r="H262">
        <f t="shared" si="4"/>
        <v>6</v>
      </c>
    </row>
    <row r="263" spans="1:8" x14ac:dyDescent="0.25">
      <c r="A263">
        <v>214</v>
      </c>
      <c r="B263" t="str">
        <f>STANDINGS_BA[[#This Row],[Team]]&amp;STANDINGS_BA[[#This Row],[League]]</f>
        <v>Long DongMain Event Online April 1 1 pm ET League 3</v>
      </c>
      <c r="C263" t="s">
        <v>534</v>
      </c>
      <c r="D263" t="s">
        <v>526</v>
      </c>
      <c r="E263" t="s">
        <v>442</v>
      </c>
      <c r="F263">
        <v>0.26569999999999999</v>
      </c>
      <c r="G263">
        <v>267</v>
      </c>
      <c r="H263">
        <f t="shared" si="4"/>
        <v>7</v>
      </c>
    </row>
    <row r="264" spans="1:8" x14ac:dyDescent="0.25">
      <c r="A264">
        <v>247</v>
      </c>
      <c r="B264" t="str">
        <f>STANDINGS_BA[[#This Row],[Team]]&amp;STANDINGS_BA[[#This Row],[League]]</f>
        <v>Chico Lind's Hermanos - MAIN 4/1Main Event Online April 1 1 pm ET League 3</v>
      </c>
      <c r="C264" t="s">
        <v>781</v>
      </c>
      <c r="D264" t="s">
        <v>185</v>
      </c>
      <c r="E264" t="s">
        <v>442</v>
      </c>
      <c r="F264">
        <v>0.26479999999999998</v>
      </c>
      <c r="G264">
        <v>234</v>
      </c>
      <c r="H264">
        <f t="shared" si="4"/>
        <v>8</v>
      </c>
    </row>
    <row r="265" spans="1:8" x14ac:dyDescent="0.25">
      <c r="A265">
        <v>298</v>
      </c>
      <c r="B265" t="str">
        <f>STANDINGS_BA[[#This Row],[Team]]&amp;STANDINGS_BA[[#This Row],[League]]</f>
        <v>Navel LintMain Event Online April 1 1 pm ET League 3</v>
      </c>
      <c r="C265" t="s">
        <v>277</v>
      </c>
      <c r="D265" t="s">
        <v>278</v>
      </c>
      <c r="E265" t="s">
        <v>442</v>
      </c>
      <c r="F265">
        <v>0.2631</v>
      </c>
      <c r="G265">
        <v>183</v>
      </c>
      <c r="H265">
        <f t="shared" si="4"/>
        <v>9</v>
      </c>
    </row>
    <row r="266" spans="1:8" x14ac:dyDescent="0.25">
      <c r="A266">
        <v>322</v>
      </c>
      <c r="B266" t="str">
        <f>STANDINGS_BA[[#This Row],[Team]]&amp;STANDINGS_BA[[#This Row],[League]]</f>
        <v>Team BenjaminMain Event Online April 1 1 pm ET League 3</v>
      </c>
      <c r="C266" t="s">
        <v>260</v>
      </c>
      <c r="D266" t="s">
        <v>261</v>
      </c>
      <c r="E266" t="s">
        <v>442</v>
      </c>
      <c r="F266">
        <v>0.2621</v>
      </c>
      <c r="G266">
        <v>159</v>
      </c>
      <c r="H266">
        <f t="shared" si="4"/>
        <v>10</v>
      </c>
    </row>
    <row r="267" spans="1:8" x14ac:dyDescent="0.25">
      <c r="A267">
        <v>355</v>
      </c>
      <c r="B267" t="str">
        <f>STANDINGS_BA[[#This Row],[Team]]&amp;STANDINGS_BA[[#This Row],[League]]</f>
        <v>JoeSoDefMain Event Online April 1 1 pm ET League 3</v>
      </c>
      <c r="C267" t="s">
        <v>163</v>
      </c>
      <c r="D267" t="s">
        <v>164</v>
      </c>
      <c r="E267" t="s">
        <v>442</v>
      </c>
      <c r="F267">
        <v>0.26069999999999999</v>
      </c>
      <c r="G267">
        <v>126</v>
      </c>
      <c r="H267">
        <f t="shared" si="4"/>
        <v>11</v>
      </c>
    </row>
    <row r="268" spans="1:8" x14ac:dyDescent="0.25">
      <c r="A268">
        <v>356</v>
      </c>
      <c r="B268" t="str">
        <f>STANDINGS_BA[[#This Row],[Team]]&amp;STANDINGS_BA[[#This Row],[League]]</f>
        <v>THE MACHINEMain Event Online April 1 1 pm ET League 3</v>
      </c>
      <c r="C268" t="s">
        <v>856</v>
      </c>
      <c r="D268" t="s">
        <v>857</v>
      </c>
      <c r="E268" t="s">
        <v>442</v>
      </c>
      <c r="F268">
        <v>0.2606</v>
      </c>
      <c r="G268">
        <v>125</v>
      </c>
      <c r="H268">
        <f t="shared" si="4"/>
        <v>12</v>
      </c>
    </row>
    <row r="269" spans="1:8" x14ac:dyDescent="0.25">
      <c r="A269">
        <v>386</v>
      </c>
      <c r="B269" t="str">
        <f>STANDINGS_BA[[#This Row],[Team]]&amp;STANDINGS_BA[[#This Row],[League]]</f>
        <v>Ashley BearsMain Event Online April 1 1 pm ET League 3</v>
      </c>
      <c r="C269" t="s">
        <v>766</v>
      </c>
      <c r="D269" t="s">
        <v>232</v>
      </c>
      <c r="E269" t="s">
        <v>442</v>
      </c>
      <c r="F269">
        <v>0.25879999999999997</v>
      </c>
      <c r="G269">
        <v>95</v>
      </c>
      <c r="H269">
        <f t="shared" si="4"/>
        <v>13</v>
      </c>
    </row>
    <row r="270" spans="1:8" x14ac:dyDescent="0.25">
      <c r="A270">
        <v>431</v>
      </c>
      <c r="B270" t="str">
        <f>STANDINGS_BA[[#This Row],[Team]]&amp;STANDINGS_BA[[#This Row],[League]]</f>
        <v>bluebloodsMain Event Online April 1 1 pm ET League 3</v>
      </c>
      <c r="C270" t="s">
        <v>199</v>
      </c>
      <c r="D270" t="s">
        <v>200</v>
      </c>
      <c r="E270" t="s">
        <v>442</v>
      </c>
      <c r="F270">
        <v>0.25580000000000003</v>
      </c>
      <c r="G270">
        <v>50</v>
      </c>
      <c r="H270">
        <f t="shared" si="4"/>
        <v>14</v>
      </c>
    </row>
    <row r="271" spans="1:8" x14ac:dyDescent="0.25">
      <c r="A271">
        <v>475</v>
      </c>
      <c r="B271" t="str">
        <f>STANDINGS_BA[[#This Row],[Team]]&amp;STANDINGS_BA[[#This Row],[League]]</f>
        <v>Poopy ToothMain Event Online April 1 1 pm ET League 3</v>
      </c>
      <c r="C271" t="s">
        <v>378</v>
      </c>
      <c r="D271" t="s">
        <v>379</v>
      </c>
      <c r="E271" t="s">
        <v>442</v>
      </c>
      <c r="F271">
        <v>0.24779999999999999</v>
      </c>
      <c r="G271">
        <v>6</v>
      </c>
      <c r="H271">
        <f t="shared" si="4"/>
        <v>15</v>
      </c>
    </row>
    <row r="272" spans="1:8" x14ac:dyDescent="0.25">
      <c r="A272">
        <v>29</v>
      </c>
      <c r="B272" t="str">
        <f>STANDINGS_BA[[#This Row],[Team]]&amp;STANDINGS_BA[[#This Row],[League]]</f>
        <v>Mr. Wilhelm's B SquadMain Event Online April 1 1 pm ET League 4</v>
      </c>
      <c r="C272" t="s">
        <v>427</v>
      </c>
      <c r="D272" t="s">
        <v>428</v>
      </c>
      <c r="E272" t="s">
        <v>417</v>
      </c>
      <c r="F272">
        <v>0.27600000000000002</v>
      </c>
      <c r="G272">
        <v>452</v>
      </c>
      <c r="H272">
        <f t="shared" si="4"/>
        <v>1</v>
      </c>
    </row>
    <row r="273" spans="1:8" x14ac:dyDescent="0.25">
      <c r="A273">
        <v>78</v>
      </c>
      <c r="B273" t="str">
        <f>STANDINGS_BA[[#This Row],[Team]]&amp;STANDINGS_BA[[#This Row],[League]]</f>
        <v>Brock The HouseMain Event Online April 1 1 pm ET League 4</v>
      </c>
      <c r="C273" t="s">
        <v>320</v>
      </c>
      <c r="D273" t="s">
        <v>178</v>
      </c>
      <c r="E273" t="s">
        <v>417</v>
      </c>
      <c r="F273">
        <v>0.27210000000000001</v>
      </c>
      <c r="G273">
        <v>403</v>
      </c>
      <c r="H273">
        <f t="shared" si="4"/>
        <v>2</v>
      </c>
    </row>
    <row r="274" spans="1:8" x14ac:dyDescent="0.25">
      <c r="A274">
        <v>82</v>
      </c>
      <c r="B274" t="str">
        <f>STANDINGS_BA[[#This Row],[Team]]&amp;STANDINGS_BA[[#This Row],[League]]</f>
        <v>Tulo-Git 2 QuitMain Event Online April 1 1 pm ET League 4</v>
      </c>
      <c r="C274" t="s">
        <v>835</v>
      </c>
      <c r="D274" t="s">
        <v>836</v>
      </c>
      <c r="E274" t="s">
        <v>417</v>
      </c>
      <c r="F274">
        <v>0.2717</v>
      </c>
      <c r="G274">
        <v>399</v>
      </c>
      <c r="H274">
        <f t="shared" si="4"/>
        <v>3</v>
      </c>
    </row>
    <row r="275" spans="1:8" x14ac:dyDescent="0.25">
      <c r="A275">
        <v>89</v>
      </c>
      <c r="B275" t="str">
        <f>STANDINGS_BA[[#This Row],[Team]]&amp;STANDINGS_BA[[#This Row],[League]]</f>
        <v>Paradoxical HrbekMain Event Online April 1 1 pm ET League 4</v>
      </c>
      <c r="C275" t="s">
        <v>416</v>
      </c>
      <c r="D275" t="s">
        <v>349</v>
      </c>
      <c r="E275" t="s">
        <v>417</v>
      </c>
      <c r="F275">
        <v>0.27139999999999997</v>
      </c>
      <c r="G275">
        <v>392</v>
      </c>
      <c r="H275">
        <f t="shared" si="4"/>
        <v>4</v>
      </c>
    </row>
    <row r="276" spans="1:8" x14ac:dyDescent="0.25">
      <c r="A276">
        <v>143</v>
      </c>
      <c r="B276" t="str">
        <f>STANDINGS_BA[[#This Row],[Team]]&amp;STANDINGS_BA[[#This Row],[League]]</f>
        <v>JUST A BIT OUTSIDEMain Event Online April 1 1 pm ET League 4</v>
      </c>
      <c r="C276" t="s">
        <v>762</v>
      </c>
      <c r="D276" t="s">
        <v>763</v>
      </c>
      <c r="E276" t="s">
        <v>417</v>
      </c>
      <c r="F276">
        <v>0.26869999999999999</v>
      </c>
      <c r="G276">
        <v>338</v>
      </c>
      <c r="H276">
        <f t="shared" si="4"/>
        <v>5</v>
      </c>
    </row>
    <row r="277" spans="1:8" x14ac:dyDescent="0.25">
      <c r="A277">
        <v>162</v>
      </c>
      <c r="B277" t="str">
        <f>STANDINGS_BA[[#This Row],[Team]]&amp;STANDINGS_BA[[#This Row],[League]]</f>
        <v>southpawsMain Event Online April 1 1 pm ET League 4</v>
      </c>
      <c r="C277" t="s">
        <v>392</v>
      </c>
      <c r="D277" t="s">
        <v>393</v>
      </c>
      <c r="E277" t="s">
        <v>417</v>
      </c>
      <c r="F277">
        <v>0.2681</v>
      </c>
      <c r="G277">
        <v>319</v>
      </c>
      <c r="H277">
        <f t="shared" si="4"/>
        <v>6</v>
      </c>
    </row>
    <row r="278" spans="1:8" x14ac:dyDescent="0.25">
      <c r="A278">
        <v>171</v>
      </c>
      <c r="B278" t="str">
        <f>STANDINGS_BA[[#This Row],[Team]]&amp;STANDINGS_BA[[#This Row],[League]]</f>
        <v>Pine Tar Pros- ME4Main Event Online April 1 1 pm ET League 4</v>
      </c>
      <c r="C278" t="s">
        <v>501</v>
      </c>
      <c r="D278" t="s">
        <v>502</v>
      </c>
      <c r="E278" t="s">
        <v>417</v>
      </c>
      <c r="F278">
        <v>0.26769999999999999</v>
      </c>
      <c r="G278">
        <v>310</v>
      </c>
      <c r="H278">
        <f t="shared" si="4"/>
        <v>7</v>
      </c>
    </row>
    <row r="279" spans="1:8" x14ac:dyDescent="0.25">
      <c r="A279">
        <v>185</v>
      </c>
      <c r="B279" t="str">
        <f>STANDINGS_BA[[#This Row],[Team]]&amp;STANDINGS_BA[[#This Row],[League]]</f>
        <v>Attie BabiesMain Event Online April 1 1 pm ET League 4</v>
      </c>
      <c r="C279" t="s">
        <v>155</v>
      </c>
      <c r="D279" t="s">
        <v>156</v>
      </c>
      <c r="E279" t="s">
        <v>417</v>
      </c>
      <c r="F279">
        <v>0.26690000000000003</v>
      </c>
      <c r="G279">
        <v>296</v>
      </c>
      <c r="H279">
        <f t="shared" si="4"/>
        <v>8</v>
      </c>
    </row>
    <row r="280" spans="1:8" x14ac:dyDescent="0.25">
      <c r="A280">
        <v>308</v>
      </c>
      <c r="B280" t="str">
        <f>STANDINGS_BA[[#This Row],[Team]]&amp;STANDINGS_BA[[#This Row],[League]]</f>
        <v>Hell Bent For LeatherMain Event Online April 1 1 pm ET League 4</v>
      </c>
      <c r="C280" t="s">
        <v>414</v>
      </c>
      <c r="D280" t="s">
        <v>92</v>
      </c>
      <c r="E280" t="s">
        <v>417</v>
      </c>
      <c r="F280">
        <v>0.2626</v>
      </c>
      <c r="G280">
        <v>173</v>
      </c>
      <c r="H280">
        <f t="shared" si="4"/>
        <v>9</v>
      </c>
    </row>
    <row r="281" spans="1:8" x14ac:dyDescent="0.25">
      <c r="A281">
        <v>309</v>
      </c>
      <c r="B281" t="str">
        <f>STANDINGS_BA[[#This Row],[Team]]&amp;STANDINGS_BA[[#This Row],[League]]</f>
        <v>One Eyed JackMain Event Online April 1 1 pm ET League 4</v>
      </c>
      <c r="C281" t="s">
        <v>104</v>
      </c>
      <c r="D281" t="s">
        <v>343</v>
      </c>
      <c r="E281" t="s">
        <v>417</v>
      </c>
      <c r="F281">
        <v>0.2626</v>
      </c>
      <c r="G281">
        <v>172</v>
      </c>
      <c r="H281">
        <f t="shared" si="4"/>
        <v>10</v>
      </c>
    </row>
    <row r="282" spans="1:8" x14ac:dyDescent="0.25">
      <c r="A282">
        <v>346</v>
      </c>
      <c r="B282" t="str">
        <f>STANDINGS_BA[[#This Row],[Team]]&amp;STANDINGS_BA[[#This Row],[League]]</f>
        <v>Trunk Monkey TooMain Event Online April 1 1 pm ET League 4</v>
      </c>
      <c r="C282" t="s">
        <v>496</v>
      </c>
      <c r="D282" t="s">
        <v>439</v>
      </c>
      <c r="E282" t="s">
        <v>417</v>
      </c>
      <c r="F282">
        <v>0.26129999999999998</v>
      </c>
      <c r="G282">
        <v>135</v>
      </c>
      <c r="H282">
        <f t="shared" si="4"/>
        <v>11</v>
      </c>
    </row>
    <row r="283" spans="1:8" x14ac:dyDescent="0.25">
      <c r="A283">
        <v>405</v>
      </c>
      <c r="B283" t="str">
        <f>STANDINGS_BA[[#This Row],[Team]]&amp;STANDINGS_BA[[#This Row],[League]]</f>
        <v>BeaglesMain Event Online April 1 1 pm ET League 4</v>
      </c>
      <c r="C283" t="s">
        <v>285</v>
      </c>
      <c r="D283" t="s">
        <v>286</v>
      </c>
      <c r="E283" t="s">
        <v>417</v>
      </c>
      <c r="F283">
        <v>0.25769999999999998</v>
      </c>
      <c r="G283">
        <v>76</v>
      </c>
      <c r="H283">
        <f t="shared" si="4"/>
        <v>12</v>
      </c>
    </row>
    <row r="284" spans="1:8" x14ac:dyDescent="0.25">
      <c r="A284">
        <v>421</v>
      </c>
      <c r="B284" t="str">
        <f>STANDINGS_BA[[#This Row],[Team]]&amp;STANDINGS_BA[[#This Row],[League]]</f>
        <v>Trump's PsychiatristMain Event Online April 1 1 pm ET League 4</v>
      </c>
      <c r="C284" t="s">
        <v>887</v>
      </c>
      <c r="D284" t="s">
        <v>888</v>
      </c>
      <c r="E284" t="s">
        <v>417</v>
      </c>
      <c r="F284">
        <v>0.2571</v>
      </c>
      <c r="G284">
        <v>60</v>
      </c>
      <c r="H284">
        <f t="shared" si="4"/>
        <v>13</v>
      </c>
    </row>
    <row r="285" spans="1:8" x14ac:dyDescent="0.25">
      <c r="A285">
        <v>460</v>
      </c>
      <c r="B285" t="str">
        <f>STANDINGS_BA[[#This Row],[Team]]&amp;STANDINGS_BA[[#This Row],[League]]</f>
        <v>Saggitariutt JefferspinMain Event Online April 1 1 pm ET League 4</v>
      </c>
      <c r="C285" t="s">
        <v>610</v>
      </c>
      <c r="D285" t="s">
        <v>382</v>
      </c>
      <c r="E285" t="s">
        <v>417</v>
      </c>
      <c r="F285">
        <v>0.25180000000000002</v>
      </c>
      <c r="G285">
        <v>21</v>
      </c>
      <c r="H285">
        <f t="shared" si="4"/>
        <v>14</v>
      </c>
    </row>
    <row r="286" spans="1:8" x14ac:dyDescent="0.25">
      <c r="A286">
        <v>476</v>
      </c>
      <c r="B286" t="str">
        <f>STANDINGS_BA[[#This Row],[Team]]&amp;STANDINGS_BA[[#This Row],[League]]</f>
        <v>Brutal KangarooMain Event Online April 1 1 pm ET League 4</v>
      </c>
      <c r="C286" t="s">
        <v>861</v>
      </c>
      <c r="D286" t="s">
        <v>863</v>
      </c>
      <c r="E286" t="s">
        <v>417</v>
      </c>
      <c r="F286">
        <v>0.24590000000000001</v>
      </c>
      <c r="G286">
        <v>5</v>
      </c>
      <c r="H286">
        <f t="shared" si="4"/>
        <v>15</v>
      </c>
    </row>
    <row r="287" spans="1:8" x14ac:dyDescent="0.25">
      <c r="A287">
        <v>9</v>
      </c>
      <c r="B287" t="str">
        <f>STANDINGS_BA[[#This Row],[Team]]&amp;STANDINGS_BA[[#This Row],[League]]</f>
        <v>Diamond KingsMain Event Online April 1 1 pm ET League 5</v>
      </c>
      <c r="C287" t="s">
        <v>41</v>
      </c>
      <c r="D287" t="s">
        <v>42</v>
      </c>
      <c r="E287" t="s">
        <v>451</v>
      </c>
      <c r="F287">
        <v>0.28000000000000003</v>
      </c>
      <c r="G287">
        <v>472</v>
      </c>
      <c r="H287">
        <f t="shared" si="4"/>
        <v>1</v>
      </c>
    </row>
    <row r="288" spans="1:8" x14ac:dyDescent="0.25">
      <c r="A288">
        <v>46</v>
      </c>
      <c r="B288" t="str">
        <f>STANDINGS_BA[[#This Row],[Team]]&amp;STANDINGS_BA[[#This Row],[League]]</f>
        <v>Slip Stitches M2Main Event Online April 1 1 pm ET League 5</v>
      </c>
      <c r="C288" t="s">
        <v>506</v>
      </c>
      <c r="D288" t="s">
        <v>213</v>
      </c>
      <c r="E288" t="s">
        <v>451</v>
      </c>
      <c r="F288">
        <v>0.27400000000000002</v>
      </c>
      <c r="G288">
        <v>435</v>
      </c>
      <c r="H288">
        <f t="shared" si="4"/>
        <v>2</v>
      </c>
    </row>
    <row r="289" spans="1:8" x14ac:dyDescent="0.25">
      <c r="A289">
        <v>50</v>
      </c>
      <c r="B289" t="str">
        <f>STANDINGS_BA[[#This Row],[Team]]&amp;STANDINGS_BA[[#This Row],[League]]</f>
        <v>Mookie BatsMain Event Online April 1 1 pm ET League 5</v>
      </c>
      <c r="C289" t="s">
        <v>642</v>
      </c>
      <c r="D289" t="s">
        <v>643</v>
      </c>
      <c r="E289" t="s">
        <v>451</v>
      </c>
      <c r="F289">
        <v>0.27379999999999999</v>
      </c>
      <c r="G289">
        <v>431</v>
      </c>
      <c r="H289">
        <f t="shared" si="4"/>
        <v>3</v>
      </c>
    </row>
    <row r="290" spans="1:8" x14ac:dyDescent="0.25">
      <c r="A290">
        <v>132</v>
      </c>
      <c r="B290" t="str">
        <f>STANDINGS_BA[[#This Row],[Team]]&amp;STANDINGS_BA[[#This Row],[League]]</f>
        <v>Chest RockwellMain Event Online April 1 1 pm ET League 5</v>
      </c>
      <c r="C290" t="s">
        <v>551</v>
      </c>
      <c r="D290" t="s">
        <v>405</v>
      </c>
      <c r="E290" t="s">
        <v>451</v>
      </c>
      <c r="F290">
        <v>0.26950000000000002</v>
      </c>
      <c r="G290">
        <v>349</v>
      </c>
      <c r="H290">
        <f t="shared" si="4"/>
        <v>4</v>
      </c>
    </row>
    <row r="291" spans="1:8" x14ac:dyDescent="0.25">
      <c r="A291">
        <v>192</v>
      </c>
      <c r="B291" t="str">
        <f>STANDINGS_BA[[#This Row],[Team]]&amp;STANDINGS_BA[[#This Row],[League]]</f>
        <v>3DeepMain Event Online April 1 1 pm ET League 5</v>
      </c>
      <c r="C291" t="s">
        <v>783</v>
      </c>
      <c r="D291" t="s">
        <v>784</v>
      </c>
      <c r="E291" t="s">
        <v>451</v>
      </c>
      <c r="F291">
        <v>0.26650000000000001</v>
      </c>
      <c r="G291">
        <v>289</v>
      </c>
      <c r="H291">
        <f t="shared" si="4"/>
        <v>5</v>
      </c>
    </row>
    <row r="292" spans="1:8" x14ac:dyDescent="0.25">
      <c r="A292">
        <v>232</v>
      </c>
      <c r="B292" t="str">
        <f>STANDINGS_BA[[#This Row],[Team]]&amp;STANDINGS_BA[[#This Row],[League]]</f>
        <v>SHAPANMain Event Online April 1 1 pm ET League 5</v>
      </c>
      <c r="C292" t="s">
        <v>357</v>
      </c>
      <c r="D292" t="s">
        <v>358</v>
      </c>
      <c r="E292" t="s">
        <v>451</v>
      </c>
      <c r="F292">
        <v>0.26519999999999999</v>
      </c>
      <c r="G292">
        <v>249</v>
      </c>
      <c r="H292">
        <f t="shared" si="4"/>
        <v>6</v>
      </c>
    </row>
    <row r="293" spans="1:8" x14ac:dyDescent="0.25">
      <c r="A293">
        <v>248</v>
      </c>
      <c r="B293" t="str">
        <f>STANDINGS_BA[[#This Row],[Team]]&amp;STANDINGS_BA[[#This Row],[League]]</f>
        <v>SakaS' hittersMain Event Online April 1 1 pm ET League 5</v>
      </c>
      <c r="C293" t="s">
        <v>257</v>
      </c>
      <c r="D293" t="s">
        <v>769</v>
      </c>
      <c r="E293" t="s">
        <v>451</v>
      </c>
      <c r="F293">
        <v>0.26479999999999998</v>
      </c>
      <c r="G293">
        <v>233</v>
      </c>
      <c r="H293">
        <f t="shared" si="4"/>
        <v>7</v>
      </c>
    </row>
    <row r="294" spans="1:8" x14ac:dyDescent="0.25">
      <c r="A294">
        <v>265</v>
      </c>
      <c r="B294" t="str">
        <f>STANDINGS_BA[[#This Row],[Team]]&amp;STANDINGS_BA[[#This Row],[League]]</f>
        <v>Rockland SharksMain Event Online April 1 1 pm ET League 5</v>
      </c>
      <c r="C294" t="s">
        <v>755</v>
      </c>
      <c r="D294" t="s">
        <v>756</v>
      </c>
      <c r="E294" t="s">
        <v>451</v>
      </c>
      <c r="F294">
        <v>0.2641</v>
      </c>
      <c r="G294">
        <v>216</v>
      </c>
      <c r="H294">
        <f t="shared" si="4"/>
        <v>8</v>
      </c>
    </row>
    <row r="295" spans="1:8" x14ac:dyDescent="0.25">
      <c r="A295">
        <v>310</v>
      </c>
      <c r="B295" t="str">
        <f>STANDINGS_BA[[#This Row],[Team]]&amp;STANDINGS_BA[[#This Row],[League]]</f>
        <v>Royal FlushMain Event Online April 1 1 pm ET League 5</v>
      </c>
      <c r="C295" t="s">
        <v>712</v>
      </c>
      <c r="D295" t="s">
        <v>148</v>
      </c>
      <c r="E295" t="s">
        <v>451</v>
      </c>
      <c r="F295">
        <v>0.2626</v>
      </c>
      <c r="G295">
        <v>171</v>
      </c>
      <c r="H295">
        <f t="shared" si="4"/>
        <v>9</v>
      </c>
    </row>
    <row r="296" spans="1:8" x14ac:dyDescent="0.25">
      <c r="A296">
        <v>331</v>
      </c>
      <c r="B296" t="str">
        <f>STANDINGS_BA[[#This Row],[Team]]&amp;STANDINGS_BA[[#This Row],[League]]</f>
        <v>Home Run DerbiesMain Event Online April 1 1 pm ET League 5</v>
      </c>
      <c r="C296" t="s">
        <v>448</v>
      </c>
      <c r="D296" t="s">
        <v>343</v>
      </c>
      <c r="E296" t="s">
        <v>451</v>
      </c>
      <c r="F296">
        <v>0.26169999999999999</v>
      </c>
      <c r="G296">
        <v>150</v>
      </c>
      <c r="H296">
        <f t="shared" si="4"/>
        <v>10</v>
      </c>
    </row>
    <row r="297" spans="1:8" x14ac:dyDescent="0.25">
      <c r="A297">
        <v>339</v>
      </c>
      <c r="B297" t="str">
        <f>STANDINGS_BA[[#This Row],[Team]]&amp;STANDINGS_BA[[#This Row],[League]]</f>
        <v>HEDELGOTITMain Event Online April 1 1 pm ET League 5</v>
      </c>
      <c r="C297" t="s">
        <v>601</v>
      </c>
      <c r="D297" t="s">
        <v>602</v>
      </c>
      <c r="E297" t="s">
        <v>451</v>
      </c>
      <c r="F297">
        <v>0.2616</v>
      </c>
      <c r="G297">
        <v>142</v>
      </c>
      <c r="H297">
        <f t="shared" si="4"/>
        <v>11</v>
      </c>
    </row>
    <row r="298" spans="1:8" x14ac:dyDescent="0.25">
      <c r="A298">
        <v>372</v>
      </c>
      <c r="B298" t="str">
        <f>STANDINGS_BA[[#This Row],[Team]]&amp;STANDINGS_BA[[#This Row],[League]]</f>
        <v>Winning Fantasy BaseballMain Event Online April 1 1 pm ET League 5</v>
      </c>
      <c r="C298" t="s">
        <v>311</v>
      </c>
      <c r="D298" t="s">
        <v>78</v>
      </c>
      <c r="E298" t="s">
        <v>451</v>
      </c>
      <c r="F298">
        <v>0.25979999999999998</v>
      </c>
      <c r="G298">
        <v>109</v>
      </c>
      <c r="H298">
        <f t="shared" si="4"/>
        <v>12</v>
      </c>
    </row>
    <row r="299" spans="1:8" x14ac:dyDescent="0.25">
      <c r="A299">
        <v>389</v>
      </c>
      <c r="B299" t="str">
        <f>STANDINGS_BA[[#This Row],[Team]]&amp;STANDINGS_BA[[#This Row],[League]]</f>
        <v>MGBS109Main Event Online April 1 1 pm ET League 5</v>
      </c>
      <c r="C299" t="s">
        <v>725</v>
      </c>
      <c r="D299" t="s">
        <v>726</v>
      </c>
      <c r="E299" t="s">
        <v>451</v>
      </c>
      <c r="F299">
        <v>0.25869999999999999</v>
      </c>
      <c r="G299">
        <v>92</v>
      </c>
      <c r="H299">
        <f t="shared" si="4"/>
        <v>13</v>
      </c>
    </row>
    <row r="300" spans="1:8" x14ac:dyDescent="0.25">
      <c r="A300">
        <v>419</v>
      </c>
      <c r="B300" t="str">
        <f>STANDINGS_BA[[#This Row],[Team]]&amp;STANDINGS_BA[[#This Row],[League]]</f>
        <v>Team SchaefferMain Event Online April 1 1 pm ET League 5</v>
      </c>
      <c r="C300" t="s">
        <v>350</v>
      </c>
      <c r="D300" t="s">
        <v>351</v>
      </c>
      <c r="E300" t="s">
        <v>451</v>
      </c>
      <c r="F300">
        <v>0.2571</v>
      </c>
      <c r="G300">
        <v>62</v>
      </c>
      <c r="H300">
        <f t="shared" si="4"/>
        <v>14</v>
      </c>
    </row>
    <row r="301" spans="1:8" x14ac:dyDescent="0.25">
      <c r="A301">
        <v>445</v>
      </c>
      <c r="B301" t="str">
        <f>STANDINGS_BA[[#This Row],[Team]]&amp;STANDINGS_BA[[#This Row],[League]]</f>
        <v>Broken Wings &amp; a Prayer!!Main Event Online April 1 1 pm ET League 5</v>
      </c>
      <c r="C301" t="s">
        <v>569</v>
      </c>
      <c r="D301" t="s">
        <v>234</v>
      </c>
      <c r="E301" t="s">
        <v>451</v>
      </c>
      <c r="F301">
        <v>0.25380000000000003</v>
      </c>
      <c r="G301">
        <v>36</v>
      </c>
      <c r="H301">
        <f t="shared" si="4"/>
        <v>15</v>
      </c>
    </row>
    <row r="302" spans="1:8" x14ac:dyDescent="0.25">
      <c r="A302">
        <v>39</v>
      </c>
      <c r="B302" t="str">
        <f>STANDINGS_BA[[#This Row],[Team]]&amp;STANDINGS_BA[[#This Row],[League]]</f>
        <v>K9 || LV1Main Event Online March 25 League 1</v>
      </c>
      <c r="C302" t="s">
        <v>461</v>
      </c>
      <c r="D302" t="s">
        <v>37</v>
      </c>
      <c r="E302" t="s">
        <v>450</v>
      </c>
      <c r="F302">
        <v>0.27460000000000001</v>
      </c>
      <c r="G302">
        <v>442</v>
      </c>
      <c r="H302">
        <f t="shared" si="4"/>
        <v>1</v>
      </c>
    </row>
    <row r="303" spans="1:8" x14ac:dyDescent="0.25">
      <c r="A303">
        <v>52</v>
      </c>
      <c r="B303" t="str">
        <f>STANDINGS_BA[[#This Row],[Team]]&amp;STANDINGS_BA[[#This Row],[League]]</f>
        <v>Team ShookMain Event Online March 25 League 1</v>
      </c>
      <c r="C303" t="s">
        <v>323</v>
      </c>
      <c r="D303" t="s">
        <v>167</v>
      </c>
      <c r="E303" t="s">
        <v>450</v>
      </c>
      <c r="F303">
        <v>0.2737</v>
      </c>
      <c r="G303">
        <v>429</v>
      </c>
      <c r="H303">
        <f t="shared" si="4"/>
        <v>2</v>
      </c>
    </row>
    <row r="304" spans="1:8" x14ac:dyDescent="0.25">
      <c r="A304">
        <v>76</v>
      </c>
      <c r="B304" t="str">
        <f>STANDINGS_BA[[#This Row],[Team]]&amp;STANDINGS_BA[[#This Row],[League]]</f>
        <v>Team LibrosMain Event Online March 25 League 1</v>
      </c>
      <c r="C304" t="s">
        <v>338</v>
      </c>
      <c r="D304" t="s">
        <v>339</v>
      </c>
      <c r="E304" t="s">
        <v>450</v>
      </c>
      <c r="F304">
        <v>0.27210000000000001</v>
      </c>
      <c r="G304">
        <v>405</v>
      </c>
      <c r="H304">
        <f t="shared" si="4"/>
        <v>3</v>
      </c>
    </row>
    <row r="305" spans="1:8" x14ac:dyDescent="0.25">
      <c r="A305">
        <v>106</v>
      </c>
      <c r="B305" t="str">
        <f>STANDINGS_BA[[#This Row],[Team]]&amp;STANDINGS_BA[[#This Row],[League]]</f>
        <v>KamakaziMain Event Online March 25 League 1</v>
      </c>
      <c r="C305" t="s">
        <v>633</v>
      </c>
      <c r="D305" t="s">
        <v>328</v>
      </c>
      <c r="E305" t="s">
        <v>450</v>
      </c>
      <c r="F305">
        <v>0.27060000000000001</v>
      </c>
      <c r="G305">
        <v>375</v>
      </c>
      <c r="H305">
        <f t="shared" si="4"/>
        <v>4</v>
      </c>
    </row>
    <row r="306" spans="1:8" x14ac:dyDescent="0.25">
      <c r="A306">
        <v>110</v>
      </c>
      <c r="B306" t="str">
        <f>STANDINGS_BA[[#This Row],[Team]]&amp;STANDINGS_BA[[#This Row],[League]]</f>
        <v>Thats So WONGMain Event Online March 25 League 1</v>
      </c>
      <c r="C306" t="s">
        <v>613</v>
      </c>
      <c r="D306" t="s">
        <v>192</v>
      </c>
      <c r="E306" t="s">
        <v>450</v>
      </c>
      <c r="F306">
        <v>0.27039999999999997</v>
      </c>
      <c r="G306">
        <v>371</v>
      </c>
      <c r="H306">
        <f t="shared" si="4"/>
        <v>5</v>
      </c>
    </row>
    <row r="307" spans="1:8" x14ac:dyDescent="0.25">
      <c r="A307">
        <v>125</v>
      </c>
      <c r="B307" t="str">
        <f>STANDINGS_BA[[#This Row],[Team]]&amp;STANDINGS_BA[[#This Row],[League]]</f>
        <v>moversMain Event Online March 25 League 1</v>
      </c>
      <c r="C307" t="s">
        <v>201</v>
      </c>
      <c r="D307" t="s">
        <v>202</v>
      </c>
      <c r="E307" t="s">
        <v>450</v>
      </c>
      <c r="F307">
        <v>0.26960000000000001</v>
      </c>
      <c r="G307">
        <v>356</v>
      </c>
      <c r="H307">
        <f t="shared" si="4"/>
        <v>6</v>
      </c>
    </row>
    <row r="308" spans="1:8" x14ac:dyDescent="0.25">
      <c r="A308">
        <v>194</v>
      </c>
      <c r="B308" t="str">
        <f>STANDINGS_BA[[#This Row],[Team]]&amp;STANDINGS_BA[[#This Row],[League]]</f>
        <v>Der KomminskMain Event Online March 25 League 1</v>
      </c>
      <c r="C308" t="s">
        <v>449</v>
      </c>
      <c r="D308" t="s">
        <v>349</v>
      </c>
      <c r="E308" t="s">
        <v>450</v>
      </c>
      <c r="F308">
        <v>0.26650000000000001</v>
      </c>
      <c r="G308">
        <v>287</v>
      </c>
      <c r="H308">
        <f t="shared" si="4"/>
        <v>7</v>
      </c>
    </row>
    <row r="309" spans="1:8" x14ac:dyDescent="0.25">
      <c r="A309">
        <v>252</v>
      </c>
      <c r="B309" t="str">
        <f>STANDINGS_BA[[#This Row],[Team]]&amp;STANDINGS_BA[[#This Row],[League]]</f>
        <v>Wong DongMain Event Online March 25 League 1</v>
      </c>
      <c r="C309" t="s">
        <v>525</v>
      </c>
      <c r="D309" t="s">
        <v>526</v>
      </c>
      <c r="E309" t="s">
        <v>450</v>
      </c>
      <c r="F309">
        <v>0.26469999999999999</v>
      </c>
      <c r="G309">
        <v>229</v>
      </c>
      <c r="H309">
        <f t="shared" si="4"/>
        <v>8</v>
      </c>
    </row>
    <row r="310" spans="1:8" x14ac:dyDescent="0.25">
      <c r="A310">
        <v>253</v>
      </c>
      <c r="B310" t="str">
        <f>STANDINGS_BA[[#This Row],[Team]]&amp;STANDINGS_BA[[#This Row],[League]]</f>
        <v>Dos GringosMain Event Online March 25 League 1</v>
      </c>
      <c r="C310" t="s">
        <v>542</v>
      </c>
      <c r="D310" t="s">
        <v>344</v>
      </c>
      <c r="E310" t="s">
        <v>450</v>
      </c>
      <c r="F310">
        <v>0.2646</v>
      </c>
      <c r="G310">
        <v>228</v>
      </c>
      <c r="H310">
        <f t="shared" si="4"/>
        <v>9</v>
      </c>
    </row>
    <row r="311" spans="1:8" x14ac:dyDescent="0.25">
      <c r="A311">
        <v>255</v>
      </c>
      <c r="B311" t="str">
        <f>STANDINGS_BA[[#This Row],[Team]]&amp;STANDINGS_BA[[#This Row],[League]]</f>
        <v>Delt Thunder XIIIMain Event Online March 25 League 1</v>
      </c>
      <c r="C311" t="s">
        <v>663</v>
      </c>
      <c r="D311" t="s">
        <v>246</v>
      </c>
      <c r="E311" t="s">
        <v>450</v>
      </c>
      <c r="F311">
        <v>0.2646</v>
      </c>
      <c r="G311">
        <v>226</v>
      </c>
      <c r="H311">
        <f t="shared" si="4"/>
        <v>10</v>
      </c>
    </row>
    <row r="312" spans="1:8" x14ac:dyDescent="0.25">
      <c r="A312">
        <v>264</v>
      </c>
      <c r="B312" t="str">
        <f>STANDINGS_BA[[#This Row],[Team]]&amp;STANDINGS_BA[[#This Row],[League]]</f>
        <v>Team SchaefferMain Event Online March 25 League 1</v>
      </c>
      <c r="C312" t="s">
        <v>350</v>
      </c>
      <c r="D312" t="s">
        <v>351</v>
      </c>
      <c r="E312" t="s">
        <v>450</v>
      </c>
      <c r="F312">
        <v>0.26419999999999999</v>
      </c>
      <c r="G312">
        <v>217</v>
      </c>
      <c r="H312">
        <f t="shared" si="4"/>
        <v>11</v>
      </c>
    </row>
    <row r="313" spans="1:8" x14ac:dyDescent="0.25">
      <c r="A313">
        <v>324</v>
      </c>
      <c r="B313" t="str">
        <f>STANDINGS_BA[[#This Row],[Team]]&amp;STANDINGS_BA[[#This Row],[League]]</f>
        <v>Chico Lind's Hermanos - MAIN 3/25Main Event Online March 25 League 1</v>
      </c>
      <c r="C313" t="s">
        <v>834</v>
      </c>
      <c r="D313" t="s">
        <v>186</v>
      </c>
      <c r="E313" t="s">
        <v>450</v>
      </c>
      <c r="F313">
        <v>0.2621</v>
      </c>
      <c r="G313">
        <v>157</v>
      </c>
      <c r="H313">
        <f t="shared" si="4"/>
        <v>12</v>
      </c>
    </row>
    <row r="314" spans="1:8" x14ac:dyDescent="0.25">
      <c r="A314">
        <v>420</v>
      </c>
      <c r="B314" t="str">
        <f>STANDINGS_BA[[#This Row],[Team]]&amp;STANDINGS_BA[[#This Row],[League]]</f>
        <v>Team WeedeaterMain Event Online March 25 League 1</v>
      </c>
      <c r="C314" t="s">
        <v>600</v>
      </c>
      <c r="D314" t="s">
        <v>29</v>
      </c>
      <c r="E314" t="s">
        <v>450</v>
      </c>
      <c r="F314">
        <v>0.2571</v>
      </c>
      <c r="G314">
        <v>61</v>
      </c>
      <c r="H314">
        <f t="shared" si="4"/>
        <v>13</v>
      </c>
    </row>
    <row r="315" spans="1:8" x14ac:dyDescent="0.25">
      <c r="A315">
        <v>466</v>
      </c>
      <c r="B315" t="str">
        <f>STANDINGS_BA[[#This Row],[Team]]&amp;STANDINGS_BA[[#This Row],[League]]</f>
        <v>Hopkins SyndicateMain Event Online March 25 League 1</v>
      </c>
      <c r="C315" t="s">
        <v>341</v>
      </c>
      <c r="D315" t="s">
        <v>619</v>
      </c>
      <c r="E315" t="s">
        <v>450</v>
      </c>
      <c r="F315">
        <v>0.251</v>
      </c>
      <c r="G315">
        <v>15</v>
      </c>
      <c r="H315">
        <f t="shared" si="4"/>
        <v>14</v>
      </c>
    </row>
    <row r="316" spans="1:8" x14ac:dyDescent="0.25">
      <c r="A316">
        <v>469</v>
      </c>
      <c r="B316" t="str">
        <f>STANDINGS_BA[[#This Row],[Team]]&amp;STANDINGS_BA[[#This Row],[League]]</f>
        <v>Elvis Lives MEMain Event Online March 25 League 1</v>
      </c>
      <c r="C316" t="s">
        <v>846</v>
      </c>
      <c r="D316" t="s">
        <v>847</v>
      </c>
      <c r="E316" t="s">
        <v>450</v>
      </c>
      <c r="F316">
        <v>0.2505</v>
      </c>
      <c r="G316">
        <v>12</v>
      </c>
      <c r="H316">
        <f t="shared" si="4"/>
        <v>15</v>
      </c>
    </row>
    <row r="317" spans="1:8" x14ac:dyDescent="0.25">
      <c r="A317">
        <v>60</v>
      </c>
      <c r="B317" t="str">
        <f>STANDINGS_BA[[#This Row],[Team]]&amp;STANDINGS_BA[[#This Row],[League]]</f>
        <v>Skillz that KillzMain Event Online March 25 League 2</v>
      </c>
      <c r="C317" t="s">
        <v>511</v>
      </c>
      <c r="D317" t="s">
        <v>183</v>
      </c>
      <c r="E317" t="s">
        <v>415</v>
      </c>
      <c r="F317">
        <v>0.2732</v>
      </c>
      <c r="G317">
        <v>421</v>
      </c>
      <c r="H317">
        <f t="shared" si="4"/>
        <v>1</v>
      </c>
    </row>
    <row r="318" spans="1:8" x14ac:dyDescent="0.25">
      <c r="A318">
        <v>122</v>
      </c>
      <c r="B318" t="str">
        <f>STANDINGS_BA[[#This Row],[Team]]&amp;STANDINGS_BA[[#This Row],[League]]</f>
        <v>Hell Bent For LeatherMain Event Online March 25 League 2</v>
      </c>
      <c r="C318" t="s">
        <v>414</v>
      </c>
      <c r="D318" t="s">
        <v>92</v>
      </c>
      <c r="E318" t="s">
        <v>415</v>
      </c>
      <c r="F318">
        <v>0.26989999999999997</v>
      </c>
      <c r="G318">
        <v>359</v>
      </c>
      <c r="H318">
        <f t="shared" si="4"/>
        <v>2</v>
      </c>
    </row>
    <row r="319" spans="1:8" x14ac:dyDescent="0.25">
      <c r="A319">
        <v>128</v>
      </c>
      <c r="B319" t="str">
        <f>STANDINGS_BA[[#This Row],[Team]]&amp;STANDINGS_BA[[#This Row],[League]]</f>
        <v>Stoop Ball 1Main Event Online March 25 League 2</v>
      </c>
      <c r="C319" t="s">
        <v>252</v>
      </c>
      <c r="D319" t="s">
        <v>253</v>
      </c>
      <c r="E319" t="s">
        <v>415</v>
      </c>
      <c r="F319">
        <v>0.26960000000000001</v>
      </c>
      <c r="G319">
        <v>353</v>
      </c>
      <c r="H319">
        <f t="shared" si="4"/>
        <v>3</v>
      </c>
    </row>
    <row r="320" spans="1:8" x14ac:dyDescent="0.25">
      <c r="A320">
        <v>140</v>
      </c>
      <c r="B320" t="str">
        <f>STANDINGS_BA[[#This Row],[Team]]&amp;STANDINGS_BA[[#This Row],[League]]</f>
        <v>Pine Tar Pros- ME1Main Event Online March 25 League 2</v>
      </c>
      <c r="C320" t="s">
        <v>348</v>
      </c>
      <c r="D320" t="s">
        <v>50</v>
      </c>
      <c r="E320" t="s">
        <v>415</v>
      </c>
      <c r="F320">
        <v>0.26900000000000002</v>
      </c>
      <c r="G320">
        <v>341</v>
      </c>
      <c r="H320">
        <f t="shared" si="4"/>
        <v>4</v>
      </c>
    </row>
    <row r="321" spans="1:8" x14ac:dyDescent="0.25">
      <c r="A321">
        <v>156</v>
      </c>
      <c r="B321" t="str">
        <f>STANDINGS_BA[[#This Row],[Team]]&amp;STANDINGS_BA[[#This Row],[League]]</f>
        <v>Team MadaniMain Event Online March 25 League 2</v>
      </c>
      <c r="C321" t="s">
        <v>153</v>
      </c>
      <c r="D321" t="s">
        <v>153</v>
      </c>
      <c r="E321" t="s">
        <v>415</v>
      </c>
      <c r="F321">
        <v>0.26829999999999998</v>
      </c>
      <c r="G321">
        <v>325</v>
      </c>
      <c r="H321">
        <f t="shared" si="4"/>
        <v>5</v>
      </c>
    </row>
    <row r="322" spans="1:8" x14ac:dyDescent="0.25">
      <c r="A322">
        <v>183</v>
      </c>
      <c r="B322" t="str">
        <f>STANDINGS_BA[[#This Row],[Team]]&amp;STANDINGS_BA[[#This Row],[League]]</f>
        <v>Ms. Booty ButtMain Event Online March 25 League 2</v>
      </c>
      <c r="C322" t="s">
        <v>804</v>
      </c>
      <c r="D322" t="s">
        <v>805</v>
      </c>
      <c r="E322" t="s">
        <v>415</v>
      </c>
      <c r="F322">
        <v>0.2671</v>
      </c>
      <c r="G322">
        <v>298</v>
      </c>
      <c r="H322">
        <f t="shared" ref="H322:H385" si="5">IF(E322=E321,H321+1,1)</f>
        <v>6</v>
      </c>
    </row>
    <row r="323" spans="1:8" x14ac:dyDescent="0.25">
      <c r="A323">
        <v>197</v>
      </c>
      <c r="B323" t="str">
        <f>STANDINGS_BA[[#This Row],[Team]]&amp;STANDINGS_BA[[#This Row],[League]]</f>
        <v>Home Run DerbiesMain Event Online March 25 League 2</v>
      </c>
      <c r="C323" t="s">
        <v>448</v>
      </c>
      <c r="D323" t="s">
        <v>343</v>
      </c>
      <c r="E323" t="s">
        <v>415</v>
      </c>
      <c r="F323">
        <v>0.26640000000000003</v>
      </c>
      <c r="G323">
        <v>284</v>
      </c>
      <c r="H323">
        <f t="shared" si="5"/>
        <v>7</v>
      </c>
    </row>
    <row r="324" spans="1:8" x14ac:dyDescent="0.25">
      <c r="A324">
        <v>237</v>
      </c>
      <c r="B324" t="str">
        <f>STANDINGS_BA[[#This Row],[Team]]&amp;STANDINGS_BA[[#This Row],[League]]</f>
        <v>Plati-pusesMain Event Online March 25 League 2</v>
      </c>
      <c r="C324" t="s">
        <v>279</v>
      </c>
      <c r="D324" t="s">
        <v>280</v>
      </c>
      <c r="E324" t="s">
        <v>415</v>
      </c>
      <c r="F324">
        <v>0.26519999999999999</v>
      </c>
      <c r="G324">
        <v>244</v>
      </c>
      <c r="H324">
        <f t="shared" si="5"/>
        <v>8</v>
      </c>
    </row>
    <row r="325" spans="1:8" x14ac:dyDescent="0.25">
      <c r="A325">
        <v>269</v>
      </c>
      <c r="B325" t="str">
        <f>STANDINGS_BA[[#This Row],[Team]]&amp;STANDINGS_BA[[#This Row],[League]]</f>
        <v>The SyndicateMain Event Online March 25 League 2</v>
      </c>
      <c r="C325" t="s">
        <v>537</v>
      </c>
      <c r="D325" t="s">
        <v>72</v>
      </c>
      <c r="E325" t="s">
        <v>415</v>
      </c>
      <c r="F325">
        <v>0.2641</v>
      </c>
      <c r="G325">
        <v>212</v>
      </c>
      <c r="H325">
        <f t="shared" si="5"/>
        <v>9</v>
      </c>
    </row>
    <row r="326" spans="1:8" x14ac:dyDescent="0.25">
      <c r="A326">
        <v>281</v>
      </c>
      <c r="B326" t="str">
        <f>STANDINGS_BA[[#This Row],[Team]]&amp;STANDINGS_BA[[#This Row],[League]]</f>
        <v>MustSeeTV314{M1}Main Event Online March 25 League 2</v>
      </c>
      <c r="C326" t="s">
        <v>648</v>
      </c>
      <c r="D326" t="s">
        <v>40</v>
      </c>
      <c r="E326" t="s">
        <v>415</v>
      </c>
      <c r="F326">
        <v>0.2636</v>
      </c>
      <c r="G326">
        <v>200</v>
      </c>
      <c r="H326">
        <f t="shared" si="5"/>
        <v>10</v>
      </c>
    </row>
    <row r="327" spans="1:8" x14ac:dyDescent="0.25">
      <c r="A327">
        <v>328</v>
      </c>
      <c r="B327" t="str">
        <f>STANDINGS_BA[[#This Row],[Team]]&amp;STANDINGS_BA[[#This Row],[League]]</f>
        <v>KnuckleheadsMain Event Online March 25 League 2</v>
      </c>
      <c r="C327" t="s">
        <v>606</v>
      </c>
      <c r="D327" t="s">
        <v>113</v>
      </c>
      <c r="E327" t="s">
        <v>415</v>
      </c>
      <c r="F327">
        <v>0.26200000000000001</v>
      </c>
      <c r="G327">
        <v>153</v>
      </c>
      <c r="H327">
        <f t="shared" si="5"/>
        <v>11</v>
      </c>
    </row>
    <row r="328" spans="1:8" x14ac:dyDescent="0.25">
      <c r="A328">
        <v>352</v>
      </c>
      <c r="B328" t="str">
        <f>STANDINGS_BA[[#This Row],[Team]]&amp;STANDINGS_BA[[#This Row],[League]]</f>
        <v>Kris BryantMain Event Online March 25 League 2</v>
      </c>
      <c r="C328" t="s">
        <v>751</v>
      </c>
      <c r="D328" t="s">
        <v>752</v>
      </c>
      <c r="E328" t="s">
        <v>415</v>
      </c>
      <c r="F328">
        <v>0.26090000000000002</v>
      </c>
      <c r="G328">
        <v>129</v>
      </c>
      <c r="H328">
        <f t="shared" si="5"/>
        <v>12</v>
      </c>
    </row>
    <row r="329" spans="1:8" x14ac:dyDescent="0.25">
      <c r="A329">
        <v>381</v>
      </c>
      <c r="B329" t="str">
        <f>STANDINGS_BA[[#This Row],[Team]]&amp;STANDINGS_BA[[#This Row],[League]]</f>
        <v>JavierBryantMain Event Online March 25 League 2</v>
      </c>
      <c r="C329" t="s">
        <v>624</v>
      </c>
      <c r="D329" t="s">
        <v>625</v>
      </c>
      <c r="E329" t="s">
        <v>415</v>
      </c>
      <c r="F329">
        <v>0.25919999999999999</v>
      </c>
      <c r="G329">
        <v>100</v>
      </c>
      <c r="H329">
        <f t="shared" si="5"/>
        <v>13</v>
      </c>
    </row>
    <row r="330" spans="1:8" x14ac:dyDescent="0.25">
      <c r="A330">
        <v>425</v>
      </c>
      <c r="B330" t="str">
        <f>STANDINGS_BA[[#This Row],[Team]]&amp;STANDINGS_BA[[#This Row],[League]]</f>
        <v>Lords of FurbushMain Event Online March 25 League 2</v>
      </c>
      <c r="C330" t="s">
        <v>816</v>
      </c>
      <c r="D330" t="s">
        <v>258</v>
      </c>
      <c r="E330" t="s">
        <v>415</v>
      </c>
      <c r="F330">
        <v>0.25659999999999999</v>
      </c>
      <c r="G330">
        <v>56</v>
      </c>
      <c r="H330">
        <f t="shared" si="5"/>
        <v>14</v>
      </c>
    </row>
    <row r="331" spans="1:8" x14ac:dyDescent="0.25">
      <c r="A331">
        <v>429</v>
      </c>
      <c r="B331" t="str">
        <f>STANDINGS_BA[[#This Row],[Team]]&amp;STANDINGS_BA[[#This Row],[League]]</f>
        <v>Roy Rogers McFreelyMain Event Online March 25 League 2</v>
      </c>
      <c r="C331" t="s">
        <v>797</v>
      </c>
      <c r="D331" t="s">
        <v>798</v>
      </c>
      <c r="E331" t="s">
        <v>415</v>
      </c>
      <c r="F331">
        <v>0.25609999999999999</v>
      </c>
      <c r="G331">
        <v>52</v>
      </c>
      <c r="H331">
        <f t="shared" si="5"/>
        <v>15</v>
      </c>
    </row>
    <row r="332" spans="1:8" x14ac:dyDescent="0.25">
      <c r="A332">
        <v>26</v>
      </c>
      <c r="B332" t="str">
        <f>STANDINGS_BA[[#This Row],[Team]]&amp;STANDINGS_BA[[#This Row],[League]]</f>
        <v>Soggy Bottom BoysMain Event Online March 25 League 3</v>
      </c>
      <c r="C332" t="s">
        <v>454</v>
      </c>
      <c r="D332" t="s">
        <v>36</v>
      </c>
      <c r="E332" t="s">
        <v>445</v>
      </c>
      <c r="F332">
        <v>0.27639999999999998</v>
      </c>
      <c r="G332">
        <v>455</v>
      </c>
      <c r="H332">
        <f t="shared" si="5"/>
        <v>1</v>
      </c>
    </row>
    <row r="333" spans="1:8" x14ac:dyDescent="0.25">
      <c r="A333">
        <v>28</v>
      </c>
      <c r="B333" t="str">
        <f>STANDINGS_BA[[#This Row],[Team]]&amp;STANDINGS_BA[[#This Row],[League]]</f>
        <v>Dead RedMain Event Online March 25 League 3</v>
      </c>
      <c r="C333" t="s">
        <v>325</v>
      </c>
      <c r="D333" t="s">
        <v>326</v>
      </c>
      <c r="E333" t="s">
        <v>445</v>
      </c>
      <c r="F333">
        <v>0.27600000000000002</v>
      </c>
      <c r="G333">
        <v>453</v>
      </c>
      <c r="H333">
        <f t="shared" si="5"/>
        <v>2</v>
      </c>
    </row>
    <row r="334" spans="1:8" x14ac:dyDescent="0.25">
      <c r="A334">
        <v>115</v>
      </c>
      <c r="B334" t="str">
        <f>STANDINGS_BA[[#This Row],[Team]]&amp;STANDINGS_BA[[#This Row],[League]]</f>
        <v>JK ALL THE WAY MAINMain Event Online March 25 League 3</v>
      </c>
      <c r="C334" t="s">
        <v>346</v>
      </c>
      <c r="D334" t="s">
        <v>166</v>
      </c>
      <c r="E334" t="s">
        <v>445</v>
      </c>
      <c r="F334">
        <v>0.2702</v>
      </c>
      <c r="G334">
        <v>366</v>
      </c>
      <c r="H334">
        <f t="shared" si="5"/>
        <v>3</v>
      </c>
    </row>
    <row r="335" spans="1:8" x14ac:dyDescent="0.25">
      <c r="A335">
        <v>145</v>
      </c>
      <c r="B335" t="str">
        <f>STANDINGS_BA[[#This Row],[Team]]&amp;STANDINGS_BA[[#This Row],[League]]</f>
        <v>Ybor City RollersMain Event Online March 25 League 3</v>
      </c>
      <c r="C335" t="s">
        <v>740</v>
      </c>
      <c r="D335" t="s">
        <v>741</v>
      </c>
      <c r="E335" t="s">
        <v>445</v>
      </c>
      <c r="F335">
        <v>0.26869999999999999</v>
      </c>
      <c r="G335">
        <v>336</v>
      </c>
      <c r="H335">
        <f t="shared" si="5"/>
        <v>4</v>
      </c>
    </row>
    <row r="336" spans="1:8" x14ac:dyDescent="0.25">
      <c r="A336">
        <v>146</v>
      </c>
      <c r="B336" t="str">
        <f>STANDINGS_BA[[#This Row],[Team]]&amp;STANDINGS_BA[[#This Row],[League]]</f>
        <v>B and T SlumpBusters SquadMain Event Online March 25 League 3</v>
      </c>
      <c r="C336" t="s">
        <v>547</v>
      </c>
      <c r="D336" t="s">
        <v>548</v>
      </c>
      <c r="E336" t="s">
        <v>445</v>
      </c>
      <c r="F336">
        <v>0.26869999999999999</v>
      </c>
      <c r="G336">
        <v>335</v>
      </c>
      <c r="H336">
        <f t="shared" si="5"/>
        <v>5</v>
      </c>
    </row>
    <row r="337" spans="1:8" x14ac:dyDescent="0.25">
      <c r="A337">
        <v>178</v>
      </c>
      <c r="B337" t="str">
        <f>STANDINGS_BA[[#This Row],[Team]]&amp;STANDINGS_BA[[#This Row],[League]]</f>
        <v>Good Luck Catching KelceMain Event Online March 25 League 3</v>
      </c>
      <c r="C337" t="s">
        <v>536</v>
      </c>
      <c r="D337" t="s">
        <v>324</v>
      </c>
      <c r="E337" t="s">
        <v>445</v>
      </c>
      <c r="F337">
        <v>0.26729999999999998</v>
      </c>
      <c r="G337">
        <v>303</v>
      </c>
      <c r="H337">
        <f t="shared" si="5"/>
        <v>6</v>
      </c>
    </row>
    <row r="338" spans="1:8" x14ac:dyDescent="0.25">
      <c r="A338">
        <v>193</v>
      </c>
      <c r="B338" t="str">
        <f>STANDINGS_BA[[#This Row],[Team]]&amp;STANDINGS_BA[[#This Row],[League]]</f>
        <v>wildcatsMain Event Online March 25 League 3</v>
      </c>
      <c r="C338" t="s">
        <v>870</v>
      </c>
      <c r="D338" t="s">
        <v>107</v>
      </c>
      <c r="E338" t="s">
        <v>445</v>
      </c>
      <c r="F338">
        <v>0.26650000000000001</v>
      </c>
      <c r="G338">
        <v>288</v>
      </c>
      <c r="H338">
        <f t="shared" si="5"/>
        <v>7</v>
      </c>
    </row>
    <row r="339" spans="1:8" x14ac:dyDescent="0.25">
      <c r="A339">
        <v>215</v>
      </c>
      <c r="B339" t="str">
        <f>STANDINGS_BA[[#This Row],[Team]]&amp;STANDINGS_BA[[#This Row],[League]]</f>
        <v>Xmus Jaxon Flaxon WaxonMain Event Online March 25 League 3</v>
      </c>
      <c r="C339" t="s">
        <v>729</v>
      </c>
      <c r="D339" t="s">
        <v>382</v>
      </c>
      <c r="E339" t="s">
        <v>445</v>
      </c>
      <c r="F339">
        <v>0.26569999999999999</v>
      </c>
      <c r="G339">
        <v>266</v>
      </c>
      <c r="H339">
        <f t="shared" si="5"/>
        <v>8</v>
      </c>
    </row>
    <row r="340" spans="1:8" x14ac:dyDescent="0.25">
      <c r="A340">
        <v>236</v>
      </c>
      <c r="B340" t="str">
        <f>STANDINGS_BA[[#This Row],[Team]]&amp;STANDINGS_BA[[#This Row],[League]]</f>
        <v>LollygaggersMain Event Online March 25 League 3</v>
      </c>
      <c r="C340" t="s">
        <v>352</v>
      </c>
      <c r="D340" t="s">
        <v>353</v>
      </c>
      <c r="E340" t="s">
        <v>445</v>
      </c>
      <c r="F340">
        <v>0.26519999999999999</v>
      </c>
      <c r="G340">
        <v>245</v>
      </c>
      <c r="H340">
        <f t="shared" si="5"/>
        <v>9</v>
      </c>
    </row>
    <row r="341" spans="1:8" x14ac:dyDescent="0.25">
      <c r="A341">
        <v>343</v>
      </c>
      <c r="B341" t="str">
        <f>STANDINGS_BA[[#This Row],[Team]]&amp;STANDINGS_BA[[#This Row],[League]]</f>
        <v>THE GAMBURGERMain Event Online March 25 League 3</v>
      </c>
      <c r="C341" t="s">
        <v>802</v>
      </c>
      <c r="D341" t="s">
        <v>794</v>
      </c>
      <c r="E341" t="s">
        <v>445</v>
      </c>
      <c r="F341">
        <v>0.26129999999999998</v>
      </c>
      <c r="G341">
        <v>138</v>
      </c>
      <c r="H341">
        <f t="shared" si="5"/>
        <v>10</v>
      </c>
    </row>
    <row r="342" spans="1:8" x14ac:dyDescent="0.25">
      <c r="A342">
        <v>393</v>
      </c>
      <c r="B342" t="str">
        <f>STANDINGS_BA[[#This Row],[Team]]&amp;STANDINGS_BA[[#This Row],[League]]</f>
        <v>Fast Eddie Felson MEMain Event Online March 25 League 3</v>
      </c>
      <c r="C342" t="s">
        <v>388</v>
      </c>
      <c r="D342" t="s">
        <v>236</v>
      </c>
      <c r="E342" t="s">
        <v>445</v>
      </c>
      <c r="F342">
        <v>0.25850000000000001</v>
      </c>
      <c r="G342">
        <v>88</v>
      </c>
      <c r="H342">
        <f t="shared" si="5"/>
        <v>11</v>
      </c>
    </row>
    <row r="343" spans="1:8" x14ac:dyDescent="0.25">
      <c r="A343">
        <v>402</v>
      </c>
      <c r="B343" t="str">
        <f>STANDINGS_BA[[#This Row],[Team]]&amp;STANDINGS_BA[[#This Row],[League]]</f>
        <v>Team WarnkenMain Event Online March 25 League 3</v>
      </c>
      <c r="C343" t="s">
        <v>681</v>
      </c>
      <c r="D343" t="s">
        <v>682</v>
      </c>
      <c r="E343" t="s">
        <v>445</v>
      </c>
      <c r="F343">
        <v>0.2581</v>
      </c>
      <c r="G343">
        <v>79</v>
      </c>
      <c r="H343">
        <f t="shared" si="5"/>
        <v>12</v>
      </c>
    </row>
    <row r="344" spans="1:8" x14ac:dyDescent="0.25">
      <c r="A344">
        <v>407</v>
      </c>
      <c r="B344" t="str">
        <f>STANDINGS_BA[[#This Row],[Team]]&amp;STANDINGS_BA[[#This Row],[League]]</f>
        <v>squiresMain Event Online March 25 League 3</v>
      </c>
      <c r="C344" t="s">
        <v>829</v>
      </c>
      <c r="D344" t="s">
        <v>150</v>
      </c>
      <c r="E344" t="s">
        <v>445</v>
      </c>
      <c r="F344">
        <v>0.2576</v>
      </c>
      <c r="G344">
        <v>74</v>
      </c>
      <c r="H344">
        <f t="shared" si="5"/>
        <v>13</v>
      </c>
    </row>
    <row r="345" spans="1:8" x14ac:dyDescent="0.25">
      <c r="A345">
        <v>411</v>
      </c>
      <c r="B345" t="str">
        <f>STANDINGS_BA[[#This Row],[Team]]&amp;STANDINGS_BA[[#This Row],[League]]</f>
        <v>Team MitchellMain Event Online March 25 League 3</v>
      </c>
      <c r="C345" t="s">
        <v>400</v>
      </c>
      <c r="D345" t="s">
        <v>401</v>
      </c>
      <c r="E345" t="s">
        <v>445</v>
      </c>
      <c r="F345">
        <v>0.25740000000000002</v>
      </c>
      <c r="G345">
        <v>70</v>
      </c>
      <c r="H345">
        <f t="shared" si="5"/>
        <v>14</v>
      </c>
    </row>
    <row r="346" spans="1:8" x14ac:dyDescent="0.25">
      <c r="A346">
        <v>436</v>
      </c>
      <c r="B346" t="str">
        <f>STANDINGS_BA[[#This Row],[Team]]&amp;STANDINGS_BA[[#This Row],[League]]</f>
        <v>Bash Buds 2.0Main Event Online March 25 League 3</v>
      </c>
      <c r="C346" t="s">
        <v>779</v>
      </c>
      <c r="D346" t="s">
        <v>322</v>
      </c>
      <c r="E346" t="s">
        <v>445</v>
      </c>
      <c r="F346">
        <v>0.25509999999999999</v>
      </c>
      <c r="G346">
        <v>45</v>
      </c>
      <c r="H346">
        <f t="shared" si="5"/>
        <v>15</v>
      </c>
    </row>
    <row r="347" spans="1:8" x14ac:dyDescent="0.25">
      <c r="A347">
        <v>18</v>
      </c>
      <c r="B347" t="str">
        <f>STANDINGS_BA[[#This Row],[Team]]&amp;STANDINGS_BA[[#This Row],[League]]</f>
        <v>Team ShookMain Event Online March 27 8 pm ET League 1</v>
      </c>
      <c r="C347" t="s">
        <v>323</v>
      </c>
      <c r="D347" t="s">
        <v>167</v>
      </c>
      <c r="E347" t="s">
        <v>464</v>
      </c>
      <c r="F347">
        <v>0.27729999999999999</v>
      </c>
      <c r="G347">
        <v>463</v>
      </c>
      <c r="H347">
        <f t="shared" si="5"/>
        <v>1</v>
      </c>
    </row>
    <row r="348" spans="1:8" x14ac:dyDescent="0.25">
      <c r="A348">
        <v>44</v>
      </c>
      <c r="B348" t="str">
        <f>STANDINGS_BA[[#This Row],[Team]]&amp;STANDINGS_BA[[#This Row],[League]]</f>
        <v>Glenneration XMain Event Online March 27 8 pm ET League 1</v>
      </c>
      <c r="C348" t="s">
        <v>145</v>
      </c>
      <c r="D348" t="s">
        <v>146</v>
      </c>
      <c r="E348" t="s">
        <v>464</v>
      </c>
      <c r="F348">
        <v>0.27410000000000001</v>
      </c>
      <c r="G348">
        <v>437</v>
      </c>
      <c r="H348">
        <f t="shared" si="5"/>
        <v>2</v>
      </c>
    </row>
    <row r="349" spans="1:8" x14ac:dyDescent="0.25">
      <c r="A349">
        <v>53</v>
      </c>
      <c r="B349" t="str">
        <f>STANDINGS_BA[[#This Row],[Team]]&amp;STANDINGS_BA[[#This Row],[League]]</f>
        <v>Team venezianoMain Event Online March 27 8 pm ET League 1</v>
      </c>
      <c r="C349" t="s">
        <v>635</v>
      </c>
      <c r="D349" t="s">
        <v>636</v>
      </c>
      <c r="E349" t="s">
        <v>464</v>
      </c>
      <c r="F349">
        <v>0.2737</v>
      </c>
      <c r="G349">
        <v>428</v>
      </c>
      <c r="H349">
        <f t="shared" si="5"/>
        <v>3</v>
      </c>
    </row>
    <row r="350" spans="1:8" x14ac:dyDescent="0.25">
      <c r="A350">
        <v>79</v>
      </c>
      <c r="B350" t="str">
        <f>STANDINGS_BA[[#This Row],[Team]]&amp;STANDINGS_BA[[#This Row],[League]]</f>
        <v>Team FernicolaMain Event Online March 27 8 pm ET League 1</v>
      </c>
      <c r="C350" t="s">
        <v>313</v>
      </c>
      <c r="D350" t="s">
        <v>314</v>
      </c>
      <c r="E350" t="s">
        <v>464</v>
      </c>
      <c r="F350">
        <v>0.27200000000000002</v>
      </c>
      <c r="G350">
        <v>402</v>
      </c>
      <c r="H350">
        <f t="shared" si="5"/>
        <v>4</v>
      </c>
    </row>
    <row r="351" spans="1:8" x14ac:dyDescent="0.25">
      <c r="A351">
        <v>93</v>
      </c>
      <c r="B351" t="str">
        <f>STANDINGS_BA[[#This Row],[Team]]&amp;STANDINGS_BA[[#This Row],[League]]</f>
        <v>PTBNLsMain Event Online March 27 8 pm ET League 1</v>
      </c>
      <c r="C351" t="s">
        <v>463</v>
      </c>
      <c r="D351" t="s">
        <v>175</v>
      </c>
      <c r="E351" t="s">
        <v>464</v>
      </c>
      <c r="F351">
        <v>0.27110000000000001</v>
      </c>
      <c r="G351">
        <v>388</v>
      </c>
      <c r="H351">
        <f t="shared" si="5"/>
        <v>5</v>
      </c>
    </row>
    <row r="352" spans="1:8" x14ac:dyDescent="0.25">
      <c r="A352">
        <v>170</v>
      </c>
      <c r="B352" t="str">
        <f>STANDINGS_BA[[#This Row],[Team]]&amp;STANDINGS_BA[[#This Row],[League]]</f>
        <v>If You Like Pina MoncadaMain Event Online March 27 8 pm ET League 1</v>
      </c>
      <c r="C352" t="s">
        <v>652</v>
      </c>
      <c r="D352" t="s">
        <v>275</v>
      </c>
      <c r="E352" t="s">
        <v>464</v>
      </c>
      <c r="F352">
        <v>0.26779999999999998</v>
      </c>
      <c r="G352">
        <v>311</v>
      </c>
      <c r="H352">
        <f t="shared" si="5"/>
        <v>6</v>
      </c>
    </row>
    <row r="353" spans="1:8" x14ac:dyDescent="0.25">
      <c r="A353">
        <v>216</v>
      </c>
      <c r="B353" t="str">
        <f>STANDINGS_BA[[#This Row],[Team]]&amp;STANDINGS_BA[[#This Row],[League]]</f>
        <v>Flopped the NutsMain Event Online March 27 8 pm ET League 1</v>
      </c>
      <c r="C353" t="s">
        <v>389</v>
      </c>
      <c r="D353" t="s">
        <v>117</v>
      </c>
      <c r="E353" t="s">
        <v>464</v>
      </c>
      <c r="F353">
        <v>0.2656</v>
      </c>
      <c r="G353">
        <v>265</v>
      </c>
      <c r="H353">
        <f t="shared" si="5"/>
        <v>7</v>
      </c>
    </row>
    <row r="354" spans="1:8" x14ac:dyDescent="0.25">
      <c r="A354">
        <v>271</v>
      </c>
      <c r="B354" t="str">
        <f>STANDINGS_BA[[#This Row],[Team]]&amp;STANDINGS_BA[[#This Row],[League]]</f>
        <v>AlwaysMain Event Online March 27 8 pm ET League 1</v>
      </c>
      <c r="C354" t="s">
        <v>714</v>
      </c>
      <c r="D354" t="s">
        <v>715</v>
      </c>
      <c r="E354" t="s">
        <v>464</v>
      </c>
      <c r="F354">
        <v>0.26400000000000001</v>
      </c>
      <c r="G354">
        <v>210</v>
      </c>
      <c r="H354">
        <f t="shared" si="5"/>
        <v>8</v>
      </c>
    </row>
    <row r="355" spans="1:8" x14ac:dyDescent="0.25">
      <c r="A355">
        <v>275</v>
      </c>
      <c r="B355" t="str">
        <f>STANDINGS_BA[[#This Row],[Team]]&amp;STANDINGS_BA[[#This Row],[League]]</f>
        <v>Hell Bent For LeatherMain Event Online March 27 8 pm ET League 1</v>
      </c>
      <c r="C355" t="s">
        <v>414</v>
      </c>
      <c r="D355" t="s">
        <v>92</v>
      </c>
      <c r="E355" t="s">
        <v>464</v>
      </c>
      <c r="F355">
        <v>0.26390000000000002</v>
      </c>
      <c r="G355">
        <v>206</v>
      </c>
      <c r="H355">
        <f t="shared" si="5"/>
        <v>9</v>
      </c>
    </row>
    <row r="356" spans="1:8" x14ac:dyDescent="0.25">
      <c r="A356">
        <v>297</v>
      </c>
      <c r="B356" t="str">
        <f>STANDINGS_BA[[#This Row],[Team]]&amp;STANDINGS_BA[[#This Row],[League]]</f>
        <v>SweatsMain Event Online March 27 8 pm ET League 1</v>
      </c>
      <c r="C356" t="s">
        <v>591</v>
      </c>
      <c r="D356" t="s">
        <v>192</v>
      </c>
      <c r="E356" t="s">
        <v>464</v>
      </c>
      <c r="F356">
        <v>0.26319999999999999</v>
      </c>
      <c r="G356">
        <v>184</v>
      </c>
      <c r="H356">
        <f t="shared" si="5"/>
        <v>10</v>
      </c>
    </row>
    <row r="357" spans="1:8" x14ac:dyDescent="0.25">
      <c r="A357">
        <v>345</v>
      </c>
      <c r="B357" t="str">
        <f>STANDINGS_BA[[#This Row],[Team]]&amp;STANDINGS_BA[[#This Row],[League]]</f>
        <v>MulleteersMain Event Online March 27 8 pm ET League 1</v>
      </c>
      <c r="C357" t="s">
        <v>366</v>
      </c>
      <c r="D357" t="s">
        <v>191</v>
      </c>
      <c r="E357" t="s">
        <v>464</v>
      </c>
      <c r="F357">
        <v>0.26129999999999998</v>
      </c>
      <c r="G357">
        <v>136</v>
      </c>
      <c r="H357">
        <f t="shared" si="5"/>
        <v>11</v>
      </c>
    </row>
    <row r="358" spans="1:8" x14ac:dyDescent="0.25">
      <c r="A358">
        <v>365</v>
      </c>
      <c r="B358" t="str">
        <f>STANDINGS_BA[[#This Row],[Team]]&amp;STANDINGS_BA[[#This Row],[League]]</f>
        <v>The NorthsidersMain Event Online March 27 8 pm ET League 1</v>
      </c>
      <c r="C358" t="s">
        <v>219</v>
      </c>
      <c r="D358" t="s">
        <v>220</v>
      </c>
      <c r="E358" t="s">
        <v>464</v>
      </c>
      <c r="F358">
        <v>0.2601</v>
      </c>
      <c r="G358">
        <v>116</v>
      </c>
      <c r="H358">
        <f t="shared" si="5"/>
        <v>12</v>
      </c>
    </row>
    <row r="359" spans="1:8" x14ac:dyDescent="0.25">
      <c r="A359">
        <v>401</v>
      </c>
      <c r="B359" t="str">
        <f>STANDINGS_BA[[#This Row],[Team]]&amp;STANDINGS_BA[[#This Row],[League]]</f>
        <v>The Notorious C.O.Z.Main Event Online March 27 8 pm ET League 1</v>
      </c>
      <c r="C359" t="s">
        <v>491</v>
      </c>
      <c r="D359" t="s">
        <v>122</v>
      </c>
      <c r="E359" t="s">
        <v>464</v>
      </c>
      <c r="F359">
        <v>0.2581</v>
      </c>
      <c r="G359">
        <v>80</v>
      </c>
      <c r="H359">
        <f t="shared" si="5"/>
        <v>13</v>
      </c>
    </row>
    <row r="360" spans="1:8" x14ac:dyDescent="0.25">
      <c r="A360">
        <v>442</v>
      </c>
      <c r="B360" t="str">
        <f>STANDINGS_BA[[#This Row],[Team]]&amp;STANDINGS_BA[[#This Row],[League]]</f>
        <v>Team kingMain Event Online March 27 8 pm ET League 1</v>
      </c>
      <c r="C360" t="s">
        <v>309</v>
      </c>
      <c r="D360" t="s">
        <v>110</v>
      </c>
      <c r="E360" t="s">
        <v>464</v>
      </c>
      <c r="F360">
        <v>0.25409999999999999</v>
      </c>
      <c r="G360">
        <v>39</v>
      </c>
      <c r="H360">
        <f t="shared" si="5"/>
        <v>14</v>
      </c>
    </row>
    <row r="361" spans="1:8" x14ac:dyDescent="0.25">
      <c r="A361">
        <v>467</v>
      </c>
      <c r="B361" t="str">
        <f>STANDINGS_BA[[#This Row],[Team]]&amp;STANDINGS_BA[[#This Row],[League]]</f>
        <v>Stricks SlumpBusters 2Main Event Online March 27 8 pm ET League 1</v>
      </c>
      <c r="C361" t="s">
        <v>825</v>
      </c>
      <c r="D361" t="s">
        <v>245</v>
      </c>
      <c r="E361" t="s">
        <v>464</v>
      </c>
      <c r="F361">
        <v>0.25090000000000001</v>
      </c>
      <c r="G361">
        <v>14</v>
      </c>
      <c r="H361">
        <f t="shared" si="5"/>
        <v>15</v>
      </c>
    </row>
    <row r="362" spans="1:8" x14ac:dyDescent="0.25">
      <c r="A362">
        <v>48</v>
      </c>
      <c r="B362" t="str">
        <f>STANDINGS_BA[[#This Row],[Team]]&amp;STANDINGS_BA[[#This Row],[League]]</f>
        <v>Low TalkersMain Event Online March 27 8 pm ET League 2</v>
      </c>
      <c r="C362" t="s">
        <v>189</v>
      </c>
      <c r="D362" t="s">
        <v>190</v>
      </c>
      <c r="E362" t="s">
        <v>479</v>
      </c>
      <c r="F362">
        <v>0.27389999999999998</v>
      </c>
      <c r="G362">
        <v>433</v>
      </c>
      <c r="H362">
        <f t="shared" si="5"/>
        <v>1</v>
      </c>
    </row>
    <row r="363" spans="1:8" x14ac:dyDescent="0.25">
      <c r="A363">
        <v>56</v>
      </c>
      <c r="B363" t="str">
        <f>STANDINGS_BA[[#This Row],[Team]]&amp;STANDINGS_BA[[#This Row],[League]]</f>
        <v>Team CameronMain Event Online March 27 8 pm ET League 2</v>
      </c>
      <c r="C363" t="s">
        <v>85</v>
      </c>
      <c r="D363" t="s">
        <v>86</v>
      </c>
      <c r="E363" t="s">
        <v>479</v>
      </c>
      <c r="F363">
        <v>0.27339999999999998</v>
      </c>
      <c r="G363">
        <v>425</v>
      </c>
      <c r="H363">
        <f t="shared" si="5"/>
        <v>2</v>
      </c>
    </row>
    <row r="364" spans="1:8" x14ac:dyDescent="0.25">
      <c r="A364">
        <v>68</v>
      </c>
      <c r="B364" t="str">
        <f>STANDINGS_BA[[#This Row],[Team]]&amp;STANDINGS_BA[[#This Row],[League]]</f>
        <v>Team LibrosMain Event Online March 27 8 pm ET League 2</v>
      </c>
      <c r="C364" t="s">
        <v>338</v>
      </c>
      <c r="D364" t="s">
        <v>339</v>
      </c>
      <c r="E364" t="s">
        <v>479</v>
      </c>
      <c r="F364">
        <v>0.27260000000000001</v>
      </c>
      <c r="G364">
        <v>413</v>
      </c>
      <c r="H364">
        <f t="shared" si="5"/>
        <v>3</v>
      </c>
    </row>
    <row r="365" spans="1:8" x14ac:dyDescent="0.25">
      <c r="A365">
        <v>92</v>
      </c>
      <c r="B365" t="str">
        <f>STANDINGS_BA[[#This Row],[Team]]&amp;STANDINGS_BA[[#This Row],[League]]</f>
        <v>huskiesMain Event Online March 27 8 pm ET League 2</v>
      </c>
      <c r="C365" t="s">
        <v>675</v>
      </c>
      <c r="D365" t="s">
        <v>107</v>
      </c>
      <c r="E365" t="s">
        <v>479</v>
      </c>
      <c r="F365">
        <v>0.27110000000000001</v>
      </c>
      <c r="G365">
        <v>389</v>
      </c>
      <c r="H365">
        <f t="shared" si="5"/>
        <v>4</v>
      </c>
    </row>
    <row r="366" spans="1:8" x14ac:dyDescent="0.25">
      <c r="A366">
        <v>149</v>
      </c>
      <c r="B366" t="str">
        <f>STANDINGS_BA[[#This Row],[Team]]&amp;STANDINGS_BA[[#This Row],[League]]</f>
        <v>Dyv Bars and Local BandsMain Event Online March 27 8 pm ET League 2</v>
      </c>
      <c r="C366" t="s">
        <v>546</v>
      </c>
      <c r="D366" t="s">
        <v>71</v>
      </c>
      <c r="E366" t="s">
        <v>479</v>
      </c>
      <c r="F366">
        <v>0.26860000000000001</v>
      </c>
      <c r="G366">
        <v>332</v>
      </c>
      <c r="H366">
        <f t="shared" si="5"/>
        <v>5</v>
      </c>
    </row>
    <row r="367" spans="1:8" x14ac:dyDescent="0.25">
      <c r="A367">
        <v>204</v>
      </c>
      <c r="B367" t="str">
        <f>STANDINGS_BA[[#This Row],[Team]]&amp;STANDINGS_BA[[#This Row],[League]]</f>
        <v>Hoss CartwrightMain Event Online March 27 8 pm ET League 2</v>
      </c>
      <c r="C367" t="s">
        <v>292</v>
      </c>
      <c r="D367" t="s">
        <v>242</v>
      </c>
      <c r="E367" t="s">
        <v>479</v>
      </c>
      <c r="F367">
        <v>0.26600000000000001</v>
      </c>
      <c r="G367">
        <v>277</v>
      </c>
      <c r="H367">
        <f t="shared" si="5"/>
        <v>6</v>
      </c>
    </row>
    <row r="368" spans="1:8" x14ac:dyDescent="0.25">
      <c r="A368">
        <v>223</v>
      </c>
      <c r="B368" t="str">
        <f>STANDINGS_BA[[#This Row],[Team]]&amp;STANDINGS_BA[[#This Row],[League]]</f>
        <v>Baseball sevant 1Main Event Online March 27 8 pm ET League 2</v>
      </c>
      <c r="C368" t="s">
        <v>361</v>
      </c>
      <c r="D368" t="s">
        <v>231</v>
      </c>
      <c r="E368" t="s">
        <v>479</v>
      </c>
      <c r="F368">
        <v>0.26550000000000001</v>
      </c>
      <c r="G368">
        <v>258</v>
      </c>
      <c r="H368">
        <f t="shared" si="5"/>
        <v>7</v>
      </c>
    </row>
    <row r="369" spans="1:8" x14ac:dyDescent="0.25">
      <c r="A369">
        <v>241</v>
      </c>
      <c r="B369" t="str">
        <f>STANDINGS_BA[[#This Row],[Team]]&amp;STANDINGS_BA[[#This Row],[League]]</f>
        <v>BABIP McBatflipsMain Event Online March 27 8 pm ET League 2</v>
      </c>
      <c r="C369" t="s">
        <v>305</v>
      </c>
      <c r="D369" t="s">
        <v>24</v>
      </c>
      <c r="E369" t="s">
        <v>479</v>
      </c>
      <c r="F369">
        <v>0.26500000000000001</v>
      </c>
      <c r="G369">
        <v>240</v>
      </c>
      <c r="H369">
        <f t="shared" si="5"/>
        <v>8</v>
      </c>
    </row>
    <row r="370" spans="1:8" x14ac:dyDescent="0.25">
      <c r="A370">
        <v>249</v>
      </c>
      <c r="B370" t="str">
        <f>STANDINGS_BA[[#This Row],[Team]]&amp;STANDINGS_BA[[#This Row],[League]]</f>
        <v>PiggyMain Event Online March 27 8 pm ET League 2</v>
      </c>
      <c r="C370" t="s">
        <v>317</v>
      </c>
      <c r="D370" t="s">
        <v>318</v>
      </c>
      <c r="E370" t="s">
        <v>479</v>
      </c>
      <c r="F370">
        <v>0.26479999999999998</v>
      </c>
      <c r="G370">
        <v>232</v>
      </c>
      <c r="H370">
        <f t="shared" si="5"/>
        <v>9</v>
      </c>
    </row>
    <row r="371" spans="1:8" x14ac:dyDescent="0.25">
      <c r="A371">
        <v>274</v>
      </c>
      <c r="B371" t="str">
        <f>STANDINGS_BA[[#This Row],[Team]]&amp;STANDINGS_BA[[#This Row],[League]]</f>
        <v>Loser 7Main Event Online March 27 8 pm ET League 2</v>
      </c>
      <c r="C371" t="s">
        <v>603</v>
      </c>
      <c r="D371" t="s">
        <v>22</v>
      </c>
      <c r="E371" t="s">
        <v>479</v>
      </c>
      <c r="F371">
        <v>0.26390000000000002</v>
      </c>
      <c r="G371">
        <v>207</v>
      </c>
      <c r="H371">
        <f t="shared" si="5"/>
        <v>10</v>
      </c>
    </row>
    <row r="372" spans="1:8" x14ac:dyDescent="0.25">
      <c r="A372">
        <v>335</v>
      </c>
      <c r="B372" t="str">
        <f>STANDINGS_BA[[#This Row],[Team]]&amp;STANDINGS_BA[[#This Row],[League]]</f>
        <v>Home Run DerbiesMain Event Online March 27 8 pm ET League 2</v>
      </c>
      <c r="C372" t="s">
        <v>448</v>
      </c>
      <c r="D372" t="s">
        <v>343</v>
      </c>
      <c r="E372" t="s">
        <v>479</v>
      </c>
      <c r="F372">
        <v>0.2616</v>
      </c>
      <c r="G372">
        <v>146</v>
      </c>
      <c r="H372">
        <f t="shared" si="5"/>
        <v>11</v>
      </c>
    </row>
    <row r="373" spans="1:8" x14ac:dyDescent="0.25">
      <c r="A373">
        <v>378</v>
      </c>
      <c r="B373" t="str">
        <f>STANDINGS_BA[[#This Row],[Team]]&amp;STANDINGS_BA[[#This Row],[League]]</f>
        <v>Royal FlushMain Event Online March 27 8 pm ET League 2</v>
      </c>
      <c r="C373" t="s">
        <v>712</v>
      </c>
      <c r="D373" t="s">
        <v>148</v>
      </c>
      <c r="E373" t="s">
        <v>479</v>
      </c>
      <c r="F373">
        <v>0.25940000000000002</v>
      </c>
      <c r="G373">
        <v>103</v>
      </c>
      <c r="H373">
        <f t="shared" si="5"/>
        <v>12</v>
      </c>
    </row>
    <row r="374" spans="1:8" x14ac:dyDescent="0.25">
      <c r="A374">
        <v>418</v>
      </c>
      <c r="B374" t="str">
        <f>STANDINGS_BA[[#This Row],[Team]]&amp;STANDINGS_BA[[#This Row],[League]]</f>
        <v>Terminal GravityMain Event Online March 27 8 pm ET League 2</v>
      </c>
      <c r="C374" t="s">
        <v>674</v>
      </c>
      <c r="D374" t="s">
        <v>82</v>
      </c>
      <c r="E374" t="s">
        <v>479</v>
      </c>
      <c r="F374">
        <v>0.25719999999999998</v>
      </c>
      <c r="G374">
        <v>63</v>
      </c>
      <c r="H374">
        <f t="shared" si="5"/>
        <v>13</v>
      </c>
    </row>
    <row r="375" spans="1:8" x14ac:dyDescent="0.25">
      <c r="A375">
        <v>447</v>
      </c>
      <c r="B375" t="str">
        <f>STANDINGS_BA[[#This Row],[Team]]&amp;STANDINGS_BA[[#This Row],[League]]</f>
        <v>Jobu VoodooMain Event Online March 27 8 pm ET League 2</v>
      </c>
      <c r="C375" t="s">
        <v>865</v>
      </c>
      <c r="D375" t="s">
        <v>866</v>
      </c>
      <c r="E375" t="s">
        <v>479</v>
      </c>
      <c r="F375">
        <v>0.25359999999999999</v>
      </c>
      <c r="G375">
        <v>34</v>
      </c>
      <c r="H375">
        <f t="shared" si="5"/>
        <v>14</v>
      </c>
    </row>
    <row r="376" spans="1:8" x14ac:dyDescent="0.25">
      <c r="A376">
        <v>454</v>
      </c>
      <c r="B376" t="str">
        <f>STANDINGS_BA[[#This Row],[Team]]&amp;STANDINGS_BA[[#This Row],[League]]</f>
        <v>Team MadaniMain Event Online March 27 8 pm ET League 2</v>
      </c>
      <c r="C376" t="s">
        <v>153</v>
      </c>
      <c r="D376" t="s">
        <v>153</v>
      </c>
      <c r="E376" t="s">
        <v>479</v>
      </c>
      <c r="F376">
        <v>0.2525</v>
      </c>
      <c r="G376">
        <v>27</v>
      </c>
      <c r="H376">
        <f t="shared" si="5"/>
        <v>15</v>
      </c>
    </row>
    <row r="377" spans="1:8" x14ac:dyDescent="0.25">
      <c r="A377">
        <v>77</v>
      </c>
      <c r="B377" t="str">
        <f>STANDINGS_BA[[#This Row],[Team]]&amp;STANDINGS_BA[[#This Row],[League]]</f>
        <v>Dead RedMain Event Online March 29 8 pm ET League 1</v>
      </c>
      <c r="C377" t="s">
        <v>325</v>
      </c>
      <c r="D377" t="s">
        <v>326</v>
      </c>
      <c r="E377" t="s">
        <v>446</v>
      </c>
      <c r="F377">
        <v>0.27210000000000001</v>
      </c>
      <c r="G377">
        <v>404</v>
      </c>
      <c r="H377">
        <f t="shared" si="5"/>
        <v>1</v>
      </c>
    </row>
    <row r="378" spans="1:8" x14ac:dyDescent="0.25">
      <c r="A378">
        <v>97</v>
      </c>
      <c r="B378" t="str">
        <f>STANDINGS_BA[[#This Row],[Team]]&amp;STANDINGS_BA[[#This Row],[League]]</f>
        <v>Jedi Mind TrickMain Event Online March 29 8 pm ET League 1</v>
      </c>
      <c r="C378" t="s">
        <v>171</v>
      </c>
      <c r="D378" t="s">
        <v>172</v>
      </c>
      <c r="E378" t="s">
        <v>446</v>
      </c>
      <c r="F378">
        <v>0.27089999999999997</v>
      </c>
      <c r="G378">
        <v>384</v>
      </c>
      <c r="H378">
        <f t="shared" si="5"/>
        <v>2</v>
      </c>
    </row>
    <row r="379" spans="1:8" x14ac:dyDescent="0.25">
      <c r="A379">
        <v>116</v>
      </c>
      <c r="B379" t="str">
        <f>STANDINGS_BA[[#This Row],[Team]]&amp;STANDINGS_BA[[#This Row],[League]]</f>
        <v>Capitol HillMain Event Online March 29 8 pm ET League 1</v>
      </c>
      <c r="C379" t="s">
        <v>822</v>
      </c>
      <c r="D379" t="s">
        <v>823</v>
      </c>
      <c r="E379" t="s">
        <v>446</v>
      </c>
      <c r="F379">
        <v>0.2702</v>
      </c>
      <c r="G379">
        <v>365</v>
      </c>
      <c r="H379">
        <f t="shared" si="5"/>
        <v>3</v>
      </c>
    </row>
    <row r="380" spans="1:8" x14ac:dyDescent="0.25">
      <c r="A380">
        <v>159</v>
      </c>
      <c r="B380" t="str">
        <f>STANDINGS_BA[[#This Row],[Team]]&amp;STANDINGS_BA[[#This Row],[League]]</f>
        <v>Team thomasMain Event Online March 29 8 pm ET League 1</v>
      </c>
      <c r="C380" t="s">
        <v>695</v>
      </c>
      <c r="D380" t="s">
        <v>696</v>
      </c>
      <c r="E380" t="s">
        <v>446</v>
      </c>
      <c r="F380">
        <v>0.26819999999999999</v>
      </c>
      <c r="G380">
        <v>322</v>
      </c>
      <c r="H380">
        <f t="shared" si="5"/>
        <v>4</v>
      </c>
    </row>
    <row r="381" spans="1:8" x14ac:dyDescent="0.25">
      <c r="A381">
        <v>161</v>
      </c>
      <c r="B381" t="str">
        <f>STANDINGS_BA[[#This Row],[Team]]&amp;STANDINGS_BA[[#This Row],[League]]</f>
        <v>Oaktown 2Main Event Online March 29 8 pm ET League 1</v>
      </c>
      <c r="C381" t="s">
        <v>394</v>
      </c>
      <c r="D381" t="s">
        <v>137</v>
      </c>
      <c r="E381" t="s">
        <v>446</v>
      </c>
      <c r="F381">
        <v>0.2681</v>
      </c>
      <c r="G381">
        <v>320</v>
      </c>
      <c r="H381">
        <f t="shared" si="5"/>
        <v>5</v>
      </c>
    </row>
    <row r="382" spans="1:8" x14ac:dyDescent="0.25">
      <c r="A382">
        <v>189</v>
      </c>
      <c r="B382" t="str">
        <f>STANDINGS_BA[[#This Row],[Team]]&amp;STANDINGS_BA[[#This Row],[League]]</f>
        <v>Fresh Ripe PeachesMain Event Online March 29 8 pm ET League 1</v>
      </c>
      <c r="C382" t="s">
        <v>296</v>
      </c>
      <c r="D382" t="s">
        <v>297</v>
      </c>
      <c r="E382" t="s">
        <v>446</v>
      </c>
      <c r="F382">
        <v>0.26669999999999999</v>
      </c>
      <c r="G382">
        <v>292</v>
      </c>
      <c r="H382">
        <f t="shared" si="5"/>
        <v>6</v>
      </c>
    </row>
    <row r="383" spans="1:8" x14ac:dyDescent="0.25">
      <c r="A383">
        <v>234</v>
      </c>
      <c r="B383" t="str">
        <f>STANDINGS_BA[[#This Row],[Team]]&amp;STANDINGS_BA[[#This Row],[League]]</f>
        <v>King of QueensMain Event Online March 29 8 pm ET League 1</v>
      </c>
      <c r="C383" t="s">
        <v>105</v>
      </c>
      <c r="D383" t="s">
        <v>106</v>
      </c>
      <c r="E383" t="s">
        <v>446</v>
      </c>
      <c r="F383">
        <v>0.26519999999999999</v>
      </c>
      <c r="G383">
        <v>247</v>
      </c>
      <c r="H383">
        <f t="shared" si="5"/>
        <v>7</v>
      </c>
    </row>
    <row r="384" spans="1:8" x14ac:dyDescent="0.25">
      <c r="A384">
        <v>245</v>
      </c>
      <c r="B384" t="str">
        <f>STANDINGS_BA[[#This Row],[Team]]&amp;STANDINGS_BA[[#This Row],[League]]</f>
        <v>EM 33 BOMain Event Online March 29 8 pm ET League 1</v>
      </c>
      <c r="C384" t="s">
        <v>774</v>
      </c>
      <c r="D384" t="s">
        <v>775</v>
      </c>
      <c r="E384" t="s">
        <v>446</v>
      </c>
      <c r="F384">
        <v>0.26490000000000002</v>
      </c>
      <c r="G384">
        <v>236</v>
      </c>
      <c r="H384">
        <f t="shared" si="5"/>
        <v>8</v>
      </c>
    </row>
    <row r="385" spans="1:8" x14ac:dyDescent="0.25">
      <c r="A385">
        <v>262</v>
      </c>
      <c r="B385" t="str">
        <f>STANDINGS_BA[[#This Row],[Team]]&amp;STANDINGS_BA[[#This Row],[League]]</f>
        <v>Triple AMain Event Online March 29 8 pm ET League 1</v>
      </c>
      <c r="C385" t="s">
        <v>259</v>
      </c>
      <c r="D385" t="s">
        <v>614</v>
      </c>
      <c r="E385" t="s">
        <v>446</v>
      </c>
      <c r="F385">
        <v>0.26419999999999999</v>
      </c>
      <c r="G385">
        <v>219</v>
      </c>
      <c r="H385">
        <f t="shared" si="5"/>
        <v>9</v>
      </c>
    </row>
    <row r="386" spans="1:8" x14ac:dyDescent="0.25">
      <c r="A386">
        <v>268</v>
      </c>
      <c r="B386" t="str">
        <f>STANDINGS_BA[[#This Row],[Team]]&amp;STANDINGS_BA[[#This Row],[League]]</f>
        <v>This one's for Pete!!Main Event Online March 29 8 pm ET League 1</v>
      </c>
      <c r="C386" t="s">
        <v>611</v>
      </c>
      <c r="D386" t="s">
        <v>234</v>
      </c>
      <c r="E386" t="s">
        <v>446</v>
      </c>
      <c r="F386">
        <v>0.2641</v>
      </c>
      <c r="G386">
        <v>213</v>
      </c>
      <c r="H386">
        <f t="shared" ref="H386:H449" si="6">IF(E386=E385,H385+1,1)</f>
        <v>10</v>
      </c>
    </row>
    <row r="387" spans="1:8" x14ac:dyDescent="0.25">
      <c r="A387">
        <v>320</v>
      </c>
      <c r="B387" t="str">
        <f>STANDINGS_BA[[#This Row],[Team]]&amp;STANDINGS_BA[[#This Row],[League]]</f>
        <v>Zach AttackMain Event Online March 29 8 pm ET League 1</v>
      </c>
      <c r="C387" t="s">
        <v>513</v>
      </c>
      <c r="D387" t="s">
        <v>374</v>
      </c>
      <c r="E387" t="s">
        <v>446</v>
      </c>
      <c r="F387">
        <v>0.26219999999999999</v>
      </c>
      <c r="G387">
        <v>161</v>
      </c>
      <c r="H387">
        <f t="shared" si="6"/>
        <v>11</v>
      </c>
    </row>
    <row r="388" spans="1:8" x14ac:dyDescent="0.25">
      <c r="A388">
        <v>333</v>
      </c>
      <c r="B388" t="str">
        <f>STANDINGS_BA[[#This Row],[Team]]&amp;STANDINGS_BA[[#This Row],[League]]</f>
        <v>Pine Tar Pros- ME2Main Event Online March 29 8 pm ET League 1</v>
      </c>
      <c r="C388" t="s">
        <v>376</v>
      </c>
      <c r="D388" t="s">
        <v>50</v>
      </c>
      <c r="E388" t="s">
        <v>446</v>
      </c>
      <c r="F388">
        <v>0.26169999999999999</v>
      </c>
      <c r="G388">
        <v>148</v>
      </c>
      <c r="H388">
        <f t="shared" si="6"/>
        <v>12</v>
      </c>
    </row>
    <row r="389" spans="1:8" x14ac:dyDescent="0.25">
      <c r="A389">
        <v>350</v>
      </c>
      <c r="B389" t="str">
        <f>STANDINGS_BA[[#This Row],[Team]]&amp;STANDINGS_BA[[#This Row],[League]]</f>
        <v>HAMILTONMain Event Online March 29 8 pm ET League 1</v>
      </c>
      <c r="C389" t="s">
        <v>523</v>
      </c>
      <c r="D389" t="s">
        <v>79</v>
      </c>
      <c r="E389" t="s">
        <v>446</v>
      </c>
      <c r="F389">
        <v>0.26119999999999999</v>
      </c>
      <c r="G389">
        <v>131</v>
      </c>
      <c r="H389">
        <f t="shared" si="6"/>
        <v>13</v>
      </c>
    </row>
    <row r="390" spans="1:8" x14ac:dyDescent="0.25">
      <c r="A390">
        <v>404</v>
      </c>
      <c r="B390" t="str">
        <f>STANDINGS_BA[[#This Row],[Team]]&amp;STANDINGS_BA[[#This Row],[League]]</f>
        <v>Ice Cold BatsMain Event Online March 29 8 pm ET League 1</v>
      </c>
      <c r="C390" t="s">
        <v>872</v>
      </c>
      <c r="D390" t="s">
        <v>874</v>
      </c>
      <c r="E390" t="s">
        <v>446</v>
      </c>
      <c r="F390">
        <v>0.25769999999999998</v>
      </c>
      <c r="G390">
        <v>77</v>
      </c>
      <c r="H390">
        <f t="shared" si="6"/>
        <v>14</v>
      </c>
    </row>
    <row r="391" spans="1:8" x14ac:dyDescent="0.25">
      <c r="A391">
        <v>430</v>
      </c>
      <c r="B391" t="str">
        <f>STANDINGS_BA[[#This Row],[Team]]&amp;STANDINGS_BA[[#This Row],[League]]</f>
        <v>Chico Lind's Hermanos - MAIN 3/29Main Event Online March 29 8 pm ET League 1</v>
      </c>
      <c r="C391" t="s">
        <v>713</v>
      </c>
      <c r="D391" t="s">
        <v>185</v>
      </c>
      <c r="E391" t="s">
        <v>446</v>
      </c>
      <c r="F391">
        <v>0.25600000000000001</v>
      </c>
      <c r="G391">
        <v>51</v>
      </c>
      <c r="H391">
        <f t="shared" si="6"/>
        <v>15</v>
      </c>
    </row>
    <row r="392" spans="1:8" x14ac:dyDescent="0.25">
      <c r="A392">
        <v>40</v>
      </c>
      <c r="B392" t="str">
        <f>STANDINGS_BA[[#This Row],[Team]]&amp;STANDINGS_BA[[#This Row],[League]]</f>
        <v>Price CollusionMain Event Online March 29 8 pm ET League 2</v>
      </c>
      <c r="C392" t="s">
        <v>793</v>
      </c>
      <c r="D392" t="s">
        <v>794</v>
      </c>
      <c r="E392" t="s">
        <v>425</v>
      </c>
      <c r="F392">
        <v>0.27439999999999998</v>
      </c>
      <c r="G392">
        <v>441</v>
      </c>
      <c r="H392">
        <f t="shared" si="6"/>
        <v>1</v>
      </c>
    </row>
    <row r="393" spans="1:8" x14ac:dyDescent="0.25">
      <c r="A393">
        <v>144</v>
      </c>
      <c r="B393" t="str">
        <f>STANDINGS_BA[[#This Row],[Team]]&amp;STANDINGS_BA[[#This Row],[League]]</f>
        <v>CC's DesperadosMain Event Online March 29 8 pm ET League 2</v>
      </c>
      <c r="C393" t="s">
        <v>157</v>
      </c>
      <c r="D393" t="s">
        <v>158</v>
      </c>
      <c r="E393" t="s">
        <v>425</v>
      </c>
      <c r="F393">
        <v>0.26869999999999999</v>
      </c>
      <c r="G393">
        <v>337</v>
      </c>
      <c r="H393">
        <f t="shared" si="6"/>
        <v>2</v>
      </c>
    </row>
    <row r="394" spans="1:8" x14ac:dyDescent="0.25">
      <c r="A394">
        <v>148</v>
      </c>
      <c r="B394" t="str">
        <f>STANDINGS_BA[[#This Row],[Team]]&amp;STANDINGS_BA[[#This Row],[League]]</f>
        <v>deadmoney4Main Event Online March 29 8 pm ET League 2</v>
      </c>
      <c r="C394" t="s">
        <v>284</v>
      </c>
      <c r="D394" t="s">
        <v>53</v>
      </c>
      <c r="E394" t="s">
        <v>425</v>
      </c>
      <c r="F394">
        <v>0.26860000000000001</v>
      </c>
      <c r="G394">
        <v>333</v>
      </c>
      <c r="H394">
        <f t="shared" si="6"/>
        <v>3</v>
      </c>
    </row>
    <row r="395" spans="1:8" x14ac:dyDescent="0.25">
      <c r="A395">
        <v>151</v>
      </c>
      <c r="B395" t="str">
        <f>STANDINGS_BA[[#This Row],[Team]]&amp;STANDINGS_BA[[#This Row],[League]]</f>
        <v>MillertimeMain Event Online March 29 8 pm ET League 2</v>
      </c>
      <c r="C395" t="s">
        <v>809</v>
      </c>
      <c r="D395" t="s">
        <v>810</v>
      </c>
      <c r="E395" t="s">
        <v>425</v>
      </c>
      <c r="F395">
        <v>0.26860000000000001</v>
      </c>
      <c r="G395">
        <v>330</v>
      </c>
      <c r="H395">
        <f t="shared" si="6"/>
        <v>4</v>
      </c>
    </row>
    <row r="396" spans="1:8" x14ac:dyDescent="0.25">
      <c r="A396">
        <v>154</v>
      </c>
      <c r="B396" t="str">
        <f>STANDINGS_BA[[#This Row],[Team]]&amp;STANDINGS_BA[[#This Row],[League]]</f>
        <v>MustSeeTV314{M2}Main Event Online March 29 8 pm ET League 2</v>
      </c>
      <c r="C396" t="s">
        <v>460</v>
      </c>
      <c r="D396" t="s">
        <v>40</v>
      </c>
      <c r="E396" t="s">
        <v>425</v>
      </c>
      <c r="F396">
        <v>0.26850000000000002</v>
      </c>
      <c r="G396">
        <v>327</v>
      </c>
      <c r="H396">
        <f t="shared" si="6"/>
        <v>5</v>
      </c>
    </row>
    <row r="397" spans="1:8" x14ac:dyDescent="0.25">
      <c r="A397">
        <v>166</v>
      </c>
      <c r="B397" t="str">
        <f>STANDINGS_BA[[#This Row],[Team]]&amp;STANDINGS_BA[[#This Row],[League]]</f>
        <v>The Baseball FuriesMain Event Online March 29 8 pm ET League 2</v>
      </c>
      <c r="C397" t="s">
        <v>558</v>
      </c>
      <c r="D397" t="s">
        <v>559</v>
      </c>
      <c r="E397" t="s">
        <v>425</v>
      </c>
      <c r="F397">
        <v>0.26790000000000003</v>
      </c>
      <c r="G397">
        <v>315</v>
      </c>
      <c r="H397">
        <f t="shared" si="6"/>
        <v>6</v>
      </c>
    </row>
    <row r="398" spans="1:8" x14ac:dyDescent="0.25">
      <c r="A398">
        <v>180</v>
      </c>
      <c r="B398" t="str">
        <f>STANDINGS_BA[[#This Row],[Team]]&amp;STANDINGS_BA[[#This Row],[League]]</f>
        <v>Captain MorganMain Event Online March 29 8 pm ET League 2</v>
      </c>
      <c r="C398" t="s">
        <v>554</v>
      </c>
      <c r="D398" t="s">
        <v>555</v>
      </c>
      <c r="E398" t="s">
        <v>425</v>
      </c>
      <c r="F398">
        <v>0.26719999999999999</v>
      </c>
      <c r="G398">
        <v>301</v>
      </c>
      <c r="H398">
        <f t="shared" si="6"/>
        <v>7</v>
      </c>
    </row>
    <row r="399" spans="1:8" x14ac:dyDescent="0.25">
      <c r="A399">
        <v>190</v>
      </c>
      <c r="B399" t="str">
        <f>STANDINGS_BA[[#This Row],[Team]]&amp;STANDINGS_BA[[#This Row],[League]]</f>
        <v>shorty043Main Event Online March 29 8 pm ET League 2</v>
      </c>
      <c r="C399" t="s">
        <v>489</v>
      </c>
      <c r="D399" t="s">
        <v>490</v>
      </c>
      <c r="E399" t="s">
        <v>425</v>
      </c>
      <c r="F399">
        <v>0.2666</v>
      </c>
      <c r="G399">
        <v>291</v>
      </c>
      <c r="H399">
        <f t="shared" si="6"/>
        <v>8</v>
      </c>
    </row>
    <row r="400" spans="1:8" x14ac:dyDescent="0.25">
      <c r="A400">
        <v>199</v>
      </c>
      <c r="B400" t="str">
        <f>STANDINGS_BA[[#This Row],[Team]]&amp;STANDINGS_BA[[#This Row],[League]]</f>
        <v>Tigers SlappyMain Event Online March 29 8 pm ET League 2</v>
      </c>
      <c r="C400" t="s">
        <v>54</v>
      </c>
      <c r="D400" t="s">
        <v>55</v>
      </c>
      <c r="E400" t="s">
        <v>425</v>
      </c>
      <c r="F400">
        <v>0.26629999999999998</v>
      </c>
      <c r="G400">
        <v>282</v>
      </c>
      <c r="H400">
        <f t="shared" si="6"/>
        <v>9</v>
      </c>
    </row>
    <row r="401" spans="1:8" x14ac:dyDescent="0.25">
      <c r="A401">
        <v>221</v>
      </c>
      <c r="B401" t="str">
        <f>STANDINGS_BA[[#This Row],[Team]]&amp;STANDINGS_BA[[#This Row],[League]]</f>
        <v>Dialed SauceMain Event Online March 29 8 pm ET League 2</v>
      </c>
      <c r="C401" t="s">
        <v>817</v>
      </c>
      <c r="D401" t="s">
        <v>208</v>
      </c>
      <c r="E401" t="s">
        <v>425</v>
      </c>
      <c r="F401">
        <v>0.26550000000000001</v>
      </c>
      <c r="G401">
        <v>260</v>
      </c>
      <c r="H401">
        <f t="shared" si="6"/>
        <v>10</v>
      </c>
    </row>
    <row r="402" spans="1:8" x14ac:dyDescent="0.25">
      <c r="A402">
        <v>278</v>
      </c>
      <c r="B402" t="str">
        <f>STANDINGS_BA[[#This Row],[Team]]&amp;STANDINGS_BA[[#This Row],[League]]</f>
        <v>30M Dollar MauerMain Event Online March 29 8 pm ET League 2</v>
      </c>
      <c r="C402" t="s">
        <v>660</v>
      </c>
      <c r="D402" t="s">
        <v>661</v>
      </c>
      <c r="E402" t="s">
        <v>425</v>
      </c>
      <c r="F402">
        <v>0.26379999999999998</v>
      </c>
      <c r="G402">
        <v>203</v>
      </c>
      <c r="H402">
        <f t="shared" si="6"/>
        <v>11</v>
      </c>
    </row>
    <row r="403" spans="1:8" x14ac:dyDescent="0.25">
      <c r="A403">
        <v>330</v>
      </c>
      <c r="B403" t="str">
        <f>STANDINGS_BA[[#This Row],[Team]]&amp;STANDINGS_BA[[#This Row],[League]]</f>
        <v>We Did Not SuckMain Event Online March 29 8 pm ET League 2</v>
      </c>
      <c r="C403" t="s">
        <v>737</v>
      </c>
      <c r="D403" t="s">
        <v>66</v>
      </c>
      <c r="E403" t="s">
        <v>425</v>
      </c>
      <c r="F403">
        <v>0.26179999999999998</v>
      </c>
      <c r="G403">
        <v>151</v>
      </c>
      <c r="H403">
        <f t="shared" si="6"/>
        <v>12</v>
      </c>
    </row>
    <row r="404" spans="1:8" x14ac:dyDescent="0.25">
      <c r="A404">
        <v>375</v>
      </c>
      <c r="B404" t="str">
        <f>STANDINGS_BA[[#This Row],[Team]]&amp;STANDINGS_BA[[#This Row],[League]]</f>
        <v>DiamondkingMain Event Online March 29 8 pm ET League 2</v>
      </c>
      <c r="C404" t="s">
        <v>773</v>
      </c>
      <c r="D404" t="s">
        <v>232</v>
      </c>
      <c r="E404" t="s">
        <v>425</v>
      </c>
      <c r="F404">
        <v>0.2596</v>
      </c>
      <c r="G404">
        <v>106</v>
      </c>
      <c r="H404">
        <f t="shared" si="6"/>
        <v>13</v>
      </c>
    </row>
    <row r="405" spans="1:8" x14ac:dyDescent="0.25">
      <c r="A405">
        <v>384</v>
      </c>
      <c r="B405" t="str">
        <f>STANDINGS_BA[[#This Row],[Team]]&amp;STANDINGS_BA[[#This Row],[League]]</f>
        <v>Tre DogMain Event Online March 29 8 pm ET League 2</v>
      </c>
      <c r="C405" t="s">
        <v>656</v>
      </c>
      <c r="D405" t="s">
        <v>657</v>
      </c>
      <c r="E405" t="s">
        <v>425</v>
      </c>
      <c r="F405">
        <v>0.25890000000000002</v>
      </c>
      <c r="G405">
        <v>97</v>
      </c>
      <c r="H405">
        <f t="shared" si="6"/>
        <v>14</v>
      </c>
    </row>
    <row r="406" spans="1:8" x14ac:dyDescent="0.25">
      <c r="A406">
        <v>387</v>
      </c>
      <c r="B406" t="str">
        <f>STANDINGS_BA[[#This Row],[Team]]&amp;STANDINGS_BA[[#This Row],[League]]</f>
        <v>Money IIMain Event Online March 29 8 pm ET League 2</v>
      </c>
      <c r="C406" t="s">
        <v>424</v>
      </c>
      <c r="D406" t="s">
        <v>67</v>
      </c>
      <c r="E406" t="s">
        <v>425</v>
      </c>
      <c r="F406">
        <v>0.25879999999999997</v>
      </c>
      <c r="G406">
        <v>94</v>
      </c>
      <c r="H406">
        <f t="shared" si="6"/>
        <v>15</v>
      </c>
    </row>
    <row r="407" spans="1:8" x14ac:dyDescent="0.25">
      <c r="A407">
        <v>4</v>
      </c>
      <c r="B407" t="str">
        <f>STANDINGS_BA[[#This Row],[Team]]&amp;STANDINGS_BA[[#This Row],[League]]</f>
        <v>Team ShookMain Event Online March 29 8 pm ET League 3</v>
      </c>
      <c r="C407" t="s">
        <v>323</v>
      </c>
      <c r="D407" t="s">
        <v>168</v>
      </c>
      <c r="E407" t="s">
        <v>440</v>
      </c>
      <c r="F407">
        <v>0.28070000000000001</v>
      </c>
      <c r="G407">
        <v>477</v>
      </c>
      <c r="H407">
        <f t="shared" si="6"/>
        <v>1</v>
      </c>
    </row>
    <row r="408" spans="1:8" x14ac:dyDescent="0.25">
      <c r="A408">
        <v>14</v>
      </c>
      <c r="B408" t="str">
        <f>STANDINGS_BA[[#This Row],[Team]]&amp;STANDINGS_BA[[#This Row],[League]]</f>
        <v>Home Run DerbiesMain Event Online March 29 8 pm ET League 3</v>
      </c>
      <c r="C408" t="s">
        <v>448</v>
      </c>
      <c r="D408" t="s">
        <v>343</v>
      </c>
      <c r="E408" t="s">
        <v>440</v>
      </c>
      <c r="F408">
        <v>0.27829999999999999</v>
      </c>
      <c r="G408">
        <v>467</v>
      </c>
      <c r="H408">
        <f t="shared" si="6"/>
        <v>2</v>
      </c>
    </row>
    <row r="409" spans="1:8" x14ac:dyDescent="0.25">
      <c r="A409">
        <v>58</v>
      </c>
      <c r="B409" t="str">
        <f>STANDINGS_BA[[#This Row],[Team]]&amp;STANDINGS_BA[[#This Row],[League]]</f>
        <v>AKA ShempMain Event Online March 29 8 pm ET League 3</v>
      </c>
      <c r="C409" t="s">
        <v>679</v>
      </c>
      <c r="D409" t="s">
        <v>680</v>
      </c>
      <c r="E409" t="s">
        <v>440</v>
      </c>
      <c r="F409">
        <v>0.2732</v>
      </c>
      <c r="G409">
        <v>423</v>
      </c>
      <c r="H409">
        <f t="shared" si="6"/>
        <v>3</v>
      </c>
    </row>
    <row r="410" spans="1:8" x14ac:dyDescent="0.25">
      <c r="A410">
        <v>129</v>
      </c>
      <c r="B410" t="str">
        <f>STANDINGS_BA[[#This Row],[Team]]&amp;STANDINGS_BA[[#This Row],[League]]</f>
        <v>moversMain Event Online March 29 8 pm ET League 3</v>
      </c>
      <c r="C410" t="s">
        <v>201</v>
      </c>
      <c r="D410" t="s">
        <v>202</v>
      </c>
      <c r="E410" t="s">
        <v>440</v>
      </c>
      <c r="F410">
        <v>0.26950000000000002</v>
      </c>
      <c r="G410">
        <v>352</v>
      </c>
      <c r="H410">
        <f t="shared" si="6"/>
        <v>4</v>
      </c>
    </row>
    <row r="411" spans="1:8" x14ac:dyDescent="0.25">
      <c r="A411">
        <v>163</v>
      </c>
      <c r="B411" t="str">
        <f>STANDINGS_BA[[#This Row],[Team]]&amp;STANDINGS_BA[[#This Row],[League]]</f>
        <v>Loser 6Main Event Online March 29 8 pm ET League 3</v>
      </c>
      <c r="C411" t="s">
        <v>669</v>
      </c>
      <c r="D411" t="s">
        <v>22</v>
      </c>
      <c r="E411" t="s">
        <v>440</v>
      </c>
      <c r="F411">
        <v>0.26800000000000002</v>
      </c>
      <c r="G411">
        <v>318</v>
      </c>
      <c r="H411">
        <f t="shared" si="6"/>
        <v>5</v>
      </c>
    </row>
    <row r="412" spans="1:8" x14ac:dyDescent="0.25">
      <c r="A412">
        <v>187</v>
      </c>
      <c r="B412" t="str">
        <f>STANDINGS_BA[[#This Row],[Team]]&amp;STANDINGS_BA[[#This Row],[League]]</f>
        <v>Buy Some InsuranceMain Event Online March 29 8 pm ET League 3</v>
      </c>
      <c r="C412" t="s">
        <v>882</v>
      </c>
      <c r="D412" t="s">
        <v>883</v>
      </c>
      <c r="E412" t="s">
        <v>440</v>
      </c>
      <c r="F412">
        <v>0.26679999999999998</v>
      </c>
      <c r="G412">
        <v>294</v>
      </c>
      <c r="H412">
        <f t="shared" si="6"/>
        <v>6</v>
      </c>
    </row>
    <row r="413" spans="1:8" x14ac:dyDescent="0.25">
      <c r="A413">
        <v>218</v>
      </c>
      <c r="B413" t="str">
        <f>STANDINGS_BA[[#This Row],[Team]]&amp;STANDINGS_BA[[#This Row],[League]]</f>
        <v>Cool GuysMain Event Online March 29 8 pm ET League 3</v>
      </c>
      <c r="C413" t="s">
        <v>540</v>
      </c>
      <c r="D413" t="s">
        <v>541</v>
      </c>
      <c r="E413" t="s">
        <v>440</v>
      </c>
      <c r="F413">
        <v>0.2656</v>
      </c>
      <c r="G413">
        <v>263</v>
      </c>
      <c r="H413">
        <f t="shared" si="6"/>
        <v>7</v>
      </c>
    </row>
    <row r="414" spans="1:8" x14ac:dyDescent="0.25">
      <c r="A414">
        <v>220</v>
      </c>
      <c r="B414" t="str">
        <f>STANDINGS_BA[[#This Row],[Team]]&amp;STANDINGS_BA[[#This Row],[League]]</f>
        <v>Trunk MonkeyMain Event Online March 29 8 pm ET League 3</v>
      </c>
      <c r="C414" t="s">
        <v>438</v>
      </c>
      <c r="D414" t="s">
        <v>439</v>
      </c>
      <c r="E414" t="s">
        <v>440</v>
      </c>
      <c r="F414">
        <v>0.26550000000000001</v>
      </c>
      <c r="G414">
        <v>261</v>
      </c>
      <c r="H414">
        <f t="shared" si="6"/>
        <v>8</v>
      </c>
    </row>
    <row r="415" spans="1:8" x14ac:dyDescent="0.25">
      <c r="A415">
        <v>256</v>
      </c>
      <c r="B415" t="str">
        <f>STANDINGS_BA[[#This Row],[Team]]&amp;STANDINGS_BA[[#This Row],[League]]</f>
        <v>Hell Bent For LeatherMain Event Online March 29 8 pm ET League 3</v>
      </c>
      <c r="C415" t="s">
        <v>414</v>
      </c>
      <c r="D415" t="s">
        <v>92</v>
      </c>
      <c r="E415" t="s">
        <v>440</v>
      </c>
      <c r="F415">
        <v>0.26450000000000001</v>
      </c>
      <c r="G415">
        <v>225</v>
      </c>
      <c r="H415">
        <f t="shared" si="6"/>
        <v>9</v>
      </c>
    </row>
    <row r="416" spans="1:8" x14ac:dyDescent="0.25">
      <c r="A416">
        <v>315</v>
      </c>
      <c r="B416" t="str">
        <f>STANDINGS_BA[[#This Row],[Team]]&amp;STANDINGS_BA[[#This Row],[League]]</f>
        <v>The SouthsidersMain Event Online March 29 8 pm ET League 3</v>
      </c>
      <c r="C416" t="s">
        <v>697</v>
      </c>
      <c r="D416" t="s">
        <v>220</v>
      </c>
      <c r="E416" t="s">
        <v>440</v>
      </c>
      <c r="F416">
        <v>0.26240000000000002</v>
      </c>
      <c r="G416">
        <v>166</v>
      </c>
      <c r="H416">
        <f t="shared" si="6"/>
        <v>10</v>
      </c>
    </row>
    <row r="417" spans="1:8" x14ac:dyDescent="0.25">
      <c r="A417">
        <v>326</v>
      </c>
      <c r="B417" t="str">
        <f>STANDINGS_BA[[#This Row],[Team]]&amp;STANDINGS_BA[[#This Row],[League]]</f>
        <v>Hot BoxMain Event Online March 29 8 pm ET League 3</v>
      </c>
      <c r="C417" t="s">
        <v>807</v>
      </c>
      <c r="D417" t="s">
        <v>808</v>
      </c>
      <c r="E417" t="s">
        <v>440</v>
      </c>
      <c r="F417">
        <v>0.26200000000000001</v>
      </c>
      <c r="G417">
        <v>155</v>
      </c>
      <c r="H417">
        <f t="shared" si="6"/>
        <v>11</v>
      </c>
    </row>
    <row r="418" spans="1:8" x14ac:dyDescent="0.25">
      <c r="A418">
        <v>369</v>
      </c>
      <c r="B418" t="str">
        <f>STANDINGS_BA[[#This Row],[Team]]&amp;STANDINGS_BA[[#This Row],[League]]</f>
        <v>Team BalchMain Event Online March 29 8 pm ET League 3</v>
      </c>
      <c r="C418" t="s">
        <v>658</v>
      </c>
      <c r="D418" t="s">
        <v>659</v>
      </c>
      <c r="E418" t="s">
        <v>440</v>
      </c>
      <c r="F418">
        <v>0.26</v>
      </c>
      <c r="G418">
        <v>112</v>
      </c>
      <c r="H418">
        <f t="shared" si="6"/>
        <v>12</v>
      </c>
    </row>
    <row r="419" spans="1:8" x14ac:dyDescent="0.25">
      <c r="A419">
        <v>452</v>
      </c>
      <c r="B419" t="str">
        <f>STANDINGS_BA[[#This Row],[Team]]&amp;STANDINGS_BA[[#This Row],[League]]</f>
        <v>The Ballad of BallschnobleMain Event Online March 29 8 pm ET League 3</v>
      </c>
      <c r="C419" t="s">
        <v>615</v>
      </c>
      <c r="D419" t="s">
        <v>616</v>
      </c>
      <c r="E419" t="s">
        <v>440</v>
      </c>
      <c r="F419">
        <v>0.25290000000000001</v>
      </c>
      <c r="G419">
        <v>29</v>
      </c>
      <c r="H419">
        <f t="shared" si="6"/>
        <v>13</v>
      </c>
    </row>
    <row r="420" spans="1:8" x14ac:dyDescent="0.25">
      <c r="A420">
        <v>455</v>
      </c>
      <c r="B420" t="str">
        <f>STANDINGS_BA[[#This Row],[Team]]&amp;STANDINGS_BA[[#This Row],[League]]</f>
        <v>Wiffle Ball Legends (one shot edition)Main Event Online March 29 8 pm ET League 3</v>
      </c>
      <c r="C420" t="s">
        <v>645</v>
      </c>
      <c r="D420" t="s">
        <v>646</v>
      </c>
      <c r="E420" t="s">
        <v>440</v>
      </c>
      <c r="F420">
        <v>0.25240000000000001</v>
      </c>
      <c r="G420">
        <v>26</v>
      </c>
      <c r="H420">
        <f t="shared" si="6"/>
        <v>14</v>
      </c>
    </row>
    <row r="421" spans="1:8" x14ac:dyDescent="0.25">
      <c r="A421">
        <v>474</v>
      </c>
      <c r="B421" t="str">
        <f>STANDINGS_BA[[#This Row],[Team]]&amp;STANDINGS_BA[[#This Row],[League]]</f>
        <v>Smelly SheetMain Event Online March 29 8 pm ET League 3</v>
      </c>
      <c r="C421" t="s">
        <v>288</v>
      </c>
      <c r="D421" t="s">
        <v>289</v>
      </c>
      <c r="E421" t="s">
        <v>440</v>
      </c>
      <c r="F421">
        <v>0.24840000000000001</v>
      </c>
      <c r="G421">
        <v>7</v>
      </c>
      <c r="H421">
        <f t="shared" si="6"/>
        <v>15</v>
      </c>
    </row>
    <row r="422" spans="1:8" x14ac:dyDescent="0.25">
      <c r="A422">
        <v>57</v>
      </c>
      <c r="B422" t="str">
        <f>STANDINGS_BA[[#This Row],[Team]]&amp;STANDINGS_BA[[#This Row],[League]]</f>
        <v>Bavaro ME1Main Event Online March 29 8 pm ET League 4</v>
      </c>
      <c r="C422" t="s">
        <v>507</v>
      </c>
      <c r="D422" t="s">
        <v>508</v>
      </c>
      <c r="E422" t="s">
        <v>426</v>
      </c>
      <c r="F422">
        <v>0.27339999999999998</v>
      </c>
      <c r="G422">
        <v>424</v>
      </c>
      <c r="H422">
        <f t="shared" si="6"/>
        <v>1</v>
      </c>
    </row>
    <row r="423" spans="1:8" x14ac:dyDescent="0.25">
      <c r="A423">
        <v>62</v>
      </c>
      <c r="B423" t="str">
        <f>STANDINGS_BA[[#This Row],[Team]]&amp;STANDINGS_BA[[#This Row],[League]]</f>
        <v>RoughridersMain Event Online March 29 8 pm ET League 4</v>
      </c>
      <c r="C423" t="s">
        <v>583</v>
      </c>
      <c r="D423" t="s">
        <v>286</v>
      </c>
      <c r="E423" t="s">
        <v>426</v>
      </c>
      <c r="F423">
        <v>0.27289999999999998</v>
      </c>
      <c r="G423">
        <v>419</v>
      </c>
      <c r="H423">
        <f t="shared" si="6"/>
        <v>2</v>
      </c>
    </row>
    <row r="424" spans="1:8" x14ac:dyDescent="0.25">
      <c r="A424">
        <v>66</v>
      </c>
      <c r="B424" t="str">
        <f>STANDINGS_BA[[#This Row],[Team]]&amp;STANDINGS_BA[[#This Row],[League]]</f>
        <v>Impeach DrumpfMain Event Online March 29 8 pm ET League 4</v>
      </c>
      <c r="C424" t="s">
        <v>653</v>
      </c>
      <c r="D424" t="s">
        <v>654</v>
      </c>
      <c r="E424" t="s">
        <v>426</v>
      </c>
      <c r="F424">
        <v>0.2727</v>
      </c>
      <c r="G424">
        <v>415</v>
      </c>
      <c r="H424">
        <f t="shared" si="6"/>
        <v>3</v>
      </c>
    </row>
    <row r="425" spans="1:8" x14ac:dyDescent="0.25">
      <c r="A425">
        <v>81</v>
      </c>
      <c r="B425" t="str">
        <f>STANDINGS_BA[[#This Row],[Team]]&amp;STANDINGS_BA[[#This Row],[League]]</f>
        <v>New World OrderMain Event Online March 29 8 pm ET League 4</v>
      </c>
      <c r="C425" t="s">
        <v>395</v>
      </c>
      <c r="D425" t="s">
        <v>115</v>
      </c>
      <c r="E425" t="s">
        <v>426</v>
      </c>
      <c r="F425">
        <v>0.27189999999999998</v>
      </c>
      <c r="G425">
        <v>400</v>
      </c>
      <c r="H425">
        <f t="shared" si="6"/>
        <v>4</v>
      </c>
    </row>
    <row r="426" spans="1:8" x14ac:dyDescent="0.25">
      <c r="A426">
        <v>85</v>
      </c>
      <c r="B426" t="str">
        <f>STANDINGS_BA[[#This Row],[Team]]&amp;STANDINGS_BA[[#This Row],[League]]</f>
        <v>K9 || LV2Main Event Online March 29 8 pm ET League 4</v>
      </c>
      <c r="C426" t="s">
        <v>560</v>
      </c>
      <c r="D426" t="s">
        <v>37</v>
      </c>
      <c r="E426" t="s">
        <v>426</v>
      </c>
      <c r="F426">
        <v>0.27160000000000001</v>
      </c>
      <c r="G426">
        <v>396</v>
      </c>
      <c r="H426">
        <f t="shared" si="6"/>
        <v>5</v>
      </c>
    </row>
    <row r="427" spans="1:8" x14ac:dyDescent="0.25">
      <c r="A427">
        <v>104</v>
      </c>
      <c r="B427" t="str">
        <f>STANDINGS_BA[[#This Row],[Team]]&amp;STANDINGS_BA[[#This Row],[League]]</f>
        <v>Charlotte's Web GemsMain Event Online March 29 8 pm ET League 4</v>
      </c>
      <c r="C427" t="s">
        <v>494</v>
      </c>
      <c r="D427" t="s">
        <v>148</v>
      </c>
      <c r="E427" t="s">
        <v>426</v>
      </c>
      <c r="F427">
        <v>0.2707</v>
      </c>
      <c r="G427">
        <v>377</v>
      </c>
      <c r="H427">
        <f t="shared" si="6"/>
        <v>6</v>
      </c>
    </row>
    <row r="428" spans="1:8" x14ac:dyDescent="0.25">
      <c r="A428">
        <v>167</v>
      </c>
      <c r="B428" t="str">
        <f>STANDINGS_BA[[#This Row],[Team]]&amp;STANDINGS_BA[[#This Row],[League]]</f>
        <v>BABIP McBatflipsMain Event Online March 29 8 pm ET League 4</v>
      </c>
      <c r="C428" t="s">
        <v>305</v>
      </c>
      <c r="D428" t="s">
        <v>24</v>
      </c>
      <c r="E428" t="s">
        <v>426</v>
      </c>
      <c r="F428">
        <v>0.26790000000000003</v>
      </c>
      <c r="G428">
        <v>314</v>
      </c>
      <c r="H428">
        <f t="shared" si="6"/>
        <v>7</v>
      </c>
    </row>
    <row r="429" spans="1:8" x14ac:dyDescent="0.25">
      <c r="A429">
        <v>188</v>
      </c>
      <c r="B429" t="str">
        <f>STANDINGS_BA[[#This Row],[Team]]&amp;STANDINGS_BA[[#This Row],[League]]</f>
        <v>ALLINMain Event Online March 29 8 pm ET League 4</v>
      </c>
      <c r="C429" t="s">
        <v>509</v>
      </c>
      <c r="D429" t="s">
        <v>345</v>
      </c>
      <c r="E429" t="s">
        <v>426</v>
      </c>
      <c r="F429">
        <v>0.26669999999999999</v>
      </c>
      <c r="G429">
        <v>293</v>
      </c>
      <c r="H429">
        <f t="shared" si="6"/>
        <v>8</v>
      </c>
    </row>
    <row r="430" spans="1:8" x14ac:dyDescent="0.25">
      <c r="A430">
        <v>277</v>
      </c>
      <c r="B430" t="str">
        <f>STANDINGS_BA[[#This Row],[Team]]&amp;STANDINGS_BA[[#This Row],[League]]</f>
        <v>Katz's InfernoMain Event Online March 29 8 pm ET League 4</v>
      </c>
      <c r="C430" t="s">
        <v>571</v>
      </c>
      <c r="D430" t="s">
        <v>571</v>
      </c>
      <c r="E430" t="s">
        <v>426</v>
      </c>
      <c r="F430">
        <v>0.26379999999999998</v>
      </c>
      <c r="G430">
        <v>204</v>
      </c>
      <c r="H430">
        <f t="shared" si="6"/>
        <v>9</v>
      </c>
    </row>
    <row r="431" spans="1:8" x14ac:dyDescent="0.25">
      <c r="A431">
        <v>379</v>
      </c>
      <c r="B431" t="str">
        <f>STANDINGS_BA[[#This Row],[Team]]&amp;STANDINGS_BA[[#This Row],[League]]</f>
        <v>The Last WaltzMain Event Online March 29 8 pm ET League 4</v>
      </c>
      <c r="C431" t="s">
        <v>858</v>
      </c>
      <c r="D431" t="s">
        <v>859</v>
      </c>
      <c r="E431" t="s">
        <v>426</v>
      </c>
      <c r="F431">
        <v>0.25929999999999997</v>
      </c>
      <c r="G431">
        <v>102</v>
      </c>
      <c r="H431">
        <f t="shared" si="6"/>
        <v>10</v>
      </c>
    </row>
    <row r="432" spans="1:8" x14ac:dyDescent="0.25">
      <c r="A432">
        <v>383</v>
      </c>
      <c r="B432" t="str">
        <f>STANDINGS_BA[[#This Row],[Team]]&amp;STANDINGS_BA[[#This Row],[League]]</f>
        <v>No Balls No Babies IIMain Event Online March 29 8 pm ET League 4</v>
      </c>
      <c r="C432" t="s">
        <v>694</v>
      </c>
      <c r="D432" t="s">
        <v>142</v>
      </c>
      <c r="E432" t="s">
        <v>426</v>
      </c>
      <c r="F432">
        <v>0.25900000000000001</v>
      </c>
      <c r="G432">
        <v>98</v>
      </c>
      <c r="H432">
        <f t="shared" si="6"/>
        <v>11</v>
      </c>
    </row>
    <row r="433" spans="1:8" x14ac:dyDescent="0.25">
      <c r="A433">
        <v>416</v>
      </c>
      <c r="B433" t="str">
        <f>STANDINGS_BA[[#This Row],[Team]]&amp;STANDINGS_BA[[#This Row],[League]]</f>
        <v>LunkersMain Event Online March 29 8 pm ET League 4</v>
      </c>
      <c r="C433" t="s">
        <v>869</v>
      </c>
      <c r="D433" t="s">
        <v>77</v>
      </c>
      <c r="E433" t="s">
        <v>426</v>
      </c>
      <c r="F433">
        <v>0.25719999999999998</v>
      </c>
      <c r="G433">
        <v>65</v>
      </c>
      <c r="H433">
        <f t="shared" si="6"/>
        <v>12</v>
      </c>
    </row>
    <row r="434" spans="1:8" x14ac:dyDescent="0.25">
      <c r="A434">
        <v>427</v>
      </c>
      <c r="B434" t="str">
        <f>STANDINGS_BA[[#This Row],[Team]]&amp;STANDINGS_BA[[#This Row],[League]]</f>
        <v>Lets Go Storm 3Main Event Online March 29 8 pm ET League 4</v>
      </c>
      <c r="C434" t="s">
        <v>849</v>
      </c>
      <c r="D434" t="s">
        <v>850</v>
      </c>
      <c r="E434" t="s">
        <v>426</v>
      </c>
      <c r="F434">
        <v>0.25619999999999998</v>
      </c>
      <c r="G434">
        <v>54</v>
      </c>
      <c r="H434">
        <f t="shared" si="6"/>
        <v>13</v>
      </c>
    </row>
    <row r="435" spans="1:8" x14ac:dyDescent="0.25">
      <c r="A435">
        <v>448</v>
      </c>
      <c r="B435" t="str">
        <f>STANDINGS_BA[[#This Row],[Team]]&amp;STANDINGS_BA[[#This Row],[League]]</f>
        <v>Team BraudMain Event Online March 29 8 pm ET League 4</v>
      </c>
      <c r="C435" t="s">
        <v>398</v>
      </c>
      <c r="D435" t="s">
        <v>399</v>
      </c>
      <c r="E435" t="s">
        <v>426</v>
      </c>
      <c r="F435">
        <v>0.25330000000000003</v>
      </c>
      <c r="G435">
        <v>33</v>
      </c>
      <c r="H435">
        <f t="shared" si="6"/>
        <v>14</v>
      </c>
    </row>
    <row r="436" spans="1:8" x14ac:dyDescent="0.25">
      <c r="A436">
        <v>462</v>
      </c>
      <c r="B436" t="str">
        <f>STANDINGS_BA[[#This Row],[Team]]&amp;STANDINGS_BA[[#This Row],[League]]</f>
        <v>Texas ConnectionMain Event Online March 29 8 pm ET League 4</v>
      </c>
      <c r="C436" t="s">
        <v>165</v>
      </c>
      <c r="D436" t="s">
        <v>19</v>
      </c>
      <c r="E436" t="s">
        <v>426</v>
      </c>
      <c r="F436">
        <v>0.25169999999999998</v>
      </c>
      <c r="G436">
        <v>19</v>
      </c>
      <c r="H436">
        <f t="shared" si="6"/>
        <v>15</v>
      </c>
    </row>
    <row r="437" spans="1:8" x14ac:dyDescent="0.25">
      <c r="A437">
        <v>20</v>
      </c>
      <c r="B437" t="str">
        <f>STANDINGS_BA[[#This Row],[Team]]&amp;STANDINGS_BA[[#This Row],[League]]</f>
        <v>WalfredoMain Event Online March 30 8 pm ET League 1</v>
      </c>
      <c r="C437" t="s">
        <v>844</v>
      </c>
      <c r="D437" t="s">
        <v>845</v>
      </c>
      <c r="E437" t="s">
        <v>319</v>
      </c>
      <c r="F437">
        <v>0.27710000000000001</v>
      </c>
      <c r="G437">
        <v>461</v>
      </c>
      <c r="H437">
        <f t="shared" si="6"/>
        <v>1</v>
      </c>
    </row>
    <row r="438" spans="1:8" x14ac:dyDescent="0.25">
      <c r="A438">
        <v>33</v>
      </c>
      <c r="B438" t="str">
        <f>STANDINGS_BA[[#This Row],[Team]]&amp;STANDINGS_BA[[#This Row],[League]]</f>
        <v>Team BennetteMain Event Online March 30 8 pm ET League 1</v>
      </c>
      <c r="C438" t="s">
        <v>767</v>
      </c>
      <c r="D438" t="s">
        <v>768</v>
      </c>
      <c r="E438" t="s">
        <v>319</v>
      </c>
      <c r="F438">
        <v>0.2752</v>
      </c>
      <c r="G438">
        <v>448</v>
      </c>
      <c r="H438">
        <f t="shared" si="6"/>
        <v>2</v>
      </c>
    </row>
    <row r="439" spans="1:8" x14ac:dyDescent="0.25">
      <c r="A439">
        <v>121</v>
      </c>
      <c r="B439" t="str">
        <f>STANDINGS_BA[[#This Row],[Team]]&amp;STANDINGS_BA[[#This Row],[League]]</f>
        <v>DemolitionMain Event Online March 30 8 pm ET League 1</v>
      </c>
      <c r="C439" t="s">
        <v>470</v>
      </c>
      <c r="D439" t="s">
        <v>471</v>
      </c>
      <c r="E439" t="s">
        <v>319</v>
      </c>
      <c r="F439">
        <v>0.26989999999999997</v>
      </c>
      <c r="G439">
        <v>360</v>
      </c>
      <c r="H439">
        <f t="shared" si="6"/>
        <v>3</v>
      </c>
    </row>
    <row r="440" spans="1:8" x14ac:dyDescent="0.25">
      <c r="A440">
        <v>133</v>
      </c>
      <c r="B440" t="str">
        <f>STANDINGS_BA[[#This Row],[Team]]&amp;STANDINGS_BA[[#This Row],[League]]</f>
        <v>One for the DaggerMain Event Online March 30 8 pm ET League 1</v>
      </c>
      <c r="C440" t="s">
        <v>57</v>
      </c>
      <c r="D440" t="s">
        <v>58</v>
      </c>
      <c r="E440" t="s">
        <v>319</v>
      </c>
      <c r="F440">
        <v>0.26950000000000002</v>
      </c>
      <c r="G440">
        <v>348</v>
      </c>
      <c r="H440">
        <f t="shared" si="6"/>
        <v>4</v>
      </c>
    </row>
    <row r="441" spans="1:8" x14ac:dyDescent="0.25">
      <c r="A441">
        <v>141</v>
      </c>
      <c r="B441" t="str">
        <f>STANDINGS_BA[[#This Row],[Team]]&amp;STANDINGS_BA[[#This Row],[League]]</f>
        <v>El PresidenteMain Event Online March 30 8 pm ET League 1</v>
      </c>
      <c r="C441" t="s">
        <v>535</v>
      </c>
      <c r="D441" t="s">
        <v>380</v>
      </c>
      <c r="E441" t="s">
        <v>319</v>
      </c>
      <c r="F441">
        <v>0.26889999999999997</v>
      </c>
      <c r="G441">
        <v>340</v>
      </c>
      <c r="H441">
        <f t="shared" si="6"/>
        <v>5</v>
      </c>
    </row>
    <row r="442" spans="1:8" x14ac:dyDescent="0.25">
      <c r="A442">
        <v>177</v>
      </c>
      <c r="B442" t="str">
        <f>STANDINGS_BA[[#This Row],[Team]]&amp;STANDINGS_BA[[#This Row],[League]]</f>
        <v>D'Glester HardunkichudMain Event Online March 30 8 pm ET League 1</v>
      </c>
      <c r="C442" t="s">
        <v>462</v>
      </c>
      <c r="D442" t="s">
        <v>382</v>
      </c>
      <c r="E442" t="s">
        <v>319</v>
      </c>
      <c r="F442">
        <v>0.26740000000000003</v>
      </c>
      <c r="G442">
        <v>304</v>
      </c>
      <c r="H442">
        <f t="shared" si="6"/>
        <v>6</v>
      </c>
    </row>
    <row r="443" spans="1:8" x14ac:dyDescent="0.25">
      <c r="A443">
        <v>201</v>
      </c>
      <c r="B443" t="str">
        <f>STANDINGS_BA[[#This Row],[Team]]&amp;STANDINGS_BA[[#This Row],[League]]</f>
        <v>Team mitseffMain Event Online March 30 8 pm ET League 1</v>
      </c>
      <c r="C443" t="s">
        <v>572</v>
      </c>
      <c r="D443" t="s">
        <v>574</v>
      </c>
      <c r="E443" t="s">
        <v>319</v>
      </c>
      <c r="F443">
        <v>0.26619999999999999</v>
      </c>
      <c r="G443">
        <v>280</v>
      </c>
      <c r="H443">
        <f t="shared" si="6"/>
        <v>7</v>
      </c>
    </row>
    <row r="444" spans="1:8" x14ac:dyDescent="0.25">
      <c r="A444">
        <v>224</v>
      </c>
      <c r="B444" t="str">
        <f>STANDINGS_BA[[#This Row],[Team]]&amp;STANDINGS_BA[[#This Row],[League]]</f>
        <v>Mr. Wilhelm's A SquadMain Event Online March 30 8 pm ET League 1</v>
      </c>
      <c r="C444" t="s">
        <v>484</v>
      </c>
      <c r="D444" t="s">
        <v>428</v>
      </c>
      <c r="E444" t="s">
        <v>319</v>
      </c>
      <c r="F444">
        <v>0.26550000000000001</v>
      </c>
      <c r="G444">
        <v>257</v>
      </c>
      <c r="H444">
        <f t="shared" si="6"/>
        <v>8</v>
      </c>
    </row>
    <row r="445" spans="1:8" x14ac:dyDescent="0.25">
      <c r="A445">
        <v>259</v>
      </c>
      <c r="B445" t="str">
        <f>STANDINGS_BA[[#This Row],[Team]]&amp;STANDINGS_BA[[#This Row],[League]]</f>
        <v>Puddle of NudMain Event Online March 30 8 pm ET League 1</v>
      </c>
      <c r="C445" t="s">
        <v>254</v>
      </c>
      <c r="D445" t="s">
        <v>108</v>
      </c>
      <c r="E445" t="s">
        <v>319</v>
      </c>
      <c r="F445">
        <v>0.26450000000000001</v>
      </c>
      <c r="G445">
        <v>222</v>
      </c>
      <c r="H445">
        <f t="shared" si="6"/>
        <v>9</v>
      </c>
    </row>
    <row r="446" spans="1:8" x14ac:dyDescent="0.25">
      <c r="A446">
        <v>260</v>
      </c>
      <c r="B446" t="str">
        <f>STANDINGS_BA[[#This Row],[Team]]&amp;STANDINGS_BA[[#This Row],[League]]</f>
        <v>Stoop Ball 2Main Event Online March 30 8 pm ET League 1</v>
      </c>
      <c r="C446" t="s">
        <v>282</v>
      </c>
      <c r="D446" t="s">
        <v>253</v>
      </c>
      <c r="E446" t="s">
        <v>319</v>
      </c>
      <c r="F446">
        <v>0.26429999999999998</v>
      </c>
      <c r="G446">
        <v>221</v>
      </c>
      <c r="H446">
        <f t="shared" si="6"/>
        <v>10</v>
      </c>
    </row>
    <row r="447" spans="1:8" x14ac:dyDescent="0.25">
      <c r="A447">
        <v>273</v>
      </c>
      <c r="B447" t="str">
        <f>STANDINGS_BA[[#This Row],[Team]]&amp;STANDINGS_BA[[#This Row],[League]]</f>
        <v>deadmoney5Main Event Online March 30 8 pm ET League 1</v>
      </c>
      <c r="C447" t="s">
        <v>250</v>
      </c>
      <c r="D447" t="s">
        <v>53</v>
      </c>
      <c r="E447" t="s">
        <v>319</v>
      </c>
      <c r="F447">
        <v>0.26390000000000002</v>
      </c>
      <c r="G447">
        <v>208</v>
      </c>
      <c r="H447">
        <f t="shared" si="6"/>
        <v>11</v>
      </c>
    </row>
    <row r="448" spans="1:8" x14ac:dyDescent="0.25">
      <c r="A448">
        <v>392</v>
      </c>
      <c r="B448" t="str">
        <f>STANDINGS_BA[[#This Row],[Team]]&amp;STANDINGS_BA[[#This Row],[League]]</f>
        <v>KaizenMain Event Online March 30 8 pm ET League 1</v>
      </c>
      <c r="C448" t="s">
        <v>630</v>
      </c>
      <c r="D448" t="s">
        <v>631</v>
      </c>
      <c r="E448" t="s">
        <v>319</v>
      </c>
      <c r="F448">
        <v>0.2586</v>
      </c>
      <c r="G448">
        <v>89</v>
      </c>
      <c r="H448">
        <f t="shared" si="6"/>
        <v>12</v>
      </c>
    </row>
    <row r="449" spans="1:8" x14ac:dyDescent="0.25">
      <c r="A449">
        <v>398</v>
      </c>
      <c r="B449" t="str">
        <f>STANDINGS_BA[[#This Row],[Team]]&amp;STANDINGS_BA[[#This Row],[League]]</f>
        <v>The Notorious C.O.Z.Main Event Online March 30 8 pm ET League 1</v>
      </c>
      <c r="C449" t="s">
        <v>491</v>
      </c>
      <c r="D449" t="s">
        <v>122</v>
      </c>
      <c r="E449" t="s">
        <v>319</v>
      </c>
      <c r="F449">
        <v>0.25829999999999997</v>
      </c>
      <c r="G449">
        <v>83</v>
      </c>
      <c r="H449">
        <f t="shared" si="6"/>
        <v>13</v>
      </c>
    </row>
    <row r="450" spans="1:8" x14ac:dyDescent="0.25">
      <c r="A450">
        <v>424</v>
      </c>
      <c r="B450" t="str">
        <f>STANDINGS_BA[[#This Row],[Team]]&amp;STANDINGS_BA[[#This Row],[League]]</f>
        <v>Team JohnsonMain Event Online March 30 8 pm ET League 1</v>
      </c>
      <c r="C450" t="s">
        <v>151</v>
      </c>
      <c r="D450" t="s">
        <v>152</v>
      </c>
      <c r="E450" t="s">
        <v>319</v>
      </c>
      <c r="F450">
        <v>0.25690000000000002</v>
      </c>
      <c r="G450">
        <v>57</v>
      </c>
      <c r="H450">
        <f t="shared" ref="H450:H481" si="7">IF(E450=E449,H449+1,1)</f>
        <v>14</v>
      </c>
    </row>
    <row r="451" spans="1:8" x14ac:dyDescent="0.25">
      <c r="A451">
        <v>459</v>
      </c>
      <c r="B451" t="str">
        <f>STANDINGS_BA[[#This Row],[Team]]&amp;STANDINGS_BA[[#This Row],[League]]</f>
        <v>FlawlessTomLawlessMain Event Online March 30 8 pm ET League 1</v>
      </c>
      <c r="C451" t="s">
        <v>649</v>
      </c>
      <c r="D451" t="s">
        <v>650</v>
      </c>
      <c r="E451" t="s">
        <v>319</v>
      </c>
      <c r="F451">
        <v>0.25190000000000001</v>
      </c>
      <c r="G451">
        <v>22</v>
      </c>
      <c r="H451">
        <f t="shared" si="7"/>
        <v>15</v>
      </c>
    </row>
    <row r="452" spans="1:8" x14ac:dyDescent="0.25">
      <c r="A452">
        <v>10</v>
      </c>
      <c r="B452" t="str">
        <f>STANDINGS_BA[[#This Row],[Team]]&amp;STANDINGS_BA[[#This Row],[League]]</f>
        <v>Fire Dynasty BCMain Event Online March 30 8 pm ET League 2</v>
      </c>
      <c r="C452" t="s">
        <v>21</v>
      </c>
      <c r="D452" t="s">
        <v>22</v>
      </c>
      <c r="E452" t="s">
        <v>307</v>
      </c>
      <c r="F452">
        <v>0.27910000000000001</v>
      </c>
      <c r="G452">
        <v>471</v>
      </c>
      <c r="H452">
        <f t="shared" si="7"/>
        <v>1</v>
      </c>
    </row>
    <row r="453" spans="1:8" x14ac:dyDescent="0.25">
      <c r="A453">
        <v>36</v>
      </c>
      <c r="B453" t="str">
        <f>STANDINGS_BA[[#This Row],[Team]]&amp;STANDINGS_BA[[#This Row],[League]]</f>
        <v>Rockwell's TrollhuntersMain Event Online March 30 8 pm ET League 2</v>
      </c>
      <c r="C453" t="s">
        <v>431</v>
      </c>
      <c r="D453" t="s">
        <v>114</v>
      </c>
      <c r="E453" t="s">
        <v>307</v>
      </c>
      <c r="F453">
        <v>0.2747</v>
      </c>
      <c r="G453">
        <v>445</v>
      </c>
      <c r="H453">
        <f t="shared" si="7"/>
        <v>2</v>
      </c>
    </row>
    <row r="454" spans="1:8" x14ac:dyDescent="0.25">
      <c r="A454">
        <v>70</v>
      </c>
      <c r="B454" t="str">
        <f>STANDINGS_BA[[#This Row],[Team]]&amp;STANDINGS_BA[[#This Row],[League]]</f>
        <v>Doctor WhoMain Event Online March 30 8 pm ET League 2</v>
      </c>
      <c r="C454" t="s">
        <v>312</v>
      </c>
      <c r="D454" t="s">
        <v>148</v>
      </c>
      <c r="E454" t="s">
        <v>307</v>
      </c>
      <c r="F454">
        <v>0.27260000000000001</v>
      </c>
      <c r="G454">
        <v>411</v>
      </c>
      <c r="H454">
        <f t="shared" si="7"/>
        <v>3</v>
      </c>
    </row>
    <row r="455" spans="1:8" x14ac:dyDescent="0.25">
      <c r="A455">
        <v>94</v>
      </c>
      <c r="B455" t="str">
        <f>STANDINGS_BA[[#This Row],[Team]]&amp;STANDINGS_BA[[#This Row],[League]]</f>
        <v>BlueWaveMain Event Online March 30 8 pm ET League 2</v>
      </c>
      <c r="C455" t="s">
        <v>776</v>
      </c>
      <c r="D455" t="s">
        <v>286</v>
      </c>
      <c r="E455" t="s">
        <v>307</v>
      </c>
      <c r="F455">
        <v>0.27100000000000002</v>
      </c>
      <c r="G455">
        <v>387</v>
      </c>
      <c r="H455">
        <f t="shared" si="7"/>
        <v>4</v>
      </c>
    </row>
    <row r="456" spans="1:8" x14ac:dyDescent="0.25">
      <c r="A456">
        <v>137</v>
      </c>
      <c r="B456" t="str">
        <f>STANDINGS_BA[[#This Row],[Team]]&amp;STANDINGS_BA[[#This Row],[League]]</f>
        <v>Team MadaniMain Event Online March 30 8 pm ET League 2</v>
      </c>
      <c r="C456" t="s">
        <v>153</v>
      </c>
      <c r="D456" t="s">
        <v>492</v>
      </c>
      <c r="E456" t="s">
        <v>307</v>
      </c>
      <c r="F456">
        <v>0.26919999999999999</v>
      </c>
      <c r="G456">
        <v>344</v>
      </c>
      <c r="H456">
        <f t="shared" si="7"/>
        <v>5</v>
      </c>
    </row>
    <row r="457" spans="1:8" x14ac:dyDescent="0.25">
      <c r="A457">
        <v>217</v>
      </c>
      <c r="B457" t="str">
        <f>STANDINGS_BA[[#This Row],[Team]]&amp;STANDINGS_BA[[#This Row],[League]]</f>
        <v>Glenneration XMain Event Online March 30 8 pm ET League 2</v>
      </c>
      <c r="C457" t="s">
        <v>145</v>
      </c>
      <c r="D457" t="s">
        <v>146</v>
      </c>
      <c r="E457" t="s">
        <v>307</v>
      </c>
      <c r="F457">
        <v>0.2656</v>
      </c>
      <c r="G457">
        <v>264</v>
      </c>
      <c r="H457">
        <f t="shared" si="7"/>
        <v>6</v>
      </c>
    </row>
    <row r="458" spans="1:8" x14ac:dyDescent="0.25">
      <c r="A458">
        <v>254</v>
      </c>
      <c r="B458" t="str">
        <f>STANDINGS_BA[[#This Row],[Team]]&amp;STANDINGS_BA[[#This Row],[League]]</f>
        <v>Money IIIMain Event Online March 30 8 pm ET League 2</v>
      </c>
      <c r="C458" t="s">
        <v>423</v>
      </c>
      <c r="D458" t="s">
        <v>67</v>
      </c>
      <c r="E458" t="s">
        <v>307</v>
      </c>
      <c r="F458">
        <v>0.2646</v>
      </c>
      <c r="G458">
        <v>227</v>
      </c>
      <c r="H458">
        <f t="shared" si="7"/>
        <v>7</v>
      </c>
    </row>
    <row r="459" spans="1:8" x14ac:dyDescent="0.25">
      <c r="A459">
        <v>261</v>
      </c>
      <c r="B459" t="str">
        <f>STANDINGS_BA[[#This Row],[Team]]&amp;STANDINGS_BA[[#This Row],[League]]</f>
        <v>Pine Tar Pros- ME3Main Event Online March 30 8 pm ET League 2</v>
      </c>
      <c r="C459" t="s">
        <v>531</v>
      </c>
      <c r="D459" t="s">
        <v>50</v>
      </c>
      <c r="E459" t="s">
        <v>307</v>
      </c>
      <c r="F459">
        <v>0.26429999999999998</v>
      </c>
      <c r="G459">
        <v>220</v>
      </c>
      <c r="H459">
        <f t="shared" si="7"/>
        <v>8</v>
      </c>
    </row>
    <row r="460" spans="1:8" x14ac:dyDescent="0.25">
      <c r="A460">
        <v>286</v>
      </c>
      <c r="B460" t="str">
        <f>STANDINGS_BA[[#This Row],[Team]]&amp;STANDINGS_BA[[#This Row],[League]]</f>
        <v>So bad I don't deserve a team nameMain Event Online March 30 8 pm ET League 2</v>
      </c>
      <c r="C460" t="s">
        <v>881</v>
      </c>
      <c r="D460" t="s">
        <v>132</v>
      </c>
      <c r="E460" t="s">
        <v>307</v>
      </c>
      <c r="F460">
        <v>0.26350000000000001</v>
      </c>
      <c r="G460">
        <v>195</v>
      </c>
      <c r="H460">
        <f t="shared" si="7"/>
        <v>9</v>
      </c>
    </row>
    <row r="461" spans="1:8" x14ac:dyDescent="0.25">
      <c r="A461">
        <v>304</v>
      </c>
      <c r="B461" t="str">
        <f>STANDINGS_BA[[#This Row],[Team]]&amp;STANDINGS_BA[[#This Row],[League]]</f>
        <v>Ulrich's Rebellion RoomMain Event Online March 30 8 pm ET League 2</v>
      </c>
      <c r="C461" t="s">
        <v>833</v>
      </c>
      <c r="D461" t="s">
        <v>184</v>
      </c>
      <c r="E461" t="s">
        <v>307</v>
      </c>
      <c r="F461">
        <v>0.26290000000000002</v>
      </c>
      <c r="G461">
        <v>177</v>
      </c>
      <c r="H461">
        <f t="shared" si="7"/>
        <v>10</v>
      </c>
    </row>
    <row r="462" spans="1:8" x14ac:dyDescent="0.25">
      <c r="A462">
        <v>363</v>
      </c>
      <c r="B462" t="str">
        <f>STANDINGS_BA[[#This Row],[Team]]&amp;STANDINGS_BA[[#This Row],[League]]</f>
        <v>ALarmMain Event Online March 30 8 pm ET League 2</v>
      </c>
      <c r="C462" t="s">
        <v>824</v>
      </c>
      <c r="D462" t="s">
        <v>73</v>
      </c>
      <c r="E462" t="s">
        <v>307</v>
      </c>
      <c r="F462">
        <v>0.26029999999999998</v>
      </c>
      <c r="G462">
        <v>118</v>
      </c>
      <c r="H462">
        <f t="shared" si="7"/>
        <v>11</v>
      </c>
    </row>
    <row r="463" spans="1:8" x14ac:dyDescent="0.25">
      <c r="A463">
        <v>399</v>
      </c>
      <c r="B463" t="str">
        <f>STANDINGS_BA[[#This Row],[Team]]&amp;STANDINGS_BA[[#This Row],[League]]</f>
        <v>Baseball sevant 2Main Event Online March 30 8 pm ET League 2</v>
      </c>
      <c r="C463" t="s">
        <v>335</v>
      </c>
      <c r="D463" t="s">
        <v>231</v>
      </c>
      <c r="E463" t="s">
        <v>307</v>
      </c>
      <c r="F463">
        <v>0.25819999999999999</v>
      </c>
      <c r="G463">
        <v>82</v>
      </c>
      <c r="H463">
        <f t="shared" si="7"/>
        <v>12</v>
      </c>
    </row>
    <row r="464" spans="1:8" x14ac:dyDescent="0.25">
      <c r="A464">
        <v>400</v>
      </c>
      <c r="B464" t="str">
        <f>STANDINGS_BA[[#This Row],[Team]]&amp;STANDINGS_BA[[#This Row],[League]]</f>
        <v>Maspeth SOPRANOSMain Event Online March 30 8 pm ET League 2</v>
      </c>
      <c r="C464" t="s">
        <v>677</v>
      </c>
      <c r="D464" t="s">
        <v>678</v>
      </c>
      <c r="E464" t="s">
        <v>307</v>
      </c>
      <c r="F464">
        <v>0.2581</v>
      </c>
      <c r="G464">
        <v>81</v>
      </c>
      <c r="H464">
        <f t="shared" si="7"/>
        <v>13</v>
      </c>
    </row>
    <row r="465" spans="1:8" x14ac:dyDescent="0.25">
      <c r="A465">
        <v>428</v>
      </c>
      <c r="B465" t="str">
        <f>STANDINGS_BA[[#This Row],[Team]]&amp;STANDINGS_BA[[#This Row],[League]]</f>
        <v>FoleyMain Event Online March 30 8 pm ET League 2</v>
      </c>
      <c r="C465" t="s">
        <v>588</v>
      </c>
      <c r="D465" t="s">
        <v>589</v>
      </c>
      <c r="E465" t="s">
        <v>307</v>
      </c>
      <c r="F465">
        <v>0.25609999999999999</v>
      </c>
      <c r="G465">
        <v>53</v>
      </c>
      <c r="H465">
        <f t="shared" si="7"/>
        <v>14</v>
      </c>
    </row>
    <row r="466" spans="1:8" x14ac:dyDescent="0.25">
      <c r="A466">
        <v>479</v>
      </c>
      <c r="B466" t="str">
        <f>STANDINGS_BA[[#This Row],[Team]]&amp;STANDINGS_BA[[#This Row],[League]]</f>
        <v>MustSeeTV314{M3}Main Event Online March 30 8 pm ET League 2</v>
      </c>
      <c r="C466" t="s">
        <v>871</v>
      </c>
      <c r="D466" t="s">
        <v>40</v>
      </c>
      <c r="E466" t="s">
        <v>307</v>
      </c>
      <c r="F466">
        <v>0.2455</v>
      </c>
      <c r="G466">
        <v>2</v>
      </c>
      <c r="H466">
        <f t="shared" si="7"/>
        <v>15</v>
      </c>
    </row>
    <row r="467" spans="1:8" x14ac:dyDescent="0.25">
      <c r="A467">
        <v>6</v>
      </c>
      <c r="B467" t="str">
        <f>STANDINGS_BA[[#This Row],[Team]]&amp;STANDINGS_BA[[#This Row],[League]]</f>
        <v>Bats + WingersMain Event Online March 30 8 pm ET League 3</v>
      </c>
      <c r="C467" t="s">
        <v>566</v>
      </c>
      <c r="D467" t="s">
        <v>25</v>
      </c>
      <c r="E467" t="s">
        <v>422</v>
      </c>
      <c r="F467">
        <v>0.28029999999999999</v>
      </c>
      <c r="G467">
        <v>475</v>
      </c>
      <c r="H467">
        <f t="shared" si="7"/>
        <v>1</v>
      </c>
    </row>
    <row r="468" spans="1:8" x14ac:dyDescent="0.25">
      <c r="A468">
        <v>61</v>
      </c>
      <c r="B468" t="str">
        <f>STANDINGS_BA[[#This Row],[Team]]&amp;STANDINGS_BA[[#This Row],[League]]</f>
        <v>Home Run DerbiesMain Event Online March 30 8 pm ET League 3</v>
      </c>
      <c r="C468" t="s">
        <v>448</v>
      </c>
      <c r="D468" t="s">
        <v>343</v>
      </c>
      <c r="E468" t="s">
        <v>422</v>
      </c>
      <c r="F468">
        <v>0.27289999999999998</v>
      </c>
      <c r="G468">
        <v>420</v>
      </c>
      <c r="H468">
        <f t="shared" si="7"/>
        <v>2</v>
      </c>
    </row>
    <row r="469" spans="1:8" x14ac:dyDescent="0.25">
      <c r="A469">
        <v>65</v>
      </c>
      <c r="B469" t="str">
        <f>STANDINGS_BA[[#This Row],[Team]]&amp;STANDINGS_BA[[#This Row],[League]]</f>
        <v>I Love Don DenkingerMain Event Online March 30 8 pm ET League 3</v>
      </c>
      <c r="C469" t="s">
        <v>420</v>
      </c>
      <c r="D469" t="s">
        <v>421</v>
      </c>
      <c r="E469" t="s">
        <v>422</v>
      </c>
      <c r="F469">
        <v>0.2727</v>
      </c>
      <c r="G469">
        <v>416</v>
      </c>
      <c r="H469">
        <f t="shared" si="7"/>
        <v>3</v>
      </c>
    </row>
    <row r="470" spans="1:8" x14ac:dyDescent="0.25">
      <c r="A470">
        <v>139</v>
      </c>
      <c r="B470" t="str">
        <f>STANDINGS_BA[[#This Row],[Team]]&amp;STANDINGS_BA[[#This Row],[League]]</f>
        <v>Mulleteers IIMain Event Online March 30 8 pm ET League 3</v>
      </c>
      <c r="C470" t="s">
        <v>765</v>
      </c>
      <c r="D470" t="s">
        <v>191</v>
      </c>
      <c r="E470" t="s">
        <v>422</v>
      </c>
      <c r="F470">
        <v>0.26900000000000002</v>
      </c>
      <c r="G470">
        <v>342</v>
      </c>
      <c r="H470">
        <f t="shared" si="7"/>
        <v>4</v>
      </c>
    </row>
    <row r="471" spans="1:8" x14ac:dyDescent="0.25">
      <c r="A471">
        <v>173</v>
      </c>
      <c r="B471" t="str">
        <f>STANDINGS_BA[[#This Row],[Team]]&amp;STANDINGS_BA[[#This Row],[League]]</f>
        <v>The Justice BerrysMain Event Online March 30 8 pm ET League 3</v>
      </c>
      <c r="C471" t="s">
        <v>594</v>
      </c>
      <c r="D471" t="s">
        <v>69</v>
      </c>
      <c r="E471" t="s">
        <v>422</v>
      </c>
      <c r="F471">
        <v>0.2676</v>
      </c>
      <c r="G471">
        <v>308</v>
      </c>
      <c r="H471">
        <f t="shared" si="7"/>
        <v>5</v>
      </c>
    </row>
    <row r="472" spans="1:8" x14ac:dyDescent="0.25">
      <c r="A472">
        <v>191</v>
      </c>
      <c r="B472" t="str">
        <f>STANDINGS_BA[[#This Row],[Team]]&amp;STANDINGS_BA[[#This Row],[League]]</f>
        <v>Team LibrosMain Event Online March 30 8 pm ET League 3</v>
      </c>
      <c r="C472" t="s">
        <v>338</v>
      </c>
      <c r="D472" t="s">
        <v>339</v>
      </c>
      <c r="E472" t="s">
        <v>422</v>
      </c>
      <c r="F472">
        <v>0.26650000000000001</v>
      </c>
      <c r="G472">
        <v>290</v>
      </c>
      <c r="H472">
        <f t="shared" si="7"/>
        <v>6</v>
      </c>
    </row>
    <row r="473" spans="1:8" x14ac:dyDescent="0.25">
      <c r="A473">
        <v>257</v>
      </c>
      <c r="B473" t="str">
        <f>STANDINGS_BA[[#This Row],[Team]]&amp;STANDINGS_BA[[#This Row],[League]]</f>
        <v>President JesusMain Event Online March 30 8 pm ET League 3</v>
      </c>
      <c r="C473" t="s">
        <v>203</v>
      </c>
      <c r="D473" t="s">
        <v>102</v>
      </c>
      <c r="E473" t="s">
        <v>422</v>
      </c>
      <c r="F473">
        <v>0.26450000000000001</v>
      </c>
      <c r="G473">
        <v>224</v>
      </c>
      <c r="H473">
        <f t="shared" si="7"/>
        <v>7</v>
      </c>
    </row>
    <row r="474" spans="1:8" x14ac:dyDescent="0.25">
      <c r="A474">
        <v>321</v>
      </c>
      <c r="B474" t="str">
        <f>STANDINGS_BA[[#This Row],[Team]]&amp;STANDINGS_BA[[#This Row],[League]]</f>
        <v>Team BraderMain Event Online March 30 8 pm ET League 3</v>
      </c>
      <c r="C474" t="s">
        <v>503</v>
      </c>
      <c r="D474" t="s">
        <v>504</v>
      </c>
      <c r="E474" t="s">
        <v>422</v>
      </c>
      <c r="F474">
        <v>0.26219999999999999</v>
      </c>
      <c r="G474">
        <v>160</v>
      </c>
      <c r="H474">
        <f t="shared" si="7"/>
        <v>8</v>
      </c>
    </row>
    <row r="475" spans="1:8" x14ac:dyDescent="0.25">
      <c r="A475">
        <v>329</v>
      </c>
      <c r="B475" t="str">
        <f>STANDINGS_BA[[#This Row],[Team]]&amp;STANDINGS_BA[[#This Row],[League]]</f>
        <v>Winning Fantasy BaseballMain Event Online March 30 8 pm ET League 3</v>
      </c>
      <c r="C475" t="s">
        <v>311</v>
      </c>
      <c r="D475" t="s">
        <v>78</v>
      </c>
      <c r="E475" t="s">
        <v>422</v>
      </c>
      <c r="F475">
        <v>0.26190000000000002</v>
      </c>
      <c r="G475">
        <v>152</v>
      </c>
      <c r="H475">
        <f t="shared" si="7"/>
        <v>9</v>
      </c>
    </row>
    <row r="476" spans="1:8" x14ac:dyDescent="0.25">
      <c r="A476">
        <v>341</v>
      </c>
      <c r="B476" t="str">
        <f>STANDINGS_BA[[#This Row],[Team]]&amp;STANDINGS_BA[[#This Row],[League]]</f>
        <v>StealthMain Event Online March 30 8 pm ET League 3</v>
      </c>
      <c r="C476" t="s">
        <v>608</v>
      </c>
      <c r="D476" t="s">
        <v>62</v>
      </c>
      <c r="E476" t="s">
        <v>422</v>
      </c>
      <c r="F476">
        <v>0.26150000000000001</v>
      </c>
      <c r="G476">
        <v>140</v>
      </c>
      <c r="H476">
        <f t="shared" si="7"/>
        <v>10</v>
      </c>
    </row>
    <row r="477" spans="1:8" x14ac:dyDescent="0.25">
      <c r="A477">
        <v>342</v>
      </c>
      <c r="B477" t="str">
        <f>STANDINGS_BA[[#This Row],[Team]]&amp;STANDINGS_BA[[#This Row],[League]]</f>
        <v>A-TeamMain Event Online March 30 8 pm ET League 3</v>
      </c>
      <c r="C477" t="s">
        <v>26</v>
      </c>
      <c r="D477" t="s">
        <v>27</v>
      </c>
      <c r="E477" t="s">
        <v>422</v>
      </c>
      <c r="F477">
        <v>0.26140000000000002</v>
      </c>
      <c r="G477">
        <v>139</v>
      </c>
      <c r="H477">
        <f t="shared" si="7"/>
        <v>11</v>
      </c>
    </row>
    <row r="478" spans="1:8" x14ac:dyDescent="0.25">
      <c r="A478">
        <v>377</v>
      </c>
      <c r="B478" t="str">
        <f>STANDINGS_BA[[#This Row],[Team]]&amp;STANDINGS_BA[[#This Row],[League]]</f>
        <v>BABIP McbatflipsMain Event Online March 30 8 pm ET League 3</v>
      </c>
      <c r="C478" t="s">
        <v>770</v>
      </c>
      <c r="D478" t="s">
        <v>24</v>
      </c>
      <c r="E478" t="s">
        <v>422</v>
      </c>
      <c r="F478">
        <v>0.25950000000000001</v>
      </c>
      <c r="G478">
        <v>104</v>
      </c>
      <c r="H478">
        <f t="shared" si="7"/>
        <v>12</v>
      </c>
    </row>
    <row r="479" spans="1:8" x14ac:dyDescent="0.25">
      <c r="A479">
        <v>391</v>
      </c>
      <c r="B479" t="str">
        <f>STANDINGS_BA[[#This Row],[Team]]&amp;STANDINGS_BA[[#This Row],[League]]</f>
        <v>Spartacus IIMain Event Online March 30 8 pm ET League 3</v>
      </c>
      <c r="C479" t="s">
        <v>497</v>
      </c>
      <c r="D479" t="s">
        <v>498</v>
      </c>
      <c r="E479" t="s">
        <v>422</v>
      </c>
      <c r="F479">
        <v>0.2586</v>
      </c>
      <c r="G479">
        <v>90</v>
      </c>
      <c r="H479">
        <f t="shared" si="7"/>
        <v>13</v>
      </c>
    </row>
    <row r="480" spans="1:8" x14ac:dyDescent="0.25">
      <c r="A480">
        <v>461</v>
      </c>
      <c r="B480" t="str">
        <f>STANDINGS_BA[[#This Row],[Team]]&amp;STANDINGS_BA[[#This Row],[League]]</f>
        <v>HAMCROMain Event Online March 30 8 pm ET League 3</v>
      </c>
      <c r="C480" t="s">
        <v>840</v>
      </c>
      <c r="D480" t="s">
        <v>79</v>
      </c>
      <c r="E480" t="s">
        <v>422</v>
      </c>
      <c r="F480">
        <v>0.25180000000000002</v>
      </c>
      <c r="G480">
        <v>20</v>
      </c>
      <c r="H480">
        <f t="shared" si="7"/>
        <v>14</v>
      </c>
    </row>
    <row r="481" spans="1:8" x14ac:dyDescent="0.25">
      <c r="A481">
        <v>473</v>
      </c>
      <c r="B481" t="str">
        <f>STANDINGS_BA[[#This Row],[Team]]&amp;STANDINGS_BA[[#This Row],[League]]</f>
        <v>Team ZurichinMain Event Online March 30 8 pm ET League 3</v>
      </c>
      <c r="C481" t="s">
        <v>290</v>
      </c>
      <c r="D481" t="s">
        <v>291</v>
      </c>
      <c r="E481" t="s">
        <v>422</v>
      </c>
      <c r="F481">
        <v>0.2485</v>
      </c>
      <c r="G481">
        <v>8</v>
      </c>
      <c r="H481">
        <f t="shared" si="7"/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workbookViewId="0">
      <selection activeCell="E16" sqref="E16"/>
    </sheetView>
  </sheetViews>
  <sheetFormatPr defaultRowHeight="15" x14ac:dyDescent="0.25"/>
  <cols>
    <col min="1" max="1" width="7.5703125" bestFit="1" customWidth="1"/>
    <col min="2" max="2" width="76.5703125" bestFit="1" customWidth="1"/>
    <col min="3" max="3" width="31.5703125" bestFit="1" customWidth="1"/>
    <col min="4" max="4" width="30.42578125" bestFit="1" customWidth="1"/>
    <col min="5" max="5" width="41.85546875" bestFit="1" customWidth="1"/>
    <col min="6" max="6" width="5" bestFit="1" customWidth="1"/>
    <col min="7" max="7" width="6" bestFit="1" customWidth="1"/>
  </cols>
  <sheetData>
    <row r="1" spans="1:8" x14ac:dyDescent="0.25">
      <c r="A1" t="s">
        <v>12</v>
      </c>
      <c r="B1" t="s">
        <v>891</v>
      </c>
      <c r="C1" t="s">
        <v>13</v>
      </c>
      <c r="D1" t="s">
        <v>14</v>
      </c>
      <c r="E1" t="s">
        <v>15</v>
      </c>
      <c r="F1" t="s">
        <v>3</v>
      </c>
      <c r="G1" t="s">
        <v>16</v>
      </c>
      <c r="H1" t="s">
        <v>298</v>
      </c>
    </row>
    <row r="2" spans="1:8" x14ac:dyDescent="0.25">
      <c r="A2">
        <v>39</v>
      </c>
      <c r="B2" t="str">
        <f>STANDINGS_R[[#This Row],[Team]]&amp;STANDINGS_R[[#This Row],[League]]</f>
        <v>Ray Rays RevengeMain Event Chicago League</v>
      </c>
      <c r="C2" t="s">
        <v>472</v>
      </c>
      <c r="D2" t="s">
        <v>130</v>
      </c>
      <c r="E2" t="s">
        <v>473</v>
      </c>
      <c r="F2">
        <v>1127</v>
      </c>
      <c r="G2">
        <v>441.5</v>
      </c>
      <c r="H2">
        <f t="shared" ref="H2:H65" si="0">IF(E2=E1,H1+1,1)</f>
        <v>1</v>
      </c>
    </row>
    <row r="3" spans="1:8" x14ac:dyDescent="0.25">
      <c r="A3">
        <v>111</v>
      </c>
      <c r="B3" t="str">
        <f>STANDINGS_R[[#This Row],[Team]]&amp;STANDINGS_R[[#This Row],[League]]</f>
        <v>JK ALL THE WAY CHICAGOMain Event Chicago League</v>
      </c>
      <c r="C3" t="s">
        <v>505</v>
      </c>
      <c r="D3" t="s">
        <v>166</v>
      </c>
      <c r="E3" t="s">
        <v>473</v>
      </c>
      <c r="F3">
        <v>1084</v>
      </c>
      <c r="G3">
        <v>368</v>
      </c>
      <c r="H3">
        <f t="shared" si="0"/>
        <v>2</v>
      </c>
    </row>
    <row r="4" spans="1:8" x14ac:dyDescent="0.25">
      <c r="A4">
        <v>119</v>
      </c>
      <c r="B4" t="str">
        <f>STANDINGS_R[[#This Row],[Team]]&amp;STANDINGS_R[[#This Row],[League]]</f>
        <v>The Notorious C.O.Z.Main Event Chicago League</v>
      </c>
      <c r="C4" t="s">
        <v>491</v>
      </c>
      <c r="D4" t="s">
        <v>122</v>
      </c>
      <c r="E4" t="s">
        <v>473</v>
      </c>
      <c r="F4">
        <v>1083</v>
      </c>
      <c r="G4">
        <v>363.5</v>
      </c>
      <c r="H4">
        <f t="shared" si="0"/>
        <v>3</v>
      </c>
    </row>
    <row r="5" spans="1:8" x14ac:dyDescent="0.25">
      <c r="A5">
        <v>144</v>
      </c>
      <c r="B5" t="str">
        <f>STANDINGS_R[[#This Row],[Team]]&amp;STANDINGS_R[[#This Row],[League]]</f>
        <v>Darth VanderMain Event Chicago League</v>
      </c>
      <c r="C5" t="s">
        <v>206</v>
      </c>
      <c r="D5" t="s">
        <v>207</v>
      </c>
      <c r="E5" t="s">
        <v>473</v>
      </c>
      <c r="F5">
        <v>1074</v>
      </c>
      <c r="G5">
        <v>334</v>
      </c>
      <c r="H5">
        <f t="shared" si="0"/>
        <v>4</v>
      </c>
    </row>
    <row r="6" spans="1:8" x14ac:dyDescent="0.25">
      <c r="A6">
        <v>148</v>
      </c>
      <c r="B6" t="str">
        <f>STANDINGS_R[[#This Row],[Team]]&amp;STANDINGS_R[[#This Row],[League]]</f>
        <v>No Balls No Babies IMain Event Chicago League</v>
      </c>
      <c r="C6" t="s">
        <v>527</v>
      </c>
      <c r="D6" t="s">
        <v>142</v>
      </c>
      <c r="E6" t="s">
        <v>473</v>
      </c>
      <c r="F6">
        <v>1074</v>
      </c>
      <c r="G6">
        <v>334</v>
      </c>
      <c r="H6">
        <f t="shared" si="0"/>
        <v>5</v>
      </c>
    </row>
    <row r="7" spans="1:8" x14ac:dyDescent="0.25">
      <c r="A7">
        <v>214</v>
      </c>
      <c r="B7" t="str">
        <f>STANDINGS_R[[#This Row],[Team]]&amp;STANDINGS_R[[#This Row],[League]]</f>
        <v>THIRTY STIFFSMain Event Chicago League</v>
      </c>
      <c r="C7" t="s">
        <v>187</v>
      </c>
      <c r="D7" t="s">
        <v>188</v>
      </c>
      <c r="E7" t="s">
        <v>473</v>
      </c>
      <c r="F7">
        <v>1053</v>
      </c>
      <c r="G7">
        <v>268</v>
      </c>
      <c r="H7">
        <f t="shared" si="0"/>
        <v>6</v>
      </c>
    </row>
    <row r="8" spans="1:8" x14ac:dyDescent="0.25">
      <c r="A8">
        <v>223</v>
      </c>
      <c r="B8" t="str">
        <f>STANDINGS_R[[#This Row],[Team]]&amp;STANDINGS_R[[#This Row],[League]]</f>
        <v>Sons of Thunder - ChicagoMain Event Chicago League</v>
      </c>
      <c r="C8" t="s">
        <v>771</v>
      </c>
      <c r="D8" t="s">
        <v>62</v>
      </c>
      <c r="E8" t="s">
        <v>473</v>
      </c>
      <c r="F8">
        <v>1050</v>
      </c>
      <c r="G8">
        <v>258</v>
      </c>
      <c r="H8">
        <f t="shared" si="0"/>
        <v>7</v>
      </c>
    </row>
    <row r="9" spans="1:8" x14ac:dyDescent="0.25">
      <c r="A9">
        <v>240</v>
      </c>
      <c r="B9" t="str">
        <f>STANDINGS_R[[#This Row],[Team]]&amp;STANDINGS_R[[#This Row],[League]]</f>
        <v>88'ssMain Event Chicago League</v>
      </c>
      <c r="C9" t="s">
        <v>634</v>
      </c>
      <c r="D9" t="s">
        <v>269</v>
      </c>
      <c r="E9" t="s">
        <v>473</v>
      </c>
      <c r="F9">
        <v>1042</v>
      </c>
      <c r="G9">
        <v>238.5</v>
      </c>
      <c r="H9">
        <f t="shared" si="0"/>
        <v>8</v>
      </c>
    </row>
    <row r="10" spans="1:8" x14ac:dyDescent="0.25">
      <c r="A10">
        <v>298</v>
      </c>
      <c r="B10" t="str">
        <f>STANDINGS_R[[#This Row],[Team]]&amp;STANDINGS_R[[#This Row],[League]]</f>
        <v>Doug's DawgsMain Event Chicago League</v>
      </c>
      <c r="C10" t="s">
        <v>31</v>
      </c>
      <c r="D10" t="s">
        <v>32</v>
      </c>
      <c r="E10" t="s">
        <v>473</v>
      </c>
      <c r="F10">
        <v>1018</v>
      </c>
      <c r="G10">
        <v>182</v>
      </c>
      <c r="H10">
        <f t="shared" si="0"/>
        <v>9</v>
      </c>
    </row>
    <row r="11" spans="1:8" x14ac:dyDescent="0.25">
      <c r="A11">
        <v>299</v>
      </c>
      <c r="B11" t="str">
        <f>STANDINGS_R[[#This Row],[Team]]&amp;STANDINGS_R[[#This Row],[League]]</f>
        <v>KIRKSVILLE OSTEOPATHS 1906Main Event Chicago League</v>
      </c>
      <c r="C11" t="s">
        <v>500</v>
      </c>
      <c r="D11" t="s">
        <v>64</v>
      </c>
      <c r="E11" t="s">
        <v>473</v>
      </c>
      <c r="F11">
        <v>1018</v>
      </c>
      <c r="G11">
        <v>182</v>
      </c>
      <c r="H11">
        <f t="shared" si="0"/>
        <v>10</v>
      </c>
    </row>
    <row r="12" spans="1:8" x14ac:dyDescent="0.25">
      <c r="A12">
        <v>304</v>
      </c>
      <c r="B12" t="str">
        <f>STANDINGS_R[[#This Row],[Team]]&amp;STANDINGS_R[[#This Row],[League]]</f>
        <v>Mr Dalrae's ArrogateMain Event Chicago League</v>
      </c>
      <c r="C12" t="s">
        <v>704</v>
      </c>
      <c r="D12" t="s">
        <v>33</v>
      </c>
      <c r="E12" t="s">
        <v>473</v>
      </c>
      <c r="F12">
        <v>1015</v>
      </c>
      <c r="G12">
        <v>176.5</v>
      </c>
      <c r="H12">
        <f t="shared" si="0"/>
        <v>11</v>
      </c>
    </row>
    <row r="13" spans="1:8" x14ac:dyDescent="0.25">
      <c r="A13">
        <v>335</v>
      </c>
      <c r="B13" t="str">
        <f>STANDINGS_R[[#This Row],[Team]]&amp;STANDINGS_R[[#This Row],[League]]</f>
        <v>Dutch MafiaMain Event Chicago League</v>
      </c>
      <c r="C13" t="s">
        <v>222</v>
      </c>
      <c r="D13" t="s">
        <v>223</v>
      </c>
      <c r="E13" t="s">
        <v>473</v>
      </c>
      <c r="F13">
        <v>1002</v>
      </c>
      <c r="G13">
        <v>144.5</v>
      </c>
      <c r="H13">
        <f t="shared" si="0"/>
        <v>12</v>
      </c>
    </row>
    <row r="14" spans="1:8" x14ac:dyDescent="0.25">
      <c r="A14">
        <v>348</v>
      </c>
      <c r="B14" t="str">
        <f>STANDINGS_R[[#This Row],[Team]]&amp;STANDINGS_R[[#This Row],[League]]</f>
        <v>Serenity NowMain Event Chicago League</v>
      </c>
      <c r="C14" t="s">
        <v>598</v>
      </c>
      <c r="D14" t="s">
        <v>149</v>
      </c>
      <c r="E14" t="s">
        <v>473</v>
      </c>
      <c r="F14">
        <v>996</v>
      </c>
      <c r="G14">
        <v>133</v>
      </c>
      <c r="H14">
        <f t="shared" si="0"/>
        <v>13</v>
      </c>
    </row>
    <row r="15" spans="1:8" x14ac:dyDescent="0.25">
      <c r="A15">
        <v>352</v>
      </c>
      <c r="B15" t="str">
        <f>STANDINGS_R[[#This Row],[Team]]&amp;STANDINGS_R[[#This Row],[League]]</f>
        <v>EFORCE XVIIIMain Event Chicago League</v>
      </c>
      <c r="C15" t="s">
        <v>848</v>
      </c>
      <c r="D15" t="s">
        <v>173</v>
      </c>
      <c r="E15" t="s">
        <v>473</v>
      </c>
      <c r="F15">
        <v>994</v>
      </c>
      <c r="G15">
        <v>127.5</v>
      </c>
      <c r="H15">
        <f t="shared" si="0"/>
        <v>14</v>
      </c>
    </row>
    <row r="16" spans="1:8" x14ac:dyDescent="0.25">
      <c r="A16">
        <v>362</v>
      </c>
      <c r="B16" t="str">
        <f>STANDINGS_R[[#This Row],[Team]]&amp;STANDINGS_R[[#This Row],[League]]</f>
        <v>Shawon-O-MetersMain Event Chicago League</v>
      </c>
      <c r="C16" t="s">
        <v>875</v>
      </c>
      <c r="D16" t="s">
        <v>876</v>
      </c>
      <c r="E16" t="s">
        <v>473</v>
      </c>
      <c r="F16">
        <v>991</v>
      </c>
      <c r="G16">
        <v>119.5</v>
      </c>
      <c r="H16">
        <f t="shared" si="0"/>
        <v>15</v>
      </c>
    </row>
    <row r="17" spans="1:8" x14ac:dyDescent="0.25">
      <c r="A17">
        <v>18</v>
      </c>
      <c r="B17" t="str">
        <f>STANDINGS_R[[#This Row],[Team]]&amp;STANDINGS_R[[#This Row],[League]]</f>
        <v>OaktownMain Event Las Vegas April 1 League 1</v>
      </c>
      <c r="C17" t="s">
        <v>136</v>
      </c>
      <c r="D17" t="s">
        <v>137</v>
      </c>
      <c r="E17" t="s">
        <v>452</v>
      </c>
      <c r="F17">
        <v>1157</v>
      </c>
      <c r="G17">
        <v>463</v>
      </c>
      <c r="H17">
        <f t="shared" si="0"/>
        <v>1</v>
      </c>
    </row>
    <row r="18" spans="1:8" x14ac:dyDescent="0.25">
      <c r="A18">
        <v>31</v>
      </c>
      <c r="B18" t="str">
        <f>STANDINGS_R[[#This Row],[Team]]&amp;STANDINGS_R[[#This Row],[League]]</f>
        <v>Vegas VandalsMain Event Las Vegas April 1 League 1</v>
      </c>
      <c r="C18" t="s">
        <v>224</v>
      </c>
      <c r="D18" t="s">
        <v>469</v>
      </c>
      <c r="E18" t="s">
        <v>452</v>
      </c>
      <c r="F18">
        <v>1136</v>
      </c>
      <c r="G18">
        <v>450</v>
      </c>
      <c r="H18">
        <f t="shared" si="0"/>
        <v>2</v>
      </c>
    </row>
    <row r="19" spans="1:8" x14ac:dyDescent="0.25">
      <c r="A19">
        <v>57</v>
      </c>
      <c r="B19" t="str">
        <f>STANDINGS_R[[#This Row],[Team]]&amp;STANDINGS_R[[#This Row],[League]]</f>
        <v>Team WarnerMain Event Las Vegas April 1 League 1</v>
      </c>
      <c r="C19" t="s">
        <v>161</v>
      </c>
      <c r="D19" t="s">
        <v>162</v>
      </c>
      <c r="E19" t="s">
        <v>452</v>
      </c>
      <c r="F19">
        <v>1116</v>
      </c>
      <c r="G19">
        <v>425</v>
      </c>
      <c r="H19">
        <f t="shared" si="0"/>
        <v>3</v>
      </c>
    </row>
    <row r="20" spans="1:8" x14ac:dyDescent="0.25">
      <c r="A20">
        <v>74</v>
      </c>
      <c r="B20" t="str">
        <f>STANDINGS_R[[#This Row],[Team]]&amp;STANDINGS_R[[#This Row],[League]]</f>
        <v>The Ron Jeremy of Midget PornMain Event Las Vegas April 1 League 1</v>
      </c>
      <c r="C20" t="s">
        <v>368</v>
      </c>
      <c r="D20" t="s">
        <v>281</v>
      </c>
      <c r="E20" t="s">
        <v>452</v>
      </c>
      <c r="F20">
        <v>1107</v>
      </c>
      <c r="G20">
        <v>408</v>
      </c>
      <c r="H20">
        <f t="shared" si="0"/>
        <v>4</v>
      </c>
    </row>
    <row r="21" spans="1:8" x14ac:dyDescent="0.25">
      <c r="A21">
        <v>137</v>
      </c>
      <c r="B21" t="str">
        <f>STANDINGS_R[[#This Row],[Team]]&amp;STANDINGS_R[[#This Row],[League]]</f>
        <v>Bob EnzyteMain Event Las Vegas April 1 League 1</v>
      </c>
      <c r="C21" t="s">
        <v>241</v>
      </c>
      <c r="D21" t="s">
        <v>242</v>
      </c>
      <c r="E21" t="s">
        <v>452</v>
      </c>
      <c r="F21">
        <v>1076</v>
      </c>
      <c r="G21">
        <v>342</v>
      </c>
      <c r="H21">
        <f t="shared" si="0"/>
        <v>5</v>
      </c>
    </row>
    <row r="22" spans="1:8" x14ac:dyDescent="0.25">
      <c r="A22">
        <v>195</v>
      </c>
      <c r="B22" t="str">
        <f>STANDINGS_R[[#This Row],[Team]]&amp;STANDINGS_R[[#This Row],[League]]</f>
        <v>Team PinkstaffMain Event Las Vegas April 1 League 1</v>
      </c>
      <c r="C22" t="s">
        <v>315</v>
      </c>
      <c r="D22" t="s">
        <v>316</v>
      </c>
      <c r="E22" t="s">
        <v>452</v>
      </c>
      <c r="F22">
        <v>1059</v>
      </c>
      <c r="G22">
        <v>286</v>
      </c>
      <c r="H22">
        <f t="shared" si="0"/>
        <v>6</v>
      </c>
    </row>
    <row r="23" spans="1:8" x14ac:dyDescent="0.25">
      <c r="A23">
        <v>210</v>
      </c>
      <c r="B23" t="str">
        <f>STANDINGS_R[[#This Row],[Team]]&amp;STANDINGS_R[[#This Row],[League]]</f>
        <v>Warrior Poets IIIMain Event Las Vegas April 1 League 1</v>
      </c>
      <c r="C23" t="s">
        <v>684</v>
      </c>
      <c r="D23" t="s">
        <v>685</v>
      </c>
      <c r="E23" t="s">
        <v>452</v>
      </c>
      <c r="F23">
        <v>1054</v>
      </c>
      <c r="G23">
        <v>272</v>
      </c>
      <c r="H23">
        <f t="shared" si="0"/>
        <v>7</v>
      </c>
    </row>
    <row r="24" spans="1:8" x14ac:dyDescent="0.25">
      <c r="A24">
        <v>222</v>
      </c>
      <c r="B24" t="str">
        <f>STANDINGS_R[[#This Row],[Team]]&amp;STANDINGS_R[[#This Row],[League]]</f>
        <v>MustSeeTV314{M4}Main Event Las Vegas April 1 League 1</v>
      </c>
      <c r="C24" t="s">
        <v>727</v>
      </c>
      <c r="D24" t="s">
        <v>40</v>
      </c>
      <c r="E24" t="s">
        <v>452</v>
      </c>
      <c r="F24">
        <v>1050</v>
      </c>
      <c r="G24">
        <v>258</v>
      </c>
      <c r="H24">
        <f t="shared" si="0"/>
        <v>8</v>
      </c>
    </row>
    <row r="25" spans="1:8" x14ac:dyDescent="0.25">
      <c r="A25">
        <v>317</v>
      </c>
      <c r="B25" t="str">
        <f>STANDINGS_R[[#This Row],[Team]]&amp;STANDINGS_R[[#This Row],[League]]</f>
        <v>LEATHERNECK 9Main Event Las Vegas April 1 League 1</v>
      </c>
      <c r="C25" t="s">
        <v>670</v>
      </c>
      <c r="D25" t="s">
        <v>274</v>
      </c>
      <c r="E25" t="s">
        <v>452</v>
      </c>
      <c r="F25">
        <v>1009</v>
      </c>
      <c r="G25">
        <v>163.5</v>
      </c>
      <c r="H25">
        <f t="shared" si="0"/>
        <v>9</v>
      </c>
    </row>
    <row r="26" spans="1:8" x14ac:dyDescent="0.25">
      <c r="A26">
        <v>333</v>
      </c>
      <c r="B26" t="str">
        <f>STANDINGS_R[[#This Row],[Team]]&amp;STANDINGS_R[[#This Row],[League]]</f>
        <v>Pounders MainMain Event Las Vegas April 1 League 1</v>
      </c>
      <c r="C26" t="s">
        <v>796</v>
      </c>
      <c r="D26" t="s">
        <v>266</v>
      </c>
      <c r="E26" t="s">
        <v>452</v>
      </c>
      <c r="F26">
        <v>1003</v>
      </c>
      <c r="G26">
        <v>149</v>
      </c>
      <c r="H26">
        <f t="shared" si="0"/>
        <v>10</v>
      </c>
    </row>
    <row r="27" spans="1:8" x14ac:dyDescent="0.25">
      <c r="A27">
        <v>400</v>
      </c>
      <c r="B27" t="str">
        <f>STANDINGS_R[[#This Row],[Team]]&amp;STANDINGS_R[[#This Row],[League]]</f>
        <v>Team Only a Mother Can LoveMain Event Las Vegas April 1 League 1</v>
      </c>
      <c r="C27" t="s">
        <v>842</v>
      </c>
      <c r="D27" t="s">
        <v>140</v>
      </c>
      <c r="E27" t="s">
        <v>452</v>
      </c>
      <c r="F27">
        <v>967</v>
      </c>
      <c r="G27">
        <v>81</v>
      </c>
      <c r="H27">
        <f t="shared" si="0"/>
        <v>11</v>
      </c>
    </row>
    <row r="28" spans="1:8" x14ac:dyDescent="0.25">
      <c r="A28">
        <v>425</v>
      </c>
      <c r="B28" t="str">
        <f>STANDINGS_R[[#This Row],[Team]]&amp;STANDINGS_R[[#This Row],[League]]</f>
        <v>Baseball FuriesMain Event Las Vegas April 1 League 1</v>
      </c>
      <c r="C28" t="s">
        <v>45</v>
      </c>
      <c r="D28" t="s">
        <v>46</v>
      </c>
      <c r="E28" t="s">
        <v>452</v>
      </c>
      <c r="F28">
        <v>949</v>
      </c>
      <c r="G28">
        <v>56</v>
      </c>
      <c r="H28">
        <f t="shared" si="0"/>
        <v>12</v>
      </c>
    </row>
    <row r="29" spans="1:8" x14ac:dyDescent="0.25">
      <c r="A29">
        <v>436</v>
      </c>
      <c r="B29" t="str">
        <f>STANDINGS_R[[#This Row],[Team]]&amp;STANDINGS_R[[#This Row],[League]]</f>
        <v>Yes! Yes! Yes!Main Event Las Vegas April 1 League 1</v>
      </c>
      <c r="C29" t="s">
        <v>786</v>
      </c>
      <c r="D29" t="s">
        <v>787</v>
      </c>
      <c r="E29" t="s">
        <v>452</v>
      </c>
      <c r="F29">
        <v>944</v>
      </c>
      <c r="G29">
        <v>45.5</v>
      </c>
      <c r="H29">
        <f t="shared" si="0"/>
        <v>13</v>
      </c>
    </row>
    <row r="30" spans="1:8" x14ac:dyDescent="0.25">
      <c r="A30">
        <v>444</v>
      </c>
      <c r="B30" t="str">
        <f>STANDINGS_R[[#This Row],[Team]]&amp;STANDINGS_R[[#This Row],[League]]</f>
        <v>Team MatanMain Event Las Vegas April 1 League 1</v>
      </c>
      <c r="C30" t="s">
        <v>757</v>
      </c>
      <c r="D30" t="s">
        <v>362</v>
      </c>
      <c r="E30" t="s">
        <v>452</v>
      </c>
      <c r="F30">
        <v>934</v>
      </c>
      <c r="G30">
        <v>37.5</v>
      </c>
      <c r="H30">
        <f t="shared" si="0"/>
        <v>14</v>
      </c>
    </row>
    <row r="31" spans="1:8" x14ac:dyDescent="0.25">
      <c r="A31">
        <v>471</v>
      </c>
      <c r="B31" t="str">
        <f>STANDINGS_R[[#This Row],[Team]]&amp;STANDINGS_R[[#This Row],[League]]</f>
        <v>Vegas BanditMain Event Las Vegas April 1 League 1</v>
      </c>
      <c r="C31" t="s">
        <v>294</v>
      </c>
      <c r="D31" t="s">
        <v>295</v>
      </c>
      <c r="E31" t="s">
        <v>452</v>
      </c>
      <c r="F31">
        <v>870</v>
      </c>
      <c r="G31">
        <v>10</v>
      </c>
      <c r="H31">
        <f t="shared" si="0"/>
        <v>15</v>
      </c>
    </row>
    <row r="32" spans="1:8" x14ac:dyDescent="0.25">
      <c r="A32">
        <v>4</v>
      </c>
      <c r="B32" t="str">
        <f>STANDINGS_R[[#This Row],[Team]]&amp;STANDINGS_R[[#This Row],[League]]</f>
        <v>K9 || LV3Main Event Las Vegas April 1 League 2</v>
      </c>
      <c r="C32" t="s">
        <v>483</v>
      </c>
      <c r="D32" t="s">
        <v>37</v>
      </c>
      <c r="E32" t="s">
        <v>437</v>
      </c>
      <c r="F32">
        <v>1189</v>
      </c>
      <c r="G32">
        <v>476.5</v>
      </c>
      <c r="H32">
        <f t="shared" si="0"/>
        <v>1</v>
      </c>
    </row>
    <row r="33" spans="1:8" x14ac:dyDescent="0.25">
      <c r="A33">
        <v>28</v>
      </c>
      <c r="B33" t="str">
        <f>STANDINGS_R[[#This Row],[Team]]&amp;STANDINGS_R[[#This Row],[League]]</f>
        <v>Edwards Bay Fox PenMain Event Las Vegas April 1 League 2</v>
      </c>
      <c r="C33" t="s">
        <v>436</v>
      </c>
      <c r="D33" t="s">
        <v>211</v>
      </c>
      <c r="E33" t="s">
        <v>437</v>
      </c>
      <c r="F33">
        <v>1147</v>
      </c>
      <c r="G33">
        <v>453.5</v>
      </c>
      <c r="H33">
        <f t="shared" si="0"/>
        <v>2</v>
      </c>
    </row>
    <row r="34" spans="1:8" x14ac:dyDescent="0.25">
      <c r="A34">
        <v>45</v>
      </c>
      <c r="B34" t="str">
        <f>STANDINGS_R[[#This Row],[Team]]&amp;STANDINGS_R[[#This Row],[League]]</f>
        <v>Gold Star AwardMain Event Las Vegas April 1 League 2</v>
      </c>
      <c r="C34" t="s">
        <v>524</v>
      </c>
      <c r="D34" t="s">
        <v>365</v>
      </c>
      <c r="E34" t="s">
        <v>437</v>
      </c>
      <c r="F34">
        <v>1122</v>
      </c>
      <c r="G34">
        <v>435.5</v>
      </c>
      <c r="H34">
        <f t="shared" si="0"/>
        <v>3</v>
      </c>
    </row>
    <row r="35" spans="1:8" x14ac:dyDescent="0.25">
      <c r="A35">
        <v>117</v>
      </c>
      <c r="B35" t="str">
        <f>STANDINGS_R[[#This Row],[Team]]&amp;STANDINGS_R[[#This Row],[League]]</f>
        <v>Lambda Lambda LambdaMain Event Las Vegas April 1 League 2</v>
      </c>
      <c r="C35" t="s">
        <v>480</v>
      </c>
      <c r="D35" t="s">
        <v>72</v>
      </c>
      <c r="E35" t="s">
        <v>437</v>
      </c>
      <c r="F35">
        <v>1083</v>
      </c>
      <c r="G35">
        <v>363.5</v>
      </c>
      <c r="H35">
        <f t="shared" si="0"/>
        <v>4</v>
      </c>
    </row>
    <row r="36" spans="1:8" x14ac:dyDescent="0.25">
      <c r="A36">
        <v>125</v>
      </c>
      <c r="B36" t="str">
        <f>STANDINGS_R[[#This Row],[Team]]&amp;STANDINGS_R[[#This Row],[League]]</f>
        <v>The HerdMain Event Las Vegas April 1 League 2</v>
      </c>
      <c r="C36" t="s">
        <v>528</v>
      </c>
      <c r="D36" t="s">
        <v>529</v>
      </c>
      <c r="E36" t="s">
        <v>437</v>
      </c>
      <c r="F36">
        <v>1081</v>
      </c>
      <c r="G36">
        <v>357</v>
      </c>
      <c r="H36">
        <f t="shared" si="0"/>
        <v>5</v>
      </c>
    </row>
    <row r="37" spans="1:8" x14ac:dyDescent="0.25">
      <c r="A37">
        <v>162</v>
      </c>
      <c r="B37" t="str">
        <f>STANDINGS_R[[#This Row],[Team]]&amp;STANDINGS_R[[#This Row],[League]]</f>
        <v>The ChameleonsMain Event Las Vegas April 1 League 2</v>
      </c>
      <c r="C37" t="s">
        <v>690</v>
      </c>
      <c r="D37" t="s">
        <v>691</v>
      </c>
      <c r="E37" t="s">
        <v>437</v>
      </c>
      <c r="F37">
        <v>1068</v>
      </c>
      <c r="G37">
        <v>320</v>
      </c>
      <c r="H37">
        <f t="shared" si="0"/>
        <v>6</v>
      </c>
    </row>
    <row r="38" spans="1:8" x14ac:dyDescent="0.25">
      <c r="A38">
        <v>163</v>
      </c>
      <c r="B38" t="str">
        <f>STANDINGS_R[[#This Row],[Team]]&amp;STANDINGS_R[[#This Row],[League]]</f>
        <v>High HopesMain Event Las Vegas April 1 League 2</v>
      </c>
      <c r="C38" t="s">
        <v>228</v>
      </c>
      <c r="D38" t="s">
        <v>229</v>
      </c>
      <c r="E38" t="s">
        <v>437</v>
      </c>
      <c r="F38">
        <v>1066</v>
      </c>
      <c r="G38">
        <v>315.5</v>
      </c>
      <c r="H38">
        <f t="shared" si="0"/>
        <v>7</v>
      </c>
    </row>
    <row r="39" spans="1:8" x14ac:dyDescent="0.25">
      <c r="A39">
        <v>207</v>
      </c>
      <c r="B39" t="str">
        <f>STANDINGS_R[[#This Row],[Team]]&amp;STANDINGS_R[[#This Row],[League]]</f>
        <v>Black 11Main Event Las Vegas April 1 League 2</v>
      </c>
      <c r="C39" t="s">
        <v>702</v>
      </c>
      <c r="D39" t="s">
        <v>703</v>
      </c>
      <c r="E39" t="s">
        <v>437</v>
      </c>
      <c r="F39">
        <v>1054</v>
      </c>
      <c r="G39">
        <v>272</v>
      </c>
      <c r="H39">
        <f t="shared" si="0"/>
        <v>8</v>
      </c>
    </row>
    <row r="40" spans="1:8" x14ac:dyDescent="0.25">
      <c r="A40">
        <v>250</v>
      </c>
      <c r="B40" t="str">
        <f>STANDINGS_R[[#This Row],[Team]]&amp;STANDINGS_R[[#This Row],[League]]</f>
        <v>Sad SackMain Event Las Vegas April 1 League 2</v>
      </c>
      <c r="C40" t="s">
        <v>753</v>
      </c>
      <c r="D40" t="s">
        <v>262</v>
      </c>
      <c r="E40" t="s">
        <v>437</v>
      </c>
      <c r="F40">
        <v>1040</v>
      </c>
      <c r="G40">
        <v>232</v>
      </c>
      <c r="H40">
        <f t="shared" si="0"/>
        <v>9</v>
      </c>
    </row>
    <row r="41" spans="1:8" x14ac:dyDescent="0.25">
      <c r="A41">
        <v>305</v>
      </c>
      <c r="B41" t="str">
        <f>STANDINGS_R[[#This Row],[Team]]&amp;STANDINGS_R[[#This Row],[League]]</f>
        <v>coldwater coyotesMain Event Las Vegas April 1 League 2</v>
      </c>
      <c r="C41" t="s">
        <v>644</v>
      </c>
      <c r="D41" t="s">
        <v>381</v>
      </c>
      <c r="E41" t="s">
        <v>437</v>
      </c>
      <c r="F41">
        <v>1015</v>
      </c>
      <c r="G41">
        <v>176.5</v>
      </c>
      <c r="H41">
        <f t="shared" si="0"/>
        <v>10</v>
      </c>
    </row>
    <row r="42" spans="1:8" x14ac:dyDescent="0.25">
      <c r="A42">
        <v>331</v>
      </c>
      <c r="B42" t="str">
        <f>STANDINGS_R[[#This Row],[Team]]&amp;STANDINGS_R[[#This Row],[League]]</f>
        <v>Main Event LVMain Event Las Vegas April 1 League 2</v>
      </c>
      <c r="C42" t="s">
        <v>584</v>
      </c>
      <c r="D42" t="s">
        <v>90</v>
      </c>
      <c r="E42" t="s">
        <v>437</v>
      </c>
      <c r="F42">
        <v>1003</v>
      </c>
      <c r="G42">
        <v>149</v>
      </c>
      <c r="H42">
        <f t="shared" si="0"/>
        <v>11</v>
      </c>
    </row>
    <row r="43" spans="1:8" x14ac:dyDescent="0.25">
      <c r="A43">
        <v>394</v>
      </c>
      <c r="B43" t="str">
        <f>STANDINGS_R[[#This Row],[Team]]&amp;STANDINGS_R[[#This Row],[League]]</f>
        <v>Bigly SmallsMain Event Las Vegas April 1 League 2</v>
      </c>
      <c r="C43" t="s">
        <v>744</v>
      </c>
      <c r="D43" t="s">
        <v>745</v>
      </c>
      <c r="E43" t="s">
        <v>437</v>
      </c>
      <c r="F43">
        <v>970</v>
      </c>
      <c r="G43">
        <v>87</v>
      </c>
      <c r="H43">
        <f t="shared" si="0"/>
        <v>12</v>
      </c>
    </row>
    <row r="44" spans="1:8" x14ac:dyDescent="0.25">
      <c r="A44">
        <v>414</v>
      </c>
      <c r="B44" t="str">
        <f>STANDINGS_R[[#This Row],[Team]]&amp;STANDINGS_R[[#This Row],[League]]</f>
        <v>Cub KickersMain Event Las Vegas April 1 League 2</v>
      </c>
      <c r="C44" t="s">
        <v>795</v>
      </c>
      <c r="D44" t="s">
        <v>356</v>
      </c>
      <c r="E44" t="s">
        <v>437</v>
      </c>
      <c r="F44">
        <v>958</v>
      </c>
      <c r="G44">
        <v>66.5</v>
      </c>
      <c r="H44">
        <f t="shared" si="0"/>
        <v>13</v>
      </c>
    </row>
    <row r="45" spans="1:8" x14ac:dyDescent="0.25">
      <c r="A45">
        <v>429</v>
      </c>
      <c r="B45" t="str">
        <f>STANDINGS_R[[#This Row],[Team]]&amp;STANDINGS_R[[#This Row],[League]]</f>
        <v>Bash BrosMain Event Las Vegas April 1 League 2</v>
      </c>
      <c r="C45" t="s">
        <v>818</v>
      </c>
      <c r="D45" t="s">
        <v>820</v>
      </c>
      <c r="E45" t="s">
        <v>437</v>
      </c>
      <c r="F45">
        <v>947</v>
      </c>
      <c r="G45">
        <v>52</v>
      </c>
      <c r="H45">
        <f t="shared" si="0"/>
        <v>14</v>
      </c>
    </row>
    <row r="46" spans="1:8" x14ac:dyDescent="0.25">
      <c r="A46">
        <v>435</v>
      </c>
      <c r="B46" t="str">
        <f>STANDINGS_R[[#This Row],[Team]]&amp;STANDINGS_R[[#This Row],[League]]</f>
        <v>High Hard OneMain Event Las Vegas April 1 League 2</v>
      </c>
      <c r="C46" t="s">
        <v>782</v>
      </c>
      <c r="D46" t="s">
        <v>29</v>
      </c>
      <c r="E46" t="s">
        <v>437</v>
      </c>
      <c r="F46">
        <v>944</v>
      </c>
      <c r="G46">
        <v>45.5</v>
      </c>
      <c r="H46">
        <f t="shared" si="0"/>
        <v>15</v>
      </c>
    </row>
    <row r="47" spans="1:8" x14ac:dyDescent="0.25">
      <c r="A47">
        <v>7</v>
      </c>
      <c r="B47" t="str">
        <f>STANDINGS_R[[#This Row],[Team]]&amp;STANDINGS_R[[#This Row],[League]]</f>
        <v>Fire Dynasty BCMain Event Las Vegas April 1 League 3</v>
      </c>
      <c r="C47" t="s">
        <v>21</v>
      </c>
      <c r="D47" t="s">
        <v>22</v>
      </c>
      <c r="E47" t="s">
        <v>407</v>
      </c>
      <c r="F47">
        <v>1177</v>
      </c>
      <c r="G47">
        <v>474</v>
      </c>
      <c r="H47">
        <f t="shared" si="0"/>
        <v>1</v>
      </c>
    </row>
    <row r="48" spans="1:8" x14ac:dyDescent="0.25">
      <c r="A48">
        <v>94</v>
      </c>
      <c r="B48" t="str">
        <f>STANDINGS_R[[#This Row],[Team]]&amp;STANDINGS_R[[#This Row],[League]]</f>
        <v>Low TalkersMain Event Las Vegas April 1 League 3</v>
      </c>
      <c r="C48" t="s">
        <v>189</v>
      </c>
      <c r="D48" t="s">
        <v>190</v>
      </c>
      <c r="E48" t="s">
        <v>407</v>
      </c>
      <c r="F48">
        <v>1094</v>
      </c>
      <c r="G48">
        <v>387</v>
      </c>
      <c r="H48">
        <f t="shared" si="0"/>
        <v>2</v>
      </c>
    </row>
    <row r="49" spans="1:8" x14ac:dyDescent="0.25">
      <c r="A49">
        <v>108</v>
      </c>
      <c r="B49" t="str">
        <f>STANDINGS_R[[#This Row],[Team]]&amp;STANDINGS_R[[#This Row],[League]]</f>
        <v>Worst Russians EverMain Event Las Vegas April 1 League 3</v>
      </c>
      <c r="C49" t="s">
        <v>159</v>
      </c>
      <c r="D49" t="s">
        <v>364</v>
      </c>
      <c r="E49" t="s">
        <v>407</v>
      </c>
      <c r="F49">
        <v>1087</v>
      </c>
      <c r="G49">
        <v>373.5</v>
      </c>
      <c r="H49">
        <f t="shared" si="0"/>
        <v>3</v>
      </c>
    </row>
    <row r="50" spans="1:8" x14ac:dyDescent="0.25">
      <c r="A50">
        <v>110</v>
      </c>
      <c r="B50" t="str">
        <f>STANDINGS_R[[#This Row],[Team]]&amp;STANDINGS_R[[#This Row],[League]]</f>
        <v>Team ChristensonMain Event Las Vegas April 1 League 3</v>
      </c>
      <c r="C50" t="s">
        <v>332</v>
      </c>
      <c r="D50" t="s">
        <v>68</v>
      </c>
      <c r="E50" t="s">
        <v>407</v>
      </c>
      <c r="F50">
        <v>1085</v>
      </c>
      <c r="G50">
        <v>371.5</v>
      </c>
      <c r="H50">
        <f t="shared" si="0"/>
        <v>4</v>
      </c>
    </row>
    <row r="51" spans="1:8" x14ac:dyDescent="0.25">
      <c r="A51">
        <v>120</v>
      </c>
      <c r="B51" t="str">
        <f>STANDINGS_R[[#This Row],[Team]]&amp;STANDINGS_R[[#This Row],[League]]</f>
        <v>Bama #1Main Event Las Vegas April 1 League 3</v>
      </c>
      <c r="C51" t="s">
        <v>367</v>
      </c>
      <c r="D51" t="s">
        <v>127</v>
      </c>
      <c r="E51" t="s">
        <v>407</v>
      </c>
      <c r="F51">
        <v>1082</v>
      </c>
      <c r="G51">
        <v>360.5</v>
      </c>
      <c r="H51">
        <f t="shared" si="0"/>
        <v>5</v>
      </c>
    </row>
    <row r="52" spans="1:8" x14ac:dyDescent="0.25">
      <c r="A52">
        <v>149</v>
      </c>
      <c r="B52" t="str">
        <f>STANDINGS_R[[#This Row],[Team]]&amp;STANDINGS_R[[#This Row],[League]]</f>
        <v>Team DoyleMain Event Las Vegas April 1 League 3</v>
      </c>
      <c r="C52" t="s">
        <v>363</v>
      </c>
      <c r="D52" t="s">
        <v>44</v>
      </c>
      <c r="E52" t="s">
        <v>407</v>
      </c>
      <c r="F52">
        <v>1074</v>
      </c>
      <c r="G52">
        <v>334</v>
      </c>
      <c r="H52">
        <f t="shared" si="0"/>
        <v>6</v>
      </c>
    </row>
    <row r="53" spans="1:8" x14ac:dyDescent="0.25">
      <c r="A53">
        <v>191</v>
      </c>
      <c r="B53" t="str">
        <f>STANDINGS_R[[#This Row],[Team]]&amp;STANDINGS_R[[#This Row],[League]]</f>
        <v>Sultans of SmackMain Event Las Vegas April 1 League 3</v>
      </c>
      <c r="C53" t="s">
        <v>98</v>
      </c>
      <c r="D53" t="s">
        <v>99</v>
      </c>
      <c r="E53" t="s">
        <v>407</v>
      </c>
      <c r="F53">
        <v>1061</v>
      </c>
      <c r="G53">
        <v>293</v>
      </c>
      <c r="H53">
        <f t="shared" si="0"/>
        <v>7</v>
      </c>
    </row>
    <row r="54" spans="1:8" x14ac:dyDescent="0.25">
      <c r="A54">
        <v>203</v>
      </c>
      <c r="B54" t="str">
        <f>STANDINGS_R[[#This Row],[Team]]&amp;STANDINGS_R[[#This Row],[League]]</f>
        <v>FLAWLESS VICTORYMain Event Las Vegas April 1 League 3</v>
      </c>
      <c r="C54" t="s">
        <v>264</v>
      </c>
      <c r="D54" t="s">
        <v>265</v>
      </c>
      <c r="E54" t="s">
        <v>407</v>
      </c>
      <c r="F54">
        <v>1056</v>
      </c>
      <c r="G54">
        <v>277</v>
      </c>
      <c r="H54">
        <f t="shared" si="0"/>
        <v>8</v>
      </c>
    </row>
    <row r="55" spans="1:8" x14ac:dyDescent="0.25">
      <c r="A55">
        <v>266</v>
      </c>
      <c r="B55" t="str">
        <f>STANDINGS_R[[#This Row],[Team]]&amp;STANDINGS_R[[#This Row],[League]]</f>
        <v>Spinning DecompositionMain Event Las Vegas April 1 League 3</v>
      </c>
      <c r="C55" t="s">
        <v>785</v>
      </c>
      <c r="D55" t="s">
        <v>390</v>
      </c>
      <c r="E55" t="s">
        <v>407</v>
      </c>
      <c r="F55">
        <v>1033</v>
      </c>
      <c r="G55">
        <v>215.5</v>
      </c>
      <c r="H55">
        <f t="shared" si="0"/>
        <v>9</v>
      </c>
    </row>
    <row r="56" spans="1:8" x14ac:dyDescent="0.25">
      <c r="A56">
        <v>303</v>
      </c>
      <c r="B56" t="str">
        <f>STANDINGS_R[[#This Row],[Team]]&amp;STANDINGS_R[[#This Row],[League]]</f>
        <v>Story TimeMain Event Las Vegas April 1 League 3</v>
      </c>
      <c r="C56" t="s">
        <v>701</v>
      </c>
      <c r="D56" t="s">
        <v>177</v>
      </c>
      <c r="E56" t="s">
        <v>407</v>
      </c>
      <c r="F56">
        <v>1016</v>
      </c>
      <c r="G56">
        <v>178.5</v>
      </c>
      <c r="H56">
        <f t="shared" si="0"/>
        <v>10</v>
      </c>
    </row>
    <row r="57" spans="1:8" x14ac:dyDescent="0.25">
      <c r="A57">
        <v>334</v>
      </c>
      <c r="B57" t="str">
        <f>STANDINGS_R[[#This Row],[Team]]&amp;STANDINGS_R[[#This Row],[League]]</f>
        <v>Team CameronMain Event Las Vegas April 1 League 3</v>
      </c>
      <c r="C57" t="s">
        <v>85</v>
      </c>
      <c r="D57" t="s">
        <v>86</v>
      </c>
      <c r="E57" t="s">
        <v>407</v>
      </c>
      <c r="F57">
        <v>1003</v>
      </c>
      <c r="G57">
        <v>149</v>
      </c>
      <c r="H57">
        <f t="shared" si="0"/>
        <v>11</v>
      </c>
    </row>
    <row r="58" spans="1:8" x14ac:dyDescent="0.25">
      <c r="A58">
        <v>346</v>
      </c>
      <c r="B58" t="str">
        <f>STANDINGS_R[[#This Row],[Team]]&amp;STANDINGS_R[[#This Row],[League]]</f>
        <v>Walla WallaMain Event Las Vegas April 1 League 3</v>
      </c>
      <c r="C58" t="s">
        <v>788</v>
      </c>
      <c r="D58" t="s">
        <v>789</v>
      </c>
      <c r="E58" t="s">
        <v>407</v>
      </c>
      <c r="F58">
        <v>998</v>
      </c>
      <c r="G58">
        <v>135.5</v>
      </c>
      <c r="H58">
        <f t="shared" si="0"/>
        <v>12</v>
      </c>
    </row>
    <row r="59" spans="1:8" x14ac:dyDescent="0.25">
      <c r="A59">
        <v>416</v>
      </c>
      <c r="B59" t="str">
        <f>STANDINGS_R[[#This Row],[Team]]&amp;STANDINGS_R[[#This Row],[League]]</f>
        <v>Lamentation of Their WomenMain Event Las Vegas April 1 League 3</v>
      </c>
      <c r="C59" t="s">
        <v>742</v>
      </c>
      <c r="D59" t="s">
        <v>743</v>
      </c>
      <c r="E59" t="s">
        <v>407</v>
      </c>
      <c r="F59">
        <v>957</v>
      </c>
      <c r="G59">
        <v>65</v>
      </c>
      <c r="H59">
        <f t="shared" si="0"/>
        <v>13</v>
      </c>
    </row>
    <row r="60" spans="1:8" x14ac:dyDescent="0.25">
      <c r="A60">
        <v>433</v>
      </c>
      <c r="B60" t="str">
        <f>STANDINGS_R[[#This Row],[Team]]&amp;STANDINGS_R[[#This Row],[League]]</f>
        <v>Party TitMain Event Las Vegas April 1 League 3</v>
      </c>
      <c r="C60" t="s">
        <v>699</v>
      </c>
      <c r="D60" t="s">
        <v>700</v>
      </c>
      <c r="E60" t="s">
        <v>407</v>
      </c>
      <c r="F60">
        <v>945</v>
      </c>
      <c r="G60">
        <v>48</v>
      </c>
      <c r="H60">
        <f t="shared" si="0"/>
        <v>14</v>
      </c>
    </row>
    <row r="61" spans="1:8" x14ac:dyDescent="0.25">
      <c r="A61">
        <v>453</v>
      </c>
      <c r="B61" t="str">
        <f>STANDINGS_R[[#This Row],[Team]]&amp;STANDINGS_R[[#This Row],[League]]</f>
        <v>ctm lvMain Event Las Vegas April 1 League 3</v>
      </c>
      <c r="C61" t="s">
        <v>832</v>
      </c>
      <c r="D61" t="s">
        <v>93</v>
      </c>
      <c r="E61" t="s">
        <v>407</v>
      </c>
      <c r="F61">
        <v>921</v>
      </c>
      <c r="G61">
        <v>28</v>
      </c>
      <c r="H61">
        <f t="shared" si="0"/>
        <v>15</v>
      </c>
    </row>
    <row r="62" spans="1:8" x14ac:dyDescent="0.25">
      <c r="A62">
        <v>13</v>
      </c>
      <c r="B62" t="str">
        <f>STANDINGS_R[[#This Row],[Team]]&amp;STANDINGS_R[[#This Row],[League]]</f>
        <v>Not My YearMain Event Las Vegas April 1 League 4</v>
      </c>
      <c r="C62" t="s">
        <v>530</v>
      </c>
      <c r="D62" t="s">
        <v>28</v>
      </c>
      <c r="E62" t="s">
        <v>459</v>
      </c>
      <c r="F62">
        <v>1166</v>
      </c>
      <c r="G62">
        <v>468</v>
      </c>
      <c r="H62">
        <f t="shared" si="0"/>
        <v>1</v>
      </c>
    </row>
    <row r="63" spans="1:8" x14ac:dyDescent="0.25">
      <c r="A63">
        <v>48</v>
      </c>
      <c r="B63" t="str">
        <f>STANDINGS_R[[#This Row],[Team]]&amp;STANDINGS_R[[#This Row],[League]]</f>
        <v>deadmoney6Main Event Las Vegas April 1 League 4</v>
      </c>
      <c r="C63" t="s">
        <v>308</v>
      </c>
      <c r="D63" t="s">
        <v>53</v>
      </c>
      <c r="E63" t="s">
        <v>459</v>
      </c>
      <c r="F63">
        <v>1120</v>
      </c>
      <c r="G63">
        <v>433.5</v>
      </c>
      <c r="H63">
        <f t="shared" si="0"/>
        <v>2</v>
      </c>
    </row>
    <row r="64" spans="1:8" x14ac:dyDescent="0.25">
      <c r="A64">
        <v>86</v>
      </c>
      <c r="B64" t="str">
        <f>STANDINGS_R[[#This Row],[Team]]&amp;STANDINGS_R[[#This Row],[League]]</f>
        <v>Cleveland DustmitesMain Event Las Vegas April 1 League 4</v>
      </c>
      <c r="C64" t="s">
        <v>397</v>
      </c>
      <c r="D64" t="s">
        <v>293</v>
      </c>
      <c r="E64" t="s">
        <v>459</v>
      </c>
      <c r="F64">
        <v>1099</v>
      </c>
      <c r="G64">
        <v>393.5</v>
      </c>
      <c r="H64">
        <f t="shared" si="0"/>
        <v>3</v>
      </c>
    </row>
    <row r="65" spans="1:8" x14ac:dyDescent="0.25">
      <c r="A65">
        <v>89</v>
      </c>
      <c r="B65" t="str">
        <f>STANDINGS_R[[#This Row],[Team]]&amp;STANDINGS_R[[#This Row],[League]]</f>
        <v>The Gamblers 2017Main Event Las Vegas April 1 League 4</v>
      </c>
      <c r="C65" t="s">
        <v>732</v>
      </c>
      <c r="D65" t="s">
        <v>733</v>
      </c>
      <c r="E65" t="s">
        <v>459</v>
      </c>
      <c r="F65">
        <v>1099</v>
      </c>
      <c r="G65">
        <v>393.5</v>
      </c>
      <c r="H65">
        <f t="shared" si="0"/>
        <v>4</v>
      </c>
    </row>
    <row r="66" spans="1:8" x14ac:dyDescent="0.25">
      <c r="A66">
        <v>138</v>
      </c>
      <c r="B66" t="str">
        <f>STANDINGS_R[[#This Row],[Team]]&amp;STANDINGS_R[[#This Row],[League]]</f>
        <v>Miami MacMain Event Las Vegas April 1 League 4</v>
      </c>
      <c r="C66" t="s">
        <v>267</v>
      </c>
      <c r="D66" t="s">
        <v>268</v>
      </c>
      <c r="E66" t="s">
        <v>459</v>
      </c>
      <c r="F66">
        <v>1076</v>
      </c>
      <c r="G66">
        <v>342</v>
      </c>
      <c r="H66">
        <f t="shared" ref="H66:H129" si="1">IF(E66=E65,H65+1,1)</f>
        <v>5</v>
      </c>
    </row>
    <row r="67" spans="1:8" x14ac:dyDescent="0.25">
      <c r="A67">
        <v>139</v>
      </c>
      <c r="B67" t="str">
        <f>STANDINGS_R[[#This Row],[Team]]&amp;STANDINGS_R[[#This Row],[League]]</f>
        <v>Nellie BeesMain Event Las Vegas April 1 League 4</v>
      </c>
      <c r="C67" t="s">
        <v>532</v>
      </c>
      <c r="D67" t="s">
        <v>533</v>
      </c>
      <c r="E67" t="s">
        <v>459</v>
      </c>
      <c r="F67">
        <v>1076</v>
      </c>
      <c r="G67">
        <v>342</v>
      </c>
      <c r="H67">
        <f t="shared" si="1"/>
        <v>6</v>
      </c>
    </row>
    <row r="68" spans="1:8" x14ac:dyDescent="0.25">
      <c r="A68">
        <v>186</v>
      </c>
      <c r="B68" t="str">
        <f>STANDINGS_R[[#This Row],[Team]]&amp;STANDINGS_R[[#This Row],[League]]</f>
        <v>King of QueensMain Event Las Vegas April 1 League 4</v>
      </c>
      <c r="C68" t="s">
        <v>105</v>
      </c>
      <c r="D68" t="s">
        <v>106</v>
      </c>
      <c r="E68" t="s">
        <v>459</v>
      </c>
      <c r="F68">
        <v>1061</v>
      </c>
      <c r="G68">
        <v>293</v>
      </c>
      <c r="H68">
        <f t="shared" si="1"/>
        <v>7</v>
      </c>
    </row>
    <row r="69" spans="1:8" x14ac:dyDescent="0.25">
      <c r="A69">
        <v>188</v>
      </c>
      <c r="B69" t="str">
        <f>STANDINGS_R[[#This Row],[Team]]&amp;STANDINGS_R[[#This Row],[League]]</f>
        <v>Main Squeeze 2Main Event Las Vegas April 1 League 4</v>
      </c>
      <c r="C69" t="s">
        <v>512</v>
      </c>
      <c r="D69" t="s">
        <v>238</v>
      </c>
      <c r="E69" t="s">
        <v>459</v>
      </c>
      <c r="F69">
        <v>1061</v>
      </c>
      <c r="G69">
        <v>293</v>
      </c>
      <c r="H69">
        <f t="shared" si="1"/>
        <v>8</v>
      </c>
    </row>
    <row r="70" spans="1:8" x14ac:dyDescent="0.25">
      <c r="A70">
        <v>221</v>
      </c>
      <c r="B70" t="str">
        <f>STANDINGS_R[[#This Row],[Team]]&amp;STANDINGS_R[[#This Row],[League]]</f>
        <v>Fossy's StokedMain Event Las Vegas April 1 League 4</v>
      </c>
      <c r="C70" t="s">
        <v>593</v>
      </c>
      <c r="D70" t="s">
        <v>35</v>
      </c>
      <c r="E70" t="s">
        <v>459</v>
      </c>
      <c r="F70">
        <v>1050</v>
      </c>
      <c r="G70">
        <v>258</v>
      </c>
      <c r="H70">
        <f t="shared" si="1"/>
        <v>9</v>
      </c>
    </row>
    <row r="71" spans="1:8" x14ac:dyDescent="0.25">
      <c r="A71">
        <v>242</v>
      </c>
      <c r="B71" t="str">
        <f>STANDINGS_R[[#This Row],[Team]]&amp;STANDINGS_R[[#This Row],[League]]</f>
        <v>CC's DesperadosMain Event Las Vegas April 1 League 4</v>
      </c>
      <c r="C71" t="s">
        <v>157</v>
      </c>
      <c r="D71" t="s">
        <v>158</v>
      </c>
      <c r="E71" t="s">
        <v>459</v>
      </c>
      <c r="F71">
        <v>1042</v>
      </c>
      <c r="G71">
        <v>238.5</v>
      </c>
      <c r="H71">
        <f t="shared" si="1"/>
        <v>10</v>
      </c>
    </row>
    <row r="72" spans="1:8" x14ac:dyDescent="0.25">
      <c r="A72">
        <v>246</v>
      </c>
      <c r="B72" t="str">
        <f>STANDINGS_R[[#This Row],[Team]]&amp;STANDINGS_R[[#This Row],[League]]</f>
        <v>MANKIND NATION &amp; SEABASSMain Event Las Vegas April 1 League 4</v>
      </c>
      <c r="C72" t="s">
        <v>209</v>
      </c>
      <c r="D72" t="s">
        <v>210</v>
      </c>
      <c r="E72" t="s">
        <v>459</v>
      </c>
      <c r="F72">
        <v>1041</v>
      </c>
      <c r="G72">
        <v>234.5</v>
      </c>
      <c r="H72">
        <f t="shared" si="1"/>
        <v>11</v>
      </c>
    </row>
    <row r="73" spans="1:8" x14ac:dyDescent="0.25">
      <c r="A73">
        <v>273</v>
      </c>
      <c r="B73" t="str">
        <f>STANDINGS_R[[#This Row],[Team]]&amp;STANDINGS_R[[#This Row],[League]]</f>
        <v>Stricks SlumpBusters 3Main Event Las Vegas April 1 League 4</v>
      </c>
      <c r="C73" t="s">
        <v>683</v>
      </c>
      <c r="D73" t="s">
        <v>245</v>
      </c>
      <c r="E73" t="s">
        <v>459</v>
      </c>
      <c r="F73">
        <v>1028</v>
      </c>
      <c r="G73">
        <v>207.5</v>
      </c>
      <c r="H73">
        <f t="shared" si="1"/>
        <v>12</v>
      </c>
    </row>
    <row r="74" spans="1:8" x14ac:dyDescent="0.25">
      <c r="A74">
        <v>447</v>
      </c>
      <c r="B74" t="str">
        <f>STANDINGS_R[[#This Row],[Team]]&amp;STANDINGS_R[[#This Row],[League]]</f>
        <v>Waffle HouseMain Event Las Vegas April 1 League 4</v>
      </c>
      <c r="C74" t="s">
        <v>621</v>
      </c>
      <c r="D74" t="s">
        <v>623</v>
      </c>
      <c r="E74" t="s">
        <v>459</v>
      </c>
      <c r="F74">
        <v>932</v>
      </c>
      <c r="G74">
        <v>34</v>
      </c>
      <c r="H74">
        <f t="shared" si="1"/>
        <v>13</v>
      </c>
    </row>
    <row r="75" spans="1:8" x14ac:dyDescent="0.25">
      <c r="A75">
        <v>452</v>
      </c>
      <c r="B75" t="str">
        <f>STANDINGS_R[[#This Row],[Team]]&amp;STANDINGS_R[[#This Row],[League]]</f>
        <v>The Yellow JerseysMain Event Las Vegas April 1 League 4</v>
      </c>
      <c r="C75" t="s">
        <v>790</v>
      </c>
      <c r="D75" t="s">
        <v>791</v>
      </c>
      <c r="E75" t="s">
        <v>459</v>
      </c>
      <c r="F75">
        <v>922</v>
      </c>
      <c r="G75">
        <v>29.5</v>
      </c>
      <c r="H75">
        <f t="shared" si="1"/>
        <v>14</v>
      </c>
    </row>
    <row r="76" spans="1:8" x14ac:dyDescent="0.25">
      <c r="A76">
        <v>467</v>
      </c>
      <c r="B76" t="str">
        <f>STANDINGS_R[[#This Row],[Team]]&amp;STANDINGS_R[[#This Row],[League]]</f>
        <v>PACO THYMEMain Event Las Vegas April 1 League 4</v>
      </c>
      <c r="C76" t="s">
        <v>80</v>
      </c>
      <c r="D76" t="s">
        <v>81</v>
      </c>
      <c r="E76" t="s">
        <v>459</v>
      </c>
      <c r="F76">
        <v>892</v>
      </c>
      <c r="G76">
        <v>14</v>
      </c>
      <c r="H76">
        <f t="shared" si="1"/>
        <v>15</v>
      </c>
    </row>
    <row r="77" spans="1:8" x14ac:dyDescent="0.25">
      <c r="A77">
        <v>77</v>
      </c>
      <c r="B77" t="str">
        <f>STANDINGS_R[[#This Row],[Team]]&amp;STANDINGS_R[[#This Row],[League]]</f>
        <v>Cheaper cigsMain Event Las Vegas April 1 League 5</v>
      </c>
      <c r="C77" t="s">
        <v>585</v>
      </c>
      <c r="D77" t="s">
        <v>183</v>
      </c>
      <c r="E77" t="s">
        <v>434</v>
      </c>
      <c r="F77">
        <v>1105</v>
      </c>
      <c r="G77">
        <v>403</v>
      </c>
      <c r="H77">
        <f t="shared" si="1"/>
        <v>1</v>
      </c>
    </row>
    <row r="78" spans="1:8" x14ac:dyDescent="0.25">
      <c r="A78">
        <v>84</v>
      </c>
      <c r="B78" t="str">
        <f>STANDINGS_R[[#This Row],[Team]]&amp;STANDINGS_R[[#This Row],[League]]</f>
        <v>Team WithrowMain Event Las Vegas April 1 League 5</v>
      </c>
      <c r="C78" t="s">
        <v>433</v>
      </c>
      <c r="D78" t="s">
        <v>375</v>
      </c>
      <c r="E78" t="s">
        <v>434</v>
      </c>
      <c r="F78">
        <v>1100</v>
      </c>
      <c r="G78">
        <v>396.5</v>
      </c>
      <c r="H78">
        <f t="shared" si="1"/>
        <v>2</v>
      </c>
    </row>
    <row r="79" spans="1:8" x14ac:dyDescent="0.25">
      <c r="A79">
        <v>122</v>
      </c>
      <c r="B79" t="str">
        <f>STANDINGS_R[[#This Row],[Team]]&amp;STANDINGS_R[[#This Row],[League]]</f>
        <v>Bronx Yankees (ME2)Main Event Las Vegas April 1 League 5</v>
      </c>
      <c r="C79" t="s">
        <v>143</v>
      </c>
      <c r="D79" t="s">
        <v>88</v>
      </c>
      <c r="E79" t="s">
        <v>434</v>
      </c>
      <c r="F79">
        <v>1081</v>
      </c>
      <c r="G79">
        <v>357</v>
      </c>
      <c r="H79">
        <f t="shared" si="1"/>
        <v>3</v>
      </c>
    </row>
    <row r="80" spans="1:8" x14ac:dyDescent="0.25">
      <c r="A80">
        <v>173</v>
      </c>
      <c r="B80" t="str">
        <f>STANDINGS_R[[#This Row],[Team]]&amp;STANDINGS_R[[#This Row],[League]]</f>
        <v>Cali CartelMain Event Las Vegas April 1 League 5</v>
      </c>
      <c r="C80" t="s">
        <v>133</v>
      </c>
      <c r="D80" t="s">
        <v>134</v>
      </c>
      <c r="E80" t="s">
        <v>434</v>
      </c>
      <c r="F80">
        <v>1064</v>
      </c>
      <c r="G80">
        <v>306</v>
      </c>
      <c r="H80">
        <f t="shared" si="1"/>
        <v>4</v>
      </c>
    </row>
    <row r="81" spans="1:8" x14ac:dyDescent="0.25">
      <c r="A81">
        <v>184</v>
      </c>
      <c r="B81" t="str">
        <f>STANDINGS_R[[#This Row],[Team]]&amp;STANDINGS_R[[#This Row],[League]]</f>
        <v>Wags WarriorsMain Event Las Vegas April 1 League 5</v>
      </c>
      <c r="C81" t="s">
        <v>147</v>
      </c>
      <c r="D81" t="s">
        <v>148</v>
      </c>
      <c r="E81" t="s">
        <v>434</v>
      </c>
      <c r="F81">
        <v>1062</v>
      </c>
      <c r="G81">
        <v>298.5</v>
      </c>
      <c r="H81">
        <f t="shared" si="1"/>
        <v>5</v>
      </c>
    </row>
    <row r="82" spans="1:8" x14ac:dyDescent="0.25">
      <c r="A82">
        <v>201</v>
      </c>
      <c r="B82" t="str">
        <f>STANDINGS_R[[#This Row],[Team]]&amp;STANDINGS_R[[#This Row],[League]]</f>
        <v>Dude, it's Football Season!!!Main Event Las Vegas April 1 League 5</v>
      </c>
      <c r="C82" t="s">
        <v>557</v>
      </c>
      <c r="D82" t="s">
        <v>255</v>
      </c>
      <c r="E82" t="s">
        <v>434</v>
      </c>
      <c r="F82">
        <v>1057</v>
      </c>
      <c r="G82">
        <v>280</v>
      </c>
      <c r="H82">
        <f t="shared" si="1"/>
        <v>6</v>
      </c>
    </row>
    <row r="83" spans="1:8" x14ac:dyDescent="0.25">
      <c r="A83">
        <v>205</v>
      </c>
      <c r="B83" t="str">
        <f>STANDINGS_R[[#This Row],[Team]]&amp;STANDINGS_R[[#This Row],[League]]</f>
        <v>Hungry HipposMain Event Las Vegas April 1 League 5</v>
      </c>
      <c r="C83" t="s">
        <v>518</v>
      </c>
      <c r="D83" t="s">
        <v>519</v>
      </c>
      <c r="E83" t="s">
        <v>434</v>
      </c>
      <c r="F83">
        <v>1056</v>
      </c>
      <c r="G83">
        <v>277</v>
      </c>
      <c r="H83">
        <f t="shared" si="1"/>
        <v>7</v>
      </c>
    </row>
    <row r="84" spans="1:8" x14ac:dyDescent="0.25">
      <c r="A84">
        <v>213</v>
      </c>
      <c r="B84" t="str">
        <f>STANDINGS_R[[#This Row],[Team]]&amp;STANDINGS_R[[#This Row],[League]]</f>
        <v>Slappy and PentawMain Event Las Vegas April 1 League 5</v>
      </c>
      <c r="C84" t="s">
        <v>552</v>
      </c>
      <c r="D84" t="s">
        <v>553</v>
      </c>
      <c r="E84" t="s">
        <v>434</v>
      </c>
      <c r="F84">
        <v>1053</v>
      </c>
      <c r="G84">
        <v>268</v>
      </c>
      <c r="H84">
        <f t="shared" si="1"/>
        <v>8</v>
      </c>
    </row>
    <row r="85" spans="1:8" x14ac:dyDescent="0.25">
      <c r="A85">
        <v>249</v>
      </c>
      <c r="B85" t="str">
        <f>STANDINGS_R[[#This Row],[Team]]&amp;STANDINGS_R[[#This Row],[League]]</f>
        <v>Is It Football Season Yet?Main Event Las Vegas April 1 League 5</v>
      </c>
      <c r="C85" t="s">
        <v>813</v>
      </c>
      <c r="D85" t="s">
        <v>814</v>
      </c>
      <c r="E85" t="s">
        <v>434</v>
      </c>
      <c r="F85">
        <v>1040</v>
      </c>
      <c r="G85">
        <v>232</v>
      </c>
      <c r="H85">
        <f t="shared" si="1"/>
        <v>9</v>
      </c>
    </row>
    <row r="86" spans="1:8" x14ac:dyDescent="0.25">
      <c r="A86">
        <v>264</v>
      </c>
      <c r="B86" t="str">
        <f>STANDINGS_R[[#This Row],[Team]]&amp;STANDINGS_R[[#This Row],[League]]</f>
        <v>Team RobinsonMain Event Las Vegas April 1 League 5</v>
      </c>
      <c r="C86" t="s">
        <v>59</v>
      </c>
      <c r="D86" t="s">
        <v>60</v>
      </c>
      <c r="E86" t="s">
        <v>434</v>
      </c>
      <c r="F86">
        <v>1034</v>
      </c>
      <c r="G86">
        <v>217.5</v>
      </c>
      <c r="H86">
        <f t="shared" si="1"/>
        <v>10</v>
      </c>
    </row>
    <row r="87" spans="1:8" x14ac:dyDescent="0.25">
      <c r="A87">
        <v>280</v>
      </c>
      <c r="B87" t="str">
        <f>STANDINGS_R[[#This Row],[Team]]&amp;STANDINGS_R[[#This Row],[League]]</f>
        <v>Man In BlackMain Event Las Vegas April 1 League 5</v>
      </c>
      <c r="C87" t="s">
        <v>514</v>
      </c>
      <c r="D87" t="s">
        <v>212</v>
      </c>
      <c r="E87" t="s">
        <v>434</v>
      </c>
      <c r="F87">
        <v>1025</v>
      </c>
      <c r="G87">
        <v>200.5</v>
      </c>
      <c r="H87">
        <f t="shared" si="1"/>
        <v>11</v>
      </c>
    </row>
    <row r="88" spans="1:8" x14ac:dyDescent="0.25">
      <c r="A88">
        <v>309</v>
      </c>
      <c r="B88" t="str">
        <f>STANDINGS_R[[#This Row],[Team]]&amp;STANDINGS_R[[#This Row],[League]]</f>
        <v>Team EricksonMain Event Las Vegas April 1 League 5</v>
      </c>
      <c r="C88" t="s">
        <v>801</v>
      </c>
      <c r="D88" t="s">
        <v>138</v>
      </c>
      <c r="E88" t="s">
        <v>434</v>
      </c>
      <c r="F88">
        <v>1012</v>
      </c>
      <c r="G88">
        <v>172</v>
      </c>
      <c r="H88">
        <f t="shared" si="1"/>
        <v>12</v>
      </c>
    </row>
    <row r="89" spans="1:8" x14ac:dyDescent="0.25">
      <c r="A89">
        <v>316</v>
      </c>
      <c r="B89" t="str">
        <f>STANDINGS_R[[#This Row],[Team]]&amp;STANDINGS_R[[#This Row],[League]]</f>
        <v>Stewie's Team 2Main Event Las Vegas April 1 League 5</v>
      </c>
      <c r="C89" t="s">
        <v>772</v>
      </c>
      <c r="D89" t="s">
        <v>271</v>
      </c>
      <c r="E89" t="s">
        <v>434</v>
      </c>
      <c r="F89">
        <v>1010</v>
      </c>
      <c r="G89">
        <v>166</v>
      </c>
      <c r="H89">
        <f t="shared" si="1"/>
        <v>13</v>
      </c>
    </row>
    <row r="90" spans="1:8" x14ac:dyDescent="0.25">
      <c r="A90">
        <v>338</v>
      </c>
      <c r="B90" t="str">
        <f>STANDINGS_R[[#This Row],[Team]]&amp;STANDINGS_R[[#This Row],[League]]</f>
        <v>Texas ConnectionMain Event Las Vegas April 1 League 5</v>
      </c>
      <c r="C90" t="s">
        <v>165</v>
      </c>
      <c r="D90" t="s">
        <v>19</v>
      </c>
      <c r="E90" t="s">
        <v>434</v>
      </c>
      <c r="F90">
        <v>1002</v>
      </c>
      <c r="G90">
        <v>144.5</v>
      </c>
      <c r="H90">
        <f t="shared" si="1"/>
        <v>14</v>
      </c>
    </row>
    <row r="91" spans="1:8" x14ac:dyDescent="0.25">
      <c r="A91">
        <v>380</v>
      </c>
      <c r="B91" t="str">
        <f>STANDINGS_R[[#This Row],[Team]]&amp;STANDINGS_R[[#This Row],[League]]</f>
        <v>Ray Of LightMain Event Las Vegas April 1 League 5</v>
      </c>
      <c r="C91" t="s">
        <v>864</v>
      </c>
      <c r="D91" t="s">
        <v>51</v>
      </c>
      <c r="E91" t="s">
        <v>434</v>
      </c>
      <c r="F91">
        <v>979</v>
      </c>
      <c r="G91">
        <v>101.5</v>
      </c>
      <c r="H91">
        <f t="shared" si="1"/>
        <v>15</v>
      </c>
    </row>
    <row r="92" spans="1:8" x14ac:dyDescent="0.25">
      <c r="A92">
        <v>16</v>
      </c>
      <c r="B92" t="str">
        <f>STANDINGS_R[[#This Row],[Team]]&amp;STANDINGS_R[[#This Row],[League]]</f>
        <v>Quahogs ME LVMain Event Las Vegas April 1 League 6</v>
      </c>
      <c r="C92" t="s">
        <v>612</v>
      </c>
      <c r="D92" t="s">
        <v>154</v>
      </c>
      <c r="E92" t="s">
        <v>430</v>
      </c>
      <c r="F92">
        <v>1162</v>
      </c>
      <c r="G92">
        <v>465</v>
      </c>
      <c r="H92">
        <f t="shared" si="1"/>
        <v>1</v>
      </c>
    </row>
    <row r="93" spans="1:8" x14ac:dyDescent="0.25">
      <c r="A93">
        <v>51</v>
      </c>
      <c r="B93" t="str">
        <f>STANDINGS_R[[#This Row],[Team]]&amp;STANDINGS_R[[#This Row],[League]]</f>
        <v>RotoGut MainMain Event Las Vegas April 1 League 6</v>
      </c>
      <c r="C93" t="s">
        <v>429</v>
      </c>
      <c r="D93" t="s">
        <v>116</v>
      </c>
      <c r="E93" t="s">
        <v>430</v>
      </c>
      <c r="F93">
        <v>1119</v>
      </c>
      <c r="G93">
        <v>430.5</v>
      </c>
      <c r="H93">
        <f t="shared" si="1"/>
        <v>2</v>
      </c>
    </row>
    <row r="94" spans="1:8" x14ac:dyDescent="0.25">
      <c r="A94">
        <v>124</v>
      </c>
      <c r="B94" t="str">
        <f>STANDINGS_R[[#This Row],[Team]]&amp;STANDINGS_R[[#This Row],[League]]</f>
        <v>KILLEBREWMain Event Las Vegas April 1 League 6</v>
      </c>
      <c r="C94" t="s">
        <v>487</v>
      </c>
      <c r="D94" t="s">
        <v>176</v>
      </c>
      <c r="E94" t="s">
        <v>430</v>
      </c>
      <c r="F94">
        <v>1081</v>
      </c>
      <c r="G94">
        <v>357</v>
      </c>
      <c r="H94">
        <f t="shared" si="1"/>
        <v>3</v>
      </c>
    </row>
    <row r="95" spans="1:8" x14ac:dyDescent="0.25">
      <c r="A95">
        <v>134</v>
      </c>
      <c r="B95" t="str">
        <f>STANDINGS_R[[#This Row],[Team]]&amp;STANDINGS_R[[#This Row],[League]]</f>
        <v>Winter has comeMain Event Las Vegas April 1 League 6</v>
      </c>
      <c r="C95" t="s">
        <v>780</v>
      </c>
      <c r="D95" t="s">
        <v>281</v>
      </c>
      <c r="E95" t="s">
        <v>430</v>
      </c>
      <c r="F95">
        <v>1079</v>
      </c>
      <c r="G95">
        <v>350</v>
      </c>
      <c r="H95">
        <f t="shared" si="1"/>
        <v>4</v>
      </c>
    </row>
    <row r="96" spans="1:8" x14ac:dyDescent="0.25">
      <c r="A96">
        <v>142</v>
      </c>
      <c r="B96" t="str">
        <f>STANDINGS_R[[#This Row],[Team]]&amp;STANDINGS_R[[#This Row],[League]]</f>
        <v>Big Bad Booty DaddyMain Event Las Vegas April 1 League 6</v>
      </c>
      <c r="C96" t="s">
        <v>570</v>
      </c>
      <c r="D96" t="s">
        <v>273</v>
      </c>
      <c r="E96" t="s">
        <v>430</v>
      </c>
      <c r="F96">
        <v>1075</v>
      </c>
      <c r="G96">
        <v>339</v>
      </c>
      <c r="H96">
        <f t="shared" si="1"/>
        <v>5</v>
      </c>
    </row>
    <row r="97" spans="1:8" x14ac:dyDescent="0.25">
      <c r="A97">
        <v>161</v>
      </c>
      <c r="B97" t="str">
        <f>STANDINGS_R[[#This Row],[Team]]&amp;STANDINGS_R[[#This Row],[League]]</f>
        <v>Glenneration XMain Event Las Vegas April 1 League 6</v>
      </c>
      <c r="C97" t="s">
        <v>145</v>
      </c>
      <c r="D97" t="s">
        <v>146</v>
      </c>
      <c r="E97" t="s">
        <v>430</v>
      </c>
      <c r="F97">
        <v>1068</v>
      </c>
      <c r="G97">
        <v>320</v>
      </c>
      <c r="H97">
        <f t="shared" si="1"/>
        <v>6</v>
      </c>
    </row>
    <row r="98" spans="1:8" x14ac:dyDescent="0.25">
      <c r="A98">
        <v>253</v>
      </c>
      <c r="B98" t="str">
        <f>STANDINGS_R[[#This Row],[Team]]&amp;STANDINGS_R[[#This Row],[League]]</f>
        <v>Serenity Now! LVMain Event Las Vegas April 1 League 6</v>
      </c>
      <c r="C98" t="s">
        <v>499</v>
      </c>
      <c r="D98" t="s">
        <v>198</v>
      </c>
      <c r="E98" t="s">
        <v>430</v>
      </c>
      <c r="F98">
        <v>1039</v>
      </c>
      <c r="G98">
        <v>229</v>
      </c>
      <c r="H98">
        <f t="shared" si="1"/>
        <v>7</v>
      </c>
    </row>
    <row r="99" spans="1:8" x14ac:dyDescent="0.25">
      <c r="A99">
        <v>324</v>
      </c>
      <c r="B99" t="str">
        <f>STANDINGS_R[[#This Row],[Team]]&amp;STANDINGS_R[[#This Row],[League]]</f>
        <v>BABIP McBatflipsMain Event Las Vegas April 1 League 6</v>
      </c>
      <c r="C99" t="s">
        <v>305</v>
      </c>
      <c r="D99" t="s">
        <v>24</v>
      </c>
      <c r="E99" t="s">
        <v>430</v>
      </c>
      <c r="F99">
        <v>1005</v>
      </c>
      <c r="G99">
        <v>157</v>
      </c>
      <c r="H99">
        <f t="shared" si="1"/>
        <v>8</v>
      </c>
    </row>
    <row r="100" spans="1:8" x14ac:dyDescent="0.25">
      <c r="A100">
        <v>336</v>
      </c>
      <c r="B100" t="str">
        <f>STANDINGS_R[[#This Row],[Team]]&amp;STANDINGS_R[[#This Row],[League]]</f>
        <v>Four Headed MonstersMain Event Las Vegas April 1 League 6</v>
      </c>
      <c r="C100" t="s">
        <v>310</v>
      </c>
      <c r="D100" t="s">
        <v>263</v>
      </c>
      <c r="E100" t="s">
        <v>430</v>
      </c>
      <c r="F100">
        <v>1002</v>
      </c>
      <c r="G100">
        <v>144.5</v>
      </c>
      <c r="H100">
        <f t="shared" si="1"/>
        <v>9</v>
      </c>
    </row>
    <row r="101" spans="1:8" x14ac:dyDescent="0.25">
      <c r="A101">
        <v>340</v>
      </c>
      <c r="B101" t="str">
        <f>STANDINGS_R[[#This Row],[Team]]&amp;STANDINGS_R[[#This Row],[League]]</f>
        <v>Team ShookMain Event Las Vegas April 1 League 6</v>
      </c>
      <c r="C101" t="s">
        <v>323</v>
      </c>
      <c r="D101" t="s">
        <v>167</v>
      </c>
      <c r="E101" t="s">
        <v>430</v>
      </c>
      <c r="F101">
        <v>1001</v>
      </c>
      <c r="G101">
        <v>141.5</v>
      </c>
      <c r="H101">
        <f t="shared" si="1"/>
        <v>10</v>
      </c>
    </row>
    <row r="102" spans="1:8" x14ac:dyDescent="0.25">
      <c r="A102">
        <v>360</v>
      </c>
      <c r="B102" t="str">
        <f>STANDINGS_R[[#This Row],[Team]]&amp;STANDINGS_R[[#This Row],[League]]</f>
        <v>Patches Meningoencephalitis Egg Layer 2Main Event Las Vegas April 1 League 6</v>
      </c>
      <c r="C102" t="s">
        <v>686</v>
      </c>
      <c r="D102" t="s">
        <v>687</v>
      </c>
      <c r="E102" t="s">
        <v>430</v>
      </c>
      <c r="F102">
        <v>992</v>
      </c>
      <c r="G102">
        <v>121.5</v>
      </c>
      <c r="H102">
        <f t="shared" si="1"/>
        <v>11</v>
      </c>
    </row>
    <row r="103" spans="1:8" x14ac:dyDescent="0.25">
      <c r="A103">
        <v>372</v>
      </c>
      <c r="B103" t="str">
        <f>STANDINGS_R[[#This Row],[Team]]&amp;STANDINGS_R[[#This Row],[League]]</f>
        <v>The Goofy BastardsMain Event Las Vegas April 1 League 6</v>
      </c>
      <c r="C103" t="s">
        <v>383</v>
      </c>
      <c r="D103" t="s">
        <v>384</v>
      </c>
      <c r="E103" t="s">
        <v>430</v>
      </c>
      <c r="F103">
        <v>983</v>
      </c>
      <c r="G103">
        <v>110</v>
      </c>
      <c r="H103">
        <f t="shared" si="1"/>
        <v>12</v>
      </c>
    </row>
    <row r="104" spans="1:8" x14ac:dyDescent="0.25">
      <c r="A104">
        <v>388</v>
      </c>
      <c r="B104" t="str">
        <f>STANDINGS_R[[#This Row],[Team]]&amp;STANDINGS_R[[#This Row],[League]]</f>
        <v>Team enfieldMain Event Las Vegas April 1 League 6</v>
      </c>
      <c r="C104" t="s">
        <v>204</v>
      </c>
      <c r="D104" t="s">
        <v>205</v>
      </c>
      <c r="E104" t="s">
        <v>430</v>
      </c>
      <c r="F104">
        <v>975</v>
      </c>
      <c r="G104">
        <v>93</v>
      </c>
      <c r="H104">
        <f t="shared" si="1"/>
        <v>13</v>
      </c>
    </row>
    <row r="105" spans="1:8" x14ac:dyDescent="0.25">
      <c r="A105">
        <v>410</v>
      </c>
      <c r="B105" t="str">
        <f>STANDINGS_R[[#This Row],[Team]]&amp;STANDINGS_R[[#This Row],[League]]</f>
        <v>DukesMain Event Las Vegas April 1 League 6</v>
      </c>
      <c r="C105" t="s">
        <v>799</v>
      </c>
      <c r="D105" t="s">
        <v>800</v>
      </c>
      <c r="E105" t="s">
        <v>430</v>
      </c>
      <c r="F105">
        <v>960</v>
      </c>
      <c r="G105">
        <v>70.5</v>
      </c>
      <c r="H105">
        <f t="shared" si="1"/>
        <v>14</v>
      </c>
    </row>
    <row r="106" spans="1:8" x14ac:dyDescent="0.25">
      <c r="A106">
        <v>446</v>
      </c>
      <c r="B106" t="str">
        <f>STANDINGS_R[[#This Row],[Team]]&amp;STANDINGS_R[[#This Row],[League]]</f>
        <v>Team HillMain Event Las Vegas April 1 League 6</v>
      </c>
      <c r="C106" t="s">
        <v>747</v>
      </c>
      <c r="D106" t="s">
        <v>266</v>
      </c>
      <c r="E106" t="s">
        <v>430</v>
      </c>
      <c r="F106">
        <v>933</v>
      </c>
      <c r="G106">
        <v>35.5</v>
      </c>
      <c r="H106">
        <f t="shared" si="1"/>
        <v>15</v>
      </c>
    </row>
    <row r="107" spans="1:8" x14ac:dyDescent="0.25">
      <c r="A107">
        <v>20</v>
      </c>
      <c r="B107" t="str">
        <f>STANDINGS_R[[#This Row],[Team]]&amp;STANDINGS_R[[#This Row],[League]]</f>
        <v>Low TalkersMain Event Las Vegas March 25 League 1</v>
      </c>
      <c r="C107" t="s">
        <v>189</v>
      </c>
      <c r="D107" t="s">
        <v>190</v>
      </c>
      <c r="E107" t="s">
        <v>474</v>
      </c>
      <c r="F107">
        <v>1156</v>
      </c>
      <c r="G107">
        <v>461</v>
      </c>
      <c r="H107">
        <f t="shared" si="1"/>
        <v>1</v>
      </c>
    </row>
    <row r="108" spans="1:8" x14ac:dyDescent="0.25">
      <c r="A108">
        <v>46</v>
      </c>
      <c r="B108" t="str">
        <f>STANDINGS_R[[#This Row],[Team]]&amp;STANDINGS_R[[#This Row],[League]]</f>
        <v>The Flaming RoostersMain Event Las Vegas March 25 League 1</v>
      </c>
      <c r="C108" t="s">
        <v>169</v>
      </c>
      <c r="D108" t="s">
        <v>170</v>
      </c>
      <c r="E108" t="s">
        <v>474</v>
      </c>
      <c r="F108">
        <v>1122</v>
      </c>
      <c r="G108">
        <v>435.5</v>
      </c>
      <c r="H108">
        <f t="shared" si="1"/>
        <v>2</v>
      </c>
    </row>
    <row r="109" spans="1:8" x14ac:dyDescent="0.25">
      <c r="A109">
        <v>82</v>
      </c>
      <c r="B109" t="str">
        <f>STANDINGS_R[[#This Row],[Team]]&amp;STANDINGS_R[[#This Row],[League]]</f>
        <v>Perdido Street StationMain Event Las Vegas March 25 League 1</v>
      </c>
      <c r="C109" t="s">
        <v>605</v>
      </c>
      <c r="D109" t="s">
        <v>402</v>
      </c>
      <c r="E109" t="s">
        <v>474</v>
      </c>
      <c r="F109">
        <v>1103</v>
      </c>
      <c r="G109">
        <v>398.5</v>
      </c>
      <c r="H109">
        <f t="shared" si="1"/>
        <v>3</v>
      </c>
    </row>
    <row r="110" spans="1:8" x14ac:dyDescent="0.25">
      <c r="A110">
        <v>103</v>
      </c>
      <c r="B110" t="str">
        <f>STANDINGS_R[[#This Row],[Team]]&amp;STANDINGS_R[[#This Row],[League]]</f>
        <v>Doug's DawgsMain Event Las Vegas March 25 League 1</v>
      </c>
      <c r="C110" t="s">
        <v>31</v>
      </c>
      <c r="D110" t="s">
        <v>32</v>
      </c>
      <c r="E110" t="s">
        <v>474</v>
      </c>
      <c r="F110">
        <v>1089</v>
      </c>
      <c r="G110">
        <v>378</v>
      </c>
      <c r="H110">
        <f t="shared" si="1"/>
        <v>4</v>
      </c>
    </row>
    <row r="111" spans="1:8" x14ac:dyDescent="0.25">
      <c r="A111">
        <v>116</v>
      </c>
      <c r="B111" t="str">
        <f>STANDINGS_R[[#This Row],[Team]]&amp;STANDINGS_R[[#This Row],[League]]</f>
        <v>Atlanta 4 4 4'sMain Event Las Vegas March 25 League 1</v>
      </c>
      <c r="C111" t="s">
        <v>387</v>
      </c>
      <c r="D111" t="s">
        <v>109</v>
      </c>
      <c r="E111" t="s">
        <v>474</v>
      </c>
      <c r="F111">
        <v>1083</v>
      </c>
      <c r="G111">
        <v>363.5</v>
      </c>
      <c r="H111">
        <f t="shared" si="1"/>
        <v>5</v>
      </c>
    </row>
    <row r="112" spans="1:8" x14ac:dyDescent="0.25">
      <c r="A112">
        <v>135</v>
      </c>
      <c r="B112" t="str">
        <f>STANDINGS_R[[#This Row],[Team]]&amp;STANDINGS_R[[#This Row],[League]]</f>
        <v>Chip Chop ChipMain Event Las Vegas March 25 League 1</v>
      </c>
      <c r="C112" t="s">
        <v>586</v>
      </c>
      <c r="D112" t="s">
        <v>587</v>
      </c>
      <c r="E112" t="s">
        <v>474</v>
      </c>
      <c r="F112">
        <v>1078</v>
      </c>
      <c r="G112">
        <v>345.5</v>
      </c>
      <c r="H112">
        <f t="shared" si="1"/>
        <v>6</v>
      </c>
    </row>
    <row r="113" spans="1:8" x14ac:dyDescent="0.25">
      <c r="A113">
        <v>141</v>
      </c>
      <c r="B113" t="str">
        <f>STANDINGS_R[[#This Row],[Team]]&amp;STANDINGS_R[[#This Row],[League]]</f>
        <v>Welcome to StevielandMain Event Las Vegas March 25 League 1</v>
      </c>
      <c r="C113" t="s">
        <v>96</v>
      </c>
      <c r="D113" t="s">
        <v>97</v>
      </c>
      <c r="E113" t="s">
        <v>474</v>
      </c>
      <c r="F113">
        <v>1076</v>
      </c>
      <c r="G113">
        <v>342</v>
      </c>
      <c r="H113">
        <f t="shared" si="1"/>
        <v>7</v>
      </c>
    </row>
    <row r="114" spans="1:8" x14ac:dyDescent="0.25">
      <c r="A114">
        <v>230</v>
      </c>
      <c r="B114" t="str">
        <f>STANDINGS_R[[#This Row],[Team]]&amp;STANDINGS_R[[#This Row],[League]]</f>
        <v>The Notorious C.O.Z.Main Event Las Vegas March 25 League 1</v>
      </c>
      <c r="C114" t="s">
        <v>491</v>
      </c>
      <c r="D114" t="s">
        <v>122</v>
      </c>
      <c r="E114" t="s">
        <v>474</v>
      </c>
      <c r="F114">
        <v>1047</v>
      </c>
      <c r="G114">
        <v>251.5</v>
      </c>
      <c r="H114">
        <f t="shared" si="1"/>
        <v>8</v>
      </c>
    </row>
    <row r="115" spans="1:8" x14ac:dyDescent="0.25">
      <c r="A115">
        <v>251</v>
      </c>
      <c r="B115" t="str">
        <f>STANDINGS_R[[#This Row],[Team]]&amp;STANDINGS_R[[#This Row],[League]]</f>
        <v>Moose on the LooseMain Event Las Vegas March 25 League 1</v>
      </c>
      <c r="C115" t="s">
        <v>214</v>
      </c>
      <c r="D115" t="s">
        <v>65</v>
      </c>
      <c r="E115" t="s">
        <v>474</v>
      </c>
      <c r="F115">
        <v>1039</v>
      </c>
      <c r="G115">
        <v>229</v>
      </c>
      <c r="H115">
        <f t="shared" si="1"/>
        <v>9</v>
      </c>
    </row>
    <row r="116" spans="1:8" x14ac:dyDescent="0.25">
      <c r="A116">
        <v>254</v>
      </c>
      <c r="B116" t="str">
        <f>STANDINGS_R[[#This Row],[Team]]&amp;STANDINGS_R[[#This Row],[League]]</f>
        <v>*Rog*Main Event Las Vegas March 25 League 1</v>
      </c>
      <c r="C116" t="s">
        <v>488</v>
      </c>
      <c r="D116" t="s">
        <v>244</v>
      </c>
      <c r="E116" t="s">
        <v>474</v>
      </c>
      <c r="F116">
        <v>1038</v>
      </c>
      <c r="G116">
        <v>225.5</v>
      </c>
      <c r="H116">
        <f t="shared" si="1"/>
        <v>10</v>
      </c>
    </row>
    <row r="117" spans="1:8" x14ac:dyDescent="0.25">
      <c r="A117">
        <v>268</v>
      </c>
      <c r="B117" t="str">
        <f>STANDINGS_R[[#This Row],[Team]]&amp;STANDINGS_R[[#This Row],[League]]</f>
        <v>Tigers SlappyMain Event Las Vegas March 25 League 1</v>
      </c>
      <c r="C117" t="s">
        <v>54</v>
      </c>
      <c r="D117" t="s">
        <v>55</v>
      </c>
      <c r="E117" t="s">
        <v>474</v>
      </c>
      <c r="F117">
        <v>1031</v>
      </c>
      <c r="G117">
        <v>213.5</v>
      </c>
      <c r="H117">
        <f t="shared" si="1"/>
        <v>11</v>
      </c>
    </row>
    <row r="118" spans="1:8" x14ac:dyDescent="0.25">
      <c r="A118">
        <v>307</v>
      </c>
      <c r="B118" t="str">
        <f>STANDINGS_R[[#This Row],[Team]]&amp;STANDINGS_R[[#This Row],[League]]</f>
        <v>Prestige WorldwideMain Event Las Vegas March 25 League 1</v>
      </c>
      <c r="C118" t="s">
        <v>403</v>
      </c>
      <c r="D118" t="s">
        <v>404</v>
      </c>
      <c r="E118" t="s">
        <v>474</v>
      </c>
      <c r="F118">
        <v>1013</v>
      </c>
      <c r="G118">
        <v>174</v>
      </c>
      <c r="H118">
        <f t="shared" si="1"/>
        <v>12</v>
      </c>
    </row>
    <row r="119" spans="1:8" x14ac:dyDescent="0.25">
      <c r="A119">
        <v>407</v>
      </c>
      <c r="B119" t="str">
        <f>STANDINGS_R[[#This Row],[Team]]&amp;STANDINGS_R[[#This Row],[League]]</f>
        <v>Team ShairsonMain Event Las Vegas March 25 League 1</v>
      </c>
      <c r="C119" t="s">
        <v>860</v>
      </c>
      <c r="D119" t="s">
        <v>180</v>
      </c>
      <c r="E119" t="s">
        <v>474</v>
      </c>
      <c r="F119">
        <v>963</v>
      </c>
      <c r="G119">
        <v>75</v>
      </c>
      <c r="H119">
        <f t="shared" si="1"/>
        <v>13</v>
      </c>
    </row>
    <row r="120" spans="1:8" x14ac:dyDescent="0.25">
      <c r="A120">
        <v>421</v>
      </c>
      <c r="B120" t="str">
        <f>STANDINGS_R[[#This Row],[Team]]&amp;STANDINGS_R[[#This Row],[League]]</f>
        <v>CC's DesperadosMain Event Las Vegas March 25 League 1</v>
      </c>
      <c r="C120" t="s">
        <v>157</v>
      </c>
      <c r="D120" t="s">
        <v>158</v>
      </c>
      <c r="E120" t="s">
        <v>474</v>
      </c>
      <c r="F120">
        <v>953</v>
      </c>
      <c r="G120">
        <v>59.5</v>
      </c>
      <c r="H120">
        <f t="shared" si="1"/>
        <v>14</v>
      </c>
    </row>
    <row r="121" spans="1:8" x14ac:dyDescent="0.25">
      <c r="A121">
        <v>462</v>
      </c>
      <c r="B121" t="str">
        <f>STANDINGS_R[[#This Row],[Team]]&amp;STANDINGS_R[[#This Row],[League]]</f>
        <v>TEAM RIVERA1Main Event Las Vegas March 25 League 1</v>
      </c>
      <c r="C121" t="s">
        <v>692</v>
      </c>
      <c r="D121" t="s">
        <v>693</v>
      </c>
      <c r="E121" t="s">
        <v>474</v>
      </c>
      <c r="F121">
        <v>907</v>
      </c>
      <c r="G121">
        <v>19.5</v>
      </c>
      <c r="H121">
        <f t="shared" si="1"/>
        <v>15</v>
      </c>
    </row>
    <row r="122" spans="1:8" x14ac:dyDescent="0.25">
      <c r="A122">
        <v>36</v>
      </c>
      <c r="B122" t="str">
        <f>STANDINGS_R[[#This Row],[Team]]&amp;STANDINGS_R[[#This Row],[League]]</f>
        <v>Bench BlazersMain Event Las Vegas March 25 League 2</v>
      </c>
      <c r="C122" t="s">
        <v>515</v>
      </c>
      <c r="D122" t="s">
        <v>516</v>
      </c>
      <c r="E122" t="s">
        <v>453</v>
      </c>
      <c r="F122">
        <v>1131</v>
      </c>
      <c r="G122">
        <v>445</v>
      </c>
      <c r="H122">
        <f t="shared" si="1"/>
        <v>1</v>
      </c>
    </row>
    <row r="123" spans="1:8" x14ac:dyDescent="0.25">
      <c r="A123">
        <v>60</v>
      </c>
      <c r="B123" t="str">
        <f>STANDINGS_R[[#This Row],[Team]]&amp;STANDINGS_R[[#This Row],[League]]</f>
        <v>Sultans of SmackMain Event Las Vegas March 25 League 2</v>
      </c>
      <c r="C123" t="s">
        <v>98</v>
      </c>
      <c r="D123" t="s">
        <v>99</v>
      </c>
      <c r="E123" t="s">
        <v>453</v>
      </c>
      <c r="F123">
        <v>1114</v>
      </c>
      <c r="G123">
        <v>421.5</v>
      </c>
      <c r="H123">
        <f t="shared" si="1"/>
        <v>2</v>
      </c>
    </row>
    <row r="124" spans="1:8" x14ac:dyDescent="0.25">
      <c r="A124">
        <v>100</v>
      </c>
      <c r="B124" t="str">
        <f>STANDINGS_R[[#This Row],[Team]]&amp;STANDINGS_R[[#This Row],[League]]</f>
        <v>Dutch MafiaMain Event Las Vegas March 25 League 2</v>
      </c>
      <c r="C124" t="s">
        <v>222</v>
      </c>
      <c r="D124" t="s">
        <v>223</v>
      </c>
      <c r="E124" t="s">
        <v>453</v>
      </c>
      <c r="F124">
        <v>1090</v>
      </c>
      <c r="G124">
        <v>380</v>
      </c>
      <c r="H124">
        <f t="shared" si="1"/>
        <v>3</v>
      </c>
    </row>
    <row r="125" spans="1:8" x14ac:dyDescent="0.25">
      <c r="A125">
        <v>160</v>
      </c>
      <c r="B125" t="str">
        <f>STANDINGS_R[[#This Row],[Team]]&amp;STANDINGS_R[[#This Row],[League]]</f>
        <v>Bellagio HeistMain Event Las Vegas March 25 League 2</v>
      </c>
      <c r="C125" t="s">
        <v>671</v>
      </c>
      <c r="D125" t="s">
        <v>673</v>
      </c>
      <c r="E125" t="s">
        <v>453</v>
      </c>
      <c r="F125">
        <v>1068</v>
      </c>
      <c r="G125">
        <v>320</v>
      </c>
      <c r="H125">
        <f t="shared" si="1"/>
        <v>4</v>
      </c>
    </row>
    <row r="126" spans="1:8" x14ac:dyDescent="0.25">
      <c r="A126">
        <v>175</v>
      </c>
      <c r="B126" t="str">
        <f>STANDINGS_R[[#This Row],[Team]]&amp;STANDINGS_R[[#This Row],[League]]</f>
        <v>Team passalacquaMain Event Las Vegas March 25 League 2</v>
      </c>
      <c r="C126" t="s">
        <v>467</v>
      </c>
      <c r="D126" t="s">
        <v>468</v>
      </c>
      <c r="E126" t="s">
        <v>453</v>
      </c>
      <c r="F126">
        <v>1064</v>
      </c>
      <c r="G126">
        <v>306</v>
      </c>
      <c r="H126">
        <f t="shared" si="1"/>
        <v>5</v>
      </c>
    </row>
    <row r="127" spans="1:8" x14ac:dyDescent="0.25">
      <c r="A127">
        <v>200</v>
      </c>
      <c r="B127" t="str">
        <f>STANDINGS_R[[#This Row],[Team]]&amp;STANDINGS_R[[#This Row],[League]]</f>
        <v>Clown Question BroMain Event Las Vegas March 25 League 2</v>
      </c>
      <c r="C127" t="s">
        <v>562</v>
      </c>
      <c r="D127" t="s">
        <v>564</v>
      </c>
      <c r="E127" t="s">
        <v>453</v>
      </c>
      <c r="F127">
        <v>1057</v>
      </c>
      <c r="G127">
        <v>280</v>
      </c>
      <c r="H127">
        <f t="shared" si="1"/>
        <v>6</v>
      </c>
    </row>
    <row r="128" spans="1:8" x14ac:dyDescent="0.25">
      <c r="A128">
        <v>211</v>
      </c>
      <c r="B128" t="str">
        <f>STANDINGS_R[[#This Row],[Team]]&amp;STANDINGS_R[[#This Row],[League]]</f>
        <v>Wild Willie's TeamMain Event Las Vegas March 25 League 2</v>
      </c>
      <c r="C128" t="s">
        <v>576</v>
      </c>
      <c r="D128" t="s">
        <v>179</v>
      </c>
      <c r="E128" t="s">
        <v>453</v>
      </c>
      <c r="F128">
        <v>1054</v>
      </c>
      <c r="G128">
        <v>272</v>
      </c>
      <c r="H128">
        <f t="shared" si="1"/>
        <v>7</v>
      </c>
    </row>
    <row r="129" spans="1:8" x14ac:dyDescent="0.25">
      <c r="A129">
        <v>229</v>
      </c>
      <c r="B129" t="str">
        <f>STANDINGS_R[[#This Row],[Team]]&amp;STANDINGS_R[[#This Row],[League]]</f>
        <v>Rock n' PipesMain Event Las Vegas March 25 League 2</v>
      </c>
      <c r="C129" t="s">
        <v>666</v>
      </c>
      <c r="D129" t="s">
        <v>667</v>
      </c>
      <c r="E129" t="s">
        <v>453</v>
      </c>
      <c r="F129">
        <v>1047</v>
      </c>
      <c r="G129">
        <v>251.5</v>
      </c>
      <c r="H129">
        <f t="shared" si="1"/>
        <v>8</v>
      </c>
    </row>
    <row r="130" spans="1:8" x14ac:dyDescent="0.25">
      <c r="A130">
        <v>300</v>
      </c>
      <c r="B130" t="str">
        <f>STANDINGS_R[[#This Row],[Team]]&amp;STANDINGS_R[[#This Row],[League]]</f>
        <v>What Happens in Vegas...Main Event Las Vegas March 25 League 2</v>
      </c>
      <c r="C130" t="s">
        <v>724</v>
      </c>
      <c r="D130" t="s">
        <v>240</v>
      </c>
      <c r="E130" t="s">
        <v>453</v>
      </c>
      <c r="F130">
        <v>1018</v>
      </c>
      <c r="G130">
        <v>182</v>
      </c>
      <c r="H130">
        <f t="shared" ref="H130:H193" si="2">IF(E130=E129,H129+1,1)</f>
        <v>9</v>
      </c>
    </row>
    <row r="131" spans="1:8" x14ac:dyDescent="0.25">
      <c r="A131">
        <v>320</v>
      </c>
      <c r="B131" t="str">
        <f>STANDINGS_R[[#This Row],[Team]]&amp;STANDINGS_R[[#This Row],[League]]</f>
        <v>zzzzzzzzMain Event Las Vegas March 25 League 2</v>
      </c>
      <c r="C131" t="s">
        <v>841</v>
      </c>
      <c r="D131" t="s">
        <v>110</v>
      </c>
      <c r="E131" t="s">
        <v>453</v>
      </c>
      <c r="F131">
        <v>1008</v>
      </c>
      <c r="G131">
        <v>161.5</v>
      </c>
      <c r="H131">
        <f t="shared" si="2"/>
        <v>10</v>
      </c>
    </row>
    <row r="132" spans="1:8" x14ac:dyDescent="0.25">
      <c r="A132">
        <v>330</v>
      </c>
      <c r="B132" t="str">
        <f>STANDINGS_R[[#This Row],[Team]]&amp;STANDINGS_R[[#This Row],[League]]</f>
        <v>Butler Baseball ClubMain Event Las Vegas March 25 League 2</v>
      </c>
      <c r="C132" t="s">
        <v>730</v>
      </c>
      <c r="D132" t="s">
        <v>731</v>
      </c>
      <c r="E132" t="s">
        <v>453</v>
      </c>
      <c r="F132">
        <v>1003</v>
      </c>
      <c r="G132">
        <v>149</v>
      </c>
      <c r="H132">
        <f t="shared" si="2"/>
        <v>11</v>
      </c>
    </row>
    <row r="133" spans="1:8" x14ac:dyDescent="0.25">
      <c r="A133">
        <v>353</v>
      </c>
      <c r="B133" t="str">
        <f>STANDINGS_R[[#This Row],[Team]]&amp;STANDINGS_R[[#This Row],[League]]</f>
        <v>MudhensMain Event Las Vegas March 25 League 2</v>
      </c>
      <c r="C133" t="s">
        <v>18</v>
      </c>
      <c r="D133" t="s">
        <v>19</v>
      </c>
      <c r="E133" t="s">
        <v>453</v>
      </c>
      <c r="F133">
        <v>994</v>
      </c>
      <c r="G133">
        <v>127.5</v>
      </c>
      <c r="H133">
        <f t="shared" si="2"/>
        <v>12</v>
      </c>
    </row>
    <row r="134" spans="1:8" x14ac:dyDescent="0.25">
      <c r="A134">
        <v>371</v>
      </c>
      <c r="B134" t="str">
        <f>STANDINGS_R[[#This Row],[Team]]&amp;STANDINGS_R[[#This Row],[League]]</f>
        <v>MoneyMain Event Las Vegas March 25 League 2</v>
      </c>
      <c r="C134" t="s">
        <v>736</v>
      </c>
      <c r="D134" t="s">
        <v>67</v>
      </c>
      <c r="E134" t="s">
        <v>453</v>
      </c>
      <c r="F134">
        <v>983</v>
      </c>
      <c r="G134">
        <v>110</v>
      </c>
      <c r="H134">
        <f t="shared" si="2"/>
        <v>13</v>
      </c>
    </row>
    <row r="135" spans="1:8" x14ac:dyDescent="0.25">
      <c r="A135">
        <v>411</v>
      </c>
      <c r="B135" t="str">
        <f>STANDINGS_R[[#This Row],[Team]]&amp;STANDINGS_R[[#This Row],[League]]</f>
        <v>Team WarnerMain Event Las Vegas March 25 League 2</v>
      </c>
      <c r="C135" t="s">
        <v>161</v>
      </c>
      <c r="D135" t="s">
        <v>162</v>
      </c>
      <c r="E135" t="s">
        <v>453</v>
      </c>
      <c r="F135">
        <v>960</v>
      </c>
      <c r="G135">
        <v>70.5</v>
      </c>
      <c r="H135">
        <f t="shared" si="2"/>
        <v>14</v>
      </c>
    </row>
    <row r="136" spans="1:8" x14ac:dyDescent="0.25">
      <c r="A136">
        <v>457</v>
      </c>
      <c r="B136" t="str">
        <f>STANDINGS_R[[#This Row],[Team]]&amp;STANDINGS_R[[#This Row],[League]]</f>
        <v>Betts All InMain Event Las Vegas March 25 League 2</v>
      </c>
      <c r="C136" t="s">
        <v>853</v>
      </c>
      <c r="D136" t="s">
        <v>854</v>
      </c>
      <c r="E136" t="s">
        <v>453</v>
      </c>
      <c r="F136">
        <v>917</v>
      </c>
      <c r="G136">
        <v>24</v>
      </c>
      <c r="H136">
        <f t="shared" si="2"/>
        <v>15</v>
      </c>
    </row>
    <row r="137" spans="1:8" x14ac:dyDescent="0.25">
      <c r="A137">
        <v>24</v>
      </c>
      <c r="B137" t="str">
        <f>STANDINGS_R[[#This Row],[Team]]&amp;STANDINGS_R[[#This Row],[League]]</f>
        <v>BNBearsMain Event Las Vegas March 30 5 pm PT</v>
      </c>
      <c r="C137" t="s">
        <v>477</v>
      </c>
      <c r="D137" t="s">
        <v>139</v>
      </c>
      <c r="E137" t="s">
        <v>478</v>
      </c>
      <c r="F137">
        <v>1150</v>
      </c>
      <c r="G137">
        <v>457</v>
      </c>
      <c r="H137">
        <f t="shared" si="2"/>
        <v>1</v>
      </c>
    </row>
    <row r="138" spans="1:8" x14ac:dyDescent="0.25">
      <c r="A138">
        <v>37</v>
      </c>
      <c r="B138" t="str">
        <f>STANDINGS_R[[#This Row],[Team]]&amp;STANDINGS_R[[#This Row],[League]]</f>
        <v>Arnold's RugMain Event Las Vegas March 30 5 pm PT</v>
      </c>
      <c r="C138" t="s">
        <v>306</v>
      </c>
      <c r="D138" t="s">
        <v>35</v>
      </c>
      <c r="E138" t="s">
        <v>478</v>
      </c>
      <c r="F138">
        <v>1129</v>
      </c>
      <c r="G138">
        <v>444</v>
      </c>
      <c r="H138">
        <f t="shared" si="2"/>
        <v>2</v>
      </c>
    </row>
    <row r="139" spans="1:8" x14ac:dyDescent="0.25">
      <c r="A139">
        <v>68</v>
      </c>
      <c r="B139" t="str">
        <f>STANDINGS_R[[#This Row],[Team]]&amp;STANDINGS_R[[#This Row],[League]]</f>
        <v>Stewie's Team 1Main Event Las Vegas March 30 5 pm PT</v>
      </c>
      <c r="C139" t="s">
        <v>626</v>
      </c>
      <c r="D139" t="s">
        <v>271</v>
      </c>
      <c r="E139" t="s">
        <v>478</v>
      </c>
      <c r="F139">
        <v>1109</v>
      </c>
      <c r="G139">
        <v>413</v>
      </c>
      <c r="H139">
        <f t="shared" si="2"/>
        <v>3</v>
      </c>
    </row>
    <row r="140" spans="1:8" x14ac:dyDescent="0.25">
      <c r="A140">
        <v>72</v>
      </c>
      <c r="B140" t="str">
        <f>STANDINGS_R[[#This Row],[Team]]&amp;STANDINGS_R[[#This Row],[League]]</f>
        <v>Baseball FuriesMain Event Las Vegas March 30 5 pm PT</v>
      </c>
      <c r="C140" t="s">
        <v>45</v>
      </c>
      <c r="D140" t="s">
        <v>46</v>
      </c>
      <c r="E140" t="s">
        <v>478</v>
      </c>
      <c r="F140">
        <v>1107</v>
      </c>
      <c r="G140">
        <v>408</v>
      </c>
      <c r="H140">
        <f t="shared" si="2"/>
        <v>4</v>
      </c>
    </row>
    <row r="141" spans="1:8" x14ac:dyDescent="0.25">
      <c r="A141">
        <v>99</v>
      </c>
      <c r="B141" t="str">
        <f>STANDINGS_R[[#This Row],[Team]]&amp;STANDINGS_R[[#This Row],[League]]</f>
        <v>The Ron Jeremy of Midget PornMain Event Las Vegas March 30 5 pm PT</v>
      </c>
      <c r="C141" t="s">
        <v>368</v>
      </c>
      <c r="D141" t="s">
        <v>281</v>
      </c>
      <c r="E141" t="s">
        <v>478</v>
      </c>
      <c r="F141">
        <v>1092</v>
      </c>
      <c r="G141">
        <v>383.5</v>
      </c>
      <c r="H141">
        <f t="shared" si="2"/>
        <v>5</v>
      </c>
    </row>
    <row r="142" spans="1:8" x14ac:dyDescent="0.25">
      <c r="A142">
        <v>189</v>
      </c>
      <c r="B142" t="str">
        <f>STANDINGS_R[[#This Row],[Team]]&amp;STANDINGS_R[[#This Row],[League]]</f>
        <v>SandstormMain Event Las Vegas March 30 5 pm PT</v>
      </c>
      <c r="C142" t="s">
        <v>830</v>
      </c>
      <c r="D142" t="s">
        <v>831</v>
      </c>
      <c r="E142" t="s">
        <v>478</v>
      </c>
      <c r="F142">
        <v>1061</v>
      </c>
      <c r="G142">
        <v>293</v>
      </c>
      <c r="H142">
        <f t="shared" si="2"/>
        <v>6</v>
      </c>
    </row>
    <row r="143" spans="1:8" x14ac:dyDescent="0.25">
      <c r="A143">
        <v>198</v>
      </c>
      <c r="B143" t="str">
        <f>STANDINGS_R[[#This Row],[Team]]&amp;STANDINGS_R[[#This Row],[League]]</f>
        <v>Team enfieldMain Event Las Vegas March 30 5 pm PT</v>
      </c>
      <c r="C143" t="s">
        <v>204</v>
      </c>
      <c r="D143" t="s">
        <v>205</v>
      </c>
      <c r="E143" t="s">
        <v>478</v>
      </c>
      <c r="F143">
        <v>1058</v>
      </c>
      <c r="G143">
        <v>283.5</v>
      </c>
      <c r="H143">
        <f t="shared" si="2"/>
        <v>7</v>
      </c>
    </row>
    <row r="144" spans="1:8" x14ac:dyDescent="0.25">
      <c r="A144">
        <v>244</v>
      </c>
      <c r="B144" t="str">
        <f>STANDINGS_R[[#This Row],[Team]]&amp;STANDINGS_R[[#This Row],[League]]</f>
        <v>KILLEBREWMain Event Las Vegas March 30 5 pm PT</v>
      </c>
      <c r="C144" t="s">
        <v>487</v>
      </c>
      <c r="D144" t="s">
        <v>565</v>
      </c>
      <c r="E144" t="s">
        <v>478</v>
      </c>
      <c r="F144">
        <v>1042</v>
      </c>
      <c r="G144">
        <v>238.5</v>
      </c>
      <c r="H144">
        <f t="shared" si="2"/>
        <v>8</v>
      </c>
    </row>
    <row r="145" spans="1:8" x14ac:dyDescent="0.25">
      <c r="A145">
        <v>270</v>
      </c>
      <c r="B145" t="str">
        <f>STANDINGS_R[[#This Row],[Team]]&amp;STANDINGS_R[[#This Row],[League]]</f>
        <v>Main Squeeze 1Main Event Las Vegas March 30 5 pm PT</v>
      </c>
      <c r="C145" t="s">
        <v>750</v>
      </c>
      <c r="D145" t="s">
        <v>238</v>
      </c>
      <c r="E145" t="s">
        <v>478</v>
      </c>
      <c r="F145">
        <v>1030</v>
      </c>
      <c r="G145">
        <v>211</v>
      </c>
      <c r="H145">
        <f t="shared" si="2"/>
        <v>9</v>
      </c>
    </row>
    <row r="146" spans="1:8" x14ac:dyDescent="0.25">
      <c r="A146">
        <v>311</v>
      </c>
      <c r="B146" t="str">
        <f>STANDINGS_R[[#This Row],[Team]]&amp;STANDINGS_R[[#This Row],[League]]</f>
        <v>Murder Inc.Main Event Las Vegas March 30 5 pm PT</v>
      </c>
      <c r="C146" t="s">
        <v>386</v>
      </c>
      <c r="D146" t="s">
        <v>131</v>
      </c>
      <c r="E146" t="s">
        <v>478</v>
      </c>
      <c r="F146">
        <v>1011</v>
      </c>
      <c r="G146">
        <v>169</v>
      </c>
      <c r="H146">
        <f t="shared" si="2"/>
        <v>10</v>
      </c>
    </row>
    <row r="147" spans="1:8" x14ac:dyDescent="0.25">
      <c r="A147">
        <v>329</v>
      </c>
      <c r="B147" t="str">
        <f>STANDINGS_R[[#This Row],[Team]]&amp;STANDINGS_R[[#This Row],[League]]</f>
        <v>The ShirishamaMain Event Las Vegas March 30 5 pm PT</v>
      </c>
      <c r="C147" t="s">
        <v>837</v>
      </c>
      <c r="D147" t="s">
        <v>838</v>
      </c>
      <c r="E147" t="s">
        <v>478</v>
      </c>
      <c r="F147">
        <v>1004</v>
      </c>
      <c r="G147">
        <v>154</v>
      </c>
      <c r="H147">
        <f t="shared" si="2"/>
        <v>11</v>
      </c>
    </row>
    <row r="148" spans="1:8" x14ac:dyDescent="0.25">
      <c r="A148">
        <v>332</v>
      </c>
      <c r="B148" t="str">
        <f>STANDINGS_R[[#This Row],[Team]]&amp;STANDINGS_R[[#This Row],[League]]</f>
        <v>MudhensMain Event Las Vegas March 30 5 pm PT</v>
      </c>
      <c r="C148" t="s">
        <v>18</v>
      </c>
      <c r="D148" t="s">
        <v>19</v>
      </c>
      <c r="E148" t="s">
        <v>478</v>
      </c>
      <c r="F148">
        <v>1003</v>
      </c>
      <c r="G148">
        <v>149</v>
      </c>
      <c r="H148">
        <f t="shared" si="2"/>
        <v>12</v>
      </c>
    </row>
    <row r="149" spans="1:8" x14ac:dyDescent="0.25">
      <c r="A149">
        <v>356</v>
      </c>
      <c r="B149" t="str">
        <f>STANDINGS_R[[#This Row],[Team]]&amp;STANDINGS_R[[#This Row],[League]]</f>
        <v>DegeneratesMain Event Las Vegas March 30 5 pm PT</v>
      </c>
      <c r="C149" t="s">
        <v>708</v>
      </c>
      <c r="D149" t="s">
        <v>709</v>
      </c>
      <c r="E149" t="s">
        <v>478</v>
      </c>
      <c r="F149">
        <v>993</v>
      </c>
      <c r="G149">
        <v>124</v>
      </c>
      <c r="H149">
        <f t="shared" si="2"/>
        <v>13</v>
      </c>
    </row>
    <row r="150" spans="1:8" x14ac:dyDescent="0.25">
      <c r="A150">
        <v>368</v>
      </c>
      <c r="B150" t="str">
        <f>STANDINGS_R[[#This Row],[Team]]&amp;STANDINGS_R[[#This Row],[League]]</f>
        <v>Low TalkersMain Event Las Vegas March 30 5 pm PT</v>
      </c>
      <c r="C150" t="s">
        <v>189</v>
      </c>
      <c r="D150" t="s">
        <v>190</v>
      </c>
      <c r="E150" t="s">
        <v>478</v>
      </c>
      <c r="F150">
        <v>985</v>
      </c>
      <c r="G150">
        <v>112.5</v>
      </c>
      <c r="H150">
        <f t="shared" si="2"/>
        <v>14</v>
      </c>
    </row>
    <row r="151" spans="1:8" x14ac:dyDescent="0.25">
      <c r="A151">
        <v>437</v>
      </c>
      <c r="B151" t="str">
        <f>STANDINGS_R[[#This Row],[Team]]&amp;STANDINGS_R[[#This Row],[League]]</f>
        <v>PACO THYMEMain Event Las Vegas March 30 5 pm PT</v>
      </c>
      <c r="C151" t="s">
        <v>80</v>
      </c>
      <c r="D151" t="s">
        <v>81</v>
      </c>
      <c r="E151" t="s">
        <v>478</v>
      </c>
      <c r="F151">
        <v>943</v>
      </c>
      <c r="G151">
        <v>44</v>
      </c>
      <c r="H151">
        <f t="shared" si="2"/>
        <v>15</v>
      </c>
    </row>
    <row r="152" spans="1:8" x14ac:dyDescent="0.25">
      <c r="A152">
        <v>71</v>
      </c>
      <c r="B152" t="str">
        <f>STANDINGS_R[[#This Row],[Team]]&amp;STANDINGS_R[[#This Row],[League]]</f>
        <v>Leave the Gun, Take the CannoliMain Event New York March 25 League 1</v>
      </c>
      <c r="C152" t="s">
        <v>577</v>
      </c>
      <c r="D152" t="s">
        <v>249</v>
      </c>
      <c r="E152" t="s">
        <v>432</v>
      </c>
      <c r="F152">
        <v>1108</v>
      </c>
      <c r="G152">
        <v>411</v>
      </c>
      <c r="H152">
        <f t="shared" si="2"/>
        <v>1</v>
      </c>
    </row>
    <row r="153" spans="1:8" x14ac:dyDescent="0.25">
      <c r="A153">
        <v>90</v>
      </c>
      <c r="B153" t="str">
        <f>STANDINGS_R[[#This Row],[Team]]&amp;STANDINGS_R[[#This Row],[League]]</f>
        <v>bluebloodsMain Event New York March 25 League 1</v>
      </c>
      <c r="C153" t="s">
        <v>199</v>
      </c>
      <c r="D153" t="s">
        <v>200</v>
      </c>
      <c r="E153" t="s">
        <v>432</v>
      </c>
      <c r="F153">
        <v>1097</v>
      </c>
      <c r="G153">
        <v>391</v>
      </c>
      <c r="H153">
        <f t="shared" si="2"/>
        <v>2</v>
      </c>
    </row>
    <row r="154" spans="1:8" x14ac:dyDescent="0.25">
      <c r="A154">
        <v>93</v>
      </c>
      <c r="B154" t="str">
        <f>STANDINGS_R[[#This Row],[Team]]&amp;STANDINGS_R[[#This Row],[League]]</f>
        <v>The Christian Vazquez ExperienceMain Event New York March 25 League 1</v>
      </c>
      <c r="C154" t="s">
        <v>544</v>
      </c>
      <c r="D154" t="s">
        <v>371</v>
      </c>
      <c r="E154" t="s">
        <v>432</v>
      </c>
      <c r="F154">
        <v>1095</v>
      </c>
      <c r="G154">
        <v>388.5</v>
      </c>
      <c r="H154">
        <f t="shared" si="2"/>
        <v>3</v>
      </c>
    </row>
    <row r="155" spans="1:8" x14ac:dyDescent="0.25">
      <c r="A155">
        <v>152</v>
      </c>
      <c r="B155" t="str">
        <f>STANDINGS_R[[#This Row],[Team]]&amp;STANDINGS_R[[#This Row],[League]]</f>
        <v>(Mace, Bailey) = Ass-kickers^2Main Event New York March 25 League 1</v>
      </c>
      <c r="C155" t="s">
        <v>758</v>
      </c>
      <c r="D155" t="s">
        <v>47</v>
      </c>
      <c r="E155" t="s">
        <v>432</v>
      </c>
      <c r="F155">
        <v>1073</v>
      </c>
      <c r="G155">
        <v>327.5</v>
      </c>
      <c r="H155">
        <f t="shared" si="2"/>
        <v>4</v>
      </c>
    </row>
    <row r="156" spans="1:8" x14ac:dyDescent="0.25">
      <c r="A156">
        <v>156</v>
      </c>
      <c r="B156" t="str">
        <f>STANDINGS_R[[#This Row],[Team]]&amp;STANDINGS_R[[#This Row],[League]]</f>
        <v>Bronx Yankees (ME1)Main Event New York March 25 League 1</v>
      </c>
      <c r="C156" t="s">
        <v>87</v>
      </c>
      <c r="D156" t="s">
        <v>88</v>
      </c>
      <c r="E156" t="s">
        <v>432</v>
      </c>
      <c r="F156">
        <v>1072</v>
      </c>
      <c r="G156">
        <v>324.5</v>
      </c>
      <c r="H156">
        <f t="shared" si="2"/>
        <v>5</v>
      </c>
    </row>
    <row r="157" spans="1:8" x14ac:dyDescent="0.25">
      <c r="A157">
        <v>187</v>
      </c>
      <c r="B157" t="str">
        <f>STANDINGS_R[[#This Row],[Team]]&amp;STANDINGS_R[[#This Row],[League]]</f>
        <v>KnightMare GamesMain Event New York March 25 League 1</v>
      </c>
      <c r="C157" t="s">
        <v>216</v>
      </c>
      <c r="D157" t="s">
        <v>217</v>
      </c>
      <c r="E157" t="s">
        <v>432</v>
      </c>
      <c r="F157">
        <v>1061</v>
      </c>
      <c r="G157">
        <v>293</v>
      </c>
      <c r="H157">
        <f t="shared" si="2"/>
        <v>6</v>
      </c>
    </row>
    <row r="158" spans="1:8" x14ac:dyDescent="0.25">
      <c r="A158">
        <v>243</v>
      </c>
      <c r="B158" t="str">
        <f>STANDINGS_R[[#This Row],[Team]]&amp;STANDINGS_R[[#This Row],[League]]</f>
        <v>Incredible Hulking Us NY1Main Event New York March 25 League 1</v>
      </c>
      <c r="C158" t="s">
        <v>251</v>
      </c>
      <c r="D158" t="s">
        <v>94</v>
      </c>
      <c r="E158" t="s">
        <v>432</v>
      </c>
      <c r="F158">
        <v>1042</v>
      </c>
      <c r="G158">
        <v>238.5</v>
      </c>
      <c r="H158">
        <f t="shared" si="2"/>
        <v>7</v>
      </c>
    </row>
    <row r="159" spans="1:8" x14ac:dyDescent="0.25">
      <c r="A159">
        <v>282</v>
      </c>
      <c r="B159" t="str">
        <f>STANDINGS_R[[#This Row],[Team]]&amp;STANDINGS_R[[#This Row],[League]]</f>
        <v>VenomMain Event New York March 25 League 1</v>
      </c>
      <c r="C159" t="s">
        <v>746</v>
      </c>
      <c r="D159" t="s">
        <v>70</v>
      </c>
      <c r="E159" t="s">
        <v>432</v>
      </c>
      <c r="F159">
        <v>1025</v>
      </c>
      <c r="G159">
        <v>200.5</v>
      </c>
      <c r="H159">
        <f t="shared" si="2"/>
        <v>8</v>
      </c>
    </row>
    <row r="160" spans="1:8" x14ac:dyDescent="0.25">
      <c r="A160">
        <v>289</v>
      </c>
      <c r="B160" t="str">
        <f>STANDINGS_R[[#This Row],[Team]]&amp;STANDINGS_R[[#This Row],[League]]</f>
        <v>The Achievers - MEMain Event New York March 25 League 1</v>
      </c>
      <c r="C160" t="s">
        <v>604</v>
      </c>
      <c r="D160" t="s">
        <v>17</v>
      </c>
      <c r="E160" t="s">
        <v>432</v>
      </c>
      <c r="F160">
        <v>1022</v>
      </c>
      <c r="G160">
        <v>193</v>
      </c>
      <c r="H160">
        <f t="shared" si="2"/>
        <v>9</v>
      </c>
    </row>
    <row r="161" spans="1:8" x14ac:dyDescent="0.25">
      <c r="A161">
        <v>312</v>
      </c>
      <c r="B161" t="str">
        <f>STANDINGS_R[[#This Row],[Team]]&amp;STANDINGS_R[[#This Row],[League]]</f>
        <v>Sons of Thunder - New YorkMain Event New York March 25 League 1</v>
      </c>
      <c r="C161" t="s">
        <v>728</v>
      </c>
      <c r="D161" t="s">
        <v>62</v>
      </c>
      <c r="E161" t="s">
        <v>432</v>
      </c>
      <c r="F161">
        <v>1011</v>
      </c>
      <c r="G161">
        <v>169</v>
      </c>
      <c r="H161">
        <f t="shared" si="2"/>
        <v>10</v>
      </c>
    </row>
    <row r="162" spans="1:8" x14ac:dyDescent="0.25">
      <c r="A162">
        <v>341</v>
      </c>
      <c r="B162" t="str">
        <f>STANDINGS_R[[#This Row],[Team]]&amp;STANDINGS_R[[#This Row],[League]]</f>
        <v>Ash BrothersMain Event New York March 25 League 1</v>
      </c>
      <c r="C162" t="s">
        <v>578</v>
      </c>
      <c r="D162" t="s">
        <v>579</v>
      </c>
      <c r="E162" t="s">
        <v>432</v>
      </c>
      <c r="F162">
        <v>1000</v>
      </c>
      <c r="G162">
        <v>139</v>
      </c>
      <c r="H162">
        <f t="shared" si="2"/>
        <v>11</v>
      </c>
    </row>
    <row r="163" spans="1:8" x14ac:dyDescent="0.25">
      <c r="A163">
        <v>351</v>
      </c>
      <c r="B163" t="str">
        <f>STANDINGS_R[[#This Row],[Team]]&amp;STANDINGS_R[[#This Row],[League]]</f>
        <v>The FighterMain Event New York March 25 League 1</v>
      </c>
      <c r="C163" t="s">
        <v>607</v>
      </c>
      <c r="D163" t="s">
        <v>270</v>
      </c>
      <c r="E163" t="s">
        <v>432</v>
      </c>
      <c r="F163">
        <v>995</v>
      </c>
      <c r="G163">
        <v>131</v>
      </c>
      <c r="H163">
        <f t="shared" si="2"/>
        <v>12</v>
      </c>
    </row>
    <row r="164" spans="1:8" x14ac:dyDescent="0.25">
      <c r="A164">
        <v>366</v>
      </c>
      <c r="B164" t="str">
        <f>STANDINGS_R[[#This Row],[Team]]&amp;STANDINGS_R[[#This Row],[League]]</f>
        <v>Ordentligt Sommar SemesterMain Event New York March 25 League 1</v>
      </c>
      <c r="C164" t="s">
        <v>705</v>
      </c>
      <c r="D164" t="s">
        <v>61</v>
      </c>
      <c r="E164" t="s">
        <v>432</v>
      </c>
      <c r="F164">
        <v>986</v>
      </c>
      <c r="G164">
        <v>115.5</v>
      </c>
      <c r="H164">
        <f t="shared" si="2"/>
        <v>13</v>
      </c>
    </row>
    <row r="165" spans="1:8" x14ac:dyDescent="0.25">
      <c r="A165">
        <v>386</v>
      </c>
      <c r="B165" t="str">
        <f>STANDINGS_R[[#This Row],[Team]]&amp;STANDINGS_R[[#This Row],[League]]</f>
        <v>The Bronx BuckeyesMain Event New York March 25 League 1</v>
      </c>
      <c r="C165" t="s">
        <v>806</v>
      </c>
      <c r="D165" t="s">
        <v>331</v>
      </c>
      <c r="E165" t="s">
        <v>432</v>
      </c>
      <c r="F165">
        <v>976</v>
      </c>
      <c r="G165">
        <v>96</v>
      </c>
      <c r="H165">
        <f t="shared" si="2"/>
        <v>14</v>
      </c>
    </row>
    <row r="166" spans="1:8" x14ac:dyDescent="0.25">
      <c r="A166">
        <v>479</v>
      </c>
      <c r="B166" t="str">
        <f>STANDINGS_R[[#This Row],[Team]]&amp;STANDINGS_R[[#This Row],[League]]</f>
        <v>Wilmington Blue RocksMain Event New York March 25 League 1</v>
      </c>
      <c r="C166" t="s">
        <v>879</v>
      </c>
      <c r="D166" t="s">
        <v>880</v>
      </c>
      <c r="E166" t="s">
        <v>432</v>
      </c>
      <c r="F166">
        <v>795</v>
      </c>
      <c r="G166">
        <v>2</v>
      </c>
      <c r="H166">
        <f t="shared" si="2"/>
        <v>15</v>
      </c>
    </row>
    <row r="167" spans="1:8" x14ac:dyDescent="0.25">
      <c r="A167">
        <v>10</v>
      </c>
      <c r="B167" t="str">
        <f>STANDINGS_R[[#This Row],[Team]]&amp;STANDINGS_R[[#This Row],[League]]</f>
        <v>I LOVE BRIAN BOCCIAMain Event New York March 25 League 2</v>
      </c>
      <c r="C167" t="s">
        <v>629</v>
      </c>
      <c r="D167" t="s">
        <v>235</v>
      </c>
      <c r="E167" t="s">
        <v>457</v>
      </c>
      <c r="F167">
        <v>1174</v>
      </c>
      <c r="G167">
        <v>471</v>
      </c>
      <c r="H167">
        <f t="shared" si="2"/>
        <v>1</v>
      </c>
    </row>
    <row r="168" spans="1:8" x14ac:dyDescent="0.25">
      <c r="A168">
        <v>98</v>
      </c>
      <c r="B168" t="str">
        <f>STANDINGS_R[[#This Row],[Team]]&amp;STANDINGS_R[[#This Row],[League]]</f>
        <v>Mr.OctoberMain Event New York March 25 League 2</v>
      </c>
      <c r="C168" t="s">
        <v>181</v>
      </c>
      <c r="D168" t="s">
        <v>182</v>
      </c>
      <c r="E168" t="s">
        <v>457</v>
      </c>
      <c r="F168">
        <v>1092</v>
      </c>
      <c r="G168">
        <v>383.5</v>
      </c>
      <c r="H168">
        <f t="shared" si="2"/>
        <v>2</v>
      </c>
    </row>
    <row r="169" spans="1:8" x14ac:dyDescent="0.25">
      <c r="A169">
        <v>102</v>
      </c>
      <c r="B169" t="str">
        <f>STANDINGS_R[[#This Row],[Team]]&amp;STANDINGS_R[[#This Row],[League]]</f>
        <v>Quahogs ME NYMain Event New York March 25 League 2</v>
      </c>
      <c r="C169" t="s">
        <v>456</v>
      </c>
      <c r="D169" t="s">
        <v>154</v>
      </c>
      <c r="E169" t="s">
        <v>457</v>
      </c>
      <c r="F169">
        <v>1090</v>
      </c>
      <c r="G169">
        <v>380</v>
      </c>
      <c r="H169">
        <f t="shared" si="2"/>
        <v>3</v>
      </c>
    </row>
    <row r="170" spans="1:8" x14ac:dyDescent="0.25">
      <c r="A170">
        <v>130</v>
      </c>
      <c r="B170" t="str">
        <f>STANDINGS_R[[#This Row],[Team]]&amp;STANDINGS_R[[#This Row],[League]]</f>
        <v>Happy RecapMain Event New York March 25 League 2</v>
      </c>
      <c r="C170" t="s">
        <v>372</v>
      </c>
      <c r="D170" t="s">
        <v>373</v>
      </c>
      <c r="E170" t="s">
        <v>457</v>
      </c>
      <c r="F170">
        <v>1079</v>
      </c>
      <c r="G170">
        <v>350</v>
      </c>
      <c r="H170">
        <f t="shared" si="2"/>
        <v>4</v>
      </c>
    </row>
    <row r="171" spans="1:8" x14ac:dyDescent="0.25">
      <c r="A171">
        <v>157</v>
      </c>
      <c r="B171" t="str">
        <f>STANDINGS_R[[#This Row],[Team]]&amp;STANDINGS_R[[#This Row],[League]]</f>
        <v>I'm Your HuckleberryMain Event New York March 25 League 2</v>
      </c>
      <c r="C171" t="s">
        <v>481</v>
      </c>
      <c r="D171" t="s">
        <v>482</v>
      </c>
      <c r="E171" t="s">
        <v>457</v>
      </c>
      <c r="F171">
        <v>1072</v>
      </c>
      <c r="G171">
        <v>324.5</v>
      </c>
      <c r="H171">
        <f t="shared" si="2"/>
        <v>5</v>
      </c>
    </row>
    <row r="172" spans="1:8" x14ac:dyDescent="0.25">
      <c r="A172">
        <v>165</v>
      </c>
      <c r="B172" t="str">
        <f>STANDINGS_R[[#This Row],[Team]]&amp;STANDINGS_R[[#This Row],[League]]</f>
        <v>SMELLY KAT-HarperMain Event New York March 25 League 2</v>
      </c>
      <c r="C172" t="s">
        <v>609</v>
      </c>
      <c r="D172" t="s">
        <v>249</v>
      </c>
      <c r="E172" t="s">
        <v>457</v>
      </c>
      <c r="F172">
        <v>1066</v>
      </c>
      <c r="G172">
        <v>315.5</v>
      </c>
      <c r="H172">
        <f t="shared" si="2"/>
        <v>6</v>
      </c>
    </row>
    <row r="173" spans="1:8" x14ac:dyDescent="0.25">
      <c r="A173">
        <v>171</v>
      </c>
      <c r="B173" t="str">
        <f>STANDINGS_R[[#This Row],[Team]]&amp;STANDINGS_R[[#This Row],[League]]</f>
        <v>eshies mainMain Event New York March 25 League 2</v>
      </c>
      <c r="C173" t="s">
        <v>617</v>
      </c>
      <c r="D173" t="s">
        <v>359</v>
      </c>
      <c r="E173" t="s">
        <v>457</v>
      </c>
      <c r="F173">
        <v>1065</v>
      </c>
      <c r="G173">
        <v>310.5</v>
      </c>
      <c r="H173">
        <f t="shared" si="2"/>
        <v>7</v>
      </c>
    </row>
    <row r="174" spans="1:8" x14ac:dyDescent="0.25">
      <c r="A174">
        <v>257</v>
      </c>
      <c r="B174" t="str">
        <f>STANDINGS_R[[#This Row],[Team]]&amp;STANDINGS_R[[#This Row],[League]]</f>
        <v>Slip Stitches M1Main Event New York March 25 League 2</v>
      </c>
      <c r="C174" t="s">
        <v>543</v>
      </c>
      <c r="D174" t="s">
        <v>213</v>
      </c>
      <c r="E174" t="s">
        <v>457</v>
      </c>
      <c r="F174">
        <v>1038</v>
      </c>
      <c r="G174">
        <v>225.5</v>
      </c>
      <c r="H174">
        <f t="shared" si="2"/>
        <v>8</v>
      </c>
    </row>
    <row r="175" spans="1:8" x14ac:dyDescent="0.25">
      <c r="A175">
        <v>261</v>
      </c>
      <c r="B175" t="str">
        <f>STANDINGS_R[[#This Row],[Team]]&amp;STANDINGS_R[[#This Row],[League]]</f>
        <v>LEATHERNECK 8Main Event New York March 25 League 2</v>
      </c>
      <c r="C175" t="s">
        <v>556</v>
      </c>
      <c r="D175" t="s">
        <v>274</v>
      </c>
      <c r="E175" t="s">
        <v>457</v>
      </c>
      <c r="F175">
        <v>1035</v>
      </c>
      <c r="G175">
        <v>220</v>
      </c>
      <c r="H175">
        <f t="shared" si="2"/>
        <v>9</v>
      </c>
    </row>
    <row r="176" spans="1:8" x14ac:dyDescent="0.25">
      <c r="A176">
        <v>263</v>
      </c>
      <c r="B176" t="str">
        <f>STANDINGS_R[[#This Row],[Team]]&amp;STANDINGS_R[[#This Row],[League]]</f>
        <v>Sack &amp; ChipMain Event New York March 25 League 2</v>
      </c>
      <c r="C176" t="s">
        <v>628</v>
      </c>
      <c r="D176" t="s">
        <v>262</v>
      </c>
      <c r="E176" t="s">
        <v>457</v>
      </c>
      <c r="F176">
        <v>1034</v>
      </c>
      <c r="G176">
        <v>217.5</v>
      </c>
      <c r="H176">
        <f t="shared" si="2"/>
        <v>10</v>
      </c>
    </row>
    <row r="177" spans="1:8" x14ac:dyDescent="0.25">
      <c r="A177">
        <v>285</v>
      </c>
      <c r="B177" t="str">
        <f>STANDINGS_R[[#This Row],[Team]]&amp;STANDINGS_R[[#This Row],[League]]</f>
        <v>Golden TuxMain Event New York March 25 League 2</v>
      </c>
      <c r="C177" t="s">
        <v>815</v>
      </c>
      <c r="D177" t="s">
        <v>287</v>
      </c>
      <c r="E177" t="s">
        <v>457</v>
      </c>
      <c r="F177">
        <v>1023</v>
      </c>
      <c r="G177">
        <v>195.5</v>
      </c>
      <c r="H177">
        <f t="shared" si="2"/>
        <v>11</v>
      </c>
    </row>
    <row r="178" spans="1:8" x14ac:dyDescent="0.25">
      <c r="A178">
        <v>310</v>
      </c>
      <c r="B178" t="str">
        <f>STANDINGS_R[[#This Row],[Team]]&amp;STANDINGS_R[[#This Row],[League]]</f>
        <v>ctm nycMain Event New York March 25 League 2</v>
      </c>
      <c r="C178" t="s">
        <v>522</v>
      </c>
      <c r="D178" t="s">
        <v>93</v>
      </c>
      <c r="E178" t="s">
        <v>457</v>
      </c>
      <c r="F178">
        <v>1012</v>
      </c>
      <c r="G178">
        <v>172</v>
      </c>
      <c r="H178">
        <f t="shared" si="2"/>
        <v>12</v>
      </c>
    </row>
    <row r="179" spans="1:8" x14ac:dyDescent="0.25">
      <c r="A179">
        <v>315</v>
      </c>
      <c r="B179" t="str">
        <f>STANDINGS_R[[#This Row],[Team]]&amp;STANDINGS_R[[#This Row],[League]]</f>
        <v>SKUNKSMain Event New York March 25 League 2</v>
      </c>
      <c r="C179" t="s">
        <v>826</v>
      </c>
      <c r="D179" t="s">
        <v>828</v>
      </c>
      <c r="E179" t="s">
        <v>457</v>
      </c>
      <c r="F179">
        <v>1010</v>
      </c>
      <c r="G179">
        <v>166</v>
      </c>
      <c r="H179">
        <f t="shared" si="2"/>
        <v>13</v>
      </c>
    </row>
    <row r="180" spans="1:8" x14ac:dyDescent="0.25">
      <c r="A180">
        <v>409</v>
      </c>
      <c r="B180" t="str">
        <f>STANDINGS_R[[#This Row],[Team]]&amp;STANDINGS_R[[#This Row],[League]]</f>
        <v>THE TRUTHMain Event New York March 25 League 2</v>
      </c>
      <c r="C180" t="s">
        <v>385</v>
      </c>
      <c r="D180" t="s">
        <v>30</v>
      </c>
      <c r="E180" t="s">
        <v>457</v>
      </c>
      <c r="F180">
        <v>961</v>
      </c>
      <c r="G180">
        <v>72.5</v>
      </c>
      <c r="H180">
        <f t="shared" si="2"/>
        <v>14</v>
      </c>
    </row>
    <row r="181" spans="1:8" x14ac:dyDescent="0.25">
      <c r="A181">
        <v>443</v>
      </c>
      <c r="B181" t="str">
        <f>STANDINGS_R[[#This Row],[Team]]&amp;STANDINGS_R[[#This Row],[League]]</f>
        <v>GST MainMain Event New York March 25 League 2</v>
      </c>
      <c r="C181" t="s">
        <v>651</v>
      </c>
      <c r="D181" t="s">
        <v>91</v>
      </c>
      <c r="E181" t="s">
        <v>457</v>
      </c>
      <c r="F181">
        <v>934</v>
      </c>
      <c r="G181">
        <v>37.5</v>
      </c>
      <c r="H181">
        <f t="shared" si="2"/>
        <v>15</v>
      </c>
    </row>
    <row r="182" spans="1:8" x14ac:dyDescent="0.25">
      <c r="A182">
        <v>14</v>
      </c>
      <c r="B182" t="str">
        <f>STANDINGS_R[[#This Row],[Team]]&amp;STANDINGS_R[[#This Row],[League]]</f>
        <v>Puddle of Nud NYMain Event New York March 25 League 3</v>
      </c>
      <c r="C182" t="s">
        <v>466</v>
      </c>
      <c r="D182" t="s">
        <v>108</v>
      </c>
      <c r="E182" t="s">
        <v>419</v>
      </c>
      <c r="F182">
        <v>1164</v>
      </c>
      <c r="G182">
        <v>467</v>
      </c>
      <c r="H182">
        <f t="shared" si="2"/>
        <v>1</v>
      </c>
    </row>
    <row r="183" spans="1:8" x14ac:dyDescent="0.25">
      <c r="A183">
        <v>22</v>
      </c>
      <c r="B183" t="str">
        <f>STANDINGS_R[[#This Row],[Team]]&amp;STANDINGS_R[[#This Row],[League]]</f>
        <v>Team Never LuckyMain Event New York March 25 League 3</v>
      </c>
      <c r="C183" t="s">
        <v>418</v>
      </c>
      <c r="D183" t="s">
        <v>148</v>
      </c>
      <c r="E183" t="s">
        <v>419</v>
      </c>
      <c r="F183">
        <v>1154</v>
      </c>
      <c r="G183">
        <v>459</v>
      </c>
      <c r="H183">
        <f t="shared" si="2"/>
        <v>2</v>
      </c>
    </row>
    <row r="184" spans="1:8" x14ac:dyDescent="0.25">
      <c r="A184">
        <v>96</v>
      </c>
      <c r="B184" t="str">
        <f>STANDINGS_R[[#This Row],[Team]]&amp;STANDINGS_R[[#This Row],[League]]</f>
        <v>Amber LumberMain Event New York March 25 League 3</v>
      </c>
      <c r="C184" t="s">
        <v>377</v>
      </c>
      <c r="D184" t="s">
        <v>283</v>
      </c>
      <c r="E184" t="s">
        <v>419</v>
      </c>
      <c r="F184">
        <v>1092</v>
      </c>
      <c r="G184">
        <v>383.5</v>
      </c>
      <c r="H184">
        <f t="shared" si="2"/>
        <v>3</v>
      </c>
    </row>
    <row r="185" spans="1:8" x14ac:dyDescent="0.25">
      <c r="A185">
        <v>185</v>
      </c>
      <c r="B185" t="str">
        <f>STANDINGS_R[[#This Row],[Team]]&amp;STANDINGS_R[[#This Row],[League]]</f>
        <v>D-Generation XMain Event New York March 25 League 3</v>
      </c>
      <c r="C185" t="s">
        <v>627</v>
      </c>
      <c r="D185" t="s">
        <v>396</v>
      </c>
      <c r="E185" t="s">
        <v>419</v>
      </c>
      <c r="F185">
        <v>1061</v>
      </c>
      <c r="G185">
        <v>293</v>
      </c>
      <c r="H185">
        <f t="shared" si="2"/>
        <v>4</v>
      </c>
    </row>
    <row r="186" spans="1:8" x14ac:dyDescent="0.25">
      <c r="A186">
        <v>192</v>
      </c>
      <c r="B186" t="str">
        <f>STANDINGS_R[[#This Row],[Team]]&amp;STANDINGS_R[[#This Row],[League]]</f>
        <v>How U Doin ME1Main Event New York March 25 League 3</v>
      </c>
      <c r="C186" t="s">
        <v>517</v>
      </c>
      <c r="D186" t="s">
        <v>230</v>
      </c>
      <c r="E186" t="s">
        <v>419</v>
      </c>
      <c r="F186">
        <v>1060</v>
      </c>
      <c r="G186">
        <v>288</v>
      </c>
      <c r="H186">
        <f t="shared" si="2"/>
        <v>5</v>
      </c>
    </row>
    <row r="187" spans="1:8" x14ac:dyDescent="0.25">
      <c r="A187">
        <v>252</v>
      </c>
      <c r="B187" t="str">
        <f>STANDINGS_R[[#This Row],[Team]]&amp;STANDINGS_R[[#This Row],[League]]</f>
        <v>Roy's OutlawsMain Event New York March 25 League 3</v>
      </c>
      <c r="C187" t="s">
        <v>370</v>
      </c>
      <c r="D187" t="s">
        <v>197</v>
      </c>
      <c r="E187" t="s">
        <v>419</v>
      </c>
      <c r="F187">
        <v>1039</v>
      </c>
      <c r="G187">
        <v>229</v>
      </c>
      <c r="H187">
        <f t="shared" si="2"/>
        <v>6</v>
      </c>
    </row>
    <row r="188" spans="1:8" x14ac:dyDescent="0.25">
      <c r="A188">
        <v>296</v>
      </c>
      <c r="B188" t="str">
        <f>STANDINGS_R[[#This Row],[Team]]&amp;STANDINGS_R[[#This Row],[League]]</f>
        <v>Glenneration XMain Event New York March 25 League 3</v>
      </c>
      <c r="C188" t="s">
        <v>145</v>
      </c>
      <c r="D188" t="s">
        <v>146</v>
      </c>
      <c r="E188" t="s">
        <v>419</v>
      </c>
      <c r="F188">
        <v>1019</v>
      </c>
      <c r="G188">
        <v>185.5</v>
      </c>
      <c r="H188">
        <f t="shared" si="2"/>
        <v>7</v>
      </c>
    </row>
    <row r="189" spans="1:8" x14ac:dyDescent="0.25">
      <c r="A189">
        <v>325</v>
      </c>
      <c r="B189" t="str">
        <f>STANDINGS_R[[#This Row],[Team]]&amp;STANDINGS_R[[#This Row],[League]]</f>
        <v>Baseball FuriesMain Event New York March 25 League 3</v>
      </c>
      <c r="C189" t="s">
        <v>45</v>
      </c>
      <c r="D189" t="s">
        <v>46</v>
      </c>
      <c r="E189" t="s">
        <v>419</v>
      </c>
      <c r="F189">
        <v>1004</v>
      </c>
      <c r="G189">
        <v>154</v>
      </c>
      <c r="H189">
        <f t="shared" si="2"/>
        <v>8</v>
      </c>
    </row>
    <row r="190" spans="1:8" x14ac:dyDescent="0.25">
      <c r="A190">
        <v>343</v>
      </c>
      <c r="B190" t="str">
        <f>STANDINGS_R[[#This Row],[Team]]&amp;STANDINGS_R[[#This Row],[League]]</f>
        <v>SlackerBrothersMain Event New York March 25 League 3</v>
      </c>
      <c r="C190" t="s">
        <v>664</v>
      </c>
      <c r="D190" t="s">
        <v>665</v>
      </c>
      <c r="E190" t="s">
        <v>419</v>
      </c>
      <c r="F190">
        <v>1000</v>
      </c>
      <c r="G190">
        <v>139</v>
      </c>
      <c r="H190">
        <f t="shared" si="2"/>
        <v>9</v>
      </c>
    </row>
    <row r="191" spans="1:8" x14ac:dyDescent="0.25">
      <c r="A191">
        <v>344</v>
      </c>
      <c r="B191" t="str">
        <f>STANDINGS_R[[#This Row],[Team]]&amp;STANDINGS_R[[#This Row],[League]]</f>
        <v>PhillyCheeseSteaks-M25Main Event New York March 25 League 3</v>
      </c>
      <c r="C191" t="s">
        <v>761</v>
      </c>
      <c r="D191" t="s">
        <v>75</v>
      </c>
      <c r="E191" t="s">
        <v>419</v>
      </c>
      <c r="F191">
        <v>999</v>
      </c>
      <c r="G191">
        <v>137</v>
      </c>
      <c r="H191">
        <f t="shared" si="2"/>
        <v>10</v>
      </c>
    </row>
    <row r="192" spans="1:8" x14ac:dyDescent="0.25">
      <c r="A192">
        <v>354</v>
      </c>
      <c r="B192" t="str">
        <f>STANDINGS_R[[#This Row],[Team]]&amp;STANDINGS_R[[#This Row],[League]]</f>
        <v>Serenity Now! NY1Main Event New York March 25 League 3</v>
      </c>
      <c r="C192" t="s">
        <v>575</v>
      </c>
      <c r="D192" t="s">
        <v>521</v>
      </c>
      <c r="E192" t="s">
        <v>419</v>
      </c>
      <c r="F192">
        <v>994</v>
      </c>
      <c r="G192">
        <v>127.5</v>
      </c>
      <c r="H192">
        <f t="shared" si="2"/>
        <v>11</v>
      </c>
    </row>
    <row r="193" spans="1:8" x14ac:dyDescent="0.25">
      <c r="A193">
        <v>358</v>
      </c>
      <c r="B193" t="str">
        <f>STANDINGS_R[[#This Row],[Team]]&amp;STANDINGS_R[[#This Row],[League]]</f>
        <v>Team BurakMain Event New York March 25 League 3</v>
      </c>
      <c r="C193" t="s">
        <v>111</v>
      </c>
      <c r="D193" t="s">
        <v>112</v>
      </c>
      <c r="E193" t="s">
        <v>419</v>
      </c>
      <c r="F193">
        <v>993</v>
      </c>
      <c r="G193">
        <v>124</v>
      </c>
      <c r="H193">
        <f t="shared" si="2"/>
        <v>12</v>
      </c>
    </row>
    <row r="194" spans="1:8" x14ac:dyDescent="0.25">
      <c r="A194">
        <v>373</v>
      </c>
      <c r="B194" t="str">
        <f>STANDINGS_R[[#This Row],[Team]]&amp;STANDINGS_R[[#This Row],[League]]</f>
        <v>Dem Brooklyn BumsMain Event New York March 25 League 3</v>
      </c>
      <c r="C194" t="s">
        <v>719</v>
      </c>
      <c r="D194" t="s">
        <v>720</v>
      </c>
      <c r="E194" t="s">
        <v>419</v>
      </c>
      <c r="F194">
        <v>982</v>
      </c>
      <c r="G194">
        <v>107</v>
      </c>
      <c r="H194">
        <f t="shared" ref="H194:H257" si="3">IF(E194=E193,H193+1,1)</f>
        <v>13</v>
      </c>
    </row>
    <row r="195" spans="1:8" x14ac:dyDescent="0.25">
      <c r="A195">
        <v>403</v>
      </c>
      <c r="B195" t="str">
        <f>STANDINGS_R[[#This Row],[Team]]&amp;STANDINGS_R[[#This Row],[League]]</f>
        <v>GoombasMain Event New York March 25 League 3</v>
      </c>
      <c r="C195" t="s">
        <v>118</v>
      </c>
      <c r="D195" t="s">
        <v>119</v>
      </c>
      <c r="E195" t="s">
        <v>419</v>
      </c>
      <c r="F195">
        <v>964</v>
      </c>
      <c r="G195">
        <v>77.5</v>
      </c>
      <c r="H195">
        <f t="shared" si="3"/>
        <v>14</v>
      </c>
    </row>
    <row r="196" spans="1:8" x14ac:dyDescent="0.25">
      <c r="A196">
        <v>477</v>
      </c>
      <c r="B196" t="str">
        <f>STANDINGS_R[[#This Row],[Team]]&amp;STANDINGS_R[[#This Row],[League]]</f>
        <v>SchnackenpfefferhausenMain Event New York March 25 League 3</v>
      </c>
      <c r="C196" t="s">
        <v>885</v>
      </c>
      <c r="D196" t="s">
        <v>886</v>
      </c>
      <c r="E196" t="s">
        <v>419</v>
      </c>
      <c r="F196">
        <v>812</v>
      </c>
      <c r="G196">
        <v>4</v>
      </c>
      <c r="H196">
        <f t="shared" si="3"/>
        <v>15</v>
      </c>
    </row>
    <row r="197" spans="1:8" x14ac:dyDescent="0.25">
      <c r="A197">
        <v>3</v>
      </c>
      <c r="B197" t="str">
        <f>STANDINGS_R[[#This Row],[Team]]&amp;STANDINGS_R[[#This Row],[League]]</f>
        <v>Uptown BabyMain Event New York March 25 League 4</v>
      </c>
      <c r="C197" t="s">
        <v>408</v>
      </c>
      <c r="D197" t="s">
        <v>193</v>
      </c>
      <c r="E197" t="s">
        <v>409</v>
      </c>
      <c r="F197">
        <v>1199</v>
      </c>
      <c r="G197">
        <v>478</v>
      </c>
      <c r="H197">
        <f t="shared" si="3"/>
        <v>1</v>
      </c>
    </row>
    <row r="198" spans="1:8" x14ac:dyDescent="0.25">
      <c r="A198">
        <v>43</v>
      </c>
      <c r="B198" t="str">
        <f>STANDINGS_R[[#This Row],[Team]]&amp;STANDINGS_R[[#This Row],[League]]</f>
        <v>Crockett and TubbsMain Event New York March 25 League 4</v>
      </c>
      <c r="C198" t="s">
        <v>447</v>
      </c>
      <c r="D198" t="s">
        <v>95</v>
      </c>
      <c r="E198" t="s">
        <v>409</v>
      </c>
      <c r="F198">
        <v>1123</v>
      </c>
      <c r="G198">
        <v>437.5</v>
      </c>
      <c r="H198">
        <f t="shared" si="3"/>
        <v>2</v>
      </c>
    </row>
    <row r="199" spans="1:8" x14ac:dyDescent="0.25">
      <c r="A199">
        <v>114</v>
      </c>
      <c r="B199" t="str">
        <f>STANDINGS_R[[#This Row],[Team]]&amp;STANDINGS_R[[#This Row],[League]]</f>
        <v>Team TaylorMain Event New York March 25 League 4</v>
      </c>
      <c r="C199" t="s">
        <v>458</v>
      </c>
      <c r="D199" t="s">
        <v>34</v>
      </c>
      <c r="E199" t="s">
        <v>409</v>
      </c>
      <c r="F199">
        <v>1084</v>
      </c>
      <c r="G199">
        <v>368</v>
      </c>
      <c r="H199">
        <f t="shared" si="3"/>
        <v>3</v>
      </c>
    </row>
    <row r="200" spans="1:8" x14ac:dyDescent="0.25">
      <c r="A200">
        <v>127</v>
      </c>
      <c r="B200" t="str">
        <f>STANDINGS_R[[#This Row],[Team]]&amp;STANDINGS_R[[#This Row],[League]]</f>
        <v>Frozen RopesMain Event New York March 25 League 4</v>
      </c>
      <c r="C200" t="s">
        <v>676</v>
      </c>
      <c r="D200" t="s">
        <v>227</v>
      </c>
      <c r="E200" t="s">
        <v>409</v>
      </c>
      <c r="F200">
        <v>1080</v>
      </c>
      <c r="G200">
        <v>354</v>
      </c>
      <c r="H200">
        <f t="shared" si="3"/>
        <v>4</v>
      </c>
    </row>
    <row r="201" spans="1:8" x14ac:dyDescent="0.25">
      <c r="A201">
        <v>147</v>
      </c>
      <c r="B201" t="str">
        <f>STANDINGS_R[[#This Row],[Team]]&amp;STANDINGS_R[[#This Row],[League]]</f>
        <v>Joe Buck YourselfMain Event New York March 25 League 4</v>
      </c>
      <c r="C201" t="s">
        <v>640</v>
      </c>
      <c r="D201" t="s">
        <v>641</v>
      </c>
      <c r="E201" t="s">
        <v>409</v>
      </c>
      <c r="F201">
        <v>1074</v>
      </c>
      <c r="G201">
        <v>334</v>
      </c>
      <c r="H201">
        <f t="shared" si="3"/>
        <v>5</v>
      </c>
    </row>
    <row r="202" spans="1:8" x14ac:dyDescent="0.25">
      <c r="A202">
        <v>196</v>
      </c>
      <c r="B202" t="str">
        <f>STANDINGS_R[[#This Row],[Team]]&amp;STANDINGS_R[[#This Row],[League]]</f>
        <v>Captain LouMain Event New York March 25 League 4</v>
      </c>
      <c r="C202" t="s">
        <v>581</v>
      </c>
      <c r="D202" t="s">
        <v>582</v>
      </c>
      <c r="E202" t="s">
        <v>409</v>
      </c>
      <c r="F202">
        <v>1058</v>
      </c>
      <c r="G202">
        <v>283.5</v>
      </c>
      <c r="H202">
        <f t="shared" si="3"/>
        <v>6</v>
      </c>
    </row>
    <row r="203" spans="1:8" x14ac:dyDescent="0.25">
      <c r="A203">
        <v>278</v>
      </c>
      <c r="B203" t="str">
        <f>STANDINGS_R[[#This Row],[Team]]&amp;STANDINGS_R[[#This Row],[League]]</f>
        <v>The Citgo SignMain Event New York March 25 League 4</v>
      </c>
      <c r="C203" t="s">
        <v>567</v>
      </c>
      <c r="D203" t="s">
        <v>568</v>
      </c>
      <c r="E203" t="s">
        <v>409</v>
      </c>
      <c r="F203">
        <v>1026</v>
      </c>
      <c r="G203">
        <v>203.5</v>
      </c>
      <c r="H203">
        <f t="shared" si="3"/>
        <v>7</v>
      </c>
    </row>
    <row r="204" spans="1:8" x14ac:dyDescent="0.25">
      <c r="A204">
        <v>293</v>
      </c>
      <c r="B204" t="str">
        <f>STANDINGS_R[[#This Row],[Team]]&amp;STANDINGS_R[[#This Row],[League]]</f>
        <v>Midnight ExpressMain Event New York March 25 League 4</v>
      </c>
      <c r="C204" t="s">
        <v>716</v>
      </c>
      <c r="D204" t="s">
        <v>718</v>
      </c>
      <c r="E204" t="s">
        <v>409</v>
      </c>
      <c r="F204">
        <v>1020</v>
      </c>
      <c r="G204">
        <v>188</v>
      </c>
      <c r="H204">
        <f t="shared" si="3"/>
        <v>8</v>
      </c>
    </row>
    <row r="205" spans="1:8" x14ac:dyDescent="0.25">
      <c r="A205">
        <v>319</v>
      </c>
      <c r="B205" t="str">
        <f>STANDINGS_R[[#This Row],[Team]]&amp;STANDINGS_R[[#This Row],[League]]</f>
        <v>Canadian BeaversMain Event New York March 25 League 4</v>
      </c>
      <c r="C205" t="s">
        <v>336</v>
      </c>
      <c r="D205" t="s">
        <v>337</v>
      </c>
      <c r="E205" t="s">
        <v>409</v>
      </c>
      <c r="F205">
        <v>1008</v>
      </c>
      <c r="G205">
        <v>161.5</v>
      </c>
      <c r="H205">
        <f t="shared" si="3"/>
        <v>9</v>
      </c>
    </row>
    <row r="206" spans="1:8" x14ac:dyDescent="0.25">
      <c r="A206">
        <v>339</v>
      </c>
      <c r="B206" t="str">
        <f>STANDINGS_R[[#This Row],[Team]]&amp;STANDINGS_R[[#This Row],[League]]</f>
        <v>Emma/Srebro Main NYCMain Event New York March 25 League 4</v>
      </c>
      <c r="C206" t="s">
        <v>465</v>
      </c>
      <c r="D206" t="s">
        <v>89</v>
      </c>
      <c r="E206" t="s">
        <v>409</v>
      </c>
      <c r="F206">
        <v>1001</v>
      </c>
      <c r="G206">
        <v>141.5</v>
      </c>
      <c r="H206">
        <f t="shared" si="3"/>
        <v>10</v>
      </c>
    </row>
    <row r="207" spans="1:8" x14ac:dyDescent="0.25">
      <c r="A207">
        <v>363</v>
      </c>
      <c r="B207" t="str">
        <f>STANDINGS_R[[#This Row],[Team]]&amp;STANDINGS_R[[#This Row],[League]]</f>
        <v>Good DE'sMain Event New York March 25 League 4</v>
      </c>
      <c r="C207" t="s">
        <v>698</v>
      </c>
      <c r="D207" t="s">
        <v>243</v>
      </c>
      <c r="E207" t="s">
        <v>409</v>
      </c>
      <c r="F207">
        <v>987</v>
      </c>
      <c r="G207">
        <v>118</v>
      </c>
      <c r="H207">
        <f t="shared" si="3"/>
        <v>11</v>
      </c>
    </row>
    <row r="208" spans="1:8" x14ac:dyDescent="0.25">
      <c r="A208">
        <v>381</v>
      </c>
      <c r="B208" t="str">
        <f>STANDINGS_R[[#This Row],[Team]]&amp;STANDINGS_R[[#This Row],[League]]</f>
        <v>Bash BrothersMain Event New York March 25 League 4</v>
      </c>
      <c r="C208" t="s">
        <v>867</v>
      </c>
      <c r="D208" t="s">
        <v>868</v>
      </c>
      <c r="E208" t="s">
        <v>409</v>
      </c>
      <c r="F208">
        <v>978</v>
      </c>
      <c r="G208">
        <v>99.5</v>
      </c>
      <c r="H208">
        <f t="shared" si="3"/>
        <v>12</v>
      </c>
    </row>
    <row r="209" spans="1:8" x14ac:dyDescent="0.25">
      <c r="A209">
        <v>397</v>
      </c>
      <c r="B209" t="str">
        <f>STANDINGS_R[[#This Row],[Team]]&amp;STANDINGS_R[[#This Row],[League]]</f>
        <v>Yah MuleMain Event New York March 25 League 4</v>
      </c>
      <c r="C209" t="s">
        <v>144</v>
      </c>
      <c r="D209" t="s">
        <v>141</v>
      </c>
      <c r="E209" t="s">
        <v>409</v>
      </c>
      <c r="F209">
        <v>969</v>
      </c>
      <c r="G209">
        <v>85</v>
      </c>
      <c r="H209">
        <f t="shared" si="3"/>
        <v>13</v>
      </c>
    </row>
    <row r="210" spans="1:8" x14ac:dyDescent="0.25">
      <c r="A210">
        <v>448</v>
      </c>
      <c r="B210" t="str">
        <f>STANDINGS_R[[#This Row],[Team]]&amp;STANDINGS_R[[#This Row],[League]]</f>
        <v>Team MelliaMain Event New York March 25 League 4</v>
      </c>
      <c r="C210" t="s">
        <v>877</v>
      </c>
      <c r="D210" t="s">
        <v>878</v>
      </c>
      <c r="E210" t="s">
        <v>409</v>
      </c>
      <c r="F210">
        <v>928</v>
      </c>
      <c r="G210">
        <v>33</v>
      </c>
      <c r="H210">
        <f t="shared" si="3"/>
        <v>14</v>
      </c>
    </row>
    <row r="211" spans="1:8" x14ac:dyDescent="0.25">
      <c r="A211">
        <v>459</v>
      </c>
      <c r="B211" t="str">
        <f>STANDINGS_R[[#This Row],[Team]]&amp;STANDINGS_R[[#This Row],[League]]</f>
        <v>Team olsenMain Event New York March 25 League 4</v>
      </c>
      <c r="C211" t="s">
        <v>811</v>
      </c>
      <c r="D211" t="s">
        <v>812</v>
      </c>
      <c r="E211" t="s">
        <v>409</v>
      </c>
      <c r="F211">
        <v>916</v>
      </c>
      <c r="G211">
        <v>22.5</v>
      </c>
      <c r="H211">
        <f t="shared" si="3"/>
        <v>15</v>
      </c>
    </row>
    <row r="212" spans="1:8" x14ac:dyDescent="0.25">
      <c r="A212">
        <v>11</v>
      </c>
      <c r="B212" t="str">
        <f>STANDINGS_R[[#This Row],[Team]]&amp;STANDINGS_R[[#This Row],[League]]</f>
        <v>Evil EmpireMain Event New York March 26 League</v>
      </c>
      <c r="C212" t="s">
        <v>333</v>
      </c>
      <c r="D212" t="s">
        <v>334</v>
      </c>
      <c r="E212" t="s">
        <v>412</v>
      </c>
      <c r="F212">
        <v>1172</v>
      </c>
      <c r="G212">
        <v>470</v>
      </c>
      <c r="H212">
        <f t="shared" si="3"/>
        <v>1</v>
      </c>
    </row>
    <row r="213" spans="1:8" x14ac:dyDescent="0.25">
      <c r="A213">
        <v>40</v>
      </c>
      <c r="B213" t="str">
        <f>STANDINGS_R[[#This Row],[Team]]&amp;STANDINGS_R[[#This Row],[League]]</f>
        <v>We Got the RunsMain Event New York March 26 League</v>
      </c>
      <c r="C213" t="s">
        <v>410</v>
      </c>
      <c r="D213" t="s">
        <v>411</v>
      </c>
      <c r="E213" t="s">
        <v>412</v>
      </c>
      <c r="F213">
        <v>1127</v>
      </c>
      <c r="G213">
        <v>441.5</v>
      </c>
      <c r="H213">
        <f t="shared" si="3"/>
        <v>2</v>
      </c>
    </row>
    <row r="214" spans="1:8" x14ac:dyDescent="0.25">
      <c r="A214">
        <v>64</v>
      </c>
      <c r="B214" t="str">
        <f>STANDINGS_R[[#This Row],[Team]]&amp;STANDINGS_R[[#This Row],[League]]</f>
        <v>Colton &amp; the WolfmanMain Event New York March 26 League</v>
      </c>
      <c r="C214" t="s">
        <v>599</v>
      </c>
      <c r="D214" t="s">
        <v>340</v>
      </c>
      <c r="E214" t="s">
        <v>412</v>
      </c>
      <c r="F214">
        <v>1111</v>
      </c>
      <c r="G214">
        <v>416.5</v>
      </c>
      <c r="H214">
        <f t="shared" si="3"/>
        <v>3</v>
      </c>
    </row>
    <row r="215" spans="1:8" x14ac:dyDescent="0.25">
      <c r="A215">
        <v>81</v>
      </c>
      <c r="B215" t="str">
        <f>STANDINGS_R[[#This Row],[Team]]&amp;STANDINGS_R[[#This Row],[League]]</f>
        <v>SaxErrol mainMain Event New York March 26 League</v>
      </c>
      <c r="C215" t="s">
        <v>538</v>
      </c>
      <c r="D215" t="s">
        <v>371</v>
      </c>
      <c r="E215" t="s">
        <v>412</v>
      </c>
      <c r="F215">
        <v>1104</v>
      </c>
      <c r="G215">
        <v>400.5</v>
      </c>
      <c r="H215">
        <f t="shared" si="3"/>
        <v>4</v>
      </c>
    </row>
    <row r="216" spans="1:8" x14ac:dyDescent="0.25">
      <c r="A216">
        <v>170</v>
      </c>
      <c r="B216" t="str">
        <f>STANDINGS_R[[#This Row],[Team]]&amp;STANDINGS_R[[#This Row],[League]]</f>
        <v>Team MaidaMain Event New York March 26 League</v>
      </c>
      <c r="C216" t="s">
        <v>759</v>
      </c>
      <c r="D216" t="s">
        <v>760</v>
      </c>
      <c r="E216" t="s">
        <v>412</v>
      </c>
      <c r="F216">
        <v>1065</v>
      </c>
      <c r="G216">
        <v>310.5</v>
      </c>
      <c r="H216">
        <f t="shared" si="3"/>
        <v>5</v>
      </c>
    </row>
    <row r="217" spans="1:8" x14ac:dyDescent="0.25">
      <c r="A217">
        <v>197</v>
      </c>
      <c r="B217" t="str">
        <f>STANDINGS_R[[#This Row],[Team]]&amp;STANDINGS_R[[#This Row],[League]]</f>
        <v>Team JaffeMain Event New York March 26 League</v>
      </c>
      <c r="C217" t="s">
        <v>74</v>
      </c>
      <c r="D217" t="s">
        <v>20</v>
      </c>
      <c r="E217" t="s">
        <v>412</v>
      </c>
      <c r="F217">
        <v>1058</v>
      </c>
      <c r="G217">
        <v>283.5</v>
      </c>
      <c r="H217">
        <f t="shared" si="3"/>
        <v>6</v>
      </c>
    </row>
    <row r="218" spans="1:8" x14ac:dyDescent="0.25">
      <c r="A218">
        <v>227</v>
      </c>
      <c r="B218" t="str">
        <f>STANDINGS_R[[#This Row],[Team]]&amp;STANDINGS_R[[#This Row],[League]]</f>
        <v>EtherMain Event New York March 26 League</v>
      </c>
      <c r="C218" t="s">
        <v>706</v>
      </c>
      <c r="D218" t="s">
        <v>707</v>
      </c>
      <c r="E218" t="s">
        <v>412</v>
      </c>
      <c r="F218">
        <v>1048</v>
      </c>
      <c r="G218">
        <v>253.5</v>
      </c>
      <c r="H218">
        <f t="shared" si="3"/>
        <v>7</v>
      </c>
    </row>
    <row r="219" spans="1:8" x14ac:dyDescent="0.25">
      <c r="A219">
        <v>272</v>
      </c>
      <c r="B219" t="str">
        <f>STANDINGS_R[[#This Row],[Team]]&amp;STANDINGS_R[[#This Row],[League]]</f>
        <v>CTM/GST MAINMain Event New York March 26 League</v>
      </c>
      <c r="C219" t="s">
        <v>639</v>
      </c>
      <c r="D219" t="s">
        <v>93</v>
      </c>
      <c r="E219" t="s">
        <v>412</v>
      </c>
      <c r="F219">
        <v>1029</v>
      </c>
      <c r="G219">
        <v>209</v>
      </c>
      <c r="H219">
        <f t="shared" si="3"/>
        <v>8</v>
      </c>
    </row>
    <row r="220" spans="1:8" x14ac:dyDescent="0.25">
      <c r="A220">
        <v>291</v>
      </c>
      <c r="B220" t="str">
        <f>STANDINGS_R[[#This Row],[Team]]&amp;STANDINGS_R[[#This Row],[League]]</f>
        <v>Incredible Hulking Us NY2Main Event New York March 26 League</v>
      </c>
      <c r="C220" t="s">
        <v>226</v>
      </c>
      <c r="D220" t="s">
        <v>95</v>
      </c>
      <c r="E220" t="s">
        <v>412</v>
      </c>
      <c r="F220">
        <v>1021</v>
      </c>
      <c r="G220">
        <v>190</v>
      </c>
      <c r="H220">
        <f t="shared" si="3"/>
        <v>9</v>
      </c>
    </row>
    <row r="221" spans="1:8" x14ac:dyDescent="0.25">
      <c r="A221">
        <v>313</v>
      </c>
      <c r="B221" t="str">
        <f>STANDINGS_R[[#This Row],[Team]]&amp;STANDINGS_R[[#This Row],[League]]</f>
        <v>Team LissMain Event New York March 26 League</v>
      </c>
      <c r="C221" t="s">
        <v>123</v>
      </c>
      <c r="D221" t="s">
        <v>124</v>
      </c>
      <c r="E221" t="s">
        <v>412</v>
      </c>
      <c r="F221">
        <v>1011</v>
      </c>
      <c r="G221">
        <v>169</v>
      </c>
      <c r="H221">
        <f t="shared" si="3"/>
        <v>10</v>
      </c>
    </row>
    <row r="222" spans="1:8" x14ac:dyDescent="0.25">
      <c r="A222">
        <v>327</v>
      </c>
      <c r="B222" t="str">
        <f>STANDINGS_R[[#This Row],[Team]]&amp;STANDINGS_R[[#This Row],[League]]</f>
        <v>Serenity Now! NY2Main Event New York March 26 League</v>
      </c>
      <c r="C222" t="s">
        <v>520</v>
      </c>
      <c r="D222" t="s">
        <v>198</v>
      </c>
      <c r="E222" t="s">
        <v>412</v>
      </c>
      <c r="F222">
        <v>1004</v>
      </c>
      <c r="G222">
        <v>154</v>
      </c>
      <c r="H222">
        <f t="shared" si="3"/>
        <v>11</v>
      </c>
    </row>
    <row r="223" spans="1:8" x14ac:dyDescent="0.25">
      <c r="A223">
        <v>364</v>
      </c>
      <c r="B223" t="str">
        <f>STANDINGS_R[[#This Row],[Team]]&amp;STANDINGS_R[[#This Row],[League]]</f>
        <v>BABIP McBatflipsMain Event New York March 26 League</v>
      </c>
      <c r="C223" t="s">
        <v>305</v>
      </c>
      <c r="D223" t="s">
        <v>24</v>
      </c>
      <c r="E223" t="s">
        <v>412</v>
      </c>
      <c r="F223">
        <v>986</v>
      </c>
      <c r="G223">
        <v>115.5</v>
      </c>
      <c r="H223">
        <f t="shared" si="3"/>
        <v>12</v>
      </c>
    </row>
    <row r="224" spans="1:8" x14ac:dyDescent="0.25">
      <c r="A224">
        <v>404</v>
      </c>
      <c r="B224" t="str">
        <f>STANDINGS_R[[#This Row],[Team]]&amp;STANDINGS_R[[#This Row],[League]]</f>
        <v>PhillyCheeseSteaks-M26Main Event New York March 26 League</v>
      </c>
      <c r="C224" t="s">
        <v>843</v>
      </c>
      <c r="D224" t="s">
        <v>75</v>
      </c>
      <c r="E224" t="s">
        <v>412</v>
      </c>
      <c r="F224">
        <v>964</v>
      </c>
      <c r="G224">
        <v>77.5</v>
      </c>
      <c r="H224">
        <f t="shared" si="3"/>
        <v>13</v>
      </c>
    </row>
    <row r="225" spans="1:8" x14ac:dyDescent="0.25">
      <c r="A225">
        <v>406</v>
      </c>
      <c r="B225" t="str">
        <f>STANDINGS_R[[#This Row],[Team]]&amp;STANDINGS_R[[#This Row],[League]]</f>
        <v>Cookies are for ClosersMain Event New York March 26 League</v>
      </c>
      <c r="C225" t="s">
        <v>748</v>
      </c>
      <c r="D225" t="s">
        <v>749</v>
      </c>
      <c r="E225" t="s">
        <v>412</v>
      </c>
      <c r="F225">
        <v>963</v>
      </c>
      <c r="G225">
        <v>75</v>
      </c>
      <c r="H225">
        <f t="shared" si="3"/>
        <v>14</v>
      </c>
    </row>
    <row r="226" spans="1:8" x14ac:dyDescent="0.25">
      <c r="A226">
        <v>475</v>
      </c>
      <c r="B226" t="str">
        <f>STANDINGS_R[[#This Row],[Team]]&amp;STANDINGS_R[[#This Row],[League]]</f>
        <v>NJ MinnowMain Event New York March 26 League</v>
      </c>
      <c r="C226" t="s">
        <v>851</v>
      </c>
      <c r="D226" t="s">
        <v>852</v>
      </c>
      <c r="E226" t="s">
        <v>412</v>
      </c>
      <c r="F226">
        <v>852</v>
      </c>
      <c r="G226">
        <v>6</v>
      </c>
      <c r="H226">
        <f t="shared" si="3"/>
        <v>15</v>
      </c>
    </row>
    <row r="227" spans="1:8" x14ac:dyDescent="0.25">
      <c r="A227">
        <v>5</v>
      </c>
      <c r="B227" t="str">
        <f>STANDINGS_R[[#This Row],[Team]]&amp;STANDINGS_R[[#This Row],[League]]</f>
        <v>Team KaufmannMain Event Online April 1 1 pm ET League 1</v>
      </c>
      <c r="C227" t="s">
        <v>475</v>
      </c>
      <c r="D227" t="s">
        <v>476</v>
      </c>
      <c r="E227" t="s">
        <v>441</v>
      </c>
      <c r="F227">
        <v>1189</v>
      </c>
      <c r="G227">
        <v>476.5</v>
      </c>
      <c r="H227">
        <f t="shared" si="3"/>
        <v>1</v>
      </c>
    </row>
    <row r="228" spans="1:8" x14ac:dyDescent="0.25">
      <c r="A228">
        <v>35</v>
      </c>
      <c r="B228" t="str">
        <f>STANDINGS_R[[#This Row],[Team]]&amp;STANDINGS_R[[#This Row],[League]]</f>
        <v>Puddle of Nud 4/1Main Event Online April 1 1 pm ET League 1</v>
      </c>
      <c r="C228" t="s">
        <v>455</v>
      </c>
      <c r="D228" t="s">
        <v>108</v>
      </c>
      <c r="E228" t="s">
        <v>441</v>
      </c>
      <c r="F228">
        <v>1132</v>
      </c>
      <c r="G228">
        <v>446.5</v>
      </c>
      <c r="H228">
        <f t="shared" si="3"/>
        <v>2</v>
      </c>
    </row>
    <row r="229" spans="1:8" x14ac:dyDescent="0.25">
      <c r="A229">
        <v>67</v>
      </c>
      <c r="B229" t="str">
        <f>STANDINGS_R[[#This Row],[Team]]&amp;STANDINGS_R[[#This Row],[League]]</f>
        <v>SpartacusMain Event Online April 1 1 pm ET League 1</v>
      </c>
      <c r="C229" t="s">
        <v>360</v>
      </c>
      <c r="D229" t="s">
        <v>218</v>
      </c>
      <c r="E229" t="s">
        <v>441</v>
      </c>
      <c r="F229">
        <v>1110</v>
      </c>
      <c r="G229">
        <v>414.5</v>
      </c>
      <c r="H229">
        <f t="shared" si="3"/>
        <v>3</v>
      </c>
    </row>
    <row r="230" spans="1:8" x14ac:dyDescent="0.25">
      <c r="A230">
        <v>69</v>
      </c>
      <c r="B230" t="str">
        <f>STANDINGS_R[[#This Row],[Team]]&amp;STANDINGS_R[[#This Row],[League]]</f>
        <v>Breaking Bats 2Main Event Online April 1 1 pm ET League 1</v>
      </c>
      <c r="C230" t="s">
        <v>549</v>
      </c>
      <c r="D230" t="s">
        <v>550</v>
      </c>
      <c r="E230" t="s">
        <v>441</v>
      </c>
      <c r="F230">
        <v>1108</v>
      </c>
      <c r="G230">
        <v>411</v>
      </c>
      <c r="H230">
        <f t="shared" si="3"/>
        <v>4</v>
      </c>
    </row>
    <row r="231" spans="1:8" x14ac:dyDescent="0.25">
      <c r="A231">
        <v>73</v>
      </c>
      <c r="B231" t="str">
        <f>STANDINGS_R[[#This Row],[Team]]&amp;STANDINGS_R[[#This Row],[League]]</f>
        <v>Impaired PhysiciansMain Event Online April 1 1 pm ET League 1</v>
      </c>
      <c r="C231" t="s">
        <v>38</v>
      </c>
      <c r="D231" t="s">
        <v>39</v>
      </c>
      <c r="E231" t="s">
        <v>441</v>
      </c>
      <c r="F231">
        <v>1107</v>
      </c>
      <c r="G231">
        <v>408</v>
      </c>
      <c r="H231">
        <f t="shared" si="3"/>
        <v>5</v>
      </c>
    </row>
    <row r="232" spans="1:8" x14ac:dyDescent="0.25">
      <c r="A232">
        <v>129</v>
      </c>
      <c r="B232" t="str">
        <f>STANDINGS_R[[#This Row],[Team]]&amp;STANDINGS_R[[#This Row],[League]]</f>
        <v>Champagne SwagMain Event Online April 1 1 pm ET League 1</v>
      </c>
      <c r="C232" t="s">
        <v>101</v>
      </c>
      <c r="D232" t="s">
        <v>102</v>
      </c>
      <c r="E232" t="s">
        <v>441</v>
      </c>
      <c r="F232">
        <v>1079</v>
      </c>
      <c r="G232">
        <v>350</v>
      </c>
      <c r="H232">
        <f t="shared" si="3"/>
        <v>6</v>
      </c>
    </row>
    <row r="233" spans="1:8" x14ac:dyDescent="0.25">
      <c r="A233">
        <v>136</v>
      </c>
      <c r="B233" t="str">
        <f>STANDINGS_R[[#This Row],[Team]]&amp;STANDINGS_R[[#This Row],[League]]</f>
        <v>Men Without HelmetsMain Event Online April 1 1 pm ET League 1</v>
      </c>
      <c r="C233" t="s">
        <v>194</v>
      </c>
      <c r="D233" t="s">
        <v>196</v>
      </c>
      <c r="E233" t="s">
        <v>441</v>
      </c>
      <c r="F233">
        <v>1078</v>
      </c>
      <c r="G233">
        <v>345.5</v>
      </c>
      <c r="H233">
        <f t="shared" si="3"/>
        <v>7</v>
      </c>
    </row>
    <row r="234" spans="1:8" x14ac:dyDescent="0.25">
      <c r="A234">
        <v>206</v>
      </c>
      <c r="B234" t="str">
        <f>STANDINGS_R[[#This Row],[Team]]&amp;STANDINGS_R[[#This Row],[League]]</f>
        <v>Money IVMain Event Online April 1 1 pm ET League 1</v>
      </c>
      <c r="C234" t="s">
        <v>493</v>
      </c>
      <c r="D234" t="s">
        <v>67</v>
      </c>
      <c r="E234" t="s">
        <v>441</v>
      </c>
      <c r="F234">
        <v>1055</v>
      </c>
      <c r="G234">
        <v>275</v>
      </c>
      <c r="H234">
        <f t="shared" si="3"/>
        <v>8</v>
      </c>
    </row>
    <row r="235" spans="1:8" x14ac:dyDescent="0.25">
      <c r="A235">
        <v>286</v>
      </c>
      <c r="B235" t="str">
        <f>STANDINGS_R[[#This Row],[Team]]&amp;STANDINGS_R[[#This Row],[League]]</f>
        <v>The People's ChampMain Event Online April 1 1 pm ET League 1</v>
      </c>
      <c r="C235" t="s">
        <v>128</v>
      </c>
      <c r="D235" t="s">
        <v>129</v>
      </c>
      <c r="E235" t="s">
        <v>441</v>
      </c>
      <c r="F235">
        <v>1023</v>
      </c>
      <c r="G235">
        <v>195.5</v>
      </c>
      <c r="H235">
        <f t="shared" si="3"/>
        <v>9</v>
      </c>
    </row>
    <row r="236" spans="1:8" x14ac:dyDescent="0.25">
      <c r="A236">
        <v>383</v>
      </c>
      <c r="B236" t="str">
        <f>STANDINGS_R[[#This Row],[Team]]&amp;STANDINGS_R[[#This Row],[League]]</f>
        <v>Penny LoverMain Event Online April 1 1 pm ET League 1</v>
      </c>
      <c r="C236" t="s">
        <v>662</v>
      </c>
      <c r="D236" t="s">
        <v>125</v>
      </c>
      <c r="E236" t="s">
        <v>441</v>
      </c>
      <c r="F236">
        <v>977</v>
      </c>
      <c r="G236">
        <v>98</v>
      </c>
      <c r="H236">
        <f t="shared" si="3"/>
        <v>10</v>
      </c>
    </row>
    <row r="237" spans="1:8" x14ac:dyDescent="0.25">
      <c r="A237">
        <v>387</v>
      </c>
      <c r="B237" t="str">
        <f>STANDINGS_R[[#This Row],[Team]]&amp;STANDINGS_R[[#This Row],[League]]</f>
        <v>Team MadaniMain Event Online April 1 1 pm ET League 1</v>
      </c>
      <c r="C237" t="s">
        <v>153</v>
      </c>
      <c r="D237" t="s">
        <v>153</v>
      </c>
      <c r="E237" t="s">
        <v>441</v>
      </c>
      <c r="F237">
        <v>975</v>
      </c>
      <c r="G237">
        <v>93</v>
      </c>
      <c r="H237">
        <f t="shared" si="3"/>
        <v>11</v>
      </c>
    </row>
    <row r="238" spans="1:8" x14ac:dyDescent="0.25">
      <c r="A238">
        <v>399</v>
      </c>
      <c r="B238" t="str">
        <f>STANDINGS_R[[#This Row],[Team]]&amp;STANDINGS_R[[#This Row],[League]]</f>
        <v>Team thomasMain Event Online April 1 1 pm ET League 1</v>
      </c>
      <c r="C238" t="s">
        <v>695</v>
      </c>
      <c r="D238" t="s">
        <v>696</v>
      </c>
      <c r="E238" t="s">
        <v>441</v>
      </c>
      <c r="F238">
        <v>968</v>
      </c>
      <c r="G238">
        <v>82.5</v>
      </c>
      <c r="H238">
        <f t="shared" si="3"/>
        <v>12</v>
      </c>
    </row>
    <row r="239" spans="1:8" x14ac:dyDescent="0.25">
      <c r="A239">
        <v>428</v>
      </c>
      <c r="B239" t="str">
        <f>STANDINGS_R[[#This Row],[Team]]&amp;STANDINGS_R[[#This Row],[League]]</f>
        <v>LittlefingerMain Event Online April 1 1 pm ET League 1</v>
      </c>
      <c r="C239" t="s">
        <v>777</v>
      </c>
      <c r="D239" t="s">
        <v>778</v>
      </c>
      <c r="E239" t="s">
        <v>441</v>
      </c>
      <c r="F239">
        <v>948</v>
      </c>
      <c r="G239">
        <v>54</v>
      </c>
      <c r="H239">
        <f t="shared" si="3"/>
        <v>13</v>
      </c>
    </row>
    <row r="240" spans="1:8" x14ac:dyDescent="0.25">
      <c r="A240">
        <v>464</v>
      </c>
      <c r="B240" t="str">
        <f>STANDINGS_R[[#This Row],[Team]]&amp;STANDINGS_R[[#This Row],[League]]</f>
        <v>Infinity Management GroupMain Event Online April 1 1 pm ET League 1</v>
      </c>
      <c r="C240" t="s">
        <v>354</v>
      </c>
      <c r="D240" t="s">
        <v>355</v>
      </c>
      <c r="E240" t="s">
        <v>441</v>
      </c>
      <c r="F240">
        <v>897</v>
      </c>
      <c r="G240">
        <v>17</v>
      </c>
      <c r="H240">
        <f t="shared" si="3"/>
        <v>14</v>
      </c>
    </row>
    <row r="241" spans="1:8" x14ac:dyDescent="0.25">
      <c r="A241">
        <v>469</v>
      </c>
      <c r="B241" t="str">
        <f>STANDINGS_R[[#This Row],[Team]]&amp;STANDINGS_R[[#This Row],[League]]</f>
        <v>Team TwoninerMain Event Online April 1 1 pm ET League 1</v>
      </c>
      <c r="C241" t="s">
        <v>884</v>
      </c>
      <c r="D241" t="s">
        <v>401</v>
      </c>
      <c r="E241" t="s">
        <v>441</v>
      </c>
      <c r="F241">
        <v>886</v>
      </c>
      <c r="G241">
        <v>12</v>
      </c>
      <c r="H241">
        <f t="shared" si="3"/>
        <v>15</v>
      </c>
    </row>
    <row r="242" spans="1:8" x14ac:dyDescent="0.25">
      <c r="A242">
        <v>30</v>
      </c>
      <c r="B242" t="str">
        <f>STANDINGS_R[[#This Row],[Team]]&amp;STANDINGS_R[[#This Row],[League]]</f>
        <v>How U Doin ME2Main Event Online April 1 1 pm ET League 2</v>
      </c>
      <c r="C242" t="s">
        <v>443</v>
      </c>
      <c r="D242" t="s">
        <v>230</v>
      </c>
      <c r="E242" t="s">
        <v>444</v>
      </c>
      <c r="F242">
        <v>1137</v>
      </c>
      <c r="G242">
        <v>451</v>
      </c>
      <c r="H242">
        <f t="shared" si="3"/>
        <v>1</v>
      </c>
    </row>
    <row r="243" spans="1:8" x14ac:dyDescent="0.25">
      <c r="A243">
        <v>63</v>
      </c>
      <c r="B243" t="str">
        <f>STANDINGS_R[[#This Row],[Team]]&amp;STANDINGS_R[[#This Row],[League]]</f>
        <v>Miggy's CrownMain Event Online April 1 1 pm ET League 2</v>
      </c>
      <c r="C243" t="s">
        <v>83</v>
      </c>
      <c r="D243" t="s">
        <v>84</v>
      </c>
      <c r="E243" t="s">
        <v>444</v>
      </c>
      <c r="F243">
        <v>1112</v>
      </c>
      <c r="G243">
        <v>418.5</v>
      </c>
      <c r="H243">
        <f t="shared" si="3"/>
        <v>2</v>
      </c>
    </row>
    <row r="244" spans="1:8" x14ac:dyDescent="0.25">
      <c r="A244">
        <v>76</v>
      </c>
      <c r="B244" t="str">
        <f>STANDINGS_R[[#This Row],[Team]]&amp;STANDINGS_R[[#This Row],[League]]</f>
        <v>The Justice BerrysMain Event Online April 1 1 pm ET League 2</v>
      </c>
      <c r="C244" t="s">
        <v>594</v>
      </c>
      <c r="D244" t="s">
        <v>69</v>
      </c>
      <c r="E244" t="s">
        <v>444</v>
      </c>
      <c r="F244">
        <v>1106</v>
      </c>
      <c r="G244">
        <v>405.5</v>
      </c>
      <c r="H244">
        <f t="shared" si="3"/>
        <v>3</v>
      </c>
    </row>
    <row r="245" spans="1:8" x14ac:dyDescent="0.25">
      <c r="A245">
        <v>132</v>
      </c>
      <c r="B245" t="str">
        <f>STANDINGS_R[[#This Row],[Team]]&amp;STANDINGS_R[[#This Row],[League]]</f>
        <v>Shug KnightsMain Event Online April 1 1 pm ET League 2</v>
      </c>
      <c r="C245" t="s">
        <v>485</v>
      </c>
      <c r="D245" t="s">
        <v>486</v>
      </c>
      <c r="E245" t="s">
        <v>444</v>
      </c>
      <c r="F245">
        <v>1079</v>
      </c>
      <c r="G245">
        <v>350</v>
      </c>
      <c r="H245">
        <f t="shared" si="3"/>
        <v>4</v>
      </c>
    </row>
    <row r="246" spans="1:8" x14ac:dyDescent="0.25">
      <c r="A246">
        <v>204</v>
      </c>
      <c r="B246" t="str">
        <f>STANDINGS_R[[#This Row],[Team]]&amp;STANDINGS_R[[#This Row],[League]]</f>
        <v>Going Going GoneMain Event Online April 1 1 pm ET League 2</v>
      </c>
      <c r="C246" t="s">
        <v>688</v>
      </c>
      <c r="D246" t="s">
        <v>689</v>
      </c>
      <c r="E246" t="s">
        <v>444</v>
      </c>
      <c r="F246">
        <v>1056</v>
      </c>
      <c r="G246">
        <v>277</v>
      </c>
      <c r="H246">
        <f t="shared" si="3"/>
        <v>5</v>
      </c>
    </row>
    <row r="247" spans="1:8" x14ac:dyDescent="0.25">
      <c r="A247">
        <v>232</v>
      </c>
      <c r="B247" t="str">
        <f>STANDINGS_R[[#This Row],[Team]]&amp;STANDINGS_R[[#This Row],[League]]</f>
        <v>WAR GamesMain Event Online April 1 1 pm ET League 2</v>
      </c>
      <c r="C247" t="s">
        <v>632</v>
      </c>
      <c r="D247" t="s">
        <v>117</v>
      </c>
      <c r="E247" t="s">
        <v>444</v>
      </c>
      <c r="F247">
        <v>1045</v>
      </c>
      <c r="G247">
        <v>249</v>
      </c>
      <c r="H247">
        <f t="shared" si="3"/>
        <v>6</v>
      </c>
    </row>
    <row r="248" spans="1:8" x14ac:dyDescent="0.25">
      <c r="A248">
        <v>238</v>
      </c>
      <c r="B248" t="str">
        <f>STANDINGS_R[[#This Row],[Team]]&amp;STANDINGS_R[[#This Row],[League]]</f>
        <v>Team PaolucciMain Event Online April 1 1 pm ET League 2</v>
      </c>
      <c r="C248" t="s">
        <v>120</v>
      </c>
      <c r="D248" t="s">
        <v>121</v>
      </c>
      <c r="E248" t="s">
        <v>444</v>
      </c>
      <c r="F248">
        <v>1043</v>
      </c>
      <c r="G248">
        <v>243</v>
      </c>
      <c r="H248">
        <f t="shared" si="3"/>
        <v>7</v>
      </c>
    </row>
    <row r="249" spans="1:8" x14ac:dyDescent="0.25">
      <c r="A249">
        <v>256</v>
      </c>
      <c r="B249" t="str">
        <f>STANDINGS_R[[#This Row],[Team]]&amp;STANDINGS_R[[#This Row],[League]]</f>
        <v>Joaquin PhoenixMain Event Online April 1 1 pm ET League 2</v>
      </c>
      <c r="C249" t="s">
        <v>637</v>
      </c>
      <c r="D249" t="s">
        <v>638</v>
      </c>
      <c r="E249" t="s">
        <v>444</v>
      </c>
      <c r="F249">
        <v>1038</v>
      </c>
      <c r="G249">
        <v>225.5</v>
      </c>
      <c r="H249">
        <f t="shared" si="3"/>
        <v>8</v>
      </c>
    </row>
    <row r="250" spans="1:8" x14ac:dyDescent="0.25">
      <c r="A250">
        <v>259</v>
      </c>
      <c r="B250" t="str">
        <f>STANDINGS_R[[#This Row],[Team]]&amp;STANDINGS_R[[#This Row],[League]]</f>
        <v>Slowly I TurnedMain Event Online April 1 1 pm ET League 2</v>
      </c>
      <c r="C250" t="s">
        <v>590</v>
      </c>
      <c r="D250" t="s">
        <v>253</v>
      </c>
      <c r="E250" t="s">
        <v>444</v>
      </c>
      <c r="F250">
        <v>1036</v>
      </c>
      <c r="G250">
        <v>222</v>
      </c>
      <c r="H250">
        <f t="shared" si="3"/>
        <v>9</v>
      </c>
    </row>
    <row r="251" spans="1:8" x14ac:dyDescent="0.25">
      <c r="A251">
        <v>287</v>
      </c>
      <c r="B251" t="str">
        <f>STANDINGS_R[[#This Row],[Team]]&amp;STANDINGS_R[[#This Row],[League]]</f>
        <v>Hot Ham WaterMain Event Online April 1 1 pm ET League 2</v>
      </c>
      <c r="C251" t="s">
        <v>592</v>
      </c>
      <c r="D251" t="s">
        <v>100</v>
      </c>
      <c r="E251" t="s">
        <v>444</v>
      </c>
      <c r="F251">
        <v>1022</v>
      </c>
      <c r="G251">
        <v>193</v>
      </c>
      <c r="H251">
        <f t="shared" si="3"/>
        <v>10</v>
      </c>
    </row>
    <row r="252" spans="1:8" x14ac:dyDescent="0.25">
      <c r="A252">
        <v>308</v>
      </c>
      <c r="B252" t="str">
        <f>STANDINGS_R[[#This Row],[Team]]&amp;STANDINGS_R[[#This Row],[League]]</f>
        <v>Reverse BlindsideMain Event Online April 1 1 pm ET League 2</v>
      </c>
      <c r="C252" t="s">
        <v>734</v>
      </c>
      <c r="D252" t="s">
        <v>735</v>
      </c>
      <c r="E252" t="s">
        <v>444</v>
      </c>
      <c r="F252">
        <v>1012</v>
      </c>
      <c r="G252">
        <v>172</v>
      </c>
      <c r="H252">
        <f t="shared" si="3"/>
        <v>11</v>
      </c>
    </row>
    <row r="253" spans="1:8" x14ac:dyDescent="0.25">
      <c r="A253">
        <v>385</v>
      </c>
      <c r="B253" t="str">
        <f>STANDINGS_R[[#This Row],[Team]]&amp;STANDINGS_R[[#This Row],[League]]</f>
        <v>Ryan's Laying the AxlerodMain Event Online April 1 1 pm ET League 2</v>
      </c>
      <c r="C253" t="s">
        <v>855</v>
      </c>
      <c r="D253" t="s">
        <v>56</v>
      </c>
      <c r="E253" t="s">
        <v>444</v>
      </c>
      <c r="F253">
        <v>976</v>
      </c>
      <c r="G253">
        <v>96</v>
      </c>
      <c r="H253">
        <f t="shared" si="3"/>
        <v>12</v>
      </c>
    </row>
    <row r="254" spans="1:8" x14ac:dyDescent="0.25">
      <c r="A254">
        <v>389</v>
      </c>
      <c r="B254" t="str">
        <f>STANDINGS_R[[#This Row],[Team]]&amp;STANDINGS_R[[#This Row],[League]]</f>
        <v>Who is next on the Disabled List V2Main Event Online April 1 1 pm ET League 2</v>
      </c>
      <c r="C254" t="s">
        <v>764</v>
      </c>
      <c r="D254" t="s">
        <v>256</v>
      </c>
      <c r="E254" t="s">
        <v>444</v>
      </c>
      <c r="F254">
        <v>975</v>
      </c>
      <c r="G254">
        <v>93</v>
      </c>
      <c r="H254">
        <f t="shared" si="3"/>
        <v>13</v>
      </c>
    </row>
    <row r="255" spans="1:8" x14ac:dyDescent="0.25">
      <c r="A255">
        <v>440</v>
      </c>
      <c r="B255" t="str">
        <f>STANDINGS_R[[#This Row],[Team]]&amp;STANDINGS_R[[#This Row],[League]]</f>
        <v>Team RedgraveMain Event Online April 1 1 pm ET League 2</v>
      </c>
      <c r="C255" t="s">
        <v>821</v>
      </c>
      <c r="D255" t="s">
        <v>239</v>
      </c>
      <c r="E255" t="s">
        <v>444</v>
      </c>
      <c r="F255">
        <v>939</v>
      </c>
      <c r="G255">
        <v>41</v>
      </c>
      <c r="H255">
        <f t="shared" si="3"/>
        <v>14</v>
      </c>
    </row>
    <row r="256" spans="1:8" x14ac:dyDescent="0.25">
      <c r="A256">
        <v>480</v>
      </c>
      <c r="B256" t="str">
        <f>STANDINGS_R[[#This Row],[Team]]&amp;STANDINGS_R[[#This Row],[League]]</f>
        <v>BAG BALLSMain Event Online April 1 1 pm ET League 2</v>
      </c>
      <c r="C256" t="s">
        <v>722</v>
      </c>
      <c r="D256" t="s">
        <v>723</v>
      </c>
      <c r="E256" t="s">
        <v>444</v>
      </c>
      <c r="F256">
        <v>762</v>
      </c>
      <c r="G256">
        <v>1</v>
      </c>
      <c r="H256">
        <f t="shared" si="3"/>
        <v>15</v>
      </c>
    </row>
    <row r="257" spans="1:8" x14ac:dyDescent="0.25">
      <c r="A257">
        <v>19</v>
      </c>
      <c r="B257" t="str">
        <f>STANDINGS_R[[#This Row],[Team]]&amp;STANDINGS_R[[#This Row],[League]]</f>
        <v>Don DiegoMain Event Online April 1 1 pm ET League 3</v>
      </c>
      <c r="C257" t="s">
        <v>329</v>
      </c>
      <c r="D257" t="s">
        <v>330</v>
      </c>
      <c r="E257" t="s">
        <v>442</v>
      </c>
      <c r="F257">
        <v>1156</v>
      </c>
      <c r="G257">
        <v>461</v>
      </c>
      <c r="H257">
        <f t="shared" si="3"/>
        <v>1</v>
      </c>
    </row>
    <row r="258" spans="1:8" x14ac:dyDescent="0.25">
      <c r="A258">
        <v>34</v>
      </c>
      <c r="B258" t="str">
        <f>STANDINGS_R[[#This Row],[Team]]&amp;STANDINGS_R[[#This Row],[League]]</f>
        <v>DOUGHBOYSMain Event Online April 1 1 pm ET League 3</v>
      </c>
      <c r="C258" t="s">
        <v>48</v>
      </c>
      <c r="D258" t="s">
        <v>49</v>
      </c>
      <c r="E258" t="s">
        <v>442</v>
      </c>
      <c r="F258">
        <v>1132</v>
      </c>
      <c r="G258">
        <v>446.5</v>
      </c>
      <c r="H258">
        <f t="shared" ref="H258:H321" si="4">IF(E258=E257,H257+1,1)</f>
        <v>2</v>
      </c>
    </row>
    <row r="259" spans="1:8" x14ac:dyDescent="0.25">
      <c r="A259">
        <v>61</v>
      </c>
      <c r="B259" t="str">
        <f>STANDINGS_R[[#This Row],[Team]]&amp;STANDINGS_R[[#This Row],[League]]</f>
        <v>Monogomy SucksMain Event Online April 1 1 pm ET League 3</v>
      </c>
      <c r="C259" t="s">
        <v>595</v>
      </c>
      <c r="D259" t="s">
        <v>596</v>
      </c>
      <c r="E259" t="s">
        <v>442</v>
      </c>
      <c r="F259">
        <v>1113</v>
      </c>
      <c r="G259">
        <v>420</v>
      </c>
      <c r="H259">
        <f t="shared" si="4"/>
        <v>3</v>
      </c>
    </row>
    <row r="260" spans="1:8" x14ac:dyDescent="0.25">
      <c r="A260">
        <v>65</v>
      </c>
      <c r="B260" t="str">
        <f>STANDINGS_R[[#This Row],[Team]]&amp;STANDINGS_R[[#This Row],[League]]</f>
        <v>Long DongMain Event Online April 1 1 pm ET League 3</v>
      </c>
      <c r="C260" t="s">
        <v>534</v>
      </c>
      <c r="D260" t="s">
        <v>526</v>
      </c>
      <c r="E260" t="s">
        <v>442</v>
      </c>
      <c r="F260">
        <v>1111</v>
      </c>
      <c r="G260">
        <v>416.5</v>
      </c>
      <c r="H260">
        <f t="shared" si="4"/>
        <v>4</v>
      </c>
    </row>
    <row r="261" spans="1:8" x14ac:dyDescent="0.25">
      <c r="A261">
        <v>83</v>
      </c>
      <c r="B261" t="str">
        <f>STANDINGS_R[[#This Row],[Team]]&amp;STANDINGS_R[[#This Row],[League]]</f>
        <v>Team BenjaminMain Event Online April 1 1 pm ET League 3</v>
      </c>
      <c r="C261" t="s">
        <v>260</v>
      </c>
      <c r="D261" t="s">
        <v>261</v>
      </c>
      <c r="E261" t="s">
        <v>442</v>
      </c>
      <c r="F261">
        <v>1103</v>
      </c>
      <c r="G261">
        <v>398.5</v>
      </c>
      <c r="H261">
        <f t="shared" si="4"/>
        <v>5</v>
      </c>
    </row>
    <row r="262" spans="1:8" x14ac:dyDescent="0.25">
      <c r="A262">
        <v>105</v>
      </c>
      <c r="B262" t="str">
        <f>STANDINGS_R[[#This Row],[Team]]&amp;STANDINGS_R[[#This Row],[League]]</f>
        <v>JoeSoDefMain Event Online April 1 1 pm ET League 3</v>
      </c>
      <c r="C262" t="s">
        <v>163</v>
      </c>
      <c r="D262" t="s">
        <v>164</v>
      </c>
      <c r="E262" t="s">
        <v>442</v>
      </c>
      <c r="F262">
        <v>1088</v>
      </c>
      <c r="G262">
        <v>376</v>
      </c>
      <c r="H262">
        <f t="shared" si="4"/>
        <v>6</v>
      </c>
    </row>
    <row r="263" spans="1:8" x14ac:dyDescent="0.25">
      <c r="A263">
        <v>143</v>
      </c>
      <c r="B263" t="str">
        <f>STANDINGS_R[[#This Row],[Team]]&amp;STANDINGS_R[[#This Row],[League]]</f>
        <v>Big Mac Attack MainMain Event Online April 1 1 pm ET League 3</v>
      </c>
      <c r="C263" t="s">
        <v>597</v>
      </c>
      <c r="D263" t="s">
        <v>23</v>
      </c>
      <c r="E263" t="s">
        <v>442</v>
      </c>
      <c r="F263">
        <v>1074</v>
      </c>
      <c r="G263">
        <v>334</v>
      </c>
      <c r="H263">
        <f t="shared" si="4"/>
        <v>7</v>
      </c>
    </row>
    <row r="264" spans="1:8" x14ac:dyDescent="0.25">
      <c r="A264">
        <v>177</v>
      </c>
      <c r="B264" t="str">
        <f>STANDINGS_R[[#This Row],[Team]]&amp;STANDINGS_R[[#This Row],[League]]</f>
        <v>bluebloodsMain Event Online April 1 1 pm ET League 3</v>
      </c>
      <c r="C264" t="s">
        <v>199</v>
      </c>
      <c r="D264" t="s">
        <v>200</v>
      </c>
      <c r="E264" t="s">
        <v>442</v>
      </c>
      <c r="F264">
        <v>1064</v>
      </c>
      <c r="G264">
        <v>306</v>
      </c>
      <c r="H264">
        <f t="shared" si="4"/>
        <v>8</v>
      </c>
    </row>
    <row r="265" spans="1:8" x14ac:dyDescent="0.25">
      <c r="A265">
        <v>202</v>
      </c>
      <c r="B265" t="str">
        <f>STANDINGS_R[[#This Row],[Team]]&amp;STANDINGS_R[[#This Row],[League]]</f>
        <v>Red MuleMain Event Online April 1 1 pm ET League 3</v>
      </c>
      <c r="C265" t="s">
        <v>369</v>
      </c>
      <c r="D265" t="s">
        <v>369</v>
      </c>
      <c r="E265" t="s">
        <v>442</v>
      </c>
      <c r="F265">
        <v>1057</v>
      </c>
      <c r="G265">
        <v>280</v>
      </c>
      <c r="H265">
        <f t="shared" si="4"/>
        <v>9</v>
      </c>
    </row>
    <row r="266" spans="1:8" x14ac:dyDescent="0.25">
      <c r="A266">
        <v>306</v>
      </c>
      <c r="B266" t="str">
        <f>STANDINGS_R[[#This Row],[Team]]&amp;STANDINGS_R[[#This Row],[League]]</f>
        <v>Chico Lind's Hermanos - MAIN 4/1Main Event Online April 1 1 pm ET League 3</v>
      </c>
      <c r="C266" t="s">
        <v>781</v>
      </c>
      <c r="D266" t="s">
        <v>186</v>
      </c>
      <c r="E266" t="s">
        <v>442</v>
      </c>
      <c r="F266">
        <v>1014</v>
      </c>
      <c r="G266">
        <v>175</v>
      </c>
      <c r="H266">
        <f t="shared" si="4"/>
        <v>10</v>
      </c>
    </row>
    <row r="267" spans="1:8" x14ac:dyDescent="0.25">
      <c r="A267">
        <v>379</v>
      </c>
      <c r="B267" t="str">
        <f>STANDINGS_R[[#This Row],[Team]]&amp;STANDINGS_R[[#This Row],[League]]</f>
        <v>Poopy ToothMain Event Online April 1 1 pm ET League 3</v>
      </c>
      <c r="C267" t="s">
        <v>378</v>
      </c>
      <c r="D267" t="s">
        <v>379</v>
      </c>
      <c r="E267" t="s">
        <v>442</v>
      </c>
      <c r="F267">
        <v>979</v>
      </c>
      <c r="G267">
        <v>101.5</v>
      </c>
      <c r="H267">
        <f t="shared" si="4"/>
        <v>11</v>
      </c>
    </row>
    <row r="268" spans="1:8" x14ac:dyDescent="0.25">
      <c r="A268">
        <v>396</v>
      </c>
      <c r="B268" t="str">
        <f>STANDINGS_R[[#This Row],[Team]]&amp;STANDINGS_R[[#This Row],[League]]</f>
        <v>SD GiantsMain Event Online April 1 1 pm ET League 3</v>
      </c>
      <c r="C268" t="s">
        <v>721</v>
      </c>
      <c r="D268" t="s">
        <v>221</v>
      </c>
      <c r="E268" t="s">
        <v>442</v>
      </c>
      <c r="F268">
        <v>969</v>
      </c>
      <c r="G268">
        <v>85</v>
      </c>
      <c r="H268">
        <f t="shared" si="4"/>
        <v>12</v>
      </c>
    </row>
    <row r="269" spans="1:8" x14ac:dyDescent="0.25">
      <c r="A269">
        <v>401</v>
      </c>
      <c r="B269" t="str">
        <f>STANDINGS_R[[#This Row],[Team]]&amp;STANDINGS_R[[#This Row],[League]]</f>
        <v>Ashley BearsMain Event Online April 1 1 pm ET League 3</v>
      </c>
      <c r="C269" t="s">
        <v>766</v>
      </c>
      <c r="D269" t="s">
        <v>232</v>
      </c>
      <c r="E269" t="s">
        <v>442</v>
      </c>
      <c r="F269">
        <v>966</v>
      </c>
      <c r="G269">
        <v>80</v>
      </c>
      <c r="H269">
        <f t="shared" si="4"/>
        <v>13</v>
      </c>
    </row>
    <row r="270" spans="1:8" x14ac:dyDescent="0.25">
      <c r="A270">
        <v>408</v>
      </c>
      <c r="B270" t="str">
        <f>STANDINGS_R[[#This Row],[Team]]&amp;STANDINGS_R[[#This Row],[League]]</f>
        <v>Navel LintMain Event Online April 1 1 pm ET League 3</v>
      </c>
      <c r="C270" t="s">
        <v>277</v>
      </c>
      <c r="D270" t="s">
        <v>278</v>
      </c>
      <c r="E270" t="s">
        <v>442</v>
      </c>
      <c r="F270">
        <v>961</v>
      </c>
      <c r="G270">
        <v>72.5</v>
      </c>
      <c r="H270">
        <f t="shared" si="4"/>
        <v>14</v>
      </c>
    </row>
    <row r="271" spans="1:8" x14ac:dyDescent="0.25">
      <c r="A271">
        <v>478</v>
      </c>
      <c r="B271" t="str">
        <f>STANDINGS_R[[#This Row],[Team]]&amp;STANDINGS_R[[#This Row],[League]]</f>
        <v>THE MACHINEMain Event Online April 1 1 pm ET League 3</v>
      </c>
      <c r="C271" t="s">
        <v>856</v>
      </c>
      <c r="D271" t="s">
        <v>857</v>
      </c>
      <c r="E271" t="s">
        <v>442</v>
      </c>
      <c r="F271">
        <v>804</v>
      </c>
      <c r="G271">
        <v>3</v>
      </c>
      <c r="H271">
        <f t="shared" si="4"/>
        <v>15</v>
      </c>
    </row>
    <row r="272" spans="1:8" x14ac:dyDescent="0.25">
      <c r="A272">
        <v>2</v>
      </c>
      <c r="B272" t="str">
        <f>STANDINGS_R[[#This Row],[Team]]&amp;STANDINGS_R[[#This Row],[League]]</f>
        <v>Paradoxical HrbekMain Event Online April 1 1 pm ET League 4</v>
      </c>
      <c r="C272" t="s">
        <v>416</v>
      </c>
      <c r="D272" t="s">
        <v>349</v>
      </c>
      <c r="E272" t="s">
        <v>417</v>
      </c>
      <c r="F272">
        <v>1204</v>
      </c>
      <c r="G272">
        <v>479</v>
      </c>
      <c r="H272">
        <f t="shared" si="4"/>
        <v>1</v>
      </c>
    </row>
    <row r="273" spans="1:8" x14ac:dyDescent="0.25">
      <c r="A273">
        <v>62</v>
      </c>
      <c r="B273" t="str">
        <f>STANDINGS_R[[#This Row],[Team]]&amp;STANDINGS_R[[#This Row],[League]]</f>
        <v>Brock The HouseMain Event Online April 1 1 pm ET League 4</v>
      </c>
      <c r="C273" t="s">
        <v>320</v>
      </c>
      <c r="D273" t="s">
        <v>178</v>
      </c>
      <c r="E273" t="s">
        <v>417</v>
      </c>
      <c r="F273">
        <v>1112</v>
      </c>
      <c r="G273">
        <v>418.5</v>
      </c>
      <c r="H273">
        <f t="shared" si="4"/>
        <v>2</v>
      </c>
    </row>
    <row r="274" spans="1:8" x14ac:dyDescent="0.25">
      <c r="A274">
        <v>78</v>
      </c>
      <c r="B274" t="str">
        <f>STANDINGS_R[[#This Row],[Team]]&amp;STANDINGS_R[[#This Row],[League]]</f>
        <v>Hell Bent For LeatherMain Event Online April 1 1 pm ET League 4</v>
      </c>
      <c r="C274" t="s">
        <v>414</v>
      </c>
      <c r="D274" t="s">
        <v>92</v>
      </c>
      <c r="E274" t="s">
        <v>417</v>
      </c>
      <c r="F274">
        <v>1105</v>
      </c>
      <c r="G274">
        <v>403</v>
      </c>
      <c r="H274">
        <f t="shared" si="4"/>
        <v>3</v>
      </c>
    </row>
    <row r="275" spans="1:8" x14ac:dyDescent="0.25">
      <c r="A275">
        <v>112</v>
      </c>
      <c r="B275" t="str">
        <f>STANDINGS_R[[#This Row],[Team]]&amp;STANDINGS_R[[#This Row],[League]]</f>
        <v>Mr. Wilhelm's B SquadMain Event Online April 1 1 pm ET League 4</v>
      </c>
      <c r="C275" t="s">
        <v>427</v>
      </c>
      <c r="D275" t="s">
        <v>428</v>
      </c>
      <c r="E275" t="s">
        <v>417</v>
      </c>
      <c r="F275">
        <v>1084</v>
      </c>
      <c r="G275">
        <v>368</v>
      </c>
      <c r="H275">
        <f t="shared" si="4"/>
        <v>4</v>
      </c>
    </row>
    <row r="276" spans="1:8" x14ac:dyDescent="0.25">
      <c r="A276">
        <v>140</v>
      </c>
      <c r="B276" t="str">
        <f>STANDINGS_R[[#This Row],[Team]]&amp;STANDINGS_R[[#This Row],[League]]</f>
        <v>Trunk Monkey TooMain Event Online April 1 1 pm ET League 4</v>
      </c>
      <c r="C276" t="s">
        <v>496</v>
      </c>
      <c r="D276" t="s">
        <v>439</v>
      </c>
      <c r="E276" t="s">
        <v>417</v>
      </c>
      <c r="F276">
        <v>1076</v>
      </c>
      <c r="G276">
        <v>342</v>
      </c>
      <c r="H276">
        <f t="shared" si="4"/>
        <v>5</v>
      </c>
    </row>
    <row r="277" spans="1:8" x14ac:dyDescent="0.25">
      <c r="A277">
        <v>225</v>
      </c>
      <c r="B277" t="str">
        <f>STANDINGS_R[[#This Row],[Team]]&amp;STANDINGS_R[[#This Row],[League]]</f>
        <v>southpawsMain Event Online April 1 1 pm ET League 4</v>
      </c>
      <c r="C277" t="s">
        <v>392</v>
      </c>
      <c r="D277" t="s">
        <v>393</v>
      </c>
      <c r="E277" t="s">
        <v>417</v>
      </c>
      <c r="F277">
        <v>1050</v>
      </c>
      <c r="G277">
        <v>258</v>
      </c>
      <c r="H277">
        <f t="shared" si="4"/>
        <v>6</v>
      </c>
    </row>
    <row r="278" spans="1:8" x14ac:dyDescent="0.25">
      <c r="A278">
        <v>228</v>
      </c>
      <c r="B278" t="str">
        <f>STANDINGS_R[[#This Row],[Team]]&amp;STANDINGS_R[[#This Row],[League]]</f>
        <v>JUST A BIT OUTSIDEMain Event Online April 1 1 pm ET League 4</v>
      </c>
      <c r="C278" t="s">
        <v>762</v>
      </c>
      <c r="D278" t="s">
        <v>763</v>
      </c>
      <c r="E278" t="s">
        <v>417</v>
      </c>
      <c r="F278">
        <v>1048</v>
      </c>
      <c r="G278">
        <v>253.5</v>
      </c>
      <c r="H278">
        <f t="shared" si="4"/>
        <v>7</v>
      </c>
    </row>
    <row r="279" spans="1:8" x14ac:dyDescent="0.25">
      <c r="A279">
        <v>248</v>
      </c>
      <c r="B279" t="str">
        <f>STANDINGS_R[[#This Row],[Team]]&amp;STANDINGS_R[[#This Row],[League]]</f>
        <v>BeaglesMain Event Online April 1 1 pm ET League 4</v>
      </c>
      <c r="C279" t="s">
        <v>285</v>
      </c>
      <c r="D279" t="s">
        <v>286</v>
      </c>
      <c r="E279" t="s">
        <v>417</v>
      </c>
      <c r="F279">
        <v>1040</v>
      </c>
      <c r="G279">
        <v>232</v>
      </c>
      <c r="H279">
        <f t="shared" si="4"/>
        <v>8</v>
      </c>
    </row>
    <row r="280" spans="1:8" x14ac:dyDescent="0.25">
      <c r="A280">
        <v>267</v>
      </c>
      <c r="B280" t="str">
        <f>STANDINGS_R[[#This Row],[Team]]&amp;STANDINGS_R[[#This Row],[League]]</f>
        <v>Pine Tar Pros- ME4Main Event Online April 1 1 pm ET League 4</v>
      </c>
      <c r="C280" t="s">
        <v>501</v>
      </c>
      <c r="D280" t="s">
        <v>50</v>
      </c>
      <c r="E280" t="s">
        <v>417</v>
      </c>
      <c r="F280">
        <v>1031</v>
      </c>
      <c r="G280">
        <v>213.5</v>
      </c>
      <c r="H280">
        <f t="shared" si="4"/>
        <v>9</v>
      </c>
    </row>
    <row r="281" spans="1:8" x14ac:dyDescent="0.25">
      <c r="A281">
        <v>295</v>
      </c>
      <c r="B281" t="str">
        <f>STANDINGS_R[[#This Row],[Team]]&amp;STANDINGS_R[[#This Row],[League]]</f>
        <v>Attie BabiesMain Event Online April 1 1 pm ET League 4</v>
      </c>
      <c r="C281" t="s">
        <v>155</v>
      </c>
      <c r="D281" t="s">
        <v>156</v>
      </c>
      <c r="E281" t="s">
        <v>417</v>
      </c>
      <c r="F281">
        <v>1019</v>
      </c>
      <c r="G281">
        <v>185.5</v>
      </c>
      <c r="H281">
        <f t="shared" si="4"/>
        <v>10</v>
      </c>
    </row>
    <row r="282" spans="1:8" x14ac:dyDescent="0.25">
      <c r="A282">
        <v>349</v>
      </c>
      <c r="B282" t="str">
        <f>STANDINGS_R[[#This Row],[Team]]&amp;STANDINGS_R[[#This Row],[League]]</f>
        <v>Brutal KangarooMain Event Online April 1 1 pm ET League 4</v>
      </c>
      <c r="C282" t="s">
        <v>861</v>
      </c>
      <c r="D282" t="s">
        <v>862</v>
      </c>
      <c r="E282" t="s">
        <v>417</v>
      </c>
      <c r="F282">
        <v>995</v>
      </c>
      <c r="G282">
        <v>131</v>
      </c>
      <c r="H282">
        <f t="shared" si="4"/>
        <v>11</v>
      </c>
    </row>
    <row r="283" spans="1:8" x14ac:dyDescent="0.25">
      <c r="A283">
        <v>369</v>
      </c>
      <c r="B283" t="str">
        <f>STANDINGS_R[[#This Row],[Team]]&amp;STANDINGS_R[[#This Row],[League]]</f>
        <v>Tulo-Git 2 QuitMain Event Online April 1 1 pm ET League 4</v>
      </c>
      <c r="C283" t="s">
        <v>835</v>
      </c>
      <c r="D283" t="s">
        <v>836</v>
      </c>
      <c r="E283" t="s">
        <v>417</v>
      </c>
      <c r="F283">
        <v>985</v>
      </c>
      <c r="G283">
        <v>112.5</v>
      </c>
      <c r="H283">
        <f t="shared" si="4"/>
        <v>12</v>
      </c>
    </row>
    <row r="284" spans="1:8" x14ac:dyDescent="0.25">
      <c r="A284">
        <v>375</v>
      </c>
      <c r="B284" t="str">
        <f>STANDINGS_R[[#This Row],[Team]]&amp;STANDINGS_R[[#This Row],[League]]</f>
        <v>Saggitariutt JefferspinMain Event Online April 1 1 pm ET League 4</v>
      </c>
      <c r="C284" t="s">
        <v>610</v>
      </c>
      <c r="D284" t="s">
        <v>382</v>
      </c>
      <c r="E284" t="s">
        <v>417</v>
      </c>
      <c r="F284">
        <v>982</v>
      </c>
      <c r="G284">
        <v>107</v>
      </c>
      <c r="H284">
        <f t="shared" si="4"/>
        <v>13</v>
      </c>
    </row>
    <row r="285" spans="1:8" x14ac:dyDescent="0.25">
      <c r="A285">
        <v>417</v>
      </c>
      <c r="B285" t="str">
        <f>STANDINGS_R[[#This Row],[Team]]&amp;STANDINGS_R[[#This Row],[League]]</f>
        <v>One Eyed JackMain Event Online April 1 1 pm ET League 4</v>
      </c>
      <c r="C285" t="s">
        <v>104</v>
      </c>
      <c r="D285" t="s">
        <v>343</v>
      </c>
      <c r="E285" t="s">
        <v>417</v>
      </c>
      <c r="F285">
        <v>956</v>
      </c>
      <c r="G285">
        <v>63.5</v>
      </c>
      <c r="H285">
        <f t="shared" si="4"/>
        <v>14</v>
      </c>
    </row>
    <row r="286" spans="1:8" x14ac:dyDescent="0.25">
      <c r="A286">
        <v>474</v>
      </c>
      <c r="B286" t="str">
        <f>STANDINGS_R[[#This Row],[Team]]&amp;STANDINGS_R[[#This Row],[League]]</f>
        <v>Trump's PsychiatristMain Event Online April 1 1 pm ET League 4</v>
      </c>
      <c r="C286" t="s">
        <v>887</v>
      </c>
      <c r="D286" t="s">
        <v>888</v>
      </c>
      <c r="E286" t="s">
        <v>417</v>
      </c>
      <c r="F286">
        <v>854</v>
      </c>
      <c r="G286">
        <v>7</v>
      </c>
      <c r="H286">
        <f t="shared" si="4"/>
        <v>15</v>
      </c>
    </row>
    <row r="287" spans="1:8" x14ac:dyDescent="0.25">
      <c r="A287">
        <v>21</v>
      </c>
      <c r="B287" t="str">
        <f>STANDINGS_R[[#This Row],[Team]]&amp;STANDINGS_R[[#This Row],[League]]</f>
        <v>Slip Stitches M2Main Event Online April 1 1 pm ET League 5</v>
      </c>
      <c r="C287" t="s">
        <v>506</v>
      </c>
      <c r="D287" t="s">
        <v>213</v>
      </c>
      <c r="E287" t="s">
        <v>451</v>
      </c>
      <c r="F287">
        <v>1156</v>
      </c>
      <c r="G287">
        <v>461</v>
      </c>
      <c r="H287">
        <f t="shared" si="4"/>
        <v>1</v>
      </c>
    </row>
    <row r="288" spans="1:8" x14ac:dyDescent="0.25">
      <c r="A288">
        <v>33</v>
      </c>
      <c r="B288" t="str">
        <f>STANDINGS_R[[#This Row],[Team]]&amp;STANDINGS_R[[#This Row],[League]]</f>
        <v>Chest RockwellMain Event Online April 1 1 pm ET League 5</v>
      </c>
      <c r="C288" t="s">
        <v>551</v>
      </c>
      <c r="D288" t="s">
        <v>405</v>
      </c>
      <c r="E288" t="s">
        <v>451</v>
      </c>
      <c r="F288">
        <v>1133</v>
      </c>
      <c r="G288">
        <v>448</v>
      </c>
      <c r="H288">
        <f t="shared" si="4"/>
        <v>2</v>
      </c>
    </row>
    <row r="289" spans="1:8" x14ac:dyDescent="0.25">
      <c r="A289">
        <v>59</v>
      </c>
      <c r="B289" t="str">
        <f>STANDINGS_R[[#This Row],[Team]]&amp;STANDINGS_R[[#This Row],[League]]</f>
        <v>Mookie BatsMain Event Online April 1 1 pm ET League 5</v>
      </c>
      <c r="C289" t="s">
        <v>642</v>
      </c>
      <c r="D289" t="s">
        <v>643</v>
      </c>
      <c r="E289" t="s">
        <v>451</v>
      </c>
      <c r="F289">
        <v>1114</v>
      </c>
      <c r="G289">
        <v>421.5</v>
      </c>
      <c r="H289">
        <f t="shared" si="4"/>
        <v>3</v>
      </c>
    </row>
    <row r="290" spans="1:8" x14ac:dyDescent="0.25">
      <c r="A290">
        <v>70</v>
      </c>
      <c r="B290" t="str">
        <f>STANDINGS_R[[#This Row],[Team]]&amp;STANDINGS_R[[#This Row],[League]]</f>
        <v>Diamond KingsMain Event Online April 1 1 pm ET League 5</v>
      </c>
      <c r="C290" t="s">
        <v>41</v>
      </c>
      <c r="D290" t="s">
        <v>42</v>
      </c>
      <c r="E290" t="s">
        <v>451</v>
      </c>
      <c r="F290">
        <v>1108</v>
      </c>
      <c r="G290">
        <v>411</v>
      </c>
      <c r="H290">
        <f t="shared" si="4"/>
        <v>4</v>
      </c>
    </row>
    <row r="291" spans="1:8" x14ac:dyDescent="0.25">
      <c r="A291">
        <v>128</v>
      </c>
      <c r="B291" t="str">
        <f>STANDINGS_R[[#This Row],[Team]]&amp;STANDINGS_R[[#This Row],[League]]</f>
        <v>Broken Wings &amp; a Prayer!!Main Event Online April 1 1 pm ET League 5</v>
      </c>
      <c r="C291" t="s">
        <v>569</v>
      </c>
      <c r="D291" t="s">
        <v>234</v>
      </c>
      <c r="E291" t="s">
        <v>451</v>
      </c>
      <c r="F291">
        <v>1079</v>
      </c>
      <c r="G291">
        <v>350</v>
      </c>
      <c r="H291">
        <f t="shared" si="4"/>
        <v>5</v>
      </c>
    </row>
    <row r="292" spans="1:8" x14ac:dyDescent="0.25">
      <c r="A292">
        <v>179</v>
      </c>
      <c r="B292" t="str">
        <f>STANDINGS_R[[#This Row],[Team]]&amp;STANDINGS_R[[#This Row],[League]]</f>
        <v>HEDELGOTITMain Event Online April 1 1 pm ET League 5</v>
      </c>
      <c r="C292" t="s">
        <v>601</v>
      </c>
      <c r="D292" t="s">
        <v>602</v>
      </c>
      <c r="E292" t="s">
        <v>451</v>
      </c>
      <c r="F292">
        <v>1063</v>
      </c>
      <c r="G292">
        <v>302</v>
      </c>
      <c r="H292">
        <f t="shared" si="4"/>
        <v>6</v>
      </c>
    </row>
    <row r="293" spans="1:8" x14ac:dyDescent="0.25">
      <c r="A293">
        <v>220</v>
      </c>
      <c r="B293" t="str">
        <f>STANDINGS_R[[#This Row],[Team]]&amp;STANDINGS_R[[#This Row],[League]]</f>
        <v>Winning Fantasy BaseballMain Event Online April 1 1 pm ET League 5</v>
      </c>
      <c r="C293" t="s">
        <v>311</v>
      </c>
      <c r="D293" t="s">
        <v>78</v>
      </c>
      <c r="E293" t="s">
        <v>451</v>
      </c>
      <c r="F293">
        <v>1051</v>
      </c>
      <c r="G293">
        <v>261.5</v>
      </c>
      <c r="H293">
        <f t="shared" si="4"/>
        <v>7</v>
      </c>
    </row>
    <row r="294" spans="1:8" x14ac:dyDescent="0.25">
      <c r="A294">
        <v>283</v>
      </c>
      <c r="B294" t="str">
        <f>STANDINGS_R[[#This Row],[Team]]&amp;STANDINGS_R[[#This Row],[League]]</f>
        <v>SakaS' hittersMain Event Online April 1 1 pm ET League 5</v>
      </c>
      <c r="C294" t="s">
        <v>257</v>
      </c>
      <c r="D294" t="s">
        <v>769</v>
      </c>
      <c r="E294" t="s">
        <v>451</v>
      </c>
      <c r="F294">
        <v>1024</v>
      </c>
      <c r="G294">
        <v>197.5</v>
      </c>
      <c r="H294">
        <f t="shared" si="4"/>
        <v>8</v>
      </c>
    </row>
    <row r="295" spans="1:8" x14ac:dyDescent="0.25">
      <c r="A295">
        <v>321</v>
      </c>
      <c r="B295" t="str">
        <f>STANDINGS_R[[#This Row],[Team]]&amp;STANDINGS_R[[#This Row],[League]]</f>
        <v>MGBS109Main Event Online April 1 1 pm ET League 5</v>
      </c>
      <c r="C295" t="s">
        <v>725</v>
      </c>
      <c r="D295" t="s">
        <v>726</v>
      </c>
      <c r="E295" t="s">
        <v>451</v>
      </c>
      <c r="F295">
        <v>1007</v>
      </c>
      <c r="G295">
        <v>160</v>
      </c>
      <c r="H295">
        <f t="shared" si="4"/>
        <v>9</v>
      </c>
    </row>
    <row r="296" spans="1:8" x14ac:dyDescent="0.25">
      <c r="A296">
        <v>361</v>
      </c>
      <c r="B296" t="str">
        <f>STANDINGS_R[[#This Row],[Team]]&amp;STANDINGS_R[[#This Row],[League]]</f>
        <v>Royal FlushMain Event Online April 1 1 pm ET League 5</v>
      </c>
      <c r="C296" t="s">
        <v>712</v>
      </c>
      <c r="D296" t="s">
        <v>148</v>
      </c>
      <c r="E296" t="s">
        <v>451</v>
      </c>
      <c r="F296">
        <v>991</v>
      </c>
      <c r="G296">
        <v>119.5</v>
      </c>
      <c r="H296">
        <f t="shared" si="4"/>
        <v>10</v>
      </c>
    </row>
    <row r="297" spans="1:8" x14ac:dyDescent="0.25">
      <c r="A297">
        <v>374</v>
      </c>
      <c r="B297" t="str">
        <f>STANDINGS_R[[#This Row],[Team]]&amp;STANDINGS_R[[#This Row],[League]]</f>
        <v>SHAPANMain Event Online April 1 1 pm ET League 5</v>
      </c>
      <c r="C297" t="s">
        <v>357</v>
      </c>
      <c r="D297" t="s">
        <v>358</v>
      </c>
      <c r="E297" t="s">
        <v>451</v>
      </c>
      <c r="F297">
        <v>982</v>
      </c>
      <c r="G297">
        <v>107</v>
      </c>
      <c r="H297">
        <f t="shared" si="4"/>
        <v>11</v>
      </c>
    </row>
    <row r="298" spans="1:8" x14ac:dyDescent="0.25">
      <c r="A298">
        <v>377</v>
      </c>
      <c r="B298" t="str">
        <f>STANDINGS_R[[#This Row],[Team]]&amp;STANDINGS_R[[#This Row],[League]]</f>
        <v>3DeepMain Event Online April 1 1 pm ET League 5</v>
      </c>
      <c r="C298" t="s">
        <v>783</v>
      </c>
      <c r="D298" t="s">
        <v>784</v>
      </c>
      <c r="E298" t="s">
        <v>451</v>
      </c>
      <c r="F298">
        <v>980</v>
      </c>
      <c r="G298">
        <v>103.5</v>
      </c>
      <c r="H298">
        <f t="shared" si="4"/>
        <v>12</v>
      </c>
    </row>
    <row r="299" spans="1:8" x14ac:dyDescent="0.25">
      <c r="A299">
        <v>413</v>
      </c>
      <c r="B299" t="str">
        <f>STANDINGS_R[[#This Row],[Team]]&amp;STANDINGS_R[[#This Row],[League]]</f>
        <v>Rockland SharksMain Event Online April 1 1 pm ET League 5</v>
      </c>
      <c r="C299" t="s">
        <v>755</v>
      </c>
      <c r="D299" t="s">
        <v>756</v>
      </c>
      <c r="E299" t="s">
        <v>451</v>
      </c>
      <c r="F299">
        <v>959</v>
      </c>
      <c r="G299">
        <v>68.5</v>
      </c>
      <c r="H299">
        <f t="shared" si="4"/>
        <v>13</v>
      </c>
    </row>
    <row r="300" spans="1:8" x14ac:dyDescent="0.25">
      <c r="A300">
        <v>431</v>
      </c>
      <c r="B300" t="str">
        <f>STANDINGS_R[[#This Row],[Team]]&amp;STANDINGS_R[[#This Row],[League]]</f>
        <v>Home Run DerbiesMain Event Online April 1 1 pm ET League 5</v>
      </c>
      <c r="C300" t="s">
        <v>448</v>
      </c>
      <c r="D300" t="s">
        <v>343</v>
      </c>
      <c r="E300" t="s">
        <v>451</v>
      </c>
      <c r="F300">
        <v>946</v>
      </c>
      <c r="G300">
        <v>50.5</v>
      </c>
      <c r="H300">
        <f t="shared" si="4"/>
        <v>14</v>
      </c>
    </row>
    <row r="301" spans="1:8" x14ac:dyDescent="0.25">
      <c r="A301">
        <v>472</v>
      </c>
      <c r="B301" t="str">
        <f>STANDINGS_R[[#This Row],[Team]]&amp;STANDINGS_R[[#This Row],[League]]</f>
        <v>Team SchaefferMain Event Online April 1 1 pm ET League 5</v>
      </c>
      <c r="C301" t="s">
        <v>350</v>
      </c>
      <c r="D301" t="s">
        <v>351</v>
      </c>
      <c r="E301" t="s">
        <v>451</v>
      </c>
      <c r="F301">
        <v>866</v>
      </c>
      <c r="G301">
        <v>9</v>
      </c>
      <c r="H301">
        <f t="shared" si="4"/>
        <v>15</v>
      </c>
    </row>
    <row r="302" spans="1:8" x14ac:dyDescent="0.25">
      <c r="A302">
        <v>52</v>
      </c>
      <c r="B302" t="str">
        <f>STANDINGS_R[[#This Row],[Team]]&amp;STANDINGS_R[[#This Row],[League]]</f>
        <v>Wong DongMain Event Online March 25 League 1</v>
      </c>
      <c r="C302" t="s">
        <v>525</v>
      </c>
      <c r="D302" t="s">
        <v>526</v>
      </c>
      <c r="E302" t="s">
        <v>450</v>
      </c>
      <c r="F302">
        <v>1119</v>
      </c>
      <c r="G302">
        <v>430.5</v>
      </c>
      <c r="H302">
        <f t="shared" si="4"/>
        <v>1</v>
      </c>
    </row>
    <row r="303" spans="1:8" x14ac:dyDescent="0.25">
      <c r="A303">
        <v>75</v>
      </c>
      <c r="B303" t="str">
        <f>STANDINGS_R[[#This Row],[Team]]&amp;STANDINGS_R[[#This Row],[League]]</f>
        <v>Der KomminskMain Event Online March 25 League 1</v>
      </c>
      <c r="C303" t="s">
        <v>449</v>
      </c>
      <c r="D303" t="s">
        <v>349</v>
      </c>
      <c r="E303" t="s">
        <v>450</v>
      </c>
      <c r="F303">
        <v>1106</v>
      </c>
      <c r="G303">
        <v>405.5</v>
      </c>
      <c r="H303">
        <f t="shared" si="4"/>
        <v>2</v>
      </c>
    </row>
    <row r="304" spans="1:8" x14ac:dyDescent="0.25">
      <c r="A304">
        <v>80</v>
      </c>
      <c r="B304" t="str">
        <f>STANDINGS_R[[#This Row],[Team]]&amp;STANDINGS_R[[#This Row],[League]]</f>
        <v>Delt Thunder XIIIMain Event Online March 25 League 1</v>
      </c>
      <c r="C304" t="s">
        <v>663</v>
      </c>
      <c r="D304" t="s">
        <v>246</v>
      </c>
      <c r="E304" t="s">
        <v>450</v>
      </c>
      <c r="F304">
        <v>1104</v>
      </c>
      <c r="G304">
        <v>400.5</v>
      </c>
      <c r="H304">
        <f t="shared" si="4"/>
        <v>3</v>
      </c>
    </row>
    <row r="305" spans="1:8" x14ac:dyDescent="0.25">
      <c r="A305">
        <v>107</v>
      </c>
      <c r="B305" t="str">
        <f>STANDINGS_R[[#This Row],[Team]]&amp;STANDINGS_R[[#This Row],[League]]</f>
        <v>Team LibrosMain Event Online March 25 League 1</v>
      </c>
      <c r="C305" t="s">
        <v>338</v>
      </c>
      <c r="D305" t="s">
        <v>339</v>
      </c>
      <c r="E305" t="s">
        <v>450</v>
      </c>
      <c r="F305">
        <v>1087</v>
      </c>
      <c r="G305">
        <v>373.5</v>
      </c>
      <c r="H305">
        <f t="shared" si="4"/>
        <v>4</v>
      </c>
    </row>
    <row r="306" spans="1:8" x14ac:dyDescent="0.25">
      <c r="A306">
        <v>109</v>
      </c>
      <c r="B306" t="str">
        <f>STANDINGS_R[[#This Row],[Team]]&amp;STANDINGS_R[[#This Row],[League]]</f>
        <v>Dos GringosMain Event Online March 25 League 1</v>
      </c>
      <c r="C306" t="s">
        <v>542</v>
      </c>
      <c r="D306" t="s">
        <v>347</v>
      </c>
      <c r="E306" t="s">
        <v>450</v>
      </c>
      <c r="F306">
        <v>1085</v>
      </c>
      <c r="G306">
        <v>371.5</v>
      </c>
      <c r="H306">
        <f t="shared" si="4"/>
        <v>5</v>
      </c>
    </row>
    <row r="307" spans="1:8" x14ac:dyDescent="0.25">
      <c r="A307">
        <v>150</v>
      </c>
      <c r="B307" t="str">
        <f>STANDINGS_R[[#This Row],[Team]]&amp;STANDINGS_R[[#This Row],[League]]</f>
        <v>Team WeedeaterMain Event Online March 25 League 1</v>
      </c>
      <c r="C307" t="s">
        <v>600</v>
      </c>
      <c r="D307" t="s">
        <v>266</v>
      </c>
      <c r="E307" t="s">
        <v>450</v>
      </c>
      <c r="F307">
        <v>1074</v>
      </c>
      <c r="G307">
        <v>334</v>
      </c>
      <c r="H307">
        <f t="shared" si="4"/>
        <v>6</v>
      </c>
    </row>
    <row r="308" spans="1:8" x14ac:dyDescent="0.25">
      <c r="A308">
        <v>166</v>
      </c>
      <c r="B308" t="str">
        <f>STANDINGS_R[[#This Row],[Team]]&amp;STANDINGS_R[[#This Row],[League]]</f>
        <v>Team ShookMain Event Online March 25 League 1</v>
      </c>
      <c r="C308" t="s">
        <v>323</v>
      </c>
      <c r="D308" t="s">
        <v>168</v>
      </c>
      <c r="E308" t="s">
        <v>450</v>
      </c>
      <c r="F308">
        <v>1066</v>
      </c>
      <c r="G308">
        <v>315.5</v>
      </c>
      <c r="H308">
        <f t="shared" si="4"/>
        <v>7</v>
      </c>
    </row>
    <row r="309" spans="1:8" x14ac:dyDescent="0.25">
      <c r="A309">
        <v>236</v>
      </c>
      <c r="B309" t="str">
        <f>STANDINGS_R[[#This Row],[Team]]&amp;STANDINGS_R[[#This Row],[League]]</f>
        <v>K9 || LV1Main Event Online March 25 League 1</v>
      </c>
      <c r="C309" t="s">
        <v>461</v>
      </c>
      <c r="D309" t="s">
        <v>37</v>
      </c>
      <c r="E309" t="s">
        <v>450</v>
      </c>
      <c r="F309">
        <v>1044</v>
      </c>
      <c r="G309">
        <v>246</v>
      </c>
      <c r="H309">
        <f t="shared" si="4"/>
        <v>8</v>
      </c>
    </row>
    <row r="310" spans="1:8" x14ac:dyDescent="0.25">
      <c r="A310">
        <v>262</v>
      </c>
      <c r="B310" t="str">
        <f>STANDINGS_R[[#This Row],[Team]]&amp;STANDINGS_R[[#This Row],[League]]</f>
        <v>Team SchaefferMain Event Online March 25 League 1</v>
      </c>
      <c r="C310" t="s">
        <v>350</v>
      </c>
      <c r="D310" t="s">
        <v>351</v>
      </c>
      <c r="E310" t="s">
        <v>450</v>
      </c>
      <c r="F310">
        <v>1035</v>
      </c>
      <c r="G310">
        <v>220</v>
      </c>
      <c r="H310">
        <f t="shared" si="4"/>
        <v>9</v>
      </c>
    </row>
    <row r="311" spans="1:8" x14ac:dyDescent="0.25">
      <c r="A311">
        <v>271</v>
      </c>
      <c r="B311" t="str">
        <f>STANDINGS_R[[#This Row],[Team]]&amp;STANDINGS_R[[#This Row],[League]]</f>
        <v>moversMain Event Online March 25 League 1</v>
      </c>
      <c r="C311" t="s">
        <v>201</v>
      </c>
      <c r="D311" t="s">
        <v>202</v>
      </c>
      <c r="E311" t="s">
        <v>450</v>
      </c>
      <c r="F311">
        <v>1030</v>
      </c>
      <c r="G311">
        <v>211</v>
      </c>
      <c r="H311">
        <f t="shared" si="4"/>
        <v>10</v>
      </c>
    </row>
    <row r="312" spans="1:8" x14ac:dyDescent="0.25">
      <c r="A312">
        <v>275</v>
      </c>
      <c r="B312" t="str">
        <f>STANDINGS_R[[#This Row],[Team]]&amp;STANDINGS_R[[#This Row],[League]]</f>
        <v>Hopkins SyndicateMain Event Online March 25 League 1</v>
      </c>
      <c r="C312" t="s">
        <v>341</v>
      </c>
      <c r="D312" t="s">
        <v>619</v>
      </c>
      <c r="E312" t="s">
        <v>450</v>
      </c>
      <c r="F312">
        <v>1027</v>
      </c>
      <c r="G312">
        <v>205.5</v>
      </c>
      <c r="H312">
        <f t="shared" si="4"/>
        <v>11</v>
      </c>
    </row>
    <row r="313" spans="1:8" x14ac:dyDescent="0.25">
      <c r="A313">
        <v>370</v>
      </c>
      <c r="B313" t="str">
        <f>STANDINGS_R[[#This Row],[Team]]&amp;STANDINGS_R[[#This Row],[League]]</f>
        <v>Elvis Lives MEMain Event Online March 25 League 1</v>
      </c>
      <c r="C313" t="s">
        <v>846</v>
      </c>
      <c r="D313" t="s">
        <v>847</v>
      </c>
      <c r="E313" t="s">
        <v>450</v>
      </c>
      <c r="F313">
        <v>983</v>
      </c>
      <c r="G313">
        <v>110</v>
      </c>
      <c r="H313">
        <f t="shared" si="4"/>
        <v>12</v>
      </c>
    </row>
    <row r="314" spans="1:8" x14ac:dyDescent="0.25">
      <c r="A314">
        <v>382</v>
      </c>
      <c r="B314" t="str">
        <f>STANDINGS_R[[#This Row],[Team]]&amp;STANDINGS_R[[#This Row],[League]]</f>
        <v>Chico Lind's Hermanos - MAIN 3/25Main Event Online March 25 League 1</v>
      </c>
      <c r="C314" t="s">
        <v>834</v>
      </c>
      <c r="D314" t="s">
        <v>185</v>
      </c>
      <c r="E314" t="s">
        <v>450</v>
      </c>
      <c r="F314">
        <v>978</v>
      </c>
      <c r="G314">
        <v>99.5</v>
      </c>
      <c r="H314">
        <f t="shared" si="4"/>
        <v>13</v>
      </c>
    </row>
    <row r="315" spans="1:8" x14ac:dyDescent="0.25">
      <c r="A315">
        <v>415</v>
      </c>
      <c r="B315" t="str">
        <f>STANDINGS_R[[#This Row],[Team]]&amp;STANDINGS_R[[#This Row],[League]]</f>
        <v>Thats So WONGMain Event Online March 25 League 1</v>
      </c>
      <c r="C315" t="s">
        <v>613</v>
      </c>
      <c r="D315" t="s">
        <v>192</v>
      </c>
      <c r="E315" t="s">
        <v>450</v>
      </c>
      <c r="F315">
        <v>958</v>
      </c>
      <c r="G315">
        <v>66.5</v>
      </c>
      <c r="H315">
        <f t="shared" si="4"/>
        <v>14</v>
      </c>
    </row>
    <row r="316" spans="1:8" x14ac:dyDescent="0.25">
      <c r="A316">
        <v>445</v>
      </c>
      <c r="B316" t="str">
        <f>STANDINGS_R[[#This Row],[Team]]&amp;STANDINGS_R[[#This Row],[League]]</f>
        <v>KamakaziMain Event Online March 25 League 1</v>
      </c>
      <c r="C316" t="s">
        <v>633</v>
      </c>
      <c r="D316" t="s">
        <v>328</v>
      </c>
      <c r="E316" t="s">
        <v>450</v>
      </c>
      <c r="F316">
        <v>933</v>
      </c>
      <c r="G316">
        <v>35.5</v>
      </c>
      <c r="H316">
        <f t="shared" si="4"/>
        <v>15</v>
      </c>
    </row>
    <row r="317" spans="1:8" x14ac:dyDescent="0.25">
      <c r="A317">
        <v>1</v>
      </c>
      <c r="B317" t="str">
        <f>STANDINGS_R[[#This Row],[Team]]&amp;STANDINGS_R[[#This Row],[League]]</f>
        <v>Hell Bent For LeatherMain Event Online March 25 League 2</v>
      </c>
      <c r="C317" t="s">
        <v>414</v>
      </c>
      <c r="D317" t="s">
        <v>92</v>
      </c>
      <c r="E317" t="s">
        <v>415</v>
      </c>
      <c r="F317">
        <v>1234</v>
      </c>
      <c r="G317">
        <v>480</v>
      </c>
      <c r="H317">
        <f t="shared" si="4"/>
        <v>1</v>
      </c>
    </row>
    <row r="318" spans="1:8" x14ac:dyDescent="0.25">
      <c r="A318">
        <v>41</v>
      </c>
      <c r="B318" t="str">
        <f>STANDINGS_R[[#This Row],[Team]]&amp;STANDINGS_R[[#This Row],[League]]</f>
        <v>Skillz that KillzMain Event Online March 25 League 2</v>
      </c>
      <c r="C318" t="s">
        <v>511</v>
      </c>
      <c r="D318" t="s">
        <v>183</v>
      </c>
      <c r="E318" t="s">
        <v>415</v>
      </c>
      <c r="F318">
        <v>1125</v>
      </c>
      <c r="G318">
        <v>440</v>
      </c>
      <c r="H318">
        <f t="shared" si="4"/>
        <v>2</v>
      </c>
    </row>
    <row r="319" spans="1:8" x14ac:dyDescent="0.25">
      <c r="A319">
        <v>85</v>
      </c>
      <c r="B319" t="str">
        <f>STANDINGS_R[[#This Row],[Team]]&amp;STANDINGS_R[[#This Row],[League]]</f>
        <v>The SyndicateMain Event Online March 25 League 2</v>
      </c>
      <c r="C319" t="s">
        <v>537</v>
      </c>
      <c r="D319" t="s">
        <v>72</v>
      </c>
      <c r="E319" t="s">
        <v>415</v>
      </c>
      <c r="F319">
        <v>1100</v>
      </c>
      <c r="G319">
        <v>396.5</v>
      </c>
      <c r="H319">
        <f t="shared" si="4"/>
        <v>3</v>
      </c>
    </row>
    <row r="320" spans="1:8" x14ac:dyDescent="0.25">
      <c r="A320">
        <v>182</v>
      </c>
      <c r="B320" t="str">
        <f>STANDINGS_R[[#This Row],[Team]]&amp;STANDINGS_R[[#This Row],[League]]</f>
        <v>MustSeeTV314{M1}Main Event Online March 25 League 2</v>
      </c>
      <c r="C320" t="s">
        <v>648</v>
      </c>
      <c r="D320" t="s">
        <v>40</v>
      </c>
      <c r="E320" t="s">
        <v>415</v>
      </c>
      <c r="F320">
        <v>1062</v>
      </c>
      <c r="G320">
        <v>298.5</v>
      </c>
      <c r="H320">
        <f t="shared" si="4"/>
        <v>4</v>
      </c>
    </row>
    <row r="321" spans="1:8" x14ac:dyDescent="0.25">
      <c r="A321">
        <v>190</v>
      </c>
      <c r="B321" t="str">
        <f>STANDINGS_R[[#This Row],[Team]]&amp;STANDINGS_R[[#This Row],[League]]</f>
        <v>Stoop Ball 1Main Event Online March 25 League 2</v>
      </c>
      <c r="C321" t="s">
        <v>252</v>
      </c>
      <c r="D321" t="s">
        <v>253</v>
      </c>
      <c r="E321" t="s">
        <v>415</v>
      </c>
      <c r="F321">
        <v>1061</v>
      </c>
      <c r="G321">
        <v>293</v>
      </c>
      <c r="H321">
        <f t="shared" si="4"/>
        <v>5</v>
      </c>
    </row>
    <row r="322" spans="1:8" x14ac:dyDescent="0.25">
      <c r="A322">
        <v>212</v>
      </c>
      <c r="B322" t="str">
        <f>STANDINGS_R[[#This Row],[Team]]&amp;STANDINGS_R[[#This Row],[League]]</f>
        <v>Plati-pusesMain Event Online March 25 League 2</v>
      </c>
      <c r="C322" t="s">
        <v>279</v>
      </c>
      <c r="D322" t="s">
        <v>280</v>
      </c>
      <c r="E322" t="s">
        <v>415</v>
      </c>
      <c r="F322">
        <v>1053</v>
      </c>
      <c r="G322">
        <v>268</v>
      </c>
      <c r="H322">
        <f t="shared" ref="H322:H385" si="5">IF(E322=E321,H321+1,1)</f>
        <v>6</v>
      </c>
    </row>
    <row r="323" spans="1:8" x14ac:dyDescent="0.25">
      <c r="A323">
        <v>237</v>
      </c>
      <c r="B323" t="str">
        <f>STANDINGS_R[[#This Row],[Team]]&amp;STANDINGS_R[[#This Row],[League]]</f>
        <v>Team MadaniMain Event Online March 25 League 2</v>
      </c>
      <c r="C323" t="s">
        <v>153</v>
      </c>
      <c r="D323" t="s">
        <v>153</v>
      </c>
      <c r="E323" t="s">
        <v>415</v>
      </c>
      <c r="F323">
        <v>1043</v>
      </c>
      <c r="G323">
        <v>243</v>
      </c>
      <c r="H323">
        <f t="shared" si="5"/>
        <v>7</v>
      </c>
    </row>
    <row r="324" spans="1:8" x14ac:dyDescent="0.25">
      <c r="A324">
        <v>279</v>
      </c>
      <c r="B324" t="str">
        <f>STANDINGS_R[[#This Row],[Team]]&amp;STANDINGS_R[[#This Row],[League]]</f>
        <v>KnuckleheadsMain Event Online March 25 League 2</v>
      </c>
      <c r="C324" t="s">
        <v>606</v>
      </c>
      <c r="D324" t="s">
        <v>113</v>
      </c>
      <c r="E324" t="s">
        <v>415</v>
      </c>
      <c r="F324">
        <v>1025</v>
      </c>
      <c r="G324">
        <v>200.5</v>
      </c>
      <c r="H324">
        <f t="shared" si="5"/>
        <v>8</v>
      </c>
    </row>
    <row r="325" spans="1:8" x14ac:dyDescent="0.25">
      <c r="A325">
        <v>281</v>
      </c>
      <c r="B325" t="str">
        <f>STANDINGS_R[[#This Row],[Team]]&amp;STANDINGS_R[[#This Row],[League]]</f>
        <v>Pine Tar Pros- ME1Main Event Online March 25 League 2</v>
      </c>
      <c r="C325" t="s">
        <v>348</v>
      </c>
      <c r="D325" t="s">
        <v>502</v>
      </c>
      <c r="E325" t="s">
        <v>415</v>
      </c>
      <c r="F325">
        <v>1025</v>
      </c>
      <c r="G325">
        <v>200.5</v>
      </c>
      <c r="H325">
        <f t="shared" si="5"/>
        <v>9</v>
      </c>
    </row>
    <row r="326" spans="1:8" x14ac:dyDescent="0.25">
      <c r="A326">
        <v>302</v>
      </c>
      <c r="B326" t="str">
        <f>STANDINGS_R[[#This Row],[Team]]&amp;STANDINGS_R[[#This Row],[League]]</f>
        <v>Lords of FurbushMain Event Online March 25 League 2</v>
      </c>
      <c r="C326" t="s">
        <v>816</v>
      </c>
      <c r="D326" t="s">
        <v>258</v>
      </c>
      <c r="E326" t="s">
        <v>415</v>
      </c>
      <c r="F326">
        <v>1016</v>
      </c>
      <c r="G326">
        <v>178.5</v>
      </c>
      <c r="H326">
        <f t="shared" si="5"/>
        <v>10</v>
      </c>
    </row>
    <row r="327" spans="1:8" x14ac:dyDescent="0.25">
      <c r="A327">
        <v>345</v>
      </c>
      <c r="B327" t="str">
        <f>STANDINGS_R[[#This Row],[Team]]&amp;STANDINGS_R[[#This Row],[League]]</f>
        <v>JavierBryantMain Event Online March 25 League 2</v>
      </c>
      <c r="C327" t="s">
        <v>624</v>
      </c>
      <c r="D327" t="s">
        <v>625</v>
      </c>
      <c r="E327" t="s">
        <v>415</v>
      </c>
      <c r="F327">
        <v>998</v>
      </c>
      <c r="G327">
        <v>135.5</v>
      </c>
      <c r="H327">
        <f t="shared" si="5"/>
        <v>11</v>
      </c>
    </row>
    <row r="328" spans="1:8" x14ac:dyDescent="0.25">
      <c r="A328">
        <v>412</v>
      </c>
      <c r="B328" t="str">
        <f>STANDINGS_R[[#This Row],[Team]]&amp;STANDINGS_R[[#This Row],[League]]</f>
        <v>Kris BryantMain Event Online March 25 League 2</v>
      </c>
      <c r="C328" t="s">
        <v>751</v>
      </c>
      <c r="D328" t="s">
        <v>752</v>
      </c>
      <c r="E328" t="s">
        <v>415</v>
      </c>
      <c r="F328">
        <v>959</v>
      </c>
      <c r="G328">
        <v>68.5</v>
      </c>
      <c r="H328">
        <f t="shared" si="5"/>
        <v>12</v>
      </c>
    </row>
    <row r="329" spans="1:8" x14ac:dyDescent="0.25">
      <c r="A329">
        <v>422</v>
      </c>
      <c r="B329" t="str">
        <f>STANDINGS_R[[#This Row],[Team]]&amp;STANDINGS_R[[#This Row],[League]]</f>
        <v>Ms. Booty ButtMain Event Online March 25 League 2</v>
      </c>
      <c r="C329" t="s">
        <v>804</v>
      </c>
      <c r="D329" t="s">
        <v>805</v>
      </c>
      <c r="E329" t="s">
        <v>415</v>
      </c>
      <c r="F329">
        <v>953</v>
      </c>
      <c r="G329">
        <v>59.5</v>
      </c>
      <c r="H329">
        <f t="shared" si="5"/>
        <v>13</v>
      </c>
    </row>
    <row r="330" spans="1:8" x14ac:dyDescent="0.25">
      <c r="A330">
        <v>465</v>
      </c>
      <c r="B330" t="str">
        <f>STANDINGS_R[[#This Row],[Team]]&amp;STANDINGS_R[[#This Row],[League]]</f>
        <v>Home Run DerbiesMain Event Online March 25 League 2</v>
      </c>
      <c r="C330" t="s">
        <v>448</v>
      </c>
      <c r="D330" t="s">
        <v>343</v>
      </c>
      <c r="E330" t="s">
        <v>415</v>
      </c>
      <c r="F330">
        <v>896</v>
      </c>
      <c r="G330">
        <v>16</v>
      </c>
      <c r="H330">
        <f t="shared" si="5"/>
        <v>14</v>
      </c>
    </row>
    <row r="331" spans="1:8" x14ac:dyDescent="0.25">
      <c r="A331">
        <v>473</v>
      </c>
      <c r="B331" t="str">
        <f>STANDINGS_R[[#This Row],[Team]]&amp;STANDINGS_R[[#This Row],[League]]</f>
        <v>Roy Rogers McFreelyMain Event Online March 25 League 2</v>
      </c>
      <c r="C331" t="s">
        <v>797</v>
      </c>
      <c r="D331" t="s">
        <v>798</v>
      </c>
      <c r="E331" t="s">
        <v>415</v>
      </c>
      <c r="F331">
        <v>859</v>
      </c>
      <c r="G331">
        <v>8</v>
      </c>
      <c r="H331">
        <f t="shared" si="5"/>
        <v>15</v>
      </c>
    </row>
    <row r="332" spans="1:8" x14ac:dyDescent="0.25">
      <c r="A332">
        <v>53</v>
      </c>
      <c r="B332" t="str">
        <f>STANDINGS_R[[#This Row],[Team]]&amp;STANDINGS_R[[#This Row],[League]]</f>
        <v>B and T SlumpBusters SquadMain Event Online March 25 League 3</v>
      </c>
      <c r="C332" t="s">
        <v>547</v>
      </c>
      <c r="D332" t="s">
        <v>548</v>
      </c>
      <c r="E332" t="s">
        <v>445</v>
      </c>
      <c r="F332">
        <v>1118</v>
      </c>
      <c r="G332">
        <v>428</v>
      </c>
      <c r="H332">
        <f t="shared" si="5"/>
        <v>1</v>
      </c>
    </row>
    <row r="333" spans="1:8" x14ac:dyDescent="0.25">
      <c r="A333">
        <v>88</v>
      </c>
      <c r="B333" t="str">
        <f>STANDINGS_R[[#This Row],[Team]]&amp;STANDINGS_R[[#This Row],[League]]</f>
        <v>Soggy Bottom BoysMain Event Online March 25 League 3</v>
      </c>
      <c r="C333" t="s">
        <v>454</v>
      </c>
      <c r="D333" t="s">
        <v>36</v>
      </c>
      <c r="E333" t="s">
        <v>445</v>
      </c>
      <c r="F333">
        <v>1099</v>
      </c>
      <c r="G333">
        <v>393.5</v>
      </c>
      <c r="H333">
        <f t="shared" si="5"/>
        <v>2</v>
      </c>
    </row>
    <row r="334" spans="1:8" x14ac:dyDescent="0.25">
      <c r="A334">
        <v>92</v>
      </c>
      <c r="B334" t="str">
        <f>STANDINGS_R[[#This Row],[Team]]&amp;STANDINGS_R[[#This Row],[League]]</f>
        <v>Dead RedMain Event Online March 25 League 3</v>
      </c>
      <c r="C334" t="s">
        <v>325</v>
      </c>
      <c r="D334" t="s">
        <v>326</v>
      </c>
      <c r="E334" t="s">
        <v>445</v>
      </c>
      <c r="F334">
        <v>1095</v>
      </c>
      <c r="G334">
        <v>388.5</v>
      </c>
      <c r="H334">
        <f t="shared" si="5"/>
        <v>3</v>
      </c>
    </row>
    <row r="335" spans="1:8" x14ac:dyDescent="0.25">
      <c r="A335">
        <v>104</v>
      </c>
      <c r="B335" t="str">
        <f>STANDINGS_R[[#This Row],[Team]]&amp;STANDINGS_R[[#This Row],[League]]</f>
        <v>Fast Eddie Felson MEMain Event Online March 25 League 3</v>
      </c>
      <c r="C335" t="s">
        <v>388</v>
      </c>
      <c r="D335" t="s">
        <v>236</v>
      </c>
      <c r="E335" t="s">
        <v>445</v>
      </c>
      <c r="F335">
        <v>1088</v>
      </c>
      <c r="G335">
        <v>376</v>
      </c>
      <c r="H335">
        <f t="shared" si="5"/>
        <v>4</v>
      </c>
    </row>
    <row r="336" spans="1:8" x14ac:dyDescent="0.25">
      <c r="A336">
        <v>146</v>
      </c>
      <c r="B336" t="str">
        <f>STANDINGS_R[[#This Row],[Team]]&amp;STANDINGS_R[[#This Row],[League]]</f>
        <v>JK ALL THE WAY MAINMain Event Online March 25 League 3</v>
      </c>
      <c r="C336" t="s">
        <v>346</v>
      </c>
      <c r="D336" t="s">
        <v>166</v>
      </c>
      <c r="E336" t="s">
        <v>445</v>
      </c>
      <c r="F336">
        <v>1074</v>
      </c>
      <c r="G336">
        <v>334</v>
      </c>
      <c r="H336">
        <f t="shared" si="5"/>
        <v>5</v>
      </c>
    </row>
    <row r="337" spans="1:8" x14ac:dyDescent="0.25">
      <c r="A337">
        <v>193</v>
      </c>
      <c r="B337" t="str">
        <f>STANDINGS_R[[#This Row],[Team]]&amp;STANDINGS_R[[#This Row],[League]]</f>
        <v>LollygaggersMain Event Online March 25 League 3</v>
      </c>
      <c r="C337" t="s">
        <v>352</v>
      </c>
      <c r="D337" t="s">
        <v>353</v>
      </c>
      <c r="E337" t="s">
        <v>445</v>
      </c>
      <c r="F337">
        <v>1060</v>
      </c>
      <c r="G337">
        <v>288</v>
      </c>
      <c r="H337">
        <f t="shared" si="5"/>
        <v>6</v>
      </c>
    </row>
    <row r="338" spans="1:8" x14ac:dyDescent="0.25">
      <c r="A338">
        <v>217</v>
      </c>
      <c r="B338" t="str">
        <f>STANDINGS_R[[#This Row],[Team]]&amp;STANDINGS_R[[#This Row],[League]]</f>
        <v>Team MitchellMain Event Online March 25 League 3</v>
      </c>
      <c r="C338" t="s">
        <v>400</v>
      </c>
      <c r="D338" t="s">
        <v>401</v>
      </c>
      <c r="E338" t="s">
        <v>445</v>
      </c>
      <c r="F338">
        <v>1052</v>
      </c>
      <c r="G338">
        <v>264.5</v>
      </c>
      <c r="H338">
        <f t="shared" si="5"/>
        <v>7</v>
      </c>
    </row>
    <row r="339" spans="1:8" x14ac:dyDescent="0.25">
      <c r="A339">
        <v>342</v>
      </c>
      <c r="B339" t="str">
        <f>STANDINGS_R[[#This Row],[Team]]&amp;STANDINGS_R[[#This Row],[League]]</f>
        <v>Bash Buds 2.0Main Event Online March 25 League 3</v>
      </c>
      <c r="C339" t="s">
        <v>779</v>
      </c>
      <c r="D339" t="s">
        <v>321</v>
      </c>
      <c r="E339" t="s">
        <v>445</v>
      </c>
      <c r="F339">
        <v>1000</v>
      </c>
      <c r="G339">
        <v>139</v>
      </c>
      <c r="H339">
        <f t="shared" si="5"/>
        <v>8</v>
      </c>
    </row>
    <row r="340" spans="1:8" x14ac:dyDescent="0.25">
      <c r="A340">
        <v>355</v>
      </c>
      <c r="B340" t="str">
        <f>STANDINGS_R[[#This Row],[Team]]&amp;STANDINGS_R[[#This Row],[League]]</f>
        <v>squiresMain Event Online March 25 League 3</v>
      </c>
      <c r="C340" t="s">
        <v>829</v>
      </c>
      <c r="D340" t="s">
        <v>150</v>
      </c>
      <c r="E340" t="s">
        <v>445</v>
      </c>
      <c r="F340">
        <v>994</v>
      </c>
      <c r="G340">
        <v>127.5</v>
      </c>
      <c r="H340">
        <f t="shared" si="5"/>
        <v>9</v>
      </c>
    </row>
    <row r="341" spans="1:8" x14ac:dyDescent="0.25">
      <c r="A341">
        <v>376</v>
      </c>
      <c r="B341" t="str">
        <f>STANDINGS_R[[#This Row],[Team]]&amp;STANDINGS_R[[#This Row],[League]]</f>
        <v>Xmus Jaxon Flaxon WaxonMain Event Online March 25 League 3</v>
      </c>
      <c r="C341" t="s">
        <v>729</v>
      </c>
      <c r="D341" t="s">
        <v>382</v>
      </c>
      <c r="E341" t="s">
        <v>445</v>
      </c>
      <c r="F341">
        <v>981</v>
      </c>
      <c r="G341">
        <v>105</v>
      </c>
      <c r="H341">
        <f t="shared" si="5"/>
        <v>10</v>
      </c>
    </row>
    <row r="342" spans="1:8" x14ac:dyDescent="0.25">
      <c r="A342">
        <v>384</v>
      </c>
      <c r="B342" t="str">
        <f>STANDINGS_R[[#This Row],[Team]]&amp;STANDINGS_R[[#This Row],[League]]</f>
        <v>Good Luck Catching KelceMain Event Online March 25 League 3</v>
      </c>
      <c r="C342" t="s">
        <v>536</v>
      </c>
      <c r="D342" t="s">
        <v>324</v>
      </c>
      <c r="E342" t="s">
        <v>445</v>
      </c>
      <c r="F342">
        <v>976</v>
      </c>
      <c r="G342">
        <v>96</v>
      </c>
      <c r="H342">
        <f t="shared" si="5"/>
        <v>11</v>
      </c>
    </row>
    <row r="343" spans="1:8" x14ac:dyDescent="0.25">
      <c r="A343">
        <v>393</v>
      </c>
      <c r="B343" t="str">
        <f>STANDINGS_R[[#This Row],[Team]]&amp;STANDINGS_R[[#This Row],[League]]</f>
        <v>Ybor City RollersMain Event Online March 25 League 3</v>
      </c>
      <c r="C343" t="s">
        <v>740</v>
      </c>
      <c r="D343" t="s">
        <v>741</v>
      </c>
      <c r="E343" t="s">
        <v>445</v>
      </c>
      <c r="F343">
        <v>971</v>
      </c>
      <c r="G343">
        <v>88</v>
      </c>
      <c r="H343">
        <f t="shared" si="5"/>
        <v>12</v>
      </c>
    </row>
    <row r="344" spans="1:8" x14ac:dyDescent="0.25">
      <c r="A344">
        <v>439</v>
      </c>
      <c r="B344" t="str">
        <f>STANDINGS_R[[#This Row],[Team]]&amp;STANDINGS_R[[#This Row],[League]]</f>
        <v>Team WarnkenMain Event Online March 25 League 3</v>
      </c>
      <c r="C344" t="s">
        <v>681</v>
      </c>
      <c r="D344" t="s">
        <v>682</v>
      </c>
      <c r="E344" t="s">
        <v>445</v>
      </c>
      <c r="F344">
        <v>941</v>
      </c>
      <c r="G344">
        <v>42.5</v>
      </c>
      <c r="H344">
        <f t="shared" si="5"/>
        <v>13</v>
      </c>
    </row>
    <row r="345" spans="1:8" x14ac:dyDescent="0.25">
      <c r="A345">
        <v>450</v>
      </c>
      <c r="B345" t="str">
        <f>STANDINGS_R[[#This Row],[Team]]&amp;STANDINGS_R[[#This Row],[League]]</f>
        <v>wildcatsMain Event Online March 25 League 3</v>
      </c>
      <c r="C345" t="s">
        <v>870</v>
      </c>
      <c r="D345" t="s">
        <v>107</v>
      </c>
      <c r="E345" t="s">
        <v>445</v>
      </c>
      <c r="F345">
        <v>926</v>
      </c>
      <c r="G345">
        <v>31.5</v>
      </c>
      <c r="H345">
        <f t="shared" si="5"/>
        <v>14</v>
      </c>
    </row>
    <row r="346" spans="1:8" x14ac:dyDescent="0.25">
      <c r="A346">
        <v>466</v>
      </c>
      <c r="B346" t="str">
        <f>STANDINGS_R[[#This Row],[Team]]&amp;STANDINGS_R[[#This Row],[League]]</f>
        <v>THE GAMBURGERMain Event Online March 25 League 3</v>
      </c>
      <c r="C346" t="s">
        <v>802</v>
      </c>
      <c r="D346" t="s">
        <v>794</v>
      </c>
      <c r="E346" t="s">
        <v>445</v>
      </c>
      <c r="F346">
        <v>893</v>
      </c>
      <c r="G346">
        <v>15</v>
      </c>
      <c r="H346">
        <f t="shared" si="5"/>
        <v>15</v>
      </c>
    </row>
    <row r="347" spans="1:8" x14ac:dyDescent="0.25">
      <c r="A347">
        <v>32</v>
      </c>
      <c r="B347" t="str">
        <f>STANDINGS_R[[#This Row],[Team]]&amp;STANDINGS_R[[#This Row],[League]]</f>
        <v>PTBNLsMain Event Online March 27 8 pm ET League 1</v>
      </c>
      <c r="C347" t="s">
        <v>463</v>
      </c>
      <c r="D347" t="s">
        <v>175</v>
      </c>
      <c r="E347" t="s">
        <v>464</v>
      </c>
      <c r="F347">
        <v>1134</v>
      </c>
      <c r="G347">
        <v>449</v>
      </c>
      <c r="H347">
        <f t="shared" si="5"/>
        <v>1</v>
      </c>
    </row>
    <row r="348" spans="1:8" x14ac:dyDescent="0.25">
      <c r="A348">
        <v>49</v>
      </c>
      <c r="B348" t="str">
        <f>STANDINGS_R[[#This Row],[Team]]&amp;STANDINGS_R[[#This Row],[League]]</f>
        <v>If You Like Pina MoncadaMain Event Online March 27 8 pm ET League 1</v>
      </c>
      <c r="C348" t="s">
        <v>652</v>
      </c>
      <c r="D348" t="s">
        <v>275</v>
      </c>
      <c r="E348" t="s">
        <v>464</v>
      </c>
      <c r="F348">
        <v>1119</v>
      </c>
      <c r="G348">
        <v>430.5</v>
      </c>
      <c r="H348">
        <f t="shared" si="5"/>
        <v>2</v>
      </c>
    </row>
    <row r="349" spans="1:8" x14ac:dyDescent="0.25">
      <c r="A349">
        <v>133</v>
      </c>
      <c r="B349" t="str">
        <f>STANDINGS_R[[#This Row],[Team]]&amp;STANDINGS_R[[#This Row],[League]]</f>
        <v>SweatsMain Event Online March 27 8 pm ET League 1</v>
      </c>
      <c r="C349" t="s">
        <v>591</v>
      </c>
      <c r="D349" t="s">
        <v>192</v>
      </c>
      <c r="E349" t="s">
        <v>464</v>
      </c>
      <c r="F349">
        <v>1079</v>
      </c>
      <c r="G349">
        <v>350</v>
      </c>
      <c r="H349">
        <f t="shared" si="5"/>
        <v>3</v>
      </c>
    </row>
    <row r="350" spans="1:8" x14ac:dyDescent="0.25">
      <c r="A350">
        <v>154</v>
      </c>
      <c r="B350" t="str">
        <f>STANDINGS_R[[#This Row],[Team]]&amp;STANDINGS_R[[#This Row],[League]]</f>
        <v>Hell Bent For LeatherMain Event Online March 27 8 pm ET League 1</v>
      </c>
      <c r="C350" t="s">
        <v>414</v>
      </c>
      <c r="D350" t="s">
        <v>92</v>
      </c>
      <c r="E350" t="s">
        <v>464</v>
      </c>
      <c r="F350">
        <v>1073</v>
      </c>
      <c r="G350">
        <v>327.5</v>
      </c>
      <c r="H350">
        <f t="shared" si="5"/>
        <v>4</v>
      </c>
    </row>
    <row r="351" spans="1:8" x14ac:dyDescent="0.25">
      <c r="A351">
        <v>176</v>
      </c>
      <c r="B351" t="str">
        <f>STANDINGS_R[[#This Row],[Team]]&amp;STANDINGS_R[[#This Row],[League]]</f>
        <v>The NorthsidersMain Event Online March 27 8 pm ET League 1</v>
      </c>
      <c r="C351" t="s">
        <v>219</v>
      </c>
      <c r="D351" t="s">
        <v>220</v>
      </c>
      <c r="E351" t="s">
        <v>464</v>
      </c>
      <c r="F351">
        <v>1064</v>
      </c>
      <c r="G351">
        <v>306</v>
      </c>
      <c r="H351">
        <f t="shared" si="5"/>
        <v>5</v>
      </c>
    </row>
    <row r="352" spans="1:8" x14ac:dyDescent="0.25">
      <c r="A352">
        <v>199</v>
      </c>
      <c r="B352" t="str">
        <f>STANDINGS_R[[#This Row],[Team]]&amp;STANDINGS_R[[#This Row],[League]]</f>
        <v>Team venezianoMain Event Online March 27 8 pm ET League 1</v>
      </c>
      <c r="C352" t="s">
        <v>635</v>
      </c>
      <c r="D352" t="s">
        <v>636</v>
      </c>
      <c r="E352" t="s">
        <v>464</v>
      </c>
      <c r="F352">
        <v>1058</v>
      </c>
      <c r="G352">
        <v>283.5</v>
      </c>
      <c r="H352">
        <f t="shared" si="5"/>
        <v>6</v>
      </c>
    </row>
    <row r="353" spans="1:8" x14ac:dyDescent="0.25">
      <c r="A353">
        <v>219</v>
      </c>
      <c r="B353" t="str">
        <f>STANDINGS_R[[#This Row],[Team]]&amp;STANDINGS_R[[#This Row],[League]]</f>
        <v>Team FernicolaMain Event Online March 27 8 pm ET League 1</v>
      </c>
      <c r="C353" t="s">
        <v>313</v>
      </c>
      <c r="D353" t="s">
        <v>314</v>
      </c>
      <c r="E353" t="s">
        <v>464</v>
      </c>
      <c r="F353">
        <v>1051</v>
      </c>
      <c r="G353">
        <v>261.5</v>
      </c>
      <c r="H353">
        <f t="shared" si="5"/>
        <v>7</v>
      </c>
    </row>
    <row r="354" spans="1:8" x14ac:dyDescent="0.25">
      <c r="A354">
        <v>224</v>
      </c>
      <c r="B354" t="str">
        <f>STANDINGS_R[[#This Row],[Team]]&amp;STANDINGS_R[[#This Row],[League]]</f>
        <v>The Notorious C.O.Z.Main Event Online March 27 8 pm ET League 1</v>
      </c>
      <c r="C354" t="s">
        <v>491</v>
      </c>
      <c r="D354" t="s">
        <v>122</v>
      </c>
      <c r="E354" t="s">
        <v>464</v>
      </c>
      <c r="F354">
        <v>1050</v>
      </c>
      <c r="G354">
        <v>258</v>
      </c>
      <c r="H354">
        <f t="shared" si="5"/>
        <v>8</v>
      </c>
    </row>
    <row r="355" spans="1:8" x14ac:dyDescent="0.25">
      <c r="A355">
        <v>235</v>
      </c>
      <c r="B355" t="str">
        <f>STANDINGS_R[[#This Row],[Team]]&amp;STANDINGS_R[[#This Row],[League]]</f>
        <v>Flopped the NutsMain Event Online March 27 8 pm ET League 1</v>
      </c>
      <c r="C355" t="s">
        <v>389</v>
      </c>
      <c r="D355" t="s">
        <v>117</v>
      </c>
      <c r="E355" t="s">
        <v>464</v>
      </c>
      <c r="F355">
        <v>1044</v>
      </c>
      <c r="G355">
        <v>246</v>
      </c>
      <c r="H355">
        <f t="shared" si="5"/>
        <v>9</v>
      </c>
    </row>
    <row r="356" spans="1:8" x14ac:dyDescent="0.25">
      <c r="A356">
        <v>255</v>
      </c>
      <c r="B356" t="str">
        <f>STANDINGS_R[[#This Row],[Team]]&amp;STANDINGS_R[[#This Row],[League]]</f>
        <v>Glenneration XMain Event Online March 27 8 pm ET League 1</v>
      </c>
      <c r="C356" t="s">
        <v>145</v>
      </c>
      <c r="D356" t="s">
        <v>146</v>
      </c>
      <c r="E356" t="s">
        <v>464</v>
      </c>
      <c r="F356">
        <v>1038</v>
      </c>
      <c r="G356">
        <v>225.5</v>
      </c>
      <c r="H356">
        <f t="shared" si="5"/>
        <v>10</v>
      </c>
    </row>
    <row r="357" spans="1:8" x14ac:dyDescent="0.25">
      <c r="A357">
        <v>359</v>
      </c>
      <c r="B357" t="str">
        <f>STANDINGS_R[[#This Row],[Team]]&amp;STANDINGS_R[[#This Row],[League]]</f>
        <v>AlwaysMain Event Online March 27 8 pm ET League 1</v>
      </c>
      <c r="C357" t="s">
        <v>714</v>
      </c>
      <c r="D357" t="s">
        <v>715</v>
      </c>
      <c r="E357" t="s">
        <v>464</v>
      </c>
      <c r="F357">
        <v>992</v>
      </c>
      <c r="G357">
        <v>121.5</v>
      </c>
      <c r="H357">
        <f t="shared" si="5"/>
        <v>11</v>
      </c>
    </row>
    <row r="358" spans="1:8" x14ac:dyDescent="0.25">
      <c r="A358">
        <v>392</v>
      </c>
      <c r="B358" t="str">
        <f>STANDINGS_R[[#This Row],[Team]]&amp;STANDINGS_R[[#This Row],[League]]</f>
        <v>Stricks SlumpBusters 2Main Event Online March 27 8 pm ET League 1</v>
      </c>
      <c r="C358" t="s">
        <v>825</v>
      </c>
      <c r="D358" t="s">
        <v>245</v>
      </c>
      <c r="E358" t="s">
        <v>464</v>
      </c>
      <c r="F358">
        <v>972</v>
      </c>
      <c r="G358">
        <v>89</v>
      </c>
      <c r="H358">
        <f t="shared" si="5"/>
        <v>12</v>
      </c>
    </row>
    <row r="359" spans="1:8" x14ac:dyDescent="0.25">
      <c r="A359">
        <v>418</v>
      </c>
      <c r="B359" t="str">
        <f>STANDINGS_R[[#This Row],[Team]]&amp;STANDINGS_R[[#This Row],[League]]</f>
        <v>Team kingMain Event Online March 27 8 pm ET League 1</v>
      </c>
      <c r="C359" t="s">
        <v>309</v>
      </c>
      <c r="D359" t="s">
        <v>110</v>
      </c>
      <c r="E359" t="s">
        <v>464</v>
      </c>
      <c r="F359">
        <v>956</v>
      </c>
      <c r="G359">
        <v>63.5</v>
      </c>
      <c r="H359">
        <f t="shared" si="5"/>
        <v>13</v>
      </c>
    </row>
    <row r="360" spans="1:8" x14ac:dyDescent="0.25">
      <c r="A360">
        <v>451</v>
      </c>
      <c r="B360" t="str">
        <f>STANDINGS_R[[#This Row],[Team]]&amp;STANDINGS_R[[#This Row],[League]]</f>
        <v>MulleteersMain Event Online March 27 8 pm ET League 1</v>
      </c>
      <c r="C360" t="s">
        <v>366</v>
      </c>
      <c r="D360" t="s">
        <v>191</v>
      </c>
      <c r="E360" t="s">
        <v>464</v>
      </c>
      <c r="F360">
        <v>922</v>
      </c>
      <c r="G360">
        <v>29.5</v>
      </c>
      <c r="H360">
        <f t="shared" si="5"/>
        <v>14</v>
      </c>
    </row>
    <row r="361" spans="1:8" x14ac:dyDescent="0.25">
      <c r="A361">
        <v>458</v>
      </c>
      <c r="B361" t="str">
        <f>STANDINGS_R[[#This Row],[Team]]&amp;STANDINGS_R[[#This Row],[League]]</f>
        <v>Team ShookMain Event Online March 27 8 pm ET League 1</v>
      </c>
      <c r="C361" t="s">
        <v>323</v>
      </c>
      <c r="D361" t="s">
        <v>168</v>
      </c>
      <c r="E361" t="s">
        <v>464</v>
      </c>
      <c r="F361">
        <v>916</v>
      </c>
      <c r="G361">
        <v>22.5</v>
      </c>
      <c r="H361">
        <f t="shared" si="5"/>
        <v>15</v>
      </c>
    </row>
    <row r="362" spans="1:8" x14ac:dyDescent="0.25">
      <c r="A362">
        <v>42</v>
      </c>
      <c r="B362" t="str">
        <f>STANDINGS_R[[#This Row],[Team]]&amp;STANDINGS_R[[#This Row],[League]]</f>
        <v>Team LibrosMain Event Online March 27 8 pm ET League 2</v>
      </c>
      <c r="C362" t="s">
        <v>338</v>
      </c>
      <c r="D362" t="s">
        <v>339</v>
      </c>
      <c r="E362" t="s">
        <v>479</v>
      </c>
      <c r="F362">
        <v>1124</v>
      </c>
      <c r="G362">
        <v>439</v>
      </c>
      <c r="H362">
        <f t="shared" si="5"/>
        <v>1</v>
      </c>
    </row>
    <row r="363" spans="1:8" x14ac:dyDescent="0.25">
      <c r="A363">
        <v>66</v>
      </c>
      <c r="B363" t="str">
        <f>STANDINGS_R[[#This Row],[Team]]&amp;STANDINGS_R[[#This Row],[League]]</f>
        <v>PiggyMain Event Online March 27 8 pm ET League 2</v>
      </c>
      <c r="C363" t="s">
        <v>317</v>
      </c>
      <c r="D363" t="s">
        <v>318</v>
      </c>
      <c r="E363" t="s">
        <v>479</v>
      </c>
      <c r="F363">
        <v>1110</v>
      </c>
      <c r="G363">
        <v>414.5</v>
      </c>
      <c r="H363">
        <f t="shared" si="5"/>
        <v>2</v>
      </c>
    </row>
    <row r="364" spans="1:8" x14ac:dyDescent="0.25">
      <c r="A364">
        <v>101</v>
      </c>
      <c r="B364" t="str">
        <f>STANDINGS_R[[#This Row],[Team]]&amp;STANDINGS_R[[#This Row],[League]]</f>
        <v>Hoss CartwrightMain Event Online March 27 8 pm ET League 2</v>
      </c>
      <c r="C364" t="s">
        <v>292</v>
      </c>
      <c r="D364" t="s">
        <v>242</v>
      </c>
      <c r="E364" t="s">
        <v>479</v>
      </c>
      <c r="F364">
        <v>1090</v>
      </c>
      <c r="G364">
        <v>380</v>
      </c>
      <c r="H364">
        <f t="shared" si="5"/>
        <v>3</v>
      </c>
    </row>
    <row r="365" spans="1:8" x14ac:dyDescent="0.25">
      <c r="A365">
        <v>131</v>
      </c>
      <c r="B365" t="str">
        <f>STANDINGS_R[[#This Row],[Team]]&amp;STANDINGS_R[[#This Row],[League]]</f>
        <v>Low TalkersMain Event Online March 27 8 pm ET League 2</v>
      </c>
      <c r="C365" t="s">
        <v>189</v>
      </c>
      <c r="D365" t="s">
        <v>190</v>
      </c>
      <c r="E365" t="s">
        <v>479</v>
      </c>
      <c r="F365">
        <v>1079</v>
      </c>
      <c r="G365">
        <v>350</v>
      </c>
      <c r="H365">
        <f t="shared" si="5"/>
        <v>4</v>
      </c>
    </row>
    <row r="366" spans="1:8" x14ac:dyDescent="0.25">
      <c r="A366">
        <v>145</v>
      </c>
      <c r="B366" t="str">
        <f>STANDINGS_R[[#This Row],[Team]]&amp;STANDINGS_R[[#This Row],[League]]</f>
        <v>Dyv Bars and Local BandsMain Event Online March 27 8 pm ET League 2</v>
      </c>
      <c r="C366" t="s">
        <v>546</v>
      </c>
      <c r="D366" t="s">
        <v>71</v>
      </c>
      <c r="E366" t="s">
        <v>479</v>
      </c>
      <c r="F366">
        <v>1074</v>
      </c>
      <c r="G366">
        <v>334</v>
      </c>
      <c r="H366">
        <f t="shared" si="5"/>
        <v>5</v>
      </c>
    </row>
    <row r="367" spans="1:8" x14ac:dyDescent="0.25">
      <c r="A367">
        <v>169</v>
      </c>
      <c r="B367" t="str">
        <f>STANDINGS_R[[#This Row],[Team]]&amp;STANDINGS_R[[#This Row],[League]]</f>
        <v>Team CameronMain Event Online March 27 8 pm ET League 2</v>
      </c>
      <c r="C367" t="s">
        <v>85</v>
      </c>
      <c r="D367" t="s">
        <v>86</v>
      </c>
      <c r="E367" t="s">
        <v>479</v>
      </c>
      <c r="F367">
        <v>1065</v>
      </c>
      <c r="G367">
        <v>310.5</v>
      </c>
      <c r="H367">
        <f t="shared" si="5"/>
        <v>6</v>
      </c>
    </row>
    <row r="368" spans="1:8" x14ac:dyDescent="0.25">
      <c r="A368">
        <v>172</v>
      </c>
      <c r="B368" t="str">
        <f>STANDINGS_R[[#This Row],[Team]]&amp;STANDINGS_R[[#This Row],[League]]</f>
        <v>huskiesMain Event Online March 27 8 pm ET League 2</v>
      </c>
      <c r="C368" t="s">
        <v>675</v>
      </c>
      <c r="D368" t="s">
        <v>107</v>
      </c>
      <c r="E368" t="s">
        <v>479</v>
      </c>
      <c r="F368">
        <v>1065</v>
      </c>
      <c r="G368">
        <v>310.5</v>
      </c>
      <c r="H368">
        <f t="shared" si="5"/>
        <v>7</v>
      </c>
    </row>
    <row r="369" spans="1:8" x14ac:dyDescent="0.25">
      <c r="A369">
        <v>241</v>
      </c>
      <c r="B369" t="str">
        <f>STANDINGS_R[[#This Row],[Team]]&amp;STANDINGS_R[[#This Row],[League]]</f>
        <v>BABIP McBatflipsMain Event Online March 27 8 pm ET League 2</v>
      </c>
      <c r="C369" t="s">
        <v>305</v>
      </c>
      <c r="D369" t="s">
        <v>24</v>
      </c>
      <c r="E369" t="s">
        <v>479</v>
      </c>
      <c r="F369">
        <v>1042</v>
      </c>
      <c r="G369">
        <v>238.5</v>
      </c>
      <c r="H369">
        <f t="shared" si="5"/>
        <v>8</v>
      </c>
    </row>
    <row r="370" spans="1:8" x14ac:dyDescent="0.25">
      <c r="A370">
        <v>265</v>
      </c>
      <c r="B370" t="str">
        <f>STANDINGS_R[[#This Row],[Team]]&amp;STANDINGS_R[[#This Row],[League]]</f>
        <v>Home Run DerbiesMain Event Online March 27 8 pm ET League 2</v>
      </c>
      <c r="C370" t="s">
        <v>448</v>
      </c>
      <c r="D370" t="s">
        <v>343</v>
      </c>
      <c r="E370" t="s">
        <v>479</v>
      </c>
      <c r="F370">
        <v>1033</v>
      </c>
      <c r="G370">
        <v>215.5</v>
      </c>
      <c r="H370">
        <f t="shared" si="5"/>
        <v>9</v>
      </c>
    </row>
    <row r="371" spans="1:8" x14ac:dyDescent="0.25">
      <c r="A371">
        <v>276</v>
      </c>
      <c r="B371" t="str">
        <f>STANDINGS_R[[#This Row],[Team]]&amp;STANDINGS_R[[#This Row],[League]]</f>
        <v>Terminal GravityMain Event Online March 27 8 pm ET League 2</v>
      </c>
      <c r="C371" t="s">
        <v>674</v>
      </c>
      <c r="D371" t="s">
        <v>82</v>
      </c>
      <c r="E371" t="s">
        <v>479</v>
      </c>
      <c r="F371">
        <v>1027</v>
      </c>
      <c r="G371">
        <v>205.5</v>
      </c>
      <c r="H371">
        <f t="shared" si="5"/>
        <v>10</v>
      </c>
    </row>
    <row r="372" spans="1:8" x14ac:dyDescent="0.25">
      <c r="A372">
        <v>277</v>
      </c>
      <c r="B372" t="str">
        <f>STANDINGS_R[[#This Row],[Team]]&amp;STANDINGS_R[[#This Row],[League]]</f>
        <v>Royal FlushMain Event Online March 27 8 pm ET League 2</v>
      </c>
      <c r="C372" t="s">
        <v>712</v>
      </c>
      <c r="D372" t="s">
        <v>148</v>
      </c>
      <c r="E372" t="s">
        <v>479</v>
      </c>
      <c r="F372">
        <v>1026</v>
      </c>
      <c r="G372">
        <v>203.5</v>
      </c>
      <c r="H372">
        <f t="shared" si="5"/>
        <v>11</v>
      </c>
    </row>
    <row r="373" spans="1:8" x14ac:dyDescent="0.25">
      <c r="A373">
        <v>297</v>
      </c>
      <c r="B373" t="str">
        <f>STANDINGS_R[[#This Row],[Team]]&amp;STANDINGS_R[[#This Row],[League]]</f>
        <v>Loser 7Main Event Online March 27 8 pm ET League 2</v>
      </c>
      <c r="C373" t="s">
        <v>603</v>
      </c>
      <c r="D373" t="s">
        <v>22</v>
      </c>
      <c r="E373" t="s">
        <v>479</v>
      </c>
      <c r="F373">
        <v>1019</v>
      </c>
      <c r="G373">
        <v>185.5</v>
      </c>
      <c r="H373">
        <f t="shared" si="5"/>
        <v>12</v>
      </c>
    </row>
    <row r="374" spans="1:8" x14ac:dyDescent="0.25">
      <c r="A374">
        <v>326</v>
      </c>
      <c r="B374" t="str">
        <f>STANDINGS_R[[#This Row],[Team]]&amp;STANDINGS_R[[#This Row],[League]]</f>
        <v>Baseball sevant 1Main Event Online March 27 8 pm ET League 2</v>
      </c>
      <c r="C374" t="s">
        <v>361</v>
      </c>
      <c r="D374" t="s">
        <v>231</v>
      </c>
      <c r="E374" t="s">
        <v>479</v>
      </c>
      <c r="F374">
        <v>1004</v>
      </c>
      <c r="G374">
        <v>154</v>
      </c>
      <c r="H374">
        <f t="shared" si="5"/>
        <v>13</v>
      </c>
    </row>
    <row r="375" spans="1:8" x14ac:dyDescent="0.25">
      <c r="A375">
        <v>441</v>
      </c>
      <c r="B375" t="str">
        <f>STANDINGS_R[[#This Row],[Team]]&amp;STANDINGS_R[[#This Row],[League]]</f>
        <v>Team MadaniMain Event Online March 27 8 pm ET League 2</v>
      </c>
      <c r="C375" t="s">
        <v>153</v>
      </c>
      <c r="D375" t="s">
        <v>153</v>
      </c>
      <c r="E375" t="s">
        <v>479</v>
      </c>
      <c r="F375">
        <v>938</v>
      </c>
      <c r="G375">
        <v>40</v>
      </c>
      <c r="H375">
        <f t="shared" si="5"/>
        <v>14</v>
      </c>
    </row>
    <row r="376" spans="1:8" x14ac:dyDescent="0.25">
      <c r="A376">
        <v>476</v>
      </c>
      <c r="B376" t="str">
        <f>STANDINGS_R[[#This Row],[Team]]&amp;STANDINGS_R[[#This Row],[League]]</f>
        <v>Jobu VoodooMain Event Online March 27 8 pm ET League 2</v>
      </c>
      <c r="C376" t="s">
        <v>865</v>
      </c>
      <c r="D376" t="s">
        <v>866</v>
      </c>
      <c r="E376" t="s">
        <v>479</v>
      </c>
      <c r="F376">
        <v>825</v>
      </c>
      <c r="G376">
        <v>5</v>
      </c>
      <c r="H376">
        <f t="shared" si="5"/>
        <v>15</v>
      </c>
    </row>
    <row r="377" spans="1:8" x14ac:dyDescent="0.25">
      <c r="A377">
        <v>25</v>
      </c>
      <c r="B377" t="str">
        <f>STANDINGS_R[[#This Row],[Team]]&amp;STANDINGS_R[[#This Row],[League]]</f>
        <v>King of QueensMain Event Online March 29 8 pm ET League 1</v>
      </c>
      <c r="C377" t="s">
        <v>105</v>
      </c>
      <c r="D377" t="s">
        <v>106</v>
      </c>
      <c r="E377" t="s">
        <v>446</v>
      </c>
      <c r="F377">
        <v>1148</v>
      </c>
      <c r="G377">
        <v>455.5</v>
      </c>
      <c r="H377">
        <f t="shared" si="5"/>
        <v>1</v>
      </c>
    </row>
    <row r="378" spans="1:8" x14ac:dyDescent="0.25">
      <c r="A378">
        <v>95</v>
      </c>
      <c r="B378" t="str">
        <f>STANDINGS_R[[#This Row],[Team]]&amp;STANDINGS_R[[#This Row],[League]]</f>
        <v>HAMILTONMain Event Online March 29 8 pm ET League 1</v>
      </c>
      <c r="C378" t="s">
        <v>523</v>
      </c>
      <c r="D378" t="s">
        <v>79</v>
      </c>
      <c r="E378" t="s">
        <v>446</v>
      </c>
      <c r="F378">
        <v>1093</v>
      </c>
      <c r="G378">
        <v>386</v>
      </c>
      <c r="H378">
        <f t="shared" si="5"/>
        <v>2</v>
      </c>
    </row>
    <row r="379" spans="1:8" x14ac:dyDescent="0.25">
      <c r="A379">
        <v>97</v>
      </c>
      <c r="B379" t="str">
        <f>STANDINGS_R[[#This Row],[Team]]&amp;STANDINGS_R[[#This Row],[League]]</f>
        <v>Jedi Mind TrickMain Event Online March 29 8 pm ET League 1</v>
      </c>
      <c r="C379" t="s">
        <v>171</v>
      </c>
      <c r="D379" t="s">
        <v>172</v>
      </c>
      <c r="E379" t="s">
        <v>446</v>
      </c>
      <c r="F379">
        <v>1092</v>
      </c>
      <c r="G379">
        <v>383.5</v>
      </c>
      <c r="H379">
        <f t="shared" si="5"/>
        <v>3</v>
      </c>
    </row>
    <row r="380" spans="1:8" x14ac:dyDescent="0.25">
      <c r="A380">
        <v>115</v>
      </c>
      <c r="B380" t="str">
        <f>STANDINGS_R[[#This Row],[Team]]&amp;STANDINGS_R[[#This Row],[League]]</f>
        <v>Zach AttackMain Event Online March 29 8 pm ET League 1</v>
      </c>
      <c r="C380" t="s">
        <v>513</v>
      </c>
      <c r="D380" t="s">
        <v>374</v>
      </c>
      <c r="E380" t="s">
        <v>446</v>
      </c>
      <c r="F380">
        <v>1084</v>
      </c>
      <c r="G380">
        <v>368</v>
      </c>
      <c r="H380">
        <f t="shared" si="5"/>
        <v>4</v>
      </c>
    </row>
    <row r="381" spans="1:8" x14ac:dyDescent="0.25">
      <c r="A381">
        <v>121</v>
      </c>
      <c r="B381" t="str">
        <f>STANDINGS_R[[#This Row],[Team]]&amp;STANDINGS_R[[#This Row],[League]]</f>
        <v>Dead RedMain Event Online March 29 8 pm ET League 1</v>
      </c>
      <c r="C381" t="s">
        <v>325</v>
      </c>
      <c r="D381" t="s">
        <v>327</v>
      </c>
      <c r="E381" t="s">
        <v>446</v>
      </c>
      <c r="F381">
        <v>1082</v>
      </c>
      <c r="G381">
        <v>360.5</v>
      </c>
      <c r="H381">
        <f t="shared" si="5"/>
        <v>5</v>
      </c>
    </row>
    <row r="382" spans="1:8" x14ac:dyDescent="0.25">
      <c r="A382">
        <v>123</v>
      </c>
      <c r="B382" t="str">
        <f>STANDINGS_R[[#This Row],[Team]]&amp;STANDINGS_R[[#This Row],[League]]</f>
        <v>EM 33 BOMain Event Online March 29 8 pm ET League 1</v>
      </c>
      <c r="C382" t="s">
        <v>774</v>
      </c>
      <c r="D382" t="s">
        <v>775</v>
      </c>
      <c r="E382" t="s">
        <v>446</v>
      </c>
      <c r="F382">
        <v>1081</v>
      </c>
      <c r="G382">
        <v>357</v>
      </c>
      <c r="H382">
        <f t="shared" si="5"/>
        <v>6</v>
      </c>
    </row>
    <row r="383" spans="1:8" x14ac:dyDescent="0.25">
      <c r="A383">
        <v>174</v>
      </c>
      <c r="B383" t="str">
        <f>STANDINGS_R[[#This Row],[Team]]&amp;STANDINGS_R[[#This Row],[League]]</f>
        <v>Oaktown 2Main Event Online March 29 8 pm ET League 1</v>
      </c>
      <c r="C383" t="s">
        <v>394</v>
      </c>
      <c r="D383" t="s">
        <v>137</v>
      </c>
      <c r="E383" t="s">
        <v>446</v>
      </c>
      <c r="F383">
        <v>1064</v>
      </c>
      <c r="G383">
        <v>306</v>
      </c>
      <c r="H383">
        <f t="shared" si="5"/>
        <v>7</v>
      </c>
    </row>
    <row r="384" spans="1:8" x14ac:dyDescent="0.25">
      <c r="A384">
        <v>183</v>
      </c>
      <c r="B384" t="str">
        <f>STANDINGS_R[[#This Row],[Team]]&amp;STANDINGS_R[[#This Row],[League]]</f>
        <v>Triple AMain Event Online March 29 8 pm ET League 1</v>
      </c>
      <c r="C384" t="s">
        <v>259</v>
      </c>
      <c r="D384" t="s">
        <v>614</v>
      </c>
      <c r="E384" t="s">
        <v>446</v>
      </c>
      <c r="F384">
        <v>1062</v>
      </c>
      <c r="G384">
        <v>298.5</v>
      </c>
      <c r="H384">
        <f t="shared" si="5"/>
        <v>8</v>
      </c>
    </row>
    <row r="385" spans="1:8" x14ac:dyDescent="0.25">
      <c r="A385">
        <v>218</v>
      </c>
      <c r="B385" t="str">
        <f>STANDINGS_R[[#This Row],[Team]]&amp;STANDINGS_R[[#This Row],[League]]</f>
        <v>This one's for Pete!!Main Event Online March 29 8 pm ET League 1</v>
      </c>
      <c r="C385" t="s">
        <v>611</v>
      </c>
      <c r="D385" t="s">
        <v>234</v>
      </c>
      <c r="E385" t="s">
        <v>446</v>
      </c>
      <c r="F385">
        <v>1052</v>
      </c>
      <c r="G385">
        <v>264.5</v>
      </c>
      <c r="H385">
        <f t="shared" si="5"/>
        <v>9</v>
      </c>
    </row>
    <row r="386" spans="1:8" x14ac:dyDescent="0.25">
      <c r="A386">
        <v>231</v>
      </c>
      <c r="B386" t="str">
        <f>STANDINGS_R[[#This Row],[Team]]&amp;STANDINGS_R[[#This Row],[League]]</f>
        <v>Fresh Ripe PeachesMain Event Online March 29 8 pm ET League 1</v>
      </c>
      <c r="C386" t="s">
        <v>296</v>
      </c>
      <c r="D386" t="s">
        <v>297</v>
      </c>
      <c r="E386" t="s">
        <v>446</v>
      </c>
      <c r="F386">
        <v>1045</v>
      </c>
      <c r="G386">
        <v>249</v>
      </c>
      <c r="H386">
        <f t="shared" ref="H386:H449" si="6">IF(E386=E385,H385+1,1)</f>
        <v>10</v>
      </c>
    </row>
    <row r="387" spans="1:8" x14ac:dyDescent="0.25">
      <c r="A387">
        <v>234</v>
      </c>
      <c r="B387" t="str">
        <f>STANDINGS_R[[#This Row],[Team]]&amp;STANDINGS_R[[#This Row],[League]]</f>
        <v>Chico Lind's Hermanos - MAIN 3/29Main Event Online March 29 8 pm ET League 1</v>
      </c>
      <c r="C387" t="s">
        <v>713</v>
      </c>
      <c r="D387" t="s">
        <v>186</v>
      </c>
      <c r="E387" t="s">
        <v>446</v>
      </c>
      <c r="F387">
        <v>1044</v>
      </c>
      <c r="G387">
        <v>246</v>
      </c>
      <c r="H387">
        <f t="shared" si="6"/>
        <v>11</v>
      </c>
    </row>
    <row r="388" spans="1:8" x14ac:dyDescent="0.25">
      <c r="A388">
        <v>424</v>
      </c>
      <c r="B388" t="str">
        <f>STANDINGS_R[[#This Row],[Team]]&amp;STANDINGS_R[[#This Row],[League]]</f>
        <v>Team thomasMain Event Online March 29 8 pm ET League 1</v>
      </c>
      <c r="C388" t="s">
        <v>695</v>
      </c>
      <c r="D388" t="s">
        <v>696</v>
      </c>
      <c r="E388" t="s">
        <v>446</v>
      </c>
      <c r="F388">
        <v>950</v>
      </c>
      <c r="G388">
        <v>57</v>
      </c>
      <c r="H388">
        <f t="shared" si="6"/>
        <v>12</v>
      </c>
    </row>
    <row r="389" spans="1:8" x14ac:dyDescent="0.25">
      <c r="A389">
        <v>430</v>
      </c>
      <c r="B389" t="str">
        <f>STANDINGS_R[[#This Row],[Team]]&amp;STANDINGS_R[[#This Row],[League]]</f>
        <v>Capitol HillMain Event Online March 29 8 pm ET League 1</v>
      </c>
      <c r="C389" t="s">
        <v>822</v>
      </c>
      <c r="D389" t="s">
        <v>823</v>
      </c>
      <c r="E389" t="s">
        <v>446</v>
      </c>
      <c r="F389">
        <v>946</v>
      </c>
      <c r="G389">
        <v>50.5</v>
      </c>
      <c r="H389">
        <f t="shared" si="6"/>
        <v>13</v>
      </c>
    </row>
    <row r="390" spans="1:8" x14ac:dyDescent="0.25">
      <c r="A390">
        <v>460</v>
      </c>
      <c r="B390" t="str">
        <f>STANDINGS_R[[#This Row],[Team]]&amp;STANDINGS_R[[#This Row],[League]]</f>
        <v>Pine Tar Pros- ME2Main Event Online March 29 8 pm ET League 1</v>
      </c>
      <c r="C390" t="s">
        <v>376</v>
      </c>
      <c r="D390" t="s">
        <v>50</v>
      </c>
      <c r="E390" t="s">
        <v>446</v>
      </c>
      <c r="F390">
        <v>912</v>
      </c>
      <c r="G390">
        <v>21</v>
      </c>
      <c r="H390">
        <f t="shared" si="6"/>
        <v>14</v>
      </c>
    </row>
    <row r="391" spans="1:8" x14ac:dyDescent="0.25">
      <c r="A391">
        <v>468</v>
      </c>
      <c r="B391" t="str">
        <f>STANDINGS_R[[#This Row],[Team]]&amp;STANDINGS_R[[#This Row],[League]]</f>
        <v>Ice Cold BatsMain Event Online March 29 8 pm ET League 1</v>
      </c>
      <c r="C391" t="s">
        <v>872</v>
      </c>
      <c r="D391" t="s">
        <v>873</v>
      </c>
      <c r="E391" t="s">
        <v>446</v>
      </c>
      <c r="F391">
        <v>889</v>
      </c>
      <c r="G391">
        <v>13</v>
      </c>
      <c r="H391">
        <f t="shared" si="6"/>
        <v>15</v>
      </c>
    </row>
    <row r="392" spans="1:8" x14ac:dyDescent="0.25">
      <c r="A392">
        <v>26</v>
      </c>
      <c r="B392" t="str">
        <f>STANDINGS_R[[#This Row],[Team]]&amp;STANDINGS_R[[#This Row],[League]]</f>
        <v>Money IIMain Event Online March 29 8 pm ET League 2</v>
      </c>
      <c r="C392" t="s">
        <v>424</v>
      </c>
      <c r="D392" t="s">
        <v>67</v>
      </c>
      <c r="E392" t="s">
        <v>425</v>
      </c>
      <c r="F392">
        <v>1148</v>
      </c>
      <c r="G392">
        <v>455.5</v>
      </c>
      <c r="H392">
        <f t="shared" si="6"/>
        <v>1</v>
      </c>
    </row>
    <row r="393" spans="1:8" x14ac:dyDescent="0.25">
      <c r="A393">
        <v>47</v>
      </c>
      <c r="B393" t="str">
        <f>STANDINGS_R[[#This Row],[Team]]&amp;STANDINGS_R[[#This Row],[League]]</f>
        <v>MustSeeTV314{M2}Main Event Online March 29 8 pm ET League 2</v>
      </c>
      <c r="C393" t="s">
        <v>460</v>
      </c>
      <c r="D393" t="s">
        <v>40</v>
      </c>
      <c r="E393" t="s">
        <v>425</v>
      </c>
      <c r="F393">
        <v>1120</v>
      </c>
      <c r="G393">
        <v>433.5</v>
      </c>
      <c r="H393">
        <f t="shared" si="6"/>
        <v>2</v>
      </c>
    </row>
    <row r="394" spans="1:8" x14ac:dyDescent="0.25">
      <c r="A394">
        <v>55</v>
      </c>
      <c r="B394" t="str">
        <f>STANDINGS_R[[#This Row],[Team]]&amp;STANDINGS_R[[#This Row],[League]]</f>
        <v>Captain MorganMain Event Online March 29 8 pm ET League 2</v>
      </c>
      <c r="C394" t="s">
        <v>554</v>
      </c>
      <c r="D394" t="s">
        <v>62</v>
      </c>
      <c r="E394" t="s">
        <v>425</v>
      </c>
      <c r="F394">
        <v>1116</v>
      </c>
      <c r="G394">
        <v>425</v>
      </c>
      <c r="H394">
        <f t="shared" si="6"/>
        <v>3</v>
      </c>
    </row>
    <row r="395" spans="1:8" x14ac:dyDescent="0.25">
      <c r="A395">
        <v>118</v>
      </c>
      <c r="B395" t="str">
        <f>STANDINGS_R[[#This Row],[Team]]&amp;STANDINGS_R[[#This Row],[League]]</f>
        <v>The Baseball FuriesMain Event Online March 29 8 pm ET League 2</v>
      </c>
      <c r="C395" t="s">
        <v>558</v>
      </c>
      <c r="D395" t="s">
        <v>559</v>
      </c>
      <c r="E395" t="s">
        <v>425</v>
      </c>
      <c r="F395">
        <v>1083</v>
      </c>
      <c r="G395">
        <v>363.5</v>
      </c>
      <c r="H395">
        <f t="shared" si="6"/>
        <v>4</v>
      </c>
    </row>
    <row r="396" spans="1:8" x14ac:dyDescent="0.25">
      <c r="A396">
        <v>126</v>
      </c>
      <c r="B396" t="str">
        <f>STANDINGS_R[[#This Row],[Team]]&amp;STANDINGS_R[[#This Row],[League]]</f>
        <v>deadmoney4Main Event Online March 29 8 pm ET League 2</v>
      </c>
      <c r="C396" t="s">
        <v>284</v>
      </c>
      <c r="D396" t="s">
        <v>53</v>
      </c>
      <c r="E396" t="s">
        <v>425</v>
      </c>
      <c r="F396">
        <v>1081</v>
      </c>
      <c r="G396">
        <v>357</v>
      </c>
      <c r="H396">
        <f t="shared" si="6"/>
        <v>5</v>
      </c>
    </row>
    <row r="397" spans="1:8" x14ac:dyDescent="0.25">
      <c r="A397">
        <v>168</v>
      </c>
      <c r="B397" t="str">
        <f>STANDINGS_R[[#This Row],[Team]]&amp;STANDINGS_R[[#This Row],[League]]</f>
        <v>We Did Not SuckMain Event Online March 29 8 pm ET League 2</v>
      </c>
      <c r="C397" t="s">
        <v>737</v>
      </c>
      <c r="D397" t="s">
        <v>739</v>
      </c>
      <c r="E397" t="s">
        <v>425</v>
      </c>
      <c r="F397">
        <v>1066</v>
      </c>
      <c r="G397">
        <v>315.5</v>
      </c>
      <c r="H397">
        <f t="shared" si="6"/>
        <v>6</v>
      </c>
    </row>
    <row r="398" spans="1:8" x14ac:dyDescent="0.25">
      <c r="A398">
        <v>208</v>
      </c>
      <c r="B398" t="str">
        <f>STANDINGS_R[[#This Row],[Team]]&amp;STANDINGS_R[[#This Row],[League]]</f>
        <v>CC's DesperadosMain Event Online March 29 8 pm ET League 2</v>
      </c>
      <c r="C398" t="s">
        <v>157</v>
      </c>
      <c r="D398" t="s">
        <v>561</v>
      </c>
      <c r="E398" t="s">
        <v>425</v>
      </c>
      <c r="F398">
        <v>1054</v>
      </c>
      <c r="G398">
        <v>272</v>
      </c>
      <c r="H398">
        <f t="shared" si="6"/>
        <v>7</v>
      </c>
    </row>
    <row r="399" spans="1:8" x14ac:dyDescent="0.25">
      <c r="A399">
        <v>226</v>
      </c>
      <c r="B399" t="str">
        <f>STANDINGS_R[[#This Row],[Team]]&amp;STANDINGS_R[[#This Row],[League]]</f>
        <v>Tre DogMain Event Online March 29 8 pm ET League 2</v>
      </c>
      <c r="C399" t="s">
        <v>656</v>
      </c>
      <c r="D399" t="s">
        <v>657</v>
      </c>
      <c r="E399" t="s">
        <v>425</v>
      </c>
      <c r="F399">
        <v>1049</v>
      </c>
      <c r="G399">
        <v>255</v>
      </c>
      <c r="H399">
        <f t="shared" si="6"/>
        <v>8</v>
      </c>
    </row>
    <row r="400" spans="1:8" x14ac:dyDescent="0.25">
      <c r="A400">
        <v>284</v>
      </c>
      <c r="B400" t="str">
        <f>STANDINGS_R[[#This Row],[Team]]&amp;STANDINGS_R[[#This Row],[League]]</f>
        <v>shorty043Main Event Online March 29 8 pm ET League 2</v>
      </c>
      <c r="C400" t="s">
        <v>489</v>
      </c>
      <c r="D400" t="s">
        <v>490</v>
      </c>
      <c r="E400" t="s">
        <v>425</v>
      </c>
      <c r="F400">
        <v>1024</v>
      </c>
      <c r="G400">
        <v>197.5</v>
      </c>
      <c r="H400">
        <f t="shared" si="6"/>
        <v>9</v>
      </c>
    </row>
    <row r="401" spans="1:8" x14ac:dyDescent="0.25">
      <c r="A401">
        <v>294</v>
      </c>
      <c r="B401" t="str">
        <f>STANDINGS_R[[#This Row],[Team]]&amp;STANDINGS_R[[#This Row],[League]]</f>
        <v>30M Dollar MauerMain Event Online March 29 8 pm ET League 2</v>
      </c>
      <c r="C401" t="s">
        <v>660</v>
      </c>
      <c r="D401" t="s">
        <v>661</v>
      </c>
      <c r="E401" t="s">
        <v>425</v>
      </c>
      <c r="F401">
        <v>1019</v>
      </c>
      <c r="G401">
        <v>185.5</v>
      </c>
      <c r="H401">
        <f t="shared" si="6"/>
        <v>10</v>
      </c>
    </row>
    <row r="402" spans="1:8" x14ac:dyDescent="0.25">
      <c r="A402">
        <v>357</v>
      </c>
      <c r="B402" t="str">
        <f>STANDINGS_R[[#This Row],[Team]]&amp;STANDINGS_R[[#This Row],[League]]</f>
        <v>DiamondkingMain Event Online March 29 8 pm ET League 2</v>
      </c>
      <c r="C402" t="s">
        <v>773</v>
      </c>
      <c r="D402" t="s">
        <v>232</v>
      </c>
      <c r="E402" t="s">
        <v>425</v>
      </c>
      <c r="F402">
        <v>993</v>
      </c>
      <c r="G402">
        <v>124</v>
      </c>
      <c r="H402">
        <f t="shared" si="6"/>
        <v>11</v>
      </c>
    </row>
    <row r="403" spans="1:8" x14ac:dyDescent="0.25">
      <c r="A403">
        <v>365</v>
      </c>
      <c r="B403" t="str">
        <f>STANDINGS_R[[#This Row],[Team]]&amp;STANDINGS_R[[#This Row],[League]]</f>
        <v>Dialed SauceMain Event Online March 29 8 pm ET League 2</v>
      </c>
      <c r="C403" t="s">
        <v>817</v>
      </c>
      <c r="D403" t="s">
        <v>208</v>
      </c>
      <c r="E403" t="s">
        <v>425</v>
      </c>
      <c r="F403">
        <v>986</v>
      </c>
      <c r="G403">
        <v>115.5</v>
      </c>
      <c r="H403">
        <f t="shared" si="6"/>
        <v>12</v>
      </c>
    </row>
    <row r="404" spans="1:8" x14ac:dyDescent="0.25">
      <c r="A404">
        <v>398</v>
      </c>
      <c r="B404" t="str">
        <f>STANDINGS_R[[#This Row],[Team]]&amp;STANDINGS_R[[#This Row],[League]]</f>
        <v>MillertimeMain Event Online March 29 8 pm ET League 2</v>
      </c>
      <c r="C404" t="s">
        <v>809</v>
      </c>
      <c r="D404" t="s">
        <v>810</v>
      </c>
      <c r="E404" t="s">
        <v>425</v>
      </c>
      <c r="F404">
        <v>968</v>
      </c>
      <c r="G404">
        <v>82.5</v>
      </c>
      <c r="H404">
        <f t="shared" si="6"/>
        <v>13</v>
      </c>
    </row>
    <row r="405" spans="1:8" x14ac:dyDescent="0.25">
      <c r="A405">
        <v>434</v>
      </c>
      <c r="B405" t="str">
        <f>STANDINGS_R[[#This Row],[Team]]&amp;STANDINGS_R[[#This Row],[League]]</f>
        <v>Tigers SlappyMain Event Online March 29 8 pm ET League 2</v>
      </c>
      <c r="C405" t="s">
        <v>54</v>
      </c>
      <c r="D405" t="s">
        <v>55</v>
      </c>
      <c r="E405" t="s">
        <v>425</v>
      </c>
      <c r="F405">
        <v>945</v>
      </c>
      <c r="G405">
        <v>48</v>
      </c>
      <c r="H405">
        <f t="shared" si="6"/>
        <v>14</v>
      </c>
    </row>
    <row r="406" spans="1:8" x14ac:dyDescent="0.25">
      <c r="A406">
        <v>449</v>
      </c>
      <c r="B406" t="str">
        <f>STANDINGS_R[[#This Row],[Team]]&amp;STANDINGS_R[[#This Row],[League]]</f>
        <v>Price CollusionMain Event Online March 29 8 pm ET League 2</v>
      </c>
      <c r="C406" t="s">
        <v>793</v>
      </c>
      <c r="D406" t="s">
        <v>794</v>
      </c>
      <c r="E406" t="s">
        <v>425</v>
      </c>
      <c r="F406">
        <v>926</v>
      </c>
      <c r="G406">
        <v>31.5</v>
      </c>
      <c r="H406">
        <f t="shared" si="6"/>
        <v>15</v>
      </c>
    </row>
    <row r="407" spans="1:8" x14ac:dyDescent="0.25">
      <c r="A407">
        <v>29</v>
      </c>
      <c r="B407" t="str">
        <f>STANDINGS_R[[#This Row],[Team]]&amp;STANDINGS_R[[#This Row],[League]]</f>
        <v>Hell Bent For LeatherMain Event Online March 29 8 pm ET League 3</v>
      </c>
      <c r="C407" t="s">
        <v>414</v>
      </c>
      <c r="D407" t="s">
        <v>92</v>
      </c>
      <c r="E407" t="s">
        <v>440</v>
      </c>
      <c r="F407">
        <v>1145</v>
      </c>
      <c r="G407">
        <v>452</v>
      </c>
      <c r="H407">
        <f t="shared" si="6"/>
        <v>1</v>
      </c>
    </row>
    <row r="408" spans="1:8" x14ac:dyDescent="0.25">
      <c r="A408">
        <v>38</v>
      </c>
      <c r="B408" t="str">
        <f>STANDINGS_R[[#This Row],[Team]]&amp;STANDINGS_R[[#This Row],[League]]</f>
        <v>Home Run DerbiesMain Event Online March 29 8 pm ET League 3</v>
      </c>
      <c r="C408" t="s">
        <v>448</v>
      </c>
      <c r="D408" t="s">
        <v>343</v>
      </c>
      <c r="E408" t="s">
        <v>440</v>
      </c>
      <c r="F408">
        <v>1128</v>
      </c>
      <c r="G408">
        <v>443</v>
      </c>
      <c r="H408">
        <f t="shared" si="6"/>
        <v>2</v>
      </c>
    </row>
    <row r="409" spans="1:8" x14ac:dyDescent="0.25">
      <c r="A409">
        <v>56</v>
      </c>
      <c r="B409" t="str">
        <f>STANDINGS_R[[#This Row],[Team]]&amp;STANDINGS_R[[#This Row],[League]]</f>
        <v>Team ShookMain Event Online March 29 8 pm ET League 3</v>
      </c>
      <c r="C409" t="s">
        <v>323</v>
      </c>
      <c r="D409" t="s">
        <v>168</v>
      </c>
      <c r="E409" t="s">
        <v>440</v>
      </c>
      <c r="F409">
        <v>1116</v>
      </c>
      <c r="G409">
        <v>425</v>
      </c>
      <c r="H409">
        <f t="shared" si="6"/>
        <v>3</v>
      </c>
    </row>
    <row r="410" spans="1:8" x14ac:dyDescent="0.25">
      <c r="A410">
        <v>79</v>
      </c>
      <c r="B410" t="str">
        <f>STANDINGS_R[[#This Row],[Team]]&amp;STANDINGS_R[[#This Row],[League]]</f>
        <v>The Ballad of BallschnobleMain Event Online March 29 8 pm ET League 3</v>
      </c>
      <c r="C410" t="s">
        <v>615</v>
      </c>
      <c r="D410" t="s">
        <v>616</v>
      </c>
      <c r="E410" t="s">
        <v>440</v>
      </c>
      <c r="F410">
        <v>1105</v>
      </c>
      <c r="G410">
        <v>403</v>
      </c>
      <c r="H410">
        <f t="shared" si="6"/>
        <v>4</v>
      </c>
    </row>
    <row r="411" spans="1:8" x14ac:dyDescent="0.25">
      <c r="A411">
        <v>158</v>
      </c>
      <c r="B411" t="str">
        <f>STANDINGS_R[[#This Row],[Team]]&amp;STANDINGS_R[[#This Row],[League]]</f>
        <v>Team BalchMain Event Online March 29 8 pm ET League 3</v>
      </c>
      <c r="C411" t="s">
        <v>658</v>
      </c>
      <c r="D411" t="s">
        <v>659</v>
      </c>
      <c r="E411" t="s">
        <v>440</v>
      </c>
      <c r="F411">
        <v>1070</v>
      </c>
      <c r="G411">
        <v>323</v>
      </c>
      <c r="H411">
        <f t="shared" si="6"/>
        <v>5</v>
      </c>
    </row>
    <row r="412" spans="1:8" x14ac:dyDescent="0.25">
      <c r="A412">
        <v>167</v>
      </c>
      <c r="B412" t="str">
        <f>STANDINGS_R[[#This Row],[Team]]&amp;STANDINGS_R[[#This Row],[League]]</f>
        <v>Trunk MonkeyMain Event Online March 29 8 pm ET League 3</v>
      </c>
      <c r="C412" t="s">
        <v>438</v>
      </c>
      <c r="D412" t="s">
        <v>439</v>
      </c>
      <c r="E412" t="s">
        <v>440</v>
      </c>
      <c r="F412">
        <v>1066</v>
      </c>
      <c r="G412">
        <v>315.5</v>
      </c>
      <c r="H412">
        <f t="shared" si="6"/>
        <v>6</v>
      </c>
    </row>
    <row r="413" spans="1:8" x14ac:dyDescent="0.25">
      <c r="A413">
        <v>180</v>
      </c>
      <c r="B413" t="str">
        <f>STANDINGS_R[[#This Row],[Team]]&amp;STANDINGS_R[[#This Row],[League]]</f>
        <v>moversMain Event Online March 29 8 pm ET League 3</v>
      </c>
      <c r="C413" t="s">
        <v>201</v>
      </c>
      <c r="D413" t="s">
        <v>202</v>
      </c>
      <c r="E413" t="s">
        <v>440</v>
      </c>
      <c r="F413">
        <v>1063</v>
      </c>
      <c r="G413">
        <v>302</v>
      </c>
      <c r="H413">
        <f t="shared" si="6"/>
        <v>7</v>
      </c>
    </row>
    <row r="414" spans="1:8" x14ac:dyDescent="0.25">
      <c r="A414">
        <v>194</v>
      </c>
      <c r="B414" t="str">
        <f>STANDINGS_R[[#This Row],[Team]]&amp;STANDINGS_R[[#This Row],[League]]</f>
        <v>The SouthsidersMain Event Online March 29 8 pm ET League 3</v>
      </c>
      <c r="C414" t="s">
        <v>697</v>
      </c>
      <c r="D414" t="s">
        <v>220</v>
      </c>
      <c r="E414" t="s">
        <v>440</v>
      </c>
      <c r="F414">
        <v>1060</v>
      </c>
      <c r="G414">
        <v>288</v>
      </c>
      <c r="H414">
        <f t="shared" si="6"/>
        <v>8</v>
      </c>
    </row>
    <row r="415" spans="1:8" x14ac:dyDescent="0.25">
      <c r="A415">
        <v>215</v>
      </c>
      <c r="B415" t="str">
        <f>STANDINGS_R[[#This Row],[Team]]&amp;STANDINGS_R[[#This Row],[League]]</f>
        <v>Cool GuysMain Event Online March 29 8 pm ET League 3</v>
      </c>
      <c r="C415" t="s">
        <v>540</v>
      </c>
      <c r="D415" t="s">
        <v>541</v>
      </c>
      <c r="E415" t="s">
        <v>440</v>
      </c>
      <c r="F415">
        <v>1052</v>
      </c>
      <c r="G415">
        <v>264.5</v>
      </c>
      <c r="H415">
        <f t="shared" si="6"/>
        <v>9</v>
      </c>
    </row>
    <row r="416" spans="1:8" x14ac:dyDescent="0.25">
      <c r="A416">
        <v>269</v>
      </c>
      <c r="B416" t="str">
        <f>STANDINGS_R[[#This Row],[Team]]&amp;STANDINGS_R[[#This Row],[League]]</f>
        <v>Loser 6Main Event Online March 29 8 pm ET League 3</v>
      </c>
      <c r="C416" t="s">
        <v>669</v>
      </c>
      <c r="D416" t="s">
        <v>22</v>
      </c>
      <c r="E416" t="s">
        <v>440</v>
      </c>
      <c r="F416">
        <v>1030</v>
      </c>
      <c r="G416">
        <v>211</v>
      </c>
      <c r="H416">
        <f t="shared" si="6"/>
        <v>10</v>
      </c>
    </row>
    <row r="417" spans="1:8" x14ac:dyDescent="0.25">
      <c r="A417">
        <v>391</v>
      </c>
      <c r="B417" t="str">
        <f>STANDINGS_R[[#This Row],[Team]]&amp;STANDINGS_R[[#This Row],[League]]</f>
        <v>Wiffle Ball Legends (one shot edition)Main Event Online March 29 8 pm ET League 3</v>
      </c>
      <c r="C417" t="s">
        <v>645</v>
      </c>
      <c r="D417" t="s">
        <v>647</v>
      </c>
      <c r="E417" t="s">
        <v>440</v>
      </c>
      <c r="F417">
        <v>974</v>
      </c>
      <c r="G417">
        <v>90.5</v>
      </c>
      <c r="H417">
        <f t="shared" si="6"/>
        <v>11</v>
      </c>
    </row>
    <row r="418" spans="1:8" x14ac:dyDescent="0.25">
      <c r="A418">
        <v>419</v>
      </c>
      <c r="B418" t="str">
        <f>STANDINGS_R[[#This Row],[Team]]&amp;STANDINGS_R[[#This Row],[League]]</f>
        <v>Smelly SheetMain Event Online March 29 8 pm ET League 3</v>
      </c>
      <c r="C418" t="s">
        <v>288</v>
      </c>
      <c r="D418" t="s">
        <v>289</v>
      </c>
      <c r="E418" t="s">
        <v>440</v>
      </c>
      <c r="F418">
        <v>955</v>
      </c>
      <c r="G418">
        <v>61.5</v>
      </c>
      <c r="H418">
        <f t="shared" si="6"/>
        <v>12</v>
      </c>
    </row>
    <row r="419" spans="1:8" x14ac:dyDescent="0.25">
      <c r="A419">
        <v>432</v>
      </c>
      <c r="B419" t="str">
        <f>STANDINGS_R[[#This Row],[Team]]&amp;STANDINGS_R[[#This Row],[League]]</f>
        <v>Hot BoxMain Event Online March 29 8 pm ET League 3</v>
      </c>
      <c r="C419" t="s">
        <v>807</v>
      </c>
      <c r="D419" t="s">
        <v>808</v>
      </c>
      <c r="E419" t="s">
        <v>440</v>
      </c>
      <c r="F419">
        <v>945</v>
      </c>
      <c r="G419">
        <v>48</v>
      </c>
      <c r="H419">
        <f t="shared" si="6"/>
        <v>13</v>
      </c>
    </row>
    <row r="420" spans="1:8" x14ac:dyDescent="0.25">
      <c r="A420">
        <v>442</v>
      </c>
      <c r="B420" t="str">
        <f>STANDINGS_R[[#This Row],[Team]]&amp;STANDINGS_R[[#This Row],[League]]</f>
        <v>AKA ShempMain Event Online March 29 8 pm ET League 3</v>
      </c>
      <c r="C420" t="s">
        <v>679</v>
      </c>
      <c r="D420" t="s">
        <v>680</v>
      </c>
      <c r="E420" t="s">
        <v>440</v>
      </c>
      <c r="F420">
        <v>936</v>
      </c>
      <c r="G420">
        <v>39</v>
      </c>
      <c r="H420">
        <f t="shared" si="6"/>
        <v>14</v>
      </c>
    </row>
    <row r="421" spans="1:8" x14ac:dyDescent="0.25">
      <c r="A421">
        <v>461</v>
      </c>
      <c r="B421" t="str">
        <f>STANDINGS_R[[#This Row],[Team]]&amp;STANDINGS_R[[#This Row],[League]]</f>
        <v>Buy Some InsuranceMain Event Online March 29 8 pm ET League 3</v>
      </c>
      <c r="C421" t="s">
        <v>882</v>
      </c>
      <c r="D421" t="s">
        <v>883</v>
      </c>
      <c r="E421" t="s">
        <v>440</v>
      </c>
      <c r="F421">
        <v>907</v>
      </c>
      <c r="G421">
        <v>19.5</v>
      </c>
      <c r="H421">
        <f t="shared" si="6"/>
        <v>15</v>
      </c>
    </row>
    <row r="422" spans="1:8" x14ac:dyDescent="0.25">
      <c r="A422">
        <v>12</v>
      </c>
      <c r="B422" t="str">
        <f>STANDINGS_R[[#This Row],[Team]]&amp;STANDINGS_R[[#This Row],[League]]</f>
        <v>New World OrderMain Event Online March 29 8 pm ET League 4</v>
      </c>
      <c r="C422" t="s">
        <v>395</v>
      </c>
      <c r="D422" t="s">
        <v>115</v>
      </c>
      <c r="E422" t="s">
        <v>426</v>
      </c>
      <c r="F422">
        <v>1170</v>
      </c>
      <c r="G422">
        <v>469</v>
      </c>
      <c r="H422">
        <f t="shared" si="6"/>
        <v>1</v>
      </c>
    </row>
    <row r="423" spans="1:8" x14ac:dyDescent="0.25">
      <c r="A423">
        <v>27</v>
      </c>
      <c r="B423" t="str">
        <f>STANDINGS_R[[#This Row],[Team]]&amp;STANDINGS_R[[#This Row],[League]]</f>
        <v>Bavaro ME1Main Event Online March 29 8 pm ET League 4</v>
      </c>
      <c r="C423" t="s">
        <v>507</v>
      </c>
      <c r="D423" t="s">
        <v>508</v>
      </c>
      <c r="E423" t="s">
        <v>426</v>
      </c>
      <c r="F423">
        <v>1147</v>
      </c>
      <c r="G423">
        <v>453.5</v>
      </c>
      <c r="H423">
        <f t="shared" si="6"/>
        <v>2</v>
      </c>
    </row>
    <row r="424" spans="1:8" x14ac:dyDescent="0.25">
      <c r="A424">
        <v>58</v>
      </c>
      <c r="B424" t="str">
        <f>STANDINGS_R[[#This Row],[Team]]&amp;STANDINGS_R[[#This Row],[League]]</f>
        <v>K9 || LV2Main Event Online March 29 8 pm ET League 4</v>
      </c>
      <c r="C424" t="s">
        <v>560</v>
      </c>
      <c r="D424" t="s">
        <v>37</v>
      </c>
      <c r="E424" t="s">
        <v>426</v>
      </c>
      <c r="F424">
        <v>1115</v>
      </c>
      <c r="G424">
        <v>423</v>
      </c>
      <c r="H424">
        <f t="shared" si="6"/>
        <v>3</v>
      </c>
    </row>
    <row r="425" spans="1:8" x14ac:dyDescent="0.25">
      <c r="A425">
        <v>91</v>
      </c>
      <c r="B425" t="str">
        <f>STANDINGS_R[[#This Row],[Team]]&amp;STANDINGS_R[[#This Row],[League]]</f>
        <v>Charlotte's Web GemsMain Event Online March 29 8 pm ET League 4</v>
      </c>
      <c r="C425" t="s">
        <v>494</v>
      </c>
      <c r="D425" t="s">
        <v>495</v>
      </c>
      <c r="E425" t="s">
        <v>426</v>
      </c>
      <c r="F425">
        <v>1096</v>
      </c>
      <c r="G425">
        <v>390</v>
      </c>
      <c r="H425">
        <f t="shared" si="6"/>
        <v>4</v>
      </c>
    </row>
    <row r="426" spans="1:8" x14ac:dyDescent="0.25">
      <c r="A426">
        <v>181</v>
      </c>
      <c r="B426" t="str">
        <f>STANDINGS_R[[#This Row],[Team]]&amp;STANDINGS_R[[#This Row],[League]]</f>
        <v>ALLINMain Event Online March 29 8 pm ET League 4</v>
      </c>
      <c r="C426" t="s">
        <v>509</v>
      </c>
      <c r="D426" t="s">
        <v>345</v>
      </c>
      <c r="E426" t="s">
        <v>426</v>
      </c>
      <c r="F426">
        <v>1062</v>
      </c>
      <c r="G426">
        <v>298.5</v>
      </c>
      <c r="H426">
        <f t="shared" si="6"/>
        <v>5</v>
      </c>
    </row>
    <row r="427" spans="1:8" x14ac:dyDescent="0.25">
      <c r="A427">
        <v>239</v>
      </c>
      <c r="B427" t="str">
        <f>STANDINGS_R[[#This Row],[Team]]&amp;STANDINGS_R[[#This Row],[League]]</f>
        <v>Texas ConnectionMain Event Online March 29 8 pm ET League 4</v>
      </c>
      <c r="C427" t="s">
        <v>165</v>
      </c>
      <c r="D427" t="s">
        <v>19</v>
      </c>
      <c r="E427" t="s">
        <v>426</v>
      </c>
      <c r="F427">
        <v>1043</v>
      </c>
      <c r="G427">
        <v>243</v>
      </c>
      <c r="H427">
        <f t="shared" si="6"/>
        <v>6</v>
      </c>
    </row>
    <row r="428" spans="1:8" x14ac:dyDescent="0.25">
      <c r="A428">
        <v>245</v>
      </c>
      <c r="B428" t="str">
        <f>STANDINGS_R[[#This Row],[Team]]&amp;STANDINGS_R[[#This Row],[League]]</f>
        <v>No Balls No Babies IIMain Event Online March 29 8 pm ET League 4</v>
      </c>
      <c r="C428" t="s">
        <v>694</v>
      </c>
      <c r="D428" t="s">
        <v>142</v>
      </c>
      <c r="E428" t="s">
        <v>426</v>
      </c>
      <c r="F428">
        <v>1042</v>
      </c>
      <c r="G428">
        <v>238.5</v>
      </c>
      <c r="H428">
        <f t="shared" si="6"/>
        <v>7</v>
      </c>
    </row>
    <row r="429" spans="1:8" x14ac:dyDescent="0.25">
      <c r="A429">
        <v>247</v>
      </c>
      <c r="B429" t="str">
        <f>STANDINGS_R[[#This Row],[Team]]&amp;STANDINGS_R[[#This Row],[League]]</f>
        <v>RoughridersMain Event Online March 29 8 pm ET League 4</v>
      </c>
      <c r="C429" t="s">
        <v>583</v>
      </c>
      <c r="D429" t="s">
        <v>286</v>
      </c>
      <c r="E429" t="s">
        <v>426</v>
      </c>
      <c r="F429">
        <v>1041</v>
      </c>
      <c r="G429">
        <v>234.5</v>
      </c>
      <c r="H429">
        <f t="shared" si="6"/>
        <v>8</v>
      </c>
    </row>
    <row r="430" spans="1:8" x14ac:dyDescent="0.25">
      <c r="A430">
        <v>260</v>
      </c>
      <c r="B430" t="str">
        <f>STANDINGS_R[[#This Row],[Team]]&amp;STANDINGS_R[[#This Row],[League]]</f>
        <v>Katz's InfernoMain Event Online March 29 8 pm ET League 4</v>
      </c>
      <c r="C430" t="s">
        <v>571</v>
      </c>
      <c r="D430" t="s">
        <v>571</v>
      </c>
      <c r="E430" t="s">
        <v>426</v>
      </c>
      <c r="F430">
        <v>1035</v>
      </c>
      <c r="G430">
        <v>220</v>
      </c>
      <c r="H430">
        <f t="shared" si="6"/>
        <v>9</v>
      </c>
    </row>
    <row r="431" spans="1:8" x14ac:dyDescent="0.25">
      <c r="A431">
        <v>328</v>
      </c>
      <c r="B431" t="str">
        <f>STANDINGS_R[[#This Row],[Team]]&amp;STANDINGS_R[[#This Row],[League]]</f>
        <v>The Last WaltzMain Event Online March 29 8 pm ET League 4</v>
      </c>
      <c r="C431" t="s">
        <v>858</v>
      </c>
      <c r="D431" t="s">
        <v>859</v>
      </c>
      <c r="E431" t="s">
        <v>426</v>
      </c>
      <c r="F431">
        <v>1004</v>
      </c>
      <c r="G431">
        <v>154</v>
      </c>
      <c r="H431">
        <f t="shared" si="6"/>
        <v>10</v>
      </c>
    </row>
    <row r="432" spans="1:8" x14ac:dyDescent="0.25">
      <c r="A432">
        <v>347</v>
      </c>
      <c r="B432" t="str">
        <f>STANDINGS_R[[#This Row],[Team]]&amp;STANDINGS_R[[#This Row],[League]]</f>
        <v>Impeach DrumpfMain Event Online March 29 8 pm ET League 4</v>
      </c>
      <c r="C432" t="s">
        <v>653</v>
      </c>
      <c r="D432" t="s">
        <v>655</v>
      </c>
      <c r="E432" t="s">
        <v>426</v>
      </c>
      <c r="F432">
        <v>997</v>
      </c>
      <c r="G432">
        <v>134</v>
      </c>
      <c r="H432">
        <f t="shared" si="6"/>
        <v>11</v>
      </c>
    </row>
    <row r="433" spans="1:8" x14ac:dyDescent="0.25">
      <c r="A433">
        <v>350</v>
      </c>
      <c r="B433" t="str">
        <f>STANDINGS_R[[#This Row],[Team]]&amp;STANDINGS_R[[#This Row],[League]]</f>
        <v>Team BraudMain Event Online March 29 8 pm ET League 4</v>
      </c>
      <c r="C433" t="s">
        <v>398</v>
      </c>
      <c r="D433" t="s">
        <v>399</v>
      </c>
      <c r="E433" t="s">
        <v>426</v>
      </c>
      <c r="F433">
        <v>995</v>
      </c>
      <c r="G433">
        <v>131</v>
      </c>
      <c r="H433">
        <f t="shared" si="6"/>
        <v>12</v>
      </c>
    </row>
    <row r="434" spans="1:8" x14ac:dyDescent="0.25">
      <c r="A434">
        <v>390</v>
      </c>
      <c r="B434" t="str">
        <f>STANDINGS_R[[#This Row],[Team]]&amp;STANDINGS_R[[#This Row],[League]]</f>
        <v>LunkersMain Event Online March 29 8 pm ET League 4</v>
      </c>
      <c r="C434" t="s">
        <v>869</v>
      </c>
      <c r="D434" t="s">
        <v>76</v>
      </c>
      <c r="E434" t="s">
        <v>426</v>
      </c>
      <c r="F434">
        <v>974</v>
      </c>
      <c r="G434">
        <v>90.5</v>
      </c>
      <c r="H434">
        <f t="shared" si="6"/>
        <v>13</v>
      </c>
    </row>
    <row r="435" spans="1:8" x14ac:dyDescent="0.25">
      <c r="A435">
        <v>405</v>
      </c>
      <c r="B435" t="str">
        <f>STANDINGS_R[[#This Row],[Team]]&amp;STANDINGS_R[[#This Row],[League]]</f>
        <v>BABIP McBatflipsMain Event Online March 29 8 pm ET League 4</v>
      </c>
      <c r="C435" t="s">
        <v>305</v>
      </c>
      <c r="D435" t="s">
        <v>24</v>
      </c>
      <c r="E435" t="s">
        <v>426</v>
      </c>
      <c r="F435">
        <v>963</v>
      </c>
      <c r="G435">
        <v>75</v>
      </c>
      <c r="H435">
        <f t="shared" si="6"/>
        <v>14</v>
      </c>
    </row>
    <row r="436" spans="1:8" x14ac:dyDescent="0.25">
      <c r="A436">
        <v>427</v>
      </c>
      <c r="B436" t="str">
        <f>STANDINGS_R[[#This Row],[Team]]&amp;STANDINGS_R[[#This Row],[League]]</f>
        <v>Lets Go Storm 3Main Event Online March 29 8 pm ET League 4</v>
      </c>
      <c r="C436" t="s">
        <v>849</v>
      </c>
      <c r="D436" t="s">
        <v>850</v>
      </c>
      <c r="E436" t="s">
        <v>426</v>
      </c>
      <c r="F436">
        <v>948</v>
      </c>
      <c r="G436">
        <v>54</v>
      </c>
      <c r="H436">
        <f t="shared" si="6"/>
        <v>15</v>
      </c>
    </row>
    <row r="437" spans="1:8" x14ac:dyDescent="0.25">
      <c r="A437">
        <v>15</v>
      </c>
      <c r="B437" t="str">
        <f>STANDINGS_R[[#This Row],[Team]]&amp;STANDINGS_R[[#This Row],[League]]</f>
        <v>DemolitionMain Event Online March 30 8 pm ET League 1</v>
      </c>
      <c r="C437" t="s">
        <v>470</v>
      </c>
      <c r="D437" t="s">
        <v>471</v>
      </c>
      <c r="E437" t="s">
        <v>319</v>
      </c>
      <c r="F437">
        <v>1163</v>
      </c>
      <c r="G437">
        <v>466</v>
      </c>
      <c r="H437">
        <f t="shared" si="6"/>
        <v>1</v>
      </c>
    </row>
    <row r="438" spans="1:8" x14ac:dyDescent="0.25">
      <c r="A438">
        <v>106</v>
      </c>
      <c r="B438" t="str">
        <f>STANDINGS_R[[#This Row],[Team]]&amp;STANDINGS_R[[#This Row],[League]]</f>
        <v>Mr. Wilhelm's A SquadMain Event Online March 30 8 pm ET League 1</v>
      </c>
      <c r="C438" t="s">
        <v>484</v>
      </c>
      <c r="D438" t="s">
        <v>428</v>
      </c>
      <c r="E438" t="s">
        <v>319</v>
      </c>
      <c r="F438">
        <v>1088</v>
      </c>
      <c r="G438">
        <v>376</v>
      </c>
      <c r="H438">
        <f t="shared" si="6"/>
        <v>2</v>
      </c>
    </row>
    <row r="439" spans="1:8" x14ac:dyDescent="0.25">
      <c r="A439">
        <v>113</v>
      </c>
      <c r="B439" t="str">
        <f>STANDINGS_R[[#This Row],[Team]]&amp;STANDINGS_R[[#This Row],[League]]</f>
        <v>One for the DaggerMain Event Online March 30 8 pm ET League 1</v>
      </c>
      <c r="C439" t="s">
        <v>57</v>
      </c>
      <c r="D439" t="s">
        <v>58</v>
      </c>
      <c r="E439" t="s">
        <v>319</v>
      </c>
      <c r="F439">
        <v>1084</v>
      </c>
      <c r="G439">
        <v>368</v>
      </c>
      <c r="H439">
        <f t="shared" si="6"/>
        <v>3</v>
      </c>
    </row>
    <row r="440" spans="1:8" x14ac:dyDescent="0.25">
      <c r="A440">
        <v>151</v>
      </c>
      <c r="B440" t="str">
        <f>STANDINGS_R[[#This Row],[Team]]&amp;STANDINGS_R[[#This Row],[League]]</f>
        <v>Team mitseffMain Event Online March 30 8 pm ET League 1</v>
      </c>
      <c r="C440" t="s">
        <v>572</v>
      </c>
      <c r="D440" t="s">
        <v>573</v>
      </c>
      <c r="E440" t="s">
        <v>319</v>
      </c>
      <c r="F440">
        <v>1074</v>
      </c>
      <c r="G440">
        <v>334</v>
      </c>
      <c r="H440">
        <f t="shared" si="6"/>
        <v>4</v>
      </c>
    </row>
    <row r="441" spans="1:8" x14ac:dyDescent="0.25">
      <c r="A441">
        <v>159</v>
      </c>
      <c r="B441" t="str">
        <f>STANDINGS_R[[#This Row],[Team]]&amp;STANDINGS_R[[#This Row],[League]]</f>
        <v>El PresidenteMain Event Online March 30 8 pm ET League 1</v>
      </c>
      <c r="C441" t="s">
        <v>535</v>
      </c>
      <c r="D441" t="s">
        <v>380</v>
      </c>
      <c r="E441" t="s">
        <v>319</v>
      </c>
      <c r="F441">
        <v>1069</v>
      </c>
      <c r="G441">
        <v>322</v>
      </c>
      <c r="H441">
        <f t="shared" si="6"/>
        <v>5</v>
      </c>
    </row>
    <row r="442" spans="1:8" x14ac:dyDescent="0.25">
      <c r="A442">
        <v>209</v>
      </c>
      <c r="B442" t="str">
        <f>STANDINGS_R[[#This Row],[Team]]&amp;STANDINGS_R[[#This Row],[League]]</f>
        <v>D'Glester HardunkichudMain Event Online March 30 8 pm ET League 1</v>
      </c>
      <c r="C442" t="s">
        <v>462</v>
      </c>
      <c r="D442" t="s">
        <v>382</v>
      </c>
      <c r="E442" t="s">
        <v>319</v>
      </c>
      <c r="F442">
        <v>1054</v>
      </c>
      <c r="G442">
        <v>272</v>
      </c>
      <c r="H442">
        <f t="shared" si="6"/>
        <v>6</v>
      </c>
    </row>
    <row r="443" spans="1:8" x14ac:dyDescent="0.25">
      <c r="A443">
        <v>233</v>
      </c>
      <c r="B443" t="str">
        <f>STANDINGS_R[[#This Row],[Team]]&amp;STANDINGS_R[[#This Row],[League]]</f>
        <v>deadmoney5Main Event Online March 30 8 pm ET League 1</v>
      </c>
      <c r="C443" t="s">
        <v>250</v>
      </c>
      <c r="D443" t="s">
        <v>53</v>
      </c>
      <c r="E443" t="s">
        <v>319</v>
      </c>
      <c r="F443">
        <v>1045</v>
      </c>
      <c r="G443">
        <v>249</v>
      </c>
      <c r="H443">
        <f t="shared" si="6"/>
        <v>7</v>
      </c>
    </row>
    <row r="444" spans="1:8" x14ac:dyDescent="0.25">
      <c r="A444">
        <v>258</v>
      </c>
      <c r="B444" t="str">
        <f>STANDINGS_R[[#This Row],[Team]]&amp;STANDINGS_R[[#This Row],[League]]</f>
        <v>Stoop Ball 2Main Event Online March 30 8 pm ET League 1</v>
      </c>
      <c r="C444" t="s">
        <v>282</v>
      </c>
      <c r="D444" t="s">
        <v>253</v>
      </c>
      <c r="E444" t="s">
        <v>319</v>
      </c>
      <c r="F444">
        <v>1037</v>
      </c>
      <c r="G444">
        <v>223</v>
      </c>
      <c r="H444">
        <f t="shared" si="6"/>
        <v>8</v>
      </c>
    </row>
    <row r="445" spans="1:8" x14ac:dyDescent="0.25">
      <c r="A445">
        <v>290</v>
      </c>
      <c r="B445" t="str">
        <f>STANDINGS_R[[#This Row],[Team]]&amp;STANDINGS_R[[#This Row],[League]]</f>
        <v>FlawlessTomLawlessMain Event Online March 30 8 pm ET League 1</v>
      </c>
      <c r="C445" t="s">
        <v>649</v>
      </c>
      <c r="D445" t="s">
        <v>650</v>
      </c>
      <c r="E445" t="s">
        <v>319</v>
      </c>
      <c r="F445">
        <v>1021</v>
      </c>
      <c r="G445">
        <v>190</v>
      </c>
      <c r="H445">
        <f t="shared" si="6"/>
        <v>9</v>
      </c>
    </row>
    <row r="446" spans="1:8" x14ac:dyDescent="0.25">
      <c r="A446">
        <v>314</v>
      </c>
      <c r="B446" t="str">
        <f>STANDINGS_R[[#This Row],[Team]]&amp;STANDINGS_R[[#This Row],[League]]</f>
        <v>KaizenMain Event Online March 30 8 pm ET League 1</v>
      </c>
      <c r="C446" t="s">
        <v>630</v>
      </c>
      <c r="D446" t="s">
        <v>631</v>
      </c>
      <c r="E446" t="s">
        <v>319</v>
      </c>
      <c r="F446">
        <v>1010</v>
      </c>
      <c r="G446">
        <v>166</v>
      </c>
      <c r="H446">
        <f t="shared" si="6"/>
        <v>10</v>
      </c>
    </row>
    <row r="447" spans="1:8" x14ac:dyDescent="0.25">
      <c r="A447">
        <v>318</v>
      </c>
      <c r="B447" t="str">
        <f>STANDINGS_R[[#This Row],[Team]]&amp;STANDINGS_R[[#This Row],[League]]</f>
        <v>The Notorious C.O.Z.Main Event Online March 30 8 pm ET League 1</v>
      </c>
      <c r="C447" t="s">
        <v>491</v>
      </c>
      <c r="D447" t="s">
        <v>122</v>
      </c>
      <c r="E447" t="s">
        <v>319</v>
      </c>
      <c r="F447">
        <v>1009</v>
      </c>
      <c r="G447">
        <v>163.5</v>
      </c>
      <c r="H447">
        <f t="shared" si="6"/>
        <v>11</v>
      </c>
    </row>
    <row r="448" spans="1:8" x14ac:dyDescent="0.25">
      <c r="A448">
        <v>337</v>
      </c>
      <c r="B448" t="str">
        <f>STANDINGS_R[[#This Row],[Team]]&amp;STANDINGS_R[[#This Row],[League]]</f>
        <v>Team BennetteMain Event Online March 30 8 pm ET League 1</v>
      </c>
      <c r="C448" t="s">
        <v>767</v>
      </c>
      <c r="D448" t="s">
        <v>768</v>
      </c>
      <c r="E448" t="s">
        <v>319</v>
      </c>
      <c r="F448">
        <v>1002</v>
      </c>
      <c r="G448">
        <v>144.5</v>
      </c>
      <c r="H448">
        <f t="shared" si="6"/>
        <v>12</v>
      </c>
    </row>
    <row r="449" spans="1:8" x14ac:dyDescent="0.25">
      <c r="A449">
        <v>420</v>
      </c>
      <c r="B449" t="str">
        <f>STANDINGS_R[[#This Row],[Team]]&amp;STANDINGS_R[[#This Row],[League]]</f>
        <v>Team JohnsonMain Event Online March 30 8 pm ET League 1</v>
      </c>
      <c r="C449" t="s">
        <v>151</v>
      </c>
      <c r="D449" t="s">
        <v>152</v>
      </c>
      <c r="E449" t="s">
        <v>319</v>
      </c>
      <c r="F449">
        <v>955</v>
      </c>
      <c r="G449">
        <v>61.5</v>
      </c>
      <c r="H449">
        <f t="shared" si="6"/>
        <v>13</v>
      </c>
    </row>
    <row r="450" spans="1:8" x14ac:dyDescent="0.25">
      <c r="A450">
        <v>423</v>
      </c>
      <c r="B450" t="str">
        <f>STANDINGS_R[[#This Row],[Team]]&amp;STANDINGS_R[[#This Row],[League]]</f>
        <v>WalfredoMain Event Online March 30 8 pm ET League 1</v>
      </c>
      <c r="C450" t="s">
        <v>844</v>
      </c>
      <c r="D450" t="s">
        <v>845</v>
      </c>
      <c r="E450" t="s">
        <v>319</v>
      </c>
      <c r="F450">
        <v>951</v>
      </c>
      <c r="G450">
        <v>58</v>
      </c>
      <c r="H450">
        <f t="shared" ref="H450:H481" si="7">IF(E450=E449,H449+1,1)</f>
        <v>14</v>
      </c>
    </row>
    <row r="451" spans="1:8" x14ac:dyDescent="0.25">
      <c r="A451">
        <v>456</v>
      </c>
      <c r="B451" t="str">
        <f>STANDINGS_R[[#This Row],[Team]]&amp;STANDINGS_R[[#This Row],[League]]</f>
        <v>Puddle of NudMain Event Online March 30 8 pm ET League 1</v>
      </c>
      <c r="C451" t="s">
        <v>254</v>
      </c>
      <c r="D451" t="s">
        <v>108</v>
      </c>
      <c r="E451" t="s">
        <v>319</v>
      </c>
      <c r="F451">
        <v>919</v>
      </c>
      <c r="G451">
        <v>25</v>
      </c>
      <c r="H451">
        <f t="shared" si="7"/>
        <v>15</v>
      </c>
    </row>
    <row r="452" spans="1:8" x14ac:dyDescent="0.25">
      <c r="A452">
        <v>6</v>
      </c>
      <c r="B452" t="str">
        <f>STANDINGS_R[[#This Row],[Team]]&amp;STANDINGS_R[[#This Row],[League]]</f>
        <v>Doctor WhoMain Event Online March 30 8 pm ET League 2</v>
      </c>
      <c r="C452" t="s">
        <v>312</v>
      </c>
      <c r="D452" t="s">
        <v>148</v>
      </c>
      <c r="E452" t="s">
        <v>307</v>
      </c>
      <c r="F452">
        <v>1180</v>
      </c>
      <c r="G452">
        <v>475</v>
      </c>
      <c r="H452">
        <f t="shared" si="7"/>
        <v>1</v>
      </c>
    </row>
    <row r="453" spans="1:8" x14ac:dyDescent="0.25">
      <c r="A453">
        <v>9</v>
      </c>
      <c r="B453" t="str">
        <f>STANDINGS_R[[#This Row],[Team]]&amp;STANDINGS_R[[#This Row],[League]]</f>
        <v>Money IIIMain Event Online March 30 8 pm ET League 2</v>
      </c>
      <c r="C453" t="s">
        <v>423</v>
      </c>
      <c r="D453" t="s">
        <v>67</v>
      </c>
      <c r="E453" t="s">
        <v>307</v>
      </c>
      <c r="F453">
        <v>1175</v>
      </c>
      <c r="G453">
        <v>472.5</v>
      </c>
      <c r="H453">
        <f t="shared" si="7"/>
        <v>2</v>
      </c>
    </row>
    <row r="454" spans="1:8" x14ac:dyDescent="0.25">
      <c r="A454">
        <v>23</v>
      </c>
      <c r="B454" t="str">
        <f>STANDINGS_R[[#This Row],[Team]]&amp;STANDINGS_R[[#This Row],[League]]</f>
        <v>Fire Dynasty BCMain Event Online March 30 8 pm ET League 2</v>
      </c>
      <c r="C454" t="s">
        <v>21</v>
      </c>
      <c r="D454" t="s">
        <v>22</v>
      </c>
      <c r="E454" t="s">
        <v>307</v>
      </c>
      <c r="F454">
        <v>1151</v>
      </c>
      <c r="G454">
        <v>458</v>
      </c>
      <c r="H454">
        <f t="shared" si="7"/>
        <v>3</v>
      </c>
    </row>
    <row r="455" spans="1:8" x14ac:dyDescent="0.25">
      <c r="A455">
        <v>50</v>
      </c>
      <c r="B455" t="str">
        <f>STANDINGS_R[[#This Row],[Team]]&amp;STANDINGS_R[[#This Row],[League]]</f>
        <v>Pine Tar Pros- ME3Main Event Online March 30 8 pm ET League 2</v>
      </c>
      <c r="C455" t="s">
        <v>531</v>
      </c>
      <c r="D455" t="s">
        <v>502</v>
      </c>
      <c r="E455" t="s">
        <v>307</v>
      </c>
      <c r="F455">
        <v>1119</v>
      </c>
      <c r="G455">
        <v>430.5</v>
      </c>
      <c r="H455">
        <f t="shared" si="7"/>
        <v>4</v>
      </c>
    </row>
    <row r="456" spans="1:8" x14ac:dyDescent="0.25">
      <c r="A456">
        <v>54</v>
      </c>
      <c r="B456" t="str">
        <f>STANDINGS_R[[#This Row],[Team]]&amp;STANDINGS_R[[#This Row],[League]]</f>
        <v>Rockwell's TrollhuntersMain Event Online March 30 8 pm ET League 2</v>
      </c>
      <c r="C456" t="s">
        <v>431</v>
      </c>
      <c r="D456" t="s">
        <v>114</v>
      </c>
      <c r="E456" t="s">
        <v>307</v>
      </c>
      <c r="F456">
        <v>1117</v>
      </c>
      <c r="G456">
        <v>427</v>
      </c>
      <c r="H456">
        <f t="shared" si="7"/>
        <v>5</v>
      </c>
    </row>
    <row r="457" spans="1:8" x14ac:dyDescent="0.25">
      <c r="A457">
        <v>153</v>
      </c>
      <c r="B457" t="str">
        <f>STANDINGS_R[[#This Row],[Team]]&amp;STANDINGS_R[[#This Row],[League]]</f>
        <v>BlueWaveMain Event Online March 30 8 pm ET League 2</v>
      </c>
      <c r="C457" t="s">
        <v>776</v>
      </c>
      <c r="D457" t="s">
        <v>286</v>
      </c>
      <c r="E457" t="s">
        <v>307</v>
      </c>
      <c r="F457">
        <v>1073</v>
      </c>
      <c r="G457">
        <v>327.5</v>
      </c>
      <c r="H457">
        <f t="shared" si="7"/>
        <v>6</v>
      </c>
    </row>
    <row r="458" spans="1:8" x14ac:dyDescent="0.25">
      <c r="A458">
        <v>178</v>
      </c>
      <c r="B458" t="str">
        <f>STANDINGS_R[[#This Row],[Team]]&amp;STANDINGS_R[[#This Row],[League]]</f>
        <v>Glenneration XMain Event Online March 30 8 pm ET League 2</v>
      </c>
      <c r="C458" t="s">
        <v>145</v>
      </c>
      <c r="D458" t="s">
        <v>146</v>
      </c>
      <c r="E458" t="s">
        <v>307</v>
      </c>
      <c r="F458">
        <v>1063</v>
      </c>
      <c r="G458">
        <v>302</v>
      </c>
      <c r="H458">
        <f t="shared" si="7"/>
        <v>7</v>
      </c>
    </row>
    <row r="459" spans="1:8" x14ac:dyDescent="0.25">
      <c r="A459">
        <v>216</v>
      </c>
      <c r="B459" t="str">
        <f>STANDINGS_R[[#This Row],[Team]]&amp;STANDINGS_R[[#This Row],[League]]</f>
        <v>Team MadaniMain Event Online March 30 8 pm ET League 2</v>
      </c>
      <c r="C459" t="s">
        <v>153</v>
      </c>
      <c r="D459" t="s">
        <v>492</v>
      </c>
      <c r="E459" t="s">
        <v>307</v>
      </c>
      <c r="F459">
        <v>1052</v>
      </c>
      <c r="G459">
        <v>264.5</v>
      </c>
      <c r="H459">
        <f t="shared" si="7"/>
        <v>8</v>
      </c>
    </row>
    <row r="460" spans="1:8" x14ac:dyDescent="0.25">
      <c r="A460">
        <v>323</v>
      </c>
      <c r="B460" t="str">
        <f>STANDINGS_R[[#This Row],[Team]]&amp;STANDINGS_R[[#This Row],[League]]</f>
        <v>Baseball sevant 2Main Event Online March 30 8 pm ET League 2</v>
      </c>
      <c r="C460" t="s">
        <v>335</v>
      </c>
      <c r="D460" t="s">
        <v>231</v>
      </c>
      <c r="E460" t="s">
        <v>307</v>
      </c>
      <c r="F460">
        <v>1006</v>
      </c>
      <c r="G460">
        <v>158.5</v>
      </c>
      <c r="H460">
        <f t="shared" si="7"/>
        <v>9</v>
      </c>
    </row>
    <row r="461" spans="1:8" x14ac:dyDescent="0.25">
      <c r="A461">
        <v>378</v>
      </c>
      <c r="B461" t="str">
        <f>STANDINGS_R[[#This Row],[Team]]&amp;STANDINGS_R[[#This Row],[League]]</f>
        <v>Maspeth SOPRANOSMain Event Online March 30 8 pm ET League 2</v>
      </c>
      <c r="C461" t="s">
        <v>677</v>
      </c>
      <c r="D461" t="s">
        <v>678</v>
      </c>
      <c r="E461" t="s">
        <v>307</v>
      </c>
      <c r="F461">
        <v>980</v>
      </c>
      <c r="G461">
        <v>103.5</v>
      </c>
      <c r="H461">
        <f t="shared" si="7"/>
        <v>10</v>
      </c>
    </row>
    <row r="462" spans="1:8" x14ac:dyDescent="0.25">
      <c r="A462">
        <v>395</v>
      </c>
      <c r="B462" t="str">
        <f>STANDINGS_R[[#This Row],[Team]]&amp;STANDINGS_R[[#This Row],[League]]</f>
        <v>FoleyMain Event Online March 30 8 pm ET League 2</v>
      </c>
      <c r="C462" t="s">
        <v>588</v>
      </c>
      <c r="D462" t="s">
        <v>589</v>
      </c>
      <c r="E462" t="s">
        <v>307</v>
      </c>
      <c r="F462">
        <v>969</v>
      </c>
      <c r="G462">
        <v>85</v>
      </c>
      <c r="H462">
        <f t="shared" si="7"/>
        <v>11</v>
      </c>
    </row>
    <row r="463" spans="1:8" x14ac:dyDescent="0.25">
      <c r="A463">
        <v>402</v>
      </c>
      <c r="B463" t="str">
        <f>STANDINGS_R[[#This Row],[Team]]&amp;STANDINGS_R[[#This Row],[League]]</f>
        <v>ALarmMain Event Online March 30 8 pm ET League 2</v>
      </c>
      <c r="C463" t="s">
        <v>824</v>
      </c>
      <c r="D463" t="s">
        <v>73</v>
      </c>
      <c r="E463" t="s">
        <v>307</v>
      </c>
      <c r="F463">
        <v>965</v>
      </c>
      <c r="G463">
        <v>79</v>
      </c>
      <c r="H463">
        <f t="shared" si="7"/>
        <v>12</v>
      </c>
    </row>
    <row r="464" spans="1:8" x14ac:dyDescent="0.25">
      <c r="A464">
        <v>455</v>
      </c>
      <c r="B464" t="str">
        <f>STANDINGS_R[[#This Row],[Team]]&amp;STANDINGS_R[[#This Row],[League]]</f>
        <v>Ulrich's Rebellion RoomMain Event Online March 30 8 pm ET League 2</v>
      </c>
      <c r="C464" t="s">
        <v>833</v>
      </c>
      <c r="D464" t="s">
        <v>184</v>
      </c>
      <c r="E464" t="s">
        <v>307</v>
      </c>
      <c r="F464">
        <v>920</v>
      </c>
      <c r="G464">
        <v>26.5</v>
      </c>
      <c r="H464">
        <f t="shared" si="7"/>
        <v>13</v>
      </c>
    </row>
    <row r="465" spans="1:8" x14ac:dyDescent="0.25">
      <c r="A465">
        <v>463</v>
      </c>
      <c r="B465" t="str">
        <f>STANDINGS_R[[#This Row],[Team]]&amp;STANDINGS_R[[#This Row],[League]]</f>
        <v>MustSeeTV314{M3}Main Event Online March 30 8 pm ET League 2</v>
      </c>
      <c r="C465" t="s">
        <v>871</v>
      </c>
      <c r="D465" t="s">
        <v>40</v>
      </c>
      <c r="E465" t="s">
        <v>307</v>
      </c>
      <c r="F465">
        <v>902</v>
      </c>
      <c r="G465">
        <v>18</v>
      </c>
      <c r="H465">
        <f t="shared" si="7"/>
        <v>14</v>
      </c>
    </row>
    <row r="466" spans="1:8" x14ac:dyDescent="0.25">
      <c r="A466">
        <v>470</v>
      </c>
      <c r="B466" t="str">
        <f>STANDINGS_R[[#This Row],[Team]]&amp;STANDINGS_R[[#This Row],[League]]</f>
        <v>So bad I don't deserve a team nameMain Event Online March 30 8 pm ET League 2</v>
      </c>
      <c r="C466" t="s">
        <v>881</v>
      </c>
      <c r="D466" t="s">
        <v>132</v>
      </c>
      <c r="E466" t="s">
        <v>307</v>
      </c>
      <c r="F466">
        <v>872</v>
      </c>
      <c r="G466">
        <v>11</v>
      </c>
      <c r="H466">
        <f t="shared" si="7"/>
        <v>15</v>
      </c>
    </row>
    <row r="467" spans="1:8" x14ac:dyDescent="0.25">
      <c r="A467">
        <v>8</v>
      </c>
      <c r="B467" t="str">
        <f>STANDINGS_R[[#This Row],[Team]]&amp;STANDINGS_R[[#This Row],[League]]</f>
        <v>Bats + WingersMain Event Online March 30 8 pm ET League 3</v>
      </c>
      <c r="C467" t="s">
        <v>566</v>
      </c>
      <c r="D467" t="s">
        <v>25</v>
      </c>
      <c r="E467" t="s">
        <v>422</v>
      </c>
      <c r="F467">
        <v>1175</v>
      </c>
      <c r="G467">
        <v>472.5</v>
      </c>
      <c r="H467">
        <f t="shared" si="7"/>
        <v>1</v>
      </c>
    </row>
    <row r="468" spans="1:8" x14ac:dyDescent="0.25">
      <c r="A468">
        <v>17</v>
      </c>
      <c r="B468" t="str">
        <f>STANDINGS_R[[#This Row],[Team]]&amp;STANDINGS_R[[#This Row],[League]]</f>
        <v>StealthMain Event Online March 30 8 pm ET League 3</v>
      </c>
      <c r="C468" t="s">
        <v>608</v>
      </c>
      <c r="D468" t="s">
        <v>63</v>
      </c>
      <c r="E468" t="s">
        <v>422</v>
      </c>
      <c r="F468">
        <v>1159</v>
      </c>
      <c r="G468">
        <v>464</v>
      </c>
      <c r="H468">
        <f t="shared" si="7"/>
        <v>2</v>
      </c>
    </row>
    <row r="469" spans="1:8" x14ac:dyDescent="0.25">
      <c r="A469">
        <v>44</v>
      </c>
      <c r="B469" t="str">
        <f>STANDINGS_R[[#This Row],[Team]]&amp;STANDINGS_R[[#This Row],[League]]</f>
        <v>I Love Don DenkingerMain Event Online March 30 8 pm ET League 3</v>
      </c>
      <c r="C469" t="s">
        <v>420</v>
      </c>
      <c r="D469" t="s">
        <v>421</v>
      </c>
      <c r="E469" t="s">
        <v>422</v>
      </c>
      <c r="F469">
        <v>1123</v>
      </c>
      <c r="G469">
        <v>437.5</v>
      </c>
      <c r="H469">
        <f t="shared" si="7"/>
        <v>3</v>
      </c>
    </row>
    <row r="470" spans="1:8" x14ac:dyDescent="0.25">
      <c r="A470">
        <v>87</v>
      </c>
      <c r="B470" t="str">
        <f>STANDINGS_R[[#This Row],[Team]]&amp;STANDINGS_R[[#This Row],[League]]</f>
        <v>Home Run DerbiesMain Event Online March 30 8 pm ET League 3</v>
      </c>
      <c r="C470" t="s">
        <v>448</v>
      </c>
      <c r="D470" t="s">
        <v>343</v>
      </c>
      <c r="E470" t="s">
        <v>422</v>
      </c>
      <c r="F470">
        <v>1099</v>
      </c>
      <c r="G470">
        <v>393.5</v>
      </c>
      <c r="H470">
        <f t="shared" si="7"/>
        <v>4</v>
      </c>
    </row>
    <row r="471" spans="1:8" x14ac:dyDescent="0.25">
      <c r="A471">
        <v>155</v>
      </c>
      <c r="B471" t="str">
        <f>STANDINGS_R[[#This Row],[Team]]&amp;STANDINGS_R[[#This Row],[League]]</f>
        <v>Spartacus IIMain Event Online March 30 8 pm ET League 3</v>
      </c>
      <c r="C471" t="s">
        <v>497</v>
      </c>
      <c r="D471" t="s">
        <v>218</v>
      </c>
      <c r="E471" t="s">
        <v>422</v>
      </c>
      <c r="F471">
        <v>1073</v>
      </c>
      <c r="G471">
        <v>327.5</v>
      </c>
      <c r="H471">
        <f t="shared" si="7"/>
        <v>5</v>
      </c>
    </row>
    <row r="472" spans="1:8" x14ac:dyDescent="0.25">
      <c r="A472">
        <v>164</v>
      </c>
      <c r="B472" t="str">
        <f>STANDINGS_R[[#This Row],[Team]]&amp;STANDINGS_R[[#This Row],[League]]</f>
        <v>President JesusMain Event Online March 30 8 pm ET League 3</v>
      </c>
      <c r="C472" t="s">
        <v>203</v>
      </c>
      <c r="D472" t="s">
        <v>102</v>
      </c>
      <c r="E472" t="s">
        <v>422</v>
      </c>
      <c r="F472">
        <v>1066</v>
      </c>
      <c r="G472">
        <v>315.5</v>
      </c>
      <c r="H472">
        <f t="shared" si="7"/>
        <v>6</v>
      </c>
    </row>
    <row r="473" spans="1:8" x14ac:dyDescent="0.25">
      <c r="A473">
        <v>274</v>
      </c>
      <c r="B473" t="str">
        <f>STANDINGS_R[[#This Row],[Team]]&amp;STANDINGS_R[[#This Row],[League]]</f>
        <v>Winning Fantasy BaseballMain Event Online March 30 8 pm ET League 3</v>
      </c>
      <c r="C473" t="s">
        <v>311</v>
      </c>
      <c r="D473" t="s">
        <v>78</v>
      </c>
      <c r="E473" t="s">
        <v>422</v>
      </c>
      <c r="F473">
        <v>1028</v>
      </c>
      <c r="G473">
        <v>207.5</v>
      </c>
      <c r="H473">
        <f t="shared" si="7"/>
        <v>7</v>
      </c>
    </row>
    <row r="474" spans="1:8" x14ac:dyDescent="0.25">
      <c r="A474">
        <v>288</v>
      </c>
      <c r="B474" t="str">
        <f>STANDINGS_R[[#This Row],[Team]]&amp;STANDINGS_R[[#This Row],[League]]</f>
        <v>Team LibrosMain Event Online March 30 8 pm ET League 3</v>
      </c>
      <c r="C474" t="s">
        <v>338</v>
      </c>
      <c r="D474" t="s">
        <v>339</v>
      </c>
      <c r="E474" t="s">
        <v>422</v>
      </c>
      <c r="F474">
        <v>1022</v>
      </c>
      <c r="G474">
        <v>193</v>
      </c>
      <c r="H474">
        <f t="shared" si="7"/>
        <v>8</v>
      </c>
    </row>
    <row r="475" spans="1:8" x14ac:dyDescent="0.25">
      <c r="A475">
        <v>292</v>
      </c>
      <c r="B475" t="str">
        <f>STANDINGS_R[[#This Row],[Team]]&amp;STANDINGS_R[[#This Row],[League]]</f>
        <v>Team BraderMain Event Online March 30 8 pm ET League 3</v>
      </c>
      <c r="C475" t="s">
        <v>503</v>
      </c>
      <c r="D475" t="s">
        <v>504</v>
      </c>
      <c r="E475" t="s">
        <v>422</v>
      </c>
      <c r="F475">
        <v>1021</v>
      </c>
      <c r="G475">
        <v>190</v>
      </c>
      <c r="H475">
        <f t="shared" si="7"/>
        <v>9</v>
      </c>
    </row>
    <row r="476" spans="1:8" x14ac:dyDescent="0.25">
      <c r="A476">
        <v>301</v>
      </c>
      <c r="B476" t="str">
        <f>STANDINGS_R[[#This Row],[Team]]&amp;STANDINGS_R[[#This Row],[League]]</f>
        <v>A-TeamMain Event Online March 30 8 pm ET League 3</v>
      </c>
      <c r="C476" t="s">
        <v>26</v>
      </c>
      <c r="D476" t="s">
        <v>27</v>
      </c>
      <c r="E476" t="s">
        <v>422</v>
      </c>
      <c r="F476">
        <v>1017</v>
      </c>
      <c r="G476">
        <v>180</v>
      </c>
      <c r="H476">
        <f t="shared" si="7"/>
        <v>10</v>
      </c>
    </row>
    <row r="477" spans="1:8" x14ac:dyDescent="0.25">
      <c r="A477">
        <v>322</v>
      </c>
      <c r="B477" t="str">
        <f>STANDINGS_R[[#This Row],[Team]]&amp;STANDINGS_R[[#This Row],[League]]</f>
        <v>BABIP McbatflipsMain Event Online March 30 8 pm ET League 3</v>
      </c>
      <c r="C477" t="s">
        <v>770</v>
      </c>
      <c r="D477" t="s">
        <v>24</v>
      </c>
      <c r="E477" t="s">
        <v>422</v>
      </c>
      <c r="F477">
        <v>1006</v>
      </c>
      <c r="G477">
        <v>158.5</v>
      </c>
      <c r="H477">
        <f t="shared" si="7"/>
        <v>11</v>
      </c>
    </row>
    <row r="478" spans="1:8" x14ac:dyDescent="0.25">
      <c r="A478">
        <v>367</v>
      </c>
      <c r="B478" t="str">
        <f>STANDINGS_R[[#This Row],[Team]]&amp;STANDINGS_R[[#This Row],[League]]</f>
        <v>The Justice BerrysMain Event Online March 30 8 pm ET League 3</v>
      </c>
      <c r="C478" t="s">
        <v>594</v>
      </c>
      <c r="D478" t="s">
        <v>69</v>
      </c>
      <c r="E478" t="s">
        <v>422</v>
      </c>
      <c r="F478">
        <v>986</v>
      </c>
      <c r="G478">
        <v>115.5</v>
      </c>
      <c r="H478">
        <f t="shared" si="7"/>
        <v>12</v>
      </c>
    </row>
    <row r="479" spans="1:8" x14ac:dyDescent="0.25">
      <c r="A479">
        <v>426</v>
      </c>
      <c r="B479" t="str">
        <f>STANDINGS_R[[#This Row],[Team]]&amp;STANDINGS_R[[#This Row],[League]]</f>
        <v>HAMCROMain Event Online March 30 8 pm ET League 3</v>
      </c>
      <c r="C479" t="s">
        <v>840</v>
      </c>
      <c r="D479" t="s">
        <v>79</v>
      </c>
      <c r="E479" t="s">
        <v>422</v>
      </c>
      <c r="F479">
        <v>948</v>
      </c>
      <c r="G479">
        <v>54</v>
      </c>
      <c r="H479">
        <f t="shared" si="7"/>
        <v>13</v>
      </c>
    </row>
    <row r="480" spans="1:8" x14ac:dyDescent="0.25">
      <c r="A480">
        <v>438</v>
      </c>
      <c r="B480" t="str">
        <f>STANDINGS_R[[#This Row],[Team]]&amp;STANDINGS_R[[#This Row],[League]]</f>
        <v>Mulleteers IIMain Event Online March 30 8 pm ET League 3</v>
      </c>
      <c r="C480" t="s">
        <v>765</v>
      </c>
      <c r="D480" t="s">
        <v>191</v>
      </c>
      <c r="E480" t="s">
        <v>422</v>
      </c>
      <c r="F480">
        <v>941</v>
      </c>
      <c r="G480">
        <v>42.5</v>
      </c>
      <c r="H480">
        <f t="shared" si="7"/>
        <v>14</v>
      </c>
    </row>
    <row r="481" spans="1:8" x14ac:dyDescent="0.25">
      <c r="A481">
        <v>454</v>
      </c>
      <c r="B481" t="str">
        <f>STANDINGS_R[[#This Row],[Team]]&amp;STANDINGS_R[[#This Row],[League]]</f>
        <v>Team ZurichinMain Event Online March 30 8 pm ET League 3</v>
      </c>
      <c r="C481" t="s">
        <v>290</v>
      </c>
      <c r="D481" t="s">
        <v>291</v>
      </c>
      <c r="E481" t="s">
        <v>422</v>
      </c>
      <c r="F481">
        <v>920</v>
      </c>
      <c r="G481">
        <v>26.5</v>
      </c>
      <c r="H481">
        <f t="shared" si="7"/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workbookViewId="0">
      <selection activeCell="B9" sqref="B9"/>
    </sheetView>
  </sheetViews>
  <sheetFormatPr defaultColWidth="9.28515625" defaultRowHeight="15" x14ac:dyDescent="0.25"/>
  <cols>
    <col min="1" max="1" width="7.5703125" bestFit="1" customWidth="1"/>
    <col min="2" max="2" width="76.5703125" bestFit="1" customWidth="1"/>
    <col min="3" max="3" width="31.5703125" bestFit="1" customWidth="1"/>
    <col min="4" max="4" width="30.42578125" bestFit="1" customWidth="1"/>
    <col min="5" max="5" width="41.85546875" bestFit="1" customWidth="1"/>
    <col min="6" max="6" width="5.7109375" bestFit="1" customWidth="1"/>
    <col min="7" max="7" width="6" bestFit="1" customWidth="1"/>
  </cols>
  <sheetData>
    <row r="1" spans="1:8" x14ac:dyDescent="0.25">
      <c r="A1" t="s">
        <v>12</v>
      </c>
      <c r="B1" t="s">
        <v>890</v>
      </c>
      <c r="C1" t="s">
        <v>13</v>
      </c>
      <c r="D1" t="s">
        <v>14</v>
      </c>
      <c r="E1" t="s">
        <v>15</v>
      </c>
      <c r="F1" t="s">
        <v>4</v>
      </c>
      <c r="G1" t="s">
        <v>16</v>
      </c>
      <c r="H1" t="s">
        <v>298</v>
      </c>
    </row>
    <row r="2" spans="1:8" x14ac:dyDescent="0.25">
      <c r="A2">
        <v>13</v>
      </c>
      <c r="B2" t="str">
        <f>STANDINGS_HR[[#This Row],[Team]]&amp;STANDINGS_HR[[#This Row],[League]]</f>
        <v>Ray Rays RevengeMain Event Chicago League</v>
      </c>
      <c r="C2" t="s">
        <v>472</v>
      </c>
      <c r="D2" t="s">
        <v>130</v>
      </c>
      <c r="E2" t="s">
        <v>473</v>
      </c>
      <c r="F2">
        <v>357</v>
      </c>
      <c r="G2">
        <v>468</v>
      </c>
      <c r="H2">
        <f t="shared" ref="H2:H65" si="0">IF(E2=E1,H1+1,1)</f>
        <v>1</v>
      </c>
    </row>
    <row r="3" spans="1:8" x14ac:dyDescent="0.25">
      <c r="A3">
        <v>17</v>
      </c>
      <c r="B3" t="str">
        <f>STANDINGS_HR[[#This Row],[Team]]&amp;STANDINGS_HR[[#This Row],[League]]</f>
        <v>The Notorious C.O.Z.Main Event Chicago League</v>
      </c>
      <c r="C3" t="s">
        <v>491</v>
      </c>
      <c r="D3" t="s">
        <v>122</v>
      </c>
      <c r="E3" t="s">
        <v>473</v>
      </c>
      <c r="F3">
        <v>353</v>
      </c>
      <c r="G3">
        <v>465</v>
      </c>
      <c r="H3">
        <f t="shared" si="0"/>
        <v>2</v>
      </c>
    </row>
    <row r="4" spans="1:8" x14ac:dyDescent="0.25">
      <c r="A4">
        <v>79</v>
      </c>
      <c r="B4" t="str">
        <f>STANDINGS_HR[[#This Row],[Team]]&amp;STANDINGS_HR[[#This Row],[League]]</f>
        <v>No Balls No Babies IMain Event Chicago League</v>
      </c>
      <c r="C4" t="s">
        <v>527</v>
      </c>
      <c r="D4" t="s">
        <v>142</v>
      </c>
      <c r="E4" t="s">
        <v>473</v>
      </c>
      <c r="F4">
        <v>331</v>
      </c>
      <c r="G4">
        <v>401</v>
      </c>
      <c r="H4">
        <f t="shared" si="0"/>
        <v>3</v>
      </c>
    </row>
    <row r="5" spans="1:8" x14ac:dyDescent="0.25">
      <c r="A5">
        <v>83</v>
      </c>
      <c r="B5" t="str">
        <f>STANDINGS_HR[[#This Row],[Team]]&amp;STANDINGS_HR[[#This Row],[League]]</f>
        <v>88'ssMain Event Chicago League</v>
      </c>
      <c r="C5" t="s">
        <v>634</v>
      </c>
      <c r="D5" t="s">
        <v>269</v>
      </c>
      <c r="E5" t="s">
        <v>473</v>
      </c>
      <c r="F5">
        <v>329</v>
      </c>
      <c r="G5">
        <v>398</v>
      </c>
      <c r="H5">
        <f t="shared" si="0"/>
        <v>4</v>
      </c>
    </row>
    <row r="6" spans="1:8" x14ac:dyDescent="0.25">
      <c r="A6">
        <v>129</v>
      </c>
      <c r="B6" t="str">
        <f>STANDINGS_HR[[#This Row],[Team]]&amp;STANDINGS_HR[[#This Row],[League]]</f>
        <v>Darth VanderMain Event Chicago League</v>
      </c>
      <c r="C6" t="s">
        <v>206</v>
      </c>
      <c r="D6" t="s">
        <v>207</v>
      </c>
      <c r="E6" t="s">
        <v>473</v>
      </c>
      <c r="F6">
        <v>320</v>
      </c>
      <c r="G6">
        <v>349.5</v>
      </c>
      <c r="H6">
        <f t="shared" si="0"/>
        <v>5</v>
      </c>
    </row>
    <row r="7" spans="1:8" x14ac:dyDescent="0.25">
      <c r="A7">
        <v>198</v>
      </c>
      <c r="B7" t="str">
        <f>STANDINGS_HR[[#This Row],[Team]]&amp;STANDINGS_HR[[#This Row],[League]]</f>
        <v>THIRTY STIFFSMain Event Chicago League</v>
      </c>
      <c r="C7" t="s">
        <v>187</v>
      </c>
      <c r="D7" t="s">
        <v>188</v>
      </c>
      <c r="E7" t="s">
        <v>473</v>
      </c>
      <c r="F7">
        <v>307</v>
      </c>
      <c r="G7">
        <v>283.5</v>
      </c>
      <c r="H7">
        <f t="shared" si="0"/>
        <v>6</v>
      </c>
    </row>
    <row r="8" spans="1:8" x14ac:dyDescent="0.25">
      <c r="A8">
        <v>203</v>
      </c>
      <c r="B8" t="str">
        <f>STANDINGS_HR[[#This Row],[Team]]&amp;STANDINGS_HR[[#This Row],[League]]</f>
        <v>Dutch MafiaMain Event Chicago League</v>
      </c>
      <c r="C8" t="s">
        <v>222</v>
      </c>
      <c r="D8" t="s">
        <v>223</v>
      </c>
      <c r="E8" t="s">
        <v>473</v>
      </c>
      <c r="F8">
        <v>306</v>
      </c>
      <c r="G8">
        <v>277.5</v>
      </c>
      <c r="H8">
        <f t="shared" si="0"/>
        <v>7</v>
      </c>
    </row>
    <row r="9" spans="1:8" x14ac:dyDescent="0.25">
      <c r="A9">
        <v>205</v>
      </c>
      <c r="B9" t="str">
        <f>STANDINGS_HR[[#This Row],[Team]]&amp;STANDINGS_HR[[#This Row],[League]]</f>
        <v>Sons of Thunder - ChicagoMain Event Chicago League</v>
      </c>
      <c r="C9" t="s">
        <v>771</v>
      </c>
      <c r="D9" t="s">
        <v>63</v>
      </c>
      <c r="E9" t="s">
        <v>473</v>
      </c>
      <c r="F9">
        <v>306</v>
      </c>
      <c r="G9">
        <v>277.5</v>
      </c>
      <c r="H9">
        <f t="shared" si="0"/>
        <v>8</v>
      </c>
    </row>
    <row r="10" spans="1:8" x14ac:dyDescent="0.25">
      <c r="A10">
        <v>248</v>
      </c>
      <c r="B10" t="str">
        <f>STANDINGS_HR[[#This Row],[Team]]&amp;STANDINGS_HR[[#This Row],[League]]</f>
        <v>Serenity NowMain Event Chicago League</v>
      </c>
      <c r="C10" t="s">
        <v>598</v>
      </c>
      <c r="D10" t="s">
        <v>149</v>
      </c>
      <c r="E10" t="s">
        <v>473</v>
      </c>
      <c r="F10">
        <v>298</v>
      </c>
      <c r="G10">
        <v>232</v>
      </c>
      <c r="H10">
        <f t="shared" si="0"/>
        <v>9</v>
      </c>
    </row>
    <row r="11" spans="1:8" x14ac:dyDescent="0.25">
      <c r="A11">
        <v>284</v>
      </c>
      <c r="B11" t="str">
        <f>STANDINGS_HR[[#This Row],[Team]]&amp;STANDINGS_HR[[#This Row],[League]]</f>
        <v>EFORCE XVIIIMain Event Chicago League</v>
      </c>
      <c r="C11" t="s">
        <v>848</v>
      </c>
      <c r="D11" t="s">
        <v>173</v>
      </c>
      <c r="E11" t="s">
        <v>473</v>
      </c>
      <c r="F11">
        <v>293</v>
      </c>
      <c r="G11">
        <v>195.5</v>
      </c>
      <c r="H11">
        <f t="shared" si="0"/>
        <v>10</v>
      </c>
    </row>
    <row r="12" spans="1:8" x14ac:dyDescent="0.25">
      <c r="A12">
        <v>372</v>
      </c>
      <c r="B12" t="str">
        <f>STANDINGS_HR[[#This Row],[Team]]&amp;STANDINGS_HR[[#This Row],[League]]</f>
        <v>JK ALL THE WAY CHICAGOMain Event Chicago League</v>
      </c>
      <c r="C12" t="s">
        <v>505</v>
      </c>
      <c r="D12" t="s">
        <v>166</v>
      </c>
      <c r="E12" t="s">
        <v>473</v>
      </c>
      <c r="F12">
        <v>276</v>
      </c>
      <c r="G12">
        <v>109</v>
      </c>
      <c r="H12">
        <f t="shared" si="0"/>
        <v>11</v>
      </c>
    </row>
    <row r="13" spans="1:8" x14ac:dyDescent="0.25">
      <c r="A13">
        <v>376</v>
      </c>
      <c r="B13" t="str">
        <f>STANDINGS_HR[[#This Row],[Team]]&amp;STANDINGS_HR[[#This Row],[League]]</f>
        <v>Mr Dalrae's ArrogateMain Event Chicago League</v>
      </c>
      <c r="C13" t="s">
        <v>704</v>
      </c>
      <c r="D13" t="s">
        <v>33</v>
      </c>
      <c r="E13" t="s">
        <v>473</v>
      </c>
      <c r="F13">
        <v>275</v>
      </c>
      <c r="G13">
        <v>105.5</v>
      </c>
      <c r="H13">
        <f t="shared" si="0"/>
        <v>12</v>
      </c>
    </row>
    <row r="14" spans="1:8" x14ac:dyDescent="0.25">
      <c r="A14">
        <v>400</v>
      </c>
      <c r="B14" t="str">
        <f>STANDINGS_HR[[#This Row],[Team]]&amp;STANDINGS_HR[[#This Row],[League]]</f>
        <v>KIRKSVILLE OSTEOPATHS 1906Main Event Chicago League</v>
      </c>
      <c r="C14" t="s">
        <v>500</v>
      </c>
      <c r="D14" t="s">
        <v>64</v>
      </c>
      <c r="E14" t="s">
        <v>473</v>
      </c>
      <c r="F14">
        <v>270</v>
      </c>
      <c r="G14">
        <v>81</v>
      </c>
      <c r="H14">
        <f t="shared" si="0"/>
        <v>13</v>
      </c>
    </row>
    <row r="15" spans="1:8" x14ac:dyDescent="0.25">
      <c r="A15">
        <v>401</v>
      </c>
      <c r="B15" t="str">
        <f>STANDINGS_HR[[#This Row],[Team]]&amp;STANDINGS_HR[[#This Row],[League]]</f>
        <v>Shawon-O-MetersMain Event Chicago League</v>
      </c>
      <c r="C15" t="s">
        <v>875</v>
      </c>
      <c r="D15" t="s">
        <v>876</v>
      </c>
      <c r="E15" t="s">
        <v>473</v>
      </c>
      <c r="F15">
        <v>270</v>
      </c>
      <c r="G15">
        <v>81</v>
      </c>
      <c r="H15">
        <f t="shared" si="0"/>
        <v>14</v>
      </c>
    </row>
    <row r="16" spans="1:8" x14ac:dyDescent="0.25">
      <c r="A16">
        <v>467</v>
      </c>
      <c r="B16" t="str">
        <f>STANDINGS_HR[[#This Row],[Team]]&amp;STANDINGS_HR[[#This Row],[League]]</f>
        <v>Doug's DawgsMain Event Chicago League</v>
      </c>
      <c r="C16" t="s">
        <v>31</v>
      </c>
      <c r="D16" t="s">
        <v>32</v>
      </c>
      <c r="E16" t="s">
        <v>473</v>
      </c>
      <c r="F16">
        <v>241</v>
      </c>
      <c r="G16">
        <v>14</v>
      </c>
      <c r="H16">
        <f t="shared" si="0"/>
        <v>15</v>
      </c>
    </row>
    <row r="17" spans="1:8" x14ac:dyDescent="0.25">
      <c r="A17">
        <v>2</v>
      </c>
      <c r="B17" t="str">
        <f>STANDINGS_HR[[#This Row],[Team]]&amp;STANDINGS_HR[[#This Row],[League]]</f>
        <v>OaktownMain Event Las Vegas April 1 League 1</v>
      </c>
      <c r="C17" t="s">
        <v>136</v>
      </c>
      <c r="D17" t="s">
        <v>137</v>
      </c>
      <c r="E17" t="s">
        <v>452</v>
      </c>
      <c r="F17">
        <v>390</v>
      </c>
      <c r="G17">
        <v>479.5</v>
      </c>
      <c r="H17">
        <f t="shared" si="0"/>
        <v>1</v>
      </c>
    </row>
    <row r="18" spans="1:8" x14ac:dyDescent="0.25">
      <c r="A18">
        <v>8</v>
      </c>
      <c r="B18" t="str">
        <f>STANDINGS_HR[[#This Row],[Team]]&amp;STANDINGS_HR[[#This Row],[League]]</f>
        <v>Team WarnerMain Event Las Vegas April 1 League 1</v>
      </c>
      <c r="C18" t="s">
        <v>161</v>
      </c>
      <c r="D18" t="s">
        <v>162</v>
      </c>
      <c r="E18" t="s">
        <v>452</v>
      </c>
      <c r="F18">
        <v>361</v>
      </c>
      <c r="G18">
        <v>473</v>
      </c>
      <c r="H18">
        <f t="shared" si="0"/>
        <v>2</v>
      </c>
    </row>
    <row r="19" spans="1:8" x14ac:dyDescent="0.25">
      <c r="A19">
        <v>115</v>
      </c>
      <c r="B19" t="str">
        <f>STANDINGS_HR[[#This Row],[Team]]&amp;STANDINGS_HR[[#This Row],[League]]</f>
        <v>Warrior Poets IIIMain Event Las Vegas April 1 League 1</v>
      </c>
      <c r="C19" t="s">
        <v>684</v>
      </c>
      <c r="D19" t="s">
        <v>685</v>
      </c>
      <c r="E19" t="s">
        <v>452</v>
      </c>
      <c r="F19">
        <v>323</v>
      </c>
      <c r="G19">
        <v>369</v>
      </c>
      <c r="H19">
        <f t="shared" si="0"/>
        <v>3</v>
      </c>
    </row>
    <row r="20" spans="1:8" x14ac:dyDescent="0.25">
      <c r="A20">
        <v>206</v>
      </c>
      <c r="B20" t="str">
        <f>STANDINGS_HR[[#This Row],[Team]]&amp;STANDINGS_HR[[#This Row],[League]]</f>
        <v>Vegas VandalsMain Event Las Vegas April 1 League 1</v>
      </c>
      <c r="C20" t="s">
        <v>224</v>
      </c>
      <c r="D20" t="s">
        <v>225</v>
      </c>
      <c r="E20" t="s">
        <v>452</v>
      </c>
      <c r="F20">
        <v>306</v>
      </c>
      <c r="G20">
        <v>277.5</v>
      </c>
      <c r="H20">
        <f t="shared" si="0"/>
        <v>4</v>
      </c>
    </row>
    <row r="21" spans="1:8" x14ac:dyDescent="0.25">
      <c r="A21">
        <v>237</v>
      </c>
      <c r="B21" t="str">
        <f>STANDINGS_HR[[#This Row],[Team]]&amp;STANDINGS_HR[[#This Row],[League]]</f>
        <v>Team Only a Mother Can LoveMain Event Las Vegas April 1 League 1</v>
      </c>
      <c r="C21" t="s">
        <v>842</v>
      </c>
      <c r="D21" t="s">
        <v>140</v>
      </c>
      <c r="E21" t="s">
        <v>452</v>
      </c>
      <c r="F21">
        <v>300</v>
      </c>
      <c r="G21">
        <v>245</v>
      </c>
      <c r="H21">
        <f t="shared" si="0"/>
        <v>5</v>
      </c>
    </row>
    <row r="22" spans="1:8" x14ac:dyDescent="0.25">
      <c r="A22">
        <v>247</v>
      </c>
      <c r="B22" t="str">
        <f>STANDINGS_HR[[#This Row],[Team]]&amp;STANDINGS_HR[[#This Row],[League]]</f>
        <v>Pounders MainMain Event Las Vegas April 1 League 1</v>
      </c>
      <c r="C22" t="s">
        <v>796</v>
      </c>
      <c r="D22" t="s">
        <v>266</v>
      </c>
      <c r="E22" t="s">
        <v>452</v>
      </c>
      <c r="F22">
        <v>298</v>
      </c>
      <c r="G22">
        <v>232</v>
      </c>
      <c r="H22">
        <f t="shared" si="0"/>
        <v>6</v>
      </c>
    </row>
    <row r="23" spans="1:8" x14ac:dyDescent="0.25">
      <c r="A23">
        <v>257</v>
      </c>
      <c r="B23" t="str">
        <f>STANDINGS_HR[[#This Row],[Team]]&amp;STANDINGS_HR[[#This Row],[League]]</f>
        <v>MustSeeTV314{M4}Main Event Las Vegas April 1 League 1</v>
      </c>
      <c r="C23" t="s">
        <v>727</v>
      </c>
      <c r="D23" t="s">
        <v>40</v>
      </c>
      <c r="E23" t="s">
        <v>452</v>
      </c>
      <c r="F23">
        <v>297</v>
      </c>
      <c r="G23">
        <v>224</v>
      </c>
      <c r="H23">
        <f t="shared" si="0"/>
        <v>7</v>
      </c>
    </row>
    <row r="24" spans="1:8" x14ac:dyDescent="0.25">
      <c r="A24">
        <v>263</v>
      </c>
      <c r="B24" t="str">
        <f>STANDINGS_HR[[#This Row],[Team]]&amp;STANDINGS_HR[[#This Row],[League]]</f>
        <v>Bob EnzyteMain Event Las Vegas April 1 League 1</v>
      </c>
      <c r="C24" t="s">
        <v>241</v>
      </c>
      <c r="D24" t="s">
        <v>242</v>
      </c>
      <c r="E24" t="s">
        <v>452</v>
      </c>
      <c r="F24">
        <v>296</v>
      </c>
      <c r="G24">
        <v>217.5</v>
      </c>
      <c r="H24">
        <f t="shared" si="0"/>
        <v>8</v>
      </c>
    </row>
    <row r="25" spans="1:8" x14ac:dyDescent="0.25">
      <c r="A25">
        <v>269</v>
      </c>
      <c r="B25" t="str">
        <f>STANDINGS_HR[[#This Row],[Team]]&amp;STANDINGS_HR[[#This Row],[League]]</f>
        <v>LEATHERNECK 9Main Event Las Vegas April 1 League 1</v>
      </c>
      <c r="C25" t="s">
        <v>670</v>
      </c>
      <c r="D25" t="s">
        <v>274</v>
      </c>
      <c r="E25" t="s">
        <v>452</v>
      </c>
      <c r="F25">
        <v>295</v>
      </c>
      <c r="G25">
        <v>209.5</v>
      </c>
      <c r="H25">
        <f t="shared" si="0"/>
        <v>9</v>
      </c>
    </row>
    <row r="26" spans="1:8" x14ac:dyDescent="0.25">
      <c r="A26">
        <v>288</v>
      </c>
      <c r="B26" t="str">
        <f>STANDINGS_HR[[#This Row],[Team]]&amp;STANDINGS_HR[[#This Row],[League]]</f>
        <v>The Ron Jeremy of Midget PornMain Event Las Vegas April 1 League 1</v>
      </c>
      <c r="C26" t="s">
        <v>368</v>
      </c>
      <c r="D26" t="s">
        <v>126</v>
      </c>
      <c r="E26" t="s">
        <v>452</v>
      </c>
      <c r="F26">
        <v>293</v>
      </c>
      <c r="G26">
        <v>195.5</v>
      </c>
      <c r="H26">
        <f t="shared" si="0"/>
        <v>10</v>
      </c>
    </row>
    <row r="27" spans="1:8" x14ac:dyDescent="0.25">
      <c r="A27">
        <v>322</v>
      </c>
      <c r="B27" t="str">
        <f>STANDINGS_HR[[#This Row],[Team]]&amp;STANDINGS_HR[[#This Row],[League]]</f>
        <v>Team PinkstaffMain Event Las Vegas April 1 League 1</v>
      </c>
      <c r="C27" t="s">
        <v>315</v>
      </c>
      <c r="D27" t="s">
        <v>316</v>
      </c>
      <c r="E27" t="s">
        <v>452</v>
      </c>
      <c r="F27">
        <v>287</v>
      </c>
      <c r="G27">
        <v>159</v>
      </c>
      <c r="H27">
        <f t="shared" si="0"/>
        <v>11</v>
      </c>
    </row>
    <row r="28" spans="1:8" x14ac:dyDescent="0.25">
      <c r="A28">
        <v>387</v>
      </c>
      <c r="B28" t="str">
        <f>STANDINGS_HR[[#This Row],[Team]]&amp;STANDINGS_HR[[#This Row],[League]]</f>
        <v>Team MatanMain Event Las Vegas April 1 League 1</v>
      </c>
      <c r="C28" t="s">
        <v>757</v>
      </c>
      <c r="D28" t="s">
        <v>362</v>
      </c>
      <c r="E28" t="s">
        <v>452</v>
      </c>
      <c r="F28">
        <v>273</v>
      </c>
      <c r="G28">
        <v>95.5</v>
      </c>
      <c r="H28">
        <f t="shared" si="0"/>
        <v>12</v>
      </c>
    </row>
    <row r="29" spans="1:8" x14ac:dyDescent="0.25">
      <c r="A29">
        <v>415</v>
      </c>
      <c r="B29" t="str">
        <f>STANDINGS_HR[[#This Row],[Team]]&amp;STANDINGS_HR[[#This Row],[League]]</f>
        <v>Baseball FuriesMain Event Las Vegas April 1 League 1</v>
      </c>
      <c r="C29" t="s">
        <v>45</v>
      </c>
      <c r="D29" t="s">
        <v>46</v>
      </c>
      <c r="E29" t="s">
        <v>452</v>
      </c>
      <c r="F29">
        <v>265</v>
      </c>
      <c r="G29">
        <v>64</v>
      </c>
      <c r="H29">
        <f t="shared" si="0"/>
        <v>13</v>
      </c>
    </row>
    <row r="30" spans="1:8" x14ac:dyDescent="0.25">
      <c r="A30">
        <v>464</v>
      </c>
      <c r="B30" t="str">
        <f>STANDINGS_HR[[#This Row],[Team]]&amp;STANDINGS_HR[[#This Row],[League]]</f>
        <v>Vegas BanditMain Event Las Vegas April 1 League 1</v>
      </c>
      <c r="C30" t="s">
        <v>294</v>
      </c>
      <c r="D30" t="s">
        <v>295</v>
      </c>
      <c r="E30" t="s">
        <v>452</v>
      </c>
      <c r="F30">
        <v>243</v>
      </c>
      <c r="G30">
        <v>17.5</v>
      </c>
      <c r="H30">
        <f t="shared" si="0"/>
        <v>14</v>
      </c>
    </row>
    <row r="31" spans="1:8" x14ac:dyDescent="0.25">
      <c r="A31">
        <v>474</v>
      </c>
      <c r="B31" t="str">
        <f>STANDINGS_HR[[#This Row],[Team]]&amp;STANDINGS_HR[[#This Row],[League]]</f>
        <v>Yes! Yes! Yes!Main Event Las Vegas April 1 League 1</v>
      </c>
      <c r="C31" t="s">
        <v>786</v>
      </c>
      <c r="D31" t="s">
        <v>787</v>
      </c>
      <c r="E31" t="s">
        <v>452</v>
      </c>
      <c r="F31">
        <v>226</v>
      </c>
      <c r="G31">
        <v>7</v>
      </c>
      <c r="H31">
        <f t="shared" si="0"/>
        <v>15</v>
      </c>
    </row>
    <row r="32" spans="1:8" x14ac:dyDescent="0.25">
      <c r="A32">
        <v>10</v>
      </c>
      <c r="B32" t="str">
        <f>STANDINGS_HR[[#This Row],[Team]]&amp;STANDINGS_HR[[#This Row],[League]]</f>
        <v>Gold Star AwardMain Event Las Vegas April 1 League 2</v>
      </c>
      <c r="C32" t="s">
        <v>524</v>
      </c>
      <c r="D32" t="s">
        <v>365</v>
      </c>
      <c r="E32" t="s">
        <v>437</v>
      </c>
      <c r="F32">
        <v>360</v>
      </c>
      <c r="G32">
        <v>471</v>
      </c>
      <c r="H32">
        <f t="shared" si="0"/>
        <v>1</v>
      </c>
    </row>
    <row r="33" spans="1:8" x14ac:dyDescent="0.25">
      <c r="A33">
        <v>54</v>
      </c>
      <c r="B33" t="str">
        <f>STANDINGS_HR[[#This Row],[Team]]&amp;STANDINGS_HR[[#This Row],[League]]</f>
        <v>K9 || LV3Main Event Las Vegas April 1 League 2</v>
      </c>
      <c r="C33" t="s">
        <v>483</v>
      </c>
      <c r="D33" t="s">
        <v>37</v>
      </c>
      <c r="E33" t="s">
        <v>437</v>
      </c>
      <c r="F33">
        <v>337</v>
      </c>
      <c r="G33">
        <v>425.5</v>
      </c>
      <c r="H33">
        <f t="shared" si="0"/>
        <v>2</v>
      </c>
    </row>
    <row r="34" spans="1:8" x14ac:dyDescent="0.25">
      <c r="A34">
        <v>106</v>
      </c>
      <c r="B34" t="str">
        <f>STANDINGS_HR[[#This Row],[Team]]&amp;STANDINGS_HR[[#This Row],[League]]</f>
        <v>Main Event LVMain Event Las Vegas April 1 League 2</v>
      </c>
      <c r="C34" t="s">
        <v>584</v>
      </c>
      <c r="D34" t="s">
        <v>90</v>
      </c>
      <c r="E34" t="s">
        <v>437</v>
      </c>
      <c r="F34">
        <v>324</v>
      </c>
      <c r="G34">
        <v>376</v>
      </c>
      <c r="H34">
        <f t="shared" si="0"/>
        <v>3</v>
      </c>
    </row>
    <row r="35" spans="1:8" x14ac:dyDescent="0.25">
      <c r="A35">
        <v>108</v>
      </c>
      <c r="B35" t="str">
        <f>STANDINGS_HR[[#This Row],[Team]]&amp;STANDINGS_HR[[#This Row],[League]]</f>
        <v>The ChameleonsMain Event Las Vegas April 1 League 2</v>
      </c>
      <c r="C35" t="s">
        <v>690</v>
      </c>
      <c r="D35" t="s">
        <v>691</v>
      </c>
      <c r="E35" t="s">
        <v>437</v>
      </c>
      <c r="F35">
        <v>324</v>
      </c>
      <c r="G35">
        <v>376</v>
      </c>
      <c r="H35">
        <f t="shared" si="0"/>
        <v>4</v>
      </c>
    </row>
    <row r="36" spans="1:8" x14ac:dyDescent="0.25">
      <c r="A36">
        <v>119</v>
      </c>
      <c r="B36" t="str">
        <f>STANDINGS_HR[[#This Row],[Team]]&amp;STANDINGS_HR[[#This Row],[League]]</f>
        <v>Sad SackMain Event Las Vegas April 1 League 2</v>
      </c>
      <c r="C36" t="s">
        <v>753</v>
      </c>
      <c r="D36" t="s">
        <v>262</v>
      </c>
      <c r="E36" t="s">
        <v>437</v>
      </c>
      <c r="F36">
        <v>322</v>
      </c>
      <c r="G36">
        <v>363</v>
      </c>
      <c r="H36">
        <f t="shared" si="0"/>
        <v>5</v>
      </c>
    </row>
    <row r="37" spans="1:8" x14ac:dyDescent="0.25">
      <c r="A37">
        <v>143</v>
      </c>
      <c r="B37" t="str">
        <f>STANDINGS_HR[[#This Row],[Team]]&amp;STANDINGS_HR[[#This Row],[League]]</f>
        <v>The HerdMain Event Las Vegas April 1 League 2</v>
      </c>
      <c r="C37" t="s">
        <v>528</v>
      </c>
      <c r="D37" t="s">
        <v>529</v>
      </c>
      <c r="E37" t="s">
        <v>437</v>
      </c>
      <c r="F37">
        <v>319</v>
      </c>
      <c r="G37">
        <v>341</v>
      </c>
      <c r="H37">
        <f t="shared" si="0"/>
        <v>6</v>
      </c>
    </row>
    <row r="38" spans="1:8" x14ac:dyDescent="0.25">
      <c r="A38">
        <v>157</v>
      </c>
      <c r="B38" t="str">
        <f>STANDINGS_HR[[#This Row],[Team]]&amp;STANDINGS_HR[[#This Row],[League]]</f>
        <v>Lambda Lambda LambdaMain Event Las Vegas April 1 League 2</v>
      </c>
      <c r="C38" t="s">
        <v>480</v>
      </c>
      <c r="D38" t="s">
        <v>72</v>
      </c>
      <c r="E38" t="s">
        <v>437</v>
      </c>
      <c r="F38">
        <v>316</v>
      </c>
      <c r="G38">
        <v>323</v>
      </c>
      <c r="H38">
        <f t="shared" si="0"/>
        <v>7</v>
      </c>
    </row>
    <row r="39" spans="1:8" x14ac:dyDescent="0.25">
      <c r="A39">
        <v>217</v>
      </c>
      <c r="B39" t="str">
        <f>STANDINGS_HR[[#This Row],[Team]]&amp;STANDINGS_HR[[#This Row],[League]]</f>
        <v>Cub KickersMain Event Las Vegas April 1 League 2</v>
      </c>
      <c r="C39" t="s">
        <v>795</v>
      </c>
      <c r="D39" t="s">
        <v>356</v>
      </c>
      <c r="E39" t="s">
        <v>437</v>
      </c>
      <c r="F39">
        <v>303</v>
      </c>
      <c r="G39">
        <v>260.5</v>
      </c>
      <c r="H39">
        <f t="shared" si="0"/>
        <v>8</v>
      </c>
    </row>
    <row r="40" spans="1:8" x14ac:dyDescent="0.25">
      <c r="A40">
        <v>327</v>
      </c>
      <c r="B40" t="str">
        <f>STANDINGS_HR[[#This Row],[Team]]&amp;STANDINGS_HR[[#This Row],[League]]</f>
        <v>Edwards Bay Fox PenMain Event Las Vegas April 1 League 2</v>
      </c>
      <c r="C40" t="s">
        <v>436</v>
      </c>
      <c r="D40" t="s">
        <v>211</v>
      </c>
      <c r="E40" t="s">
        <v>437</v>
      </c>
      <c r="F40">
        <v>286</v>
      </c>
      <c r="G40">
        <v>152.5</v>
      </c>
      <c r="H40">
        <f t="shared" si="0"/>
        <v>9</v>
      </c>
    </row>
    <row r="41" spans="1:8" x14ac:dyDescent="0.25">
      <c r="A41">
        <v>332</v>
      </c>
      <c r="B41" t="str">
        <f>STANDINGS_HR[[#This Row],[Team]]&amp;STANDINGS_HR[[#This Row],[League]]</f>
        <v>Black 11Main Event Las Vegas April 1 League 2</v>
      </c>
      <c r="C41" t="s">
        <v>702</v>
      </c>
      <c r="D41" t="s">
        <v>703</v>
      </c>
      <c r="E41" t="s">
        <v>437</v>
      </c>
      <c r="F41">
        <v>285</v>
      </c>
      <c r="G41">
        <v>145</v>
      </c>
      <c r="H41">
        <f t="shared" si="0"/>
        <v>10</v>
      </c>
    </row>
    <row r="42" spans="1:8" x14ac:dyDescent="0.25">
      <c r="A42">
        <v>348</v>
      </c>
      <c r="B42" t="str">
        <f>STANDINGS_HR[[#This Row],[Team]]&amp;STANDINGS_HR[[#This Row],[League]]</f>
        <v>High HopesMain Event Las Vegas April 1 League 2</v>
      </c>
      <c r="C42" t="s">
        <v>228</v>
      </c>
      <c r="D42" t="s">
        <v>229</v>
      </c>
      <c r="E42" t="s">
        <v>437</v>
      </c>
      <c r="F42">
        <v>282</v>
      </c>
      <c r="G42">
        <v>131.5</v>
      </c>
      <c r="H42">
        <f t="shared" si="0"/>
        <v>11</v>
      </c>
    </row>
    <row r="43" spans="1:8" x14ac:dyDescent="0.25">
      <c r="A43">
        <v>360</v>
      </c>
      <c r="B43" t="str">
        <f>STANDINGS_HR[[#This Row],[Team]]&amp;STANDINGS_HR[[#This Row],[League]]</f>
        <v>Bigly SmallsMain Event Las Vegas April 1 League 2</v>
      </c>
      <c r="C43" t="s">
        <v>744</v>
      </c>
      <c r="D43" t="s">
        <v>745</v>
      </c>
      <c r="E43" t="s">
        <v>437</v>
      </c>
      <c r="F43">
        <v>278</v>
      </c>
      <c r="G43">
        <v>118.5</v>
      </c>
      <c r="H43">
        <f t="shared" si="0"/>
        <v>12</v>
      </c>
    </row>
    <row r="44" spans="1:8" x14ac:dyDescent="0.25">
      <c r="A44">
        <v>399</v>
      </c>
      <c r="B44" t="str">
        <f>STANDINGS_HR[[#This Row],[Team]]&amp;STANDINGS_HR[[#This Row],[League]]</f>
        <v>High Hard OneMain Event Las Vegas April 1 League 2</v>
      </c>
      <c r="C44" t="s">
        <v>782</v>
      </c>
      <c r="D44" t="s">
        <v>29</v>
      </c>
      <c r="E44" t="s">
        <v>437</v>
      </c>
      <c r="F44">
        <v>270</v>
      </c>
      <c r="G44">
        <v>81</v>
      </c>
      <c r="H44">
        <f t="shared" si="0"/>
        <v>13</v>
      </c>
    </row>
    <row r="45" spans="1:8" x14ac:dyDescent="0.25">
      <c r="A45">
        <v>430</v>
      </c>
      <c r="B45" t="str">
        <f>STANDINGS_HR[[#This Row],[Team]]&amp;STANDINGS_HR[[#This Row],[League]]</f>
        <v>coldwater coyotesMain Event Las Vegas April 1 League 2</v>
      </c>
      <c r="C45" t="s">
        <v>644</v>
      </c>
      <c r="D45" t="s">
        <v>381</v>
      </c>
      <c r="E45" t="s">
        <v>437</v>
      </c>
      <c r="F45">
        <v>263</v>
      </c>
      <c r="G45">
        <v>54</v>
      </c>
      <c r="H45">
        <f t="shared" si="0"/>
        <v>14</v>
      </c>
    </row>
    <row r="46" spans="1:8" x14ac:dyDescent="0.25">
      <c r="A46">
        <v>458</v>
      </c>
      <c r="B46" t="str">
        <f>STANDINGS_HR[[#This Row],[Team]]&amp;STANDINGS_HR[[#This Row],[League]]</f>
        <v>Bash BrosMain Event Las Vegas April 1 League 2</v>
      </c>
      <c r="C46" t="s">
        <v>818</v>
      </c>
      <c r="D46" t="s">
        <v>820</v>
      </c>
      <c r="E46" t="s">
        <v>437</v>
      </c>
      <c r="F46">
        <v>246</v>
      </c>
      <c r="G46">
        <v>22.5</v>
      </c>
      <c r="H46">
        <f t="shared" si="0"/>
        <v>15</v>
      </c>
    </row>
    <row r="47" spans="1:8" x14ac:dyDescent="0.25">
      <c r="A47">
        <v>88</v>
      </c>
      <c r="B47" t="str">
        <f>STANDINGS_HR[[#This Row],[Team]]&amp;STANDINGS_HR[[#This Row],[League]]</f>
        <v>Fire Dynasty BCMain Event Las Vegas April 1 League 3</v>
      </c>
      <c r="C47" t="s">
        <v>21</v>
      </c>
      <c r="D47" t="s">
        <v>22</v>
      </c>
      <c r="E47" t="s">
        <v>407</v>
      </c>
      <c r="F47">
        <v>328</v>
      </c>
      <c r="G47">
        <v>394.5</v>
      </c>
      <c r="H47">
        <f t="shared" si="0"/>
        <v>1</v>
      </c>
    </row>
    <row r="48" spans="1:8" x14ac:dyDescent="0.25">
      <c r="A48">
        <v>93</v>
      </c>
      <c r="B48" t="str">
        <f>STANDINGS_HR[[#This Row],[Team]]&amp;STANDINGS_HR[[#This Row],[League]]</f>
        <v>Story TimeMain Event Las Vegas April 1 League 3</v>
      </c>
      <c r="C48" t="s">
        <v>701</v>
      </c>
      <c r="D48" t="s">
        <v>177</v>
      </c>
      <c r="E48" t="s">
        <v>407</v>
      </c>
      <c r="F48">
        <v>327</v>
      </c>
      <c r="G48">
        <v>389</v>
      </c>
      <c r="H48">
        <f t="shared" si="0"/>
        <v>2</v>
      </c>
    </row>
    <row r="49" spans="1:8" x14ac:dyDescent="0.25">
      <c r="A49">
        <v>116</v>
      </c>
      <c r="B49" t="str">
        <f>STANDINGS_HR[[#This Row],[Team]]&amp;STANDINGS_HR[[#This Row],[League]]</f>
        <v>Bama #1Main Event Las Vegas April 1 League 3</v>
      </c>
      <c r="C49" t="s">
        <v>367</v>
      </c>
      <c r="D49" t="s">
        <v>127</v>
      </c>
      <c r="E49" t="s">
        <v>407</v>
      </c>
      <c r="F49">
        <v>322</v>
      </c>
      <c r="G49">
        <v>363</v>
      </c>
      <c r="H49">
        <f t="shared" si="0"/>
        <v>3</v>
      </c>
    </row>
    <row r="50" spans="1:8" x14ac:dyDescent="0.25">
      <c r="A50">
        <v>139</v>
      </c>
      <c r="B50" t="str">
        <f>STANDINGS_HR[[#This Row],[Team]]&amp;STANDINGS_HR[[#This Row],[League]]</f>
        <v>FLAWLESS VICTORYMain Event Las Vegas April 1 League 3</v>
      </c>
      <c r="C50" t="s">
        <v>264</v>
      </c>
      <c r="D50" t="s">
        <v>265</v>
      </c>
      <c r="E50" t="s">
        <v>407</v>
      </c>
      <c r="F50">
        <v>319</v>
      </c>
      <c r="G50">
        <v>341</v>
      </c>
      <c r="H50">
        <f t="shared" si="0"/>
        <v>4</v>
      </c>
    </row>
    <row r="51" spans="1:8" x14ac:dyDescent="0.25">
      <c r="A51">
        <v>142</v>
      </c>
      <c r="B51" t="str">
        <f>STANDINGS_HR[[#This Row],[Team]]&amp;STANDINGS_HR[[#This Row],[League]]</f>
        <v>Sultans of SmackMain Event Las Vegas April 1 League 3</v>
      </c>
      <c r="C51" t="s">
        <v>98</v>
      </c>
      <c r="D51" t="s">
        <v>99</v>
      </c>
      <c r="E51" t="s">
        <v>407</v>
      </c>
      <c r="F51">
        <v>319</v>
      </c>
      <c r="G51">
        <v>341</v>
      </c>
      <c r="H51">
        <f t="shared" si="0"/>
        <v>5</v>
      </c>
    </row>
    <row r="52" spans="1:8" x14ac:dyDescent="0.25">
      <c r="A52">
        <v>164</v>
      </c>
      <c r="B52" t="str">
        <f>STANDINGS_HR[[#This Row],[Team]]&amp;STANDINGS_HR[[#This Row],[League]]</f>
        <v>Worst Russians EverMain Event Las Vegas April 1 League 3</v>
      </c>
      <c r="C52" t="s">
        <v>159</v>
      </c>
      <c r="D52" t="s">
        <v>364</v>
      </c>
      <c r="E52" t="s">
        <v>407</v>
      </c>
      <c r="F52">
        <v>314</v>
      </c>
      <c r="G52">
        <v>317.5</v>
      </c>
      <c r="H52">
        <f t="shared" si="0"/>
        <v>6</v>
      </c>
    </row>
    <row r="53" spans="1:8" x14ac:dyDescent="0.25">
      <c r="A53">
        <v>222</v>
      </c>
      <c r="B53" t="str">
        <f>STANDINGS_HR[[#This Row],[Team]]&amp;STANDINGS_HR[[#This Row],[League]]</f>
        <v>Team ChristensonMain Event Las Vegas April 1 League 3</v>
      </c>
      <c r="C53" t="s">
        <v>332</v>
      </c>
      <c r="D53" t="s">
        <v>68</v>
      </c>
      <c r="E53" t="s">
        <v>407</v>
      </c>
      <c r="F53">
        <v>303</v>
      </c>
      <c r="G53">
        <v>260.5</v>
      </c>
      <c r="H53">
        <f t="shared" si="0"/>
        <v>7</v>
      </c>
    </row>
    <row r="54" spans="1:8" x14ac:dyDescent="0.25">
      <c r="A54">
        <v>226</v>
      </c>
      <c r="B54" t="str">
        <f>STANDINGS_HR[[#This Row],[Team]]&amp;STANDINGS_HR[[#This Row],[League]]</f>
        <v>Team CameronMain Event Las Vegas April 1 League 3</v>
      </c>
      <c r="C54" t="s">
        <v>85</v>
      </c>
      <c r="D54" t="s">
        <v>86</v>
      </c>
      <c r="E54" t="s">
        <v>407</v>
      </c>
      <c r="F54">
        <v>302</v>
      </c>
      <c r="G54">
        <v>254.5</v>
      </c>
      <c r="H54">
        <f t="shared" si="0"/>
        <v>8</v>
      </c>
    </row>
    <row r="55" spans="1:8" x14ac:dyDescent="0.25">
      <c r="A55">
        <v>275</v>
      </c>
      <c r="B55" t="str">
        <f>STANDINGS_HR[[#This Row],[Team]]&amp;STANDINGS_HR[[#This Row],[League]]</f>
        <v>Walla WallaMain Event Las Vegas April 1 League 3</v>
      </c>
      <c r="C55" t="s">
        <v>788</v>
      </c>
      <c r="D55" t="s">
        <v>789</v>
      </c>
      <c r="E55" t="s">
        <v>407</v>
      </c>
      <c r="F55">
        <v>295</v>
      </c>
      <c r="G55">
        <v>209.5</v>
      </c>
      <c r="H55">
        <f t="shared" si="0"/>
        <v>9</v>
      </c>
    </row>
    <row r="56" spans="1:8" x14ac:dyDescent="0.25">
      <c r="A56">
        <v>303</v>
      </c>
      <c r="B56" t="str">
        <f>STANDINGS_HR[[#This Row],[Team]]&amp;STANDINGS_HR[[#This Row],[League]]</f>
        <v>Lamentation of Their WomenMain Event Las Vegas April 1 League 3</v>
      </c>
      <c r="C56" t="s">
        <v>742</v>
      </c>
      <c r="D56" t="s">
        <v>743</v>
      </c>
      <c r="E56" t="s">
        <v>407</v>
      </c>
      <c r="F56">
        <v>290</v>
      </c>
      <c r="G56">
        <v>177.5</v>
      </c>
      <c r="H56">
        <f t="shared" si="0"/>
        <v>10</v>
      </c>
    </row>
    <row r="57" spans="1:8" x14ac:dyDescent="0.25">
      <c r="A57">
        <v>309</v>
      </c>
      <c r="B57" t="str">
        <f>STANDINGS_HR[[#This Row],[Team]]&amp;STANDINGS_HR[[#This Row],[League]]</f>
        <v>Low TalkersMain Event Las Vegas April 1 League 3</v>
      </c>
      <c r="C57" t="s">
        <v>189</v>
      </c>
      <c r="D57" t="s">
        <v>190</v>
      </c>
      <c r="E57" t="s">
        <v>407</v>
      </c>
      <c r="F57">
        <v>289</v>
      </c>
      <c r="G57">
        <v>171</v>
      </c>
      <c r="H57">
        <f t="shared" si="0"/>
        <v>11</v>
      </c>
    </row>
    <row r="58" spans="1:8" x14ac:dyDescent="0.25">
      <c r="A58">
        <v>312</v>
      </c>
      <c r="B58" t="str">
        <f>STANDINGS_HR[[#This Row],[Team]]&amp;STANDINGS_HR[[#This Row],[League]]</f>
        <v>Spinning DecompositionMain Event Las Vegas April 1 League 3</v>
      </c>
      <c r="C58" t="s">
        <v>785</v>
      </c>
      <c r="D58" t="s">
        <v>391</v>
      </c>
      <c r="E58" t="s">
        <v>407</v>
      </c>
      <c r="F58">
        <v>289</v>
      </c>
      <c r="G58">
        <v>171</v>
      </c>
      <c r="H58">
        <f t="shared" si="0"/>
        <v>12</v>
      </c>
    </row>
    <row r="59" spans="1:8" x14ac:dyDescent="0.25">
      <c r="A59">
        <v>318</v>
      </c>
      <c r="B59" t="str">
        <f>STANDINGS_HR[[#This Row],[Team]]&amp;STANDINGS_HR[[#This Row],[League]]</f>
        <v>Team DoyleMain Event Las Vegas April 1 League 3</v>
      </c>
      <c r="C59" t="s">
        <v>363</v>
      </c>
      <c r="D59" t="s">
        <v>44</v>
      </c>
      <c r="E59" t="s">
        <v>407</v>
      </c>
      <c r="F59">
        <v>288</v>
      </c>
      <c r="G59">
        <v>165</v>
      </c>
      <c r="H59">
        <f t="shared" si="0"/>
        <v>13</v>
      </c>
    </row>
    <row r="60" spans="1:8" x14ac:dyDescent="0.25">
      <c r="A60">
        <v>329</v>
      </c>
      <c r="B60" t="str">
        <f>STANDINGS_HR[[#This Row],[Team]]&amp;STANDINGS_HR[[#This Row],[League]]</f>
        <v>Party TitMain Event Las Vegas April 1 League 3</v>
      </c>
      <c r="C60" t="s">
        <v>699</v>
      </c>
      <c r="D60" t="s">
        <v>700</v>
      </c>
      <c r="E60" t="s">
        <v>407</v>
      </c>
      <c r="F60">
        <v>286</v>
      </c>
      <c r="G60">
        <v>152.5</v>
      </c>
      <c r="H60">
        <f t="shared" si="0"/>
        <v>14</v>
      </c>
    </row>
    <row r="61" spans="1:8" x14ac:dyDescent="0.25">
      <c r="A61">
        <v>397</v>
      </c>
      <c r="B61" t="str">
        <f>STANDINGS_HR[[#This Row],[Team]]&amp;STANDINGS_HR[[#This Row],[League]]</f>
        <v>ctm lvMain Event Las Vegas April 1 League 3</v>
      </c>
      <c r="C61" t="s">
        <v>832</v>
      </c>
      <c r="D61" t="s">
        <v>93</v>
      </c>
      <c r="E61" t="s">
        <v>407</v>
      </c>
      <c r="F61">
        <v>271</v>
      </c>
      <c r="G61">
        <v>85</v>
      </c>
      <c r="H61">
        <f t="shared" si="0"/>
        <v>15</v>
      </c>
    </row>
    <row r="62" spans="1:8" x14ac:dyDescent="0.25">
      <c r="A62">
        <v>6</v>
      </c>
      <c r="B62" t="str">
        <f>STANDINGS_HR[[#This Row],[Team]]&amp;STANDINGS_HR[[#This Row],[League]]</f>
        <v>Miami MacMain Event Las Vegas April 1 League 4</v>
      </c>
      <c r="C62" t="s">
        <v>267</v>
      </c>
      <c r="D62" t="s">
        <v>268</v>
      </c>
      <c r="E62" t="s">
        <v>459</v>
      </c>
      <c r="F62">
        <v>363</v>
      </c>
      <c r="G62">
        <v>475</v>
      </c>
      <c r="H62">
        <f t="shared" si="0"/>
        <v>1</v>
      </c>
    </row>
    <row r="63" spans="1:8" x14ac:dyDescent="0.25">
      <c r="A63">
        <v>35</v>
      </c>
      <c r="B63" t="str">
        <f>STANDINGS_HR[[#This Row],[Team]]&amp;STANDINGS_HR[[#This Row],[League]]</f>
        <v>Not My YearMain Event Las Vegas April 1 League 4</v>
      </c>
      <c r="C63" t="s">
        <v>530</v>
      </c>
      <c r="D63" t="s">
        <v>28</v>
      </c>
      <c r="E63" t="s">
        <v>459</v>
      </c>
      <c r="F63">
        <v>344</v>
      </c>
      <c r="G63">
        <v>445.5</v>
      </c>
      <c r="H63">
        <f t="shared" si="0"/>
        <v>2</v>
      </c>
    </row>
    <row r="64" spans="1:8" x14ac:dyDescent="0.25">
      <c r="A64">
        <v>48</v>
      </c>
      <c r="B64" t="str">
        <f>STANDINGS_HR[[#This Row],[Team]]&amp;STANDINGS_HR[[#This Row],[League]]</f>
        <v>Nellie BeesMain Event Las Vegas April 1 League 4</v>
      </c>
      <c r="C64" t="s">
        <v>532</v>
      </c>
      <c r="D64" t="s">
        <v>533</v>
      </c>
      <c r="E64" t="s">
        <v>459</v>
      </c>
      <c r="F64">
        <v>339</v>
      </c>
      <c r="G64">
        <v>433.5</v>
      </c>
      <c r="H64">
        <f t="shared" si="0"/>
        <v>3</v>
      </c>
    </row>
    <row r="65" spans="1:8" x14ac:dyDescent="0.25">
      <c r="A65">
        <v>56</v>
      </c>
      <c r="B65" t="str">
        <f>STANDINGS_HR[[#This Row],[Team]]&amp;STANDINGS_HR[[#This Row],[League]]</f>
        <v>deadmoney6Main Event Las Vegas April 1 League 4</v>
      </c>
      <c r="C65" t="s">
        <v>308</v>
      </c>
      <c r="D65" t="s">
        <v>53</v>
      </c>
      <c r="E65" t="s">
        <v>459</v>
      </c>
      <c r="F65">
        <v>337</v>
      </c>
      <c r="G65">
        <v>425.5</v>
      </c>
      <c r="H65">
        <f t="shared" si="0"/>
        <v>4</v>
      </c>
    </row>
    <row r="66" spans="1:8" x14ac:dyDescent="0.25">
      <c r="A66">
        <v>91</v>
      </c>
      <c r="B66" t="str">
        <f>STANDINGS_HR[[#This Row],[Team]]&amp;STANDINGS_HR[[#This Row],[League]]</f>
        <v>Cleveland DustmitesMain Event Las Vegas April 1 League 4</v>
      </c>
      <c r="C66" t="s">
        <v>397</v>
      </c>
      <c r="D66" t="s">
        <v>293</v>
      </c>
      <c r="E66" t="s">
        <v>459</v>
      </c>
      <c r="F66">
        <v>327</v>
      </c>
      <c r="G66">
        <v>389</v>
      </c>
      <c r="H66">
        <f t="shared" ref="H66:H129" si="1">IF(E66=E65,H65+1,1)</f>
        <v>5</v>
      </c>
    </row>
    <row r="67" spans="1:8" x14ac:dyDescent="0.25">
      <c r="A67">
        <v>111</v>
      </c>
      <c r="B67" t="str">
        <f>STANDINGS_HR[[#This Row],[Team]]&amp;STANDINGS_HR[[#This Row],[League]]</f>
        <v>King of QueensMain Event Las Vegas April 1 League 4</v>
      </c>
      <c r="C67" t="s">
        <v>105</v>
      </c>
      <c r="D67" t="s">
        <v>106</v>
      </c>
      <c r="E67" t="s">
        <v>459</v>
      </c>
      <c r="F67">
        <v>323</v>
      </c>
      <c r="G67">
        <v>369</v>
      </c>
      <c r="H67">
        <f t="shared" si="1"/>
        <v>6</v>
      </c>
    </row>
    <row r="68" spans="1:8" x14ac:dyDescent="0.25">
      <c r="A68">
        <v>127</v>
      </c>
      <c r="B68" t="str">
        <f>STANDINGS_HR[[#This Row],[Team]]&amp;STANDINGS_HR[[#This Row],[League]]</f>
        <v>The Gamblers 2017Main Event Las Vegas April 1 League 4</v>
      </c>
      <c r="C68" t="s">
        <v>732</v>
      </c>
      <c r="D68" t="s">
        <v>733</v>
      </c>
      <c r="E68" t="s">
        <v>459</v>
      </c>
      <c r="F68">
        <v>321</v>
      </c>
      <c r="G68">
        <v>357</v>
      </c>
      <c r="H68">
        <f t="shared" si="1"/>
        <v>7</v>
      </c>
    </row>
    <row r="69" spans="1:8" x14ac:dyDescent="0.25">
      <c r="A69">
        <v>235</v>
      </c>
      <c r="B69" t="str">
        <f>STANDINGS_HR[[#This Row],[Team]]&amp;STANDINGS_HR[[#This Row],[League]]</f>
        <v>Main Squeeze 2Main Event Las Vegas April 1 League 4</v>
      </c>
      <c r="C69" t="s">
        <v>512</v>
      </c>
      <c r="D69" t="s">
        <v>238</v>
      </c>
      <c r="E69" t="s">
        <v>459</v>
      </c>
      <c r="F69">
        <v>300</v>
      </c>
      <c r="G69">
        <v>245</v>
      </c>
      <c r="H69">
        <f t="shared" si="1"/>
        <v>8</v>
      </c>
    </row>
    <row r="70" spans="1:8" x14ac:dyDescent="0.25">
      <c r="A70">
        <v>310</v>
      </c>
      <c r="B70" t="str">
        <f>STANDINGS_HR[[#This Row],[Team]]&amp;STANDINGS_HR[[#This Row],[League]]</f>
        <v>MANKIND NATION &amp; SEABASSMain Event Las Vegas April 1 League 4</v>
      </c>
      <c r="C70" t="s">
        <v>209</v>
      </c>
      <c r="D70" t="s">
        <v>210</v>
      </c>
      <c r="E70" t="s">
        <v>459</v>
      </c>
      <c r="F70">
        <v>289</v>
      </c>
      <c r="G70">
        <v>171</v>
      </c>
      <c r="H70">
        <f t="shared" si="1"/>
        <v>9</v>
      </c>
    </row>
    <row r="71" spans="1:8" x14ac:dyDescent="0.25">
      <c r="A71">
        <v>363</v>
      </c>
      <c r="B71" t="str">
        <f>STANDINGS_HR[[#This Row],[Team]]&amp;STANDINGS_HR[[#This Row],[League]]</f>
        <v>Stricks SlumpBusters 3Main Event Las Vegas April 1 League 4</v>
      </c>
      <c r="C71" t="s">
        <v>683</v>
      </c>
      <c r="D71" t="s">
        <v>245</v>
      </c>
      <c r="E71" t="s">
        <v>459</v>
      </c>
      <c r="F71">
        <v>278</v>
      </c>
      <c r="G71">
        <v>118.5</v>
      </c>
      <c r="H71">
        <f t="shared" si="1"/>
        <v>10</v>
      </c>
    </row>
    <row r="72" spans="1:8" x14ac:dyDescent="0.25">
      <c r="A72">
        <v>365</v>
      </c>
      <c r="B72" t="str">
        <f>STANDINGS_HR[[#This Row],[Team]]&amp;STANDINGS_HR[[#This Row],[League]]</f>
        <v>The Yellow JerseysMain Event Las Vegas April 1 League 4</v>
      </c>
      <c r="C72" t="s">
        <v>790</v>
      </c>
      <c r="D72" t="s">
        <v>792</v>
      </c>
      <c r="E72" t="s">
        <v>459</v>
      </c>
      <c r="F72">
        <v>278</v>
      </c>
      <c r="G72">
        <v>118.5</v>
      </c>
      <c r="H72">
        <f t="shared" si="1"/>
        <v>11</v>
      </c>
    </row>
    <row r="73" spans="1:8" x14ac:dyDescent="0.25">
      <c r="A73">
        <v>396</v>
      </c>
      <c r="B73" t="str">
        <f>STANDINGS_HR[[#This Row],[Team]]&amp;STANDINGS_HR[[#This Row],[League]]</f>
        <v>Waffle HouseMain Event Las Vegas April 1 League 4</v>
      </c>
      <c r="C73" t="s">
        <v>621</v>
      </c>
      <c r="D73" t="s">
        <v>622</v>
      </c>
      <c r="E73" t="s">
        <v>459</v>
      </c>
      <c r="F73">
        <v>271</v>
      </c>
      <c r="G73">
        <v>85</v>
      </c>
      <c r="H73">
        <f t="shared" si="1"/>
        <v>12</v>
      </c>
    </row>
    <row r="74" spans="1:8" x14ac:dyDescent="0.25">
      <c r="A74">
        <v>403</v>
      </c>
      <c r="B74" t="str">
        <f>STANDINGS_HR[[#This Row],[Team]]&amp;STANDINGS_HR[[#This Row],[League]]</f>
        <v>Fossy's StokedMain Event Las Vegas April 1 League 4</v>
      </c>
      <c r="C74" t="s">
        <v>593</v>
      </c>
      <c r="D74" t="s">
        <v>36</v>
      </c>
      <c r="E74" t="s">
        <v>459</v>
      </c>
      <c r="F74">
        <v>269</v>
      </c>
      <c r="G74">
        <v>78</v>
      </c>
      <c r="H74">
        <f t="shared" si="1"/>
        <v>13</v>
      </c>
    </row>
    <row r="75" spans="1:8" x14ac:dyDescent="0.25">
      <c r="A75">
        <v>437</v>
      </c>
      <c r="B75" t="str">
        <f>STANDINGS_HR[[#This Row],[Team]]&amp;STANDINGS_HR[[#This Row],[League]]</f>
        <v>CC's DesperadosMain Event Las Vegas April 1 League 4</v>
      </c>
      <c r="C75" t="s">
        <v>157</v>
      </c>
      <c r="D75" t="s">
        <v>158</v>
      </c>
      <c r="E75" t="s">
        <v>459</v>
      </c>
      <c r="F75">
        <v>260</v>
      </c>
      <c r="G75">
        <v>43.5</v>
      </c>
      <c r="H75">
        <f t="shared" si="1"/>
        <v>14</v>
      </c>
    </row>
    <row r="76" spans="1:8" x14ac:dyDescent="0.25">
      <c r="A76">
        <v>465</v>
      </c>
      <c r="B76" t="str">
        <f>STANDINGS_HR[[#This Row],[Team]]&amp;STANDINGS_HR[[#This Row],[League]]</f>
        <v>PACO THYMEMain Event Las Vegas April 1 League 4</v>
      </c>
      <c r="C76" t="s">
        <v>80</v>
      </c>
      <c r="D76" t="s">
        <v>81</v>
      </c>
      <c r="E76" t="s">
        <v>459</v>
      </c>
      <c r="F76">
        <v>242</v>
      </c>
      <c r="G76">
        <v>15.5</v>
      </c>
      <c r="H76">
        <f t="shared" si="1"/>
        <v>15</v>
      </c>
    </row>
    <row r="77" spans="1:8" x14ac:dyDescent="0.25">
      <c r="A77">
        <v>40</v>
      </c>
      <c r="B77" t="str">
        <f>STANDINGS_HR[[#This Row],[Team]]&amp;STANDINGS_HR[[#This Row],[League]]</f>
        <v>Cali CartelMain Event Las Vegas April 1 League 5</v>
      </c>
      <c r="C77" t="s">
        <v>133</v>
      </c>
      <c r="D77" t="s">
        <v>134</v>
      </c>
      <c r="E77" t="s">
        <v>434</v>
      </c>
      <c r="F77">
        <v>342</v>
      </c>
      <c r="G77">
        <v>440.5</v>
      </c>
      <c r="H77">
        <f t="shared" si="1"/>
        <v>1</v>
      </c>
    </row>
    <row r="78" spans="1:8" x14ac:dyDescent="0.25">
      <c r="A78">
        <v>53</v>
      </c>
      <c r="B78" t="str">
        <f>STANDINGS_HR[[#This Row],[Team]]&amp;STANDINGS_HR[[#This Row],[League]]</f>
        <v>Team RobinsonMain Event Las Vegas April 1 League 5</v>
      </c>
      <c r="C78" t="s">
        <v>59</v>
      </c>
      <c r="D78" t="s">
        <v>60</v>
      </c>
      <c r="E78" t="s">
        <v>434</v>
      </c>
      <c r="F78">
        <v>338</v>
      </c>
      <c r="G78">
        <v>429.5</v>
      </c>
      <c r="H78">
        <f t="shared" si="1"/>
        <v>2</v>
      </c>
    </row>
    <row r="79" spans="1:8" x14ac:dyDescent="0.25">
      <c r="A79">
        <v>65</v>
      </c>
      <c r="B79" t="str">
        <f>STANDINGS_HR[[#This Row],[Team]]&amp;STANDINGS_HR[[#This Row],[League]]</f>
        <v>Team WithrowMain Event Las Vegas April 1 League 5</v>
      </c>
      <c r="C79" t="s">
        <v>433</v>
      </c>
      <c r="D79" t="s">
        <v>435</v>
      </c>
      <c r="E79" t="s">
        <v>434</v>
      </c>
      <c r="F79">
        <v>335</v>
      </c>
      <c r="G79">
        <v>417.5</v>
      </c>
      <c r="H79">
        <f t="shared" si="1"/>
        <v>3</v>
      </c>
    </row>
    <row r="80" spans="1:8" x14ac:dyDescent="0.25">
      <c r="A80">
        <v>77</v>
      </c>
      <c r="B80" t="str">
        <f>STANDINGS_HR[[#This Row],[Team]]&amp;STANDINGS_HR[[#This Row],[League]]</f>
        <v>Slappy and PentawMain Event Las Vegas April 1 League 5</v>
      </c>
      <c r="C80" t="s">
        <v>552</v>
      </c>
      <c r="D80" t="s">
        <v>55</v>
      </c>
      <c r="E80" t="s">
        <v>434</v>
      </c>
      <c r="F80">
        <v>332</v>
      </c>
      <c r="G80">
        <v>405</v>
      </c>
      <c r="H80">
        <f t="shared" si="1"/>
        <v>4</v>
      </c>
    </row>
    <row r="81" spans="1:8" x14ac:dyDescent="0.25">
      <c r="A81">
        <v>87</v>
      </c>
      <c r="B81" t="str">
        <f>STANDINGS_HR[[#This Row],[Team]]&amp;STANDINGS_HR[[#This Row],[League]]</f>
        <v>Dude, it's Football Season!!!Main Event Las Vegas April 1 League 5</v>
      </c>
      <c r="C81" t="s">
        <v>557</v>
      </c>
      <c r="D81" t="s">
        <v>255</v>
      </c>
      <c r="E81" t="s">
        <v>434</v>
      </c>
      <c r="F81">
        <v>328</v>
      </c>
      <c r="G81">
        <v>394.5</v>
      </c>
      <c r="H81">
        <f t="shared" si="1"/>
        <v>5</v>
      </c>
    </row>
    <row r="82" spans="1:8" x14ac:dyDescent="0.25">
      <c r="A82">
        <v>110</v>
      </c>
      <c r="B82" t="str">
        <f>STANDINGS_HR[[#This Row],[Team]]&amp;STANDINGS_HR[[#This Row],[League]]</f>
        <v>Hungry HipposMain Event Las Vegas April 1 League 5</v>
      </c>
      <c r="C82" t="s">
        <v>518</v>
      </c>
      <c r="D82" t="s">
        <v>519</v>
      </c>
      <c r="E82" t="s">
        <v>434</v>
      </c>
      <c r="F82">
        <v>323</v>
      </c>
      <c r="G82">
        <v>369</v>
      </c>
      <c r="H82">
        <f t="shared" si="1"/>
        <v>6</v>
      </c>
    </row>
    <row r="83" spans="1:8" x14ac:dyDescent="0.25">
      <c r="A83">
        <v>194</v>
      </c>
      <c r="B83" t="str">
        <f>STANDINGS_HR[[#This Row],[Team]]&amp;STANDINGS_HR[[#This Row],[League]]</f>
        <v>Man In BlackMain Event Las Vegas April 1 League 5</v>
      </c>
      <c r="C83" t="s">
        <v>514</v>
      </c>
      <c r="D83" t="s">
        <v>212</v>
      </c>
      <c r="E83" t="s">
        <v>434</v>
      </c>
      <c r="F83">
        <v>308</v>
      </c>
      <c r="G83">
        <v>289</v>
      </c>
      <c r="H83">
        <f t="shared" si="1"/>
        <v>7</v>
      </c>
    </row>
    <row r="84" spans="1:8" x14ac:dyDescent="0.25">
      <c r="A84">
        <v>201</v>
      </c>
      <c r="B84" t="str">
        <f>STANDINGS_HR[[#This Row],[Team]]&amp;STANDINGS_HR[[#This Row],[League]]</f>
        <v>Cheaper cigsMain Event Las Vegas April 1 League 5</v>
      </c>
      <c r="C84" t="s">
        <v>585</v>
      </c>
      <c r="D84" t="s">
        <v>183</v>
      </c>
      <c r="E84" t="s">
        <v>434</v>
      </c>
      <c r="F84">
        <v>306</v>
      </c>
      <c r="G84">
        <v>277.5</v>
      </c>
      <c r="H84">
        <f t="shared" si="1"/>
        <v>8</v>
      </c>
    </row>
    <row r="85" spans="1:8" x14ac:dyDescent="0.25">
      <c r="A85">
        <v>231</v>
      </c>
      <c r="B85" t="str">
        <f>STANDINGS_HR[[#This Row],[Team]]&amp;STANDINGS_HR[[#This Row],[League]]</f>
        <v>Texas ConnectionMain Event Las Vegas April 1 League 5</v>
      </c>
      <c r="C85" t="s">
        <v>165</v>
      </c>
      <c r="D85" t="s">
        <v>19</v>
      </c>
      <c r="E85" t="s">
        <v>434</v>
      </c>
      <c r="F85">
        <v>301</v>
      </c>
      <c r="G85">
        <v>250.5</v>
      </c>
      <c r="H85">
        <f t="shared" si="1"/>
        <v>9</v>
      </c>
    </row>
    <row r="86" spans="1:8" x14ac:dyDescent="0.25">
      <c r="A86">
        <v>238</v>
      </c>
      <c r="B86" t="str">
        <f>STANDINGS_HR[[#This Row],[Team]]&amp;STANDINGS_HR[[#This Row],[League]]</f>
        <v>Wags WarriorsMain Event Las Vegas April 1 League 5</v>
      </c>
      <c r="C86" t="s">
        <v>147</v>
      </c>
      <c r="D86" t="s">
        <v>148</v>
      </c>
      <c r="E86" t="s">
        <v>434</v>
      </c>
      <c r="F86">
        <v>300</v>
      </c>
      <c r="G86">
        <v>245</v>
      </c>
      <c r="H86">
        <f t="shared" si="1"/>
        <v>10</v>
      </c>
    </row>
    <row r="87" spans="1:8" x14ac:dyDescent="0.25">
      <c r="A87">
        <v>255</v>
      </c>
      <c r="B87" t="str">
        <f>STANDINGS_HR[[#This Row],[Team]]&amp;STANDINGS_HR[[#This Row],[League]]</f>
        <v>Bronx Yankees (ME2)Main Event Las Vegas April 1 League 5</v>
      </c>
      <c r="C87" t="s">
        <v>143</v>
      </c>
      <c r="D87" t="s">
        <v>88</v>
      </c>
      <c r="E87" t="s">
        <v>434</v>
      </c>
      <c r="F87">
        <v>297</v>
      </c>
      <c r="G87">
        <v>224</v>
      </c>
      <c r="H87">
        <f t="shared" si="1"/>
        <v>11</v>
      </c>
    </row>
    <row r="88" spans="1:8" x14ac:dyDescent="0.25">
      <c r="A88">
        <v>345</v>
      </c>
      <c r="B88" t="str">
        <f>STANDINGS_HR[[#This Row],[Team]]&amp;STANDINGS_HR[[#This Row],[League]]</f>
        <v>Stewie's Team 2Main Event Las Vegas April 1 League 5</v>
      </c>
      <c r="C88" t="s">
        <v>772</v>
      </c>
      <c r="D88" t="s">
        <v>271</v>
      </c>
      <c r="E88" t="s">
        <v>434</v>
      </c>
      <c r="F88">
        <v>284</v>
      </c>
      <c r="G88">
        <v>137.5</v>
      </c>
      <c r="H88">
        <f t="shared" si="1"/>
        <v>12</v>
      </c>
    </row>
    <row r="89" spans="1:8" x14ac:dyDescent="0.25">
      <c r="A89">
        <v>405</v>
      </c>
      <c r="B89" t="str">
        <f>STANDINGS_HR[[#This Row],[Team]]&amp;STANDINGS_HR[[#This Row],[League]]</f>
        <v>Is It Football Season Yet?Main Event Las Vegas April 1 League 5</v>
      </c>
      <c r="C89" t="s">
        <v>813</v>
      </c>
      <c r="D89" t="s">
        <v>814</v>
      </c>
      <c r="E89" t="s">
        <v>434</v>
      </c>
      <c r="F89">
        <v>268</v>
      </c>
      <c r="G89">
        <v>73.5</v>
      </c>
      <c r="H89">
        <f t="shared" si="1"/>
        <v>13</v>
      </c>
    </row>
    <row r="90" spans="1:8" x14ac:dyDescent="0.25">
      <c r="A90">
        <v>426</v>
      </c>
      <c r="B90" t="str">
        <f>STANDINGS_HR[[#This Row],[Team]]&amp;STANDINGS_HR[[#This Row],[League]]</f>
        <v>Team EricksonMain Event Las Vegas April 1 League 5</v>
      </c>
      <c r="C90" t="s">
        <v>801</v>
      </c>
      <c r="D90" t="s">
        <v>138</v>
      </c>
      <c r="E90" t="s">
        <v>434</v>
      </c>
      <c r="F90">
        <v>263</v>
      </c>
      <c r="G90">
        <v>54</v>
      </c>
      <c r="H90">
        <f t="shared" si="1"/>
        <v>14</v>
      </c>
    </row>
    <row r="91" spans="1:8" x14ac:dyDescent="0.25">
      <c r="A91">
        <v>456</v>
      </c>
      <c r="B91" t="str">
        <f>STANDINGS_HR[[#This Row],[Team]]&amp;STANDINGS_HR[[#This Row],[League]]</f>
        <v>Ray Of LightMain Event Las Vegas April 1 League 5</v>
      </c>
      <c r="C91" t="s">
        <v>864</v>
      </c>
      <c r="D91" t="s">
        <v>51</v>
      </c>
      <c r="E91" t="s">
        <v>434</v>
      </c>
      <c r="F91">
        <v>248</v>
      </c>
      <c r="G91">
        <v>24.5</v>
      </c>
      <c r="H91">
        <f t="shared" si="1"/>
        <v>15</v>
      </c>
    </row>
    <row r="92" spans="1:8" x14ac:dyDescent="0.25">
      <c r="A92">
        <v>74</v>
      </c>
      <c r="B92" t="str">
        <f>STANDINGS_HR[[#This Row],[Team]]&amp;STANDINGS_HR[[#This Row],[League]]</f>
        <v>Glenneration XMain Event Las Vegas April 1 League 6</v>
      </c>
      <c r="C92" t="s">
        <v>145</v>
      </c>
      <c r="D92" t="s">
        <v>146</v>
      </c>
      <c r="E92" t="s">
        <v>430</v>
      </c>
      <c r="F92">
        <v>332</v>
      </c>
      <c r="G92">
        <v>405</v>
      </c>
      <c r="H92">
        <f t="shared" si="1"/>
        <v>1</v>
      </c>
    </row>
    <row r="93" spans="1:8" x14ac:dyDescent="0.25">
      <c r="A93">
        <v>76</v>
      </c>
      <c r="B93" t="str">
        <f>STANDINGS_HR[[#This Row],[Team]]&amp;STANDINGS_HR[[#This Row],[League]]</f>
        <v>RotoGut MainMain Event Las Vegas April 1 League 6</v>
      </c>
      <c r="C93" t="s">
        <v>429</v>
      </c>
      <c r="D93" t="s">
        <v>116</v>
      </c>
      <c r="E93" t="s">
        <v>430</v>
      </c>
      <c r="F93">
        <v>332</v>
      </c>
      <c r="G93">
        <v>405</v>
      </c>
      <c r="H93">
        <f t="shared" si="1"/>
        <v>2</v>
      </c>
    </row>
    <row r="94" spans="1:8" x14ac:dyDescent="0.25">
      <c r="A94">
        <v>154</v>
      </c>
      <c r="B94" t="str">
        <f>STANDINGS_HR[[#This Row],[Team]]&amp;STANDINGS_HR[[#This Row],[League]]</f>
        <v>Quahogs ME LVMain Event Las Vegas April 1 League 6</v>
      </c>
      <c r="C94" t="s">
        <v>612</v>
      </c>
      <c r="D94" t="s">
        <v>154</v>
      </c>
      <c r="E94" t="s">
        <v>430</v>
      </c>
      <c r="F94">
        <v>317</v>
      </c>
      <c r="G94">
        <v>328</v>
      </c>
      <c r="H94">
        <f t="shared" si="1"/>
        <v>3</v>
      </c>
    </row>
    <row r="95" spans="1:8" x14ac:dyDescent="0.25">
      <c r="A95">
        <v>161</v>
      </c>
      <c r="B95" t="str">
        <f>STANDINGS_HR[[#This Row],[Team]]&amp;STANDINGS_HR[[#This Row],[League]]</f>
        <v>KILLEBREWMain Event Las Vegas April 1 League 6</v>
      </c>
      <c r="C95" t="s">
        <v>487</v>
      </c>
      <c r="D95" t="s">
        <v>176</v>
      </c>
      <c r="E95" t="s">
        <v>430</v>
      </c>
      <c r="F95">
        <v>315</v>
      </c>
      <c r="G95">
        <v>319.5</v>
      </c>
      <c r="H95">
        <f t="shared" si="1"/>
        <v>4</v>
      </c>
    </row>
    <row r="96" spans="1:8" x14ac:dyDescent="0.25">
      <c r="A96">
        <v>172</v>
      </c>
      <c r="B96" t="str">
        <f>STANDINGS_HR[[#This Row],[Team]]&amp;STANDINGS_HR[[#This Row],[League]]</f>
        <v>Team HillMain Event Las Vegas April 1 League 6</v>
      </c>
      <c r="C96" t="s">
        <v>747</v>
      </c>
      <c r="D96" t="s">
        <v>266</v>
      </c>
      <c r="E96" t="s">
        <v>430</v>
      </c>
      <c r="F96">
        <v>312</v>
      </c>
      <c r="G96">
        <v>308</v>
      </c>
      <c r="H96">
        <f t="shared" si="1"/>
        <v>5</v>
      </c>
    </row>
    <row r="97" spans="1:8" x14ac:dyDescent="0.25">
      <c r="A97">
        <v>185</v>
      </c>
      <c r="B97" t="str">
        <f>STANDINGS_HR[[#This Row],[Team]]&amp;STANDINGS_HR[[#This Row],[League]]</f>
        <v>Winter has comeMain Event Las Vegas April 1 League 6</v>
      </c>
      <c r="C97" t="s">
        <v>780</v>
      </c>
      <c r="D97" t="s">
        <v>281</v>
      </c>
      <c r="E97" t="s">
        <v>430</v>
      </c>
      <c r="F97">
        <v>310</v>
      </c>
      <c r="G97">
        <v>298.5</v>
      </c>
      <c r="H97">
        <f t="shared" si="1"/>
        <v>6</v>
      </c>
    </row>
    <row r="98" spans="1:8" x14ac:dyDescent="0.25">
      <c r="A98">
        <v>210</v>
      </c>
      <c r="B98" t="str">
        <f>STANDINGS_HR[[#This Row],[Team]]&amp;STANDINGS_HR[[#This Row],[League]]</f>
        <v>BABIP McBatflipsMain Event Las Vegas April 1 League 6</v>
      </c>
      <c r="C98" t="s">
        <v>305</v>
      </c>
      <c r="D98" t="s">
        <v>24</v>
      </c>
      <c r="E98" t="s">
        <v>430</v>
      </c>
      <c r="F98">
        <v>304</v>
      </c>
      <c r="G98">
        <v>268</v>
      </c>
      <c r="H98">
        <f t="shared" si="1"/>
        <v>7</v>
      </c>
    </row>
    <row r="99" spans="1:8" x14ac:dyDescent="0.25">
      <c r="A99">
        <v>241</v>
      </c>
      <c r="B99" t="str">
        <f>STANDINGS_HR[[#This Row],[Team]]&amp;STANDINGS_HR[[#This Row],[League]]</f>
        <v>Four Headed MonstersMain Event Las Vegas April 1 League 6</v>
      </c>
      <c r="C99" t="s">
        <v>310</v>
      </c>
      <c r="D99" t="s">
        <v>263</v>
      </c>
      <c r="E99" t="s">
        <v>430</v>
      </c>
      <c r="F99">
        <v>299</v>
      </c>
      <c r="G99">
        <v>239</v>
      </c>
      <c r="H99">
        <f t="shared" si="1"/>
        <v>8</v>
      </c>
    </row>
    <row r="100" spans="1:8" x14ac:dyDescent="0.25">
      <c r="A100">
        <v>249</v>
      </c>
      <c r="B100" t="str">
        <f>STANDINGS_HR[[#This Row],[Team]]&amp;STANDINGS_HR[[#This Row],[League]]</f>
        <v>Serenity Now! LVMain Event Las Vegas April 1 League 6</v>
      </c>
      <c r="C100" t="s">
        <v>499</v>
      </c>
      <c r="D100" t="s">
        <v>198</v>
      </c>
      <c r="E100" t="s">
        <v>430</v>
      </c>
      <c r="F100">
        <v>298</v>
      </c>
      <c r="G100">
        <v>232</v>
      </c>
      <c r="H100">
        <f t="shared" si="1"/>
        <v>9</v>
      </c>
    </row>
    <row r="101" spans="1:8" x14ac:dyDescent="0.25">
      <c r="A101">
        <v>262</v>
      </c>
      <c r="B101" t="str">
        <f>STANDINGS_HR[[#This Row],[Team]]&amp;STANDINGS_HR[[#This Row],[League]]</f>
        <v>Big Bad Booty DaddyMain Event Las Vegas April 1 League 6</v>
      </c>
      <c r="C101" t="s">
        <v>570</v>
      </c>
      <c r="D101" t="s">
        <v>273</v>
      </c>
      <c r="E101" t="s">
        <v>430</v>
      </c>
      <c r="F101">
        <v>296</v>
      </c>
      <c r="G101">
        <v>217.5</v>
      </c>
      <c r="H101">
        <f t="shared" si="1"/>
        <v>10</v>
      </c>
    </row>
    <row r="102" spans="1:8" x14ac:dyDescent="0.25">
      <c r="A102">
        <v>265</v>
      </c>
      <c r="B102" t="str">
        <f>STANDINGS_HR[[#This Row],[Team]]&amp;STANDINGS_HR[[#This Row],[League]]</f>
        <v>Team ShookMain Event Las Vegas April 1 League 6</v>
      </c>
      <c r="C102" t="s">
        <v>323</v>
      </c>
      <c r="D102" t="s">
        <v>167</v>
      </c>
      <c r="E102" t="s">
        <v>430</v>
      </c>
      <c r="F102">
        <v>296</v>
      </c>
      <c r="G102">
        <v>217.5</v>
      </c>
      <c r="H102">
        <f t="shared" si="1"/>
        <v>11</v>
      </c>
    </row>
    <row r="103" spans="1:8" x14ac:dyDescent="0.25">
      <c r="A103">
        <v>378</v>
      </c>
      <c r="B103" t="str">
        <f>STANDINGS_HR[[#This Row],[Team]]&amp;STANDINGS_HR[[#This Row],[League]]</f>
        <v>DukesMain Event Las Vegas April 1 League 6</v>
      </c>
      <c r="C103" t="s">
        <v>799</v>
      </c>
      <c r="D103" t="s">
        <v>800</v>
      </c>
      <c r="E103" t="s">
        <v>430</v>
      </c>
      <c r="F103">
        <v>274</v>
      </c>
      <c r="G103">
        <v>101.5</v>
      </c>
      <c r="H103">
        <f t="shared" si="1"/>
        <v>12</v>
      </c>
    </row>
    <row r="104" spans="1:8" x14ac:dyDescent="0.25">
      <c r="A104">
        <v>384</v>
      </c>
      <c r="B104" t="str">
        <f>STANDINGS_HR[[#This Row],[Team]]&amp;STANDINGS_HR[[#This Row],[League]]</f>
        <v>Patches Meningoencephalitis Egg Layer 2Main Event Las Vegas April 1 League 6</v>
      </c>
      <c r="C104" t="s">
        <v>686</v>
      </c>
      <c r="D104" t="s">
        <v>687</v>
      </c>
      <c r="E104" t="s">
        <v>430</v>
      </c>
      <c r="F104">
        <v>273</v>
      </c>
      <c r="G104">
        <v>95.5</v>
      </c>
      <c r="H104">
        <f t="shared" si="1"/>
        <v>13</v>
      </c>
    </row>
    <row r="105" spans="1:8" x14ac:dyDescent="0.25">
      <c r="A105">
        <v>423</v>
      </c>
      <c r="B105" t="str">
        <f>STANDINGS_HR[[#This Row],[Team]]&amp;STANDINGS_HR[[#This Row],[League]]</f>
        <v>The Goofy BastardsMain Event Las Vegas April 1 League 6</v>
      </c>
      <c r="C105" t="s">
        <v>383</v>
      </c>
      <c r="D105" t="s">
        <v>208</v>
      </c>
      <c r="E105" t="s">
        <v>430</v>
      </c>
      <c r="F105">
        <v>264</v>
      </c>
      <c r="G105">
        <v>59.5</v>
      </c>
      <c r="H105">
        <f t="shared" si="1"/>
        <v>14</v>
      </c>
    </row>
    <row r="106" spans="1:8" x14ac:dyDescent="0.25">
      <c r="A106">
        <v>441</v>
      </c>
      <c r="B106" t="str">
        <f>STANDINGS_HR[[#This Row],[Team]]&amp;STANDINGS_HR[[#This Row],[League]]</f>
        <v>Team enfieldMain Event Las Vegas April 1 League 6</v>
      </c>
      <c r="C106" t="s">
        <v>204</v>
      </c>
      <c r="D106" t="s">
        <v>205</v>
      </c>
      <c r="E106" t="s">
        <v>430</v>
      </c>
      <c r="F106">
        <v>258</v>
      </c>
      <c r="G106">
        <v>40.5</v>
      </c>
      <c r="H106">
        <f t="shared" si="1"/>
        <v>15</v>
      </c>
    </row>
    <row r="107" spans="1:8" x14ac:dyDescent="0.25">
      <c r="A107">
        <v>32</v>
      </c>
      <c r="B107" t="str">
        <f>STANDINGS_HR[[#This Row],[Team]]&amp;STANDINGS_HR[[#This Row],[League]]</f>
        <v>Atlanta 4 4 4'sMain Event Las Vegas March 25 League 1</v>
      </c>
      <c r="C107" t="s">
        <v>387</v>
      </c>
      <c r="D107" t="s">
        <v>109</v>
      </c>
      <c r="E107" t="s">
        <v>474</v>
      </c>
      <c r="F107">
        <v>345</v>
      </c>
      <c r="G107">
        <v>448</v>
      </c>
      <c r="H107">
        <f t="shared" si="1"/>
        <v>1</v>
      </c>
    </row>
    <row r="108" spans="1:8" x14ac:dyDescent="0.25">
      <c r="A108">
        <v>55</v>
      </c>
      <c r="B108" t="str">
        <f>STANDINGS_HR[[#This Row],[Team]]&amp;STANDINGS_HR[[#This Row],[League]]</f>
        <v>Low TalkersMain Event Las Vegas March 25 League 1</v>
      </c>
      <c r="C108" t="s">
        <v>189</v>
      </c>
      <c r="D108" t="s">
        <v>190</v>
      </c>
      <c r="E108" t="s">
        <v>474</v>
      </c>
      <c r="F108">
        <v>337</v>
      </c>
      <c r="G108">
        <v>425.5</v>
      </c>
      <c r="H108">
        <f t="shared" si="1"/>
        <v>2</v>
      </c>
    </row>
    <row r="109" spans="1:8" x14ac:dyDescent="0.25">
      <c r="A109">
        <v>84</v>
      </c>
      <c r="B109" t="str">
        <f>STANDINGS_HR[[#This Row],[Team]]&amp;STANDINGS_HR[[#This Row],[League]]</f>
        <v>*Rog*Main Event Las Vegas March 25 League 1</v>
      </c>
      <c r="C109" t="s">
        <v>488</v>
      </c>
      <c r="D109" t="s">
        <v>244</v>
      </c>
      <c r="E109" t="s">
        <v>474</v>
      </c>
      <c r="F109">
        <v>328</v>
      </c>
      <c r="G109">
        <v>394.5</v>
      </c>
      <c r="H109">
        <f t="shared" si="1"/>
        <v>3</v>
      </c>
    </row>
    <row r="110" spans="1:8" x14ac:dyDescent="0.25">
      <c r="A110">
        <v>126</v>
      </c>
      <c r="B110" t="str">
        <f>STANDINGS_HR[[#This Row],[Team]]&amp;STANDINGS_HR[[#This Row],[League]]</f>
        <v>Team ShairsonMain Event Las Vegas March 25 League 1</v>
      </c>
      <c r="C110" t="s">
        <v>860</v>
      </c>
      <c r="D110" t="s">
        <v>180</v>
      </c>
      <c r="E110" t="s">
        <v>474</v>
      </c>
      <c r="F110">
        <v>321</v>
      </c>
      <c r="G110">
        <v>357</v>
      </c>
      <c r="H110">
        <f t="shared" si="1"/>
        <v>4</v>
      </c>
    </row>
    <row r="111" spans="1:8" x14ac:dyDescent="0.25">
      <c r="A111">
        <v>169</v>
      </c>
      <c r="B111" t="str">
        <f>STANDINGS_HR[[#This Row],[Team]]&amp;STANDINGS_HR[[#This Row],[League]]</f>
        <v>Prestige WorldwideMain Event Las Vegas March 25 League 1</v>
      </c>
      <c r="C111" t="s">
        <v>403</v>
      </c>
      <c r="D111" t="s">
        <v>404</v>
      </c>
      <c r="E111" t="s">
        <v>474</v>
      </c>
      <c r="F111">
        <v>313</v>
      </c>
      <c r="G111">
        <v>313.5</v>
      </c>
      <c r="H111">
        <f t="shared" si="1"/>
        <v>5</v>
      </c>
    </row>
    <row r="112" spans="1:8" x14ac:dyDescent="0.25">
      <c r="A112">
        <v>180</v>
      </c>
      <c r="B112" t="str">
        <f>STANDINGS_HR[[#This Row],[Team]]&amp;STANDINGS_HR[[#This Row],[League]]</f>
        <v>CC's DesperadosMain Event Las Vegas March 25 League 1</v>
      </c>
      <c r="C112" t="s">
        <v>157</v>
      </c>
      <c r="D112" t="s">
        <v>158</v>
      </c>
      <c r="E112" t="s">
        <v>474</v>
      </c>
      <c r="F112">
        <v>310</v>
      </c>
      <c r="G112">
        <v>298.5</v>
      </c>
      <c r="H112">
        <f t="shared" si="1"/>
        <v>6</v>
      </c>
    </row>
    <row r="113" spans="1:8" x14ac:dyDescent="0.25">
      <c r="A113">
        <v>225</v>
      </c>
      <c r="B113" t="str">
        <f>STANDINGS_HR[[#This Row],[Team]]&amp;STANDINGS_HR[[#This Row],[League]]</f>
        <v>Perdido Street StationMain Event Las Vegas March 25 League 1</v>
      </c>
      <c r="C113" t="s">
        <v>605</v>
      </c>
      <c r="D113" t="s">
        <v>402</v>
      </c>
      <c r="E113" t="s">
        <v>474</v>
      </c>
      <c r="F113">
        <v>302</v>
      </c>
      <c r="G113">
        <v>254.5</v>
      </c>
      <c r="H113">
        <f t="shared" si="1"/>
        <v>7</v>
      </c>
    </row>
    <row r="114" spans="1:8" x14ac:dyDescent="0.25">
      <c r="A114">
        <v>256</v>
      </c>
      <c r="B114" t="str">
        <f>STANDINGS_HR[[#This Row],[Team]]&amp;STANDINGS_HR[[#This Row],[League]]</f>
        <v>Doug's DawgsMain Event Las Vegas March 25 League 1</v>
      </c>
      <c r="C114" t="s">
        <v>31</v>
      </c>
      <c r="D114" t="s">
        <v>32</v>
      </c>
      <c r="E114" t="s">
        <v>474</v>
      </c>
      <c r="F114">
        <v>297</v>
      </c>
      <c r="G114">
        <v>224</v>
      </c>
      <c r="H114">
        <f t="shared" si="1"/>
        <v>8</v>
      </c>
    </row>
    <row r="115" spans="1:8" x14ac:dyDescent="0.25">
      <c r="A115">
        <v>274</v>
      </c>
      <c r="B115" t="str">
        <f>STANDINGS_HR[[#This Row],[Team]]&amp;STANDINGS_HR[[#This Row],[League]]</f>
        <v>Tigers SlappyMain Event Las Vegas March 25 League 1</v>
      </c>
      <c r="C115" t="s">
        <v>54</v>
      </c>
      <c r="D115" t="s">
        <v>55</v>
      </c>
      <c r="E115" t="s">
        <v>474</v>
      </c>
      <c r="F115">
        <v>295</v>
      </c>
      <c r="G115">
        <v>209.5</v>
      </c>
      <c r="H115">
        <f t="shared" si="1"/>
        <v>9</v>
      </c>
    </row>
    <row r="116" spans="1:8" x14ac:dyDescent="0.25">
      <c r="A116">
        <v>295</v>
      </c>
      <c r="B116" t="str">
        <f>STANDINGS_HR[[#This Row],[Team]]&amp;STANDINGS_HR[[#This Row],[League]]</f>
        <v>The Flaming RoostersMain Event Las Vegas March 25 League 1</v>
      </c>
      <c r="C116" t="s">
        <v>169</v>
      </c>
      <c r="D116" t="s">
        <v>170</v>
      </c>
      <c r="E116" t="s">
        <v>474</v>
      </c>
      <c r="F116">
        <v>292</v>
      </c>
      <c r="G116">
        <v>188.5</v>
      </c>
      <c r="H116">
        <f t="shared" si="1"/>
        <v>10</v>
      </c>
    </row>
    <row r="117" spans="1:8" x14ac:dyDescent="0.25">
      <c r="A117">
        <v>324</v>
      </c>
      <c r="B117" t="str">
        <f>STANDINGS_HR[[#This Row],[Team]]&amp;STANDINGS_HR[[#This Row],[League]]</f>
        <v>The Notorious C.O.Z.Main Event Las Vegas March 25 League 1</v>
      </c>
      <c r="C117" t="s">
        <v>491</v>
      </c>
      <c r="D117" t="s">
        <v>122</v>
      </c>
      <c r="E117" t="s">
        <v>474</v>
      </c>
      <c r="F117">
        <v>287</v>
      </c>
      <c r="G117">
        <v>159</v>
      </c>
      <c r="H117">
        <f t="shared" si="1"/>
        <v>11</v>
      </c>
    </row>
    <row r="118" spans="1:8" x14ac:dyDescent="0.25">
      <c r="A118">
        <v>346</v>
      </c>
      <c r="B118" t="str">
        <f>STANDINGS_HR[[#This Row],[Team]]&amp;STANDINGS_HR[[#This Row],[League]]</f>
        <v>TEAM RIVERA1Main Event Las Vegas March 25 League 1</v>
      </c>
      <c r="C118" t="s">
        <v>692</v>
      </c>
      <c r="D118" t="s">
        <v>693</v>
      </c>
      <c r="E118" t="s">
        <v>474</v>
      </c>
      <c r="F118">
        <v>284</v>
      </c>
      <c r="G118">
        <v>137.5</v>
      </c>
      <c r="H118">
        <f t="shared" si="1"/>
        <v>12</v>
      </c>
    </row>
    <row r="119" spans="1:8" x14ac:dyDescent="0.25">
      <c r="A119">
        <v>351</v>
      </c>
      <c r="B119" t="str">
        <f>STANDINGS_HR[[#This Row],[Team]]&amp;STANDINGS_HR[[#This Row],[League]]</f>
        <v>Welcome to StevielandMain Event Las Vegas March 25 League 1</v>
      </c>
      <c r="C119" t="s">
        <v>96</v>
      </c>
      <c r="D119" t="s">
        <v>97</v>
      </c>
      <c r="E119" t="s">
        <v>474</v>
      </c>
      <c r="F119">
        <v>282</v>
      </c>
      <c r="G119">
        <v>131.5</v>
      </c>
      <c r="H119">
        <f t="shared" si="1"/>
        <v>13</v>
      </c>
    </row>
    <row r="120" spans="1:8" x14ac:dyDescent="0.25">
      <c r="A120">
        <v>361</v>
      </c>
      <c r="B120" t="str">
        <f>STANDINGS_HR[[#This Row],[Team]]&amp;STANDINGS_HR[[#This Row],[League]]</f>
        <v>Chip Chop ChipMain Event Las Vegas March 25 League 1</v>
      </c>
      <c r="C120" t="s">
        <v>586</v>
      </c>
      <c r="D120" t="s">
        <v>587</v>
      </c>
      <c r="E120" t="s">
        <v>474</v>
      </c>
      <c r="F120">
        <v>278</v>
      </c>
      <c r="G120">
        <v>118.5</v>
      </c>
      <c r="H120">
        <f t="shared" si="1"/>
        <v>14</v>
      </c>
    </row>
    <row r="121" spans="1:8" x14ac:dyDescent="0.25">
      <c r="A121">
        <v>392</v>
      </c>
      <c r="B121" t="str">
        <f>STANDINGS_HR[[#This Row],[Team]]&amp;STANDINGS_HR[[#This Row],[League]]</f>
        <v>Moose on the LooseMain Event Las Vegas March 25 League 1</v>
      </c>
      <c r="C121" t="s">
        <v>214</v>
      </c>
      <c r="D121" t="s">
        <v>215</v>
      </c>
      <c r="E121" t="s">
        <v>474</v>
      </c>
      <c r="F121">
        <v>272</v>
      </c>
      <c r="G121">
        <v>89.5</v>
      </c>
      <c r="H121">
        <f t="shared" si="1"/>
        <v>15</v>
      </c>
    </row>
    <row r="122" spans="1:8" x14ac:dyDescent="0.25">
      <c r="A122">
        <v>23</v>
      </c>
      <c r="B122" t="str">
        <f>STANDINGS_HR[[#This Row],[Team]]&amp;STANDINGS_HR[[#This Row],[League]]</f>
        <v>Rock n' PipesMain Event Las Vegas March 25 League 2</v>
      </c>
      <c r="C122" t="s">
        <v>666</v>
      </c>
      <c r="D122" t="s">
        <v>668</v>
      </c>
      <c r="E122" t="s">
        <v>453</v>
      </c>
      <c r="F122">
        <v>349</v>
      </c>
      <c r="G122">
        <v>458</v>
      </c>
      <c r="H122">
        <f t="shared" si="1"/>
        <v>1</v>
      </c>
    </row>
    <row r="123" spans="1:8" x14ac:dyDescent="0.25">
      <c r="A123">
        <v>136</v>
      </c>
      <c r="B123" t="str">
        <f>STANDINGS_HR[[#This Row],[Team]]&amp;STANDINGS_HR[[#This Row],[League]]</f>
        <v>Bench BlazersMain Event Las Vegas March 25 League 2</v>
      </c>
      <c r="C123" t="s">
        <v>515</v>
      </c>
      <c r="D123" t="s">
        <v>516</v>
      </c>
      <c r="E123" t="s">
        <v>453</v>
      </c>
      <c r="F123">
        <v>319</v>
      </c>
      <c r="G123">
        <v>341</v>
      </c>
      <c r="H123">
        <f t="shared" si="1"/>
        <v>2</v>
      </c>
    </row>
    <row r="124" spans="1:8" x14ac:dyDescent="0.25">
      <c r="A124">
        <v>141</v>
      </c>
      <c r="B124" t="str">
        <f>STANDINGS_HR[[#This Row],[Team]]&amp;STANDINGS_HR[[#This Row],[League]]</f>
        <v>Sultans of SmackMain Event Las Vegas March 25 League 2</v>
      </c>
      <c r="C124" t="s">
        <v>98</v>
      </c>
      <c r="D124" t="s">
        <v>99</v>
      </c>
      <c r="E124" t="s">
        <v>453</v>
      </c>
      <c r="F124">
        <v>319</v>
      </c>
      <c r="G124">
        <v>341</v>
      </c>
      <c r="H124">
        <f t="shared" si="1"/>
        <v>3</v>
      </c>
    </row>
    <row r="125" spans="1:8" x14ac:dyDescent="0.25">
      <c r="A125">
        <v>147</v>
      </c>
      <c r="B125" t="str">
        <f>STANDINGS_HR[[#This Row],[Team]]&amp;STANDINGS_HR[[#This Row],[League]]</f>
        <v>Team passalacquaMain Event Las Vegas March 25 League 2</v>
      </c>
      <c r="C125" t="s">
        <v>467</v>
      </c>
      <c r="D125" t="s">
        <v>468</v>
      </c>
      <c r="E125" t="s">
        <v>453</v>
      </c>
      <c r="F125">
        <v>318</v>
      </c>
      <c r="G125">
        <v>333.5</v>
      </c>
      <c r="H125">
        <f t="shared" si="1"/>
        <v>4</v>
      </c>
    </row>
    <row r="126" spans="1:8" x14ac:dyDescent="0.25">
      <c r="A126">
        <v>163</v>
      </c>
      <c r="B126" t="str">
        <f>STANDINGS_HR[[#This Row],[Team]]&amp;STANDINGS_HR[[#This Row],[League]]</f>
        <v>Wild Willie's TeamMain Event Las Vegas March 25 League 2</v>
      </c>
      <c r="C126" t="s">
        <v>576</v>
      </c>
      <c r="D126" t="s">
        <v>179</v>
      </c>
      <c r="E126" t="s">
        <v>453</v>
      </c>
      <c r="F126">
        <v>314</v>
      </c>
      <c r="G126">
        <v>317.5</v>
      </c>
      <c r="H126">
        <f t="shared" si="1"/>
        <v>5</v>
      </c>
    </row>
    <row r="127" spans="1:8" x14ac:dyDescent="0.25">
      <c r="A127">
        <v>167</v>
      </c>
      <c r="B127" t="str">
        <f>STANDINGS_HR[[#This Row],[Team]]&amp;STANDINGS_HR[[#This Row],[League]]</f>
        <v>Dutch MafiaMain Event Las Vegas March 25 League 2</v>
      </c>
      <c r="C127" t="s">
        <v>222</v>
      </c>
      <c r="D127" t="s">
        <v>223</v>
      </c>
      <c r="E127" t="s">
        <v>453</v>
      </c>
      <c r="F127">
        <v>313</v>
      </c>
      <c r="G127">
        <v>313.5</v>
      </c>
      <c r="H127">
        <f t="shared" si="1"/>
        <v>6</v>
      </c>
    </row>
    <row r="128" spans="1:8" x14ac:dyDescent="0.25">
      <c r="A128">
        <v>215</v>
      </c>
      <c r="B128" t="str">
        <f>STANDINGS_HR[[#This Row],[Team]]&amp;STANDINGS_HR[[#This Row],[League]]</f>
        <v>MudhensMain Event Las Vegas March 25 League 2</v>
      </c>
      <c r="C128" t="s">
        <v>18</v>
      </c>
      <c r="D128" t="s">
        <v>19</v>
      </c>
      <c r="E128" t="s">
        <v>453</v>
      </c>
      <c r="F128">
        <v>304</v>
      </c>
      <c r="G128">
        <v>268</v>
      </c>
      <c r="H128">
        <f t="shared" si="1"/>
        <v>7</v>
      </c>
    </row>
    <row r="129" spans="1:8" x14ac:dyDescent="0.25">
      <c r="A129">
        <v>245</v>
      </c>
      <c r="B129" t="str">
        <f>STANDINGS_HR[[#This Row],[Team]]&amp;STANDINGS_HR[[#This Row],[League]]</f>
        <v>Clown Question BroMain Event Las Vegas March 25 League 2</v>
      </c>
      <c r="C129" t="s">
        <v>562</v>
      </c>
      <c r="D129" t="s">
        <v>564</v>
      </c>
      <c r="E129" t="s">
        <v>453</v>
      </c>
      <c r="F129">
        <v>298</v>
      </c>
      <c r="G129">
        <v>232</v>
      </c>
      <c r="H129">
        <f t="shared" si="1"/>
        <v>8</v>
      </c>
    </row>
    <row r="130" spans="1:8" x14ac:dyDescent="0.25">
      <c r="A130">
        <v>253</v>
      </c>
      <c r="B130" t="str">
        <f>STANDINGS_HR[[#This Row],[Team]]&amp;STANDINGS_HR[[#This Row],[League]]</f>
        <v>What Happens in Vegas...Main Event Las Vegas March 25 League 2</v>
      </c>
      <c r="C130" t="s">
        <v>724</v>
      </c>
      <c r="D130" t="s">
        <v>240</v>
      </c>
      <c r="E130" t="s">
        <v>453</v>
      </c>
      <c r="F130">
        <v>298</v>
      </c>
      <c r="G130">
        <v>232</v>
      </c>
      <c r="H130">
        <f t="shared" ref="H130:H193" si="2">IF(E130=E129,H129+1,1)</f>
        <v>9</v>
      </c>
    </row>
    <row r="131" spans="1:8" x14ac:dyDescent="0.25">
      <c r="A131">
        <v>277</v>
      </c>
      <c r="B131" t="str">
        <f>STANDINGS_HR[[#This Row],[Team]]&amp;STANDINGS_HR[[#This Row],[League]]</f>
        <v>Butler Baseball ClubMain Event Las Vegas March 25 League 2</v>
      </c>
      <c r="C131" t="s">
        <v>730</v>
      </c>
      <c r="D131" t="s">
        <v>731</v>
      </c>
      <c r="E131" t="s">
        <v>453</v>
      </c>
      <c r="F131">
        <v>294</v>
      </c>
      <c r="G131">
        <v>201.5</v>
      </c>
      <c r="H131">
        <f t="shared" si="2"/>
        <v>10</v>
      </c>
    </row>
    <row r="132" spans="1:8" x14ac:dyDescent="0.25">
      <c r="A132">
        <v>294</v>
      </c>
      <c r="B132" t="str">
        <f>STANDINGS_HR[[#This Row],[Team]]&amp;STANDINGS_HR[[#This Row],[League]]</f>
        <v>Team WarnerMain Event Las Vegas March 25 League 2</v>
      </c>
      <c r="C132" t="s">
        <v>161</v>
      </c>
      <c r="D132" t="s">
        <v>162</v>
      </c>
      <c r="E132" t="s">
        <v>453</v>
      </c>
      <c r="F132">
        <v>292</v>
      </c>
      <c r="G132">
        <v>188.5</v>
      </c>
      <c r="H132">
        <f t="shared" si="2"/>
        <v>11</v>
      </c>
    </row>
    <row r="133" spans="1:8" x14ac:dyDescent="0.25">
      <c r="A133">
        <v>352</v>
      </c>
      <c r="B133" t="str">
        <f>STANDINGS_HR[[#This Row],[Team]]&amp;STANDINGS_HR[[#This Row],[League]]</f>
        <v>Bellagio HeistMain Event Las Vegas March 25 League 2</v>
      </c>
      <c r="C133" t="s">
        <v>671</v>
      </c>
      <c r="D133" t="s">
        <v>672</v>
      </c>
      <c r="E133" t="s">
        <v>453</v>
      </c>
      <c r="F133">
        <v>280</v>
      </c>
      <c r="G133">
        <v>127</v>
      </c>
      <c r="H133">
        <f t="shared" si="2"/>
        <v>12</v>
      </c>
    </row>
    <row r="134" spans="1:8" x14ac:dyDescent="0.25">
      <c r="A134">
        <v>410</v>
      </c>
      <c r="B134" t="str">
        <f>STANDINGS_HR[[#This Row],[Team]]&amp;STANDINGS_HR[[#This Row],[League]]</f>
        <v>zzzzzzzzMain Event Las Vegas March 25 League 2</v>
      </c>
      <c r="C134" t="s">
        <v>841</v>
      </c>
      <c r="D134" t="s">
        <v>110</v>
      </c>
      <c r="E134" t="s">
        <v>453</v>
      </c>
      <c r="F134">
        <v>268</v>
      </c>
      <c r="G134">
        <v>73.5</v>
      </c>
      <c r="H134">
        <f t="shared" si="2"/>
        <v>13</v>
      </c>
    </row>
    <row r="135" spans="1:8" x14ac:dyDescent="0.25">
      <c r="A135">
        <v>459</v>
      </c>
      <c r="B135" t="str">
        <f>STANDINGS_HR[[#This Row],[Team]]&amp;STANDINGS_HR[[#This Row],[League]]</f>
        <v>Betts All InMain Event Las Vegas March 25 League 2</v>
      </c>
      <c r="C135" t="s">
        <v>853</v>
      </c>
      <c r="D135" t="s">
        <v>854</v>
      </c>
      <c r="E135" t="s">
        <v>453</v>
      </c>
      <c r="F135">
        <v>246</v>
      </c>
      <c r="G135">
        <v>22.5</v>
      </c>
      <c r="H135">
        <f t="shared" si="2"/>
        <v>14</v>
      </c>
    </row>
    <row r="136" spans="1:8" x14ac:dyDescent="0.25">
      <c r="A136">
        <v>461</v>
      </c>
      <c r="B136" t="str">
        <f>STANDINGS_HR[[#This Row],[Team]]&amp;STANDINGS_HR[[#This Row],[League]]</f>
        <v>MoneyMain Event Las Vegas March 25 League 2</v>
      </c>
      <c r="C136" t="s">
        <v>736</v>
      </c>
      <c r="D136" t="s">
        <v>67</v>
      </c>
      <c r="E136" t="s">
        <v>453</v>
      </c>
      <c r="F136">
        <v>244</v>
      </c>
      <c r="G136">
        <v>20</v>
      </c>
      <c r="H136">
        <f t="shared" si="2"/>
        <v>15</v>
      </c>
    </row>
    <row r="137" spans="1:8" x14ac:dyDescent="0.25">
      <c r="A137">
        <v>28</v>
      </c>
      <c r="B137" t="str">
        <f>STANDINGS_HR[[#This Row],[Team]]&amp;STANDINGS_HR[[#This Row],[League]]</f>
        <v>Baseball FuriesMain Event Las Vegas March 30 5 pm PT</v>
      </c>
      <c r="C137" t="s">
        <v>45</v>
      </c>
      <c r="D137" t="s">
        <v>46</v>
      </c>
      <c r="E137" t="s">
        <v>478</v>
      </c>
      <c r="F137">
        <v>346</v>
      </c>
      <c r="G137">
        <v>451.5</v>
      </c>
      <c r="H137">
        <f t="shared" si="2"/>
        <v>1</v>
      </c>
    </row>
    <row r="138" spans="1:8" x14ac:dyDescent="0.25">
      <c r="A138">
        <v>30</v>
      </c>
      <c r="B138" t="str">
        <f>STANDINGS_HR[[#This Row],[Team]]&amp;STANDINGS_HR[[#This Row],[League]]</f>
        <v>Stewie's Team 1Main Event Las Vegas March 30 5 pm PT</v>
      </c>
      <c r="C138" t="s">
        <v>626</v>
      </c>
      <c r="D138" t="s">
        <v>271</v>
      </c>
      <c r="E138" t="s">
        <v>478</v>
      </c>
      <c r="F138">
        <v>346</v>
      </c>
      <c r="G138">
        <v>451.5</v>
      </c>
      <c r="H138">
        <f t="shared" si="2"/>
        <v>2</v>
      </c>
    </row>
    <row r="139" spans="1:8" x14ac:dyDescent="0.25">
      <c r="A139">
        <v>72</v>
      </c>
      <c r="B139" t="str">
        <f>STANDINGS_HR[[#This Row],[Team]]&amp;STANDINGS_HR[[#This Row],[League]]</f>
        <v>Arnold's RugMain Event Las Vegas March 30 5 pm PT</v>
      </c>
      <c r="C139" t="s">
        <v>306</v>
      </c>
      <c r="D139" t="s">
        <v>35</v>
      </c>
      <c r="E139" t="s">
        <v>478</v>
      </c>
      <c r="F139">
        <v>333</v>
      </c>
      <c r="G139">
        <v>408.5</v>
      </c>
      <c r="H139">
        <f t="shared" si="2"/>
        <v>3</v>
      </c>
    </row>
    <row r="140" spans="1:8" x14ac:dyDescent="0.25">
      <c r="A140">
        <v>97</v>
      </c>
      <c r="B140" t="str">
        <f>STANDINGS_HR[[#This Row],[Team]]&amp;STANDINGS_HR[[#This Row],[League]]</f>
        <v>BNBearsMain Event Las Vegas March 30 5 pm PT</v>
      </c>
      <c r="C140" t="s">
        <v>477</v>
      </c>
      <c r="D140" t="s">
        <v>139</v>
      </c>
      <c r="E140" t="s">
        <v>478</v>
      </c>
      <c r="F140">
        <v>325</v>
      </c>
      <c r="G140">
        <v>382</v>
      </c>
      <c r="H140">
        <f t="shared" si="2"/>
        <v>4</v>
      </c>
    </row>
    <row r="141" spans="1:8" x14ac:dyDescent="0.25">
      <c r="A141">
        <v>140</v>
      </c>
      <c r="B141" t="str">
        <f>STANDINGS_HR[[#This Row],[Team]]&amp;STANDINGS_HR[[#This Row],[League]]</f>
        <v>KILLEBREWMain Event Las Vegas March 30 5 pm PT</v>
      </c>
      <c r="C141" t="s">
        <v>487</v>
      </c>
      <c r="D141" t="s">
        <v>176</v>
      </c>
      <c r="E141" t="s">
        <v>478</v>
      </c>
      <c r="F141">
        <v>319</v>
      </c>
      <c r="G141">
        <v>341</v>
      </c>
      <c r="H141">
        <f t="shared" si="2"/>
        <v>5</v>
      </c>
    </row>
    <row r="142" spans="1:8" x14ac:dyDescent="0.25">
      <c r="A142">
        <v>152</v>
      </c>
      <c r="B142" t="str">
        <f>STANDINGS_HR[[#This Row],[Team]]&amp;STANDINGS_HR[[#This Row],[League]]</f>
        <v>DegeneratesMain Event Las Vegas March 30 5 pm PT</v>
      </c>
      <c r="C142" t="s">
        <v>708</v>
      </c>
      <c r="D142" t="s">
        <v>710</v>
      </c>
      <c r="E142" t="s">
        <v>478</v>
      </c>
      <c r="F142">
        <v>317</v>
      </c>
      <c r="G142">
        <v>328</v>
      </c>
      <c r="H142">
        <f t="shared" si="2"/>
        <v>6</v>
      </c>
    </row>
    <row r="143" spans="1:8" x14ac:dyDescent="0.25">
      <c r="A143">
        <v>158</v>
      </c>
      <c r="B143" t="str">
        <f>STANDINGS_HR[[#This Row],[Team]]&amp;STANDINGS_HR[[#This Row],[League]]</f>
        <v>MudhensMain Event Las Vegas March 30 5 pm PT</v>
      </c>
      <c r="C143" t="s">
        <v>18</v>
      </c>
      <c r="D143" t="s">
        <v>19</v>
      </c>
      <c r="E143" t="s">
        <v>478</v>
      </c>
      <c r="F143">
        <v>316</v>
      </c>
      <c r="G143">
        <v>323</v>
      </c>
      <c r="H143">
        <f t="shared" si="2"/>
        <v>7</v>
      </c>
    </row>
    <row r="144" spans="1:8" x14ac:dyDescent="0.25">
      <c r="A144">
        <v>208</v>
      </c>
      <c r="B144" t="str">
        <f>STANDINGS_HR[[#This Row],[Team]]&amp;STANDINGS_HR[[#This Row],[League]]</f>
        <v>Main Squeeze 1Main Event Las Vegas March 30 5 pm PT</v>
      </c>
      <c r="C144" t="s">
        <v>750</v>
      </c>
      <c r="D144" t="s">
        <v>238</v>
      </c>
      <c r="E144" t="s">
        <v>478</v>
      </c>
      <c r="F144">
        <v>305</v>
      </c>
      <c r="G144">
        <v>273</v>
      </c>
      <c r="H144">
        <f t="shared" si="2"/>
        <v>8</v>
      </c>
    </row>
    <row r="145" spans="1:8" x14ac:dyDescent="0.25">
      <c r="A145">
        <v>251</v>
      </c>
      <c r="B145" t="str">
        <f>STANDINGS_HR[[#This Row],[Team]]&amp;STANDINGS_HR[[#This Row],[League]]</f>
        <v>Team enfieldMain Event Las Vegas March 30 5 pm PT</v>
      </c>
      <c r="C145" t="s">
        <v>204</v>
      </c>
      <c r="D145" t="s">
        <v>205</v>
      </c>
      <c r="E145" t="s">
        <v>478</v>
      </c>
      <c r="F145">
        <v>298</v>
      </c>
      <c r="G145">
        <v>232</v>
      </c>
      <c r="H145">
        <f t="shared" si="2"/>
        <v>9</v>
      </c>
    </row>
    <row r="146" spans="1:8" x14ac:dyDescent="0.25">
      <c r="A146">
        <v>336</v>
      </c>
      <c r="B146" t="str">
        <f>STANDINGS_HR[[#This Row],[Team]]&amp;STANDINGS_HR[[#This Row],[League]]</f>
        <v>PACO THYMEMain Event Las Vegas March 30 5 pm PT</v>
      </c>
      <c r="C146" t="s">
        <v>80</v>
      </c>
      <c r="D146" t="s">
        <v>81</v>
      </c>
      <c r="E146" t="s">
        <v>478</v>
      </c>
      <c r="F146">
        <v>285</v>
      </c>
      <c r="G146">
        <v>145</v>
      </c>
      <c r="H146">
        <f t="shared" si="2"/>
        <v>10</v>
      </c>
    </row>
    <row r="147" spans="1:8" x14ac:dyDescent="0.25">
      <c r="A147">
        <v>339</v>
      </c>
      <c r="B147" t="str">
        <f>STANDINGS_HR[[#This Row],[Team]]&amp;STANDINGS_HR[[#This Row],[League]]</f>
        <v>The Ron Jeremy of Midget PornMain Event Las Vegas March 30 5 pm PT</v>
      </c>
      <c r="C147" t="s">
        <v>368</v>
      </c>
      <c r="D147" t="s">
        <v>126</v>
      </c>
      <c r="E147" t="s">
        <v>478</v>
      </c>
      <c r="F147">
        <v>285</v>
      </c>
      <c r="G147">
        <v>145</v>
      </c>
      <c r="H147">
        <f t="shared" si="2"/>
        <v>11</v>
      </c>
    </row>
    <row r="148" spans="1:8" x14ac:dyDescent="0.25">
      <c r="A148">
        <v>362</v>
      </c>
      <c r="B148" t="str">
        <f>STANDINGS_HR[[#This Row],[Team]]&amp;STANDINGS_HR[[#This Row],[League]]</f>
        <v>Low TalkersMain Event Las Vegas March 30 5 pm PT</v>
      </c>
      <c r="C148" t="s">
        <v>189</v>
      </c>
      <c r="D148" t="s">
        <v>190</v>
      </c>
      <c r="E148" t="s">
        <v>478</v>
      </c>
      <c r="F148">
        <v>278</v>
      </c>
      <c r="G148">
        <v>118.5</v>
      </c>
      <c r="H148">
        <f t="shared" si="2"/>
        <v>12</v>
      </c>
    </row>
    <row r="149" spans="1:8" x14ac:dyDescent="0.25">
      <c r="A149">
        <v>370</v>
      </c>
      <c r="B149" t="str">
        <f>STANDINGS_HR[[#This Row],[Team]]&amp;STANDINGS_HR[[#This Row],[League]]</f>
        <v>The ShirishamaMain Event Las Vegas March 30 5 pm PT</v>
      </c>
      <c r="C149" t="s">
        <v>837</v>
      </c>
      <c r="D149" t="s">
        <v>838</v>
      </c>
      <c r="E149" t="s">
        <v>478</v>
      </c>
      <c r="F149">
        <v>277</v>
      </c>
      <c r="G149">
        <v>113</v>
      </c>
      <c r="H149">
        <f t="shared" si="2"/>
        <v>13</v>
      </c>
    </row>
    <row r="150" spans="1:8" x14ac:dyDescent="0.25">
      <c r="A150">
        <v>404</v>
      </c>
      <c r="B150" t="str">
        <f>STANDINGS_HR[[#This Row],[Team]]&amp;STANDINGS_HR[[#This Row],[League]]</f>
        <v>SandstormMain Event Las Vegas March 30 5 pm PT</v>
      </c>
      <c r="C150" t="s">
        <v>830</v>
      </c>
      <c r="D150" t="s">
        <v>831</v>
      </c>
      <c r="E150" t="s">
        <v>478</v>
      </c>
      <c r="F150">
        <v>269</v>
      </c>
      <c r="G150">
        <v>78</v>
      </c>
      <c r="H150">
        <f t="shared" si="2"/>
        <v>14</v>
      </c>
    </row>
    <row r="151" spans="1:8" x14ac:dyDescent="0.25">
      <c r="A151">
        <v>433</v>
      </c>
      <c r="B151" t="str">
        <f>STANDINGS_HR[[#This Row],[Team]]&amp;STANDINGS_HR[[#This Row],[League]]</f>
        <v>Murder Inc.Main Event Las Vegas March 30 5 pm PT</v>
      </c>
      <c r="C151" t="s">
        <v>386</v>
      </c>
      <c r="D151" t="s">
        <v>131</v>
      </c>
      <c r="E151" t="s">
        <v>478</v>
      </c>
      <c r="F151">
        <v>261</v>
      </c>
      <c r="G151">
        <v>47</v>
      </c>
      <c r="H151">
        <f t="shared" si="2"/>
        <v>15</v>
      </c>
    </row>
    <row r="152" spans="1:8" x14ac:dyDescent="0.25">
      <c r="A152">
        <v>47</v>
      </c>
      <c r="B152" t="str">
        <f>STANDINGS_HR[[#This Row],[Team]]&amp;STANDINGS_HR[[#This Row],[League]]</f>
        <v>Leave the Gun, Take the CannoliMain Event New York March 25 League 1</v>
      </c>
      <c r="C152" t="s">
        <v>577</v>
      </c>
      <c r="D152" t="s">
        <v>249</v>
      </c>
      <c r="E152" t="s">
        <v>432</v>
      </c>
      <c r="F152">
        <v>339</v>
      </c>
      <c r="G152">
        <v>433.5</v>
      </c>
      <c r="H152">
        <f t="shared" si="2"/>
        <v>1</v>
      </c>
    </row>
    <row r="153" spans="1:8" x14ac:dyDescent="0.25">
      <c r="A153">
        <v>132</v>
      </c>
      <c r="B153" t="str">
        <f>STANDINGS_HR[[#This Row],[Team]]&amp;STANDINGS_HR[[#This Row],[League]]</f>
        <v>Incredible Hulking Us NY1Main Event New York March 25 League 1</v>
      </c>
      <c r="C153" t="s">
        <v>251</v>
      </c>
      <c r="D153" t="s">
        <v>94</v>
      </c>
      <c r="E153" t="s">
        <v>432</v>
      </c>
      <c r="F153">
        <v>320</v>
      </c>
      <c r="G153">
        <v>349.5</v>
      </c>
      <c r="H153">
        <f t="shared" si="2"/>
        <v>2</v>
      </c>
    </row>
    <row r="154" spans="1:8" x14ac:dyDescent="0.25">
      <c r="A154">
        <v>145</v>
      </c>
      <c r="B154" t="str">
        <f>STANDINGS_HR[[#This Row],[Team]]&amp;STANDINGS_HR[[#This Row],[League]]</f>
        <v>Ash BrothersMain Event New York March 25 League 1</v>
      </c>
      <c r="C154" t="s">
        <v>578</v>
      </c>
      <c r="D154" t="s">
        <v>579</v>
      </c>
      <c r="E154" t="s">
        <v>432</v>
      </c>
      <c r="F154">
        <v>318</v>
      </c>
      <c r="G154">
        <v>333.5</v>
      </c>
      <c r="H154">
        <f t="shared" si="2"/>
        <v>3</v>
      </c>
    </row>
    <row r="155" spans="1:8" x14ac:dyDescent="0.25">
      <c r="A155">
        <v>150</v>
      </c>
      <c r="B155" t="str">
        <f>STANDINGS_HR[[#This Row],[Team]]&amp;STANDINGS_HR[[#This Row],[League]]</f>
        <v>bluebloodsMain Event New York March 25 League 1</v>
      </c>
      <c r="C155" t="s">
        <v>199</v>
      </c>
      <c r="D155" t="s">
        <v>200</v>
      </c>
      <c r="E155" t="s">
        <v>432</v>
      </c>
      <c r="F155">
        <v>318</v>
      </c>
      <c r="G155">
        <v>333.5</v>
      </c>
      <c r="H155">
        <f t="shared" si="2"/>
        <v>4</v>
      </c>
    </row>
    <row r="156" spans="1:8" x14ac:dyDescent="0.25">
      <c r="A156">
        <v>162</v>
      </c>
      <c r="B156" t="str">
        <f>STANDINGS_HR[[#This Row],[Team]]&amp;STANDINGS_HR[[#This Row],[League]]</f>
        <v>VenomMain Event New York March 25 League 1</v>
      </c>
      <c r="C156" t="s">
        <v>746</v>
      </c>
      <c r="D156" t="s">
        <v>70</v>
      </c>
      <c r="E156" t="s">
        <v>432</v>
      </c>
      <c r="F156">
        <v>315</v>
      </c>
      <c r="G156">
        <v>319.5</v>
      </c>
      <c r="H156">
        <f t="shared" si="2"/>
        <v>5</v>
      </c>
    </row>
    <row r="157" spans="1:8" x14ac:dyDescent="0.25">
      <c r="A157">
        <v>184</v>
      </c>
      <c r="B157" t="str">
        <f>STANDINGS_HR[[#This Row],[Team]]&amp;STANDINGS_HR[[#This Row],[League]]</f>
        <v>The Bronx BuckeyesMain Event New York March 25 League 1</v>
      </c>
      <c r="C157" t="s">
        <v>806</v>
      </c>
      <c r="D157" t="s">
        <v>331</v>
      </c>
      <c r="E157" t="s">
        <v>432</v>
      </c>
      <c r="F157">
        <v>310</v>
      </c>
      <c r="G157">
        <v>298.5</v>
      </c>
      <c r="H157">
        <f t="shared" si="2"/>
        <v>6</v>
      </c>
    </row>
    <row r="158" spans="1:8" x14ac:dyDescent="0.25">
      <c r="A158">
        <v>195</v>
      </c>
      <c r="B158" t="str">
        <f>STANDINGS_HR[[#This Row],[Team]]&amp;STANDINGS_HR[[#This Row],[League]]</f>
        <v>(Mace, Bailey) = Ass-kickers^2Main Event New York March 25 League 1</v>
      </c>
      <c r="C158" t="s">
        <v>758</v>
      </c>
      <c r="D158" t="s">
        <v>47</v>
      </c>
      <c r="E158" t="s">
        <v>432</v>
      </c>
      <c r="F158">
        <v>307</v>
      </c>
      <c r="G158">
        <v>283.5</v>
      </c>
      <c r="H158">
        <f t="shared" si="2"/>
        <v>7</v>
      </c>
    </row>
    <row r="159" spans="1:8" x14ac:dyDescent="0.25">
      <c r="A159">
        <v>228</v>
      </c>
      <c r="B159" t="str">
        <f>STANDINGS_HR[[#This Row],[Team]]&amp;STANDINGS_HR[[#This Row],[League]]</f>
        <v>The Christian Vazquez ExperienceMain Event New York March 25 League 1</v>
      </c>
      <c r="C159" t="s">
        <v>544</v>
      </c>
      <c r="D159" t="s">
        <v>545</v>
      </c>
      <c r="E159" t="s">
        <v>432</v>
      </c>
      <c r="F159">
        <v>302</v>
      </c>
      <c r="G159">
        <v>254.5</v>
      </c>
      <c r="H159">
        <f t="shared" si="2"/>
        <v>8</v>
      </c>
    </row>
    <row r="160" spans="1:8" x14ac:dyDescent="0.25">
      <c r="A160">
        <v>289</v>
      </c>
      <c r="B160" t="str">
        <f>STANDINGS_HR[[#This Row],[Team]]&amp;STANDINGS_HR[[#This Row],[League]]</f>
        <v>Bronx Yankees (ME1)Main Event New York March 25 League 1</v>
      </c>
      <c r="C160" t="s">
        <v>87</v>
      </c>
      <c r="D160" t="s">
        <v>88</v>
      </c>
      <c r="E160" t="s">
        <v>432</v>
      </c>
      <c r="F160">
        <v>292</v>
      </c>
      <c r="G160">
        <v>188.5</v>
      </c>
      <c r="H160">
        <f t="shared" si="2"/>
        <v>9</v>
      </c>
    </row>
    <row r="161" spans="1:8" x14ac:dyDescent="0.25">
      <c r="A161">
        <v>355</v>
      </c>
      <c r="B161" t="str">
        <f>STANDINGS_HR[[#This Row],[Team]]&amp;STANDINGS_HR[[#This Row],[League]]</f>
        <v>The FighterMain Event New York March 25 League 1</v>
      </c>
      <c r="C161" t="s">
        <v>607</v>
      </c>
      <c r="D161" t="s">
        <v>270</v>
      </c>
      <c r="E161" t="s">
        <v>432</v>
      </c>
      <c r="F161">
        <v>280</v>
      </c>
      <c r="G161">
        <v>127</v>
      </c>
      <c r="H161">
        <f t="shared" si="2"/>
        <v>10</v>
      </c>
    </row>
    <row r="162" spans="1:8" x14ac:dyDescent="0.25">
      <c r="A162">
        <v>375</v>
      </c>
      <c r="B162" t="str">
        <f>STANDINGS_HR[[#This Row],[Team]]&amp;STANDINGS_HR[[#This Row],[League]]</f>
        <v>KnightMare GamesMain Event New York March 25 League 1</v>
      </c>
      <c r="C162" t="s">
        <v>216</v>
      </c>
      <c r="D162" t="s">
        <v>217</v>
      </c>
      <c r="E162" t="s">
        <v>432</v>
      </c>
      <c r="F162">
        <v>275</v>
      </c>
      <c r="G162">
        <v>105.5</v>
      </c>
      <c r="H162">
        <f t="shared" si="2"/>
        <v>11</v>
      </c>
    </row>
    <row r="163" spans="1:8" x14ac:dyDescent="0.25">
      <c r="A163">
        <v>408</v>
      </c>
      <c r="B163" t="str">
        <f>STANDINGS_HR[[#This Row],[Team]]&amp;STANDINGS_HR[[#This Row],[League]]</f>
        <v>The Achievers - MEMain Event New York March 25 League 1</v>
      </c>
      <c r="C163" t="s">
        <v>604</v>
      </c>
      <c r="D163" t="s">
        <v>17</v>
      </c>
      <c r="E163" t="s">
        <v>432</v>
      </c>
      <c r="F163">
        <v>268</v>
      </c>
      <c r="G163">
        <v>73.5</v>
      </c>
      <c r="H163">
        <f t="shared" si="2"/>
        <v>12</v>
      </c>
    </row>
    <row r="164" spans="1:8" x14ac:dyDescent="0.25">
      <c r="A164">
        <v>409</v>
      </c>
      <c r="B164" t="str">
        <f>STANDINGS_HR[[#This Row],[Team]]&amp;STANDINGS_HR[[#This Row],[League]]</f>
        <v>Wilmington Blue RocksMain Event New York March 25 League 1</v>
      </c>
      <c r="C164" t="s">
        <v>879</v>
      </c>
      <c r="D164" t="s">
        <v>880</v>
      </c>
      <c r="E164" t="s">
        <v>432</v>
      </c>
      <c r="F164">
        <v>268</v>
      </c>
      <c r="G164">
        <v>73.5</v>
      </c>
      <c r="H164">
        <f t="shared" si="2"/>
        <v>13</v>
      </c>
    </row>
    <row r="165" spans="1:8" x14ac:dyDescent="0.25">
      <c r="A165">
        <v>424</v>
      </c>
      <c r="B165" t="str">
        <f>STANDINGS_HR[[#This Row],[Team]]&amp;STANDINGS_HR[[#This Row],[League]]</f>
        <v>Ordentligt Sommar SemesterMain Event New York March 25 League 1</v>
      </c>
      <c r="C165" t="s">
        <v>705</v>
      </c>
      <c r="D165" t="s">
        <v>61</v>
      </c>
      <c r="E165" t="s">
        <v>432</v>
      </c>
      <c r="F165">
        <v>263</v>
      </c>
      <c r="G165">
        <v>54</v>
      </c>
      <c r="H165">
        <f t="shared" si="2"/>
        <v>14</v>
      </c>
    </row>
    <row r="166" spans="1:8" x14ac:dyDescent="0.25">
      <c r="A166">
        <v>435</v>
      </c>
      <c r="B166" t="str">
        <f>STANDINGS_HR[[#This Row],[Team]]&amp;STANDINGS_HR[[#This Row],[League]]</f>
        <v>Sons of Thunder - New YorkMain Event New York March 25 League 1</v>
      </c>
      <c r="C166" t="s">
        <v>728</v>
      </c>
      <c r="D166" t="s">
        <v>63</v>
      </c>
      <c r="E166" t="s">
        <v>432</v>
      </c>
      <c r="F166">
        <v>261</v>
      </c>
      <c r="G166">
        <v>47</v>
      </c>
      <c r="H166">
        <f t="shared" si="2"/>
        <v>15</v>
      </c>
    </row>
    <row r="167" spans="1:8" x14ac:dyDescent="0.25">
      <c r="A167">
        <v>20</v>
      </c>
      <c r="B167" t="str">
        <f>STANDINGS_HR[[#This Row],[Team]]&amp;STANDINGS_HR[[#This Row],[League]]</f>
        <v>I LOVE BRIAN BOCCIAMain Event New York March 25 League 2</v>
      </c>
      <c r="C167" t="s">
        <v>629</v>
      </c>
      <c r="D167" t="s">
        <v>235</v>
      </c>
      <c r="E167" t="s">
        <v>457</v>
      </c>
      <c r="F167">
        <v>351</v>
      </c>
      <c r="G167">
        <v>460.5</v>
      </c>
      <c r="H167">
        <f t="shared" si="2"/>
        <v>1</v>
      </c>
    </row>
    <row r="168" spans="1:8" x14ac:dyDescent="0.25">
      <c r="A168">
        <v>68</v>
      </c>
      <c r="B168" t="str">
        <f>STANDINGS_HR[[#This Row],[Team]]&amp;STANDINGS_HR[[#This Row],[League]]</f>
        <v>I'm Your HuckleberryMain Event New York March 25 League 2</v>
      </c>
      <c r="C168" t="s">
        <v>481</v>
      </c>
      <c r="D168" t="s">
        <v>482</v>
      </c>
      <c r="E168" t="s">
        <v>457</v>
      </c>
      <c r="F168">
        <v>334</v>
      </c>
      <c r="G168">
        <v>412</v>
      </c>
      <c r="H168">
        <f t="shared" si="2"/>
        <v>2</v>
      </c>
    </row>
    <row r="169" spans="1:8" x14ac:dyDescent="0.25">
      <c r="A169">
        <v>81</v>
      </c>
      <c r="B169" t="str">
        <f>STANDINGS_HR[[#This Row],[Team]]&amp;STANDINGS_HR[[#This Row],[League]]</f>
        <v>Slip Stitches M1Main Event New York March 25 League 2</v>
      </c>
      <c r="C169" t="s">
        <v>543</v>
      </c>
      <c r="D169" t="s">
        <v>213</v>
      </c>
      <c r="E169" t="s">
        <v>457</v>
      </c>
      <c r="F169">
        <v>331</v>
      </c>
      <c r="G169">
        <v>401</v>
      </c>
      <c r="H169">
        <f t="shared" si="2"/>
        <v>3</v>
      </c>
    </row>
    <row r="170" spans="1:8" x14ac:dyDescent="0.25">
      <c r="A170">
        <v>96</v>
      </c>
      <c r="B170" t="str">
        <f>STANDINGS_HR[[#This Row],[Team]]&amp;STANDINGS_HR[[#This Row],[League]]</f>
        <v>ctm nycMain Event New York March 25 League 2</v>
      </c>
      <c r="C170" t="s">
        <v>522</v>
      </c>
      <c r="D170" t="s">
        <v>93</v>
      </c>
      <c r="E170" t="s">
        <v>457</v>
      </c>
      <c r="F170">
        <v>326</v>
      </c>
      <c r="G170">
        <v>385.5</v>
      </c>
      <c r="H170">
        <f t="shared" si="2"/>
        <v>4</v>
      </c>
    </row>
    <row r="171" spans="1:8" x14ac:dyDescent="0.25">
      <c r="A171">
        <v>112</v>
      </c>
      <c r="B171" t="str">
        <f>STANDINGS_HR[[#This Row],[Team]]&amp;STANDINGS_HR[[#This Row],[League]]</f>
        <v>Quahogs ME NYMain Event New York March 25 League 2</v>
      </c>
      <c r="C171" t="s">
        <v>456</v>
      </c>
      <c r="D171" t="s">
        <v>154</v>
      </c>
      <c r="E171" t="s">
        <v>457</v>
      </c>
      <c r="F171">
        <v>323</v>
      </c>
      <c r="G171">
        <v>369</v>
      </c>
      <c r="H171">
        <f t="shared" si="2"/>
        <v>5</v>
      </c>
    </row>
    <row r="172" spans="1:8" x14ac:dyDescent="0.25">
      <c r="A172">
        <v>113</v>
      </c>
      <c r="B172" t="str">
        <f>STANDINGS_HR[[#This Row],[Team]]&amp;STANDINGS_HR[[#This Row],[League]]</f>
        <v>SMELLY KAT-HarperMain Event New York March 25 League 2</v>
      </c>
      <c r="C172" t="s">
        <v>609</v>
      </c>
      <c r="D172" t="s">
        <v>249</v>
      </c>
      <c r="E172" t="s">
        <v>457</v>
      </c>
      <c r="F172">
        <v>323</v>
      </c>
      <c r="G172">
        <v>369</v>
      </c>
      <c r="H172">
        <f t="shared" si="2"/>
        <v>6</v>
      </c>
    </row>
    <row r="173" spans="1:8" x14ac:dyDescent="0.25">
      <c r="A173">
        <v>178</v>
      </c>
      <c r="B173" t="str">
        <f>STANDINGS_HR[[#This Row],[Team]]&amp;STANDINGS_HR[[#This Row],[League]]</f>
        <v>Mr.OctoberMain Event New York March 25 League 2</v>
      </c>
      <c r="C173" t="s">
        <v>181</v>
      </c>
      <c r="D173" t="s">
        <v>182</v>
      </c>
      <c r="E173" t="s">
        <v>457</v>
      </c>
      <c r="F173">
        <v>311</v>
      </c>
      <c r="G173">
        <v>303.5</v>
      </c>
      <c r="H173">
        <f t="shared" si="2"/>
        <v>7</v>
      </c>
    </row>
    <row r="174" spans="1:8" x14ac:dyDescent="0.25">
      <c r="A174">
        <v>233</v>
      </c>
      <c r="B174" t="str">
        <f>STANDINGS_HR[[#This Row],[Team]]&amp;STANDINGS_HR[[#This Row],[League]]</f>
        <v>Happy RecapMain Event New York March 25 League 2</v>
      </c>
      <c r="C174" t="s">
        <v>372</v>
      </c>
      <c r="D174" t="s">
        <v>373</v>
      </c>
      <c r="E174" t="s">
        <v>457</v>
      </c>
      <c r="F174">
        <v>300</v>
      </c>
      <c r="G174">
        <v>245</v>
      </c>
      <c r="H174">
        <f t="shared" si="2"/>
        <v>8</v>
      </c>
    </row>
    <row r="175" spans="1:8" x14ac:dyDescent="0.25">
      <c r="A175">
        <v>306</v>
      </c>
      <c r="B175" t="str">
        <f>STANDINGS_HR[[#This Row],[Team]]&amp;STANDINGS_HR[[#This Row],[League]]</f>
        <v>eshies mainMain Event New York March 25 League 2</v>
      </c>
      <c r="C175" t="s">
        <v>617</v>
      </c>
      <c r="D175" t="s">
        <v>359</v>
      </c>
      <c r="E175" t="s">
        <v>457</v>
      </c>
      <c r="F175">
        <v>290</v>
      </c>
      <c r="G175">
        <v>177.5</v>
      </c>
      <c r="H175">
        <f t="shared" si="2"/>
        <v>9</v>
      </c>
    </row>
    <row r="176" spans="1:8" x14ac:dyDescent="0.25">
      <c r="A176">
        <v>307</v>
      </c>
      <c r="B176" t="str">
        <f>STANDINGS_HR[[#This Row],[Team]]&amp;STANDINGS_HR[[#This Row],[League]]</f>
        <v>Golden TuxMain Event New York March 25 League 2</v>
      </c>
      <c r="C176" t="s">
        <v>815</v>
      </c>
      <c r="D176" t="s">
        <v>287</v>
      </c>
      <c r="E176" t="s">
        <v>457</v>
      </c>
      <c r="F176">
        <v>289</v>
      </c>
      <c r="G176">
        <v>171</v>
      </c>
      <c r="H176">
        <f t="shared" si="2"/>
        <v>10</v>
      </c>
    </row>
    <row r="177" spans="1:8" x14ac:dyDescent="0.25">
      <c r="A177">
        <v>337</v>
      </c>
      <c r="B177" t="str">
        <f>STANDINGS_HR[[#This Row],[Team]]&amp;STANDINGS_HR[[#This Row],[League]]</f>
        <v>Sack &amp; ChipMain Event New York March 25 League 2</v>
      </c>
      <c r="C177" t="s">
        <v>628</v>
      </c>
      <c r="D177" t="s">
        <v>262</v>
      </c>
      <c r="E177" t="s">
        <v>457</v>
      </c>
      <c r="F177">
        <v>285</v>
      </c>
      <c r="G177">
        <v>145</v>
      </c>
      <c r="H177">
        <f t="shared" si="2"/>
        <v>11</v>
      </c>
    </row>
    <row r="178" spans="1:8" x14ac:dyDescent="0.25">
      <c r="A178">
        <v>343</v>
      </c>
      <c r="B178" t="str">
        <f>STANDINGS_HR[[#This Row],[Team]]&amp;STANDINGS_HR[[#This Row],[League]]</f>
        <v>SKUNKSMain Event New York March 25 League 2</v>
      </c>
      <c r="C178" t="s">
        <v>826</v>
      </c>
      <c r="D178" t="s">
        <v>828</v>
      </c>
      <c r="E178" t="s">
        <v>457</v>
      </c>
      <c r="F178">
        <v>284</v>
      </c>
      <c r="G178">
        <v>137.5</v>
      </c>
      <c r="H178">
        <f t="shared" si="2"/>
        <v>12</v>
      </c>
    </row>
    <row r="179" spans="1:8" x14ac:dyDescent="0.25">
      <c r="A179">
        <v>411</v>
      </c>
      <c r="B179" t="str">
        <f>STANDINGS_HR[[#This Row],[Team]]&amp;STANDINGS_HR[[#This Row],[League]]</f>
        <v>LEATHERNECK 8Main Event New York March 25 League 2</v>
      </c>
      <c r="C179" t="s">
        <v>556</v>
      </c>
      <c r="D179" t="s">
        <v>274</v>
      </c>
      <c r="E179" t="s">
        <v>457</v>
      </c>
      <c r="F179">
        <v>267</v>
      </c>
      <c r="G179">
        <v>69.5</v>
      </c>
      <c r="H179">
        <f t="shared" si="2"/>
        <v>13</v>
      </c>
    </row>
    <row r="180" spans="1:8" x14ac:dyDescent="0.25">
      <c r="A180">
        <v>432</v>
      </c>
      <c r="B180" t="str">
        <f>STANDINGS_HR[[#This Row],[Team]]&amp;STANDINGS_HR[[#This Row],[League]]</f>
        <v>GST MainMain Event New York March 25 League 2</v>
      </c>
      <c r="C180" t="s">
        <v>651</v>
      </c>
      <c r="D180" t="s">
        <v>91</v>
      </c>
      <c r="E180" t="s">
        <v>457</v>
      </c>
      <c r="F180">
        <v>261</v>
      </c>
      <c r="G180">
        <v>47</v>
      </c>
      <c r="H180">
        <f t="shared" si="2"/>
        <v>14</v>
      </c>
    </row>
    <row r="181" spans="1:8" x14ac:dyDescent="0.25">
      <c r="A181">
        <v>448</v>
      </c>
      <c r="B181" t="str">
        <f>STANDINGS_HR[[#This Row],[Team]]&amp;STANDINGS_HR[[#This Row],[League]]</f>
        <v>THE TRUTHMain Event New York March 25 League 2</v>
      </c>
      <c r="C181" t="s">
        <v>385</v>
      </c>
      <c r="D181" t="s">
        <v>30</v>
      </c>
      <c r="E181" t="s">
        <v>457</v>
      </c>
      <c r="F181">
        <v>254</v>
      </c>
      <c r="G181">
        <v>33.5</v>
      </c>
      <c r="H181">
        <f t="shared" si="2"/>
        <v>15</v>
      </c>
    </row>
    <row r="182" spans="1:8" x14ac:dyDescent="0.25">
      <c r="A182">
        <v>5</v>
      </c>
      <c r="B182" t="str">
        <f>STANDINGS_HR[[#This Row],[Team]]&amp;STANDINGS_HR[[#This Row],[League]]</f>
        <v>Team Never LuckyMain Event New York March 25 League 3</v>
      </c>
      <c r="C182" t="s">
        <v>418</v>
      </c>
      <c r="D182" t="s">
        <v>148</v>
      </c>
      <c r="E182" t="s">
        <v>419</v>
      </c>
      <c r="F182">
        <v>369</v>
      </c>
      <c r="G182">
        <v>476</v>
      </c>
      <c r="H182">
        <f t="shared" si="2"/>
        <v>1</v>
      </c>
    </row>
    <row r="183" spans="1:8" x14ac:dyDescent="0.25">
      <c r="A183">
        <v>75</v>
      </c>
      <c r="B183" t="str">
        <f>STANDINGS_HR[[#This Row],[Team]]&amp;STANDINGS_HR[[#This Row],[League]]</f>
        <v>Puddle of Nud NYMain Event New York March 25 League 3</v>
      </c>
      <c r="C183" t="s">
        <v>466</v>
      </c>
      <c r="D183" t="s">
        <v>108</v>
      </c>
      <c r="E183" t="s">
        <v>419</v>
      </c>
      <c r="F183">
        <v>332</v>
      </c>
      <c r="G183">
        <v>405</v>
      </c>
      <c r="H183">
        <f t="shared" si="2"/>
        <v>2</v>
      </c>
    </row>
    <row r="184" spans="1:8" x14ac:dyDescent="0.25">
      <c r="A184">
        <v>128</v>
      </c>
      <c r="B184" t="str">
        <f>STANDINGS_HR[[#This Row],[Team]]&amp;STANDINGS_HR[[#This Row],[League]]</f>
        <v>D-Generation XMain Event New York March 25 League 3</v>
      </c>
      <c r="C184" t="s">
        <v>627</v>
      </c>
      <c r="D184" t="s">
        <v>396</v>
      </c>
      <c r="E184" t="s">
        <v>419</v>
      </c>
      <c r="F184">
        <v>320</v>
      </c>
      <c r="G184">
        <v>349.5</v>
      </c>
      <c r="H184">
        <f t="shared" si="2"/>
        <v>3</v>
      </c>
    </row>
    <row r="185" spans="1:8" x14ac:dyDescent="0.25">
      <c r="A185">
        <v>171</v>
      </c>
      <c r="B185" t="str">
        <f>STANDINGS_HR[[#This Row],[Team]]&amp;STANDINGS_HR[[#This Row],[League]]</f>
        <v>Amber LumberMain Event New York March 25 League 3</v>
      </c>
      <c r="C185" t="s">
        <v>377</v>
      </c>
      <c r="D185" t="s">
        <v>283</v>
      </c>
      <c r="E185" t="s">
        <v>419</v>
      </c>
      <c r="F185">
        <v>312</v>
      </c>
      <c r="G185">
        <v>308</v>
      </c>
      <c r="H185">
        <f t="shared" si="2"/>
        <v>4</v>
      </c>
    </row>
    <row r="186" spans="1:8" x14ac:dyDescent="0.25">
      <c r="A186">
        <v>182</v>
      </c>
      <c r="B186" t="str">
        <f>STANDINGS_HR[[#This Row],[Team]]&amp;STANDINGS_HR[[#This Row],[League]]</f>
        <v>Serenity Now! NY1Main Event New York March 25 League 3</v>
      </c>
      <c r="C186" t="s">
        <v>575</v>
      </c>
      <c r="D186" t="s">
        <v>198</v>
      </c>
      <c r="E186" t="s">
        <v>419</v>
      </c>
      <c r="F186">
        <v>310</v>
      </c>
      <c r="G186">
        <v>298.5</v>
      </c>
      <c r="H186">
        <f t="shared" si="2"/>
        <v>5</v>
      </c>
    </row>
    <row r="187" spans="1:8" x14ac:dyDescent="0.25">
      <c r="A187">
        <v>190</v>
      </c>
      <c r="B187" t="str">
        <f>STANDINGS_HR[[#This Row],[Team]]&amp;STANDINGS_HR[[#This Row],[League]]</f>
        <v>Glenneration XMain Event New York March 25 League 3</v>
      </c>
      <c r="C187" t="s">
        <v>145</v>
      </c>
      <c r="D187" t="s">
        <v>146</v>
      </c>
      <c r="E187" t="s">
        <v>419</v>
      </c>
      <c r="F187">
        <v>308</v>
      </c>
      <c r="G187">
        <v>289</v>
      </c>
      <c r="H187">
        <f t="shared" si="2"/>
        <v>6</v>
      </c>
    </row>
    <row r="188" spans="1:8" x14ac:dyDescent="0.25">
      <c r="A188">
        <v>191</v>
      </c>
      <c r="B188" t="str">
        <f>STANDINGS_HR[[#This Row],[Team]]&amp;STANDINGS_HR[[#This Row],[League]]</f>
        <v>GoombasMain Event New York March 25 League 3</v>
      </c>
      <c r="C188" t="s">
        <v>118</v>
      </c>
      <c r="D188" t="s">
        <v>119</v>
      </c>
      <c r="E188" t="s">
        <v>419</v>
      </c>
      <c r="F188">
        <v>308</v>
      </c>
      <c r="G188">
        <v>289</v>
      </c>
      <c r="H188">
        <f t="shared" si="2"/>
        <v>7</v>
      </c>
    </row>
    <row r="189" spans="1:8" x14ac:dyDescent="0.25">
      <c r="A189">
        <v>216</v>
      </c>
      <c r="B189" t="str">
        <f>STANDINGS_HR[[#This Row],[Team]]&amp;STANDINGS_HR[[#This Row],[League]]</f>
        <v>PhillyCheeseSteaks-M25Main Event New York March 25 League 3</v>
      </c>
      <c r="C189" t="s">
        <v>761</v>
      </c>
      <c r="D189" t="s">
        <v>75</v>
      </c>
      <c r="E189" t="s">
        <v>419</v>
      </c>
      <c r="F189">
        <v>304</v>
      </c>
      <c r="G189">
        <v>268</v>
      </c>
      <c r="H189">
        <f t="shared" si="2"/>
        <v>8</v>
      </c>
    </row>
    <row r="190" spans="1:8" x14ac:dyDescent="0.25">
      <c r="A190">
        <v>250</v>
      </c>
      <c r="B190" t="str">
        <f>STANDINGS_HR[[#This Row],[Team]]&amp;STANDINGS_HR[[#This Row],[League]]</f>
        <v>SlackerBrothersMain Event New York March 25 League 3</v>
      </c>
      <c r="C190" t="s">
        <v>664</v>
      </c>
      <c r="D190" t="s">
        <v>665</v>
      </c>
      <c r="E190" t="s">
        <v>419</v>
      </c>
      <c r="F190">
        <v>298</v>
      </c>
      <c r="G190">
        <v>232</v>
      </c>
      <c r="H190">
        <f t="shared" si="2"/>
        <v>9</v>
      </c>
    </row>
    <row r="191" spans="1:8" x14ac:dyDescent="0.25">
      <c r="A191">
        <v>302</v>
      </c>
      <c r="B191" t="str">
        <f>STANDINGS_HR[[#This Row],[Team]]&amp;STANDINGS_HR[[#This Row],[League]]</f>
        <v>How U Doin ME1Main Event New York March 25 League 3</v>
      </c>
      <c r="C191" t="s">
        <v>517</v>
      </c>
      <c r="D191" t="s">
        <v>230</v>
      </c>
      <c r="E191" t="s">
        <v>419</v>
      </c>
      <c r="F191">
        <v>290</v>
      </c>
      <c r="G191">
        <v>177.5</v>
      </c>
      <c r="H191">
        <f t="shared" si="2"/>
        <v>10</v>
      </c>
    </row>
    <row r="192" spans="1:8" x14ac:dyDescent="0.25">
      <c r="A192">
        <v>314</v>
      </c>
      <c r="B192" t="str">
        <f>STANDINGS_HR[[#This Row],[Team]]&amp;STANDINGS_HR[[#This Row],[League]]</f>
        <v>Baseball FuriesMain Event New York March 25 League 3</v>
      </c>
      <c r="C192" t="s">
        <v>45</v>
      </c>
      <c r="D192" t="s">
        <v>46</v>
      </c>
      <c r="E192" t="s">
        <v>419</v>
      </c>
      <c r="F192">
        <v>288</v>
      </c>
      <c r="G192">
        <v>165</v>
      </c>
      <c r="H192">
        <f t="shared" si="2"/>
        <v>11</v>
      </c>
    </row>
    <row r="193" spans="1:8" x14ac:dyDescent="0.25">
      <c r="A193">
        <v>317</v>
      </c>
      <c r="B193" t="str">
        <f>STANDINGS_HR[[#This Row],[Team]]&amp;STANDINGS_HR[[#This Row],[League]]</f>
        <v>Team BurakMain Event New York March 25 League 3</v>
      </c>
      <c r="C193" t="s">
        <v>111</v>
      </c>
      <c r="D193" t="s">
        <v>112</v>
      </c>
      <c r="E193" t="s">
        <v>419</v>
      </c>
      <c r="F193">
        <v>288</v>
      </c>
      <c r="G193">
        <v>165</v>
      </c>
      <c r="H193">
        <f t="shared" si="2"/>
        <v>12</v>
      </c>
    </row>
    <row r="194" spans="1:8" x14ac:dyDescent="0.25">
      <c r="A194">
        <v>369</v>
      </c>
      <c r="B194" t="str">
        <f>STANDINGS_HR[[#This Row],[Team]]&amp;STANDINGS_HR[[#This Row],[League]]</f>
        <v>Roy's OutlawsMain Event New York March 25 League 3</v>
      </c>
      <c r="C194" t="s">
        <v>370</v>
      </c>
      <c r="D194" t="s">
        <v>197</v>
      </c>
      <c r="E194" t="s">
        <v>419</v>
      </c>
      <c r="F194">
        <v>277</v>
      </c>
      <c r="G194">
        <v>113</v>
      </c>
      <c r="H194">
        <f t="shared" ref="H194:H257" si="3">IF(E194=E193,H193+1,1)</f>
        <v>13</v>
      </c>
    </row>
    <row r="195" spans="1:8" x14ac:dyDescent="0.25">
      <c r="A195">
        <v>477</v>
      </c>
      <c r="B195" t="str">
        <f>STANDINGS_HR[[#This Row],[Team]]&amp;STANDINGS_HR[[#This Row],[League]]</f>
        <v>Dem Brooklyn BumsMain Event New York March 25 League 3</v>
      </c>
      <c r="C195" t="s">
        <v>719</v>
      </c>
      <c r="D195" t="s">
        <v>720</v>
      </c>
      <c r="E195" t="s">
        <v>419</v>
      </c>
      <c r="F195">
        <v>220</v>
      </c>
      <c r="G195">
        <v>4</v>
      </c>
      <c r="H195">
        <f t="shared" si="3"/>
        <v>14</v>
      </c>
    </row>
    <row r="196" spans="1:8" x14ac:dyDescent="0.25">
      <c r="A196">
        <v>480</v>
      </c>
      <c r="B196" t="str">
        <f>STANDINGS_HR[[#This Row],[Team]]&amp;STANDINGS_HR[[#This Row],[League]]</f>
        <v>SchnackenpfefferhausenMain Event New York March 25 League 3</v>
      </c>
      <c r="C196" t="s">
        <v>885</v>
      </c>
      <c r="D196" t="s">
        <v>886</v>
      </c>
      <c r="E196" t="s">
        <v>419</v>
      </c>
      <c r="F196">
        <v>189</v>
      </c>
      <c r="G196">
        <v>1</v>
      </c>
      <c r="H196">
        <f t="shared" si="3"/>
        <v>15</v>
      </c>
    </row>
    <row r="197" spans="1:8" x14ac:dyDescent="0.25">
      <c r="A197">
        <v>25</v>
      </c>
      <c r="B197" t="str">
        <f>STANDINGS_HR[[#This Row],[Team]]&amp;STANDINGS_HR[[#This Row],[League]]</f>
        <v>Uptown BabyMain Event New York March 25 League 4</v>
      </c>
      <c r="C197" t="s">
        <v>408</v>
      </c>
      <c r="D197" t="s">
        <v>193</v>
      </c>
      <c r="E197" t="s">
        <v>409</v>
      </c>
      <c r="F197">
        <v>348</v>
      </c>
      <c r="G197">
        <v>456.5</v>
      </c>
      <c r="H197">
        <f t="shared" si="3"/>
        <v>1</v>
      </c>
    </row>
    <row r="198" spans="1:8" x14ac:dyDescent="0.25">
      <c r="A198">
        <v>61</v>
      </c>
      <c r="B198" t="str">
        <f>STANDINGS_HR[[#This Row],[Team]]&amp;STANDINGS_HR[[#This Row],[League]]</f>
        <v>Crockett and TubbsMain Event New York March 25 League 4</v>
      </c>
      <c r="C198" t="s">
        <v>447</v>
      </c>
      <c r="D198" t="s">
        <v>94</v>
      </c>
      <c r="E198" t="s">
        <v>409</v>
      </c>
      <c r="F198">
        <v>335</v>
      </c>
      <c r="G198">
        <v>417.5</v>
      </c>
      <c r="H198">
        <f t="shared" si="3"/>
        <v>2</v>
      </c>
    </row>
    <row r="199" spans="1:8" x14ac:dyDescent="0.25">
      <c r="A199">
        <v>67</v>
      </c>
      <c r="B199" t="str">
        <f>STANDINGS_HR[[#This Row],[Team]]&amp;STANDINGS_HR[[#This Row],[League]]</f>
        <v>Emma/Srebro Main NYCMain Event New York March 25 League 4</v>
      </c>
      <c r="C199" t="s">
        <v>465</v>
      </c>
      <c r="D199" t="s">
        <v>90</v>
      </c>
      <c r="E199" t="s">
        <v>409</v>
      </c>
      <c r="F199">
        <v>334</v>
      </c>
      <c r="G199">
        <v>412</v>
      </c>
      <c r="H199">
        <f t="shared" si="3"/>
        <v>3</v>
      </c>
    </row>
    <row r="200" spans="1:8" x14ac:dyDescent="0.25">
      <c r="A200">
        <v>99</v>
      </c>
      <c r="B200" t="str">
        <f>STANDINGS_HR[[#This Row],[Team]]&amp;STANDINGS_HR[[#This Row],[League]]</f>
        <v>Frozen RopesMain Event New York March 25 League 4</v>
      </c>
      <c r="C200" t="s">
        <v>676</v>
      </c>
      <c r="D200" t="s">
        <v>227</v>
      </c>
      <c r="E200" t="s">
        <v>409</v>
      </c>
      <c r="F200">
        <v>325</v>
      </c>
      <c r="G200">
        <v>382</v>
      </c>
      <c r="H200">
        <f t="shared" si="3"/>
        <v>4</v>
      </c>
    </row>
    <row r="201" spans="1:8" x14ac:dyDescent="0.25">
      <c r="A201">
        <v>146</v>
      </c>
      <c r="B201" t="str">
        <f>STANDINGS_HR[[#This Row],[Team]]&amp;STANDINGS_HR[[#This Row],[League]]</f>
        <v>Team TaylorMain Event New York March 25 League 4</v>
      </c>
      <c r="C201" t="s">
        <v>458</v>
      </c>
      <c r="D201" t="s">
        <v>34</v>
      </c>
      <c r="E201" t="s">
        <v>409</v>
      </c>
      <c r="F201">
        <v>318</v>
      </c>
      <c r="G201">
        <v>333.5</v>
      </c>
      <c r="H201">
        <f t="shared" si="3"/>
        <v>5</v>
      </c>
    </row>
    <row r="202" spans="1:8" x14ac:dyDescent="0.25">
      <c r="A202">
        <v>149</v>
      </c>
      <c r="B202" t="str">
        <f>STANDINGS_HR[[#This Row],[Team]]&amp;STANDINGS_HR[[#This Row],[League]]</f>
        <v>The Citgo SignMain Event New York March 25 League 4</v>
      </c>
      <c r="C202" t="s">
        <v>567</v>
      </c>
      <c r="D202" t="s">
        <v>568</v>
      </c>
      <c r="E202" t="s">
        <v>409</v>
      </c>
      <c r="F202">
        <v>318</v>
      </c>
      <c r="G202">
        <v>333.5</v>
      </c>
      <c r="H202">
        <f t="shared" si="3"/>
        <v>6</v>
      </c>
    </row>
    <row r="203" spans="1:8" x14ac:dyDescent="0.25">
      <c r="A203">
        <v>214</v>
      </c>
      <c r="B203" t="str">
        <f>STANDINGS_HR[[#This Row],[Team]]&amp;STANDINGS_HR[[#This Row],[League]]</f>
        <v>Joe Buck YourselfMain Event New York March 25 League 4</v>
      </c>
      <c r="C203" t="s">
        <v>640</v>
      </c>
      <c r="D203" t="s">
        <v>641</v>
      </c>
      <c r="E203" t="s">
        <v>409</v>
      </c>
      <c r="F203">
        <v>304</v>
      </c>
      <c r="G203">
        <v>268</v>
      </c>
      <c r="H203">
        <f t="shared" si="3"/>
        <v>7</v>
      </c>
    </row>
    <row r="204" spans="1:8" x14ac:dyDescent="0.25">
      <c r="A204">
        <v>230</v>
      </c>
      <c r="B204" t="str">
        <f>STANDINGS_HR[[#This Row],[Team]]&amp;STANDINGS_HR[[#This Row],[League]]</f>
        <v>Midnight ExpressMain Event New York March 25 League 4</v>
      </c>
      <c r="C204" t="s">
        <v>716</v>
      </c>
      <c r="D204" t="s">
        <v>718</v>
      </c>
      <c r="E204" t="s">
        <v>409</v>
      </c>
      <c r="F204">
        <v>301</v>
      </c>
      <c r="G204">
        <v>250.5</v>
      </c>
      <c r="H204">
        <f t="shared" si="3"/>
        <v>8</v>
      </c>
    </row>
    <row r="205" spans="1:8" x14ac:dyDescent="0.25">
      <c r="A205">
        <v>325</v>
      </c>
      <c r="B205" t="str">
        <f>STANDINGS_HR[[#This Row],[Team]]&amp;STANDINGS_HR[[#This Row],[League]]</f>
        <v>Yah MuleMain Event New York March 25 League 4</v>
      </c>
      <c r="C205" t="s">
        <v>144</v>
      </c>
      <c r="D205" t="s">
        <v>141</v>
      </c>
      <c r="E205" t="s">
        <v>409</v>
      </c>
      <c r="F205">
        <v>287</v>
      </c>
      <c r="G205">
        <v>159</v>
      </c>
      <c r="H205">
        <f t="shared" si="3"/>
        <v>9</v>
      </c>
    </row>
    <row r="206" spans="1:8" x14ac:dyDescent="0.25">
      <c r="A206">
        <v>357</v>
      </c>
      <c r="B206" t="str">
        <f>STANDINGS_HR[[#This Row],[Team]]&amp;STANDINGS_HR[[#This Row],[League]]</f>
        <v>Captain LouMain Event New York March 25 League 4</v>
      </c>
      <c r="C206" t="s">
        <v>581</v>
      </c>
      <c r="D206" t="s">
        <v>582</v>
      </c>
      <c r="E206" t="s">
        <v>409</v>
      </c>
      <c r="F206">
        <v>279</v>
      </c>
      <c r="G206">
        <v>123</v>
      </c>
      <c r="H206">
        <f t="shared" si="3"/>
        <v>10</v>
      </c>
    </row>
    <row r="207" spans="1:8" x14ac:dyDescent="0.25">
      <c r="A207">
        <v>379</v>
      </c>
      <c r="B207" t="str">
        <f>STANDINGS_HR[[#This Row],[Team]]&amp;STANDINGS_HR[[#This Row],[League]]</f>
        <v>Good DE'sMain Event New York March 25 League 4</v>
      </c>
      <c r="C207" t="s">
        <v>698</v>
      </c>
      <c r="D207" t="s">
        <v>243</v>
      </c>
      <c r="E207" t="s">
        <v>409</v>
      </c>
      <c r="F207">
        <v>274</v>
      </c>
      <c r="G207">
        <v>101.5</v>
      </c>
      <c r="H207">
        <f t="shared" si="3"/>
        <v>11</v>
      </c>
    </row>
    <row r="208" spans="1:8" x14ac:dyDescent="0.25">
      <c r="A208">
        <v>414</v>
      </c>
      <c r="B208" t="str">
        <f>STANDINGS_HR[[#This Row],[Team]]&amp;STANDINGS_HR[[#This Row],[League]]</f>
        <v>Canadian BeaversMain Event New York March 25 League 4</v>
      </c>
      <c r="C208" t="s">
        <v>336</v>
      </c>
      <c r="D208" t="s">
        <v>337</v>
      </c>
      <c r="E208" t="s">
        <v>409</v>
      </c>
      <c r="F208">
        <v>266</v>
      </c>
      <c r="G208">
        <v>67.5</v>
      </c>
      <c r="H208">
        <f t="shared" si="3"/>
        <v>12</v>
      </c>
    </row>
    <row r="209" spans="1:8" x14ac:dyDescent="0.25">
      <c r="A209">
        <v>427</v>
      </c>
      <c r="B209" t="str">
        <f>STANDINGS_HR[[#This Row],[Team]]&amp;STANDINGS_HR[[#This Row],[League]]</f>
        <v>Team olsenMain Event New York March 25 League 4</v>
      </c>
      <c r="C209" t="s">
        <v>811</v>
      </c>
      <c r="D209" t="s">
        <v>812</v>
      </c>
      <c r="E209" t="s">
        <v>409</v>
      </c>
      <c r="F209">
        <v>263</v>
      </c>
      <c r="G209">
        <v>54</v>
      </c>
      <c r="H209">
        <f t="shared" si="3"/>
        <v>13</v>
      </c>
    </row>
    <row r="210" spans="1:8" x14ac:dyDescent="0.25">
      <c r="A210">
        <v>431</v>
      </c>
      <c r="B210" t="str">
        <f>STANDINGS_HR[[#This Row],[Team]]&amp;STANDINGS_HR[[#This Row],[League]]</f>
        <v>Team MelliaMain Event New York March 25 League 4</v>
      </c>
      <c r="C210" t="s">
        <v>877</v>
      </c>
      <c r="D210" t="s">
        <v>878</v>
      </c>
      <c r="E210" t="s">
        <v>409</v>
      </c>
      <c r="F210">
        <v>262</v>
      </c>
      <c r="G210">
        <v>50</v>
      </c>
      <c r="H210">
        <f t="shared" si="3"/>
        <v>14</v>
      </c>
    </row>
    <row r="211" spans="1:8" x14ac:dyDescent="0.25">
      <c r="A211">
        <v>463</v>
      </c>
      <c r="B211" t="str">
        <f>STANDINGS_HR[[#This Row],[Team]]&amp;STANDINGS_HR[[#This Row],[League]]</f>
        <v>Bash BrothersMain Event New York March 25 League 4</v>
      </c>
      <c r="C211" t="s">
        <v>867</v>
      </c>
      <c r="D211" t="s">
        <v>868</v>
      </c>
      <c r="E211" t="s">
        <v>409</v>
      </c>
      <c r="F211">
        <v>243</v>
      </c>
      <c r="G211">
        <v>17.5</v>
      </c>
      <c r="H211">
        <f t="shared" si="3"/>
        <v>15</v>
      </c>
    </row>
    <row r="212" spans="1:8" x14ac:dyDescent="0.25">
      <c r="A212">
        <v>9</v>
      </c>
      <c r="B212" t="str">
        <f>STANDINGS_HR[[#This Row],[Team]]&amp;STANDINGS_HR[[#This Row],[League]]</f>
        <v>We Got the RunsMain Event New York March 26 League</v>
      </c>
      <c r="C212" t="s">
        <v>410</v>
      </c>
      <c r="D212" t="s">
        <v>411</v>
      </c>
      <c r="E212" t="s">
        <v>412</v>
      </c>
      <c r="F212">
        <v>361</v>
      </c>
      <c r="G212">
        <v>473</v>
      </c>
      <c r="H212">
        <f t="shared" si="3"/>
        <v>1</v>
      </c>
    </row>
    <row r="213" spans="1:8" x14ac:dyDescent="0.25">
      <c r="A213">
        <v>16</v>
      </c>
      <c r="B213" t="str">
        <f>STANDINGS_HR[[#This Row],[Team]]&amp;STANDINGS_HR[[#This Row],[League]]</f>
        <v>Team JaffeMain Event New York March 26 League</v>
      </c>
      <c r="C213" t="s">
        <v>74</v>
      </c>
      <c r="D213" t="s">
        <v>20</v>
      </c>
      <c r="E213" t="s">
        <v>412</v>
      </c>
      <c r="F213">
        <v>353</v>
      </c>
      <c r="G213">
        <v>465</v>
      </c>
      <c r="H213">
        <f t="shared" si="3"/>
        <v>2</v>
      </c>
    </row>
    <row r="214" spans="1:8" x14ac:dyDescent="0.25">
      <c r="A214">
        <v>29</v>
      </c>
      <c r="B214" t="str">
        <f>STANDINGS_HR[[#This Row],[Team]]&amp;STANDINGS_HR[[#This Row],[League]]</f>
        <v>EtherMain Event New York March 26 League</v>
      </c>
      <c r="C214" t="s">
        <v>706</v>
      </c>
      <c r="D214" t="s">
        <v>707</v>
      </c>
      <c r="E214" t="s">
        <v>412</v>
      </c>
      <c r="F214">
        <v>346</v>
      </c>
      <c r="G214">
        <v>451.5</v>
      </c>
      <c r="H214">
        <f t="shared" si="3"/>
        <v>3</v>
      </c>
    </row>
    <row r="215" spans="1:8" x14ac:dyDescent="0.25">
      <c r="A215">
        <v>138</v>
      </c>
      <c r="B215" t="str">
        <f>STANDINGS_HR[[#This Row],[Team]]&amp;STANDINGS_HR[[#This Row],[League]]</f>
        <v>Evil EmpireMain Event New York March 26 League</v>
      </c>
      <c r="C215" t="s">
        <v>333</v>
      </c>
      <c r="D215" t="s">
        <v>334</v>
      </c>
      <c r="E215" t="s">
        <v>412</v>
      </c>
      <c r="F215">
        <v>319</v>
      </c>
      <c r="G215">
        <v>341</v>
      </c>
      <c r="H215">
        <f t="shared" si="3"/>
        <v>4</v>
      </c>
    </row>
    <row r="216" spans="1:8" x14ac:dyDescent="0.25">
      <c r="A216">
        <v>202</v>
      </c>
      <c r="B216" t="str">
        <f>STANDINGS_HR[[#This Row],[Team]]&amp;STANDINGS_HR[[#This Row],[League]]</f>
        <v>Colton &amp; the WolfmanMain Event New York March 26 League</v>
      </c>
      <c r="C216" t="s">
        <v>599</v>
      </c>
      <c r="D216" t="s">
        <v>340</v>
      </c>
      <c r="E216" t="s">
        <v>412</v>
      </c>
      <c r="F216">
        <v>306</v>
      </c>
      <c r="G216">
        <v>277.5</v>
      </c>
      <c r="H216">
        <f t="shared" si="3"/>
        <v>5</v>
      </c>
    </row>
    <row r="217" spans="1:8" x14ac:dyDescent="0.25">
      <c r="A217">
        <v>240</v>
      </c>
      <c r="B217" t="str">
        <f>STANDINGS_HR[[#This Row],[Team]]&amp;STANDINGS_HR[[#This Row],[League]]</f>
        <v>CTM/GST MAINMain Event New York March 26 League</v>
      </c>
      <c r="C217" t="s">
        <v>639</v>
      </c>
      <c r="D217" t="s">
        <v>91</v>
      </c>
      <c r="E217" t="s">
        <v>412</v>
      </c>
      <c r="F217">
        <v>299</v>
      </c>
      <c r="G217">
        <v>239</v>
      </c>
      <c r="H217">
        <f t="shared" si="3"/>
        <v>6</v>
      </c>
    </row>
    <row r="218" spans="1:8" x14ac:dyDescent="0.25">
      <c r="A218">
        <v>281</v>
      </c>
      <c r="B218" t="str">
        <f>STANDINGS_HR[[#This Row],[Team]]&amp;STANDINGS_HR[[#This Row],[League]]</f>
        <v>Serenity Now! NY2Main Event New York March 26 League</v>
      </c>
      <c r="C218" t="s">
        <v>520</v>
      </c>
      <c r="D218" t="s">
        <v>521</v>
      </c>
      <c r="E218" t="s">
        <v>412</v>
      </c>
      <c r="F218">
        <v>294</v>
      </c>
      <c r="G218">
        <v>201.5</v>
      </c>
      <c r="H218">
        <f t="shared" si="3"/>
        <v>7</v>
      </c>
    </row>
    <row r="219" spans="1:8" x14ac:dyDescent="0.25">
      <c r="A219">
        <v>286</v>
      </c>
      <c r="B219" t="str">
        <f>STANDINGS_HR[[#This Row],[Team]]&amp;STANDINGS_HR[[#This Row],[League]]</f>
        <v>Incredible Hulking Us NY2Main Event New York March 26 League</v>
      </c>
      <c r="C219" t="s">
        <v>226</v>
      </c>
      <c r="D219" t="s">
        <v>94</v>
      </c>
      <c r="E219" t="s">
        <v>412</v>
      </c>
      <c r="F219">
        <v>293</v>
      </c>
      <c r="G219">
        <v>195.5</v>
      </c>
      <c r="H219">
        <f t="shared" si="3"/>
        <v>8</v>
      </c>
    </row>
    <row r="220" spans="1:8" x14ac:dyDescent="0.25">
      <c r="A220">
        <v>290</v>
      </c>
      <c r="B220" t="str">
        <f>STANDINGS_HR[[#This Row],[Team]]&amp;STANDINGS_HR[[#This Row],[League]]</f>
        <v>Cookies are for ClosersMain Event New York March 26 League</v>
      </c>
      <c r="C220" t="s">
        <v>748</v>
      </c>
      <c r="D220" t="s">
        <v>749</v>
      </c>
      <c r="E220" t="s">
        <v>412</v>
      </c>
      <c r="F220">
        <v>292</v>
      </c>
      <c r="G220">
        <v>188.5</v>
      </c>
      <c r="H220">
        <f t="shared" si="3"/>
        <v>9</v>
      </c>
    </row>
    <row r="221" spans="1:8" x14ac:dyDescent="0.25">
      <c r="A221">
        <v>297</v>
      </c>
      <c r="B221" t="str">
        <f>STANDINGS_HR[[#This Row],[Team]]&amp;STANDINGS_HR[[#This Row],[League]]</f>
        <v>BABIP McBatflipsMain Event New York March 26 League</v>
      </c>
      <c r="C221" t="s">
        <v>305</v>
      </c>
      <c r="D221" t="s">
        <v>24</v>
      </c>
      <c r="E221" t="s">
        <v>412</v>
      </c>
      <c r="F221">
        <v>291</v>
      </c>
      <c r="G221">
        <v>182.5</v>
      </c>
      <c r="H221">
        <f t="shared" si="3"/>
        <v>10</v>
      </c>
    </row>
    <row r="222" spans="1:8" x14ac:dyDescent="0.25">
      <c r="A222">
        <v>305</v>
      </c>
      <c r="B222" t="str">
        <f>STANDINGS_HR[[#This Row],[Team]]&amp;STANDINGS_HR[[#This Row],[League]]</f>
        <v>Team MaidaMain Event New York March 26 League</v>
      </c>
      <c r="C222" t="s">
        <v>759</v>
      </c>
      <c r="D222" t="s">
        <v>760</v>
      </c>
      <c r="E222" t="s">
        <v>412</v>
      </c>
      <c r="F222">
        <v>290</v>
      </c>
      <c r="G222">
        <v>177.5</v>
      </c>
      <c r="H222">
        <f t="shared" si="3"/>
        <v>11</v>
      </c>
    </row>
    <row r="223" spans="1:8" x14ac:dyDescent="0.25">
      <c r="A223">
        <v>338</v>
      </c>
      <c r="B223" t="str">
        <f>STANDINGS_HR[[#This Row],[Team]]&amp;STANDINGS_HR[[#This Row],[League]]</f>
        <v>SaxErrol mainMain Event New York March 26 League</v>
      </c>
      <c r="C223" t="s">
        <v>538</v>
      </c>
      <c r="D223" t="s">
        <v>371</v>
      </c>
      <c r="E223" t="s">
        <v>412</v>
      </c>
      <c r="F223">
        <v>285</v>
      </c>
      <c r="G223">
        <v>145</v>
      </c>
      <c r="H223">
        <f t="shared" si="3"/>
        <v>12</v>
      </c>
    </row>
    <row r="224" spans="1:8" x14ac:dyDescent="0.25">
      <c r="A224">
        <v>386</v>
      </c>
      <c r="B224" t="str">
        <f>STANDINGS_HR[[#This Row],[Team]]&amp;STANDINGS_HR[[#This Row],[League]]</f>
        <v>Team LissMain Event New York March 26 League</v>
      </c>
      <c r="C224" t="s">
        <v>123</v>
      </c>
      <c r="D224" t="s">
        <v>124</v>
      </c>
      <c r="E224" t="s">
        <v>412</v>
      </c>
      <c r="F224">
        <v>273</v>
      </c>
      <c r="G224">
        <v>95.5</v>
      </c>
      <c r="H224">
        <f t="shared" si="3"/>
        <v>13</v>
      </c>
    </row>
    <row r="225" spans="1:8" x14ac:dyDescent="0.25">
      <c r="A225">
        <v>447</v>
      </c>
      <c r="B225" t="str">
        <f>STANDINGS_HR[[#This Row],[Team]]&amp;STANDINGS_HR[[#This Row],[League]]</f>
        <v>PhillyCheeseSteaks-M26Main Event New York March 26 League</v>
      </c>
      <c r="C225" t="s">
        <v>843</v>
      </c>
      <c r="D225" t="s">
        <v>75</v>
      </c>
      <c r="E225" t="s">
        <v>412</v>
      </c>
      <c r="F225">
        <v>254</v>
      </c>
      <c r="G225">
        <v>33.5</v>
      </c>
      <c r="H225">
        <f t="shared" si="3"/>
        <v>14</v>
      </c>
    </row>
    <row r="226" spans="1:8" x14ac:dyDescent="0.25">
      <c r="A226">
        <v>449</v>
      </c>
      <c r="B226" t="str">
        <f>STANDINGS_HR[[#This Row],[Team]]&amp;STANDINGS_HR[[#This Row],[League]]</f>
        <v>NJ MinnowMain Event New York March 26 League</v>
      </c>
      <c r="C226" t="s">
        <v>851</v>
      </c>
      <c r="D226" t="s">
        <v>852</v>
      </c>
      <c r="E226" t="s">
        <v>412</v>
      </c>
      <c r="F226">
        <v>253</v>
      </c>
      <c r="G226">
        <v>32</v>
      </c>
      <c r="H226">
        <f t="shared" si="3"/>
        <v>15</v>
      </c>
    </row>
    <row r="227" spans="1:8" x14ac:dyDescent="0.25">
      <c r="A227">
        <v>4</v>
      </c>
      <c r="B227" t="str">
        <f>STANDINGS_HR[[#This Row],[Team]]&amp;STANDINGS_HR[[#This Row],[League]]</f>
        <v>Team KaufmannMain Event Online April 1 1 pm ET League 1</v>
      </c>
      <c r="C227" t="s">
        <v>475</v>
      </c>
      <c r="D227" t="s">
        <v>476</v>
      </c>
      <c r="E227" t="s">
        <v>441</v>
      </c>
      <c r="F227">
        <v>377</v>
      </c>
      <c r="G227">
        <v>477.5</v>
      </c>
      <c r="H227">
        <f t="shared" si="3"/>
        <v>1</v>
      </c>
    </row>
    <row r="228" spans="1:8" x14ac:dyDescent="0.25">
      <c r="A228">
        <v>11</v>
      </c>
      <c r="B228" t="str">
        <f>STANDINGS_HR[[#This Row],[Team]]&amp;STANDINGS_HR[[#This Row],[League]]</f>
        <v>SpartacusMain Event Online April 1 1 pm ET League 1</v>
      </c>
      <c r="C228" t="s">
        <v>360</v>
      </c>
      <c r="D228" t="s">
        <v>218</v>
      </c>
      <c r="E228" t="s">
        <v>441</v>
      </c>
      <c r="F228">
        <v>359</v>
      </c>
      <c r="G228">
        <v>469.5</v>
      </c>
      <c r="H228">
        <f t="shared" si="3"/>
        <v>2</v>
      </c>
    </row>
    <row r="229" spans="1:8" x14ac:dyDescent="0.25">
      <c r="A229">
        <v>34</v>
      </c>
      <c r="B229" t="str">
        <f>STANDINGS_HR[[#This Row],[Team]]&amp;STANDINGS_HR[[#This Row],[League]]</f>
        <v>Penny LoverMain Event Online April 1 1 pm ET League 1</v>
      </c>
      <c r="C229" t="s">
        <v>662</v>
      </c>
      <c r="D229" t="s">
        <v>125</v>
      </c>
      <c r="E229" t="s">
        <v>441</v>
      </c>
      <c r="F229">
        <v>345</v>
      </c>
      <c r="G229">
        <v>448</v>
      </c>
      <c r="H229">
        <f t="shared" si="3"/>
        <v>3</v>
      </c>
    </row>
    <row r="230" spans="1:8" x14ac:dyDescent="0.25">
      <c r="A230">
        <v>107</v>
      </c>
      <c r="B230" t="str">
        <f>STANDINGS_HR[[#This Row],[Team]]&amp;STANDINGS_HR[[#This Row],[League]]</f>
        <v>Men Without HelmetsMain Event Online April 1 1 pm ET League 1</v>
      </c>
      <c r="C230" t="s">
        <v>194</v>
      </c>
      <c r="D230" t="s">
        <v>195</v>
      </c>
      <c r="E230" t="s">
        <v>441</v>
      </c>
      <c r="F230">
        <v>324</v>
      </c>
      <c r="G230">
        <v>376</v>
      </c>
      <c r="H230">
        <f t="shared" si="3"/>
        <v>4</v>
      </c>
    </row>
    <row r="231" spans="1:8" x14ac:dyDescent="0.25">
      <c r="A231">
        <v>121</v>
      </c>
      <c r="B231" t="str">
        <f>STANDINGS_HR[[#This Row],[Team]]&amp;STANDINGS_HR[[#This Row],[League]]</f>
        <v>Breaking Bats 2Main Event Online April 1 1 pm ET League 1</v>
      </c>
      <c r="C231" t="s">
        <v>549</v>
      </c>
      <c r="D231" t="s">
        <v>550</v>
      </c>
      <c r="E231" t="s">
        <v>441</v>
      </c>
      <c r="F231">
        <v>321</v>
      </c>
      <c r="G231">
        <v>357</v>
      </c>
      <c r="H231">
        <f t="shared" si="3"/>
        <v>5</v>
      </c>
    </row>
    <row r="232" spans="1:8" x14ac:dyDescent="0.25">
      <c r="A232">
        <v>177</v>
      </c>
      <c r="B232" t="str">
        <f>STANDINGS_HR[[#This Row],[Team]]&amp;STANDINGS_HR[[#This Row],[League]]</f>
        <v>Money IVMain Event Online April 1 1 pm ET League 1</v>
      </c>
      <c r="C232" t="s">
        <v>493</v>
      </c>
      <c r="D232" t="s">
        <v>67</v>
      </c>
      <c r="E232" t="s">
        <v>441</v>
      </c>
      <c r="F232">
        <v>311</v>
      </c>
      <c r="G232">
        <v>303.5</v>
      </c>
      <c r="H232">
        <f t="shared" si="3"/>
        <v>6</v>
      </c>
    </row>
    <row r="233" spans="1:8" x14ac:dyDescent="0.25">
      <c r="A233">
        <v>192</v>
      </c>
      <c r="B233" t="str">
        <f>STANDINGS_HR[[#This Row],[Team]]&amp;STANDINGS_HR[[#This Row],[League]]</f>
        <v>Impaired PhysiciansMain Event Online April 1 1 pm ET League 1</v>
      </c>
      <c r="C233" t="s">
        <v>38</v>
      </c>
      <c r="D233" t="s">
        <v>39</v>
      </c>
      <c r="E233" t="s">
        <v>441</v>
      </c>
      <c r="F233">
        <v>308</v>
      </c>
      <c r="G233">
        <v>289</v>
      </c>
      <c r="H233">
        <f t="shared" si="3"/>
        <v>7</v>
      </c>
    </row>
    <row r="234" spans="1:8" x14ac:dyDescent="0.25">
      <c r="A234">
        <v>315</v>
      </c>
      <c r="B234" t="str">
        <f>STANDINGS_HR[[#This Row],[Team]]&amp;STANDINGS_HR[[#This Row],[League]]</f>
        <v>LittlefingerMain Event Online April 1 1 pm ET League 1</v>
      </c>
      <c r="C234" t="s">
        <v>777</v>
      </c>
      <c r="D234" t="s">
        <v>778</v>
      </c>
      <c r="E234" t="s">
        <v>441</v>
      </c>
      <c r="F234">
        <v>288</v>
      </c>
      <c r="G234">
        <v>165</v>
      </c>
      <c r="H234">
        <f t="shared" si="3"/>
        <v>8</v>
      </c>
    </row>
    <row r="235" spans="1:8" x14ac:dyDescent="0.25">
      <c r="A235">
        <v>316</v>
      </c>
      <c r="B235" t="str">
        <f>STANDINGS_HR[[#This Row],[Team]]&amp;STANDINGS_HR[[#This Row],[League]]</f>
        <v>Puddle of Nud 4/1Main Event Online April 1 1 pm ET League 1</v>
      </c>
      <c r="C235" t="s">
        <v>455</v>
      </c>
      <c r="D235" t="s">
        <v>108</v>
      </c>
      <c r="E235" t="s">
        <v>441</v>
      </c>
      <c r="F235">
        <v>288</v>
      </c>
      <c r="G235">
        <v>165</v>
      </c>
      <c r="H235">
        <f t="shared" si="3"/>
        <v>9</v>
      </c>
    </row>
    <row r="236" spans="1:8" x14ac:dyDescent="0.25">
      <c r="A236">
        <v>341</v>
      </c>
      <c r="B236" t="str">
        <f>STANDINGS_HR[[#This Row],[Team]]&amp;STANDINGS_HR[[#This Row],[League]]</f>
        <v>Champagne SwagMain Event Online April 1 1 pm ET League 1</v>
      </c>
      <c r="C236" t="s">
        <v>101</v>
      </c>
      <c r="D236" t="s">
        <v>102</v>
      </c>
      <c r="E236" t="s">
        <v>441</v>
      </c>
      <c r="F236">
        <v>284</v>
      </c>
      <c r="G236">
        <v>137.5</v>
      </c>
      <c r="H236">
        <f t="shared" si="3"/>
        <v>10</v>
      </c>
    </row>
    <row r="237" spans="1:8" x14ac:dyDescent="0.25">
      <c r="A237">
        <v>353</v>
      </c>
      <c r="B237" t="str">
        <f>STANDINGS_HR[[#This Row],[Team]]&amp;STANDINGS_HR[[#This Row],[League]]</f>
        <v>Team MadaniMain Event Online April 1 1 pm ET League 1</v>
      </c>
      <c r="C237" t="s">
        <v>153</v>
      </c>
      <c r="D237" t="s">
        <v>153</v>
      </c>
      <c r="E237" t="s">
        <v>441</v>
      </c>
      <c r="F237">
        <v>280</v>
      </c>
      <c r="G237">
        <v>127</v>
      </c>
      <c r="H237">
        <f t="shared" si="3"/>
        <v>11</v>
      </c>
    </row>
    <row r="238" spans="1:8" x14ac:dyDescent="0.25">
      <c r="A238">
        <v>354</v>
      </c>
      <c r="B238" t="str">
        <f>STANDINGS_HR[[#This Row],[Team]]&amp;STANDINGS_HR[[#This Row],[League]]</f>
        <v>Team thomasMain Event Online April 1 1 pm ET League 1</v>
      </c>
      <c r="C238" t="s">
        <v>695</v>
      </c>
      <c r="D238" t="s">
        <v>696</v>
      </c>
      <c r="E238" t="s">
        <v>441</v>
      </c>
      <c r="F238">
        <v>280</v>
      </c>
      <c r="G238">
        <v>127</v>
      </c>
      <c r="H238">
        <f t="shared" si="3"/>
        <v>12</v>
      </c>
    </row>
    <row r="239" spans="1:8" x14ac:dyDescent="0.25">
      <c r="A239">
        <v>395</v>
      </c>
      <c r="B239" t="str">
        <f>STANDINGS_HR[[#This Row],[Team]]&amp;STANDINGS_HR[[#This Row],[League]]</f>
        <v>The People's ChampMain Event Online April 1 1 pm ET League 1</v>
      </c>
      <c r="C239" t="s">
        <v>128</v>
      </c>
      <c r="D239" t="s">
        <v>129</v>
      </c>
      <c r="E239" t="s">
        <v>441</v>
      </c>
      <c r="F239">
        <v>271</v>
      </c>
      <c r="G239">
        <v>85</v>
      </c>
      <c r="H239">
        <f t="shared" si="3"/>
        <v>13</v>
      </c>
    </row>
    <row r="240" spans="1:8" x14ac:dyDescent="0.25">
      <c r="A240">
        <v>469</v>
      </c>
      <c r="B240" t="str">
        <f>STANDINGS_HR[[#This Row],[Team]]&amp;STANDINGS_HR[[#This Row],[League]]</f>
        <v>Infinity Management GroupMain Event Online April 1 1 pm ET League 1</v>
      </c>
      <c r="C240" t="s">
        <v>354</v>
      </c>
      <c r="D240" t="s">
        <v>355</v>
      </c>
      <c r="E240" t="s">
        <v>441</v>
      </c>
      <c r="F240">
        <v>236</v>
      </c>
      <c r="G240">
        <v>11.5</v>
      </c>
      <c r="H240">
        <f t="shared" si="3"/>
        <v>14</v>
      </c>
    </row>
    <row r="241" spans="1:8" x14ac:dyDescent="0.25">
      <c r="A241">
        <v>476</v>
      </c>
      <c r="B241" t="str">
        <f>STANDINGS_HR[[#This Row],[Team]]&amp;STANDINGS_HR[[#This Row],[League]]</f>
        <v>Team TwoninerMain Event Online April 1 1 pm ET League 1</v>
      </c>
      <c r="C241" t="s">
        <v>884</v>
      </c>
      <c r="D241" t="s">
        <v>401</v>
      </c>
      <c r="E241" t="s">
        <v>441</v>
      </c>
      <c r="F241">
        <v>223</v>
      </c>
      <c r="G241">
        <v>5.5</v>
      </c>
      <c r="H241">
        <f t="shared" si="3"/>
        <v>15</v>
      </c>
    </row>
    <row r="242" spans="1:8" x14ac:dyDescent="0.25">
      <c r="A242">
        <v>38</v>
      </c>
      <c r="B242" t="str">
        <f>STANDINGS_HR[[#This Row],[Team]]&amp;STANDINGS_HR[[#This Row],[League]]</f>
        <v>Miggy's CrownMain Event Online April 1 1 pm ET League 2</v>
      </c>
      <c r="C242" t="s">
        <v>83</v>
      </c>
      <c r="D242" t="s">
        <v>84</v>
      </c>
      <c r="E242" t="s">
        <v>444</v>
      </c>
      <c r="F242">
        <v>343</v>
      </c>
      <c r="G242">
        <v>443</v>
      </c>
      <c r="H242">
        <f t="shared" si="3"/>
        <v>1</v>
      </c>
    </row>
    <row r="243" spans="1:8" x14ac:dyDescent="0.25">
      <c r="A243">
        <v>51</v>
      </c>
      <c r="B243" t="str">
        <f>STANDINGS_HR[[#This Row],[Team]]&amp;STANDINGS_HR[[#This Row],[League]]</f>
        <v>How U Doin ME2Main Event Online April 1 1 pm ET League 2</v>
      </c>
      <c r="C243" t="s">
        <v>443</v>
      </c>
      <c r="D243" t="s">
        <v>230</v>
      </c>
      <c r="E243" t="s">
        <v>444</v>
      </c>
      <c r="F243">
        <v>338</v>
      </c>
      <c r="G243">
        <v>429.5</v>
      </c>
      <c r="H243">
        <f t="shared" si="3"/>
        <v>2</v>
      </c>
    </row>
    <row r="244" spans="1:8" x14ac:dyDescent="0.25">
      <c r="A244">
        <v>78</v>
      </c>
      <c r="B244" t="str">
        <f>STANDINGS_HR[[#This Row],[Team]]&amp;STANDINGS_HR[[#This Row],[League]]</f>
        <v>Slowly I TurnedMain Event Online April 1 1 pm ET League 2</v>
      </c>
      <c r="C244" t="s">
        <v>590</v>
      </c>
      <c r="D244" t="s">
        <v>253</v>
      </c>
      <c r="E244" t="s">
        <v>444</v>
      </c>
      <c r="F244">
        <v>332</v>
      </c>
      <c r="G244">
        <v>405</v>
      </c>
      <c r="H244">
        <f t="shared" si="3"/>
        <v>3</v>
      </c>
    </row>
    <row r="245" spans="1:8" x14ac:dyDescent="0.25">
      <c r="A245">
        <v>124</v>
      </c>
      <c r="B245" t="str">
        <f>STANDINGS_HR[[#This Row],[Team]]&amp;STANDINGS_HR[[#This Row],[League]]</f>
        <v>Shug KnightsMain Event Online April 1 1 pm ET League 2</v>
      </c>
      <c r="C245" t="s">
        <v>485</v>
      </c>
      <c r="D245" t="s">
        <v>486</v>
      </c>
      <c r="E245" t="s">
        <v>444</v>
      </c>
      <c r="F245">
        <v>321</v>
      </c>
      <c r="G245">
        <v>357</v>
      </c>
      <c r="H245">
        <f t="shared" si="3"/>
        <v>4</v>
      </c>
    </row>
    <row r="246" spans="1:8" x14ac:dyDescent="0.25">
      <c r="A246">
        <v>170</v>
      </c>
      <c r="B246" t="str">
        <f>STANDINGS_HR[[#This Row],[Team]]&amp;STANDINGS_HR[[#This Row],[League]]</f>
        <v>The Justice BerrysMain Event Online April 1 1 pm ET League 2</v>
      </c>
      <c r="C246" t="s">
        <v>594</v>
      </c>
      <c r="D246" t="s">
        <v>69</v>
      </c>
      <c r="E246" t="s">
        <v>444</v>
      </c>
      <c r="F246">
        <v>313</v>
      </c>
      <c r="G246">
        <v>313.5</v>
      </c>
      <c r="H246">
        <f t="shared" si="3"/>
        <v>5</v>
      </c>
    </row>
    <row r="247" spans="1:8" x14ac:dyDescent="0.25">
      <c r="A247">
        <v>188</v>
      </c>
      <c r="B247" t="str">
        <f>STANDINGS_HR[[#This Row],[Team]]&amp;STANDINGS_HR[[#This Row],[League]]</f>
        <v>Team PaolucciMain Event Online April 1 1 pm ET League 2</v>
      </c>
      <c r="C247" t="s">
        <v>120</v>
      </c>
      <c r="D247" t="s">
        <v>121</v>
      </c>
      <c r="E247" t="s">
        <v>444</v>
      </c>
      <c r="F247">
        <v>309</v>
      </c>
      <c r="G247">
        <v>293.5</v>
      </c>
      <c r="H247">
        <f t="shared" si="3"/>
        <v>6</v>
      </c>
    </row>
    <row r="248" spans="1:8" x14ac:dyDescent="0.25">
      <c r="A248">
        <v>197</v>
      </c>
      <c r="B248" t="str">
        <f>STANDINGS_HR[[#This Row],[Team]]&amp;STANDINGS_HR[[#This Row],[League]]</f>
        <v>Reverse BlindsideMain Event Online April 1 1 pm ET League 2</v>
      </c>
      <c r="C248" t="s">
        <v>734</v>
      </c>
      <c r="D248" t="s">
        <v>735</v>
      </c>
      <c r="E248" t="s">
        <v>444</v>
      </c>
      <c r="F248">
        <v>307</v>
      </c>
      <c r="G248">
        <v>283.5</v>
      </c>
      <c r="H248">
        <f t="shared" si="3"/>
        <v>7</v>
      </c>
    </row>
    <row r="249" spans="1:8" x14ac:dyDescent="0.25">
      <c r="A249">
        <v>232</v>
      </c>
      <c r="B249" t="str">
        <f>STANDINGS_HR[[#This Row],[Team]]&amp;STANDINGS_HR[[#This Row],[League]]</f>
        <v>Who is next on the Disabled List V2Main Event Online April 1 1 pm ET League 2</v>
      </c>
      <c r="C249" t="s">
        <v>764</v>
      </c>
      <c r="D249" t="s">
        <v>256</v>
      </c>
      <c r="E249" t="s">
        <v>444</v>
      </c>
      <c r="F249">
        <v>301</v>
      </c>
      <c r="G249">
        <v>250.5</v>
      </c>
      <c r="H249">
        <f t="shared" si="3"/>
        <v>8</v>
      </c>
    </row>
    <row r="250" spans="1:8" x14ac:dyDescent="0.25">
      <c r="A250">
        <v>234</v>
      </c>
      <c r="B250" t="str">
        <f>STANDINGS_HR[[#This Row],[Team]]&amp;STANDINGS_HR[[#This Row],[League]]</f>
        <v>Hot Ham WaterMain Event Online April 1 1 pm ET League 2</v>
      </c>
      <c r="C250" t="s">
        <v>592</v>
      </c>
      <c r="D250" t="s">
        <v>100</v>
      </c>
      <c r="E250" t="s">
        <v>444</v>
      </c>
      <c r="F250">
        <v>300</v>
      </c>
      <c r="G250">
        <v>245</v>
      </c>
      <c r="H250">
        <f t="shared" si="3"/>
        <v>9</v>
      </c>
    </row>
    <row r="251" spans="1:8" x14ac:dyDescent="0.25">
      <c r="A251">
        <v>296</v>
      </c>
      <c r="B251" t="str">
        <f>STANDINGS_HR[[#This Row],[Team]]&amp;STANDINGS_HR[[#This Row],[League]]</f>
        <v>WAR GamesMain Event Online April 1 1 pm ET League 2</v>
      </c>
      <c r="C251" t="s">
        <v>632</v>
      </c>
      <c r="D251" t="s">
        <v>117</v>
      </c>
      <c r="E251" t="s">
        <v>444</v>
      </c>
      <c r="F251">
        <v>292</v>
      </c>
      <c r="G251">
        <v>188.5</v>
      </c>
      <c r="H251">
        <f t="shared" si="3"/>
        <v>10</v>
      </c>
    </row>
    <row r="252" spans="1:8" x14ac:dyDescent="0.25">
      <c r="A252">
        <v>299</v>
      </c>
      <c r="B252" t="str">
        <f>STANDINGS_HR[[#This Row],[Team]]&amp;STANDINGS_HR[[#This Row],[League]]</f>
        <v>Team RedgraveMain Event Online April 1 1 pm ET League 2</v>
      </c>
      <c r="C252" t="s">
        <v>821</v>
      </c>
      <c r="D252" t="s">
        <v>239</v>
      </c>
      <c r="E252" t="s">
        <v>444</v>
      </c>
      <c r="F252">
        <v>291</v>
      </c>
      <c r="G252">
        <v>182.5</v>
      </c>
      <c r="H252">
        <f t="shared" si="3"/>
        <v>11</v>
      </c>
    </row>
    <row r="253" spans="1:8" x14ac:dyDescent="0.25">
      <c r="A253">
        <v>367</v>
      </c>
      <c r="B253" t="str">
        <f>STANDINGS_HR[[#This Row],[Team]]&amp;STANDINGS_HR[[#This Row],[League]]</f>
        <v>Going Going GoneMain Event Online April 1 1 pm ET League 2</v>
      </c>
      <c r="C253" t="s">
        <v>688</v>
      </c>
      <c r="D253" t="s">
        <v>689</v>
      </c>
      <c r="E253" t="s">
        <v>444</v>
      </c>
      <c r="F253">
        <v>277</v>
      </c>
      <c r="G253">
        <v>113</v>
      </c>
      <c r="H253">
        <f t="shared" si="3"/>
        <v>12</v>
      </c>
    </row>
    <row r="254" spans="1:8" x14ac:dyDescent="0.25">
      <c r="A254">
        <v>373</v>
      </c>
      <c r="B254" t="str">
        <f>STANDINGS_HR[[#This Row],[Team]]&amp;STANDINGS_HR[[#This Row],[League]]</f>
        <v>Joaquin PhoenixMain Event Online April 1 1 pm ET League 2</v>
      </c>
      <c r="C254" t="s">
        <v>637</v>
      </c>
      <c r="D254" t="s">
        <v>638</v>
      </c>
      <c r="E254" t="s">
        <v>444</v>
      </c>
      <c r="F254">
        <v>276</v>
      </c>
      <c r="G254">
        <v>109</v>
      </c>
      <c r="H254">
        <f t="shared" si="3"/>
        <v>13</v>
      </c>
    </row>
    <row r="255" spans="1:8" x14ac:dyDescent="0.25">
      <c r="A255">
        <v>470</v>
      </c>
      <c r="B255" t="str">
        <f>STANDINGS_HR[[#This Row],[Team]]&amp;STANDINGS_HR[[#This Row],[League]]</f>
        <v>Ryan's Laying the AxlerodMain Event Online April 1 1 pm ET League 2</v>
      </c>
      <c r="C255" t="s">
        <v>855</v>
      </c>
      <c r="D255" t="s">
        <v>56</v>
      </c>
      <c r="E255" t="s">
        <v>444</v>
      </c>
      <c r="F255">
        <v>236</v>
      </c>
      <c r="G255">
        <v>11.5</v>
      </c>
      <c r="H255">
        <f t="shared" si="3"/>
        <v>14</v>
      </c>
    </row>
    <row r="256" spans="1:8" x14ac:dyDescent="0.25">
      <c r="A256">
        <v>478</v>
      </c>
      <c r="B256" t="str">
        <f>STANDINGS_HR[[#This Row],[Team]]&amp;STANDINGS_HR[[#This Row],[League]]</f>
        <v>BAG BALLSMain Event Online April 1 1 pm ET League 2</v>
      </c>
      <c r="C256" t="s">
        <v>722</v>
      </c>
      <c r="D256" t="s">
        <v>723</v>
      </c>
      <c r="E256" t="s">
        <v>444</v>
      </c>
      <c r="F256">
        <v>219</v>
      </c>
      <c r="G256">
        <v>3</v>
      </c>
      <c r="H256">
        <f t="shared" si="3"/>
        <v>15</v>
      </c>
    </row>
    <row r="257" spans="1:8" x14ac:dyDescent="0.25">
      <c r="A257">
        <v>18</v>
      </c>
      <c r="B257" t="str">
        <f>STANDINGS_HR[[#This Row],[Team]]&amp;STANDINGS_HR[[#This Row],[League]]</f>
        <v>DOUGHBOYSMain Event Online April 1 1 pm ET League 3</v>
      </c>
      <c r="C257" t="s">
        <v>48</v>
      </c>
      <c r="D257" t="s">
        <v>49</v>
      </c>
      <c r="E257" t="s">
        <v>442</v>
      </c>
      <c r="F257">
        <v>352</v>
      </c>
      <c r="G257">
        <v>462.5</v>
      </c>
      <c r="H257">
        <f t="shared" si="3"/>
        <v>1</v>
      </c>
    </row>
    <row r="258" spans="1:8" x14ac:dyDescent="0.25">
      <c r="A258">
        <v>37</v>
      </c>
      <c r="B258" t="str">
        <f>STANDINGS_HR[[#This Row],[Team]]&amp;STANDINGS_HR[[#This Row],[League]]</f>
        <v>JoeSoDefMain Event Online April 1 1 pm ET League 3</v>
      </c>
      <c r="C258" t="s">
        <v>163</v>
      </c>
      <c r="D258" t="s">
        <v>164</v>
      </c>
      <c r="E258" t="s">
        <v>442</v>
      </c>
      <c r="F258">
        <v>343</v>
      </c>
      <c r="G258">
        <v>443</v>
      </c>
      <c r="H258">
        <f t="shared" ref="H258:H321" si="4">IF(E258=E257,H257+1,1)</f>
        <v>2</v>
      </c>
    </row>
    <row r="259" spans="1:8" x14ac:dyDescent="0.25">
      <c r="A259">
        <v>52</v>
      </c>
      <c r="B259" t="str">
        <f>STANDINGS_HR[[#This Row],[Team]]&amp;STANDINGS_HR[[#This Row],[League]]</f>
        <v>Monogomy SucksMain Event Online April 1 1 pm ET League 3</v>
      </c>
      <c r="C259" t="s">
        <v>595</v>
      </c>
      <c r="D259" t="s">
        <v>596</v>
      </c>
      <c r="E259" t="s">
        <v>442</v>
      </c>
      <c r="F259">
        <v>338</v>
      </c>
      <c r="G259">
        <v>429.5</v>
      </c>
      <c r="H259">
        <f t="shared" si="4"/>
        <v>3</v>
      </c>
    </row>
    <row r="260" spans="1:8" x14ac:dyDescent="0.25">
      <c r="A260">
        <v>80</v>
      </c>
      <c r="B260" t="str">
        <f>STANDINGS_HR[[#This Row],[Team]]&amp;STANDINGS_HR[[#This Row],[League]]</f>
        <v>Poopy ToothMain Event Online April 1 1 pm ET League 3</v>
      </c>
      <c r="C260" t="s">
        <v>378</v>
      </c>
      <c r="D260" t="s">
        <v>379</v>
      </c>
      <c r="E260" t="s">
        <v>442</v>
      </c>
      <c r="F260">
        <v>331</v>
      </c>
      <c r="G260">
        <v>401</v>
      </c>
      <c r="H260">
        <f t="shared" si="4"/>
        <v>4</v>
      </c>
    </row>
    <row r="261" spans="1:8" x14ac:dyDescent="0.25">
      <c r="A261">
        <v>90</v>
      </c>
      <c r="B261" t="str">
        <f>STANDINGS_HR[[#This Row],[Team]]&amp;STANDINGS_HR[[#This Row],[League]]</f>
        <v>Big Mac Attack MainMain Event Online April 1 1 pm ET League 3</v>
      </c>
      <c r="C261" t="s">
        <v>597</v>
      </c>
      <c r="D261" t="s">
        <v>23</v>
      </c>
      <c r="E261" t="s">
        <v>442</v>
      </c>
      <c r="F261">
        <v>327</v>
      </c>
      <c r="G261">
        <v>389</v>
      </c>
      <c r="H261">
        <f t="shared" si="4"/>
        <v>5</v>
      </c>
    </row>
    <row r="262" spans="1:8" x14ac:dyDescent="0.25">
      <c r="A262">
        <v>101</v>
      </c>
      <c r="B262" t="str">
        <f>STANDINGS_HR[[#This Row],[Team]]&amp;STANDINGS_HR[[#This Row],[League]]</f>
        <v>Team BenjaminMain Event Online April 1 1 pm ET League 3</v>
      </c>
      <c r="C262" t="s">
        <v>260</v>
      </c>
      <c r="D262" t="s">
        <v>261</v>
      </c>
      <c r="E262" t="s">
        <v>442</v>
      </c>
      <c r="F262">
        <v>325</v>
      </c>
      <c r="G262">
        <v>382</v>
      </c>
      <c r="H262">
        <f t="shared" si="4"/>
        <v>6</v>
      </c>
    </row>
    <row r="263" spans="1:8" x14ac:dyDescent="0.25">
      <c r="A263">
        <v>105</v>
      </c>
      <c r="B263" t="str">
        <f>STANDINGS_HR[[#This Row],[Team]]&amp;STANDINGS_HR[[#This Row],[League]]</f>
        <v>Long DongMain Event Online April 1 1 pm ET League 3</v>
      </c>
      <c r="C263" t="s">
        <v>534</v>
      </c>
      <c r="D263" t="s">
        <v>526</v>
      </c>
      <c r="E263" t="s">
        <v>442</v>
      </c>
      <c r="F263">
        <v>324</v>
      </c>
      <c r="G263">
        <v>376</v>
      </c>
      <c r="H263">
        <f t="shared" si="4"/>
        <v>7</v>
      </c>
    </row>
    <row r="264" spans="1:8" x14ac:dyDescent="0.25">
      <c r="A264">
        <v>166</v>
      </c>
      <c r="B264" t="str">
        <f>STANDINGS_HR[[#This Row],[Team]]&amp;STANDINGS_HR[[#This Row],[League]]</f>
        <v>Don DiegoMain Event Online April 1 1 pm ET League 3</v>
      </c>
      <c r="C264" t="s">
        <v>329</v>
      </c>
      <c r="D264" t="s">
        <v>330</v>
      </c>
      <c r="E264" t="s">
        <v>442</v>
      </c>
      <c r="F264">
        <v>313</v>
      </c>
      <c r="G264">
        <v>313.5</v>
      </c>
      <c r="H264">
        <f t="shared" si="4"/>
        <v>8</v>
      </c>
    </row>
    <row r="265" spans="1:8" x14ac:dyDescent="0.25">
      <c r="A265">
        <v>258</v>
      </c>
      <c r="B265" t="str">
        <f>STANDINGS_HR[[#This Row],[Team]]&amp;STANDINGS_HR[[#This Row],[League]]</f>
        <v>Red MuleMain Event Online April 1 1 pm ET League 3</v>
      </c>
      <c r="C265" t="s">
        <v>369</v>
      </c>
      <c r="D265" t="s">
        <v>369</v>
      </c>
      <c r="E265" t="s">
        <v>442</v>
      </c>
      <c r="F265">
        <v>297</v>
      </c>
      <c r="G265">
        <v>224</v>
      </c>
      <c r="H265">
        <f t="shared" si="4"/>
        <v>9</v>
      </c>
    </row>
    <row r="266" spans="1:8" x14ac:dyDescent="0.25">
      <c r="A266">
        <v>271</v>
      </c>
      <c r="B266" t="str">
        <f>STANDINGS_HR[[#This Row],[Team]]&amp;STANDINGS_HR[[#This Row],[League]]</f>
        <v>Navel LintMain Event Online April 1 1 pm ET League 3</v>
      </c>
      <c r="C266" t="s">
        <v>277</v>
      </c>
      <c r="D266" t="s">
        <v>278</v>
      </c>
      <c r="E266" t="s">
        <v>442</v>
      </c>
      <c r="F266">
        <v>295</v>
      </c>
      <c r="G266">
        <v>209.5</v>
      </c>
      <c r="H266">
        <f t="shared" si="4"/>
        <v>10</v>
      </c>
    </row>
    <row r="267" spans="1:8" x14ac:dyDescent="0.25">
      <c r="A267">
        <v>366</v>
      </c>
      <c r="B267" t="str">
        <f>STANDINGS_HR[[#This Row],[Team]]&amp;STANDINGS_HR[[#This Row],[League]]</f>
        <v>Chico Lind's Hermanos - MAIN 4/1Main Event Online April 1 1 pm ET League 3</v>
      </c>
      <c r="C267" t="s">
        <v>781</v>
      </c>
      <c r="D267" t="s">
        <v>186</v>
      </c>
      <c r="E267" t="s">
        <v>442</v>
      </c>
      <c r="F267">
        <v>277</v>
      </c>
      <c r="G267">
        <v>113</v>
      </c>
      <c r="H267">
        <f t="shared" si="4"/>
        <v>11</v>
      </c>
    </row>
    <row r="268" spans="1:8" x14ac:dyDescent="0.25">
      <c r="A268">
        <v>390</v>
      </c>
      <c r="B268" t="str">
        <f>STANDINGS_HR[[#This Row],[Team]]&amp;STANDINGS_HR[[#This Row],[League]]</f>
        <v>Ashley BearsMain Event Online April 1 1 pm ET League 3</v>
      </c>
      <c r="C268" t="s">
        <v>766</v>
      </c>
      <c r="D268" t="s">
        <v>232</v>
      </c>
      <c r="E268" t="s">
        <v>442</v>
      </c>
      <c r="F268">
        <v>272</v>
      </c>
      <c r="G268">
        <v>89.5</v>
      </c>
      <c r="H268">
        <f t="shared" si="4"/>
        <v>12</v>
      </c>
    </row>
    <row r="269" spans="1:8" x14ac:dyDescent="0.25">
      <c r="A269">
        <v>417</v>
      </c>
      <c r="B269" t="str">
        <f>STANDINGS_HR[[#This Row],[Team]]&amp;STANDINGS_HR[[#This Row],[League]]</f>
        <v>SD GiantsMain Event Online April 1 1 pm ET League 3</v>
      </c>
      <c r="C269" t="s">
        <v>721</v>
      </c>
      <c r="D269" t="s">
        <v>221</v>
      </c>
      <c r="E269" t="s">
        <v>442</v>
      </c>
      <c r="F269">
        <v>265</v>
      </c>
      <c r="G269">
        <v>64</v>
      </c>
      <c r="H269">
        <f t="shared" si="4"/>
        <v>13</v>
      </c>
    </row>
    <row r="270" spans="1:8" x14ac:dyDescent="0.25">
      <c r="A270">
        <v>452</v>
      </c>
      <c r="B270" t="str">
        <f>STANDINGS_HR[[#This Row],[Team]]&amp;STANDINGS_HR[[#This Row],[League]]</f>
        <v>bluebloodsMain Event Online April 1 1 pm ET League 3</v>
      </c>
      <c r="C270" t="s">
        <v>199</v>
      </c>
      <c r="D270" t="s">
        <v>200</v>
      </c>
      <c r="E270" t="s">
        <v>442</v>
      </c>
      <c r="F270">
        <v>251</v>
      </c>
      <c r="G270">
        <v>30</v>
      </c>
      <c r="H270">
        <f t="shared" si="4"/>
        <v>14</v>
      </c>
    </row>
    <row r="271" spans="1:8" x14ac:dyDescent="0.25">
      <c r="A271">
        <v>479</v>
      </c>
      <c r="B271" t="str">
        <f>STANDINGS_HR[[#This Row],[Team]]&amp;STANDINGS_HR[[#This Row],[League]]</f>
        <v>THE MACHINEMain Event Online April 1 1 pm ET League 3</v>
      </c>
      <c r="C271" t="s">
        <v>856</v>
      </c>
      <c r="D271" t="s">
        <v>857</v>
      </c>
      <c r="E271" t="s">
        <v>442</v>
      </c>
      <c r="F271">
        <v>209</v>
      </c>
      <c r="G271">
        <v>2</v>
      </c>
      <c r="H271">
        <f t="shared" si="4"/>
        <v>15</v>
      </c>
    </row>
    <row r="272" spans="1:8" x14ac:dyDescent="0.25">
      <c r="A272">
        <v>39</v>
      </c>
      <c r="B272" t="str">
        <f>STANDINGS_HR[[#This Row],[Team]]&amp;STANDINGS_HR[[#This Row],[League]]</f>
        <v>Paradoxical HrbekMain Event Online April 1 1 pm ET League 4</v>
      </c>
      <c r="C272" t="s">
        <v>416</v>
      </c>
      <c r="D272" t="s">
        <v>349</v>
      </c>
      <c r="E272" t="s">
        <v>417</v>
      </c>
      <c r="F272">
        <v>343</v>
      </c>
      <c r="G272">
        <v>443</v>
      </c>
      <c r="H272">
        <f t="shared" si="4"/>
        <v>1</v>
      </c>
    </row>
    <row r="273" spans="1:8" x14ac:dyDescent="0.25">
      <c r="A273">
        <v>43</v>
      </c>
      <c r="B273" t="str">
        <f>STANDINGS_HR[[#This Row],[Team]]&amp;STANDINGS_HR[[#This Row],[League]]</f>
        <v>Trunk Monkey TooMain Event Online April 1 1 pm ET League 4</v>
      </c>
      <c r="C273" t="s">
        <v>496</v>
      </c>
      <c r="D273" t="s">
        <v>439</v>
      </c>
      <c r="E273" t="s">
        <v>417</v>
      </c>
      <c r="F273">
        <v>341</v>
      </c>
      <c r="G273">
        <v>438.5</v>
      </c>
      <c r="H273">
        <f t="shared" si="4"/>
        <v>2</v>
      </c>
    </row>
    <row r="274" spans="1:8" x14ac:dyDescent="0.25">
      <c r="A274">
        <v>70</v>
      </c>
      <c r="B274" t="str">
        <f>STANDINGS_HR[[#This Row],[Team]]&amp;STANDINGS_HR[[#This Row],[League]]</f>
        <v>Saggitariutt JefferspinMain Event Online April 1 1 pm ET League 4</v>
      </c>
      <c r="C274" t="s">
        <v>610</v>
      </c>
      <c r="D274" t="s">
        <v>382</v>
      </c>
      <c r="E274" t="s">
        <v>417</v>
      </c>
      <c r="F274">
        <v>334</v>
      </c>
      <c r="G274">
        <v>412</v>
      </c>
      <c r="H274">
        <f t="shared" si="4"/>
        <v>3</v>
      </c>
    </row>
    <row r="275" spans="1:8" x14ac:dyDescent="0.25">
      <c r="A275">
        <v>122</v>
      </c>
      <c r="B275" t="str">
        <f>STANDINGS_HR[[#This Row],[Team]]&amp;STANDINGS_HR[[#This Row],[League]]</f>
        <v>Brock The HouseMain Event Online April 1 1 pm ET League 4</v>
      </c>
      <c r="C275" t="s">
        <v>320</v>
      </c>
      <c r="D275" t="s">
        <v>178</v>
      </c>
      <c r="E275" t="s">
        <v>417</v>
      </c>
      <c r="F275">
        <v>321</v>
      </c>
      <c r="G275">
        <v>357</v>
      </c>
      <c r="H275">
        <f t="shared" si="4"/>
        <v>4</v>
      </c>
    </row>
    <row r="276" spans="1:8" x14ac:dyDescent="0.25">
      <c r="A276">
        <v>131</v>
      </c>
      <c r="B276" t="str">
        <f>STANDINGS_HR[[#This Row],[Team]]&amp;STANDINGS_HR[[#This Row],[League]]</f>
        <v>Hell Bent For LeatherMain Event Online April 1 1 pm ET League 4</v>
      </c>
      <c r="C276" t="s">
        <v>414</v>
      </c>
      <c r="D276" t="s">
        <v>92</v>
      </c>
      <c r="E276" t="s">
        <v>417</v>
      </c>
      <c r="F276">
        <v>320</v>
      </c>
      <c r="G276">
        <v>349.5</v>
      </c>
      <c r="H276">
        <f t="shared" si="4"/>
        <v>5</v>
      </c>
    </row>
    <row r="277" spans="1:8" x14ac:dyDescent="0.25">
      <c r="A277">
        <v>144</v>
      </c>
      <c r="B277" t="str">
        <f>STANDINGS_HR[[#This Row],[Team]]&amp;STANDINGS_HR[[#This Row],[League]]</f>
        <v>southpawsMain Event Online April 1 1 pm ET League 4</v>
      </c>
      <c r="C277" t="s">
        <v>392</v>
      </c>
      <c r="D277" t="s">
        <v>393</v>
      </c>
      <c r="E277" t="s">
        <v>417</v>
      </c>
      <c r="F277">
        <v>319</v>
      </c>
      <c r="G277">
        <v>341</v>
      </c>
      <c r="H277">
        <f t="shared" si="4"/>
        <v>6</v>
      </c>
    </row>
    <row r="278" spans="1:8" x14ac:dyDescent="0.25">
      <c r="A278">
        <v>176</v>
      </c>
      <c r="B278" t="str">
        <f>STANDINGS_HR[[#This Row],[Team]]&amp;STANDINGS_HR[[#This Row],[League]]</f>
        <v>BeaglesMain Event Online April 1 1 pm ET League 4</v>
      </c>
      <c r="C278" t="s">
        <v>285</v>
      </c>
      <c r="D278" t="s">
        <v>286</v>
      </c>
      <c r="E278" t="s">
        <v>417</v>
      </c>
      <c r="F278">
        <v>311</v>
      </c>
      <c r="G278">
        <v>303.5</v>
      </c>
      <c r="H278">
        <f t="shared" si="4"/>
        <v>7</v>
      </c>
    </row>
    <row r="279" spans="1:8" x14ac:dyDescent="0.25">
      <c r="A279">
        <v>270</v>
      </c>
      <c r="B279" t="str">
        <f>STANDINGS_HR[[#This Row],[Team]]&amp;STANDINGS_HR[[#This Row],[League]]</f>
        <v>Mr. Wilhelm's B SquadMain Event Online April 1 1 pm ET League 4</v>
      </c>
      <c r="C279" t="s">
        <v>427</v>
      </c>
      <c r="D279" t="s">
        <v>428</v>
      </c>
      <c r="E279" t="s">
        <v>417</v>
      </c>
      <c r="F279">
        <v>295</v>
      </c>
      <c r="G279">
        <v>209.5</v>
      </c>
      <c r="H279">
        <f t="shared" si="4"/>
        <v>8</v>
      </c>
    </row>
    <row r="280" spans="1:8" x14ac:dyDescent="0.25">
      <c r="A280">
        <v>272</v>
      </c>
      <c r="B280" t="str">
        <f>STANDINGS_HR[[#This Row],[Team]]&amp;STANDINGS_HR[[#This Row],[League]]</f>
        <v>Pine Tar Pros- ME4Main Event Online April 1 1 pm ET League 4</v>
      </c>
      <c r="C280" t="s">
        <v>501</v>
      </c>
      <c r="D280" t="s">
        <v>50</v>
      </c>
      <c r="E280" t="s">
        <v>417</v>
      </c>
      <c r="F280">
        <v>295</v>
      </c>
      <c r="G280">
        <v>209.5</v>
      </c>
      <c r="H280">
        <f t="shared" si="4"/>
        <v>9</v>
      </c>
    </row>
    <row r="281" spans="1:8" x14ac:dyDescent="0.25">
      <c r="A281">
        <v>371</v>
      </c>
      <c r="B281" t="str">
        <f>STANDINGS_HR[[#This Row],[Team]]&amp;STANDINGS_HR[[#This Row],[League]]</f>
        <v>Brutal KangarooMain Event Online April 1 1 pm ET League 4</v>
      </c>
      <c r="C281" t="s">
        <v>861</v>
      </c>
      <c r="D281" t="s">
        <v>862</v>
      </c>
      <c r="E281" t="s">
        <v>417</v>
      </c>
      <c r="F281">
        <v>276</v>
      </c>
      <c r="G281">
        <v>109</v>
      </c>
      <c r="H281">
        <f t="shared" si="4"/>
        <v>10</v>
      </c>
    </row>
    <row r="282" spans="1:8" x14ac:dyDescent="0.25">
      <c r="A282">
        <v>389</v>
      </c>
      <c r="B282" t="str">
        <f>STANDINGS_HR[[#This Row],[Team]]&amp;STANDINGS_HR[[#This Row],[League]]</f>
        <v>Tulo-Git 2 QuitMain Event Online April 1 1 pm ET League 4</v>
      </c>
      <c r="C282" t="s">
        <v>835</v>
      </c>
      <c r="D282" t="s">
        <v>836</v>
      </c>
      <c r="E282" t="s">
        <v>417</v>
      </c>
      <c r="F282">
        <v>273</v>
      </c>
      <c r="G282">
        <v>95.5</v>
      </c>
      <c r="H282">
        <f t="shared" si="4"/>
        <v>11</v>
      </c>
    </row>
    <row r="283" spans="1:8" x14ac:dyDescent="0.25">
      <c r="A283">
        <v>406</v>
      </c>
      <c r="B283" t="str">
        <f>STANDINGS_HR[[#This Row],[Team]]&amp;STANDINGS_HR[[#This Row],[League]]</f>
        <v>One Eyed JackMain Event Online April 1 1 pm ET League 4</v>
      </c>
      <c r="C283" t="s">
        <v>104</v>
      </c>
      <c r="D283" t="s">
        <v>343</v>
      </c>
      <c r="E283" t="s">
        <v>417</v>
      </c>
      <c r="F283">
        <v>268</v>
      </c>
      <c r="G283">
        <v>73.5</v>
      </c>
      <c r="H283">
        <f t="shared" si="4"/>
        <v>12</v>
      </c>
    </row>
    <row r="284" spans="1:8" x14ac:dyDescent="0.25">
      <c r="A284">
        <v>412</v>
      </c>
      <c r="B284" t="str">
        <f>STANDINGS_HR[[#This Row],[Team]]&amp;STANDINGS_HR[[#This Row],[League]]</f>
        <v>Trump's PsychiatristMain Event Online April 1 1 pm ET League 4</v>
      </c>
      <c r="C284" t="s">
        <v>887</v>
      </c>
      <c r="D284" t="s">
        <v>888</v>
      </c>
      <c r="E284" t="s">
        <v>417</v>
      </c>
      <c r="F284">
        <v>267</v>
      </c>
      <c r="G284">
        <v>69.5</v>
      </c>
      <c r="H284">
        <f t="shared" si="4"/>
        <v>13</v>
      </c>
    </row>
    <row r="285" spans="1:8" x14ac:dyDescent="0.25">
      <c r="A285">
        <v>442</v>
      </c>
      <c r="B285" t="str">
        <f>STANDINGS_HR[[#This Row],[Team]]&amp;STANDINGS_HR[[#This Row],[League]]</f>
        <v>Attie BabiesMain Event Online April 1 1 pm ET League 4</v>
      </c>
      <c r="C285" t="s">
        <v>155</v>
      </c>
      <c r="D285" t="s">
        <v>156</v>
      </c>
      <c r="E285" t="s">
        <v>417</v>
      </c>
      <c r="F285">
        <v>257</v>
      </c>
      <c r="G285">
        <v>37.5</v>
      </c>
      <c r="H285">
        <f t="shared" si="4"/>
        <v>14</v>
      </c>
    </row>
    <row r="286" spans="1:8" x14ac:dyDescent="0.25">
      <c r="A286">
        <v>445</v>
      </c>
      <c r="B286" t="str">
        <f>STANDINGS_HR[[#This Row],[Team]]&amp;STANDINGS_HR[[#This Row],[League]]</f>
        <v>JUST A BIT OUTSIDEMain Event Online April 1 1 pm ET League 4</v>
      </c>
      <c r="C286" t="s">
        <v>762</v>
      </c>
      <c r="D286" t="s">
        <v>763</v>
      </c>
      <c r="E286" t="s">
        <v>417</v>
      </c>
      <c r="F286">
        <v>257</v>
      </c>
      <c r="G286">
        <v>37.5</v>
      </c>
      <c r="H286">
        <f t="shared" si="4"/>
        <v>15</v>
      </c>
    </row>
    <row r="287" spans="1:8" x14ac:dyDescent="0.25">
      <c r="A287">
        <v>60</v>
      </c>
      <c r="B287" t="str">
        <f>STANDINGS_HR[[#This Row],[Team]]&amp;STANDINGS_HR[[#This Row],[League]]</f>
        <v>Slip Stitches M2Main Event Online April 1 1 pm ET League 5</v>
      </c>
      <c r="C287" t="s">
        <v>506</v>
      </c>
      <c r="D287" t="s">
        <v>213</v>
      </c>
      <c r="E287" t="s">
        <v>451</v>
      </c>
      <c r="F287">
        <v>336</v>
      </c>
      <c r="G287">
        <v>422</v>
      </c>
      <c r="H287">
        <f t="shared" si="4"/>
        <v>1</v>
      </c>
    </row>
    <row r="288" spans="1:8" x14ac:dyDescent="0.25">
      <c r="A288">
        <v>98</v>
      </c>
      <c r="B288" t="str">
        <f>STANDINGS_HR[[#This Row],[Team]]&amp;STANDINGS_HR[[#This Row],[League]]</f>
        <v>Broken Wings &amp; a Prayer!!Main Event Online April 1 1 pm ET League 5</v>
      </c>
      <c r="C288" t="s">
        <v>569</v>
      </c>
      <c r="D288" t="s">
        <v>234</v>
      </c>
      <c r="E288" t="s">
        <v>451</v>
      </c>
      <c r="F288">
        <v>325</v>
      </c>
      <c r="G288">
        <v>382</v>
      </c>
      <c r="H288">
        <f t="shared" si="4"/>
        <v>2</v>
      </c>
    </row>
    <row r="289" spans="1:8" x14ac:dyDescent="0.25">
      <c r="A289">
        <v>133</v>
      </c>
      <c r="B289" t="str">
        <f>STANDINGS_HR[[#This Row],[Team]]&amp;STANDINGS_HR[[#This Row],[League]]</f>
        <v>Mookie BatsMain Event Online April 1 1 pm ET League 5</v>
      </c>
      <c r="C289" t="s">
        <v>642</v>
      </c>
      <c r="D289" t="s">
        <v>643</v>
      </c>
      <c r="E289" t="s">
        <v>451</v>
      </c>
      <c r="F289">
        <v>320</v>
      </c>
      <c r="G289">
        <v>349.5</v>
      </c>
      <c r="H289">
        <f t="shared" si="4"/>
        <v>3</v>
      </c>
    </row>
    <row r="290" spans="1:8" x14ac:dyDescent="0.25">
      <c r="A290">
        <v>151</v>
      </c>
      <c r="B290" t="str">
        <f>STANDINGS_HR[[#This Row],[Team]]&amp;STANDINGS_HR[[#This Row],[League]]</f>
        <v>Chest RockwellMain Event Online April 1 1 pm ET League 5</v>
      </c>
      <c r="C290" t="s">
        <v>551</v>
      </c>
      <c r="D290" t="s">
        <v>405</v>
      </c>
      <c r="E290" t="s">
        <v>451</v>
      </c>
      <c r="F290">
        <v>317</v>
      </c>
      <c r="G290">
        <v>328</v>
      </c>
      <c r="H290">
        <f t="shared" si="4"/>
        <v>4</v>
      </c>
    </row>
    <row r="291" spans="1:8" x14ac:dyDescent="0.25">
      <c r="A291">
        <v>165</v>
      </c>
      <c r="B291" t="str">
        <f>STANDINGS_HR[[#This Row],[Team]]&amp;STANDINGS_HR[[#This Row],[League]]</f>
        <v>Diamond KingsMain Event Online April 1 1 pm ET League 5</v>
      </c>
      <c r="C291" t="s">
        <v>41</v>
      </c>
      <c r="D291" t="s">
        <v>42</v>
      </c>
      <c r="E291" t="s">
        <v>451</v>
      </c>
      <c r="F291">
        <v>313</v>
      </c>
      <c r="G291">
        <v>313.5</v>
      </c>
      <c r="H291">
        <f t="shared" si="4"/>
        <v>5</v>
      </c>
    </row>
    <row r="292" spans="1:8" x14ac:dyDescent="0.25">
      <c r="A292">
        <v>168</v>
      </c>
      <c r="B292" t="str">
        <f>STANDINGS_HR[[#This Row],[Team]]&amp;STANDINGS_HR[[#This Row],[League]]</f>
        <v>HEDELGOTITMain Event Online April 1 1 pm ET League 5</v>
      </c>
      <c r="C292" t="s">
        <v>601</v>
      </c>
      <c r="D292" t="s">
        <v>602</v>
      </c>
      <c r="E292" t="s">
        <v>451</v>
      </c>
      <c r="F292">
        <v>313</v>
      </c>
      <c r="G292">
        <v>313.5</v>
      </c>
      <c r="H292">
        <f t="shared" si="4"/>
        <v>6</v>
      </c>
    </row>
    <row r="293" spans="1:8" x14ac:dyDescent="0.25">
      <c r="A293">
        <v>181</v>
      </c>
      <c r="B293" t="str">
        <f>STANDINGS_HR[[#This Row],[Team]]&amp;STANDINGS_HR[[#This Row],[League]]</f>
        <v>SHAPANMain Event Online April 1 1 pm ET League 5</v>
      </c>
      <c r="C293" t="s">
        <v>357</v>
      </c>
      <c r="D293" t="s">
        <v>358</v>
      </c>
      <c r="E293" t="s">
        <v>451</v>
      </c>
      <c r="F293">
        <v>310</v>
      </c>
      <c r="G293">
        <v>298.5</v>
      </c>
      <c r="H293">
        <f t="shared" si="4"/>
        <v>7</v>
      </c>
    </row>
    <row r="294" spans="1:8" x14ac:dyDescent="0.25">
      <c r="A294">
        <v>224</v>
      </c>
      <c r="B294" t="str">
        <f>STANDINGS_HR[[#This Row],[Team]]&amp;STANDINGS_HR[[#This Row],[League]]</f>
        <v>Winning Fantasy BaseballMain Event Online April 1 1 pm ET League 5</v>
      </c>
      <c r="C294" t="s">
        <v>311</v>
      </c>
      <c r="D294" t="s">
        <v>78</v>
      </c>
      <c r="E294" t="s">
        <v>451</v>
      </c>
      <c r="F294">
        <v>303</v>
      </c>
      <c r="G294">
        <v>260.5</v>
      </c>
      <c r="H294">
        <f t="shared" si="4"/>
        <v>8</v>
      </c>
    </row>
    <row r="295" spans="1:8" x14ac:dyDescent="0.25">
      <c r="A295">
        <v>229</v>
      </c>
      <c r="B295" t="str">
        <f>STANDINGS_HR[[#This Row],[Team]]&amp;STANDINGS_HR[[#This Row],[League]]</f>
        <v>MGBS109Main Event Online April 1 1 pm ET League 5</v>
      </c>
      <c r="C295" t="s">
        <v>725</v>
      </c>
      <c r="D295" t="s">
        <v>726</v>
      </c>
      <c r="E295" t="s">
        <v>451</v>
      </c>
      <c r="F295">
        <v>301</v>
      </c>
      <c r="G295">
        <v>250.5</v>
      </c>
      <c r="H295">
        <f t="shared" si="4"/>
        <v>9</v>
      </c>
    </row>
    <row r="296" spans="1:8" x14ac:dyDescent="0.25">
      <c r="A296">
        <v>304</v>
      </c>
      <c r="B296" t="str">
        <f>STANDINGS_HR[[#This Row],[Team]]&amp;STANDINGS_HR[[#This Row],[League]]</f>
        <v>Rockland SharksMain Event Online April 1 1 pm ET League 5</v>
      </c>
      <c r="C296" t="s">
        <v>755</v>
      </c>
      <c r="D296" t="s">
        <v>756</v>
      </c>
      <c r="E296" t="s">
        <v>451</v>
      </c>
      <c r="F296">
        <v>290</v>
      </c>
      <c r="G296">
        <v>177.5</v>
      </c>
      <c r="H296">
        <f t="shared" si="4"/>
        <v>10</v>
      </c>
    </row>
    <row r="297" spans="1:8" x14ac:dyDescent="0.25">
      <c r="A297">
        <v>344</v>
      </c>
      <c r="B297" t="str">
        <f>STANDINGS_HR[[#This Row],[Team]]&amp;STANDINGS_HR[[#This Row],[League]]</f>
        <v>SakaS' hittersMain Event Online April 1 1 pm ET League 5</v>
      </c>
      <c r="C297" t="s">
        <v>257</v>
      </c>
      <c r="D297" t="s">
        <v>769</v>
      </c>
      <c r="E297" t="s">
        <v>451</v>
      </c>
      <c r="F297">
        <v>284</v>
      </c>
      <c r="G297">
        <v>137.5</v>
      </c>
      <c r="H297">
        <f t="shared" si="4"/>
        <v>11</v>
      </c>
    </row>
    <row r="298" spans="1:8" x14ac:dyDescent="0.25">
      <c r="A298">
        <v>382</v>
      </c>
      <c r="B298" t="str">
        <f>STANDINGS_HR[[#This Row],[Team]]&amp;STANDINGS_HR[[#This Row],[League]]</f>
        <v>3DeepMain Event Online April 1 1 pm ET League 5</v>
      </c>
      <c r="C298" t="s">
        <v>783</v>
      </c>
      <c r="D298" t="s">
        <v>784</v>
      </c>
      <c r="E298" t="s">
        <v>451</v>
      </c>
      <c r="F298">
        <v>273</v>
      </c>
      <c r="G298">
        <v>95.5</v>
      </c>
      <c r="H298">
        <f t="shared" si="4"/>
        <v>12</v>
      </c>
    </row>
    <row r="299" spans="1:8" x14ac:dyDescent="0.25">
      <c r="A299">
        <v>407</v>
      </c>
      <c r="B299" t="str">
        <f>STANDINGS_HR[[#This Row],[Team]]&amp;STANDINGS_HR[[#This Row],[League]]</f>
        <v>Royal FlushMain Event Online April 1 1 pm ET League 5</v>
      </c>
      <c r="C299" t="s">
        <v>712</v>
      </c>
      <c r="D299" t="s">
        <v>148</v>
      </c>
      <c r="E299" t="s">
        <v>451</v>
      </c>
      <c r="F299">
        <v>268</v>
      </c>
      <c r="G299">
        <v>73.5</v>
      </c>
      <c r="H299">
        <f t="shared" si="4"/>
        <v>13</v>
      </c>
    </row>
    <row r="300" spans="1:8" x14ac:dyDescent="0.25">
      <c r="A300">
        <v>444</v>
      </c>
      <c r="B300" t="str">
        <f>STANDINGS_HR[[#This Row],[Team]]&amp;STANDINGS_HR[[#This Row],[League]]</f>
        <v>Home Run DerbiesMain Event Online April 1 1 pm ET League 5</v>
      </c>
      <c r="C300" t="s">
        <v>448</v>
      </c>
      <c r="D300" t="s">
        <v>343</v>
      </c>
      <c r="E300" t="s">
        <v>451</v>
      </c>
      <c r="F300">
        <v>257</v>
      </c>
      <c r="G300">
        <v>37.5</v>
      </c>
      <c r="H300">
        <f t="shared" si="4"/>
        <v>14</v>
      </c>
    </row>
    <row r="301" spans="1:8" x14ac:dyDescent="0.25">
      <c r="A301">
        <v>462</v>
      </c>
      <c r="B301" t="str">
        <f>STANDINGS_HR[[#This Row],[Team]]&amp;STANDINGS_HR[[#This Row],[League]]</f>
        <v>Team SchaefferMain Event Online April 1 1 pm ET League 5</v>
      </c>
      <c r="C301" t="s">
        <v>350</v>
      </c>
      <c r="D301" t="s">
        <v>351</v>
      </c>
      <c r="E301" t="s">
        <v>451</v>
      </c>
      <c r="F301">
        <v>244</v>
      </c>
      <c r="G301">
        <v>20</v>
      </c>
      <c r="H301">
        <f t="shared" si="4"/>
        <v>15</v>
      </c>
    </row>
    <row r="302" spans="1:8" x14ac:dyDescent="0.25">
      <c r="A302">
        <v>12</v>
      </c>
      <c r="B302" t="str">
        <f>STANDINGS_HR[[#This Row],[Team]]&amp;STANDINGS_HR[[#This Row],[League]]</f>
        <v>Team WeedeaterMain Event Online March 25 League 1</v>
      </c>
      <c r="C302" t="s">
        <v>600</v>
      </c>
      <c r="D302" t="s">
        <v>266</v>
      </c>
      <c r="E302" t="s">
        <v>450</v>
      </c>
      <c r="F302">
        <v>359</v>
      </c>
      <c r="G302">
        <v>469.5</v>
      </c>
      <c r="H302">
        <f t="shared" si="4"/>
        <v>1</v>
      </c>
    </row>
    <row r="303" spans="1:8" x14ac:dyDescent="0.25">
      <c r="A303">
        <v>62</v>
      </c>
      <c r="B303" t="str">
        <f>STANDINGS_HR[[#This Row],[Team]]&amp;STANDINGS_HR[[#This Row],[League]]</f>
        <v>Dos GringosMain Event Online March 25 League 1</v>
      </c>
      <c r="C303" t="s">
        <v>542</v>
      </c>
      <c r="D303" t="s">
        <v>347</v>
      </c>
      <c r="E303" t="s">
        <v>450</v>
      </c>
      <c r="F303">
        <v>335</v>
      </c>
      <c r="G303">
        <v>417.5</v>
      </c>
      <c r="H303">
        <f t="shared" si="4"/>
        <v>2</v>
      </c>
    </row>
    <row r="304" spans="1:8" x14ac:dyDescent="0.25">
      <c r="A304">
        <v>104</v>
      </c>
      <c r="B304" t="str">
        <f>STANDINGS_HR[[#This Row],[Team]]&amp;STANDINGS_HR[[#This Row],[League]]</f>
        <v>Der KomminskMain Event Online March 25 League 1</v>
      </c>
      <c r="C304" t="s">
        <v>449</v>
      </c>
      <c r="D304" t="s">
        <v>349</v>
      </c>
      <c r="E304" t="s">
        <v>450</v>
      </c>
      <c r="F304">
        <v>324</v>
      </c>
      <c r="G304">
        <v>376</v>
      </c>
      <c r="H304">
        <f t="shared" si="4"/>
        <v>3</v>
      </c>
    </row>
    <row r="305" spans="1:8" x14ac:dyDescent="0.25">
      <c r="A305">
        <v>120</v>
      </c>
      <c r="B305" t="str">
        <f>STANDINGS_HR[[#This Row],[Team]]&amp;STANDINGS_HR[[#This Row],[League]]</f>
        <v>Team SchaefferMain Event Online March 25 League 1</v>
      </c>
      <c r="C305" t="s">
        <v>350</v>
      </c>
      <c r="D305" t="s">
        <v>351</v>
      </c>
      <c r="E305" t="s">
        <v>450</v>
      </c>
      <c r="F305">
        <v>322</v>
      </c>
      <c r="G305">
        <v>363</v>
      </c>
      <c r="H305">
        <f t="shared" si="4"/>
        <v>4</v>
      </c>
    </row>
    <row r="306" spans="1:8" x14ac:dyDescent="0.25">
      <c r="A306">
        <v>123</v>
      </c>
      <c r="B306" t="str">
        <f>STANDINGS_HR[[#This Row],[Team]]&amp;STANDINGS_HR[[#This Row],[League]]</f>
        <v>Elvis Lives MEMain Event Online March 25 League 1</v>
      </c>
      <c r="C306" t="s">
        <v>846</v>
      </c>
      <c r="D306" t="s">
        <v>847</v>
      </c>
      <c r="E306" t="s">
        <v>450</v>
      </c>
      <c r="F306">
        <v>321</v>
      </c>
      <c r="G306">
        <v>357</v>
      </c>
      <c r="H306">
        <f t="shared" si="4"/>
        <v>5</v>
      </c>
    </row>
    <row r="307" spans="1:8" x14ac:dyDescent="0.25">
      <c r="A307">
        <v>200</v>
      </c>
      <c r="B307" t="str">
        <f>STANDINGS_HR[[#This Row],[Team]]&amp;STANDINGS_HR[[#This Row],[League]]</f>
        <v>Team LibrosMain Event Online March 25 League 1</v>
      </c>
      <c r="C307" t="s">
        <v>338</v>
      </c>
      <c r="D307" t="s">
        <v>339</v>
      </c>
      <c r="E307" t="s">
        <v>450</v>
      </c>
      <c r="F307">
        <v>307</v>
      </c>
      <c r="G307">
        <v>283.5</v>
      </c>
      <c r="H307">
        <f t="shared" si="4"/>
        <v>6</v>
      </c>
    </row>
    <row r="308" spans="1:8" x14ac:dyDescent="0.25">
      <c r="A308">
        <v>227</v>
      </c>
      <c r="B308" t="str">
        <f>STANDINGS_HR[[#This Row],[Team]]&amp;STANDINGS_HR[[#This Row],[League]]</f>
        <v>Team ShookMain Event Online March 25 League 1</v>
      </c>
      <c r="C308" t="s">
        <v>323</v>
      </c>
      <c r="D308" t="s">
        <v>168</v>
      </c>
      <c r="E308" t="s">
        <v>450</v>
      </c>
      <c r="F308">
        <v>302</v>
      </c>
      <c r="G308">
        <v>254.5</v>
      </c>
      <c r="H308">
        <f t="shared" si="4"/>
        <v>7</v>
      </c>
    </row>
    <row r="309" spans="1:8" x14ac:dyDescent="0.25">
      <c r="A309">
        <v>242</v>
      </c>
      <c r="B309" t="str">
        <f>STANDINGS_HR[[#This Row],[Team]]&amp;STANDINGS_HR[[#This Row],[League]]</f>
        <v>K9 || LV1Main Event Online March 25 League 1</v>
      </c>
      <c r="C309" t="s">
        <v>461</v>
      </c>
      <c r="D309" t="s">
        <v>37</v>
      </c>
      <c r="E309" t="s">
        <v>450</v>
      </c>
      <c r="F309">
        <v>299</v>
      </c>
      <c r="G309">
        <v>239</v>
      </c>
      <c r="H309">
        <f t="shared" si="4"/>
        <v>8</v>
      </c>
    </row>
    <row r="310" spans="1:8" x14ac:dyDescent="0.25">
      <c r="A310">
        <v>266</v>
      </c>
      <c r="B310" t="str">
        <f>STANDINGS_HR[[#This Row],[Team]]&amp;STANDINGS_HR[[#This Row],[League]]</f>
        <v>Wong DongMain Event Online March 25 League 1</v>
      </c>
      <c r="C310" t="s">
        <v>525</v>
      </c>
      <c r="D310" t="s">
        <v>526</v>
      </c>
      <c r="E310" t="s">
        <v>450</v>
      </c>
      <c r="F310">
        <v>296</v>
      </c>
      <c r="G310">
        <v>217.5</v>
      </c>
      <c r="H310">
        <f t="shared" si="4"/>
        <v>9</v>
      </c>
    </row>
    <row r="311" spans="1:8" x14ac:dyDescent="0.25">
      <c r="A311">
        <v>267</v>
      </c>
      <c r="B311" t="str">
        <f>STANDINGS_HR[[#This Row],[Team]]&amp;STANDINGS_HR[[#This Row],[League]]</f>
        <v>Delt Thunder XIIIMain Event Online March 25 League 1</v>
      </c>
      <c r="C311" t="s">
        <v>663</v>
      </c>
      <c r="D311" t="s">
        <v>246</v>
      </c>
      <c r="E311" t="s">
        <v>450</v>
      </c>
      <c r="F311">
        <v>295</v>
      </c>
      <c r="G311">
        <v>209.5</v>
      </c>
      <c r="H311">
        <f t="shared" si="4"/>
        <v>10</v>
      </c>
    </row>
    <row r="312" spans="1:8" x14ac:dyDescent="0.25">
      <c r="A312">
        <v>285</v>
      </c>
      <c r="B312" t="str">
        <f>STANDINGS_HR[[#This Row],[Team]]&amp;STANDINGS_HR[[#This Row],[League]]</f>
        <v>Hopkins SyndicateMain Event Online March 25 League 1</v>
      </c>
      <c r="C312" t="s">
        <v>341</v>
      </c>
      <c r="D312" t="s">
        <v>342</v>
      </c>
      <c r="E312" t="s">
        <v>450</v>
      </c>
      <c r="F312">
        <v>293</v>
      </c>
      <c r="G312">
        <v>195.5</v>
      </c>
      <c r="H312">
        <f t="shared" si="4"/>
        <v>11</v>
      </c>
    </row>
    <row r="313" spans="1:8" x14ac:dyDescent="0.25">
      <c r="A313">
        <v>359</v>
      </c>
      <c r="B313" t="str">
        <f>STANDINGS_HR[[#This Row],[Team]]&amp;STANDINGS_HR[[#This Row],[League]]</f>
        <v>KamakaziMain Event Online March 25 League 1</v>
      </c>
      <c r="C313" t="s">
        <v>633</v>
      </c>
      <c r="D313" t="s">
        <v>328</v>
      </c>
      <c r="E313" t="s">
        <v>450</v>
      </c>
      <c r="F313">
        <v>279</v>
      </c>
      <c r="G313">
        <v>123</v>
      </c>
      <c r="H313">
        <f t="shared" si="4"/>
        <v>12</v>
      </c>
    </row>
    <row r="314" spans="1:8" x14ac:dyDescent="0.25">
      <c r="A314">
        <v>398</v>
      </c>
      <c r="B314" t="str">
        <f>STANDINGS_HR[[#This Row],[Team]]&amp;STANDINGS_HR[[#This Row],[League]]</f>
        <v>moversMain Event Online March 25 League 1</v>
      </c>
      <c r="C314" t="s">
        <v>201</v>
      </c>
      <c r="D314" t="s">
        <v>202</v>
      </c>
      <c r="E314" t="s">
        <v>450</v>
      </c>
      <c r="F314">
        <v>271</v>
      </c>
      <c r="G314">
        <v>85</v>
      </c>
      <c r="H314">
        <f t="shared" si="4"/>
        <v>13</v>
      </c>
    </row>
    <row r="315" spans="1:8" x14ac:dyDescent="0.25">
      <c r="A315">
        <v>402</v>
      </c>
      <c r="B315" t="str">
        <f>STANDINGS_HR[[#This Row],[Team]]&amp;STANDINGS_HR[[#This Row],[League]]</f>
        <v>Chico Lind's Hermanos - MAIN 3/25Main Event Online March 25 League 1</v>
      </c>
      <c r="C315" t="s">
        <v>834</v>
      </c>
      <c r="D315" t="s">
        <v>185</v>
      </c>
      <c r="E315" t="s">
        <v>450</v>
      </c>
      <c r="F315">
        <v>269</v>
      </c>
      <c r="G315">
        <v>78</v>
      </c>
      <c r="H315">
        <f t="shared" si="4"/>
        <v>14</v>
      </c>
    </row>
    <row r="316" spans="1:8" x14ac:dyDescent="0.25">
      <c r="A316">
        <v>429</v>
      </c>
      <c r="B316" t="str">
        <f>STANDINGS_HR[[#This Row],[Team]]&amp;STANDINGS_HR[[#This Row],[League]]</f>
        <v>Thats So WONGMain Event Online March 25 League 1</v>
      </c>
      <c r="C316" t="s">
        <v>613</v>
      </c>
      <c r="D316" t="s">
        <v>192</v>
      </c>
      <c r="E316" t="s">
        <v>450</v>
      </c>
      <c r="F316">
        <v>263</v>
      </c>
      <c r="G316">
        <v>54</v>
      </c>
      <c r="H316">
        <f t="shared" si="4"/>
        <v>15</v>
      </c>
    </row>
    <row r="317" spans="1:8" x14ac:dyDescent="0.25">
      <c r="A317">
        <v>3</v>
      </c>
      <c r="B317" t="str">
        <f>STANDINGS_HR[[#This Row],[Team]]&amp;STANDINGS_HR[[#This Row],[League]]</f>
        <v>Hell Bent For LeatherMain Event Online March 25 League 2</v>
      </c>
      <c r="C317" t="s">
        <v>414</v>
      </c>
      <c r="D317" t="s">
        <v>92</v>
      </c>
      <c r="E317" t="s">
        <v>415</v>
      </c>
      <c r="F317">
        <v>377</v>
      </c>
      <c r="G317">
        <v>477.5</v>
      </c>
      <c r="H317">
        <f t="shared" si="4"/>
        <v>1</v>
      </c>
    </row>
    <row r="318" spans="1:8" x14ac:dyDescent="0.25">
      <c r="A318">
        <v>49</v>
      </c>
      <c r="B318" t="str">
        <f>STANDINGS_HR[[#This Row],[Team]]&amp;STANDINGS_HR[[#This Row],[League]]</f>
        <v>The SyndicateMain Event Online March 25 League 2</v>
      </c>
      <c r="C318" t="s">
        <v>537</v>
      </c>
      <c r="D318" t="s">
        <v>72</v>
      </c>
      <c r="E318" t="s">
        <v>415</v>
      </c>
      <c r="F318">
        <v>339</v>
      </c>
      <c r="G318">
        <v>433.5</v>
      </c>
      <c r="H318">
        <f t="shared" si="4"/>
        <v>2</v>
      </c>
    </row>
    <row r="319" spans="1:8" x14ac:dyDescent="0.25">
      <c r="A319">
        <v>58</v>
      </c>
      <c r="B319" t="str">
        <f>STANDINGS_HR[[#This Row],[Team]]&amp;STANDINGS_HR[[#This Row],[League]]</f>
        <v>Plati-pusesMain Event Online March 25 League 2</v>
      </c>
      <c r="C319" t="s">
        <v>279</v>
      </c>
      <c r="D319" t="s">
        <v>280</v>
      </c>
      <c r="E319" t="s">
        <v>415</v>
      </c>
      <c r="F319">
        <v>336</v>
      </c>
      <c r="G319">
        <v>422</v>
      </c>
      <c r="H319">
        <f t="shared" si="4"/>
        <v>3</v>
      </c>
    </row>
    <row r="320" spans="1:8" x14ac:dyDescent="0.25">
      <c r="A320">
        <v>59</v>
      </c>
      <c r="B320" t="str">
        <f>STANDINGS_HR[[#This Row],[Team]]&amp;STANDINGS_HR[[#This Row],[League]]</f>
        <v>Skillz that KillzMain Event Online March 25 League 2</v>
      </c>
      <c r="C320" t="s">
        <v>511</v>
      </c>
      <c r="D320" t="s">
        <v>183</v>
      </c>
      <c r="E320" t="s">
        <v>415</v>
      </c>
      <c r="F320">
        <v>336</v>
      </c>
      <c r="G320">
        <v>422</v>
      </c>
      <c r="H320">
        <f t="shared" si="4"/>
        <v>4</v>
      </c>
    </row>
    <row r="321" spans="1:8" x14ac:dyDescent="0.25">
      <c r="A321">
        <v>173</v>
      </c>
      <c r="B321" t="str">
        <f>STANDINGS_HR[[#This Row],[Team]]&amp;STANDINGS_HR[[#This Row],[League]]</f>
        <v>Team MadaniMain Event Online March 25 League 2</v>
      </c>
      <c r="C321" t="s">
        <v>153</v>
      </c>
      <c r="D321" t="s">
        <v>153</v>
      </c>
      <c r="E321" t="s">
        <v>415</v>
      </c>
      <c r="F321">
        <v>312</v>
      </c>
      <c r="G321">
        <v>308</v>
      </c>
      <c r="H321">
        <f t="shared" si="4"/>
        <v>5</v>
      </c>
    </row>
    <row r="322" spans="1:8" x14ac:dyDescent="0.25">
      <c r="A322">
        <v>220</v>
      </c>
      <c r="B322" t="str">
        <f>STANDINGS_HR[[#This Row],[Team]]&amp;STANDINGS_HR[[#This Row],[League]]</f>
        <v>Pine Tar Pros- ME1Main Event Online March 25 League 2</v>
      </c>
      <c r="C322" t="s">
        <v>348</v>
      </c>
      <c r="D322" t="s">
        <v>502</v>
      </c>
      <c r="E322" t="s">
        <v>415</v>
      </c>
      <c r="F322">
        <v>303</v>
      </c>
      <c r="G322">
        <v>260.5</v>
      </c>
      <c r="H322">
        <f t="shared" ref="H322:H385" si="5">IF(E322=E321,H321+1,1)</f>
        <v>6</v>
      </c>
    </row>
    <row r="323" spans="1:8" x14ac:dyDescent="0.25">
      <c r="A323">
        <v>221</v>
      </c>
      <c r="B323" t="str">
        <f>STANDINGS_HR[[#This Row],[Team]]&amp;STANDINGS_HR[[#This Row],[League]]</f>
        <v>Stoop Ball 1Main Event Online March 25 League 2</v>
      </c>
      <c r="C323" t="s">
        <v>252</v>
      </c>
      <c r="D323" t="s">
        <v>253</v>
      </c>
      <c r="E323" t="s">
        <v>415</v>
      </c>
      <c r="F323">
        <v>303</v>
      </c>
      <c r="G323">
        <v>260.5</v>
      </c>
      <c r="H323">
        <f t="shared" si="5"/>
        <v>7</v>
      </c>
    </row>
    <row r="324" spans="1:8" x14ac:dyDescent="0.25">
      <c r="A324">
        <v>243</v>
      </c>
      <c r="B324" t="str">
        <f>STANDINGS_HR[[#This Row],[Team]]&amp;STANDINGS_HR[[#This Row],[League]]</f>
        <v>Lords of FurbushMain Event Online March 25 League 2</v>
      </c>
      <c r="C324" t="s">
        <v>816</v>
      </c>
      <c r="D324" t="s">
        <v>258</v>
      </c>
      <c r="E324" t="s">
        <v>415</v>
      </c>
      <c r="F324">
        <v>299</v>
      </c>
      <c r="G324">
        <v>239</v>
      </c>
      <c r="H324">
        <f t="shared" si="5"/>
        <v>8</v>
      </c>
    </row>
    <row r="325" spans="1:8" x14ac:dyDescent="0.25">
      <c r="A325">
        <v>279</v>
      </c>
      <c r="B325" t="str">
        <f>STANDINGS_HR[[#This Row],[Team]]&amp;STANDINGS_HR[[#This Row],[League]]</f>
        <v>JavierBryantMain Event Online March 25 League 2</v>
      </c>
      <c r="C325" t="s">
        <v>624</v>
      </c>
      <c r="D325" t="s">
        <v>625</v>
      </c>
      <c r="E325" t="s">
        <v>415</v>
      </c>
      <c r="F325">
        <v>294</v>
      </c>
      <c r="G325">
        <v>201.5</v>
      </c>
      <c r="H325">
        <f t="shared" si="5"/>
        <v>9</v>
      </c>
    </row>
    <row r="326" spans="1:8" x14ac:dyDescent="0.25">
      <c r="A326">
        <v>280</v>
      </c>
      <c r="B326" t="str">
        <f>STANDINGS_HR[[#This Row],[Team]]&amp;STANDINGS_HR[[#This Row],[League]]</f>
        <v>Kris BryantMain Event Online March 25 League 2</v>
      </c>
      <c r="C326" t="s">
        <v>751</v>
      </c>
      <c r="D326" t="s">
        <v>752</v>
      </c>
      <c r="E326" t="s">
        <v>415</v>
      </c>
      <c r="F326">
        <v>294</v>
      </c>
      <c r="G326">
        <v>201.5</v>
      </c>
      <c r="H326">
        <f t="shared" si="5"/>
        <v>10</v>
      </c>
    </row>
    <row r="327" spans="1:8" x14ac:dyDescent="0.25">
      <c r="A327">
        <v>311</v>
      </c>
      <c r="B327" t="str">
        <f>STANDINGS_HR[[#This Row],[Team]]&amp;STANDINGS_HR[[#This Row],[League]]</f>
        <v>MustSeeTV314{M1}Main Event Online March 25 League 2</v>
      </c>
      <c r="C327" t="s">
        <v>648</v>
      </c>
      <c r="D327" t="s">
        <v>40</v>
      </c>
      <c r="E327" t="s">
        <v>415</v>
      </c>
      <c r="F327">
        <v>289</v>
      </c>
      <c r="G327">
        <v>171</v>
      </c>
      <c r="H327">
        <f t="shared" si="5"/>
        <v>11</v>
      </c>
    </row>
    <row r="328" spans="1:8" x14ac:dyDescent="0.25">
      <c r="A328">
        <v>347</v>
      </c>
      <c r="B328" t="str">
        <f>STANDINGS_HR[[#This Row],[Team]]&amp;STANDINGS_HR[[#This Row],[League]]</f>
        <v>KnuckleheadsMain Event Online March 25 League 2</v>
      </c>
      <c r="C328" t="s">
        <v>606</v>
      </c>
      <c r="D328" t="s">
        <v>113</v>
      </c>
      <c r="E328" t="s">
        <v>415</v>
      </c>
      <c r="F328">
        <v>283</v>
      </c>
      <c r="G328">
        <v>134</v>
      </c>
      <c r="H328">
        <f t="shared" si="5"/>
        <v>12</v>
      </c>
    </row>
    <row r="329" spans="1:8" x14ac:dyDescent="0.25">
      <c r="A329">
        <v>421</v>
      </c>
      <c r="B329" t="str">
        <f>STANDINGS_HR[[#This Row],[Team]]&amp;STANDINGS_HR[[#This Row],[League]]</f>
        <v>Ms. Booty ButtMain Event Online March 25 League 2</v>
      </c>
      <c r="C329" t="s">
        <v>804</v>
      </c>
      <c r="D329" t="s">
        <v>805</v>
      </c>
      <c r="E329" t="s">
        <v>415</v>
      </c>
      <c r="F329">
        <v>264</v>
      </c>
      <c r="G329">
        <v>59.5</v>
      </c>
      <c r="H329">
        <f t="shared" si="5"/>
        <v>13</v>
      </c>
    </row>
    <row r="330" spans="1:8" x14ac:dyDescent="0.25">
      <c r="A330">
        <v>473</v>
      </c>
      <c r="B330" t="str">
        <f>STANDINGS_HR[[#This Row],[Team]]&amp;STANDINGS_HR[[#This Row],[League]]</f>
        <v>Home Run DerbiesMain Event Online March 25 League 2</v>
      </c>
      <c r="C330" t="s">
        <v>448</v>
      </c>
      <c r="D330" t="s">
        <v>343</v>
      </c>
      <c r="E330" t="s">
        <v>415</v>
      </c>
      <c r="F330">
        <v>227</v>
      </c>
      <c r="G330">
        <v>8</v>
      </c>
      <c r="H330">
        <f t="shared" si="5"/>
        <v>14</v>
      </c>
    </row>
    <row r="331" spans="1:8" x14ac:dyDescent="0.25">
      <c r="A331">
        <v>475</v>
      </c>
      <c r="B331" t="str">
        <f>STANDINGS_HR[[#This Row],[Team]]&amp;STANDINGS_HR[[#This Row],[League]]</f>
        <v>Roy Rogers McFreelyMain Event Online March 25 League 2</v>
      </c>
      <c r="C331" t="s">
        <v>797</v>
      </c>
      <c r="D331" t="s">
        <v>798</v>
      </c>
      <c r="E331" t="s">
        <v>415</v>
      </c>
      <c r="F331">
        <v>223</v>
      </c>
      <c r="G331">
        <v>5.5</v>
      </c>
      <c r="H331">
        <f t="shared" si="5"/>
        <v>15</v>
      </c>
    </row>
    <row r="332" spans="1:8" x14ac:dyDescent="0.25">
      <c r="A332">
        <v>24</v>
      </c>
      <c r="B332" t="str">
        <f>STANDINGS_HR[[#This Row],[Team]]&amp;STANDINGS_HR[[#This Row],[League]]</f>
        <v>B and T SlumpBusters SquadMain Event Online March 25 League 3</v>
      </c>
      <c r="C332" t="s">
        <v>547</v>
      </c>
      <c r="D332" t="s">
        <v>245</v>
      </c>
      <c r="E332" t="s">
        <v>445</v>
      </c>
      <c r="F332">
        <v>348</v>
      </c>
      <c r="G332">
        <v>456.5</v>
      </c>
      <c r="H332">
        <f t="shared" si="5"/>
        <v>1</v>
      </c>
    </row>
    <row r="333" spans="1:8" x14ac:dyDescent="0.25">
      <c r="A333">
        <v>92</v>
      </c>
      <c r="B333" t="str">
        <f>STANDINGS_HR[[#This Row],[Team]]&amp;STANDINGS_HR[[#This Row],[League]]</f>
        <v>Fast Eddie Felson MEMain Event Online March 25 League 3</v>
      </c>
      <c r="C333" t="s">
        <v>388</v>
      </c>
      <c r="D333" t="s">
        <v>236</v>
      </c>
      <c r="E333" t="s">
        <v>445</v>
      </c>
      <c r="F333">
        <v>327</v>
      </c>
      <c r="G333">
        <v>389</v>
      </c>
      <c r="H333">
        <f t="shared" si="5"/>
        <v>2</v>
      </c>
    </row>
    <row r="334" spans="1:8" x14ac:dyDescent="0.25">
      <c r="A334">
        <v>114</v>
      </c>
      <c r="B334" t="str">
        <f>STANDINGS_HR[[#This Row],[Team]]&amp;STANDINGS_HR[[#This Row],[League]]</f>
        <v>Soggy Bottom BoysMain Event Online March 25 League 3</v>
      </c>
      <c r="C334" t="s">
        <v>454</v>
      </c>
      <c r="D334" t="s">
        <v>36</v>
      </c>
      <c r="E334" t="s">
        <v>445</v>
      </c>
      <c r="F334">
        <v>323</v>
      </c>
      <c r="G334">
        <v>369</v>
      </c>
      <c r="H334">
        <f t="shared" si="5"/>
        <v>3</v>
      </c>
    </row>
    <row r="335" spans="1:8" x14ac:dyDescent="0.25">
      <c r="A335">
        <v>156</v>
      </c>
      <c r="B335" t="str">
        <f>STANDINGS_HR[[#This Row],[Team]]&amp;STANDINGS_HR[[#This Row],[League]]</f>
        <v>Bash Buds 2.0Main Event Online March 25 League 3</v>
      </c>
      <c r="C335" t="s">
        <v>779</v>
      </c>
      <c r="D335" t="s">
        <v>322</v>
      </c>
      <c r="E335" t="s">
        <v>445</v>
      </c>
      <c r="F335">
        <v>316</v>
      </c>
      <c r="G335">
        <v>323</v>
      </c>
      <c r="H335">
        <f t="shared" si="5"/>
        <v>4</v>
      </c>
    </row>
    <row r="336" spans="1:8" x14ac:dyDescent="0.25">
      <c r="A336">
        <v>175</v>
      </c>
      <c r="B336" t="str">
        <f>STANDINGS_HR[[#This Row],[Team]]&amp;STANDINGS_HR[[#This Row],[League]]</f>
        <v>squiresMain Event Online March 25 League 3</v>
      </c>
      <c r="C336" t="s">
        <v>829</v>
      </c>
      <c r="D336" t="s">
        <v>150</v>
      </c>
      <c r="E336" t="s">
        <v>445</v>
      </c>
      <c r="F336">
        <v>312</v>
      </c>
      <c r="G336">
        <v>308</v>
      </c>
      <c r="H336">
        <f t="shared" si="5"/>
        <v>5</v>
      </c>
    </row>
    <row r="337" spans="1:8" x14ac:dyDescent="0.25">
      <c r="A337">
        <v>193</v>
      </c>
      <c r="B337" t="str">
        <f>STANDINGS_HR[[#This Row],[Team]]&amp;STANDINGS_HR[[#This Row],[League]]</f>
        <v>JK ALL THE WAY MAINMain Event Online March 25 League 3</v>
      </c>
      <c r="C337" t="s">
        <v>346</v>
      </c>
      <c r="D337" t="s">
        <v>166</v>
      </c>
      <c r="E337" t="s">
        <v>445</v>
      </c>
      <c r="F337">
        <v>308</v>
      </c>
      <c r="G337">
        <v>289</v>
      </c>
      <c r="H337">
        <f t="shared" si="5"/>
        <v>6</v>
      </c>
    </row>
    <row r="338" spans="1:8" x14ac:dyDescent="0.25">
      <c r="A338">
        <v>218</v>
      </c>
      <c r="B338" t="str">
        <f>STANDINGS_HR[[#This Row],[Team]]&amp;STANDINGS_HR[[#This Row],[League]]</f>
        <v>Dead RedMain Event Online March 25 League 3</v>
      </c>
      <c r="C338" t="s">
        <v>325</v>
      </c>
      <c r="D338" t="s">
        <v>326</v>
      </c>
      <c r="E338" t="s">
        <v>445</v>
      </c>
      <c r="F338">
        <v>303</v>
      </c>
      <c r="G338">
        <v>260.5</v>
      </c>
      <c r="H338">
        <f t="shared" si="5"/>
        <v>7</v>
      </c>
    </row>
    <row r="339" spans="1:8" x14ac:dyDescent="0.25">
      <c r="A339">
        <v>244</v>
      </c>
      <c r="B339" t="str">
        <f>STANDINGS_HR[[#This Row],[Team]]&amp;STANDINGS_HR[[#This Row],[League]]</f>
        <v>Team MitchellMain Event Online March 25 League 3</v>
      </c>
      <c r="C339" t="s">
        <v>400</v>
      </c>
      <c r="D339" t="s">
        <v>401</v>
      </c>
      <c r="E339" t="s">
        <v>445</v>
      </c>
      <c r="F339">
        <v>299</v>
      </c>
      <c r="G339">
        <v>239</v>
      </c>
      <c r="H339">
        <f t="shared" si="5"/>
        <v>8</v>
      </c>
    </row>
    <row r="340" spans="1:8" x14ac:dyDescent="0.25">
      <c r="A340">
        <v>300</v>
      </c>
      <c r="B340" t="str">
        <f>STANDINGS_HR[[#This Row],[Team]]&amp;STANDINGS_HR[[#This Row],[League]]</f>
        <v>Ybor City RollersMain Event Online March 25 League 3</v>
      </c>
      <c r="C340" t="s">
        <v>740</v>
      </c>
      <c r="D340" t="s">
        <v>741</v>
      </c>
      <c r="E340" t="s">
        <v>445</v>
      </c>
      <c r="F340">
        <v>291</v>
      </c>
      <c r="G340">
        <v>182.5</v>
      </c>
      <c r="H340">
        <f t="shared" si="5"/>
        <v>9</v>
      </c>
    </row>
    <row r="341" spans="1:8" x14ac:dyDescent="0.25">
      <c r="A341">
        <v>308</v>
      </c>
      <c r="B341" t="str">
        <f>STANDINGS_HR[[#This Row],[Team]]&amp;STANDINGS_HR[[#This Row],[League]]</f>
        <v>LollygaggersMain Event Online March 25 League 3</v>
      </c>
      <c r="C341" t="s">
        <v>352</v>
      </c>
      <c r="D341" t="s">
        <v>353</v>
      </c>
      <c r="E341" t="s">
        <v>445</v>
      </c>
      <c r="F341">
        <v>289</v>
      </c>
      <c r="G341">
        <v>171</v>
      </c>
      <c r="H341">
        <f t="shared" si="5"/>
        <v>10</v>
      </c>
    </row>
    <row r="342" spans="1:8" x14ac:dyDescent="0.25">
      <c r="A342">
        <v>328</v>
      </c>
      <c r="B342" t="str">
        <f>STANDINGS_HR[[#This Row],[Team]]&amp;STANDINGS_HR[[#This Row],[League]]</f>
        <v>Good Luck Catching KelceMain Event Online March 25 League 3</v>
      </c>
      <c r="C342" t="s">
        <v>536</v>
      </c>
      <c r="D342" t="s">
        <v>324</v>
      </c>
      <c r="E342" t="s">
        <v>445</v>
      </c>
      <c r="F342">
        <v>286</v>
      </c>
      <c r="G342">
        <v>152.5</v>
      </c>
      <c r="H342">
        <f t="shared" si="5"/>
        <v>11</v>
      </c>
    </row>
    <row r="343" spans="1:8" x14ac:dyDescent="0.25">
      <c r="A343">
        <v>377</v>
      </c>
      <c r="B343" t="str">
        <f>STANDINGS_HR[[#This Row],[Team]]&amp;STANDINGS_HR[[#This Row],[League]]</f>
        <v>Team WarnkenMain Event Online March 25 League 3</v>
      </c>
      <c r="C343" t="s">
        <v>681</v>
      </c>
      <c r="D343" t="s">
        <v>682</v>
      </c>
      <c r="E343" t="s">
        <v>445</v>
      </c>
      <c r="F343">
        <v>275</v>
      </c>
      <c r="G343">
        <v>105.5</v>
      </c>
      <c r="H343">
        <f t="shared" si="5"/>
        <v>12</v>
      </c>
    </row>
    <row r="344" spans="1:8" x14ac:dyDescent="0.25">
      <c r="A344">
        <v>436</v>
      </c>
      <c r="B344" t="str">
        <f>STANDINGS_HR[[#This Row],[Team]]&amp;STANDINGS_HR[[#This Row],[League]]</f>
        <v>THE GAMBURGERMain Event Online March 25 League 3</v>
      </c>
      <c r="C344" t="s">
        <v>802</v>
      </c>
      <c r="D344" t="s">
        <v>794</v>
      </c>
      <c r="E344" t="s">
        <v>445</v>
      </c>
      <c r="F344">
        <v>261</v>
      </c>
      <c r="G344">
        <v>47</v>
      </c>
      <c r="H344">
        <f t="shared" si="5"/>
        <v>13</v>
      </c>
    </row>
    <row r="345" spans="1:8" x14ac:dyDescent="0.25">
      <c r="A345">
        <v>455</v>
      </c>
      <c r="B345" t="str">
        <f>STANDINGS_HR[[#This Row],[Team]]&amp;STANDINGS_HR[[#This Row],[League]]</f>
        <v>Xmus Jaxon Flaxon WaxonMain Event Online March 25 League 3</v>
      </c>
      <c r="C345" t="s">
        <v>729</v>
      </c>
      <c r="D345" t="s">
        <v>382</v>
      </c>
      <c r="E345" t="s">
        <v>445</v>
      </c>
      <c r="F345">
        <v>249</v>
      </c>
      <c r="G345">
        <v>26</v>
      </c>
      <c r="H345">
        <f t="shared" si="5"/>
        <v>14</v>
      </c>
    </row>
    <row r="346" spans="1:8" x14ac:dyDescent="0.25">
      <c r="A346">
        <v>457</v>
      </c>
      <c r="B346" t="str">
        <f>STANDINGS_HR[[#This Row],[Team]]&amp;STANDINGS_HR[[#This Row],[League]]</f>
        <v>wildcatsMain Event Online March 25 League 3</v>
      </c>
      <c r="C346" t="s">
        <v>870</v>
      </c>
      <c r="D346" t="s">
        <v>107</v>
      </c>
      <c r="E346" t="s">
        <v>445</v>
      </c>
      <c r="F346">
        <v>248</v>
      </c>
      <c r="G346">
        <v>24.5</v>
      </c>
      <c r="H346">
        <f t="shared" si="5"/>
        <v>15</v>
      </c>
    </row>
    <row r="347" spans="1:8" x14ac:dyDescent="0.25">
      <c r="A347">
        <v>19</v>
      </c>
      <c r="B347" t="str">
        <f>STANDINGS_HR[[#This Row],[Team]]&amp;STANDINGS_HR[[#This Row],[League]]</f>
        <v>PTBNLsMain Event Online March 27 8 pm ET League 1</v>
      </c>
      <c r="C347" t="s">
        <v>463</v>
      </c>
      <c r="D347" t="s">
        <v>175</v>
      </c>
      <c r="E347" t="s">
        <v>464</v>
      </c>
      <c r="F347">
        <v>352</v>
      </c>
      <c r="G347">
        <v>462.5</v>
      </c>
      <c r="H347">
        <f t="shared" si="5"/>
        <v>1</v>
      </c>
    </row>
    <row r="348" spans="1:8" x14ac:dyDescent="0.25">
      <c r="A348">
        <v>31</v>
      </c>
      <c r="B348" t="str">
        <f>STANDINGS_HR[[#This Row],[Team]]&amp;STANDINGS_HR[[#This Row],[League]]</f>
        <v>SweatsMain Event Online March 27 8 pm ET League 1</v>
      </c>
      <c r="C348" t="s">
        <v>591</v>
      </c>
      <c r="D348" t="s">
        <v>192</v>
      </c>
      <c r="E348" t="s">
        <v>464</v>
      </c>
      <c r="F348">
        <v>346</v>
      </c>
      <c r="G348">
        <v>451.5</v>
      </c>
      <c r="H348">
        <f t="shared" si="5"/>
        <v>2</v>
      </c>
    </row>
    <row r="349" spans="1:8" x14ac:dyDescent="0.25">
      <c r="A349">
        <v>64</v>
      </c>
      <c r="B349" t="str">
        <f>STANDINGS_HR[[#This Row],[Team]]&amp;STANDINGS_HR[[#This Row],[League]]</f>
        <v>Team FernicolaMain Event Online March 27 8 pm ET League 1</v>
      </c>
      <c r="C349" t="s">
        <v>313</v>
      </c>
      <c r="D349" t="s">
        <v>314</v>
      </c>
      <c r="E349" t="s">
        <v>464</v>
      </c>
      <c r="F349">
        <v>335</v>
      </c>
      <c r="G349">
        <v>417.5</v>
      </c>
      <c r="H349">
        <f t="shared" si="5"/>
        <v>3</v>
      </c>
    </row>
    <row r="350" spans="1:8" x14ac:dyDescent="0.25">
      <c r="A350">
        <v>109</v>
      </c>
      <c r="B350" t="str">
        <f>STANDINGS_HR[[#This Row],[Team]]&amp;STANDINGS_HR[[#This Row],[League]]</f>
        <v>Flopped the NutsMain Event Online March 27 8 pm ET League 1</v>
      </c>
      <c r="C350" t="s">
        <v>389</v>
      </c>
      <c r="D350" t="s">
        <v>117</v>
      </c>
      <c r="E350" t="s">
        <v>464</v>
      </c>
      <c r="F350">
        <v>323</v>
      </c>
      <c r="G350">
        <v>369</v>
      </c>
      <c r="H350">
        <f t="shared" si="5"/>
        <v>4</v>
      </c>
    </row>
    <row r="351" spans="1:8" x14ac:dyDescent="0.25">
      <c r="A351">
        <v>153</v>
      </c>
      <c r="B351" t="str">
        <f>STANDINGS_HR[[#This Row],[Team]]&amp;STANDINGS_HR[[#This Row],[League]]</f>
        <v>Hell Bent For LeatherMain Event Online March 27 8 pm ET League 1</v>
      </c>
      <c r="C351" t="s">
        <v>414</v>
      </c>
      <c r="D351" t="s">
        <v>92</v>
      </c>
      <c r="E351" t="s">
        <v>464</v>
      </c>
      <c r="F351">
        <v>317</v>
      </c>
      <c r="G351">
        <v>328</v>
      </c>
      <c r="H351">
        <f t="shared" si="5"/>
        <v>5</v>
      </c>
    </row>
    <row r="352" spans="1:8" x14ac:dyDescent="0.25">
      <c r="A352">
        <v>207</v>
      </c>
      <c r="B352" t="str">
        <f>STANDINGS_HR[[#This Row],[Team]]&amp;STANDINGS_HR[[#This Row],[League]]</f>
        <v>If You Like Pina MoncadaMain Event Online March 27 8 pm ET League 1</v>
      </c>
      <c r="C352" t="s">
        <v>652</v>
      </c>
      <c r="D352" t="s">
        <v>276</v>
      </c>
      <c r="E352" t="s">
        <v>464</v>
      </c>
      <c r="F352">
        <v>305</v>
      </c>
      <c r="G352">
        <v>273</v>
      </c>
      <c r="H352">
        <f t="shared" si="5"/>
        <v>6</v>
      </c>
    </row>
    <row r="353" spans="1:8" x14ac:dyDescent="0.25">
      <c r="A353">
        <v>223</v>
      </c>
      <c r="B353" t="str">
        <f>STANDINGS_HR[[#This Row],[Team]]&amp;STANDINGS_HR[[#This Row],[League]]</f>
        <v>The Notorious C.O.Z.Main Event Online March 27 8 pm ET League 1</v>
      </c>
      <c r="C353" t="s">
        <v>491</v>
      </c>
      <c r="D353" t="s">
        <v>122</v>
      </c>
      <c r="E353" t="s">
        <v>464</v>
      </c>
      <c r="F353">
        <v>303</v>
      </c>
      <c r="G353">
        <v>260.5</v>
      </c>
      <c r="H353">
        <f t="shared" si="5"/>
        <v>7</v>
      </c>
    </row>
    <row r="354" spans="1:8" x14ac:dyDescent="0.25">
      <c r="A354">
        <v>252</v>
      </c>
      <c r="B354" t="str">
        <f>STANDINGS_HR[[#This Row],[Team]]&amp;STANDINGS_HR[[#This Row],[League]]</f>
        <v>Team kingMain Event Online March 27 8 pm ET League 1</v>
      </c>
      <c r="C354" t="s">
        <v>309</v>
      </c>
      <c r="D354" t="s">
        <v>110</v>
      </c>
      <c r="E354" t="s">
        <v>464</v>
      </c>
      <c r="F354">
        <v>298</v>
      </c>
      <c r="G354">
        <v>232</v>
      </c>
      <c r="H354">
        <f t="shared" si="5"/>
        <v>8</v>
      </c>
    </row>
    <row r="355" spans="1:8" x14ac:dyDescent="0.25">
      <c r="A355">
        <v>326</v>
      </c>
      <c r="B355" t="str">
        <f>STANDINGS_HR[[#This Row],[Team]]&amp;STANDINGS_HR[[#This Row],[League]]</f>
        <v>AlwaysMain Event Online March 27 8 pm ET League 1</v>
      </c>
      <c r="C355" t="s">
        <v>714</v>
      </c>
      <c r="D355" t="s">
        <v>715</v>
      </c>
      <c r="E355" t="s">
        <v>464</v>
      </c>
      <c r="F355">
        <v>286</v>
      </c>
      <c r="G355">
        <v>152.5</v>
      </c>
      <c r="H355">
        <f t="shared" si="5"/>
        <v>9</v>
      </c>
    </row>
    <row r="356" spans="1:8" x14ac:dyDescent="0.25">
      <c r="A356">
        <v>356</v>
      </c>
      <c r="B356" t="str">
        <f>STANDINGS_HR[[#This Row],[Team]]&amp;STANDINGS_HR[[#This Row],[League]]</f>
        <v>The NorthsidersMain Event Online March 27 8 pm ET League 1</v>
      </c>
      <c r="C356" t="s">
        <v>219</v>
      </c>
      <c r="D356" t="s">
        <v>220</v>
      </c>
      <c r="E356" t="s">
        <v>464</v>
      </c>
      <c r="F356">
        <v>280</v>
      </c>
      <c r="G356">
        <v>127</v>
      </c>
      <c r="H356">
        <f t="shared" si="5"/>
        <v>10</v>
      </c>
    </row>
    <row r="357" spans="1:8" x14ac:dyDescent="0.25">
      <c r="A357">
        <v>364</v>
      </c>
      <c r="B357" t="str">
        <f>STANDINGS_HR[[#This Row],[Team]]&amp;STANDINGS_HR[[#This Row],[League]]</f>
        <v>Team venezianoMain Event Online March 27 8 pm ET League 1</v>
      </c>
      <c r="C357" t="s">
        <v>635</v>
      </c>
      <c r="D357" t="s">
        <v>636</v>
      </c>
      <c r="E357" t="s">
        <v>464</v>
      </c>
      <c r="F357">
        <v>278</v>
      </c>
      <c r="G357">
        <v>118.5</v>
      </c>
      <c r="H357">
        <f t="shared" si="5"/>
        <v>11</v>
      </c>
    </row>
    <row r="358" spans="1:8" x14ac:dyDescent="0.25">
      <c r="A358">
        <v>381</v>
      </c>
      <c r="B358" t="str">
        <f>STANDINGS_HR[[#This Row],[Team]]&amp;STANDINGS_HR[[#This Row],[League]]</f>
        <v>Stricks SlumpBusters 2Main Event Online March 27 8 pm ET League 1</v>
      </c>
      <c r="C358" t="s">
        <v>825</v>
      </c>
      <c r="D358" t="s">
        <v>245</v>
      </c>
      <c r="E358" t="s">
        <v>464</v>
      </c>
      <c r="F358">
        <v>274</v>
      </c>
      <c r="G358">
        <v>101.5</v>
      </c>
      <c r="H358">
        <f t="shared" si="5"/>
        <v>12</v>
      </c>
    </row>
    <row r="359" spans="1:8" x14ac:dyDescent="0.25">
      <c r="A359">
        <v>416</v>
      </c>
      <c r="B359" t="str">
        <f>STANDINGS_HR[[#This Row],[Team]]&amp;STANDINGS_HR[[#This Row],[League]]</f>
        <v>MulleteersMain Event Online March 27 8 pm ET League 1</v>
      </c>
      <c r="C359" t="s">
        <v>366</v>
      </c>
      <c r="D359" t="s">
        <v>191</v>
      </c>
      <c r="E359" t="s">
        <v>464</v>
      </c>
      <c r="F359">
        <v>265</v>
      </c>
      <c r="G359">
        <v>64</v>
      </c>
      <c r="H359">
        <f t="shared" si="5"/>
        <v>13</v>
      </c>
    </row>
    <row r="360" spans="1:8" x14ac:dyDescent="0.25">
      <c r="A360">
        <v>443</v>
      </c>
      <c r="B360" t="str">
        <f>STANDINGS_HR[[#This Row],[Team]]&amp;STANDINGS_HR[[#This Row],[League]]</f>
        <v>Glenneration XMain Event Online March 27 8 pm ET League 1</v>
      </c>
      <c r="C360" t="s">
        <v>145</v>
      </c>
      <c r="D360" t="s">
        <v>146</v>
      </c>
      <c r="E360" t="s">
        <v>464</v>
      </c>
      <c r="F360">
        <v>257</v>
      </c>
      <c r="G360">
        <v>37.5</v>
      </c>
      <c r="H360">
        <f t="shared" si="5"/>
        <v>14</v>
      </c>
    </row>
    <row r="361" spans="1:8" x14ac:dyDescent="0.25">
      <c r="A361">
        <v>468</v>
      </c>
      <c r="B361" t="str">
        <f>STANDINGS_HR[[#This Row],[Team]]&amp;STANDINGS_HR[[#This Row],[League]]</f>
        <v>Team ShookMain Event Online March 27 8 pm ET League 1</v>
      </c>
      <c r="C361" t="s">
        <v>323</v>
      </c>
      <c r="D361" t="s">
        <v>167</v>
      </c>
      <c r="E361" t="s">
        <v>464</v>
      </c>
      <c r="F361">
        <v>239</v>
      </c>
      <c r="G361">
        <v>13</v>
      </c>
      <c r="H361">
        <f t="shared" si="5"/>
        <v>15</v>
      </c>
    </row>
    <row r="362" spans="1:8" x14ac:dyDescent="0.25">
      <c r="A362">
        <v>7</v>
      </c>
      <c r="B362" t="str">
        <f>STANDINGS_HR[[#This Row],[Team]]&amp;STANDINGS_HR[[#This Row],[League]]</f>
        <v>PiggyMain Event Online March 27 8 pm ET League 2</v>
      </c>
      <c r="C362" t="s">
        <v>317</v>
      </c>
      <c r="D362" t="s">
        <v>318</v>
      </c>
      <c r="E362" t="s">
        <v>479</v>
      </c>
      <c r="F362">
        <v>361</v>
      </c>
      <c r="G362">
        <v>473</v>
      </c>
      <c r="H362">
        <f t="shared" si="5"/>
        <v>1</v>
      </c>
    </row>
    <row r="363" spans="1:8" x14ac:dyDescent="0.25">
      <c r="A363">
        <v>15</v>
      </c>
      <c r="B363" t="str">
        <f>STANDINGS_HR[[#This Row],[Team]]&amp;STANDINGS_HR[[#This Row],[League]]</f>
        <v>Hoss CartwrightMain Event Online March 27 8 pm ET League 2</v>
      </c>
      <c r="C363" t="s">
        <v>292</v>
      </c>
      <c r="D363" t="s">
        <v>242</v>
      </c>
      <c r="E363" t="s">
        <v>479</v>
      </c>
      <c r="F363">
        <v>353</v>
      </c>
      <c r="G363">
        <v>465</v>
      </c>
      <c r="H363">
        <f t="shared" si="5"/>
        <v>2</v>
      </c>
    </row>
    <row r="364" spans="1:8" x14ac:dyDescent="0.25">
      <c r="A364">
        <v>33</v>
      </c>
      <c r="B364" t="str">
        <f>STANDINGS_HR[[#This Row],[Team]]&amp;STANDINGS_HR[[#This Row],[League]]</f>
        <v>Dyv Bars and Local BandsMain Event Online March 27 8 pm ET League 2</v>
      </c>
      <c r="C364" t="s">
        <v>546</v>
      </c>
      <c r="D364" t="s">
        <v>71</v>
      </c>
      <c r="E364" t="s">
        <v>479</v>
      </c>
      <c r="F364">
        <v>345</v>
      </c>
      <c r="G364">
        <v>448</v>
      </c>
      <c r="H364">
        <f t="shared" si="5"/>
        <v>3</v>
      </c>
    </row>
    <row r="365" spans="1:8" x14ac:dyDescent="0.25">
      <c r="A365">
        <v>42</v>
      </c>
      <c r="B365" t="str">
        <f>STANDINGS_HR[[#This Row],[Team]]&amp;STANDINGS_HR[[#This Row],[League]]</f>
        <v>Low TalkersMain Event Online March 27 8 pm ET League 2</v>
      </c>
      <c r="C365" t="s">
        <v>189</v>
      </c>
      <c r="D365" t="s">
        <v>190</v>
      </c>
      <c r="E365" t="s">
        <v>479</v>
      </c>
      <c r="F365">
        <v>341</v>
      </c>
      <c r="G365">
        <v>438.5</v>
      </c>
      <c r="H365">
        <f t="shared" si="5"/>
        <v>4</v>
      </c>
    </row>
    <row r="366" spans="1:8" x14ac:dyDescent="0.25">
      <c r="A366">
        <v>57</v>
      </c>
      <c r="B366" t="str">
        <f>STANDINGS_HR[[#This Row],[Team]]&amp;STANDINGS_HR[[#This Row],[League]]</f>
        <v>huskiesMain Event Online March 27 8 pm ET League 2</v>
      </c>
      <c r="C366" t="s">
        <v>675</v>
      </c>
      <c r="D366" t="s">
        <v>107</v>
      </c>
      <c r="E366" t="s">
        <v>479</v>
      </c>
      <c r="F366">
        <v>337</v>
      </c>
      <c r="G366">
        <v>425.5</v>
      </c>
      <c r="H366">
        <f t="shared" si="5"/>
        <v>5</v>
      </c>
    </row>
    <row r="367" spans="1:8" x14ac:dyDescent="0.25">
      <c r="A367">
        <v>94</v>
      </c>
      <c r="B367" t="str">
        <f>STANDINGS_HR[[#This Row],[Team]]&amp;STANDINGS_HR[[#This Row],[League]]</f>
        <v>Team LibrosMain Event Online March 27 8 pm ET League 2</v>
      </c>
      <c r="C367" t="s">
        <v>338</v>
      </c>
      <c r="D367" t="s">
        <v>339</v>
      </c>
      <c r="E367" t="s">
        <v>479</v>
      </c>
      <c r="F367">
        <v>327</v>
      </c>
      <c r="G367">
        <v>389</v>
      </c>
      <c r="H367">
        <f t="shared" si="5"/>
        <v>6</v>
      </c>
    </row>
    <row r="368" spans="1:8" x14ac:dyDescent="0.25">
      <c r="A368">
        <v>246</v>
      </c>
      <c r="B368" t="str">
        <f>STANDINGS_HR[[#This Row],[Team]]&amp;STANDINGS_HR[[#This Row],[League]]</f>
        <v>Loser 7Main Event Online March 27 8 pm ET League 2</v>
      </c>
      <c r="C368" t="s">
        <v>603</v>
      </c>
      <c r="D368" t="s">
        <v>22</v>
      </c>
      <c r="E368" t="s">
        <v>479</v>
      </c>
      <c r="F368">
        <v>298</v>
      </c>
      <c r="G368">
        <v>232</v>
      </c>
      <c r="H368">
        <f t="shared" si="5"/>
        <v>7</v>
      </c>
    </row>
    <row r="369" spans="1:8" x14ac:dyDescent="0.25">
      <c r="A369">
        <v>254</v>
      </c>
      <c r="B369" t="str">
        <f>STANDINGS_HR[[#This Row],[Team]]&amp;STANDINGS_HR[[#This Row],[League]]</f>
        <v>BABIP McBatflipsMain Event Online March 27 8 pm ET League 2</v>
      </c>
      <c r="C369" t="s">
        <v>305</v>
      </c>
      <c r="D369" t="s">
        <v>24</v>
      </c>
      <c r="E369" t="s">
        <v>479</v>
      </c>
      <c r="F369">
        <v>297</v>
      </c>
      <c r="G369">
        <v>224</v>
      </c>
      <c r="H369">
        <f t="shared" si="5"/>
        <v>8</v>
      </c>
    </row>
    <row r="370" spans="1:8" x14ac:dyDescent="0.25">
      <c r="A370">
        <v>293</v>
      </c>
      <c r="B370" t="str">
        <f>STANDINGS_HR[[#This Row],[Team]]&amp;STANDINGS_HR[[#This Row],[League]]</f>
        <v>Team CameronMain Event Online March 27 8 pm ET League 2</v>
      </c>
      <c r="C370" t="s">
        <v>85</v>
      </c>
      <c r="D370" t="s">
        <v>86</v>
      </c>
      <c r="E370" t="s">
        <v>479</v>
      </c>
      <c r="F370">
        <v>292</v>
      </c>
      <c r="G370">
        <v>188.5</v>
      </c>
      <c r="H370">
        <f t="shared" si="5"/>
        <v>9</v>
      </c>
    </row>
    <row r="371" spans="1:8" x14ac:dyDescent="0.25">
      <c r="A371">
        <v>298</v>
      </c>
      <c r="B371" t="str">
        <f>STANDINGS_HR[[#This Row],[Team]]&amp;STANDINGS_HR[[#This Row],[League]]</f>
        <v>Royal FlushMain Event Online March 27 8 pm ET League 2</v>
      </c>
      <c r="C371" t="s">
        <v>712</v>
      </c>
      <c r="D371" t="s">
        <v>148</v>
      </c>
      <c r="E371" t="s">
        <v>479</v>
      </c>
      <c r="F371">
        <v>291</v>
      </c>
      <c r="G371">
        <v>182.5</v>
      </c>
      <c r="H371">
        <f t="shared" si="5"/>
        <v>10</v>
      </c>
    </row>
    <row r="372" spans="1:8" x14ac:dyDescent="0.25">
      <c r="A372">
        <v>420</v>
      </c>
      <c r="B372" t="str">
        <f>STANDINGS_HR[[#This Row],[Team]]&amp;STANDINGS_HR[[#This Row],[League]]</f>
        <v>Baseball sevant 1Main Event Online March 27 8 pm ET League 2</v>
      </c>
      <c r="C372" t="s">
        <v>361</v>
      </c>
      <c r="D372" t="s">
        <v>231</v>
      </c>
      <c r="E372" t="s">
        <v>479</v>
      </c>
      <c r="F372">
        <v>264</v>
      </c>
      <c r="G372">
        <v>59.5</v>
      </c>
      <c r="H372">
        <f t="shared" si="5"/>
        <v>11</v>
      </c>
    </row>
    <row r="373" spans="1:8" x14ac:dyDescent="0.25">
      <c r="A373">
        <v>428</v>
      </c>
      <c r="B373" t="str">
        <f>STANDINGS_HR[[#This Row],[Team]]&amp;STANDINGS_HR[[#This Row],[League]]</f>
        <v>Terminal GravityMain Event Online March 27 8 pm ET League 2</v>
      </c>
      <c r="C373" t="s">
        <v>674</v>
      </c>
      <c r="D373" t="s">
        <v>82</v>
      </c>
      <c r="E373" t="s">
        <v>479</v>
      </c>
      <c r="F373">
        <v>263</v>
      </c>
      <c r="G373">
        <v>54</v>
      </c>
      <c r="H373">
        <f t="shared" si="5"/>
        <v>12</v>
      </c>
    </row>
    <row r="374" spans="1:8" x14ac:dyDescent="0.25">
      <c r="A374">
        <v>451</v>
      </c>
      <c r="B374" t="str">
        <f>STANDINGS_HR[[#This Row],[Team]]&amp;STANDINGS_HR[[#This Row],[League]]</f>
        <v>Home Run DerbiesMain Event Online March 27 8 pm ET League 2</v>
      </c>
      <c r="C374" t="s">
        <v>448</v>
      </c>
      <c r="D374" t="s">
        <v>343</v>
      </c>
      <c r="E374" t="s">
        <v>479</v>
      </c>
      <c r="F374">
        <v>251</v>
      </c>
      <c r="G374">
        <v>30</v>
      </c>
      <c r="H374">
        <f t="shared" si="5"/>
        <v>13</v>
      </c>
    </row>
    <row r="375" spans="1:8" x14ac:dyDescent="0.25">
      <c r="A375">
        <v>466</v>
      </c>
      <c r="B375" t="str">
        <f>STANDINGS_HR[[#This Row],[Team]]&amp;STANDINGS_HR[[#This Row],[League]]</f>
        <v>Team MadaniMain Event Online March 27 8 pm ET League 2</v>
      </c>
      <c r="C375" t="s">
        <v>153</v>
      </c>
      <c r="D375" t="s">
        <v>153</v>
      </c>
      <c r="E375" t="s">
        <v>479</v>
      </c>
      <c r="F375">
        <v>242</v>
      </c>
      <c r="G375">
        <v>15.5</v>
      </c>
      <c r="H375">
        <f t="shared" si="5"/>
        <v>14</v>
      </c>
    </row>
    <row r="376" spans="1:8" x14ac:dyDescent="0.25">
      <c r="A376">
        <v>471</v>
      </c>
      <c r="B376" t="str">
        <f>STANDINGS_HR[[#This Row],[Team]]&amp;STANDINGS_HR[[#This Row],[League]]</f>
        <v>Jobu VoodooMain Event Online March 27 8 pm ET League 2</v>
      </c>
      <c r="C376" t="s">
        <v>865</v>
      </c>
      <c r="D376" t="s">
        <v>866</v>
      </c>
      <c r="E376" t="s">
        <v>479</v>
      </c>
      <c r="F376">
        <v>235</v>
      </c>
      <c r="G376">
        <v>10</v>
      </c>
      <c r="H376">
        <f t="shared" si="5"/>
        <v>15</v>
      </c>
    </row>
    <row r="377" spans="1:8" x14ac:dyDescent="0.25">
      <c r="A377">
        <v>1</v>
      </c>
      <c r="B377" t="str">
        <f>STANDINGS_HR[[#This Row],[Team]]&amp;STANDINGS_HR[[#This Row],[League]]</f>
        <v>King of QueensMain Event Online March 29 8 pm ET League 1</v>
      </c>
      <c r="C377" t="s">
        <v>105</v>
      </c>
      <c r="D377" t="s">
        <v>106</v>
      </c>
      <c r="E377" t="s">
        <v>446</v>
      </c>
      <c r="F377">
        <v>390</v>
      </c>
      <c r="G377">
        <v>479.5</v>
      </c>
      <c r="H377">
        <f t="shared" si="5"/>
        <v>1</v>
      </c>
    </row>
    <row r="378" spans="1:8" x14ac:dyDescent="0.25">
      <c r="A378">
        <v>130</v>
      </c>
      <c r="B378" t="str">
        <f>STANDINGS_HR[[#This Row],[Team]]&amp;STANDINGS_HR[[#This Row],[League]]</f>
        <v>HAMILTONMain Event Online March 29 8 pm ET League 1</v>
      </c>
      <c r="C378" t="s">
        <v>523</v>
      </c>
      <c r="D378" t="s">
        <v>79</v>
      </c>
      <c r="E378" t="s">
        <v>446</v>
      </c>
      <c r="F378">
        <v>320</v>
      </c>
      <c r="G378">
        <v>349.5</v>
      </c>
      <c r="H378">
        <f t="shared" si="5"/>
        <v>2</v>
      </c>
    </row>
    <row r="379" spans="1:8" x14ac:dyDescent="0.25">
      <c r="A379">
        <v>135</v>
      </c>
      <c r="B379" t="str">
        <f>STANDINGS_HR[[#This Row],[Team]]&amp;STANDINGS_HR[[#This Row],[League]]</f>
        <v>Triple AMain Event Online March 29 8 pm ET League 1</v>
      </c>
      <c r="C379" t="s">
        <v>259</v>
      </c>
      <c r="D379" t="s">
        <v>614</v>
      </c>
      <c r="E379" t="s">
        <v>446</v>
      </c>
      <c r="F379">
        <v>320</v>
      </c>
      <c r="G379">
        <v>349.5</v>
      </c>
      <c r="H379">
        <f t="shared" si="5"/>
        <v>3</v>
      </c>
    </row>
    <row r="380" spans="1:8" x14ac:dyDescent="0.25">
      <c r="A380">
        <v>159</v>
      </c>
      <c r="B380" t="str">
        <f>STANDINGS_HR[[#This Row],[Team]]&amp;STANDINGS_HR[[#This Row],[League]]</f>
        <v>Oaktown 2Main Event Online March 29 8 pm ET League 1</v>
      </c>
      <c r="C380" t="s">
        <v>394</v>
      </c>
      <c r="D380" t="s">
        <v>137</v>
      </c>
      <c r="E380" t="s">
        <v>446</v>
      </c>
      <c r="F380">
        <v>316</v>
      </c>
      <c r="G380">
        <v>323</v>
      </c>
      <c r="H380">
        <f t="shared" si="5"/>
        <v>4</v>
      </c>
    </row>
    <row r="381" spans="1:8" x14ac:dyDescent="0.25">
      <c r="A381">
        <v>174</v>
      </c>
      <c r="B381" t="str">
        <f>STANDINGS_HR[[#This Row],[Team]]&amp;STANDINGS_HR[[#This Row],[League]]</f>
        <v>This one's for Pete!!Main Event Online March 29 8 pm ET League 1</v>
      </c>
      <c r="C381" t="s">
        <v>611</v>
      </c>
      <c r="D381" t="s">
        <v>234</v>
      </c>
      <c r="E381" t="s">
        <v>446</v>
      </c>
      <c r="F381">
        <v>312</v>
      </c>
      <c r="G381">
        <v>308</v>
      </c>
      <c r="H381">
        <f t="shared" si="5"/>
        <v>5</v>
      </c>
    </row>
    <row r="382" spans="1:8" x14ac:dyDescent="0.25">
      <c r="A382">
        <v>213</v>
      </c>
      <c r="B382" t="str">
        <f>STANDINGS_HR[[#This Row],[Team]]&amp;STANDINGS_HR[[#This Row],[League]]</f>
        <v>Jedi Mind TrickMain Event Online March 29 8 pm ET League 1</v>
      </c>
      <c r="C382" t="s">
        <v>171</v>
      </c>
      <c r="D382" t="s">
        <v>172</v>
      </c>
      <c r="E382" t="s">
        <v>446</v>
      </c>
      <c r="F382">
        <v>304</v>
      </c>
      <c r="G382">
        <v>268</v>
      </c>
      <c r="H382">
        <f t="shared" si="5"/>
        <v>6</v>
      </c>
    </row>
    <row r="383" spans="1:8" x14ac:dyDescent="0.25">
      <c r="A383">
        <v>276</v>
      </c>
      <c r="B383" t="str">
        <f>STANDINGS_HR[[#This Row],[Team]]&amp;STANDINGS_HR[[#This Row],[League]]</f>
        <v>Zach AttackMain Event Online March 29 8 pm ET League 1</v>
      </c>
      <c r="C383" t="s">
        <v>513</v>
      </c>
      <c r="D383" t="s">
        <v>374</v>
      </c>
      <c r="E383" t="s">
        <v>446</v>
      </c>
      <c r="F383">
        <v>295</v>
      </c>
      <c r="G383">
        <v>209.5</v>
      </c>
      <c r="H383">
        <f t="shared" si="5"/>
        <v>7</v>
      </c>
    </row>
    <row r="384" spans="1:8" x14ac:dyDescent="0.25">
      <c r="A384">
        <v>278</v>
      </c>
      <c r="B384" t="str">
        <f>STANDINGS_HR[[#This Row],[Team]]&amp;STANDINGS_HR[[#This Row],[League]]</f>
        <v>Dead RedMain Event Online March 29 8 pm ET League 1</v>
      </c>
      <c r="C384" t="s">
        <v>325</v>
      </c>
      <c r="D384" t="s">
        <v>326</v>
      </c>
      <c r="E384" t="s">
        <v>446</v>
      </c>
      <c r="F384">
        <v>294</v>
      </c>
      <c r="G384">
        <v>201.5</v>
      </c>
      <c r="H384">
        <f t="shared" si="5"/>
        <v>8</v>
      </c>
    </row>
    <row r="385" spans="1:8" x14ac:dyDescent="0.25">
      <c r="A385">
        <v>292</v>
      </c>
      <c r="B385" t="str">
        <f>STANDINGS_HR[[#This Row],[Team]]&amp;STANDINGS_HR[[#This Row],[League]]</f>
        <v>EM 33 BOMain Event Online March 29 8 pm ET League 1</v>
      </c>
      <c r="C385" t="s">
        <v>774</v>
      </c>
      <c r="D385" t="s">
        <v>775</v>
      </c>
      <c r="E385" t="s">
        <v>446</v>
      </c>
      <c r="F385">
        <v>292</v>
      </c>
      <c r="G385">
        <v>188.5</v>
      </c>
      <c r="H385">
        <f t="shared" si="5"/>
        <v>9</v>
      </c>
    </row>
    <row r="386" spans="1:8" x14ac:dyDescent="0.25">
      <c r="A386">
        <v>319</v>
      </c>
      <c r="B386" t="str">
        <f>STANDINGS_HR[[#This Row],[Team]]&amp;STANDINGS_HR[[#This Row],[League]]</f>
        <v>Capitol HillMain Event Online March 29 8 pm ET League 1</v>
      </c>
      <c r="C386" t="s">
        <v>822</v>
      </c>
      <c r="D386" t="s">
        <v>823</v>
      </c>
      <c r="E386" t="s">
        <v>446</v>
      </c>
      <c r="F386">
        <v>287</v>
      </c>
      <c r="G386">
        <v>159</v>
      </c>
      <c r="H386">
        <f t="shared" ref="H386:H449" si="6">IF(E386=E385,H385+1,1)</f>
        <v>10</v>
      </c>
    </row>
    <row r="387" spans="1:8" x14ac:dyDescent="0.25">
      <c r="A387">
        <v>321</v>
      </c>
      <c r="B387" t="str">
        <f>STANDINGS_HR[[#This Row],[Team]]&amp;STANDINGS_HR[[#This Row],[League]]</f>
        <v>Fresh Ripe PeachesMain Event Online March 29 8 pm ET League 1</v>
      </c>
      <c r="C387" t="s">
        <v>296</v>
      </c>
      <c r="D387" t="s">
        <v>297</v>
      </c>
      <c r="E387" t="s">
        <v>446</v>
      </c>
      <c r="F387">
        <v>287</v>
      </c>
      <c r="G387">
        <v>159</v>
      </c>
      <c r="H387">
        <f t="shared" si="6"/>
        <v>11</v>
      </c>
    </row>
    <row r="388" spans="1:8" x14ac:dyDescent="0.25">
      <c r="A388">
        <v>358</v>
      </c>
      <c r="B388" t="str">
        <f>STANDINGS_HR[[#This Row],[Team]]&amp;STANDINGS_HR[[#This Row],[League]]</f>
        <v>Chico Lind's Hermanos - MAIN 3/29Main Event Online March 29 8 pm ET League 1</v>
      </c>
      <c r="C388" t="s">
        <v>713</v>
      </c>
      <c r="D388" t="s">
        <v>186</v>
      </c>
      <c r="E388" t="s">
        <v>446</v>
      </c>
      <c r="F388">
        <v>279</v>
      </c>
      <c r="G388">
        <v>123</v>
      </c>
      <c r="H388">
        <f t="shared" si="6"/>
        <v>12</v>
      </c>
    </row>
    <row r="389" spans="1:8" x14ac:dyDescent="0.25">
      <c r="A389">
        <v>368</v>
      </c>
      <c r="B389" t="str">
        <f>STANDINGS_HR[[#This Row],[Team]]&amp;STANDINGS_HR[[#This Row],[League]]</f>
        <v>Ice Cold BatsMain Event Online March 29 8 pm ET League 1</v>
      </c>
      <c r="C389" t="s">
        <v>872</v>
      </c>
      <c r="D389" t="s">
        <v>873</v>
      </c>
      <c r="E389" t="s">
        <v>446</v>
      </c>
      <c r="F389">
        <v>277</v>
      </c>
      <c r="G389">
        <v>113</v>
      </c>
      <c r="H389">
        <f t="shared" si="6"/>
        <v>13</v>
      </c>
    </row>
    <row r="390" spans="1:8" x14ac:dyDescent="0.25">
      <c r="A390">
        <v>385</v>
      </c>
      <c r="B390" t="str">
        <f>STANDINGS_HR[[#This Row],[Team]]&amp;STANDINGS_HR[[#This Row],[League]]</f>
        <v>Pine Tar Pros- ME2Main Event Online March 29 8 pm ET League 1</v>
      </c>
      <c r="C390" t="s">
        <v>376</v>
      </c>
      <c r="D390" t="s">
        <v>50</v>
      </c>
      <c r="E390" t="s">
        <v>446</v>
      </c>
      <c r="F390">
        <v>273</v>
      </c>
      <c r="G390">
        <v>95.5</v>
      </c>
      <c r="H390">
        <f t="shared" si="6"/>
        <v>14</v>
      </c>
    </row>
    <row r="391" spans="1:8" x14ac:dyDescent="0.25">
      <c r="A391">
        <v>454</v>
      </c>
      <c r="B391" t="str">
        <f>STANDINGS_HR[[#This Row],[Team]]&amp;STANDINGS_HR[[#This Row],[League]]</f>
        <v>Team thomasMain Event Online March 29 8 pm ET League 1</v>
      </c>
      <c r="C391" t="s">
        <v>695</v>
      </c>
      <c r="D391" t="s">
        <v>696</v>
      </c>
      <c r="E391" t="s">
        <v>446</v>
      </c>
      <c r="F391">
        <v>250</v>
      </c>
      <c r="G391">
        <v>27.5</v>
      </c>
      <c r="H391">
        <f t="shared" si="6"/>
        <v>15</v>
      </c>
    </row>
    <row r="392" spans="1:8" x14ac:dyDescent="0.25">
      <c r="A392">
        <v>50</v>
      </c>
      <c r="B392" t="str">
        <f>STANDINGS_HR[[#This Row],[Team]]&amp;STANDINGS_HR[[#This Row],[League]]</f>
        <v>Captain MorganMain Event Online March 29 8 pm ET League 2</v>
      </c>
      <c r="C392" t="s">
        <v>554</v>
      </c>
      <c r="D392" t="s">
        <v>555</v>
      </c>
      <c r="E392" t="s">
        <v>425</v>
      </c>
      <c r="F392">
        <v>338</v>
      </c>
      <c r="G392">
        <v>429.5</v>
      </c>
      <c r="H392">
        <f t="shared" si="6"/>
        <v>1</v>
      </c>
    </row>
    <row r="393" spans="1:8" x14ac:dyDescent="0.25">
      <c r="A393">
        <v>69</v>
      </c>
      <c r="B393" t="str">
        <f>STANDINGS_HR[[#This Row],[Team]]&amp;STANDINGS_HR[[#This Row],[League]]</f>
        <v>MustSeeTV314{M2}Main Event Online March 29 8 pm ET League 2</v>
      </c>
      <c r="C393" t="s">
        <v>460</v>
      </c>
      <c r="D393" t="s">
        <v>40</v>
      </c>
      <c r="E393" t="s">
        <v>425</v>
      </c>
      <c r="F393">
        <v>334</v>
      </c>
      <c r="G393">
        <v>412</v>
      </c>
      <c r="H393">
        <f t="shared" si="6"/>
        <v>2</v>
      </c>
    </row>
    <row r="394" spans="1:8" x14ac:dyDescent="0.25">
      <c r="A394">
        <v>85</v>
      </c>
      <c r="B394" t="str">
        <f>STANDINGS_HR[[#This Row],[Team]]&amp;STANDINGS_HR[[#This Row],[League]]</f>
        <v>CC's DesperadosMain Event Online March 29 8 pm ET League 2</v>
      </c>
      <c r="C394" t="s">
        <v>157</v>
      </c>
      <c r="D394" t="s">
        <v>561</v>
      </c>
      <c r="E394" t="s">
        <v>425</v>
      </c>
      <c r="F394">
        <v>328</v>
      </c>
      <c r="G394">
        <v>394.5</v>
      </c>
      <c r="H394">
        <f t="shared" si="6"/>
        <v>3</v>
      </c>
    </row>
    <row r="395" spans="1:8" x14ac:dyDescent="0.25">
      <c r="A395">
        <v>95</v>
      </c>
      <c r="B395" t="str">
        <f>STANDINGS_HR[[#This Row],[Team]]&amp;STANDINGS_HR[[#This Row],[League]]</f>
        <v>We Did Not SuckMain Event Online March 29 8 pm ET League 2</v>
      </c>
      <c r="C395" t="s">
        <v>737</v>
      </c>
      <c r="D395" t="s">
        <v>66</v>
      </c>
      <c r="E395" t="s">
        <v>425</v>
      </c>
      <c r="F395">
        <v>326</v>
      </c>
      <c r="G395">
        <v>385.5</v>
      </c>
      <c r="H395">
        <f t="shared" si="6"/>
        <v>4</v>
      </c>
    </row>
    <row r="396" spans="1:8" x14ac:dyDescent="0.25">
      <c r="A396">
        <v>100</v>
      </c>
      <c r="B396" t="str">
        <f>STANDINGS_HR[[#This Row],[Team]]&amp;STANDINGS_HR[[#This Row],[League]]</f>
        <v>Money IIMain Event Online March 29 8 pm ET League 2</v>
      </c>
      <c r="C396" t="s">
        <v>424</v>
      </c>
      <c r="D396" t="s">
        <v>67</v>
      </c>
      <c r="E396" t="s">
        <v>425</v>
      </c>
      <c r="F396">
        <v>325</v>
      </c>
      <c r="G396">
        <v>382</v>
      </c>
      <c r="H396">
        <f t="shared" si="6"/>
        <v>5</v>
      </c>
    </row>
    <row r="397" spans="1:8" x14ac:dyDescent="0.25">
      <c r="A397">
        <v>148</v>
      </c>
      <c r="B397" t="str">
        <f>STANDINGS_HR[[#This Row],[Team]]&amp;STANDINGS_HR[[#This Row],[League]]</f>
        <v>The Baseball FuriesMain Event Online March 29 8 pm ET League 2</v>
      </c>
      <c r="C397" t="s">
        <v>558</v>
      </c>
      <c r="D397" t="s">
        <v>559</v>
      </c>
      <c r="E397" t="s">
        <v>425</v>
      </c>
      <c r="F397">
        <v>318</v>
      </c>
      <c r="G397">
        <v>333.5</v>
      </c>
      <c r="H397">
        <f t="shared" si="6"/>
        <v>6</v>
      </c>
    </row>
    <row r="398" spans="1:8" x14ac:dyDescent="0.25">
      <c r="A398">
        <v>155</v>
      </c>
      <c r="B398" t="str">
        <f>STANDINGS_HR[[#This Row],[Team]]&amp;STANDINGS_HR[[#This Row],[League]]</f>
        <v>deadmoney4Main Event Online March 29 8 pm ET League 2</v>
      </c>
      <c r="C398" t="s">
        <v>284</v>
      </c>
      <c r="D398" t="s">
        <v>53</v>
      </c>
      <c r="E398" t="s">
        <v>425</v>
      </c>
      <c r="F398">
        <v>317</v>
      </c>
      <c r="G398">
        <v>328</v>
      </c>
      <c r="H398">
        <f t="shared" si="6"/>
        <v>7</v>
      </c>
    </row>
    <row r="399" spans="1:8" x14ac:dyDescent="0.25">
      <c r="A399">
        <v>189</v>
      </c>
      <c r="B399" t="str">
        <f>STANDINGS_HR[[#This Row],[Team]]&amp;STANDINGS_HR[[#This Row],[League]]</f>
        <v>Tre DogMain Event Online March 29 8 pm ET League 2</v>
      </c>
      <c r="C399" t="s">
        <v>656</v>
      </c>
      <c r="D399" t="s">
        <v>657</v>
      </c>
      <c r="E399" t="s">
        <v>425</v>
      </c>
      <c r="F399">
        <v>309</v>
      </c>
      <c r="G399">
        <v>293.5</v>
      </c>
      <c r="H399">
        <f t="shared" si="6"/>
        <v>8</v>
      </c>
    </row>
    <row r="400" spans="1:8" x14ac:dyDescent="0.25">
      <c r="A400">
        <v>291</v>
      </c>
      <c r="B400" t="str">
        <f>STANDINGS_HR[[#This Row],[Team]]&amp;STANDINGS_HR[[#This Row],[League]]</f>
        <v>DiamondkingMain Event Online March 29 8 pm ET League 2</v>
      </c>
      <c r="C400" t="s">
        <v>773</v>
      </c>
      <c r="D400" t="s">
        <v>232</v>
      </c>
      <c r="E400" t="s">
        <v>425</v>
      </c>
      <c r="F400">
        <v>292</v>
      </c>
      <c r="G400">
        <v>188.5</v>
      </c>
      <c r="H400">
        <f t="shared" si="6"/>
        <v>9</v>
      </c>
    </row>
    <row r="401" spans="1:8" x14ac:dyDescent="0.25">
      <c r="A401">
        <v>313</v>
      </c>
      <c r="B401" t="str">
        <f>STANDINGS_HR[[#This Row],[Team]]&amp;STANDINGS_HR[[#This Row],[League]]</f>
        <v>shorty043Main Event Online March 29 8 pm ET League 2</v>
      </c>
      <c r="C401" t="s">
        <v>489</v>
      </c>
      <c r="D401" t="s">
        <v>490</v>
      </c>
      <c r="E401" t="s">
        <v>425</v>
      </c>
      <c r="F401">
        <v>289</v>
      </c>
      <c r="G401">
        <v>171</v>
      </c>
      <c r="H401">
        <f t="shared" si="6"/>
        <v>10</v>
      </c>
    </row>
    <row r="402" spans="1:8" x14ac:dyDescent="0.25">
      <c r="A402">
        <v>340</v>
      </c>
      <c r="B402" t="str">
        <f>STANDINGS_HR[[#This Row],[Team]]&amp;STANDINGS_HR[[#This Row],[League]]</f>
        <v>Tigers SlappyMain Event Online March 29 8 pm ET League 2</v>
      </c>
      <c r="C402" t="s">
        <v>54</v>
      </c>
      <c r="D402" t="s">
        <v>55</v>
      </c>
      <c r="E402" t="s">
        <v>425</v>
      </c>
      <c r="F402">
        <v>285</v>
      </c>
      <c r="G402">
        <v>145</v>
      </c>
      <c r="H402">
        <f t="shared" si="6"/>
        <v>11</v>
      </c>
    </row>
    <row r="403" spans="1:8" x14ac:dyDescent="0.25">
      <c r="A403">
        <v>374</v>
      </c>
      <c r="B403" t="str">
        <f>STANDINGS_HR[[#This Row],[Team]]&amp;STANDINGS_HR[[#This Row],[League]]</f>
        <v>30M Dollar MauerMain Event Online March 29 8 pm ET League 2</v>
      </c>
      <c r="C403" t="s">
        <v>660</v>
      </c>
      <c r="D403" t="s">
        <v>661</v>
      </c>
      <c r="E403" t="s">
        <v>425</v>
      </c>
      <c r="F403">
        <v>275</v>
      </c>
      <c r="G403">
        <v>105.5</v>
      </c>
      <c r="H403">
        <f t="shared" si="6"/>
        <v>12</v>
      </c>
    </row>
    <row r="404" spans="1:8" x14ac:dyDescent="0.25">
      <c r="A404">
        <v>434</v>
      </c>
      <c r="B404" t="str">
        <f>STANDINGS_HR[[#This Row],[Team]]&amp;STANDINGS_HR[[#This Row],[League]]</f>
        <v>Price CollusionMain Event Online March 29 8 pm ET League 2</v>
      </c>
      <c r="C404" t="s">
        <v>793</v>
      </c>
      <c r="D404" t="s">
        <v>794</v>
      </c>
      <c r="E404" t="s">
        <v>425</v>
      </c>
      <c r="F404">
        <v>261</v>
      </c>
      <c r="G404">
        <v>47</v>
      </c>
      <c r="H404">
        <f t="shared" si="6"/>
        <v>13</v>
      </c>
    </row>
    <row r="405" spans="1:8" x14ac:dyDescent="0.25">
      <c r="A405">
        <v>440</v>
      </c>
      <c r="B405" t="str">
        <f>STANDINGS_HR[[#This Row],[Team]]&amp;STANDINGS_HR[[#This Row],[League]]</f>
        <v>Dialed SauceMain Event Online March 29 8 pm ET League 2</v>
      </c>
      <c r="C405" t="s">
        <v>817</v>
      </c>
      <c r="D405" t="s">
        <v>208</v>
      </c>
      <c r="E405" t="s">
        <v>425</v>
      </c>
      <c r="F405">
        <v>258</v>
      </c>
      <c r="G405">
        <v>40.5</v>
      </c>
      <c r="H405">
        <f t="shared" si="6"/>
        <v>14</v>
      </c>
    </row>
    <row r="406" spans="1:8" x14ac:dyDescent="0.25">
      <c r="A406">
        <v>446</v>
      </c>
      <c r="B406" t="str">
        <f>STANDINGS_HR[[#This Row],[Team]]&amp;STANDINGS_HR[[#This Row],[League]]</f>
        <v>MillertimeMain Event Online March 29 8 pm ET League 2</v>
      </c>
      <c r="C406" t="s">
        <v>809</v>
      </c>
      <c r="D406" t="s">
        <v>810</v>
      </c>
      <c r="E406" t="s">
        <v>425</v>
      </c>
      <c r="F406">
        <v>255</v>
      </c>
      <c r="G406">
        <v>35</v>
      </c>
      <c r="H406">
        <f t="shared" si="6"/>
        <v>15</v>
      </c>
    </row>
    <row r="407" spans="1:8" x14ac:dyDescent="0.25">
      <c r="A407">
        <v>14</v>
      </c>
      <c r="B407" t="str">
        <f>STANDINGS_HR[[#This Row],[Team]]&amp;STANDINGS_HR[[#This Row],[League]]</f>
        <v>Hell Bent For LeatherMain Event Online March 29 8 pm ET League 3</v>
      </c>
      <c r="C407" t="s">
        <v>414</v>
      </c>
      <c r="D407" t="s">
        <v>92</v>
      </c>
      <c r="E407" t="s">
        <v>440</v>
      </c>
      <c r="F407">
        <v>354</v>
      </c>
      <c r="G407">
        <v>467</v>
      </c>
      <c r="H407">
        <f t="shared" si="6"/>
        <v>1</v>
      </c>
    </row>
    <row r="408" spans="1:8" x14ac:dyDescent="0.25">
      <c r="A408">
        <v>26</v>
      </c>
      <c r="B408" t="str">
        <f>STANDINGS_HR[[#This Row],[Team]]&amp;STANDINGS_HR[[#This Row],[League]]</f>
        <v>Team BalchMain Event Online March 29 8 pm ET League 3</v>
      </c>
      <c r="C408" t="s">
        <v>658</v>
      </c>
      <c r="D408" t="s">
        <v>659</v>
      </c>
      <c r="E408" t="s">
        <v>440</v>
      </c>
      <c r="F408">
        <v>347</v>
      </c>
      <c r="G408">
        <v>454.5</v>
      </c>
      <c r="H408">
        <f t="shared" si="6"/>
        <v>2</v>
      </c>
    </row>
    <row r="409" spans="1:8" x14ac:dyDescent="0.25">
      <c r="A409">
        <v>41</v>
      </c>
      <c r="B409" t="str">
        <f>STANDINGS_HR[[#This Row],[Team]]&amp;STANDINGS_HR[[#This Row],[League]]</f>
        <v>Home Run DerbiesMain Event Online March 29 8 pm ET League 3</v>
      </c>
      <c r="C409" t="s">
        <v>448</v>
      </c>
      <c r="D409" t="s">
        <v>343</v>
      </c>
      <c r="E409" t="s">
        <v>440</v>
      </c>
      <c r="F409">
        <v>342</v>
      </c>
      <c r="G409">
        <v>440.5</v>
      </c>
      <c r="H409">
        <f t="shared" si="6"/>
        <v>3</v>
      </c>
    </row>
    <row r="410" spans="1:8" x14ac:dyDescent="0.25">
      <c r="A410">
        <v>45</v>
      </c>
      <c r="B410" t="str">
        <f>STANDINGS_HR[[#This Row],[Team]]&amp;STANDINGS_HR[[#This Row],[League]]</f>
        <v>The Ballad of BallschnobleMain Event Online March 29 8 pm ET League 3</v>
      </c>
      <c r="C410" t="s">
        <v>615</v>
      </c>
      <c r="D410" t="s">
        <v>616</v>
      </c>
      <c r="E410" t="s">
        <v>440</v>
      </c>
      <c r="F410">
        <v>340</v>
      </c>
      <c r="G410">
        <v>436.5</v>
      </c>
      <c r="H410">
        <f t="shared" si="6"/>
        <v>4</v>
      </c>
    </row>
    <row r="411" spans="1:8" x14ac:dyDescent="0.25">
      <c r="A411">
        <v>66</v>
      </c>
      <c r="B411" t="str">
        <f>STANDINGS_HR[[#This Row],[Team]]&amp;STANDINGS_HR[[#This Row],[League]]</f>
        <v>Trunk MonkeyMain Event Online March 29 8 pm ET League 3</v>
      </c>
      <c r="C411" t="s">
        <v>438</v>
      </c>
      <c r="D411" t="s">
        <v>439</v>
      </c>
      <c r="E411" t="s">
        <v>440</v>
      </c>
      <c r="F411">
        <v>335</v>
      </c>
      <c r="G411">
        <v>417.5</v>
      </c>
      <c r="H411">
        <f t="shared" si="6"/>
        <v>5</v>
      </c>
    </row>
    <row r="412" spans="1:8" x14ac:dyDescent="0.25">
      <c r="A412">
        <v>71</v>
      </c>
      <c r="B412" t="str">
        <f>STANDINGS_HR[[#This Row],[Team]]&amp;STANDINGS_HR[[#This Row],[League]]</f>
        <v>Team ShookMain Event Online March 29 8 pm ET League 3</v>
      </c>
      <c r="C412" t="s">
        <v>323</v>
      </c>
      <c r="D412" t="s">
        <v>168</v>
      </c>
      <c r="E412" t="s">
        <v>440</v>
      </c>
      <c r="F412">
        <v>334</v>
      </c>
      <c r="G412">
        <v>412</v>
      </c>
      <c r="H412">
        <f t="shared" si="6"/>
        <v>6</v>
      </c>
    </row>
    <row r="413" spans="1:8" x14ac:dyDescent="0.25">
      <c r="A413">
        <v>179</v>
      </c>
      <c r="B413" t="str">
        <f>STANDINGS_HR[[#This Row],[Team]]&amp;STANDINGS_HR[[#This Row],[League]]</f>
        <v>Wiffle Ball Legends (one shot edition)Main Event Online March 29 8 pm ET League 3</v>
      </c>
      <c r="C413" t="s">
        <v>645</v>
      </c>
      <c r="D413" t="s">
        <v>647</v>
      </c>
      <c r="E413" t="s">
        <v>440</v>
      </c>
      <c r="F413">
        <v>311</v>
      </c>
      <c r="G413">
        <v>303.5</v>
      </c>
      <c r="H413">
        <f t="shared" si="6"/>
        <v>7</v>
      </c>
    </row>
    <row r="414" spans="1:8" x14ac:dyDescent="0.25">
      <c r="A414">
        <v>239</v>
      </c>
      <c r="B414" t="str">
        <f>STANDINGS_HR[[#This Row],[Team]]&amp;STANDINGS_HR[[#This Row],[League]]</f>
        <v>moversMain Event Online March 29 8 pm ET League 3</v>
      </c>
      <c r="C414" t="s">
        <v>201</v>
      </c>
      <c r="D414" t="s">
        <v>202</v>
      </c>
      <c r="E414" t="s">
        <v>440</v>
      </c>
      <c r="F414">
        <v>300</v>
      </c>
      <c r="G414">
        <v>245</v>
      </c>
      <c r="H414">
        <f t="shared" si="6"/>
        <v>8</v>
      </c>
    </row>
    <row r="415" spans="1:8" x14ac:dyDescent="0.25">
      <c r="A415">
        <v>273</v>
      </c>
      <c r="B415" t="str">
        <f>STANDINGS_HR[[#This Row],[Team]]&amp;STANDINGS_HR[[#This Row],[League]]</f>
        <v>The SouthsidersMain Event Online March 29 8 pm ET League 3</v>
      </c>
      <c r="C415" t="s">
        <v>697</v>
      </c>
      <c r="D415" t="s">
        <v>220</v>
      </c>
      <c r="E415" t="s">
        <v>440</v>
      </c>
      <c r="F415">
        <v>295</v>
      </c>
      <c r="G415">
        <v>209.5</v>
      </c>
      <c r="H415">
        <f t="shared" si="6"/>
        <v>9</v>
      </c>
    </row>
    <row r="416" spans="1:8" x14ac:dyDescent="0.25">
      <c r="A416">
        <v>320</v>
      </c>
      <c r="B416" t="str">
        <f>STANDINGS_HR[[#This Row],[Team]]&amp;STANDINGS_HR[[#This Row],[League]]</f>
        <v>Cool GuysMain Event Online March 29 8 pm ET League 3</v>
      </c>
      <c r="C416" t="s">
        <v>540</v>
      </c>
      <c r="D416" t="s">
        <v>541</v>
      </c>
      <c r="E416" t="s">
        <v>440</v>
      </c>
      <c r="F416">
        <v>287</v>
      </c>
      <c r="G416">
        <v>159</v>
      </c>
      <c r="H416">
        <f t="shared" si="6"/>
        <v>10</v>
      </c>
    </row>
    <row r="417" spans="1:8" x14ac:dyDescent="0.25">
      <c r="A417">
        <v>383</v>
      </c>
      <c r="B417" t="str">
        <f>STANDINGS_HR[[#This Row],[Team]]&amp;STANDINGS_HR[[#This Row],[League]]</f>
        <v>Loser 6Main Event Online March 29 8 pm ET League 3</v>
      </c>
      <c r="C417" t="s">
        <v>669</v>
      </c>
      <c r="D417" t="s">
        <v>22</v>
      </c>
      <c r="E417" t="s">
        <v>440</v>
      </c>
      <c r="F417">
        <v>273</v>
      </c>
      <c r="G417">
        <v>95.5</v>
      </c>
      <c r="H417">
        <f t="shared" si="6"/>
        <v>11</v>
      </c>
    </row>
    <row r="418" spans="1:8" x14ac:dyDescent="0.25">
      <c r="A418">
        <v>425</v>
      </c>
      <c r="B418" t="str">
        <f>STANDINGS_HR[[#This Row],[Team]]&amp;STANDINGS_HR[[#This Row],[League]]</f>
        <v>Smelly SheetMain Event Online March 29 8 pm ET League 3</v>
      </c>
      <c r="C418" t="s">
        <v>288</v>
      </c>
      <c r="D418" t="s">
        <v>289</v>
      </c>
      <c r="E418" t="s">
        <v>440</v>
      </c>
      <c r="F418">
        <v>263</v>
      </c>
      <c r="G418">
        <v>54</v>
      </c>
      <c r="H418">
        <f t="shared" si="6"/>
        <v>12</v>
      </c>
    </row>
    <row r="419" spans="1:8" x14ac:dyDescent="0.25">
      <c r="A419">
        <v>450</v>
      </c>
      <c r="B419" t="str">
        <f>STANDINGS_HR[[#This Row],[Team]]&amp;STANDINGS_HR[[#This Row],[League]]</f>
        <v>AKA ShempMain Event Online March 29 8 pm ET League 3</v>
      </c>
      <c r="C419" t="s">
        <v>679</v>
      </c>
      <c r="D419" t="s">
        <v>680</v>
      </c>
      <c r="E419" t="s">
        <v>440</v>
      </c>
      <c r="F419">
        <v>251</v>
      </c>
      <c r="G419">
        <v>30</v>
      </c>
      <c r="H419">
        <f t="shared" si="6"/>
        <v>13</v>
      </c>
    </row>
    <row r="420" spans="1:8" x14ac:dyDescent="0.25">
      <c r="A420">
        <v>453</v>
      </c>
      <c r="B420" t="str">
        <f>STANDINGS_HR[[#This Row],[Team]]&amp;STANDINGS_HR[[#This Row],[League]]</f>
        <v>Hot BoxMain Event Online March 29 8 pm ET League 3</v>
      </c>
      <c r="C420" t="s">
        <v>807</v>
      </c>
      <c r="D420" t="s">
        <v>808</v>
      </c>
      <c r="E420" t="s">
        <v>440</v>
      </c>
      <c r="F420">
        <v>250</v>
      </c>
      <c r="G420">
        <v>27.5</v>
      </c>
      <c r="H420">
        <f t="shared" si="6"/>
        <v>14</v>
      </c>
    </row>
    <row r="421" spans="1:8" x14ac:dyDescent="0.25">
      <c r="A421">
        <v>472</v>
      </c>
      <c r="B421" t="str">
        <f>STANDINGS_HR[[#This Row],[Team]]&amp;STANDINGS_HR[[#This Row],[League]]</f>
        <v>Buy Some InsuranceMain Event Online March 29 8 pm ET League 3</v>
      </c>
      <c r="C421" t="s">
        <v>882</v>
      </c>
      <c r="D421" t="s">
        <v>883</v>
      </c>
      <c r="E421" t="s">
        <v>440</v>
      </c>
      <c r="F421">
        <v>232</v>
      </c>
      <c r="G421">
        <v>9</v>
      </c>
      <c r="H421">
        <f t="shared" si="6"/>
        <v>15</v>
      </c>
    </row>
    <row r="422" spans="1:8" x14ac:dyDescent="0.25">
      <c r="A422">
        <v>46</v>
      </c>
      <c r="B422" t="str">
        <f>STANDINGS_HR[[#This Row],[Team]]&amp;STANDINGS_HR[[#This Row],[League]]</f>
        <v>K9 || LV2Main Event Online March 29 8 pm ET League 4</v>
      </c>
      <c r="C422" t="s">
        <v>560</v>
      </c>
      <c r="D422" t="s">
        <v>37</v>
      </c>
      <c r="E422" t="s">
        <v>426</v>
      </c>
      <c r="F422">
        <v>339</v>
      </c>
      <c r="G422">
        <v>433.5</v>
      </c>
      <c r="H422">
        <f t="shared" si="6"/>
        <v>1</v>
      </c>
    </row>
    <row r="423" spans="1:8" x14ac:dyDescent="0.25">
      <c r="A423">
        <v>89</v>
      </c>
      <c r="B423" t="str">
        <f>STANDINGS_HR[[#This Row],[Team]]&amp;STANDINGS_HR[[#This Row],[League]]</f>
        <v>Texas ConnectionMain Event Online March 29 8 pm ET League 4</v>
      </c>
      <c r="C423" t="s">
        <v>165</v>
      </c>
      <c r="D423" t="s">
        <v>19</v>
      </c>
      <c r="E423" t="s">
        <v>426</v>
      </c>
      <c r="F423">
        <v>328</v>
      </c>
      <c r="G423">
        <v>394.5</v>
      </c>
      <c r="H423">
        <f t="shared" si="6"/>
        <v>2</v>
      </c>
    </row>
    <row r="424" spans="1:8" x14ac:dyDescent="0.25">
      <c r="A424">
        <v>118</v>
      </c>
      <c r="B424" t="str">
        <f>STANDINGS_HR[[#This Row],[Team]]&amp;STANDINGS_HR[[#This Row],[League]]</f>
        <v>No Balls No Babies IIMain Event Online March 29 8 pm ET League 4</v>
      </c>
      <c r="C424" t="s">
        <v>694</v>
      </c>
      <c r="D424" t="s">
        <v>142</v>
      </c>
      <c r="E424" t="s">
        <v>426</v>
      </c>
      <c r="F424">
        <v>322</v>
      </c>
      <c r="G424">
        <v>363</v>
      </c>
      <c r="H424">
        <f t="shared" si="6"/>
        <v>3</v>
      </c>
    </row>
    <row r="425" spans="1:8" x14ac:dyDescent="0.25">
      <c r="A425">
        <v>134</v>
      </c>
      <c r="B425" t="str">
        <f>STANDINGS_HR[[#This Row],[Team]]&amp;STANDINGS_HR[[#This Row],[League]]</f>
        <v>New World OrderMain Event Online March 29 8 pm ET League 4</v>
      </c>
      <c r="C425" t="s">
        <v>395</v>
      </c>
      <c r="D425" t="s">
        <v>115</v>
      </c>
      <c r="E425" t="s">
        <v>426</v>
      </c>
      <c r="F425">
        <v>320</v>
      </c>
      <c r="G425">
        <v>349.5</v>
      </c>
      <c r="H425">
        <f t="shared" si="6"/>
        <v>4</v>
      </c>
    </row>
    <row r="426" spans="1:8" x14ac:dyDescent="0.25">
      <c r="A426">
        <v>137</v>
      </c>
      <c r="B426" t="str">
        <f>STANDINGS_HR[[#This Row],[Team]]&amp;STANDINGS_HR[[#This Row],[League]]</f>
        <v>Charlotte's Web GemsMain Event Online March 29 8 pm ET League 4</v>
      </c>
      <c r="C426" t="s">
        <v>494</v>
      </c>
      <c r="D426" t="s">
        <v>148</v>
      </c>
      <c r="E426" t="s">
        <v>426</v>
      </c>
      <c r="F426">
        <v>319</v>
      </c>
      <c r="G426">
        <v>341</v>
      </c>
      <c r="H426">
        <f t="shared" si="6"/>
        <v>5</v>
      </c>
    </row>
    <row r="427" spans="1:8" x14ac:dyDescent="0.25">
      <c r="A427">
        <v>187</v>
      </c>
      <c r="B427" t="str">
        <f>STANDINGS_HR[[#This Row],[Team]]&amp;STANDINGS_HR[[#This Row],[League]]</f>
        <v>ALLINMain Event Online March 29 8 pm ET League 4</v>
      </c>
      <c r="C427" t="s">
        <v>509</v>
      </c>
      <c r="D427" t="s">
        <v>510</v>
      </c>
      <c r="E427" t="s">
        <v>426</v>
      </c>
      <c r="F427">
        <v>309</v>
      </c>
      <c r="G427">
        <v>293.5</v>
      </c>
      <c r="H427">
        <f t="shared" si="6"/>
        <v>6</v>
      </c>
    </row>
    <row r="428" spans="1:8" x14ac:dyDescent="0.25">
      <c r="A428">
        <v>196</v>
      </c>
      <c r="B428" t="str">
        <f>STANDINGS_HR[[#This Row],[Team]]&amp;STANDINGS_HR[[#This Row],[League]]</f>
        <v>Lets Go Storm 3Main Event Online March 29 8 pm ET League 4</v>
      </c>
      <c r="C428" t="s">
        <v>849</v>
      </c>
      <c r="D428" t="s">
        <v>850</v>
      </c>
      <c r="E428" t="s">
        <v>426</v>
      </c>
      <c r="F428">
        <v>307</v>
      </c>
      <c r="G428">
        <v>283.5</v>
      </c>
      <c r="H428">
        <f t="shared" si="6"/>
        <v>7</v>
      </c>
    </row>
    <row r="429" spans="1:8" x14ac:dyDescent="0.25">
      <c r="A429">
        <v>199</v>
      </c>
      <c r="B429" t="str">
        <f>STANDINGS_HR[[#This Row],[Team]]&amp;STANDINGS_HR[[#This Row],[League]]</f>
        <v>Team BraudMain Event Online March 29 8 pm ET League 4</v>
      </c>
      <c r="C429" t="s">
        <v>398</v>
      </c>
      <c r="D429" t="s">
        <v>399</v>
      </c>
      <c r="E429" t="s">
        <v>426</v>
      </c>
      <c r="F429">
        <v>307</v>
      </c>
      <c r="G429">
        <v>283.5</v>
      </c>
      <c r="H429">
        <f t="shared" si="6"/>
        <v>8</v>
      </c>
    </row>
    <row r="430" spans="1:8" x14ac:dyDescent="0.25">
      <c r="A430">
        <v>204</v>
      </c>
      <c r="B430" t="str">
        <f>STANDINGS_HR[[#This Row],[Team]]&amp;STANDINGS_HR[[#This Row],[League]]</f>
        <v>Katz's InfernoMain Event Online March 29 8 pm ET League 4</v>
      </c>
      <c r="C430" t="s">
        <v>571</v>
      </c>
      <c r="D430" t="s">
        <v>571</v>
      </c>
      <c r="E430" t="s">
        <v>426</v>
      </c>
      <c r="F430">
        <v>306</v>
      </c>
      <c r="G430">
        <v>277.5</v>
      </c>
      <c r="H430">
        <f t="shared" si="6"/>
        <v>9</v>
      </c>
    </row>
    <row r="431" spans="1:8" x14ac:dyDescent="0.25">
      <c r="A431">
        <v>261</v>
      </c>
      <c r="B431" t="str">
        <f>STANDINGS_HR[[#This Row],[Team]]&amp;STANDINGS_HR[[#This Row],[League]]</f>
        <v>BABIP McBatflipsMain Event Online March 29 8 pm ET League 4</v>
      </c>
      <c r="C431" t="s">
        <v>305</v>
      </c>
      <c r="D431" t="s">
        <v>24</v>
      </c>
      <c r="E431" t="s">
        <v>426</v>
      </c>
      <c r="F431">
        <v>296</v>
      </c>
      <c r="G431">
        <v>217.5</v>
      </c>
      <c r="H431">
        <f t="shared" si="6"/>
        <v>10</v>
      </c>
    </row>
    <row r="432" spans="1:8" x14ac:dyDescent="0.25">
      <c r="A432">
        <v>301</v>
      </c>
      <c r="B432" t="str">
        <f>STANDINGS_HR[[#This Row],[Team]]&amp;STANDINGS_HR[[#This Row],[League]]</f>
        <v>Bavaro ME1Main Event Online March 29 8 pm ET League 4</v>
      </c>
      <c r="C432" t="s">
        <v>507</v>
      </c>
      <c r="D432" t="s">
        <v>508</v>
      </c>
      <c r="E432" t="s">
        <v>426</v>
      </c>
      <c r="F432">
        <v>290</v>
      </c>
      <c r="G432">
        <v>177.5</v>
      </c>
      <c r="H432">
        <f t="shared" si="6"/>
        <v>11</v>
      </c>
    </row>
    <row r="433" spans="1:8" x14ac:dyDescent="0.25">
      <c r="A433">
        <v>350</v>
      </c>
      <c r="B433" t="str">
        <f>STANDINGS_HR[[#This Row],[Team]]&amp;STANDINGS_HR[[#This Row],[League]]</f>
        <v>RoughridersMain Event Online March 29 8 pm ET League 4</v>
      </c>
      <c r="C433" t="s">
        <v>583</v>
      </c>
      <c r="D433" t="s">
        <v>286</v>
      </c>
      <c r="E433" t="s">
        <v>426</v>
      </c>
      <c r="F433">
        <v>282</v>
      </c>
      <c r="G433">
        <v>131.5</v>
      </c>
      <c r="H433">
        <f t="shared" si="6"/>
        <v>12</v>
      </c>
    </row>
    <row r="434" spans="1:8" x14ac:dyDescent="0.25">
      <c r="A434">
        <v>388</v>
      </c>
      <c r="B434" t="str">
        <f>STANDINGS_HR[[#This Row],[Team]]&amp;STANDINGS_HR[[#This Row],[League]]</f>
        <v>The Last WaltzMain Event Online March 29 8 pm ET League 4</v>
      </c>
      <c r="C434" t="s">
        <v>858</v>
      </c>
      <c r="D434" t="s">
        <v>859</v>
      </c>
      <c r="E434" t="s">
        <v>426</v>
      </c>
      <c r="F434">
        <v>273</v>
      </c>
      <c r="G434">
        <v>95.5</v>
      </c>
      <c r="H434">
        <f t="shared" si="6"/>
        <v>13</v>
      </c>
    </row>
    <row r="435" spans="1:8" x14ac:dyDescent="0.25">
      <c r="A435">
        <v>391</v>
      </c>
      <c r="B435" t="str">
        <f>STANDINGS_HR[[#This Row],[Team]]&amp;STANDINGS_HR[[#This Row],[League]]</f>
        <v>LunkersMain Event Online March 29 8 pm ET League 4</v>
      </c>
      <c r="C435" t="s">
        <v>869</v>
      </c>
      <c r="D435" t="s">
        <v>77</v>
      </c>
      <c r="E435" t="s">
        <v>426</v>
      </c>
      <c r="F435">
        <v>272</v>
      </c>
      <c r="G435">
        <v>89.5</v>
      </c>
      <c r="H435">
        <f t="shared" si="6"/>
        <v>14</v>
      </c>
    </row>
    <row r="436" spans="1:8" x14ac:dyDescent="0.25">
      <c r="A436">
        <v>438</v>
      </c>
      <c r="B436" t="str">
        <f>STANDINGS_HR[[#This Row],[Team]]&amp;STANDINGS_HR[[#This Row],[League]]</f>
        <v>Impeach DrumpfMain Event Online March 29 8 pm ET League 4</v>
      </c>
      <c r="C436" t="s">
        <v>653</v>
      </c>
      <c r="D436" t="s">
        <v>655</v>
      </c>
      <c r="E436" t="s">
        <v>426</v>
      </c>
      <c r="F436">
        <v>260</v>
      </c>
      <c r="G436">
        <v>43.5</v>
      </c>
      <c r="H436">
        <f t="shared" si="6"/>
        <v>15</v>
      </c>
    </row>
    <row r="437" spans="1:8" x14ac:dyDescent="0.25">
      <c r="A437">
        <v>27</v>
      </c>
      <c r="B437" t="str">
        <f>STANDINGS_HR[[#This Row],[Team]]&amp;STANDINGS_HR[[#This Row],[League]]</f>
        <v>deadmoney5Main Event Online March 30 8 pm ET League 1</v>
      </c>
      <c r="C437" t="s">
        <v>250</v>
      </c>
      <c r="D437" t="s">
        <v>53</v>
      </c>
      <c r="E437" t="s">
        <v>319</v>
      </c>
      <c r="F437">
        <v>347</v>
      </c>
      <c r="G437">
        <v>454.5</v>
      </c>
      <c r="H437">
        <f t="shared" si="6"/>
        <v>1</v>
      </c>
    </row>
    <row r="438" spans="1:8" x14ac:dyDescent="0.25">
      <c r="A438">
        <v>36</v>
      </c>
      <c r="B438" t="str">
        <f>STANDINGS_HR[[#This Row],[Team]]&amp;STANDINGS_HR[[#This Row],[League]]</f>
        <v>One for the DaggerMain Event Online March 30 8 pm ET League 1</v>
      </c>
      <c r="C438" t="s">
        <v>57</v>
      </c>
      <c r="D438" t="s">
        <v>58</v>
      </c>
      <c r="E438" t="s">
        <v>319</v>
      </c>
      <c r="F438">
        <v>344</v>
      </c>
      <c r="G438">
        <v>445.5</v>
      </c>
      <c r="H438">
        <f t="shared" si="6"/>
        <v>2</v>
      </c>
    </row>
    <row r="439" spans="1:8" x14ac:dyDescent="0.25">
      <c r="A439">
        <v>103</v>
      </c>
      <c r="B439" t="str">
        <f>STANDINGS_HR[[#This Row],[Team]]&amp;STANDINGS_HR[[#This Row],[League]]</f>
        <v>D'Glester HardunkichudMain Event Online March 30 8 pm ET League 1</v>
      </c>
      <c r="C439" t="s">
        <v>462</v>
      </c>
      <c r="D439" t="s">
        <v>382</v>
      </c>
      <c r="E439" t="s">
        <v>319</v>
      </c>
      <c r="F439">
        <v>324</v>
      </c>
      <c r="G439">
        <v>376</v>
      </c>
      <c r="H439">
        <f t="shared" si="6"/>
        <v>3</v>
      </c>
    </row>
    <row r="440" spans="1:8" x14ac:dyDescent="0.25">
      <c r="A440">
        <v>160</v>
      </c>
      <c r="B440" t="str">
        <f>STANDINGS_HR[[#This Row],[Team]]&amp;STANDINGS_HR[[#This Row],[League]]</f>
        <v>Team mitseffMain Event Online March 30 8 pm ET League 1</v>
      </c>
      <c r="C440" t="s">
        <v>572</v>
      </c>
      <c r="D440" t="s">
        <v>573</v>
      </c>
      <c r="E440" t="s">
        <v>319</v>
      </c>
      <c r="F440">
        <v>316</v>
      </c>
      <c r="G440">
        <v>323</v>
      </c>
      <c r="H440">
        <f t="shared" si="6"/>
        <v>4</v>
      </c>
    </row>
    <row r="441" spans="1:8" x14ac:dyDescent="0.25">
      <c r="A441">
        <v>209</v>
      </c>
      <c r="B441" t="str">
        <f>STANDINGS_HR[[#This Row],[Team]]&amp;STANDINGS_HR[[#This Row],[League]]</f>
        <v>WalfredoMain Event Online March 30 8 pm ET League 1</v>
      </c>
      <c r="C441" t="s">
        <v>844</v>
      </c>
      <c r="D441" t="s">
        <v>845</v>
      </c>
      <c r="E441" t="s">
        <v>319</v>
      </c>
      <c r="F441">
        <v>305</v>
      </c>
      <c r="G441">
        <v>273</v>
      </c>
      <c r="H441">
        <f t="shared" si="6"/>
        <v>5</v>
      </c>
    </row>
    <row r="442" spans="1:8" x14ac:dyDescent="0.25">
      <c r="A442">
        <v>211</v>
      </c>
      <c r="B442" t="str">
        <f>STANDINGS_HR[[#This Row],[Team]]&amp;STANDINGS_HR[[#This Row],[League]]</f>
        <v>DemolitionMain Event Online March 30 8 pm ET League 1</v>
      </c>
      <c r="C442" t="s">
        <v>470</v>
      </c>
      <c r="D442" t="s">
        <v>471</v>
      </c>
      <c r="E442" t="s">
        <v>319</v>
      </c>
      <c r="F442">
        <v>304</v>
      </c>
      <c r="G442">
        <v>268</v>
      </c>
      <c r="H442">
        <f t="shared" si="6"/>
        <v>6</v>
      </c>
    </row>
    <row r="443" spans="1:8" x14ac:dyDescent="0.25">
      <c r="A443">
        <v>219</v>
      </c>
      <c r="B443" t="str">
        <f>STANDINGS_HR[[#This Row],[Team]]&amp;STANDINGS_HR[[#This Row],[League]]</f>
        <v>Mr. Wilhelm's A SquadMain Event Online March 30 8 pm ET League 1</v>
      </c>
      <c r="C443" t="s">
        <v>484</v>
      </c>
      <c r="D443" t="s">
        <v>428</v>
      </c>
      <c r="E443" t="s">
        <v>319</v>
      </c>
      <c r="F443">
        <v>303</v>
      </c>
      <c r="G443">
        <v>260.5</v>
      </c>
      <c r="H443">
        <f t="shared" si="6"/>
        <v>7</v>
      </c>
    </row>
    <row r="444" spans="1:8" x14ac:dyDescent="0.25">
      <c r="A444">
        <v>259</v>
      </c>
      <c r="B444" t="str">
        <f>STANDINGS_HR[[#This Row],[Team]]&amp;STANDINGS_HR[[#This Row],[League]]</f>
        <v>The Notorious C.O.Z.Main Event Online March 30 8 pm ET League 1</v>
      </c>
      <c r="C444" t="s">
        <v>491</v>
      </c>
      <c r="D444" t="s">
        <v>122</v>
      </c>
      <c r="E444" t="s">
        <v>319</v>
      </c>
      <c r="F444">
        <v>297</v>
      </c>
      <c r="G444">
        <v>224</v>
      </c>
      <c r="H444">
        <f t="shared" si="6"/>
        <v>8</v>
      </c>
    </row>
    <row r="445" spans="1:8" x14ac:dyDescent="0.25">
      <c r="A445">
        <v>268</v>
      </c>
      <c r="B445" t="str">
        <f>STANDINGS_HR[[#This Row],[Team]]&amp;STANDINGS_HR[[#This Row],[League]]</f>
        <v>FlawlessTomLawlessMain Event Online March 30 8 pm ET League 1</v>
      </c>
      <c r="C445" t="s">
        <v>649</v>
      </c>
      <c r="D445" t="s">
        <v>650</v>
      </c>
      <c r="E445" t="s">
        <v>319</v>
      </c>
      <c r="F445">
        <v>295</v>
      </c>
      <c r="G445">
        <v>209.5</v>
      </c>
      <c r="H445">
        <f t="shared" si="6"/>
        <v>9</v>
      </c>
    </row>
    <row r="446" spans="1:8" x14ac:dyDescent="0.25">
      <c r="A446">
        <v>287</v>
      </c>
      <c r="B446" t="str">
        <f>STANDINGS_HR[[#This Row],[Team]]&amp;STANDINGS_HR[[#This Row],[League]]</f>
        <v>Stoop Ball 2Main Event Online March 30 8 pm ET League 1</v>
      </c>
      <c r="C446" t="s">
        <v>282</v>
      </c>
      <c r="D446" t="s">
        <v>253</v>
      </c>
      <c r="E446" t="s">
        <v>319</v>
      </c>
      <c r="F446">
        <v>293</v>
      </c>
      <c r="G446">
        <v>195.5</v>
      </c>
      <c r="H446">
        <f t="shared" si="6"/>
        <v>10</v>
      </c>
    </row>
    <row r="447" spans="1:8" x14ac:dyDescent="0.25">
      <c r="A447">
        <v>330</v>
      </c>
      <c r="B447" t="str">
        <f>STANDINGS_HR[[#This Row],[Team]]&amp;STANDINGS_HR[[#This Row],[League]]</f>
        <v>Team JohnsonMain Event Online March 30 8 pm ET League 1</v>
      </c>
      <c r="C447" t="s">
        <v>151</v>
      </c>
      <c r="D447" t="s">
        <v>152</v>
      </c>
      <c r="E447" t="s">
        <v>319</v>
      </c>
      <c r="F447">
        <v>286</v>
      </c>
      <c r="G447">
        <v>152.5</v>
      </c>
      <c r="H447">
        <f t="shared" si="6"/>
        <v>11</v>
      </c>
    </row>
    <row r="448" spans="1:8" x14ac:dyDescent="0.25">
      <c r="A448">
        <v>334</v>
      </c>
      <c r="B448" t="str">
        <f>STANDINGS_HR[[#This Row],[Team]]&amp;STANDINGS_HR[[#This Row],[League]]</f>
        <v>El PresidenteMain Event Online March 30 8 pm ET League 1</v>
      </c>
      <c r="C448" t="s">
        <v>535</v>
      </c>
      <c r="D448" t="s">
        <v>380</v>
      </c>
      <c r="E448" t="s">
        <v>319</v>
      </c>
      <c r="F448">
        <v>285</v>
      </c>
      <c r="G448">
        <v>145</v>
      </c>
      <c r="H448">
        <f t="shared" si="6"/>
        <v>12</v>
      </c>
    </row>
    <row r="449" spans="1:8" x14ac:dyDescent="0.25">
      <c r="A449">
        <v>349</v>
      </c>
      <c r="B449" t="str">
        <f>STANDINGS_HR[[#This Row],[Team]]&amp;STANDINGS_HR[[#This Row],[League]]</f>
        <v>KaizenMain Event Online March 30 8 pm ET League 1</v>
      </c>
      <c r="C449" t="s">
        <v>630</v>
      </c>
      <c r="D449" t="s">
        <v>52</v>
      </c>
      <c r="E449" t="s">
        <v>319</v>
      </c>
      <c r="F449">
        <v>282</v>
      </c>
      <c r="G449">
        <v>131.5</v>
      </c>
      <c r="H449">
        <f t="shared" si="6"/>
        <v>13</v>
      </c>
    </row>
    <row r="450" spans="1:8" x14ac:dyDescent="0.25">
      <c r="A450">
        <v>422</v>
      </c>
      <c r="B450" t="str">
        <f>STANDINGS_HR[[#This Row],[Team]]&amp;STANDINGS_HR[[#This Row],[League]]</f>
        <v>Team BennetteMain Event Online March 30 8 pm ET League 1</v>
      </c>
      <c r="C450" t="s">
        <v>767</v>
      </c>
      <c r="D450" t="s">
        <v>768</v>
      </c>
      <c r="E450" t="s">
        <v>319</v>
      </c>
      <c r="F450">
        <v>264</v>
      </c>
      <c r="G450">
        <v>59.5</v>
      </c>
      <c r="H450">
        <f t="shared" ref="H450:H481" si="7">IF(E450=E449,H449+1,1)</f>
        <v>14</v>
      </c>
    </row>
    <row r="451" spans="1:8" x14ac:dyDescent="0.25">
      <c r="A451">
        <v>439</v>
      </c>
      <c r="B451" t="str">
        <f>STANDINGS_HR[[#This Row],[Team]]&amp;STANDINGS_HR[[#This Row],[League]]</f>
        <v>Puddle of NudMain Event Online March 30 8 pm ET League 1</v>
      </c>
      <c r="C451" t="s">
        <v>254</v>
      </c>
      <c r="D451" t="s">
        <v>108</v>
      </c>
      <c r="E451" t="s">
        <v>319</v>
      </c>
      <c r="F451">
        <v>259</v>
      </c>
      <c r="G451">
        <v>42</v>
      </c>
      <c r="H451">
        <f t="shared" si="7"/>
        <v>15</v>
      </c>
    </row>
    <row r="452" spans="1:8" x14ac:dyDescent="0.25">
      <c r="A452">
        <v>21</v>
      </c>
      <c r="B452" t="str">
        <f>STANDINGS_HR[[#This Row],[Team]]&amp;STANDINGS_HR[[#This Row],[League]]</f>
        <v>Money IIIMain Event Online March 30 8 pm ET League 2</v>
      </c>
      <c r="C452" t="s">
        <v>423</v>
      </c>
      <c r="D452" t="s">
        <v>67</v>
      </c>
      <c r="E452" t="s">
        <v>307</v>
      </c>
      <c r="F452">
        <v>351</v>
      </c>
      <c r="G452">
        <v>460.5</v>
      </c>
      <c r="H452">
        <f t="shared" si="7"/>
        <v>1</v>
      </c>
    </row>
    <row r="453" spans="1:8" x14ac:dyDescent="0.25">
      <c r="A453">
        <v>63</v>
      </c>
      <c r="B453" t="str">
        <f>STANDINGS_HR[[#This Row],[Team]]&amp;STANDINGS_HR[[#This Row],[League]]</f>
        <v>Pine Tar Pros- ME3Main Event Online March 30 8 pm ET League 2</v>
      </c>
      <c r="C453" t="s">
        <v>531</v>
      </c>
      <c r="D453" t="s">
        <v>50</v>
      </c>
      <c r="E453" t="s">
        <v>307</v>
      </c>
      <c r="F453">
        <v>335</v>
      </c>
      <c r="G453">
        <v>417.5</v>
      </c>
      <c r="H453">
        <f t="shared" si="7"/>
        <v>2</v>
      </c>
    </row>
    <row r="454" spans="1:8" x14ac:dyDescent="0.25">
      <c r="A454">
        <v>73</v>
      </c>
      <c r="B454" t="str">
        <f>STANDINGS_HR[[#This Row],[Team]]&amp;STANDINGS_HR[[#This Row],[League]]</f>
        <v>Rockwell's TrollhuntersMain Event Online March 30 8 pm ET League 2</v>
      </c>
      <c r="C454" t="s">
        <v>431</v>
      </c>
      <c r="D454" t="s">
        <v>114</v>
      </c>
      <c r="E454" t="s">
        <v>307</v>
      </c>
      <c r="F454">
        <v>333</v>
      </c>
      <c r="G454">
        <v>408.5</v>
      </c>
      <c r="H454">
        <f t="shared" si="7"/>
        <v>3</v>
      </c>
    </row>
    <row r="455" spans="1:8" x14ac:dyDescent="0.25">
      <c r="A455">
        <v>86</v>
      </c>
      <c r="B455" t="str">
        <f>STANDINGS_HR[[#This Row],[Team]]&amp;STANDINGS_HR[[#This Row],[League]]</f>
        <v>Doctor WhoMain Event Online March 30 8 pm ET League 2</v>
      </c>
      <c r="C455" t="s">
        <v>312</v>
      </c>
      <c r="D455" t="s">
        <v>148</v>
      </c>
      <c r="E455" t="s">
        <v>307</v>
      </c>
      <c r="F455">
        <v>328</v>
      </c>
      <c r="G455">
        <v>394.5</v>
      </c>
      <c r="H455">
        <f t="shared" si="7"/>
        <v>4</v>
      </c>
    </row>
    <row r="456" spans="1:8" x14ac:dyDescent="0.25">
      <c r="A456">
        <v>117</v>
      </c>
      <c r="B456" t="str">
        <f>STANDINGS_HR[[#This Row],[Team]]&amp;STANDINGS_HR[[#This Row],[League]]</f>
        <v>Fire Dynasty BCMain Event Online March 30 8 pm ET League 2</v>
      </c>
      <c r="C456" t="s">
        <v>21</v>
      </c>
      <c r="D456" t="s">
        <v>22</v>
      </c>
      <c r="E456" t="s">
        <v>307</v>
      </c>
      <c r="F456">
        <v>322</v>
      </c>
      <c r="G456">
        <v>363</v>
      </c>
      <c r="H456">
        <f t="shared" si="7"/>
        <v>5</v>
      </c>
    </row>
    <row r="457" spans="1:8" x14ac:dyDescent="0.25">
      <c r="A457">
        <v>260</v>
      </c>
      <c r="B457" t="str">
        <f>STANDINGS_HR[[#This Row],[Team]]&amp;STANDINGS_HR[[#This Row],[League]]</f>
        <v>Ulrich's Rebellion RoomMain Event Online March 30 8 pm ET League 2</v>
      </c>
      <c r="C457" t="s">
        <v>833</v>
      </c>
      <c r="D457" t="s">
        <v>184</v>
      </c>
      <c r="E457" t="s">
        <v>307</v>
      </c>
      <c r="F457">
        <v>297</v>
      </c>
      <c r="G457">
        <v>224</v>
      </c>
      <c r="H457">
        <f t="shared" si="7"/>
        <v>6</v>
      </c>
    </row>
    <row r="458" spans="1:8" x14ac:dyDescent="0.25">
      <c r="A458">
        <v>264</v>
      </c>
      <c r="B458" t="str">
        <f>STANDINGS_HR[[#This Row],[Team]]&amp;STANDINGS_HR[[#This Row],[League]]</f>
        <v>Glenneration XMain Event Online March 30 8 pm ET League 2</v>
      </c>
      <c r="C458" t="s">
        <v>145</v>
      </c>
      <c r="D458" t="s">
        <v>146</v>
      </c>
      <c r="E458" t="s">
        <v>307</v>
      </c>
      <c r="F458">
        <v>296</v>
      </c>
      <c r="G458">
        <v>217.5</v>
      </c>
      <c r="H458">
        <f t="shared" si="7"/>
        <v>7</v>
      </c>
    </row>
    <row r="459" spans="1:8" x14ac:dyDescent="0.25">
      <c r="A459">
        <v>283</v>
      </c>
      <c r="B459" t="str">
        <f>STANDINGS_HR[[#This Row],[Team]]&amp;STANDINGS_HR[[#This Row],[League]]</f>
        <v>Baseball sevant 2Main Event Online March 30 8 pm ET League 2</v>
      </c>
      <c r="C459" t="s">
        <v>335</v>
      </c>
      <c r="D459" t="s">
        <v>231</v>
      </c>
      <c r="E459" t="s">
        <v>307</v>
      </c>
      <c r="F459">
        <v>293</v>
      </c>
      <c r="G459">
        <v>195.5</v>
      </c>
      <c r="H459">
        <f t="shared" si="7"/>
        <v>8</v>
      </c>
    </row>
    <row r="460" spans="1:8" x14ac:dyDescent="0.25">
      <c r="A460">
        <v>331</v>
      </c>
      <c r="B460" t="str">
        <f>STANDINGS_HR[[#This Row],[Team]]&amp;STANDINGS_HR[[#This Row],[League]]</f>
        <v>Team MadaniMain Event Online March 30 8 pm ET League 2</v>
      </c>
      <c r="C460" t="s">
        <v>153</v>
      </c>
      <c r="D460" t="s">
        <v>492</v>
      </c>
      <c r="E460" t="s">
        <v>307</v>
      </c>
      <c r="F460">
        <v>286</v>
      </c>
      <c r="G460">
        <v>152.5</v>
      </c>
      <c r="H460">
        <f t="shared" si="7"/>
        <v>9</v>
      </c>
    </row>
    <row r="461" spans="1:8" x14ac:dyDescent="0.25">
      <c r="A461">
        <v>333</v>
      </c>
      <c r="B461" t="str">
        <f>STANDINGS_HR[[#This Row],[Team]]&amp;STANDINGS_HR[[#This Row],[League]]</f>
        <v>BlueWaveMain Event Online March 30 8 pm ET League 2</v>
      </c>
      <c r="C461" t="s">
        <v>776</v>
      </c>
      <c r="D461" t="s">
        <v>286</v>
      </c>
      <c r="E461" t="s">
        <v>307</v>
      </c>
      <c r="F461">
        <v>285</v>
      </c>
      <c r="G461">
        <v>145</v>
      </c>
      <c r="H461">
        <f t="shared" si="7"/>
        <v>10</v>
      </c>
    </row>
    <row r="462" spans="1:8" x14ac:dyDescent="0.25">
      <c r="A462">
        <v>335</v>
      </c>
      <c r="B462" t="str">
        <f>STANDINGS_HR[[#This Row],[Team]]&amp;STANDINGS_HR[[#This Row],[League]]</f>
        <v>FoleyMain Event Online March 30 8 pm ET League 2</v>
      </c>
      <c r="C462" t="s">
        <v>588</v>
      </c>
      <c r="D462" t="s">
        <v>589</v>
      </c>
      <c r="E462" t="s">
        <v>307</v>
      </c>
      <c r="F462">
        <v>285</v>
      </c>
      <c r="G462">
        <v>145</v>
      </c>
      <c r="H462">
        <f t="shared" si="7"/>
        <v>11</v>
      </c>
    </row>
    <row r="463" spans="1:8" x14ac:dyDescent="0.25">
      <c r="A463">
        <v>342</v>
      </c>
      <c r="B463" t="str">
        <f>STANDINGS_HR[[#This Row],[Team]]&amp;STANDINGS_HR[[#This Row],[League]]</f>
        <v>Maspeth SOPRANOSMain Event Online March 30 8 pm ET League 2</v>
      </c>
      <c r="C463" t="s">
        <v>677</v>
      </c>
      <c r="D463" t="s">
        <v>678</v>
      </c>
      <c r="E463" t="s">
        <v>307</v>
      </c>
      <c r="F463">
        <v>284</v>
      </c>
      <c r="G463">
        <v>137.5</v>
      </c>
      <c r="H463">
        <f t="shared" si="7"/>
        <v>12</v>
      </c>
    </row>
    <row r="464" spans="1:8" x14ac:dyDescent="0.25">
      <c r="A464">
        <v>393</v>
      </c>
      <c r="B464" t="str">
        <f>STANDINGS_HR[[#This Row],[Team]]&amp;STANDINGS_HR[[#This Row],[League]]</f>
        <v>MustSeeTV314{M3}Main Event Online March 30 8 pm ET League 2</v>
      </c>
      <c r="C464" t="s">
        <v>871</v>
      </c>
      <c r="D464" t="s">
        <v>40</v>
      </c>
      <c r="E464" t="s">
        <v>307</v>
      </c>
      <c r="F464">
        <v>272</v>
      </c>
      <c r="G464">
        <v>89.5</v>
      </c>
      <c r="H464">
        <f t="shared" si="7"/>
        <v>13</v>
      </c>
    </row>
    <row r="465" spans="1:8" x14ac:dyDescent="0.25">
      <c r="A465">
        <v>413</v>
      </c>
      <c r="B465" t="str">
        <f>STANDINGS_HR[[#This Row],[Team]]&amp;STANDINGS_HR[[#This Row],[League]]</f>
        <v>ALarmMain Event Online March 30 8 pm ET League 2</v>
      </c>
      <c r="C465" t="s">
        <v>824</v>
      </c>
      <c r="D465" t="s">
        <v>73</v>
      </c>
      <c r="E465" t="s">
        <v>307</v>
      </c>
      <c r="F465">
        <v>266</v>
      </c>
      <c r="G465">
        <v>67.5</v>
      </c>
      <c r="H465">
        <f t="shared" si="7"/>
        <v>14</v>
      </c>
    </row>
    <row r="466" spans="1:8" x14ac:dyDescent="0.25">
      <c r="A466">
        <v>418</v>
      </c>
      <c r="B466" t="str">
        <f>STANDINGS_HR[[#This Row],[Team]]&amp;STANDINGS_HR[[#This Row],[League]]</f>
        <v>So bad I don't deserve a team nameMain Event Online March 30 8 pm ET League 2</v>
      </c>
      <c r="C466" t="s">
        <v>881</v>
      </c>
      <c r="D466" t="s">
        <v>132</v>
      </c>
      <c r="E466" t="s">
        <v>307</v>
      </c>
      <c r="F466">
        <v>265</v>
      </c>
      <c r="G466">
        <v>64</v>
      </c>
      <c r="H466">
        <f t="shared" si="7"/>
        <v>15</v>
      </c>
    </row>
    <row r="467" spans="1:8" x14ac:dyDescent="0.25">
      <c r="A467">
        <v>22</v>
      </c>
      <c r="B467" t="str">
        <f>STANDINGS_HR[[#This Row],[Team]]&amp;STANDINGS_HR[[#This Row],[League]]</f>
        <v>Bats + WingersMain Event Online March 30 8 pm ET League 3</v>
      </c>
      <c r="C467" t="s">
        <v>566</v>
      </c>
      <c r="D467" t="s">
        <v>25</v>
      </c>
      <c r="E467" t="s">
        <v>422</v>
      </c>
      <c r="F467">
        <v>350</v>
      </c>
      <c r="G467">
        <v>459</v>
      </c>
      <c r="H467">
        <f t="shared" si="7"/>
        <v>1</v>
      </c>
    </row>
    <row r="468" spans="1:8" x14ac:dyDescent="0.25">
      <c r="A468">
        <v>44</v>
      </c>
      <c r="B468" t="str">
        <f>STANDINGS_HR[[#This Row],[Team]]&amp;STANDINGS_HR[[#This Row],[League]]</f>
        <v>I Love Don DenkingerMain Event Online March 30 8 pm ET League 3</v>
      </c>
      <c r="C468" t="s">
        <v>420</v>
      </c>
      <c r="D468" t="s">
        <v>421</v>
      </c>
      <c r="E468" t="s">
        <v>422</v>
      </c>
      <c r="F468">
        <v>340</v>
      </c>
      <c r="G468">
        <v>436.5</v>
      </c>
      <c r="H468">
        <f t="shared" si="7"/>
        <v>2</v>
      </c>
    </row>
    <row r="469" spans="1:8" x14ac:dyDescent="0.25">
      <c r="A469">
        <v>82</v>
      </c>
      <c r="B469" t="str">
        <f>STANDINGS_HR[[#This Row],[Team]]&amp;STANDINGS_HR[[#This Row],[League]]</f>
        <v>StealthMain Event Online March 30 8 pm ET League 3</v>
      </c>
      <c r="C469" t="s">
        <v>608</v>
      </c>
      <c r="D469" t="s">
        <v>63</v>
      </c>
      <c r="E469" t="s">
        <v>422</v>
      </c>
      <c r="F469">
        <v>330</v>
      </c>
      <c r="G469">
        <v>399</v>
      </c>
      <c r="H469">
        <f t="shared" si="7"/>
        <v>3</v>
      </c>
    </row>
    <row r="470" spans="1:8" x14ac:dyDescent="0.25">
      <c r="A470">
        <v>102</v>
      </c>
      <c r="B470" t="str">
        <f>STANDINGS_HR[[#This Row],[Team]]&amp;STANDINGS_HR[[#This Row],[League]]</f>
        <v>BABIP McbatflipsMain Event Online March 30 8 pm ET League 3</v>
      </c>
      <c r="C470" t="s">
        <v>770</v>
      </c>
      <c r="D470" t="s">
        <v>24</v>
      </c>
      <c r="E470" t="s">
        <v>422</v>
      </c>
      <c r="F470">
        <v>324</v>
      </c>
      <c r="G470">
        <v>376</v>
      </c>
      <c r="H470">
        <f t="shared" si="7"/>
        <v>4</v>
      </c>
    </row>
    <row r="471" spans="1:8" x14ac:dyDescent="0.25">
      <c r="A471">
        <v>125</v>
      </c>
      <c r="B471" t="str">
        <f>STANDINGS_HR[[#This Row],[Team]]&amp;STANDINGS_HR[[#This Row],[League]]</f>
        <v>Team LibrosMain Event Online March 30 8 pm ET League 3</v>
      </c>
      <c r="C471" t="s">
        <v>338</v>
      </c>
      <c r="D471" t="s">
        <v>339</v>
      </c>
      <c r="E471" t="s">
        <v>422</v>
      </c>
      <c r="F471">
        <v>321</v>
      </c>
      <c r="G471">
        <v>357</v>
      </c>
      <c r="H471">
        <f t="shared" si="7"/>
        <v>5</v>
      </c>
    </row>
    <row r="472" spans="1:8" x14ac:dyDescent="0.25">
      <c r="A472">
        <v>183</v>
      </c>
      <c r="B472" t="str">
        <f>STANDINGS_HR[[#This Row],[Team]]&amp;STANDINGS_HR[[#This Row],[League]]</f>
        <v>Spartacus IIMain Event Online March 30 8 pm ET League 3</v>
      </c>
      <c r="C472" t="s">
        <v>497</v>
      </c>
      <c r="D472" t="s">
        <v>218</v>
      </c>
      <c r="E472" t="s">
        <v>422</v>
      </c>
      <c r="F472">
        <v>310</v>
      </c>
      <c r="G472">
        <v>298.5</v>
      </c>
      <c r="H472">
        <f t="shared" si="7"/>
        <v>6</v>
      </c>
    </row>
    <row r="473" spans="1:8" x14ac:dyDescent="0.25">
      <c r="A473">
        <v>186</v>
      </c>
      <c r="B473" t="str">
        <f>STANDINGS_HR[[#This Row],[Team]]&amp;STANDINGS_HR[[#This Row],[League]]</f>
        <v>A-TeamMain Event Online March 30 8 pm ET League 3</v>
      </c>
      <c r="C473" t="s">
        <v>26</v>
      </c>
      <c r="D473" t="s">
        <v>27</v>
      </c>
      <c r="E473" t="s">
        <v>422</v>
      </c>
      <c r="F473">
        <v>309</v>
      </c>
      <c r="G473">
        <v>293.5</v>
      </c>
      <c r="H473">
        <f t="shared" si="7"/>
        <v>7</v>
      </c>
    </row>
    <row r="474" spans="1:8" x14ac:dyDescent="0.25">
      <c r="A474">
        <v>212</v>
      </c>
      <c r="B474" t="str">
        <f>STANDINGS_HR[[#This Row],[Team]]&amp;STANDINGS_HR[[#This Row],[League]]</f>
        <v>Home Run DerbiesMain Event Online March 30 8 pm ET League 3</v>
      </c>
      <c r="C474" t="s">
        <v>448</v>
      </c>
      <c r="D474" t="s">
        <v>343</v>
      </c>
      <c r="E474" t="s">
        <v>422</v>
      </c>
      <c r="F474">
        <v>304</v>
      </c>
      <c r="G474">
        <v>268</v>
      </c>
      <c r="H474">
        <f t="shared" si="7"/>
        <v>8</v>
      </c>
    </row>
    <row r="475" spans="1:8" x14ac:dyDescent="0.25">
      <c r="A475">
        <v>236</v>
      </c>
      <c r="B475" t="str">
        <f>STANDINGS_HR[[#This Row],[Team]]&amp;STANDINGS_HR[[#This Row],[League]]</f>
        <v>Team BraderMain Event Online March 30 8 pm ET League 3</v>
      </c>
      <c r="C475" t="s">
        <v>503</v>
      </c>
      <c r="D475" t="s">
        <v>504</v>
      </c>
      <c r="E475" t="s">
        <v>422</v>
      </c>
      <c r="F475">
        <v>300</v>
      </c>
      <c r="G475">
        <v>245</v>
      </c>
      <c r="H475">
        <f t="shared" si="7"/>
        <v>9</v>
      </c>
    </row>
    <row r="476" spans="1:8" x14ac:dyDescent="0.25">
      <c r="A476">
        <v>282</v>
      </c>
      <c r="B476" t="str">
        <f>STANDINGS_HR[[#This Row],[Team]]&amp;STANDINGS_HR[[#This Row],[League]]</f>
        <v>The Justice BerrysMain Event Online March 30 8 pm ET League 3</v>
      </c>
      <c r="C476" t="s">
        <v>594</v>
      </c>
      <c r="D476" t="s">
        <v>69</v>
      </c>
      <c r="E476" t="s">
        <v>422</v>
      </c>
      <c r="F476">
        <v>294</v>
      </c>
      <c r="G476">
        <v>201.5</v>
      </c>
      <c r="H476">
        <f t="shared" si="7"/>
        <v>10</v>
      </c>
    </row>
    <row r="477" spans="1:8" x14ac:dyDescent="0.25">
      <c r="A477">
        <v>323</v>
      </c>
      <c r="B477" t="str">
        <f>STANDINGS_HR[[#This Row],[Team]]&amp;STANDINGS_HR[[#This Row],[League]]</f>
        <v>Team ZurichinMain Event Online March 30 8 pm ET League 3</v>
      </c>
      <c r="C477" t="s">
        <v>290</v>
      </c>
      <c r="D477" t="s">
        <v>291</v>
      </c>
      <c r="E477" t="s">
        <v>422</v>
      </c>
      <c r="F477">
        <v>287</v>
      </c>
      <c r="G477">
        <v>159</v>
      </c>
      <c r="H477">
        <f t="shared" si="7"/>
        <v>11</v>
      </c>
    </row>
    <row r="478" spans="1:8" x14ac:dyDescent="0.25">
      <c r="A478">
        <v>380</v>
      </c>
      <c r="B478" t="str">
        <f>STANDINGS_HR[[#This Row],[Team]]&amp;STANDINGS_HR[[#This Row],[League]]</f>
        <v>President JesusMain Event Online March 30 8 pm ET League 3</v>
      </c>
      <c r="C478" t="s">
        <v>203</v>
      </c>
      <c r="D478" t="s">
        <v>102</v>
      </c>
      <c r="E478" t="s">
        <v>422</v>
      </c>
      <c r="F478">
        <v>274</v>
      </c>
      <c r="G478">
        <v>101.5</v>
      </c>
      <c r="H478">
        <f t="shared" si="7"/>
        <v>12</v>
      </c>
    </row>
    <row r="479" spans="1:8" x14ac:dyDescent="0.25">
      <c r="A479">
        <v>394</v>
      </c>
      <c r="B479" t="str">
        <f>STANDINGS_HR[[#This Row],[Team]]&amp;STANDINGS_HR[[#This Row],[League]]</f>
        <v>Mulleteers IIMain Event Online March 30 8 pm ET League 3</v>
      </c>
      <c r="C479" t="s">
        <v>765</v>
      </c>
      <c r="D479" t="s">
        <v>191</v>
      </c>
      <c r="E479" t="s">
        <v>422</v>
      </c>
      <c r="F479">
        <v>271</v>
      </c>
      <c r="G479">
        <v>85</v>
      </c>
      <c r="H479">
        <f t="shared" si="7"/>
        <v>13</v>
      </c>
    </row>
    <row r="480" spans="1:8" x14ac:dyDescent="0.25">
      <c r="A480">
        <v>419</v>
      </c>
      <c r="B480" t="str">
        <f>STANDINGS_HR[[#This Row],[Team]]&amp;STANDINGS_HR[[#This Row],[League]]</f>
        <v>Winning Fantasy BaseballMain Event Online March 30 8 pm ET League 3</v>
      </c>
      <c r="C480" t="s">
        <v>311</v>
      </c>
      <c r="D480" t="s">
        <v>78</v>
      </c>
      <c r="E480" t="s">
        <v>422</v>
      </c>
      <c r="F480">
        <v>265</v>
      </c>
      <c r="G480">
        <v>64</v>
      </c>
      <c r="H480">
        <f t="shared" si="7"/>
        <v>14</v>
      </c>
    </row>
    <row r="481" spans="1:8" x14ac:dyDescent="0.25">
      <c r="A481">
        <v>460</v>
      </c>
      <c r="B481" t="str">
        <f>STANDINGS_HR[[#This Row],[Team]]&amp;STANDINGS_HR[[#This Row],[League]]</f>
        <v>HAMCROMain Event Online March 30 8 pm ET League 3</v>
      </c>
      <c r="C481" t="s">
        <v>840</v>
      </c>
      <c r="D481" t="s">
        <v>79</v>
      </c>
      <c r="E481" t="s">
        <v>422</v>
      </c>
      <c r="F481">
        <v>244</v>
      </c>
      <c r="G481">
        <v>20</v>
      </c>
      <c r="H481">
        <f t="shared" si="7"/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workbookViewId="0">
      <selection activeCell="B3" sqref="B3"/>
    </sheetView>
  </sheetViews>
  <sheetFormatPr defaultRowHeight="15" x14ac:dyDescent="0.25"/>
  <cols>
    <col min="1" max="1" width="7.5703125" bestFit="1" customWidth="1"/>
    <col min="2" max="2" width="76.5703125" bestFit="1" customWidth="1"/>
    <col min="3" max="3" width="31.5703125" bestFit="1" customWidth="1"/>
    <col min="4" max="4" width="30.42578125" bestFit="1" customWidth="1"/>
    <col min="5" max="5" width="41.85546875" bestFit="1" customWidth="1"/>
    <col min="6" max="6" width="6.140625" bestFit="1" customWidth="1"/>
    <col min="7" max="7" width="6" bestFit="1" customWidth="1"/>
  </cols>
  <sheetData>
    <row r="1" spans="1:8" x14ac:dyDescent="0.25">
      <c r="A1" t="s">
        <v>12</v>
      </c>
      <c r="B1" t="s">
        <v>890</v>
      </c>
      <c r="C1" t="s">
        <v>13</v>
      </c>
      <c r="D1" t="s">
        <v>14</v>
      </c>
      <c r="E1" t="s">
        <v>15</v>
      </c>
      <c r="F1" t="s">
        <v>5</v>
      </c>
      <c r="G1" t="s">
        <v>16</v>
      </c>
      <c r="H1" t="s">
        <v>298</v>
      </c>
    </row>
    <row r="2" spans="1:8" x14ac:dyDescent="0.25">
      <c r="A2">
        <v>18</v>
      </c>
      <c r="B2" t="str">
        <f>STANDINGS_RBI[[#This Row],[Team]]&amp;STANDINGS_RBI[[#This Row],[League]]</f>
        <v>No Balls No Babies IMain Event Chicago League</v>
      </c>
      <c r="C2" t="s">
        <v>527</v>
      </c>
      <c r="D2" t="s">
        <v>142</v>
      </c>
      <c r="E2" t="s">
        <v>473</v>
      </c>
      <c r="F2">
        <v>1126</v>
      </c>
      <c r="G2">
        <v>463</v>
      </c>
      <c r="H2">
        <f t="shared" ref="H2:H65" si="0">IF(E2=E1,H1+1,1)</f>
        <v>1</v>
      </c>
    </row>
    <row r="3" spans="1:8" x14ac:dyDescent="0.25">
      <c r="A3">
        <v>28</v>
      </c>
      <c r="B3" t="str">
        <f>STANDINGS_RBI[[#This Row],[Team]]&amp;STANDINGS_RBI[[#This Row],[League]]</f>
        <v>The Notorious C.O.Z.Main Event Chicago League</v>
      </c>
      <c r="C3" t="s">
        <v>491</v>
      </c>
      <c r="D3" t="s">
        <v>122</v>
      </c>
      <c r="E3" t="s">
        <v>473</v>
      </c>
      <c r="F3">
        <v>1118</v>
      </c>
      <c r="G3">
        <v>453.5</v>
      </c>
      <c r="H3">
        <f t="shared" si="0"/>
        <v>2</v>
      </c>
    </row>
    <row r="4" spans="1:8" x14ac:dyDescent="0.25">
      <c r="A4">
        <v>44</v>
      </c>
      <c r="B4" t="str">
        <f>STANDINGS_RBI[[#This Row],[Team]]&amp;STANDINGS_RBI[[#This Row],[League]]</f>
        <v>Ray Rays RevengeMain Event Chicago League</v>
      </c>
      <c r="C4" t="s">
        <v>472</v>
      </c>
      <c r="D4" t="s">
        <v>130</v>
      </c>
      <c r="E4" t="s">
        <v>473</v>
      </c>
      <c r="F4">
        <v>1097</v>
      </c>
      <c r="G4">
        <v>437</v>
      </c>
      <c r="H4">
        <f t="shared" si="0"/>
        <v>3</v>
      </c>
    </row>
    <row r="5" spans="1:8" x14ac:dyDescent="0.25">
      <c r="A5">
        <v>86</v>
      </c>
      <c r="B5" t="str">
        <f>STANDINGS_RBI[[#This Row],[Team]]&amp;STANDINGS_RBI[[#This Row],[League]]</f>
        <v>THIRTY STIFFSMain Event Chicago League</v>
      </c>
      <c r="C5" t="s">
        <v>187</v>
      </c>
      <c r="D5" t="s">
        <v>188</v>
      </c>
      <c r="E5" t="s">
        <v>473</v>
      </c>
      <c r="F5">
        <v>1076</v>
      </c>
      <c r="G5">
        <v>397</v>
      </c>
      <c r="H5">
        <f t="shared" si="0"/>
        <v>4</v>
      </c>
    </row>
    <row r="6" spans="1:8" x14ac:dyDescent="0.25">
      <c r="A6">
        <v>141</v>
      </c>
      <c r="B6" t="str">
        <f>STANDINGS_RBI[[#This Row],[Team]]&amp;STANDINGS_RBI[[#This Row],[League]]</f>
        <v>88'ssMain Event Chicago League</v>
      </c>
      <c r="C6" t="s">
        <v>634</v>
      </c>
      <c r="D6" t="s">
        <v>269</v>
      </c>
      <c r="E6" t="s">
        <v>473</v>
      </c>
      <c r="F6">
        <v>1046</v>
      </c>
      <c r="G6">
        <v>339</v>
      </c>
      <c r="H6">
        <f t="shared" si="0"/>
        <v>5</v>
      </c>
    </row>
    <row r="7" spans="1:8" x14ac:dyDescent="0.25">
      <c r="A7">
        <v>164</v>
      </c>
      <c r="B7" t="str">
        <f>STANDINGS_RBI[[#This Row],[Team]]&amp;STANDINGS_RBI[[#This Row],[League]]</f>
        <v>Serenity NowMain Event Chicago League</v>
      </c>
      <c r="C7" t="s">
        <v>598</v>
      </c>
      <c r="D7" t="s">
        <v>149</v>
      </c>
      <c r="E7" t="s">
        <v>473</v>
      </c>
      <c r="F7">
        <v>1037</v>
      </c>
      <c r="G7">
        <v>317</v>
      </c>
      <c r="H7">
        <f t="shared" si="0"/>
        <v>6</v>
      </c>
    </row>
    <row r="8" spans="1:8" x14ac:dyDescent="0.25">
      <c r="A8">
        <v>191</v>
      </c>
      <c r="B8" t="str">
        <f>STANDINGS_RBI[[#This Row],[Team]]&amp;STANDINGS_RBI[[#This Row],[League]]</f>
        <v>Sons of Thunder - ChicagoMain Event Chicago League</v>
      </c>
      <c r="C8" t="s">
        <v>771</v>
      </c>
      <c r="D8" t="s">
        <v>62</v>
      </c>
      <c r="E8" t="s">
        <v>473</v>
      </c>
      <c r="F8">
        <v>1021</v>
      </c>
      <c r="G8">
        <v>289</v>
      </c>
      <c r="H8">
        <f t="shared" si="0"/>
        <v>7</v>
      </c>
    </row>
    <row r="9" spans="1:8" x14ac:dyDescent="0.25">
      <c r="A9">
        <v>195</v>
      </c>
      <c r="B9" t="str">
        <f>STANDINGS_RBI[[#This Row],[Team]]&amp;STANDINGS_RBI[[#This Row],[League]]</f>
        <v>JK ALL THE WAY CHICAGOMain Event Chicago League</v>
      </c>
      <c r="C9" t="s">
        <v>505</v>
      </c>
      <c r="D9" t="s">
        <v>166</v>
      </c>
      <c r="E9" t="s">
        <v>473</v>
      </c>
      <c r="F9">
        <v>1019</v>
      </c>
      <c r="G9">
        <v>285</v>
      </c>
      <c r="H9">
        <f t="shared" si="0"/>
        <v>8</v>
      </c>
    </row>
    <row r="10" spans="1:8" x14ac:dyDescent="0.25">
      <c r="A10">
        <v>229</v>
      </c>
      <c r="B10" t="str">
        <f>STANDINGS_RBI[[#This Row],[Team]]&amp;STANDINGS_RBI[[#This Row],[League]]</f>
        <v>Dutch MafiaMain Event Chicago League</v>
      </c>
      <c r="C10" t="s">
        <v>222</v>
      </c>
      <c r="D10" t="s">
        <v>223</v>
      </c>
      <c r="E10" t="s">
        <v>473</v>
      </c>
      <c r="F10">
        <v>1005</v>
      </c>
      <c r="G10">
        <v>251</v>
      </c>
      <c r="H10">
        <f t="shared" si="0"/>
        <v>9</v>
      </c>
    </row>
    <row r="11" spans="1:8" x14ac:dyDescent="0.25">
      <c r="A11">
        <v>306</v>
      </c>
      <c r="B11" t="str">
        <f>STANDINGS_RBI[[#This Row],[Team]]&amp;STANDINGS_RBI[[#This Row],[League]]</f>
        <v>KIRKSVILLE OSTEOPATHS 1906Main Event Chicago League</v>
      </c>
      <c r="C11" t="s">
        <v>500</v>
      </c>
      <c r="D11" t="s">
        <v>64</v>
      </c>
      <c r="E11" t="s">
        <v>473</v>
      </c>
      <c r="F11">
        <v>978</v>
      </c>
      <c r="G11">
        <v>174.5</v>
      </c>
      <c r="H11">
        <f t="shared" si="0"/>
        <v>10</v>
      </c>
    </row>
    <row r="12" spans="1:8" x14ac:dyDescent="0.25">
      <c r="A12">
        <v>339</v>
      </c>
      <c r="B12" t="str">
        <f>STANDINGS_RBI[[#This Row],[Team]]&amp;STANDINGS_RBI[[#This Row],[League]]</f>
        <v>Darth VanderMain Event Chicago League</v>
      </c>
      <c r="C12" t="s">
        <v>206</v>
      </c>
      <c r="D12" t="s">
        <v>207</v>
      </c>
      <c r="E12" t="s">
        <v>473</v>
      </c>
      <c r="F12">
        <v>961</v>
      </c>
      <c r="G12">
        <v>140</v>
      </c>
      <c r="H12">
        <f t="shared" si="0"/>
        <v>11</v>
      </c>
    </row>
    <row r="13" spans="1:8" x14ac:dyDescent="0.25">
      <c r="A13">
        <v>420</v>
      </c>
      <c r="B13" t="str">
        <f>STANDINGS_RBI[[#This Row],[Team]]&amp;STANDINGS_RBI[[#This Row],[League]]</f>
        <v>Mr Dalrae's ArrogateMain Event Chicago League</v>
      </c>
      <c r="C13" t="s">
        <v>704</v>
      </c>
      <c r="D13" t="s">
        <v>33</v>
      </c>
      <c r="E13" t="s">
        <v>473</v>
      </c>
      <c r="F13">
        <v>919</v>
      </c>
      <c r="G13">
        <v>61.5</v>
      </c>
      <c r="H13">
        <f t="shared" si="0"/>
        <v>12</v>
      </c>
    </row>
    <row r="14" spans="1:8" x14ac:dyDescent="0.25">
      <c r="A14">
        <v>438</v>
      </c>
      <c r="B14" t="str">
        <f>STANDINGS_RBI[[#This Row],[Team]]&amp;STANDINGS_RBI[[#This Row],[League]]</f>
        <v>EFORCE XVIIIMain Event Chicago League</v>
      </c>
      <c r="C14" t="s">
        <v>848</v>
      </c>
      <c r="D14" t="s">
        <v>173</v>
      </c>
      <c r="E14" t="s">
        <v>473</v>
      </c>
      <c r="F14">
        <v>903</v>
      </c>
      <c r="G14">
        <v>43</v>
      </c>
      <c r="H14">
        <f t="shared" si="0"/>
        <v>13</v>
      </c>
    </row>
    <row r="15" spans="1:8" x14ac:dyDescent="0.25">
      <c r="A15">
        <v>443</v>
      </c>
      <c r="B15" t="str">
        <f>STANDINGS_RBI[[#This Row],[Team]]&amp;STANDINGS_RBI[[#This Row],[League]]</f>
        <v>Doug's DawgsMain Event Chicago League</v>
      </c>
      <c r="C15" t="s">
        <v>31</v>
      </c>
      <c r="D15" t="s">
        <v>32</v>
      </c>
      <c r="E15" t="s">
        <v>473</v>
      </c>
      <c r="F15">
        <v>895</v>
      </c>
      <c r="G15">
        <v>37.5</v>
      </c>
      <c r="H15">
        <f t="shared" si="0"/>
        <v>14</v>
      </c>
    </row>
    <row r="16" spans="1:8" x14ac:dyDescent="0.25">
      <c r="A16">
        <v>446</v>
      </c>
      <c r="B16" t="str">
        <f>STANDINGS_RBI[[#This Row],[Team]]&amp;STANDINGS_RBI[[#This Row],[League]]</f>
        <v>Shawon-O-MetersMain Event Chicago League</v>
      </c>
      <c r="C16" t="s">
        <v>875</v>
      </c>
      <c r="D16" t="s">
        <v>876</v>
      </c>
      <c r="E16" t="s">
        <v>473</v>
      </c>
      <c r="F16">
        <v>890</v>
      </c>
      <c r="G16">
        <v>34</v>
      </c>
      <c r="H16">
        <f t="shared" si="0"/>
        <v>15</v>
      </c>
    </row>
    <row r="17" spans="1:8" x14ac:dyDescent="0.25">
      <c r="A17">
        <v>1</v>
      </c>
      <c r="B17" t="str">
        <f>STANDINGS_RBI[[#This Row],[Team]]&amp;STANDINGS_RBI[[#This Row],[League]]</f>
        <v>OaktownMain Event Las Vegas April 1 League 1</v>
      </c>
      <c r="C17" t="s">
        <v>136</v>
      </c>
      <c r="D17" t="s">
        <v>137</v>
      </c>
      <c r="E17" t="s">
        <v>452</v>
      </c>
      <c r="F17">
        <v>1216</v>
      </c>
      <c r="G17">
        <v>480</v>
      </c>
      <c r="H17">
        <f t="shared" si="0"/>
        <v>1</v>
      </c>
    </row>
    <row r="18" spans="1:8" x14ac:dyDescent="0.25">
      <c r="A18">
        <v>34</v>
      </c>
      <c r="B18" t="str">
        <f>STANDINGS_RBI[[#This Row],[Team]]&amp;STANDINGS_RBI[[#This Row],[League]]</f>
        <v>Warrior Poets IIIMain Event Las Vegas April 1 League 1</v>
      </c>
      <c r="C18" t="s">
        <v>684</v>
      </c>
      <c r="D18" t="s">
        <v>685</v>
      </c>
      <c r="E18" t="s">
        <v>452</v>
      </c>
      <c r="F18">
        <v>1110</v>
      </c>
      <c r="G18">
        <v>447</v>
      </c>
      <c r="H18">
        <f t="shared" si="0"/>
        <v>2</v>
      </c>
    </row>
    <row r="19" spans="1:8" x14ac:dyDescent="0.25">
      <c r="A19">
        <v>101</v>
      </c>
      <c r="B19" t="str">
        <f>STANDINGS_RBI[[#This Row],[Team]]&amp;STANDINGS_RBI[[#This Row],[League]]</f>
        <v>Team WarnerMain Event Las Vegas April 1 League 1</v>
      </c>
      <c r="C19" t="s">
        <v>161</v>
      </c>
      <c r="D19" t="s">
        <v>162</v>
      </c>
      <c r="E19" t="s">
        <v>452</v>
      </c>
      <c r="F19">
        <v>1069</v>
      </c>
      <c r="G19">
        <v>381.5</v>
      </c>
      <c r="H19">
        <f t="shared" si="0"/>
        <v>3</v>
      </c>
    </row>
    <row r="20" spans="1:8" x14ac:dyDescent="0.25">
      <c r="A20">
        <v>178</v>
      </c>
      <c r="B20" t="str">
        <f>STANDINGS_RBI[[#This Row],[Team]]&amp;STANDINGS_RBI[[#This Row],[League]]</f>
        <v>The Ron Jeremy of Midget PornMain Event Las Vegas April 1 League 1</v>
      </c>
      <c r="C20" t="s">
        <v>368</v>
      </c>
      <c r="D20" t="s">
        <v>126</v>
      </c>
      <c r="E20" t="s">
        <v>452</v>
      </c>
      <c r="F20">
        <v>1029</v>
      </c>
      <c r="G20">
        <v>303</v>
      </c>
      <c r="H20">
        <f t="shared" si="0"/>
        <v>4</v>
      </c>
    </row>
    <row r="21" spans="1:8" x14ac:dyDescent="0.25">
      <c r="A21">
        <v>228</v>
      </c>
      <c r="B21" t="str">
        <f>STANDINGS_RBI[[#This Row],[Team]]&amp;STANDINGS_RBI[[#This Row],[League]]</f>
        <v>Vegas VandalsMain Event Las Vegas April 1 League 1</v>
      </c>
      <c r="C21" t="s">
        <v>224</v>
      </c>
      <c r="D21" t="s">
        <v>225</v>
      </c>
      <c r="E21" t="s">
        <v>452</v>
      </c>
      <c r="F21">
        <v>1006</v>
      </c>
      <c r="G21">
        <v>254</v>
      </c>
      <c r="H21">
        <f t="shared" si="0"/>
        <v>5</v>
      </c>
    </row>
    <row r="22" spans="1:8" x14ac:dyDescent="0.25">
      <c r="A22">
        <v>236</v>
      </c>
      <c r="B22" t="str">
        <f>STANDINGS_RBI[[#This Row],[Team]]&amp;STANDINGS_RBI[[#This Row],[League]]</f>
        <v>Team PinkstaffMain Event Las Vegas April 1 League 1</v>
      </c>
      <c r="C22" t="s">
        <v>315</v>
      </c>
      <c r="D22" t="s">
        <v>316</v>
      </c>
      <c r="E22" t="s">
        <v>452</v>
      </c>
      <c r="F22">
        <v>1001</v>
      </c>
      <c r="G22">
        <v>245</v>
      </c>
      <c r="H22">
        <f t="shared" si="0"/>
        <v>6</v>
      </c>
    </row>
    <row r="23" spans="1:8" x14ac:dyDescent="0.25">
      <c r="A23">
        <v>245</v>
      </c>
      <c r="B23" t="str">
        <f>STANDINGS_RBI[[#This Row],[Team]]&amp;STANDINGS_RBI[[#This Row],[League]]</f>
        <v>Pounders MainMain Event Las Vegas April 1 League 1</v>
      </c>
      <c r="C23" t="s">
        <v>796</v>
      </c>
      <c r="D23" t="s">
        <v>266</v>
      </c>
      <c r="E23" t="s">
        <v>452</v>
      </c>
      <c r="F23">
        <v>998</v>
      </c>
      <c r="G23">
        <v>237.5</v>
      </c>
      <c r="H23">
        <f t="shared" si="0"/>
        <v>7</v>
      </c>
    </row>
    <row r="24" spans="1:8" x14ac:dyDescent="0.25">
      <c r="A24">
        <v>287</v>
      </c>
      <c r="B24" t="str">
        <f>STANDINGS_RBI[[#This Row],[Team]]&amp;STANDINGS_RBI[[#This Row],[League]]</f>
        <v>Team Only a Mother Can LoveMain Event Las Vegas April 1 League 1</v>
      </c>
      <c r="C24" t="s">
        <v>842</v>
      </c>
      <c r="D24" t="s">
        <v>140</v>
      </c>
      <c r="E24" t="s">
        <v>452</v>
      </c>
      <c r="F24">
        <v>986</v>
      </c>
      <c r="G24">
        <v>195</v>
      </c>
      <c r="H24">
        <f t="shared" si="0"/>
        <v>8</v>
      </c>
    </row>
    <row r="25" spans="1:8" x14ac:dyDescent="0.25">
      <c r="A25">
        <v>314</v>
      </c>
      <c r="B25" t="str">
        <f>STANDINGS_RBI[[#This Row],[Team]]&amp;STANDINGS_RBI[[#This Row],[League]]</f>
        <v>LEATHERNECK 9Main Event Las Vegas April 1 League 1</v>
      </c>
      <c r="C25" t="s">
        <v>670</v>
      </c>
      <c r="D25" t="s">
        <v>274</v>
      </c>
      <c r="E25" t="s">
        <v>452</v>
      </c>
      <c r="F25">
        <v>975</v>
      </c>
      <c r="G25">
        <v>167</v>
      </c>
      <c r="H25">
        <f t="shared" si="0"/>
        <v>9</v>
      </c>
    </row>
    <row r="26" spans="1:8" x14ac:dyDescent="0.25">
      <c r="A26">
        <v>356</v>
      </c>
      <c r="B26" t="str">
        <f>STANDINGS_RBI[[#This Row],[Team]]&amp;STANDINGS_RBI[[#This Row],[League]]</f>
        <v>Bob EnzyteMain Event Las Vegas April 1 League 1</v>
      </c>
      <c r="C26" t="s">
        <v>241</v>
      </c>
      <c r="D26" t="s">
        <v>242</v>
      </c>
      <c r="E26" t="s">
        <v>452</v>
      </c>
      <c r="F26">
        <v>956</v>
      </c>
      <c r="G26">
        <v>125</v>
      </c>
      <c r="H26">
        <f t="shared" si="0"/>
        <v>10</v>
      </c>
    </row>
    <row r="27" spans="1:8" x14ac:dyDescent="0.25">
      <c r="A27">
        <v>371</v>
      </c>
      <c r="B27" t="str">
        <f>STANDINGS_RBI[[#This Row],[Team]]&amp;STANDINGS_RBI[[#This Row],[League]]</f>
        <v>MustSeeTV314{M4}Main Event Las Vegas April 1 League 1</v>
      </c>
      <c r="C27" t="s">
        <v>727</v>
      </c>
      <c r="D27" t="s">
        <v>40</v>
      </c>
      <c r="E27" t="s">
        <v>452</v>
      </c>
      <c r="F27">
        <v>949</v>
      </c>
      <c r="G27">
        <v>110.5</v>
      </c>
      <c r="H27">
        <f t="shared" si="0"/>
        <v>11</v>
      </c>
    </row>
    <row r="28" spans="1:8" x14ac:dyDescent="0.25">
      <c r="A28">
        <v>380</v>
      </c>
      <c r="B28" t="str">
        <f>STANDINGS_RBI[[#This Row],[Team]]&amp;STANDINGS_RBI[[#This Row],[League]]</f>
        <v>Baseball FuriesMain Event Las Vegas April 1 League 1</v>
      </c>
      <c r="C28" t="s">
        <v>45</v>
      </c>
      <c r="D28" t="s">
        <v>46</v>
      </c>
      <c r="E28" t="s">
        <v>452</v>
      </c>
      <c r="F28">
        <v>942</v>
      </c>
      <c r="G28">
        <v>99.5</v>
      </c>
      <c r="H28">
        <f t="shared" si="0"/>
        <v>12</v>
      </c>
    </row>
    <row r="29" spans="1:8" x14ac:dyDescent="0.25">
      <c r="A29">
        <v>425</v>
      </c>
      <c r="B29" t="str">
        <f>STANDINGS_RBI[[#This Row],[Team]]&amp;STANDINGS_RBI[[#This Row],[League]]</f>
        <v>Team MatanMain Event Las Vegas April 1 League 1</v>
      </c>
      <c r="C29" t="s">
        <v>757</v>
      </c>
      <c r="D29" t="s">
        <v>362</v>
      </c>
      <c r="E29" t="s">
        <v>452</v>
      </c>
      <c r="F29">
        <v>913</v>
      </c>
      <c r="G29">
        <v>56</v>
      </c>
      <c r="H29">
        <f t="shared" si="0"/>
        <v>13</v>
      </c>
    </row>
    <row r="30" spans="1:8" x14ac:dyDescent="0.25">
      <c r="A30">
        <v>436</v>
      </c>
      <c r="B30" t="str">
        <f>STANDINGS_RBI[[#This Row],[Team]]&amp;STANDINGS_RBI[[#This Row],[League]]</f>
        <v>Vegas BanditMain Event Las Vegas April 1 League 1</v>
      </c>
      <c r="C30" t="s">
        <v>294</v>
      </c>
      <c r="D30" t="s">
        <v>295</v>
      </c>
      <c r="E30" t="s">
        <v>452</v>
      </c>
      <c r="F30">
        <v>906</v>
      </c>
      <c r="G30">
        <v>45</v>
      </c>
      <c r="H30">
        <f t="shared" si="0"/>
        <v>14</v>
      </c>
    </row>
    <row r="31" spans="1:8" x14ac:dyDescent="0.25">
      <c r="A31">
        <v>476</v>
      </c>
      <c r="B31" t="str">
        <f>STANDINGS_RBI[[#This Row],[Team]]&amp;STANDINGS_RBI[[#This Row],[League]]</f>
        <v>Yes! Yes! Yes!Main Event Las Vegas April 1 League 1</v>
      </c>
      <c r="C31" t="s">
        <v>786</v>
      </c>
      <c r="D31" t="s">
        <v>787</v>
      </c>
      <c r="E31" t="s">
        <v>452</v>
      </c>
      <c r="F31">
        <v>788</v>
      </c>
      <c r="G31">
        <v>5</v>
      </c>
      <c r="H31">
        <f t="shared" si="0"/>
        <v>15</v>
      </c>
    </row>
    <row r="32" spans="1:8" x14ac:dyDescent="0.25">
      <c r="A32">
        <v>20</v>
      </c>
      <c r="B32" t="str">
        <f>STANDINGS_RBI[[#This Row],[Team]]&amp;STANDINGS_RBI[[#This Row],[League]]</f>
        <v>Gold Star AwardMain Event Las Vegas April 1 League 2</v>
      </c>
      <c r="C32" t="s">
        <v>524</v>
      </c>
      <c r="D32" t="s">
        <v>365</v>
      </c>
      <c r="E32" t="s">
        <v>437</v>
      </c>
      <c r="F32">
        <v>1123</v>
      </c>
      <c r="G32">
        <v>460.5</v>
      </c>
      <c r="H32">
        <f t="shared" si="0"/>
        <v>1</v>
      </c>
    </row>
    <row r="33" spans="1:8" x14ac:dyDescent="0.25">
      <c r="A33">
        <v>22</v>
      </c>
      <c r="B33" t="str">
        <f>STANDINGS_RBI[[#This Row],[Team]]&amp;STANDINGS_RBI[[#This Row],[League]]</f>
        <v>K9 || LV3Main Event Las Vegas April 1 League 2</v>
      </c>
      <c r="C33" t="s">
        <v>483</v>
      </c>
      <c r="D33" t="s">
        <v>37</v>
      </c>
      <c r="E33" t="s">
        <v>437</v>
      </c>
      <c r="F33">
        <v>1121</v>
      </c>
      <c r="G33">
        <v>459</v>
      </c>
      <c r="H33">
        <f t="shared" si="0"/>
        <v>2</v>
      </c>
    </row>
    <row r="34" spans="1:8" x14ac:dyDescent="0.25">
      <c r="A34">
        <v>160</v>
      </c>
      <c r="B34" t="str">
        <f>STANDINGS_RBI[[#This Row],[Team]]&amp;STANDINGS_RBI[[#This Row],[League]]</f>
        <v>Main Event LVMain Event Las Vegas April 1 League 2</v>
      </c>
      <c r="C34" t="s">
        <v>584</v>
      </c>
      <c r="D34" t="s">
        <v>90</v>
      </c>
      <c r="E34" t="s">
        <v>437</v>
      </c>
      <c r="F34">
        <v>1039</v>
      </c>
      <c r="G34">
        <v>321</v>
      </c>
      <c r="H34">
        <f t="shared" si="0"/>
        <v>3</v>
      </c>
    </row>
    <row r="35" spans="1:8" x14ac:dyDescent="0.25">
      <c r="A35">
        <v>166</v>
      </c>
      <c r="B35" t="str">
        <f>STANDINGS_RBI[[#This Row],[Team]]&amp;STANDINGS_RBI[[#This Row],[League]]</f>
        <v>Lambda Lambda LambdaMain Event Las Vegas April 1 League 2</v>
      </c>
      <c r="C35" t="s">
        <v>480</v>
      </c>
      <c r="D35" t="s">
        <v>72</v>
      </c>
      <c r="E35" t="s">
        <v>437</v>
      </c>
      <c r="F35">
        <v>1036</v>
      </c>
      <c r="G35">
        <v>314.5</v>
      </c>
      <c r="H35">
        <f t="shared" si="0"/>
        <v>4</v>
      </c>
    </row>
    <row r="36" spans="1:8" x14ac:dyDescent="0.25">
      <c r="A36">
        <v>174</v>
      </c>
      <c r="B36" t="str">
        <f>STANDINGS_RBI[[#This Row],[Team]]&amp;STANDINGS_RBI[[#This Row],[League]]</f>
        <v>Black 11Main Event Las Vegas April 1 League 2</v>
      </c>
      <c r="C36" t="s">
        <v>702</v>
      </c>
      <c r="D36" t="s">
        <v>703</v>
      </c>
      <c r="E36" t="s">
        <v>437</v>
      </c>
      <c r="F36">
        <v>1030</v>
      </c>
      <c r="G36">
        <v>306</v>
      </c>
      <c r="H36">
        <f t="shared" si="0"/>
        <v>5</v>
      </c>
    </row>
    <row r="37" spans="1:8" x14ac:dyDescent="0.25">
      <c r="A37">
        <v>196</v>
      </c>
      <c r="B37" t="str">
        <f>STANDINGS_RBI[[#This Row],[Team]]&amp;STANDINGS_RBI[[#This Row],[League]]</f>
        <v>coldwater coyotesMain Event Las Vegas April 1 League 2</v>
      </c>
      <c r="C37" t="s">
        <v>644</v>
      </c>
      <c r="D37" t="s">
        <v>381</v>
      </c>
      <c r="E37" t="s">
        <v>437</v>
      </c>
      <c r="F37">
        <v>1019</v>
      </c>
      <c r="G37">
        <v>285</v>
      </c>
      <c r="H37">
        <f t="shared" si="0"/>
        <v>6</v>
      </c>
    </row>
    <row r="38" spans="1:8" x14ac:dyDescent="0.25">
      <c r="A38">
        <v>220</v>
      </c>
      <c r="B38" t="str">
        <f>STANDINGS_RBI[[#This Row],[Team]]&amp;STANDINGS_RBI[[#This Row],[League]]</f>
        <v>The HerdMain Event Las Vegas April 1 League 2</v>
      </c>
      <c r="C38" t="s">
        <v>528</v>
      </c>
      <c r="D38" t="s">
        <v>529</v>
      </c>
      <c r="E38" t="s">
        <v>437</v>
      </c>
      <c r="F38">
        <v>1009</v>
      </c>
      <c r="G38">
        <v>262.5</v>
      </c>
      <c r="H38">
        <f t="shared" si="0"/>
        <v>7</v>
      </c>
    </row>
    <row r="39" spans="1:8" x14ac:dyDescent="0.25">
      <c r="A39">
        <v>226</v>
      </c>
      <c r="B39" t="str">
        <f>STANDINGS_RBI[[#This Row],[Team]]&amp;STANDINGS_RBI[[#This Row],[League]]</f>
        <v>High Hard OneMain Event Las Vegas April 1 League 2</v>
      </c>
      <c r="C39" t="s">
        <v>782</v>
      </c>
      <c r="D39" t="s">
        <v>29</v>
      </c>
      <c r="E39" t="s">
        <v>437</v>
      </c>
      <c r="F39">
        <v>1006</v>
      </c>
      <c r="G39">
        <v>254</v>
      </c>
      <c r="H39">
        <f t="shared" si="0"/>
        <v>8</v>
      </c>
    </row>
    <row r="40" spans="1:8" x14ac:dyDescent="0.25">
      <c r="A40">
        <v>246</v>
      </c>
      <c r="B40" t="str">
        <f>STANDINGS_RBI[[#This Row],[Team]]&amp;STANDINGS_RBI[[#This Row],[League]]</f>
        <v>Sad SackMain Event Las Vegas April 1 League 2</v>
      </c>
      <c r="C40" t="s">
        <v>753</v>
      </c>
      <c r="D40" t="s">
        <v>262</v>
      </c>
      <c r="E40" t="s">
        <v>437</v>
      </c>
      <c r="F40">
        <v>998</v>
      </c>
      <c r="G40">
        <v>237.5</v>
      </c>
      <c r="H40">
        <f t="shared" si="0"/>
        <v>9</v>
      </c>
    </row>
    <row r="41" spans="1:8" x14ac:dyDescent="0.25">
      <c r="A41">
        <v>247</v>
      </c>
      <c r="B41" t="str">
        <f>STANDINGS_RBI[[#This Row],[Team]]&amp;STANDINGS_RBI[[#This Row],[League]]</f>
        <v>Edwards Bay Fox PenMain Event Las Vegas April 1 League 2</v>
      </c>
      <c r="C41" t="s">
        <v>436</v>
      </c>
      <c r="D41" t="s">
        <v>211</v>
      </c>
      <c r="E41" t="s">
        <v>437</v>
      </c>
      <c r="F41">
        <v>997</v>
      </c>
      <c r="G41">
        <v>232</v>
      </c>
      <c r="H41">
        <f t="shared" si="0"/>
        <v>10</v>
      </c>
    </row>
    <row r="42" spans="1:8" x14ac:dyDescent="0.25">
      <c r="A42">
        <v>256</v>
      </c>
      <c r="B42" t="str">
        <f>STANDINGS_RBI[[#This Row],[Team]]&amp;STANDINGS_RBI[[#This Row],[League]]</f>
        <v>Cub KickersMain Event Las Vegas April 1 League 2</v>
      </c>
      <c r="C42" t="s">
        <v>795</v>
      </c>
      <c r="D42" t="s">
        <v>356</v>
      </c>
      <c r="E42" t="s">
        <v>437</v>
      </c>
      <c r="F42">
        <v>993</v>
      </c>
      <c r="G42">
        <v>223.5</v>
      </c>
      <c r="H42">
        <f t="shared" si="0"/>
        <v>11</v>
      </c>
    </row>
    <row r="43" spans="1:8" x14ac:dyDescent="0.25">
      <c r="A43">
        <v>272</v>
      </c>
      <c r="B43" t="str">
        <f>STANDINGS_RBI[[#This Row],[Team]]&amp;STANDINGS_RBI[[#This Row],[League]]</f>
        <v>The ChameleonsMain Event Las Vegas April 1 League 2</v>
      </c>
      <c r="C43" t="s">
        <v>690</v>
      </c>
      <c r="D43" t="s">
        <v>691</v>
      </c>
      <c r="E43" t="s">
        <v>437</v>
      </c>
      <c r="F43">
        <v>991</v>
      </c>
      <c r="G43">
        <v>210.5</v>
      </c>
      <c r="H43">
        <f t="shared" si="0"/>
        <v>12</v>
      </c>
    </row>
    <row r="44" spans="1:8" x14ac:dyDescent="0.25">
      <c r="A44">
        <v>344</v>
      </c>
      <c r="B44" t="str">
        <f>STANDINGS_RBI[[#This Row],[Team]]&amp;STANDINGS_RBI[[#This Row],[League]]</f>
        <v>Bigly SmallsMain Event Las Vegas April 1 League 2</v>
      </c>
      <c r="C44" t="s">
        <v>744</v>
      </c>
      <c r="D44" t="s">
        <v>745</v>
      </c>
      <c r="E44" t="s">
        <v>437</v>
      </c>
      <c r="F44">
        <v>960</v>
      </c>
      <c r="G44">
        <v>135</v>
      </c>
      <c r="H44">
        <f t="shared" si="0"/>
        <v>13</v>
      </c>
    </row>
    <row r="45" spans="1:8" x14ac:dyDescent="0.25">
      <c r="A45">
        <v>345</v>
      </c>
      <c r="B45" t="str">
        <f>STANDINGS_RBI[[#This Row],[Team]]&amp;STANDINGS_RBI[[#This Row],[League]]</f>
        <v>High HopesMain Event Las Vegas April 1 League 2</v>
      </c>
      <c r="C45" t="s">
        <v>228</v>
      </c>
      <c r="D45" t="s">
        <v>229</v>
      </c>
      <c r="E45" t="s">
        <v>437</v>
      </c>
      <c r="F45">
        <v>960</v>
      </c>
      <c r="G45">
        <v>135</v>
      </c>
      <c r="H45">
        <f t="shared" si="0"/>
        <v>14</v>
      </c>
    </row>
    <row r="46" spans="1:8" x14ac:dyDescent="0.25">
      <c r="A46">
        <v>463</v>
      </c>
      <c r="B46" t="str">
        <f>STANDINGS_RBI[[#This Row],[Team]]&amp;STANDINGS_RBI[[#This Row],[League]]</f>
        <v>Bash BrosMain Event Las Vegas April 1 League 2</v>
      </c>
      <c r="C46" t="s">
        <v>818</v>
      </c>
      <c r="D46" t="s">
        <v>820</v>
      </c>
      <c r="E46" t="s">
        <v>437</v>
      </c>
      <c r="F46">
        <v>864</v>
      </c>
      <c r="G46">
        <v>17.5</v>
      </c>
      <c r="H46">
        <f t="shared" si="0"/>
        <v>15</v>
      </c>
    </row>
    <row r="47" spans="1:8" x14ac:dyDescent="0.25">
      <c r="A47">
        <v>78</v>
      </c>
      <c r="B47" t="str">
        <f>STANDINGS_RBI[[#This Row],[Team]]&amp;STANDINGS_RBI[[#This Row],[League]]</f>
        <v>Fire Dynasty BCMain Event Las Vegas April 1 League 3</v>
      </c>
      <c r="C47" t="s">
        <v>21</v>
      </c>
      <c r="D47" t="s">
        <v>22</v>
      </c>
      <c r="E47" t="s">
        <v>407</v>
      </c>
      <c r="F47">
        <v>1078</v>
      </c>
      <c r="G47">
        <v>402</v>
      </c>
      <c r="H47">
        <f t="shared" si="0"/>
        <v>1</v>
      </c>
    </row>
    <row r="48" spans="1:8" x14ac:dyDescent="0.25">
      <c r="A48">
        <v>85</v>
      </c>
      <c r="B48" t="str">
        <f>STANDINGS_RBI[[#This Row],[Team]]&amp;STANDINGS_RBI[[#This Row],[League]]</f>
        <v>Story TimeMain Event Las Vegas April 1 League 3</v>
      </c>
      <c r="C48" t="s">
        <v>701</v>
      </c>
      <c r="D48" t="s">
        <v>177</v>
      </c>
      <c r="E48" t="s">
        <v>407</v>
      </c>
      <c r="F48">
        <v>1076</v>
      </c>
      <c r="G48">
        <v>397</v>
      </c>
      <c r="H48">
        <f t="shared" si="0"/>
        <v>2</v>
      </c>
    </row>
    <row r="49" spans="1:8" x14ac:dyDescent="0.25">
      <c r="A49">
        <v>118</v>
      </c>
      <c r="B49" t="str">
        <f>STANDINGS_RBI[[#This Row],[Team]]&amp;STANDINGS_RBI[[#This Row],[League]]</f>
        <v>Bama #1Main Event Las Vegas April 1 League 3</v>
      </c>
      <c r="C49" t="s">
        <v>367</v>
      </c>
      <c r="D49" t="s">
        <v>127</v>
      </c>
      <c r="E49" t="s">
        <v>407</v>
      </c>
      <c r="F49">
        <v>1056</v>
      </c>
      <c r="G49">
        <v>362.5</v>
      </c>
      <c r="H49">
        <f t="shared" si="0"/>
        <v>3</v>
      </c>
    </row>
    <row r="50" spans="1:8" x14ac:dyDescent="0.25">
      <c r="A50">
        <v>150</v>
      </c>
      <c r="B50" t="str">
        <f>STANDINGS_RBI[[#This Row],[Team]]&amp;STANDINGS_RBI[[#This Row],[League]]</f>
        <v>FLAWLESS VICTORYMain Event Las Vegas April 1 League 3</v>
      </c>
      <c r="C50" t="s">
        <v>264</v>
      </c>
      <c r="D50" t="s">
        <v>265</v>
      </c>
      <c r="E50" t="s">
        <v>407</v>
      </c>
      <c r="F50">
        <v>1042</v>
      </c>
      <c r="G50">
        <v>329</v>
      </c>
      <c r="H50">
        <f t="shared" si="0"/>
        <v>4</v>
      </c>
    </row>
    <row r="51" spans="1:8" x14ac:dyDescent="0.25">
      <c r="A51">
        <v>162</v>
      </c>
      <c r="B51" t="str">
        <f>STANDINGS_RBI[[#This Row],[Team]]&amp;STANDINGS_RBI[[#This Row],[League]]</f>
        <v>Sultans of SmackMain Event Las Vegas April 1 League 3</v>
      </c>
      <c r="C51" t="s">
        <v>98</v>
      </c>
      <c r="D51" t="s">
        <v>99</v>
      </c>
      <c r="E51" t="s">
        <v>407</v>
      </c>
      <c r="F51">
        <v>1038</v>
      </c>
      <c r="G51">
        <v>319.5</v>
      </c>
      <c r="H51">
        <f t="shared" si="0"/>
        <v>5</v>
      </c>
    </row>
    <row r="52" spans="1:8" x14ac:dyDescent="0.25">
      <c r="A52">
        <v>165</v>
      </c>
      <c r="B52" t="str">
        <f>STANDINGS_RBI[[#This Row],[Team]]&amp;STANDINGS_RBI[[#This Row],[League]]</f>
        <v>Walla WallaMain Event Las Vegas April 1 League 3</v>
      </c>
      <c r="C52" t="s">
        <v>788</v>
      </c>
      <c r="D52" t="s">
        <v>789</v>
      </c>
      <c r="E52" t="s">
        <v>407</v>
      </c>
      <c r="F52">
        <v>1037</v>
      </c>
      <c r="G52">
        <v>317</v>
      </c>
      <c r="H52">
        <f t="shared" si="0"/>
        <v>6</v>
      </c>
    </row>
    <row r="53" spans="1:8" x14ac:dyDescent="0.25">
      <c r="A53">
        <v>192</v>
      </c>
      <c r="B53" t="str">
        <f>STANDINGS_RBI[[#This Row],[Team]]&amp;STANDINGS_RBI[[#This Row],[League]]</f>
        <v>Spinning DecompositionMain Event Las Vegas April 1 League 3</v>
      </c>
      <c r="C53" t="s">
        <v>785</v>
      </c>
      <c r="D53" t="s">
        <v>390</v>
      </c>
      <c r="E53" t="s">
        <v>407</v>
      </c>
      <c r="F53">
        <v>1021</v>
      </c>
      <c r="G53">
        <v>289</v>
      </c>
      <c r="H53">
        <f t="shared" si="0"/>
        <v>7</v>
      </c>
    </row>
    <row r="54" spans="1:8" x14ac:dyDescent="0.25">
      <c r="A54">
        <v>200</v>
      </c>
      <c r="B54" t="str">
        <f>STANDINGS_RBI[[#This Row],[Team]]&amp;STANDINGS_RBI[[#This Row],[League]]</f>
        <v>Worst Russians EverMain Event Las Vegas April 1 League 3</v>
      </c>
      <c r="C54" t="s">
        <v>159</v>
      </c>
      <c r="D54" t="s">
        <v>364</v>
      </c>
      <c r="E54" t="s">
        <v>407</v>
      </c>
      <c r="F54">
        <v>1018</v>
      </c>
      <c r="G54">
        <v>282</v>
      </c>
      <c r="H54">
        <f t="shared" si="0"/>
        <v>8</v>
      </c>
    </row>
    <row r="55" spans="1:8" x14ac:dyDescent="0.25">
      <c r="A55">
        <v>231</v>
      </c>
      <c r="B55" t="str">
        <f>STANDINGS_RBI[[#This Row],[Team]]&amp;STANDINGS_RBI[[#This Row],[League]]</f>
        <v>Team DoyleMain Event Las Vegas April 1 League 3</v>
      </c>
      <c r="C55" t="s">
        <v>363</v>
      </c>
      <c r="D55" t="s">
        <v>43</v>
      </c>
      <c r="E55" t="s">
        <v>407</v>
      </c>
      <c r="F55">
        <v>1005</v>
      </c>
      <c r="G55">
        <v>251</v>
      </c>
      <c r="H55">
        <f t="shared" si="0"/>
        <v>9</v>
      </c>
    </row>
    <row r="56" spans="1:8" x14ac:dyDescent="0.25">
      <c r="A56">
        <v>234</v>
      </c>
      <c r="B56" t="str">
        <f>STANDINGS_RBI[[#This Row],[Team]]&amp;STANDINGS_RBI[[#This Row],[League]]</f>
        <v>Team CameronMain Event Las Vegas April 1 League 3</v>
      </c>
      <c r="C56" t="s">
        <v>85</v>
      </c>
      <c r="D56" t="s">
        <v>86</v>
      </c>
      <c r="E56" t="s">
        <v>407</v>
      </c>
      <c r="F56">
        <v>1004</v>
      </c>
      <c r="G56">
        <v>247.5</v>
      </c>
      <c r="H56">
        <f t="shared" si="0"/>
        <v>10</v>
      </c>
    </row>
    <row r="57" spans="1:8" x14ac:dyDescent="0.25">
      <c r="A57">
        <v>253</v>
      </c>
      <c r="B57" t="str">
        <f>STANDINGS_RBI[[#This Row],[Team]]&amp;STANDINGS_RBI[[#This Row],[League]]</f>
        <v>Lamentation of Their WomenMain Event Las Vegas April 1 League 3</v>
      </c>
      <c r="C57" t="s">
        <v>742</v>
      </c>
      <c r="D57" t="s">
        <v>743</v>
      </c>
      <c r="E57" t="s">
        <v>407</v>
      </c>
      <c r="F57">
        <v>996</v>
      </c>
      <c r="G57">
        <v>228.5</v>
      </c>
      <c r="H57">
        <f t="shared" si="0"/>
        <v>11</v>
      </c>
    </row>
    <row r="58" spans="1:8" x14ac:dyDescent="0.25">
      <c r="A58">
        <v>299</v>
      </c>
      <c r="B58" t="str">
        <f>STANDINGS_RBI[[#This Row],[Team]]&amp;STANDINGS_RBI[[#This Row],[League]]</f>
        <v>Low TalkersMain Event Las Vegas April 1 League 3</v>
      </c>
      <c r="C58" t="s">
        <v>189</v>
      </c>
      <c r="D58" t="s">
        <v>190</v>
      </c>
      <c r="E58" t="s">
        <v>407</v>
      </c>
      <c r="F58">
        <v>980</v>
      </c>
      <c r="G58">
        <v>180.5</v>
      </c>
      <c r="H58">
        <f t="shared" si="0"/>
        <v>12</v>
      </c>
    </row>
    <row r="59" spans="1:8" x14ac:dyDescent="0.25">
      <c r="A59">
        <v>361</v>
      </c>
      <c r="B59" t="str">
        <f>STANDINGS_RBI[[#This Row],[Team]]&amp;STANDINGS_RBI[[#This Row],[League]]</f>
        <v>Team ChristensonMain Event Las Vegas April 1 League 3</v>
      </c>
      <c r="C59" t="s">
        <v>332</v>
      </c>
      <c r="D59" t="s">
        <v>68</v>
      </c>
      <c r="E59" t="s">
        <v>407</v>
      </c>
      <c r="F59">
        <v>955</v>
      </c>
      <c r="G59">
        <v>122</v>
      </c>
      <c r="H59">
        <f t="shared" si="0"/>
        <v>13</v>
      </c>
    </row>
    <row r="60" spans="1:8" x14ac:dyDescent="0.25">
      <c r="A60">
        <v>406</v>
      </c>
      <c r="B60" t="str">
        <f>STANDINGS_RBI[[#This Row],[Team]]&amp;STANDINGS_RBI[[#This Row],[League]]</f>
        <v>Party TitMain Event Las Vegas April 1 League 3</v>
      </c>
      <c r="C60" t="s">
        <v>699</v>
      </c>
      <c r="D60" t="s">
        <v>700</v>
      </c>
      <c r="E60" t="s">
        <v>407</v>
      </c>
      <c r="F60">
        <v>928</v>
      </c>
      <c r="G60">
        <v>75.5</v>
      </c>
      <c r="H60">
        <f t="shared" si="0"/>
        <v>14</v>
      </c>
    </row>
    <row r="61" spans="1:8" x14ac:dyDescent="0.25">
      <c r="A61">
        <v>466</v>
      </c>
      <c r="B61" t="str">
        <f>STANDINGS_RBI[[#This Row],[Team]]&amp;STANDINGS_RBI[[#This Row],[League]]</f>
        <v>ctm lvMain Event Las Vegas April 1 League 3</v>
      </c>
      <c r="C61" t="s">
        <v>832</v>
      </c>
      <c r="D61" t="s">
        <v>93</v>
      </c>
      <c r="E61" t="s">
        <v>407</v>
      </c>
      <c r="F61">
        <v>858</v>
      </c>
      <c r="G61">
        <v>15</v>
      </c>
      <c r="H61">
        <f t="shared" si="0"/>
        <v>15</v>
      </c>
    </row>
    <row r="62" spans="1:8" x14ac:dyDescent="0.25">
      <c r="A62">
        <v>32</v>
      </c>
      <c r="B62" t="str">
        <f>STANDINGS_RBI[[#This Row],[Team]]&amp;STANDINGS_RBI[[#This Row],[League]]</f>
        <v>Miami MacMain Event Las Vegas April 1 League 4</v>
      </c>
      <c r="C62" t="s">
        <v>267</v>
      </c>
      <c r="D62" t="s">
        <v>268</v>
      </c>
      <c r="E62" t="s">
        <v>459</v>
      </c>
      <c r="F62">
        <v>1112</v>
      </c>
      <c r="G62">
        <v>448.5</v>
      </c>
      <c r="H62">
        <f t="shared" si="0"/>
        <v>1</v>
      </c>
    </row>
    <row r="63" spans="1:8" x14ac:dyDescent="0.25">
      <c r="A63">
        <v>33</v>
      </c>
      <c r="B63" t="str">
        <f>STANDINGS_RBI[[#This Row],[Team]]&amp;STANDINGS_RBI[[#This Row],[League]]</f>
        <v>Not My YearMain Event Las Vegas April 1 League 4</v>
      </c>
      <c r="C63" t="s">
        <v>530</v>
      </c>
      <c r="D63" t="s">
        <v>28</v>
      </c>
      <c r="E63" t="s">
        <v>459</v>
      </c>
      <c r="F63">
        <v>1112</v>
      </c>
      <c r="G63">
        <v>448.5</v>
      </c>
      <c r="H63">
        <f t="shared" si="0"/>
        <v>2</v>
      </c>
    </row>
    <row r="64" spans="1:8" x14ac:dyDescent="0.25">
      <c r="A64">
        <v>88</v>
      </c>
      <c r="B64" t="str">
        <f>STANDINGS_RBI[[#This Row],[Team]]&amp;STANDINGS_RBI[[#This Row],[League]]</f>
        <v>King of QueensMain Event Las Vegas April 1 League 4</v>
      </c>
      <c r="C64" t="s">
        <v>105</v>
      </c>
      <c r="D64" t="s">
        <v>106</v>
      </c>
      <c r="E64" t="s">
        <v>459</v>
      </c>
      <c r="F64">
        <v>1075</v>
      </c>
      <c r="G64">
        <v>393</v>
      </c>
      <c r="H64">
        <f t="shared" si="0"/>
        <v>3</v>
      </c>
    </row>
    <row r="65" spans="1:8" x14ac:dyDescent="0.25">
      <c r="A65">
        <v>100</v>
      </c>
      <c r="B65" t="str">
        <f>STANDINGS_RBI[[#This Row],[Team]]&amp;STANDINGS_RBI[[#This Row],[League]]</f>
        <v>Nellie BeesMain Event Las Vegas April 1 League 4</v>
      </c>
      <c r="C65" t="s">
        <v>532</v>
      </c>
      <c r="D65" t="s">
        <v>533</v>
      </c>
      <c r="E65" t="s">
        <v>459</v>
      </c>
      <c r="F65">
        <v>1069</v>
      </c>
      <c r="G65">
        <v>381.5</v>
      </c>
      <c r="H65">
        <f t="shared" si="0"/>
        <v>4</v>
      </c>
    </row>
    <row r="66" spans="1:8" x14ac:dyDescent="0.25">
      <c r="A66">
        <v>108</v>
      </c>
      <c r="B66" t="str">
        <f>STANDINGS_RBI[[#This Row],[Team]]&amp;STANDINGS_RBI[[#This Row],[League]]</f>
        <v>Cleveland DustmitesMain Event Las Vegas April 1 League 4</v>
      </c>
      <c r="C66" t="s">
        <v>397</v>
      </c>
      <c r="D66" t="s">
        <v>293</v>
      </c>
      <c r="E66" t="s">
        <v>459</v>
      </c>
      <c r="F66">
        <v>1062</v>
      </c>
      <c r="G66">
        <v>372.5</v>
      </c>
      <c r="H66">
        <f t="shared" ref="H66:H129" si="1">IF(E66=E65,H65+1,1)</f>
        <v>5</v>
      </c>
    </row>
    <row r="67" spans="1:8" x14ac:dyDescent="0.25">
      <c r="A67">
        <v>161</v>
      </c>
      <c r="B67" t="str">
        <f>STANDINGS_RBI[[#This Row],[Team]]&amp;STANDINGS_RBI[[#This Row],[League]]</f>
        <v>Stricks SlumpBusters 3Main Event Las Vegas April 1 League 4</v>
      </c>
      <c r="C67" t="s">
        <v>683</v>
      </c>
      <c r="D67" t="s">
        <v>245</v>
      </c>
      <c r="E67" t="s">
        <v>459</v>
      </c>
      <c r="F67">
        <v>1038</v>
      </c>
      <c r="G67">
        <v>319.5</v>
      </c>
      <c r="H67">
        <f t="shared" si="1"/>
        <v>6</v>
      </c>
    </row>
    <row r="68" spans="1:8" x14ac:dyDescent="0.25">
      <c r="A68">
        <v>179</v>
      </c>
      <c r="B68" t="str">
        <f>STANDINGS_RBI[[#This Row],[Team]]&amp;STANDINGS_RBI[[#This Row],[League]]</f>
        <v>deadmoney6Main Event Las Vegas April 1 League 4</v>
      </c>
      <c r="C68" t="s">
        <v>308</v>
      </c>
      <c r="D68" t="s">
        <v>53</v>
      </c>
      <c r="E68" t="s">
        <v>459</v>
      </c>
      <c r="F68">
        <v>1029</v>
      </c>
      <c r="G68">
        <v>303</v>
      </c>
      <c r="H68">
        <f t="shared" si="1"/>
        <v>7</v>
      </c>
    </row>
    <row r="69" spans="1:8" x14ac:dyDescent="0.25">
      <c r="A69">
        <v>188</v>
      </c>
      <c r="B69" t="str">
        <f>STANDINGS_RBI[[#This Row],[Team]]&amp;STANDINGS_RBI[[#This Row],[League]]</f>
        <v>Main Squeeze 2Main Event Las Vegas April 1 League 4</v>
      </c>
      <c r="C69" t="s">
        <v>512</v>
      </c>
      <c r="D69" t="s">
        <v>238</v>
      </c>
      <c r="E69" t="s">
        <v>459</v>
      </c>
      <c r="F69">
        <v>1023</v>
      </c>
      <c r="G69">
        <v>293</v>
      </c>
      <c r="H69">
        <f t="shared" si="1"/>
        <v>8</v>
      </c>
    </row>
    <row r="70" spans="1:8" x14ac:dyDescent="0.25">
      <c r="A70">
        <v>225</v>
      </c>
      <c r="B70" t="str">
        <f>STANDINGS_RBI[[#This Row],[Team]]&amp;STANDINGS_RBI[[#This Row],[League]]</f>
        <v>The Yellow JerseysMain Event Las Vegas April 1 League 4</v>
      </c>
      <c r="C70" t="s">
        <v>790</v>
      </c>
      <c r="D70" t="s">
        <v>791</v>
      </c>
      <c r="E70" t="s">
        <v>459</v>
      </c>
      <c r="F70">
        <v>1008</v>
      </c>
      <c r="G70">
        <v>257.5</v>
      </c>
      <c r="H70">
        <f t="shared" si="1"/>
        <v>9</v>
      </c>
    </row>
    <row r="71" spans="1:8" x14ac:dyDescent="0.25">
      <c r="A71">
        <v>251</v>
      </c>
      <c r="B71" t="str">
        <f>STANDINGS_RBI[[#This Row],[Team]]&amp;STANDINGS_RBI[[#This Row],[League]]</f>
        <v>Waffle HouseMain Event Las Vegas April 1 League 4</v>
      </c>
      <c r="C71" t="s">
        <v>621</v>
      </c>
      <c r="D71" t="s">
        <v>622</v>
      </c>
      <c r="E71" t="s">
        <v>459</v>
      </c>
      <c r="F71">
        <v>997</v>
      </c>
      <c r="G71">
        <v>232</v>
      </c>
      <c r="H71">
        <f t="shared" si="1"/>
        <v>10</v>
      </c>
    </row>
    <row r="72" spans="1:8" x14ac:dyDescent="0.25">
      <c r="A72">
        <v>284</v>
      </c>
      <c r="B72" t="str">
        <f>STANDINGS_RBI[[#This Row],[Team]]&amp;STANDINGS_RBI[[#This Row],[League]]</f>
        <v>MANKIND NATION &amp; SEABASSMain Event Las Vegas April 1 League 4</v>
      </c>
      <c r="C72" t="s">
        <v>209</v>
      </c>
      <c r="D72" t="s">
        <v>210</v>
      </c>
      <c r="E72" t="s">
        <v>459</v>
      </c>
      <c r="F72">
        <v>987</v>
      </c>
      <c r="G72">
        <v>197.5</v>
      </c>
      <c r="H72">
        <f t="shared" si="1"/>
        <v>11</v>
      </c>
    </row>
    <row r="73" spans="1:8" x14ac:dyDescent="0.25">
      <c r="A73">
        <v>304</v>
      </c>
      <c r="B73" t="str">
        <f>STANDINGS_RBI[[#This Row],[Team]]&amp;STANDINGS_RBI[[#This Row],[League]]</f>
        <v>The Gamblers 2017Main Event Las Vegas April 1 League 4</v>
      </c>
      <c r="C73" t="s">
        <v>732</v>
      </c>
      <c r="D73" t="s">
        <v>272</v>
      </c>
      <c r="E73" t="s">
        <v>459</v>
      </c>
      <c r="F73">
        <v>979</v>
      </c>
      <c r="G73">
        <v>177</v>
      </c>
      <c r="H73">
        <f t="shared" si="1"/>
        <v>12</v>
      </c>
    </row>
    <row r="74" spans="1:8" x14ac:dyDescent="0.25">
      <c r="A74">
        <v>313</v>
      </c>
      <c r="B74" t="str">
        <f>STANDINGS_RBI[[#This Row],[Team]]&amp;STANDINGS_RBI[[#This Row],[League]]</f>
        <v>Fossy's StokedMain Event Las Vegas April 1 League 4</v>
      </c>
      <c r="C74" t="s">
        <v>593</v>
      </c>
      <c r="D74" t="s">
        <v>35</v>
      </c>
      <c r="E74" t="s">
        <v>459</v>
      </c>
      <c r="F74">
        <v>975</v>
      </c>
      <c r="G74">
        <v>167</v>
      </c>
      <c r="H74">
        <f t="shared" si="1"/>
        <v>13</v>
      </c>
    </row>
    <row r="75" spans="1:8" x14ac:dyDescent="0.25">
      <c r="A75">
        <v>433</v>
      </c>
      <c r="B75" t="str">
        <f>STANDINGS_RBI[[#This Row],[Team]]&amp;STANDINGS_RBI[[#This Row],[League]]</f>
        <v>CC's DesperadosMain Event Las Vegas April 1 League 4</v>
      </c>
      <c r="C75" t="s">
        <v>157</v>
      </c>
      <c r="D75" t="s">
        <v>158</v>
      </c>
      <c r="E75" t="s">
        <v>459</v>
      </c>
      <c r="F75">
        <v>907</v>
      </c>
      <c r="G75">
        <v>47.5</v>
      </c>
      <c r="H75">
        <f t="shared" si="1"/>
        <v>14</v>
      </c>
    </row>
    <row r="76" spans="1:8" x14ac:dyDescent="0.25">
      <c r="A76">
        <v>472</v>
      </c>
      <c r="B76" t="str">
        <f>STANDINGS_RBI[[#This Row],[Team]]&amp;STANDINGS_RBI[[#This Row],[League]]</f>
        <v>PACO THYMEMain Event Las Vegas April 1 League 4</v>
      </c>
      <c r="C76" t="s">
        <v>80</v>
      </c>
      <c r="D76" t="s">
        <v>81</v>
      </c>
      <c r="E76" t="s">
        <v>459</v>
      </c>
      <c r="F76">
        <v>837</v>
      </c>
      <c r="G76">
        <v>9</v>
      </c>
      <c r="H76">
        <f t="shared" si="1"/>
        <v>15</v>
      </c>
    </row>
    <row r="77" spans="1:8" x14ac:dyDescent="0.25">
      <c r="A77">
        <v>45</v>
      </c>
      <c r="B77" t="str">
        <f>STANDINGS_RBI[[#This Row],[Team]]&amp;STANDINGS_RBI[[#This Row],[League]]</f>
        <v>Bronx Yankees (ME2)Main Event Las Vegas April 1 League 5</v>
      </c>
      <c r="C77" t="s">
        <v>143</v>
      </c>
      <c r="D77" t="s">
        <v>88</v>
      </c>
      <c r="E77" t="s">
        <v>434</v>
      </c>
      <c r="F77">
        <v>1096</v>
      </c>
      <c r="G77">
        <v>435.5</v>
      </c>
      <c r="H77">
        <f t="shared" si="1"/>
        <v>1</v>
      </c>
    </row>
    <row r="78" spans="1:8" x14ac:dyDescent="0.25">
      <c r="A78">
        <v>46</v>
      </c>
      <c r="B78" t="str">
        <f>STANDINGS_RBI[[#This Row],[Team]]&amp;STANDINGS_RBI[[#This Row],[League]]</f>
        <v>Team WithrowMain Event Las Vegas April 1 League 5</v>
      </c>
      <c r="C78" t="s">
        <v>433</v>
      </c>
      <c r="D78" t="s">
        <v>375</v>
      </c>
      <c r="E78" t="s">
        <v>434</v>
      </c>
      <c r="F78">
        <v>1096</v>
      </c>
      <c r="G78">
        <v>435.5</v>
      </c>
      <c r="H78">
        <f t="shared" si="1"/>
        <v>2</v>
      </c>
    </row>
    <row r="79" spans="1:8" x14ac:dyDescent="0.25">
      <c r="A79">
        <v>52</v>
      </c>
      <c r="B79" t="str">
        <f>STANDINGS_RBI[[#This Row],[Team]]&amp;STANDINGS_RBI[[#This Row],[League]]</f>
        <v>Team RobinsonMain Event Las Vegas April 1 League 5</v>
      </c>
      <c r="C79" t="s">
        <v>59</v>
      </c>
      <c r="D79" t="s">
        <v>60</v>
      </c>
      <c r="E79" t="s">
        <v>434</v>
      </c>
      <c r="F79">
        <v>1091</v>
      </c>
      <c r="G79">
        <v>429</v>
      </c>
      <c r="H79">
        <f t="shared" si="1"/>
        <v>3</v>
      </c>
    </row>
    <row r="80" spans="1:8" x14ac:dyDescent="0.25">
      <c r="A80">
        <v>111</v>
      </c>
      <c r="B80" t="str">
        <f>STANDINGS_RBI[[#This Row],[Team]]&amp;STANDINGS_RBI[[#This Row],[League]]</f>
        <v>Cali CartelMain Event Las Vegas April 1 League 5</v>
      </c>
      <c r="C80" t="s">
        <v>133</v>
      </c>
      <c r="D80" t="s">
        <v>134</v>
      </c>
      <c r="E80" t="s">
        <v>434</v>
      </c>
      <c r="F80">
        <v>1060</v>
      </c>
      <c r="G80">
        <v>369.5</v>
      </c>
      <c r="H80">
        <f t="shared" si="1"/>
        <v>4</v>
      </c>
    </row>
    <row r="81" spans="1:8" x14ac:dyDescent="0.25">
      <c r="A81">
        <v>145</v>
      </c>
      <c r="B81" t="str">
        <f>STANDINGS_RBI[[#This Row],[Team]]&amp;STANDINGS_RBI[[#This Row],[League]]</f>
        <v>Cheaper cigsMain Event Las Vegas April 1 League 5</v>
      </c>
      <c r="C81" t="s">
        <v>585</v>
      </c>
      <c r="D81" t="s">
        <v>183</v>
      </c>
      <c r="E81" t="s">
        <v>434</v>
      </c>
      <c r="F81">
        <v>1044</v>
      </c>
      <c r="G81">
        <v>335</v>
      </c>
      <c r="H81">
        <f t="shared" si="1"/>
        <v>5</v>
      </c>
    </row>
    <row r="82" spans="1:8" x14ac:dyDescent="0.25">
      <c r="A82">
        <v>152</v>
      </c>
      <c r="B82" t="str">
        <f>STANDINGS_RBI[[#This Row],[Team]]&amp;STANDINGS_RBI[[#This Row],[League]]</f>
        <v>Hungry HipposMain Event Las Vegas April 1 League 5</v>
      </c>
      <c r="C82" t="s">
        <v>518</v>
      </c>
      <c r="D82" t="s">
        <v>519</v>
      </c>
      <c r="E82" t="s">
        <v>434</v>
      </c>
      <c r="F82">
        <v>1042</v>
      </c>
      <c r="G82">
        <v>329</v>
      </c>
      <c r="H82">
        <f t="shared" si="1"/>
        <v>6</v>
      </c>
    </row>
    <row r="83" spans="1:8" x14ac:dyDescent="0.25">
      <c r="A83">
        <v>157</v>
      </c>
      <c r="B83" t="str">
        <f>STANDINGS_RBI[[#This Row],[Team]]&amp;STANDINGS_RBI[[#This Row],[League]]</f>
        <v>Man In BlackMain Event Las Vegas April 1 League 5</v>
      </c>
      <c r="C83" t="s">
        <v>514</v>
      </c>
      <c r="D83" t="s">
        <v>212</v>
      </c>
      <c r="E83" t="s">
        <v>434</v>
      </c>
      <c r="F83">
        <v>1041</v>
      </c>
      <c r="G83">
        <v>324</v>
      </c>
      <c r="H83">
        <f t="shared" si="1"/>
        <v>7</v>
      </c>
    </row>
    <row r="84" spans="1:8" x14ac:dyDescent="0.25">
      <c r="A84">
        <v>172</v>
      </c>
      <c r="B84" t="str">
        <f>STANDINGS_RBI[[#This Row],[Team]]&amp;STANDINGS_RBI[[#This Row],[League]]</f>
        <v>Slappy and PentawMain Event Las Vegas April 1 League 5</v>
      </c>
      <c r="C84" t="s">
        <v>552</v>
      </c>
      <c r="D84" t="s">
        <v>55</v>
      </c>
      <c r="E84" t="s">
        <v>434</v>
      </c>
      <c r="F84">
        <v>1032</v>
      </c>
      <c r="G84">
        <v>309.5</v>
      </c>
      <c r="H84">
        <f t="shared" si="1"/>
        <v>8</v>
      </c>
    </row>
    <row r="85" spans="1:8" x14ac:dyDescent="0.25">
      <c r="A85">
        <v>209</v>
      </c>
      <c r="B85" t="str">
        <f>STANDINGS_RBI[[#This Row],[Team]]&amp;STANDINGS_RBI[[#This Row],[League]]</f>
        <v>Is It Football Season Yet?Main Event Las Vegas April 1 League 5</v>
      </c>
      <c r="C85" t="s">
        <v>813</v>
      </c>
      <c r="D85" t="s">
        <v>814</v>
      </c>
      <c r="E85" t="s">
        <v>434</v>
      </c>
      <c r="F85">
        <v>1013</v>
      </c>
      <c r="G85">
        <v>271</v>
      </c>
      <c r="H85">
        <f t="shared" si="1"/>
        <v>9</v>
      </c>
    </row>
    <row r="86" spans="1:8" x14ac:dyDescent="0.25">
      <c r="A86">
        <v>216</v>
      </c>
      <c r="B86" t="str">
        <f>STANDINGS_RBI[[#This Row],[Team]]&amp;STANDINGS_RBI[[#This Row],[League]]</f>
        <v>Dude, it's Football Season!!!Main Event Las Vegas April 1 League 5</v>
      </c>
      <c r="C86" t="s">
        <v>557</v>
      </c>
      <c r="D86" t="s">
        <v>255</v>
      </c>
      <c r="E86" t="s">
        <v>434</v>
      </c>
      <c r="F86">
        <v>1009</v>
      </c>
      <c r="G86">
        <v>262.5</v>
      </c>
      <c r="H86">
        <f t="shared" si="1"/>
        <v>10</v>
      </c>
    </row>
    <row r="87" spans="1:8" x14ac:dyDescent="0.25">
      <c r="A87">
        <v>267</v>
      </c>
      <c r="B87" t="str">
        <f>STANDINGS_RBI[[#This Row],[Team]]&amp;STANDINGS_RBI[[#This Row],[League]]</f>
        <v>Wags WarriorsMain Event Las Vegas April 1 League 5</v>
      </c>
      <c r="C87" t="s">
        <v>147</v>
      </c>
      <c r="D87" t="s">
        <v>148</v>
      </c>
      <c r="E87" t="s">
        <v>434</v>
      </c>
      <c r="F87">
        <v>992</v>
      </c>
      <c r="G87">
        <v>217</v>
      </c>
      <c r="H87">
        <f t="shared" si="1"/>
        <v>11</v>
      </c>
    </row>
    <row r="88" spans="1:8" x14ac:dyDescent="0.25">
      <c r="A88">
        <v>404</v>
      </c>
      <c r="B88" t="str">
        <f>STANDINGS_RBI[[#This Row],[Team]]&amp;STANDINGS_RBI[[#This Row],[League]]</f>
        <v>Texas ConnectionMain Event Las Vegas April 1 League 5</v>
      </c>
      <c r="C88" t="s">
        <v>165</v>
      </c>
      <c r="D88" t="s">
        <v>19</v>
      </c>
      <c r="E88" t="s">
        <v>434</v>
      </c>
      <c r="F88">
        <v>929</v>
      </c>
      <c r="G88">
        <v>78</v>
      </c>
      <c r="H88">
        <f t="shared" si="1"/>
        <v>12</v>
      </c>
    </row>
    <row r="89" spans="1:8" x14ac:dyDescent="0.25">
      <c r="A89">
        <v>413</v>
      </c>
      <c r="B89" t="str">
        <f>STANDINGS_RBI[[#This Row],[Team]]&amp;STANDINGS_RBI[[#This Row],[League]]</f>
        <v>Ray Of LightMain Event Las Vegas April 1 League 5</v>
      </c>
      <c r="C89" t="s">
        <v>864</v>
      </c>
      <c r="D89" t="s">
        <v>51</v>
      </c>
      <c r="E89" t="s">
        <v>434</v>
      </c>
      <c r="F89">
        <v>922</v>
      </c>
      <c r="G89">
        <v>67.5</v>
      </c>
      <c r="H89">
        <f t="shared" si="1"/>
        <v>13</v>
      </c>
    </row>
    <row r="90" spans="1:8" x14ac:dyDescent="0.25">
      <c r="A90">
        <v>423</v>
      </c>
      <c r="B90" t="str">
        <f>STANDINGS_RBI[[#This Row],[Team]]&amp;STANDINGS_RBI[[#This Row],[League]]</f>
        <v>Stewie's Team 2Main Event Las Vegas April 1 League 5</v>
      </c>
      <c r="C90" t="s">
        <v>772</v>
      </c>
      <c r="D90" t="s">
        <v>271</v>
      </c>
      <c r="E90" t="s">
        <v>434</v>
      </c>
      <c r="F90">
        <v>917</v>
      </c>
      <c r="G90">
        <v>58</v>
      </c>
      <c r="H90">
        <f t="shared" si="1"/>
        <v>14</v>
      </c>
    </row>
    <row r="91" spans="1:8" x14ac:dyDescent="0.25">
      <c r="A91">
        <v>447</v>
      </c>
      <c r="B91" t="str">
        <f>STANDINGS_RBI[[#This Row],[Team]]&amp;STANDINGS_RBI[[#This Row],[League]]</f>
        <v>Team EricksonMain Event Las Vegas April 1 League 5</v>
      </c>
      <c r="C91" t="s">
        <v>801</v>
      </c>
      <c r="D91" t="s">
        <v>138</v>
      </c>
      <c r="E91" t="s">
        <v>434</v>
      </c>
      <c r="F91">
        <v>890</v>
      </c>
      <c r="G91">
        <v>34</v>
      </c>
      <c r="H91">
        <f t="shared" si="1"/>
        <v>15</v>
      </c>
    </row>
    <row r="92" spans="1:8" x14ac:dyDescent="0.25">
      <c r="A92">
        <v>59</v>
      </c>
      <c r="B92" t="str">
        <f>STANDINGS_RBI[[#This Row],[Team]]&amp;STANDINGS_RBI[[#This Row],[League]]</f>
        <v>KILLEBREWMain Event Las Vegas April 1 League 6</v>
      </c>
      <c r="C92" t="s">
        <v>487</v>
      </c>
      <c r="D92" t="s">
        <v>176</v>
      </c>
      <c r="E92" t="s">
        <v>430</v>
      </c>
      <c r="F92">
        <v>1086</v>
      </c>
      <c r="G92">
        <v>421</v>
      </c>
      <c r="H92">
        <f t="shared" si="1"/>
        <v>1</v>
      </c>
    </row>
    <row r="93" spans="1:8" x14ac:dyDescent="0.25">
      <c r="A93">
        <v>76</v>
      </c>
      <c r="B93" t="str">
        <f>STANDINGS_RBI[[#This Row],[Team]]&amp;STANDINGS_RBI[[#This Row],[League]]</f>
        <v>RotoGut MainMain Event Las Vegas April 1 League 6</v>
      </c>
      <c r="C93" t="s">
        <v>429</v>
      </c>
      <c r="D93" t="s">
        <v>116</v>
      </c>
      <c r="E93" t="s">
        <v>430</v>
      </c>
      <c r="F93">
        <v>1079</v>
      </c>
      <c r="G93">
        <v>404.5</v>
      </c>
      <c r="H93">
        <f t="shared" si="1"/>
        <v>2</v>
      </c>
    </row>
    <row r="94" spans="1:8" x14ac:dyDescent="0.25">
      <c r="A94">
        <v>92</v>
      </c>
      <c r="B94" t="str">
        <f>STANDINGS_RBI[[#This Row],[Team]]&amp;STANDINGS_RBI[[#This Row],[League]]</f>
        <v>Serenity Now! LVMain Event Las Vegas April 1 League 6</v>
      </c>
      <c r="C94" t="s">
        <v>499</v>
      </c>
      <c r="D94" t="s">
        <v>198</v>
      </c>
      <c r="E94" t="s">
        <v>430</v>
      </c>
      <c r="F94">
        <v>1071</v>
      </c>
      <c r="G94">
        <v>389</v>
      </c>
      <c r="H94">
        <f t="shared" si="1"/>
        <v>3</v>
      </c>
    </row>
    <row r="95" spans="1:8" x14ac:dyDescent="0.25">
      <c r="A95">
        <v>167</v>
      </c>
      <c r="B95" t="str">
        <f>STANDINGS_RBI[[#This Row],[Team]]&amp;STANDINGS_RBI[[#This Row],[League]]</f>
        <v>Quahogs ME LVMain Event Las Vegas April 1 League 6</v>
      </c>
      <c r="C95" t="s">
        <v>612</v>
      </c>
      <c r="D95" t="s">
        <v>154</v>
      </c>
      <c r="E95" t="s">
        <v>430</v>
      </c>
      <c r="F95">
        <v>1036</v>
      </c>
      <c r="G95">
        <v>314.5</v>
      </c>
      <c r="H95">
        <f t="shared" si="1"/>
        <v>4</v>
      </c>
    </row>
    <row r="96" spans="1:8" x14ac:dyDescent="0.25">
      <c r="A96">
        <v>184</v>
      </c>
      <c r="B96" t="str">
        <f>STANDINGS_RBI[[#This Row],[Team]]&amp;STANDINGS_RBI[[#This Row],[League]]</f>
        <v>Four Headed MonstersMain Event Las Vegas April 1 League 6</v>
      </c>
      <c r="C96" t="s">
        <v>310</v>
      </c>
      <c r="D96" t="s">
        <v>263</v>
      </c>
      <c r="E96" t="s">
        <v>430</v>
      </c>
      <c r="F96">
        <v>1025</v>
      </c>
      <c r="G96">
        <v>297.5</v>
      </c>
      <c r="H96">
        <f t="shared" si="1"/>
        <v>5</v>
      </c>
    </row>
    <row r="97" spans="1:8" x14ac:dyDescent="0.25">
      <c r="A97">
        <v>203</v>
      </c>
      <c r="B97" t="str">
        <f>STANDINGS_RBI[[#This Row],[Team]]&amp;STANDINGS_RBI[[#This Row],[League]]</f>
        <v>Winter has comeMain Event Las Vegas April 1 League 6</v>
      </c>
      <c r="C97" t="s">
        <v>780</v>
      </c>
      <c r="D97" t="s">
        <v>281</v>
      </c>
      <c r="E97" t="s">
        <v>430</v>
      </c>
      <c r="F97">
        <v>1017</v>
      </c>
      <c r="G97">
        <v>278.5</v>
      </c>
      <c r="H97">
        <f t="shared" si="1"/>
        <v>6</v>
      </c>
    </row>
    <row r="98" spans="1:8" x14ac:dyDescent="0.25">
      <c r="A98">
        <v>238</v>
      </c>
      <c r="B98" t="str">
        <f>STANDINGS_RBI[[#This Row],[Team]]&amp;STANDINGS_RBI[[#This Row],[League]]</f>
        <v>Glenneration XMain Event Las Vegas April 1 League 6</v>
      </c>
      <c r="C98" t="s">
        <v>145</v>
      </c>
      <c r="D98" t="s">
        <v>146</v>
      </c>
      <c r="E98" t="s">
        <v>430</v>
      </c>
      <c r="F98">
        <v>999</v>
      </c>
      <c r="G98">
        <v>242</v>
      </c>
      <c r="H98">
        <f t="shared" si="1"/>
        <v>7</v>
      </c>
    </row>
    <row r="99" spans="1:8" x14ac:dyDescent="0.25">
      <c r="A99">
        <v>244</v>
      </c>
      <c r="B99" t="str">
        <f>STANDINGS_RBI[[#This Row],[Team]]&amp;STANDINGS_RBI[[#This Row],[League]]</f>
        <v>Patches Meningoencephalitis Egg Layer 2Main Event Las Vegas April 1 League 6</v>
      </c>
      <c r="C99" t="s">
        <v>686</v>
      </c>
      <c r="D99" t="s">
        <v>687</v>
      </c>
      <c r="E99" t="s">
        <v>430</v>
      </c>
      <c r="F99">
        <v>998</v>
      </c>
      <c r="G99">
        <v>237.5</v>
      </c>
      <c r="H99">
        <f t="shared" si="1"/>
        <v>8</v>
      </c>
    </row>
    <row r="100" spans="1:8" x14ac:dyDescent="0.25">
      <c r="A100">
        <v>295</v>
      </c>
      <c r="B100" t="str">
        <f>STANDINGS_RBI[[#This Row],[Team]]&amp;STANDINGS_RBI[[#This Row],[League]]</f>
        <v>DukesMain Event Las Vegas April 1 League 6</v>
      </c>
      <c r="C100" t="s">
        <v>799</v>
      </c>
      <c r="D100" t="s">
        <v>800</v>
      </c>
      <c r="E100" t="s">
        <v>430</v>
      </c>
      <c r="F100">
        <v>982</v>
      </c>
      <c r="G100">
        <v>185.5</v>
      </c>
      <c r="H100">
        <f t="shared" si="1"/>
        <v>9</v>
      </c>
    </row>
    <row r="101" spans="1:8" x14ac:dyDescent="0.25">
      <c r="A101">
        <v>300</v>
      </c>
      <c r="B101" t="str">
        <f>STANDINGS_RBI[[#This Row],[Team]]&amp;STANDINGS_RBI[[#This Row],[League]]</f>
        <v>Team HillMain Event Las Vegas April 1 League 6</v>
      </c>
      <c r="C101" t="s">
        <v>747</v>
      </c>
      <c r="D101" t="s">
        <v>266</v>
      </c>
      <c r="E101" t="s">
        <v>430</v>
      </c>
      <c r="F101">
        <v>980</v>
      </c>
      <c r="G101">
        <v>180.5</v>
      </c>
      <c r="H101">
        <f t="shared" si="1"/>
        <v>10</v>
      </c>
    </row>
    <row r="102" spans="1:8" x14ac:dyDescent="0.25">
      <c r="A102">
        <v>343</v>
      </c>
      <c r="B102" t="str">
        <f>STANDINGS_RBI[[#This Row],[Team]]&amp;STANDINGS_RBI[[#This Row],[League]]</f>
        <v>Team enfieldMain Event Las Vegas April 1 League 6</v>
      </c>
      <c r="C102" t="s">
        <v>204</v>
      </c>
      <c r="D102" t="s">
        <v>205</v>
      </c>
      <c r="E102" t="s">
        <v>430</v>
      </c>
      <c r="F102">
        <v>961</v>
      </c>
      <c r="G102">
        <v>140</v>
      </c>
      <c r="H102">
        <f t="shared" si="1"/>
        <v>11</v>
      </c>
    </row>
    <row r="103" spans="1:8" x14ac:dyDescent="0.25">
      <c r="A103">
        <v>364</v>
      </c>
      <c r="B103" t="str">
        <f>STANDINGS_RBI[[#This Row],[Team]]&amp;STANDINGS_RBI[[#This Row],[League]]</f>
        <v>Team ShookMain Event Las Vegas April 1 League 6</v>
      </c>
      <c r="C103" t="s">
        <v>323</v>
      </c>
      <c r="D103" t="s">
        <v>168</v>
      </c>
      <c r="E103" t="s">
        <v>430</v>
      </c>
      <c r="F103">
        <v>954</v>
      </c>
      <c r="G103">
        <v>118</v>
      </c>
      <c r="H103">
        <f t="shared" si="1"/>
        <v>12</v>
      </c>
    </row>
    <row r="104" spans="1:8" x14ac:dyDescent="0.25">
      <c r="A104">
        <v>376</v>
      </c>
      <c r="B104" t="str">
        <f>STANDINGS_RBI[[#This Row],[Team]]&amp;STANDINGS_RBI[[#This Row],[League]]</f>
        <v>BABIP McBatflipsMain Event Las Vegas April 1 League 6</v>
      </c>
      <c r="C104" t="s">
        <v>305</v>
      </c>
      <c r="D104" t="s">
        <v>24</v>
      </c>
      <c r="E104" t="s">
        <v>430</v>
      </c>
      <c r="F104">
        <v>946</v>
      </c>
      <c r="G104">
        <v>105</v>
      </c>
      <c r="H104">
        <f t="shared" si="1"/>
        <v>13</v>
      </c>
    </row>
    <row r="105" spans="1:8" x14ac:dyDescent="0.25">
      <c r="A105">
        <v>402</v>
      </c>
      <c r="B105" t="str">
        <f>STANDINGS_RBI[[#This Row],[Team]]&amp;STANDINGS_RBI[[#This Row],[League]]</f>
        <v>Big Bad Booty DaddyMain Event Las Vegas April 1 League 6</v>
      </c>
      <c r="C105" t="s">
        <v>570</v>
      </c>
      <c r="D105" t="s">
        <v>273</v>
      </c>
      <c r="E105" t="s">
        <v>430</v>
      </c>
      <c r="F105">
        <v>929</v>
      </c>
      <c r="G105">
        <v>78</v>
      </c>
      <c r="H105">
        <f t="shared" si="1"/>
        <v>14</v>
      </c>
    </row>
    <row r="106" spans="1:8" x14ac:dyDescent="0.25">
      <c r="A106">
        <v>416</v>
      </c>
      <c r="B106" t="str">
        <f>STANDINGS_RBI[[#This Row],[Team]]&amp;STANDINGS_RBI[[#This Row],[League]]</f>
        <v>The Goofy BastardsMain Event Las Vegas April 1 League 6</v>
      </c>
      <c r="C106" t="s">
        <v>383</v>
      </c>
      <c r="D106" t="s">
        <v>208</v>
      </c>
      <c r="E106" t="s">
        <v>430</v>
      </c>
      <c r="F106">
        <v>920</v>
      </c>
      <c r="G106">
        <v>64</v>
      </c>
      <c r="H106">
        <f t="shared" si="1"/>
        <v>15</v>
      </c>
    </row>
    <row r="107" spans="1:8" x14ac:dyDescent="0.25">
      <c r="A107">
        <v>21</v>
      </c>
      <c r="B107" t="str">
        <f>STANDINGS_RBI[[#This Row],[Team]]&amp;STANDINGS_RBI[[#This Row],[League]]</f>
        <v>Low TalkersMain Event Las Vegas March 25 League 1</v>
      </c>
      <c r="C107" t="s">
        <v>189</v>
      </c>
      <c r="D107" t="s">
        <v>190</v>
      </c>
      <c r="E107" t="s">
        <v>474</v>
      </c>
      <c r="F107">
        <v>1123</v>
      </c>
      <c r="G107">
        <v>460.5</v>
      </c>
      <c r="H107">
        <f t="shared" si="1"/>
        <v>1</v>
      </c>
    </row>
    <row r="108" spans="1:8" x14ac:dyDescent="0.25">
      <c r="A108">
        <v>53</v>
      </c>
      <c r="B108" t="str">
        <f>STANDINGS_RBI[[#This Row],[Team]]&amp;STANDINGS_RBI[[#This Row],[League]]</f>
        <v>The Flaming RoostersMain Event Las Vegas March 25 League 1</v>
      </c>
      <c r="C108" t="s">
        <v>169</v>
      </c>
      <c r="D108" t="s">
        <v>170</v>
      </c>
      <c r="E108" t="s">
        <v>474</v>
      </c>
      <c r="F108">
        <v>1091</v>
      </c>
      <c r="G108">
        <v>429</v>
      </c>
      <c r="H108">
        <f t="shared" si="1"/>
        <v>2</v>
      </c>
    </row>
    <row r="109" spans="1:8" x14ac:dyDescent="0.25">
      <c r="A109">
        <v>102</v>
      </c>
      <c r="B109" t="str">
        <f>STANDINGS_RBI[[#This Row],[Team]]&amp;STANDINGS_RBI[[#This Row],[League]]</f>
        <v>Atlanta 4 4 4'sMain Event Las Vegas March 25 League 1</v>
      </c>
      <c r="C109" t="s">
        <v>387</v>
      </c>
      <c r="D109" t="s">
        <v>109</v>
      </c>
      <c r="E109" t="s">
        <v>474</v>
      </c>
      <c r="F109">
        <v>1068</v>
      </c>
      <c r="G109">
        <v>378</v>
      </c>
      <c r="H109">
        <f t="shared" si="1"/>
        <v>3</v>
      </c>
    </row>
    <row r="110" spans="1:8" x14ac:dyDescent="0.25">
      <c r="A110">
        <v>117</v>
      </c>
      <c r="B110" t="str">
        <f>STANDINGS_RBI[[#This Row],[Team]]&amp;STANDINGS_RBI[[#This Row],[League]]</f>
        <v>Perdido Street StationMain Event Las Vegas March 25 League 1</v>
      </c>
      <c r="C110" t="s">
        <v>605</v>
      </c>
      <c r="D110" t="s">
        <v>402</v>
      </c>
      <c r="E110" t="s">
        <v>474</v>
      </c>
      <c r="F110">
        <v>1057</v>
      </c>
      <c r="G110">
        <v>365</v>
      </c>
      <c r="H110">
        <f t="shared" si="1"/>
        <v>4</v>
      </c>
    </row>
    <row r="111" spans="1:8" x14ac:dyDescent="0.25">
      <c r="A111">
        <v>119</v>
      </c>
      <c r="B111" t="str">
        <f>STANDINGS_RBI[[#This Row],[Team]]&amp;STANDINGS_RBI[[#This Row],[League]]</f>
        <v>The Notorious C.O.Z.Main Event Las Vegas March 25 League 1</v>
      </c>
      <c r="C111" t="s">
        <v>491</v>
      </c>
      <c r="D111" t="s">
        <v>122</v>
      </c>
      <c r="E111" t="s">
        <v>474</v>
      </c>
      <c r="F111">
        <v>1056</v>
      </c>
      <c r="G111">
        <v>362.5</v>
      </c>
      <c r="H111">
        <f t="shared" si="1"/>
        <v>5</v>
      </c>
    </row>
    <row r="112" spans="1:8" x14ac:dyDescent="0.25">
      <c r="A112">
        <v>158</v>
      </c>
      <c r="B112" t="str">
        <f>STANDINGS_RBI[[#This Row],[Team]]&amp;STANDINGS_RBI[[#This Row],[League]]</f>
        <v>Prestige WorldwideMain Event Las Vegas March 25 League 1</v>
      </c>
      <c r="C112" t="s">
        <v>403</v>
      </c>
      <c r="D112" t="s">
        <v>404</v>
      </c>
      <c r="E112" t="s">
        <v>474</v>
      </c>
      <c r="F112">
        <v>1041</v>
      </c>
      <c r="G112">
        <v>324</v>
      </c>
      <c r="H112">
        <f t="shared" si="1"/>
        <v>6</v>
      </c>
    </row>
    <row r="113" spans="1:8" x14ac:dyDescent="0.25">
      <c r="A113">
        <v>194</v>
      </c>
      <c r="B113" t="str">
        <f>STANDINGS_RBI[[#This Row],[Team]]&amp;STANDINGS_RBI[[#This Row],[League]]</f>
        <v>CC's DesperadosMain Event Las Vegas March 25 League 1</v>
      </c>
      <c r="C113" t="s">
        <v>157</v>
      </c>
      <c r="D113" t="s">
        <v>158</v>
      </c>
      <c r="E113" t="s">
        <v>474</v>
      </c>
      <c r="F113">
        <v>1020</v>
      </c>
      <c r="G113">
        <v>287</v>
      </c>
      <c r="H113">
        <f t="shared" si="1"/>
        <v>7</v>
      </c>
    </row>
    <row r="114" spans="1:8" x14ac:dyDescent="0.25">
      <c r="A114">
        <v>211</v>
      </c>
      <c r="B114" t="str">
        <f>STANDINGS_RBI[[#This Row],[Team]]&amp;STANDINGS_RBI[[#This Row],[League]]</f>
        <v>Team ShairsonMain Event Las Vegas March 25 League 1</v>
      </c>
      <c r="C114" t="s">
        <v>860</v>
      </c>
      <c r="D114" t="s">
        <v>180</v>
      </c>
      <c r="E114" t="s">
        <v>474</v>
      </c>
      <c r="F114">
        <v>1013</v>
      </c>
      <c r="G114">
        <v>271</v>
      </c>
      <c r="H114">
        <f t="shared" si="1"/>
        <v>8</v>
      </c>
    </row>
    <row r="115" spans="1:8" x14ac:dyDescent="0.25">
      <c r="A115">
        <v>222</v>
      </c>
      <c r="B115" t="str">
        <f>STANDINGS_RBI[[#This Row],[Team]]&amp;STANDINGS_RBI[[#This Row],[League]]</f>
        <v>*Rog*Main Event Las Vegas March 25 League 1</v>
      </c>
      <c r="C115" t="s">
        <v>488</v>
      </c>
      <c r="D115" t="s">
        <v>244</v>
      </c>
      <c r="E115" t="s">
        <v>474</v>
      </c>
      <c r="F115">
        <v>1008</v>
      </c>
      <c r="G115">
        <v>257.5</v>
      </c>
      <c r="H115">
        <f t="shared" si="1"/>
        <v>9</v>
      </c>
    </row>
    <row r="116" spans="1:8" x14ac:dyDescent="0.25">
      <c r="A116">
        <v>302</v>
      </c>
      <c r="B116" t="str">
        <f>STANDINGS_RBI[[#This Row],[Team]]&amp;STANDINGS_RBI[[#This Row],[League]]</f>
        <v>Welcome to StevielandMain Event Las Vegas March 25 League 1</v>
      </c>
      <c r="C116" t="s">
        <v>96</v>
      </c>
      <c r="D116" t="s">
        <v>97</v>
      </c>
      <c r="E116" t="s">
        <v>474</v>
      </c>
      <c r="F116">
        <v>980</v>
      </c>
      <c r="G116">
        <v>180.5</v>
      </c>
      <c r="H116">
        <f t="shared" si="1"/>
        <v>10</v>
      </c>
    </row>
    <row r="117" spans="1:8" x14ac:dyDescent="0.25">
      <c r="A117">
        <v>305</v>
      </c>
      <c r="B117" t="str">
        <f>STANDINGS_RBI[[#This Row],[Team]]&amp;STANDINGS_RBI[[#This Row],[League]]</f>
        <v>Tigers SlappyMain Event Las Vegas March 25 League 1</v>
      </c>
      <c r="C117" t="s">
        <v>54</v>
      </c>
      <c r="D117" t="s">
        <v>55</v>
      </c>
      <c r="E117" t="s">
        <v>474</v>
      </c>
      <c r="F117">
        <v>979</v>
      </c>
      <c r="G117">
        <v>177</v>
      </c>
      <c r="H117">
        <f t="shared" si="1"/>
        <v>11</v>
      </c>
    </row>
    <row r="118" spans="1:8" x14ac:dyDescent="0.25">
      <c r="A118">
        <v>335</v>
      </c>
      <c r="B118" t="str">
        <f>STANDINGS_RBI[[#This Row],[Team]]&amp;STANDINGS_RBI[[#This Row],[League]]</f>
        <v>Doug's DawgsMain Event Las Vegas March 25 League 1</v>
      </c>
      <c r="C118" t="s">
        <v>31</v>
      </c>
      <c r="D118" t="s">
        <v>32</v>
      </c>
      <c r="E118" t="s">
        <v>474</v>
      </c>
      <c r="F118">
        <v>965</v>
      </c>
      <c r="G118">
        <v>146.5</v>
      </c>
      <c r="H118">
        <f t="shared" si="1"/>
        <v>12</v>
      </c>
    </row>
    <row r="119" spans="1:8" x14ac:dyDescent="0.25">
      <c r="A119">
        <v>355</v>
      </c>
      <c r="B119" t="str">
        <f>STANDINGS_RBI[[#This Row],[Team]]&amp;STANDINGS_RBI[[#This Row],[League]]</f>
        <v>Moose on the LooseMain Event Las Vegas March 25 League 1</v>
      </c>
      <c r="C119" t="s">
        <v>214</v>
      </c>
      <c r="D119" t="s">
        <v>65</v>
      </c>
      <c r="E119" t="s">
        <v>474</v>
      </c>
      <c r="F119">
        <v>957</v>
      </c>
      <c r="G119">
        <v>127</v>
      </c>
      <c r="H119">
        <f t="shared" si="1"/>
        <v>13</v>
      </c>
    </row>
    <row r="120" spans="1:8" x14ac:dyDescent="0.25">
      <c r="A120">
        <v>428</v>
      </c>
      <c r="B120" t="str">
        <f>STANDINGS_RBI[[#This Row],[Team]]&amp;STANDINGS_RBI[[#This Row],[League]]</f>
        <v>TEAM RIVERA1Main Event Las Vegas March 25 League 1</v>
      </c>
      <c r="C120" t="s">
        <v>692</v>
      </c>
      <c r="D120" t="s">
        <v>693</v>
      </c>
      <c r="E120" t="s">
        <v>474</v>
      </c>
      <c r="F120">
        <v>912</v>
      </c>
      <c r="G120">
        <v>54</v>
      </c>
      <c r="H120">
        <f t="shared" si="1"/>
        <v>14</v>
      </c>
    </row>
    <row r="121" spans="1:8" x14ac:dyDescent="0.25">
      <c r="A121">
        <v>454</v>
      </c>
      <c r="B121" t="str">
        <f>STANDINGS_RBI[[#This Row],[Team]]&amp;STANDINGS_RBI[[#This Row],[League]]</f>
        <v>Chip Chop ChipMain Event Las Vegas March 25 League 1</v>
      </c>
      <c r="C121" t="s">
        <v>586</v>
      </c>
      <c r="D121" t="s">
        <v>587</v>
      </c>
      <c r="E121" t="s">
        <v>474</v>
      </c>
      <c r="F121">
        <v>882</v>
      </c>
      <c r="G121">
        <v>26.5</v>
      </c>
      <c r="H121">
        <f t="shared" si="1"/>
        <v>15</v>
      </c>
    </row>
    <row r="122" spans="1:8" x14ac:dyDescent="0.25">
      <c r="A122">
        <v>41</v>
      </c>
      <c r="B122" t="str">
        <f>STANDINGS_RBI[[#This Row],[Team]]&amp;STANDINGS_RBI[[#This Row],[League]]</f>
        <v>Sultans of SmackMain Event Las Vegas March 25 League 2</v>
      </c>
      <c r="C122" t="s">
        <v>98</v>
      </c>
      <c r="D122" t="s">
        <v>99</v>
      </c>
      <c r="E122" t="s">
        <v>453</v>
      </c>
      <c r="F122">
        <v>1105</v>
      </c>
      <c r="G122">
        <v>440</v>
      </c>
      <c r="H122">
        <f t="shared" si="1"/>
        <v>1</v>
      </c>
    </row>
    <row r="123" spans="1:8" x14ac:dyDescent="0.25">
      <c r="A123">
        <v>55</v>
      </c>
      <c r="B123" t="str">
        <f>STANDINGS_RBI[[#This Row],[Team]]&amp;STANDINGS_RBI[[#This Row],[League]]</f>
        <v>Dutch MafiaMain Event Las Vegas March 25 League 2</v>
      </c>
      <c r="C123" t="s">
        <v>222</v>
      </c>
      <c r="D123" t="s">
        <v>223</v>
      </c>
      <c r="E123" t="s">
        <v>453</v>
      </c>
      <c r="F123">
        <v>1088</v>
      </c>
      <c r="G123">
        <v>426</v>
      </c>
      <c r="H123">
        <f t="shared" si="1"/>
        <v>2</v>
      </c>
    </row>
    <row r="124" spans="1:8" x14ac:dyDescent="0.25">
      <c r="A124">
        <v>58</v>
      </c>
      <c r="B124" t="str">
        <f>STANDINGS_RBI[[#This Row],[Team]]&amp;STANDINGS_RBI[[#This Row],[League]]</f>
        <v>Wild Willie's TeamMain Event Las Vegas March 25 League 2</v>
      </c>
      <c r="C124" t="s">
        <v>576</v>
      </c>
      <c r="D124" t="s">
        <v>179</v>
      </c>
      <c r="E124" t="s">
        <v>453</v>
      </c>
      <c r="F124">
        <v>1087</v>
      </c>
      <c r="G124">
        <v>424</v>
      </c>
      <c r="H124">
        <f t="shared" si="1"/>
        <v>3</v>
      </c>
    </row>
    <row r="125" spans="1:8" x14ac:dyDescent="0.25">
      <c r="A125">
        <v>106</v>
      </c>
      <c r="B125" t="str">
        <f>STANDINGS_RBI[[#This Row],[Team]]&amp;STANDINGS_RBI[[#This Row],[League]]</f>
        <v>Bench BlazersMain Event Las Vegas March 25 League 2</v>
      </c>
      <c r="C125" t="s">
        <v>515</v>
      </c>
      <c r="D125" t="s">
        <v>516</v>
      </c>
      <c r="E125" t="s">
        <v>453</v>
      </c>
      <c r="F125">
        <v>1063</v>
      </c>
      <c r="G125">
        <v>374.5</v>
      </c>
      <c r="H125">
        <f t="shared" si="1"/>
        <v>4</v>
      </c>
    </row>
    <row r="126" spans="1:8" x14ac:dyDescent="0.25">
      <c r="A126">
        <v>144</v>
      </c>
      <c r="B126" t="str">
        <f>STANDINGS_RBI[[#This Row],[Team]]&amp;STANDINGS_RBI[[#This Row],[League]]</f>
        <v>Rock n' PipesMain Event Las Vegas March 25 League 2</v>
      </c>
      <c r="C126" t="s">
        <v>666</v>
      </c>
      <c r="D126" t="s">
        <v>668</v>
      </c>
      <c r="E126" t="s">
        <v>453</v>
      </c>
      <c r="F126">
        <v>1045</v>
      </c>
      <c r="G126">
        <v>337</v>
      </c>
      <c r="H126">
        <f t="shared" si="1"/>
        <v>5</v>
      </c>
    </row>
    <row r="127" spans="1:8" x14ac:dyDescent="0.25">
      <c r="A127">
        <v>183</v>
      </c>
      <c r="B127" t="str">
        <f>STANDINGS_RBI[[#This Row],[Team]]&amp;STANDINGS_RBI[[#This Row],[League]]</f>
        <v>Bellagio HeistMain Event Las Vegas March 25 League 2</v>
      </c>
      <c r="C127" t="s">
        <v>671</v>
      </c>
      <c r="D127" t="s">
        <v>673</v>
      </c>
      <c r="E127" t="s">
        <v>453</v>
      </c>
      <c r="F127">
        <v>1025</v>
      </c>
      <c r="G127">
        <v>297.5</v>
      </c>
      <c r="H127">
        <f t="shared" si="1"/>
        <v>6</v>
      </c>
    </row>
    <row r="128" spans="1:8" x14ac:dyDescent="0.25">
      <c r="A128">
        <v>258</v>
      </c>
      <c r="B128" t="str">
        <f>STANDINGS_RBI[[#This Row],[Team]]&amp;STANDINGS_RBI[[#This Row],[League]]</f>
        <v>Team WarnerMain Event Las Vegas March 25 League 2</v>
      </c>
      <c r="C128" t="s">
        <v>161</v>
      </c>
      <c r="D128" t="s">
        <v>162</v>
      </c>
      <c r="E128" t="s">
        <v>453</v>
      </c>
      <c r="F128">
        <v>993</v>
      </c>
      <c r="G128">
        <v>223.5</v>
      </c>
      <c r="H128">
        <f t="shared" si="1"/>
        <v>7</v>
      </c>
    </row>
    <row r="129" spans="1:8" x14ac:dyDescent="0.25">
      <c r="A129">
        <v>261</v>
      </c>
      <c r="B129" t="str">
        <f>STANDINGS_RBI[[#This Row],[Team]]&amp;STANDINGS_RBI[[#This Row],[League]]</f>
        <v>Clown Question BroMain Event Las Vegas March 25 League 2</v>
      </c>
      <c r="C129" t="s">
        <v>562</v>
      </c>
      <c r="D129" t="s">
        <v>564</v>
      </c>
      <c r="E129" t="s">
        <v>453</v>
      </c>
      <c r="F129">
        <v>992</v>
      </c>
      <c r="G129">
        <v>217</v>
      </c>
      <c r="H129">
        <f t="shared" si="1"/>
        <v>8</v>
      </c>
    </row>
    <row r="130" spans="1:8" x14ac:dyDescent="0.25">
      <c r="A130">
        <v>290</v>
      </c>
      <c r="B130" t="str">
        <f>STANDINGS_RBI[[#This Row],[Team]]&amp;STANDINGS_RBI[[#This Row],[League]]</f>
        <v>What Happens in Vegas...Main Event Las Vegas March 25 League 2</v>
      </c>
      <c r="C130" t="s">
        <v>724</v>
      </c>
      <c r="D130" t="s">
        <v>240</v>
      </c>
      <c r="E130" t="s">
        <v>453</v>
      </c>
      <c r="F130">
        <v>985</v>
      </c>
      <c r="G130">
        <v>191.5</v>
      </c>
      <c r="H130">
        <f t="shared" ref="H130:H193" si="2">IF(E130=E129,H129+1,1)</f>
        <v>9</v>
      </c>
    </row>
    <row r="131" spans="1:8" x14ac:dyDescent="0.25">
      <c r="A131">
        <v>308</v>
      </c>
      <c r="B131" t="str">
        <f>STANDINGS_RBI[[#This Row],[Team]]&amp;STANDINGS_RBI[[#This Row],[League]]</f>
        <v>Butler Baseball ClubMain Event Las Vegas March 25 League 2</v>
      </c>
      <c r="C131" t="s">
        <v>730</v>
      </c>
      <c r="D131" t="s">
        <v>731</v>
      </c>
      <c r="E131" t="s">
        <v>453</v>
      </c>
      <c r="F131">
        <v>977</v>
      </c>
      <c r="G131">
        <v>173</v>
      </c>
      <c r="H131">
        <f t="shared" si="2"/>
        <v>10</v>
      </c>
    </row>
    <row r="132" spans="1:8" x14ac:dyDescent="0.25">
      <c r="A132">
        <v>315</v>
      </c>
      <c r="B132" t="str">
        <f>STANDINGS_RBI[[#This Row],[Team]]&amp;STANDINGS_RBI[[#This Row],[League]]</f>
        <v>Team passalacquaMain Event Las Vegas March 25 League 2</v>
      </c>
      <c r="C132" t="s">
        <v>467</v>
      </c>
      <c r="D132" t="s">
        <v>468</v>
      </c>
      <c r="E132" t="s">
        <v>453</v>
      </c>
      <c r="F132">
        <v>975</v>
      </c>
      <c r="G132">
        <v>167</v>
      </c>
      <c r="H132">
        <f t="shared" si="2"/>
        <v>11</v>
      </c>
    </row>
    <row r="133" spans="1:8" x14ac:dyDescent="0.25">
      <c r="A133">
        <v>370</v>
      </c>
      <c r="B133" t="str">
        <f>STANDINGS_RBI[[#This Row],[Team]]&amp;STANDINGS_RBI[[#This Row],[League]]</f>
        <v>MudhensMain Event Las Vegas March 25 League 2</v>
      </c>
      <c r="C133" t="s">
        <v>18</v>
      </c>
      <c r="D133" t="s">
        <v>19</v>
      </c>
      <c r="E133" t="s">
        <v>453</v>
      </c>
      <c r="F133">
        <v>949</v>
      </c>
      <c r="G133">
        <v>110.5</v>
      </c>
      <c r="H133">
        <f t="shared" si="2"/>
        <v>12</v>
      </c>
    </row>
    <row r="134" spans="1:8" x14ac:dyDescent="0.25">
      <c r="A134">
        <v>418</v>
      </c>
      <c r="B134" t="str">
        <f>STANDINGS_RBI[[#This Row],[Team]]&amp;STANDINGS_RBI[[#This Row],[League]]</f>
        <v>zzzzzzzzMain Event Las Vegas March 25 League 2</v>
      </c>
      <c r="C134" t="s">
        <v>841</v>
      </c>
      <c r="D134" t="s">
        <v>110</v>
      </c>
      <c r="E134" t="s">
        <v>453</v>
      </c>
      <c r="F134">
        <v>920</v>
      </c>
      <c r="G134">
        <v>64</v>
      </c>
      <c r="H134">
        <f t="shared" si="2"/>
        <v>13</v>
      </c>
    </row>
    <row r="135" spans="1:8" x14ac:dyDescent="0.25">
      <c r="A135">
        <v>450</v>
      </c>
      <c r="B135" t="str">
        <f>STANDINGS_RBI[[#This Row],[Team]]&amp;STANDINGS_RBI[[#This Row],[League]]</f>
        <v>MoneyMain Event Las Vegas March 25 League 2</v>
      </c>
      <c r="C135" t="s">
        <v>736</v>
      </c>
      <c r="D135" t="s">
        <v>67</v>
      </c>
      <c r="E135" t="s">
        <v>453</v>
      </c>
      <c r="F135">
        <v>888</v>
      </c>
      <c r="G135">
        <v>31.5</v>
      </c>
      <c r="H135">
        <f t="shared" si="2"/>
        <v>14</v>
      </c>
    </row>
    <row r="136" spans="1:8" x14ac:dyDescent="0.25">
      <c r="A136">
        <v>456</v>
      </c>
      <c r="B136" t="str">
        <f>STANDINGS_RBI[[#This Row],[Team]]&amp;STANDINGS_RBI[[#This Row],[League]]</f>
        <v>Betts All InMain Event Las Vegas March 25 League 2</v>
      </c>
      <c r="C136" t="s">
        <v>853</v>
      </c>
      <c r="D136" t="s">
        <v>854</v>
      </c>
      <c r="E136" t="s">
        <v>453</v>
      </c>
      <c r="F136">
        <v>876</v>
      </c>
      <c r="G136">
        <v>25</v>
      </c>
      <c r="H136">
        <f t="shared" si="2"/>
        <v>15</v>
      </c>
    </row>
    <row r="137" spans="1:8" x14ac:dyDescent="0.25">
      <c r="A137">
        <v>10</v>
      </c>
      <c r="B137" t="str">
        <f>STANDINGS_RBI[[#This Row],[Team]]&amp;STANDINGS_RBI[[#This Row],[League]]</f>
        <v>BNBearsMain Event Las Vegas March 30 5 pm PT</v>
      </c>
      <c r="C137" t="s">
        <v>477</v>
      </c>
      <c r="D137" t="s">
        <v>139</v>
      </c>
      <c r="E137" t="s">
        <v>478</v>
      </c>
      <c r="F137">
        <v>1143</v>
      </c>
      <c r="G137">
        <v>470.5</v>
      </c>
      <c r="H137">
        <f t="shared" si="2"/>
        <v>1</v>
      </c>
    </row>
    <row r="138" spans="1:8" x14ac:dyDescent="0.25">
      <c r="A138">
        <v>19</v>
      </c>
      <c r="B138" t="str">
        <f>STANDINGS_RBI[[#This Row],[Team]]&amp;STANDINGS_RBI[[#This Row],[League]]</f>
        <v>Arnold's RugMain Event Las Vegas March 30 5 pm PT</v>
      </c>
      <c r="C138" t="s">
        <v>306</v>
      </c>
      <c r="D138" t="s">
        <v>35</v>
      </c>
      <c r="E138" t="s">
        <v>478</v>
      </c>
      <c r="F138">
        <v>1125</v>
      </c>
      <c r="G138">
        <v>462</v>
      </c>
      <c r="H138">
        <f t="shared" si="2"/>
        <v>2</v>
      </c>
    </row>
    <row r="139" spans="1:8" x14ac:dyDescent="0.25">
      <c r="A139">
        <v>50</v>
      </c>
      <c r="B139" t="str">
        <f>STANDINGS_RBI[[#This Row],[Team]]&amp;STANDINGS_RBI[[#This Row],[League]]</f>
        <v>Team enfieldMain Event Las Vegas March 30 5 pm PT</v>
      </c>
      <c r="C139" t="s">
        <v>204</v>
      </c>
      <c r="D139" t="s">
        <v>205</v>
      </c>
      <c r="E139" t="s">
        <v>478</v>
      </c>
      <c r="F139">
        <v>1093</v>
      </c>
      <c r="G139">
        <v>431</v>
      </c>
      <c r="H139">
        <f t="shared" si="2"/>
        <v>3</v>
      </c>
    </row>
    <row r="140" spans="1:8" x14ac:dyDescent="0.25">
      <c r="A140">
        <v>51</v>
      </c>
      <c r="B140" t="str">
        <f>STANDINGS_RBI[[#This Row],[Team]]&amp;STANDINGS_RBI[[#This Row],[League]]</f>
        <v>Baseball FuriesMain Event Las Vegas March 30 5 pm PT</v>
      </c>
      <c r="C140" t="s">
        <v>45</v>
      </c>
      <c r="D140" t="s">
        <v>46</v>
      </c>
      <c r="E140" t="s">
        <v>478</v>
      </c>
      <c r="F140">
        <v>1091</v>
      </c>
      <c r="G140">
        <v>429</v>
      </c>
      <c r="H140">
        <f t="shared" si="2"/>
        <v>4</v>
      </c>
    </row>
    <row r="141" spans="1:8" x14ac:dyDescent="0.25">
      <c r="A141">
        <v>124</v>
      </c>
      <c r="B141" t="str">
        <f>STANDINGS_RBI[[#This Row],[Team]]&amp;STANDINGS_RBI[[#This Row],[League]]</f>
        <v>KILLEBREWMain Event Las Vegas March 30 5 pm PT</v>
      </c>
      <c r="C141" t="s">
        <v>487</v>
      </c>
      <c r="D141" t="s">
        <v>565</v>
      </c>
      <c r="E141" t="s">
        <v>478</v>
      </c>
      <c r="F141">
        <v>1054</v>
      </c>
      <c r="G141">
        <v>358.5</v>
      </c>
      <c r="H141">
        <f t="shared" si="2"/>
        <v>5</v>
      </c>
    </row>
    <row r="142" spans="1:8" x14ac:dyDescent="0.25">
      <c r="A142">
        <v>193</v>
      </c>
      <c r="B142" t="str">
        <f>STANDINGS_RBI[[#This Row],[Team]]&amp;STANDINGS_RBI[[#This Row],[League]]</f>
        <v>Stewie's Team 1Main Event Las Vegas March 30 5 pm PT</v>
      </c>
      <c r="C142" t="s">
        <v>626</v>
      </c>
      <c r="D142" t="s">
        <v>271</v>
      </c>
      <c r="E142" t="s">
        <v>478</v>
      </c>
      <c r="F142">
        <v>1021</v>
      </c>
      <c r="G142">
        <v>289</v>
      </c>
      <c r="H142">
        <f t="shared" si="2"/>
        <v>6</v>
      </c>
    </row>
    <row r="143" spans="1:8" x14ac:dyDescent="0.25">
      <c r="A143">
        <v>239</v>
      </c>
      <c r="B143" t="str">
        <f>STANDINGS_RBI[[#This Row],[Team]]&amp;STANDINGS_RBI[[#This Row],[League]]</f>
        <v>Main Squeeze 1Main Event Las Vegas March 30 5 pm PT</v>
      </c>
      <c r="C143" t="s">
        <v>750</v>
      </c>
      <c r="D143" t="s">
        <v>238</v>
      </c>
      <c r="E143" t="s">
        <v>478</v>
      </c>
      <c r="F143">
        <v>999</v>
      </c>
      <c r="G143">
        <v>242</v>
      </c>
      <c r="H143">
        <f t="shared" si="2"/>
        <v>7</v>
      </c>
    </row>
    <row r="144" spans="1:8" x14ac:dyDescent="0.25">
      <c r="A144">
        <v>270</v>
      </c>
      <c r="B144" t="str">
        <f>STANDINGS_RBI[[#This Row],[Team]]&amp;STANDINGS_RBI[[#This Row],[League]]</f>
        <v>PACO THYMEMain Event Las Vegas March 30 5 pm PT</v>
      </c>
      <c r="C144" t="s">
        <v>80</v>
      </c>
      <c r="D144" t="s">
        <v>81</v>
      </c>
      <c r="E144" t="s">
        <v>478</v>
      </c>
      <c r="F144">
        <v>991</v>
      </c>
      <c r="G144">
        <v>210.5</v>
      </c>
      <c r="H144">
        <f t="shared" si="2"/>
        <v>8</v>
      </c>
    </row>
    <row r="145" spans="1:8" x14ac:dyDescent="0.25">
      <c r="A145">
        <v>276</v>
      </c>
      <c r="B145" t="str">
        <f>STANDINGS_RBI[[#This Row],[Team]]&amp;STANDINGS_RBI[[#This Row],[League]]</f>
        <v>MudhensMain Event Las Vegas March 30 5 pm PT</v>
      </c>
      <c r="C145" t="s">
        <v>18</v>
      </c>
      <c r="D145" t="s">
        <v>19</v>
      </c>
      <c r="E145" t="s">
        <v>478</v>
      </c>
      <c r="F145">
        <v>989</v>
      </c>
      <c r="G145">
        <v>204.5</v>
      </c>
      <c r="H145">
        <f t="shared" si="2"/>
        <v>9</v>
      </c>
    </row>
    <row r="146" spans="1:8" x14ac:dyDescent="0.25">
      <c r="A146">
        <v>281</v>
      </c>
      <c r="B146" t="str">
        <f>STANDINGS_RBI[[#This Row],[Team]]&amp;STANDINGS_RBI[[#This Row],[League]]</f>
        <v>Low TalkersMain Event Las Vegas March 30 5 pm PT</v>
      </c>
      <c r="C146" t="s">
        <v>189</v>
      </c>
      <c r="D146" t="s">
        <v>190</v>
      </c>
      <c r="E146" t="s">
        <v>478</v>
      </c>
      <c r="F146">
        <v>988</v>
      </c>
      <c r="G146">
        <v>200</v>
      </c>
      <c r="H146">
        <f t="shared" si="2"/>
        <v>10</v>
      </c>
    </row>
    <row r="147" spans="1:8" x14ac:dyDescent="0.25">
      <c r="A147">
        <v>332</v>
      </c>
      <c r="B147" t="str">
        <f>STANDINGS_RBI[[#This Row],[Team]]&amp;STANDINGS_RBI[[#This Row],[League]]</f>
        <v>SandstormMain Event Las Vegas March 30 5 pm PT</v>
      </c>
      <c r="C147" t="s">
        <v>830</v>
      </c>
      <c r="D147" t="s">
        <v>831</v>
      </c>
      <c r="E147" t="s">
        <v>478</v>
      </c>
      <c r="F147">
        <v>966</v>
      </c>
      <c r="G147">
        <v>148.5</v>
      </c>
      <c r="H147">
        <f t="shared" si="2"/>
        <v>11</v>
      </c>
    </row>
    <row r="148" spans="1:8" x14ac:dyDescent="0.25">
      <c r="A148">
        <v>362</v>
      </c>
      <c r="B148" t="str">
        <f>STANDINGS_RBI[[#This Row],[Team]]&amp;STANDINGS_RBI[[#This Row],[League]]</f>
        <v>DegeneratesMain Event Las Vegas March 30 5 pm PT</v>
      </c>
      <c r="C148" t="s">
        <v>708</v>
      </c>
      <c r="D148" t="s">
        <v>711</v>
      </c>
      <c r="E148" t="s">
        <v>478</v>
      </c>
      <c r="F148">
        <v>954</v>
      </c>
      <c r="G148">
        <v>118</v>
      </c>
      <c r="H148">
        <f t="shared" si="2"/>
        <v>12</v>
      </c>
    </row>
    <row r="149" spans="1:8" x14ac:dyDescent="0.25">
      <c r="A149">
        <v>384</v>
      </c>
      <c r="B149" t="str">
        <f>STANDINGS_RBI[[#This Row],[Team]]&amp;STANDINGS_RBI[[#This Row],[League]]</f>
        <v>The ShirishamaMain Event Las Vegas March 30 5 pm PT</v>
      </c>
      <c r="C149" t="s">
        <v>837</v>
      </c>
      <c r="D149" t="s">
        <v>838</v>
      </c>
      <c r="E149" t="s">
        <v>478</v>
      </c>
      <c r="F149">
        <v>941</v>
      </c>
      <c r="G149">
        <v>97</v>
      </c>
      <c r="H149">
        <f t="shared" si="2"/>
        <v>13</v>
      </c>
    </row>
    <row r="150" spans="1:8" x14ac:dyDescent="0.25">
      <c r="A150">
        <v>395</v>
      </c>
      <c r="B150" t="str">
        <f>STANDINGS_RBI[[#This Row],[Team]]&amp;STANDINGS_RBI[[#This Row],[League]]</f>
        <v>Murder Inc.Main Event Las Vegas March 30 5 pm PT</v>
      </c>
      <c r="C150" t="s">
        <v>386</v>
      </c>
      <c r="D150" t="s">
        <v>131</v>
      </c>
      <c r="E150" t="s">
        <v>478</v>
      </c>
      <c r="F150">
        <v>935</v>
      </c>
      <c r="G150">
        <v>86</v>
      </c>
      <c r="H150">
        <f t="shared" si="2"/>
        <v>14</v>
      </c>
    </row>
    <row r="151" spans="1:8" x14ac:dyDescent="0.25">
      <c r="A151">
        <v>400</v>
      </c>
      <c r="B151" t="str">
        <f>STANDINGS_RBI[[#This Row],[Team]]&amp;STANDINGS_RBI[[#This Row],[League]]</f>
        <v>The Ron Jeremy of Midget PornMain Event Las Vegas March 30 5 pm PT</v>
      </c>
      <c r="C151" t="s">
        <v>368</v>
      </c>
      <c r="D151" t="s">
        <v>126</v>
      </c>
      <c r="E151" t="s">
        <v>478</v>
      </c>
      <c r="F151">
        <v>931</v>
      </c>
      <c r="G151">
        <v>82.5</v>
      </c>
      <c r="H151">
        <f t="shared" si="2"/>
        <v>15</v>
      </c>
    </row>
    <row r="152" spans="1:8" x14ac:dyDescent="0.25">
      <c r="A152">
        <v>11</v>
      </c>
      <c r="B152" t="str">
        <f>STANDINGS_RBI[[#This Row],[Team]]&amp;STANDINGS_RBI[[#This Row],[League]]</f>
        <v>Leave the Gun, Take the CannoliMain Event New York March 25 League 1</v>
      </c>
      <c r="C152" t="s">
        <v>577</v>
      </c>
      <c r="D152" t="s">
        <v>249</v>
      </c>
      <c r="E152" t="s">
        <v>432</v>
      </c>
      <c r="F152">
        <v>1143</v>
      </c>
      <c r="G152">
        <v>470.5</v>
      </c>
      <c r="H152">
        <f t="shared" si="2"/>
        <v>1</v>
      </c>
    </row>
    <row r="153" spans="1:8" x14ac:dyDescent="0.25">
      <c r="A153">
        <v>74</v>
      </c>
      <c r="B153" t="str">
        <f>STANDINGS_RBI[[#This Row],[Team]]&amp;STANDINGS_RBI[[#This Row],[League]]</f>
        <v>Incredible Hulking Us NY1Main Event New York March 25 League 1</v>
      </c>
      <c r="C153" t="s">
        <v>251</v>
      </c>
      <c r="D153" t="s">
        <v>94</v>
      </c>
      <c r="E153" t="s">
        <v>432</v>
      </c>
      <c r="F153">
        <v>1081</v>
      </c>
      <c r="G153">
        <v>407</v>
      </c>
      <c r="H153">
        <f t="shared" si="2"/>
        <v>2</v>
      </c>
    </row>
    <row r="154" spans="1:8" x14ac:dyDescent="0.25">
      <c r="A154">
        <v>130</v>
      </c>
      <c r="B154" t="str">
        <f>STANDINGS_RBI[[#This Row],[Team]]&amp;STANDINGS_RBI[[#This Row],[League]]</f>
        <v>The Christian Vazquez ExperienceMain Event New York March 25 League 1</v>
      </c>
      <c r="C154" t="s">
        <v>544</v>
      </c>
      <c r="D154" t="s">
        <v>371</v>
      </c>
      <c r="E154" t="s">
        <v>432</v>
      </c>
      <c r="F154">
        <v>1052</v>
      </c>
      <c r="G154">
        <v>352</v>
      </c>
      <c r="H154">
        <f t="shared" si="2"/>
        <v>3</v>
      </c>
    </row>
    <row r="155" spans="1:8" x14ac:dyDescent="0.25">
      <c r="A155">
        <v>204</v>
      </c>
      <c r="B155" t="str">
        <f>STANDINGS_RBI[[#This Row],[Team]]&amp;STANDINGS_RBI[[#This Row],[League]]</f>
        <v>bluebloodsMain Event New York March 25 League 1</v>
      </c>
      <c r="C155" t="s">
        <v>199</v>
      </c>
      <c r="D155" t="s">
        <v>200</v>
      </c>
      <c r="E155" t="s">
        <v>432</v>
      </c>
      <c r="F155">
        <v>1017</v>
      </c>
      <c r="G155">
        <v>278.5</v>
      </c>
      <c r="H155">
        <f t="shared" si="2"/>
        <v>4</v>
      </c>
    </row>
    <row r="156" spans="1:8" x14ac:dyDescent="0.25">
      <c r="A156">
        <v>235</v>
      </c>
      <c r="B156" t="str">
        <f>STANDINGS_RBI[[#This Row],[Team]]&amp;STANDINGS_RBI[[#This Row],[League]]</f>
        <v>The Achievers - MEMain Event New York March 25 League 1</v>
      </c>
      <c r="C156" t="s">
        <v>604</v>
      </c>
      <c r="D156" t="s">
        <v>17</v>
      </c>
      <c r="E156" t="s">
        <v>432</v>
      </c>
      <c r="F156">
        <v>1004</v>
      </c>
      <c r="G156">
        <v>247.5</v>
      </c>
      <c r="H156">
        <f t="shared" si="2"/>
        <v>5</v>
      </c>
    </row>
    <row r="157" spans="1:8" x14ac:dyDescent="0.25">
      <c r="A157">
        <v>241</v>
      </c>
      <c r="B157" t="str">
        <f>STANDINGS_RBI[[#This Row],[Team]]&amp;STANDINGS_RBI[[#This Row],[League]]</f>
        <v>(Mace, Bailey) = Ass-kickers^2Main Event New York March 25 League 1</v>
      </c>
      <c r="C157" t="s">
        <v>758</v>
      </c>
      <c r="D157" t="s">
        <v>47</v>
      </c>
      <c r="E157" t="s">
        <v>432</v>
      </c>
      <c r="F157">
        <v>998</v>
      </c>
      <c r="G157">
        <v>237.5</v>
      </c>
      <c r="H157">
        <f t="shared" si="2"/>
        <v>6</v>
      </c>
    </row>
    <row r="158" spans="1:8" x14ac:dyDescent="0.25">
      <c r="A158">
        <v>242</v>
      </c>
      <c r="B158" t="str">
        <f>STANDINGS_RBI[[#This Row],[Team]]&amp;STANDINGS_RBI[[#This Row],[League]]</f>
        <v>Ash BrothersMain Event New York March 25 League 1</v>
      </c>
      <c r="C158" t="s">
        <v>578</v>
      </c>
      <c r="D158" t="s">
        <v>580</v>
      </c>
      <c r="E158" t="s">
        <v>432</v>
      </c>
      <c r="F158">
        <v>998</v>
      </c>
      <c r="G158">
        <v>237.5</v>
      </c>
      <c r="H158">
        <f t="shared" si="2"/>
        <v>7</v>
      </c>
    </row>
    <row r="159" spans="1:8" x14ac:dyDescent="0.25">
      <c r="A159">
        <v>274</v>
      </c>
      <c r="B159" t="str">
        <f>STANDINGS_RBI[[#This Row],[Team]]&amp;STANDINGS_RBI[[#This Row],[League]]</f>
        <v>KnightMare GamesMain Event New York March 25 League 1</v>
      </c>
      <c r="C159" t="s">
        <v>216</v>
      </c>
      <c r="D159" t="s">
        <v>217</v>
      </c>
      <c r="E159" t="s">
        <v>432</v>
      </c>
      <c r="F159">
        <v>989</v>
      </c>
      <c r="G159">
        <v>204.5</v>
      </c>
      <c r="H159">
        <f t="shared" si="2"/>
        <v>8</v>
      </c>
    </row>
    <row r="160" spans="1:8" x14ac:dyDescent="0.25">
      <c r="A160">
        <v>289</v>
      </c>
      <c r="B160" t="str">
        <f>STANDINGS_RBI[[#This Row],[Team]]&amp;STANDINGS_RBI[[#This Row],[League]]</f>
        <v>VenomMain Event New York March 25 League 1</v>
      </c>
      <c r="C160" t="s">
        <v>746</v>
      </c>
      <c r="D160" t="s">
        <v>70</v>
      </c>
      <c r="E160" t="s">
        <v>432</v>
      </c>
      <c r="F160">
        <v>985</v>
      </c>
      <c r="G160">
        <v>191.5</v>
      </c>
      <c r="H160">
        <f t="shared" si="2"/>
        <v>9</v>
      </c>
    </row>
    <row r="161" spans="1:8" x14ac:dyDescent="0.25">
      <c r="A161">
        <v>312</v>
      </c>
      <c r="B161" t="str">
        <f>STANDINGS_RBI[[#This Row],[Team]]&amp;STANDINGS_RBI[[#This Row],[League]]</f>
        <v>Bronx Yankees (ME1)Main Event New York March 25 League 1</v>
      </c>
      <c r="C161" t="s">
        <v>87</v>
      </c>
      <c r="D161" t="s">
        <v>88</v>
      </c>
      <c r="E161" t="s">
        <v>432</v>
      </c>
      <c r="F161">
        <v>975</v>
      </c>
      <c r="G161">
        <v>167</v>
      </c>
      <c r="H161">
        <f t="shared" si="2"/>
        <v>10</v>
      </c>
    </row>
    <row r="162" spans="1:8" x14ac:dyDescent="0.25">
      <c r="A162">
        <v>318</v>
      </c>
      <c r="B162" t="str">
        <f>STANDINGS_RBI[[#This Row],[Team]]&amp;STANDINGS_RBI[[#This Row],[League]]</f>
        <v>The FighterMain Event New York March 25 League 1</v>
      </c>
      <c r="C162" t="s">
        <v>607</v>
      </c>
      <c r="D162" t="s">
        <v>270</v>
      </c>
      <c r="E162" t="s">
        <v>432</v>
      </c>
      <c r="F162">
        <v>974</v>
      </c>
      <c r="G162">
        <v>163</v>
      </c>
      <c r="H162">
        <f t="shared" si="2"/>
        <v>11</v>
      </c>
    </row>
    <row r="163" spans="1:8" x14ac:dyDescent="0.25">
      <c r="A163">
        <v>359</v>
      </c>
      <c r="B163" t="str">
        <f>STANDINGS_RBI[[#This Row],[Team]]&amp;STANDINGS_RBI[[#This Row],[League]]</f>
        <v>Ordentligt Sommar SemesterMain Event New York March 25 League 1</v>
      </c>
      <c r="C163" t="s">
        <v>705</v>
      </c>
      <c r="D163" t="s">
        <v>61</v>
      </c>
      <c r="E163" t="s">
        <v>432</v>
      </c>
      <c r="F163">
        <v>955</v>
      </c>
      <c r="G163">
        <v>122</v>
      </c>
      <c r="H163">
        <f t="shared" si="2"/>
        <v>12</v>
      </c>
    </row>
    <row r="164" spans="1:8" x14ac:dyDescent="0.25">
      <c r="A164">
        <v>360</v>
      </c>
      <c r="B164" t="str">
        <f>STANDINGS_RBI[[#This Row],[Team]]&amp;STANDINGS_RBI[[#This Row],[League]]</f>
        <v>Sons of Thunder - New YorkMain Event New York March 25 League 1</v>
      </c>
      <c r="C164" t="s">
        <v>728</v>
      </c>
      <c r="D164" t="s">
        <v>63</v>
      </c>
      <c r="E164" t="s">
        <v>432</v>
      </c>
      <c r="F164">
        <v>955</v>
      </c>
      <c r="G164">
        <v>122</v>
      </c>
      <c r="H164">
        <f t="shared" si="2"/>
        <v>13</v>
      </c>
    </row>
    <row r="165" spans="1:8" x14ac:dyDescent="0.25">
      <c r="A165">
        <v>408</v>
      </c>
      <c r="B165" t="str">
        <f>STANDINGS_RBI[[#This Row],[Team]]&amp;STANDINGS_RBI[[#This Row],[League]]</f>
        <v>The Bronx BuckeyesMain Event New York March 25 League 1</v>
      </c>
      <c r="C165" t="s">
        <v>806</v>
      </c>
      <c r="D165" t="s">
        <v>331</v>
      </c>
      <c r="E165" t="s">
        <v>432</v>
      </c>
      <c r="F165">
        <v>927</v>
      </c>
      <c r="G165">
        <v>73.5</v>
      </c>
      <c r="H165">
        <f t="shared" si="2"/>
        <v>14</v>
      </c>
    </row>
    <row r="166" spans="1:8" x14ac:dyDescent="0.25">
      <c r="A166">
        <v>477</v>
      </c>
      <c r="B166" t="str">
        <f>STANDINGS_RBI[[#This Row],[Team]]&amp;STANDINGS_RBI[[#This Row],[League]]</f>
        <v>Wilmington Blue RocksMain Event New York March 25 League 1</v>
      </c>
      <c r="C166" t="s">
        <v>879</v>
      </c>
      <c r="D166" t="s">
        <v>880</v>
      </c>
      <c r="E166" t="s">
        <v>432</v>
      </c>
      <c r="F166">
        <v>780</v>
      </c>
      <c r="G166">
        <v>4</v>
      </c>
      <c r="H166">
        <f t="shared" si="2"/>
        <v>15</v>
      </c>
    </row>
    <row r="167" spans="1:8" x14ac:dyDescent="0.25">
      <c r="A167">
        <v>7</v>
      </c>
      <c r="B167" t="str">
        <f>STANDINGS_RBI[[#This Row],[Team]]&amp;STANDINGS_RBI[[#This Row],[League]]</f>
        <v>I LOVE BRIAN BOCCIAMain Event New York March 25 League 2</v>
      </c>
      <c r="C167" t="s">
        <v>629</v>
      </c>
      <c r="D167" t="s">
        <v>235</v>
      </c>
      <c r="E167" t="s">
        <v>457</v>
      </c>
      <c r="F167">
        <v>1156</v>
      </c>
      <c r="G167">
        <v>474</v>
      </c>
      <c r="H167">
        <f t="shared" si="2"/>
        <v>1</v>
      </c>
    </row>
    <row r="168" spans="1:8" x14ac:dyDescent="0.25">
      <c r="A168">
        <v>66</v>
      </c>
      <c r="B168" t="str">
        <f>STANDINGS_RBI[[#This Row],[Team]]&amp;STANDINGS_RBI[[#This Row],[League]]</f>
        <v>Slip Stitches M1Main Event New York March 25 League 2</v>
      </c>
      <c r="C168" t="s">
        <v>543</v>
      </c>
      <c r="D168" t="s">
        <v>213</v>
      </c>
      <c r="E168" t="s">
        <v>457</v>
      </c>
      <c r="F168">
        <v>1084</v>
      </c>
      <c r="G168">
        <v>415.5</v>
      </c>
      <c r="H168">
        <f t="shared" si="2"/>
        <v>2</v>
      </c>
    </row>
    <row r="169" spans="1:8" x14ac:dyDescent="0.25">
      <c r="A169">
        <v>91</v>
      </c>
      <c r="B169" t="str">
        <f>STANDINGS_RBI[[#This Row],[Team]]&amp;STANDINGS_RBI[[#This Row],[League]]</f>
        <v>Quahogs ME NYMain Event New York March 25 League 2</v>
      </c>
      <c r="C169" t="s">
        <v>456</v>
      </c>
      <c r="D169" t="s">
        <v>154</v>
      </c>
      <c r="E169" t="s">
        <v>457</v>
      </c>
      <c r="F169">
        <v>1071</v>
      </c>
      <c r="G169">
        <v>389</v>
      </c>
      <c r="H169">
        <f t="shared" si="2"/>
        <v>3</v>
      </c>
    </row>
    <row r="170" spans="1:8" x14ac:dyDescent="0.25">
      <c r="A170">
        <v>109</v>
      </c>
      <c r="B170" t="str">
        <f>STANDINGS_RBI[[#This Row],[Team]]&amp;STANDINGS_RBI[[#This Row],[League]]</f>
        <v>I'm Your HuckleberryMain Event New York March 25 League 2</v>
      </c>
      <c r="C170" t="s">
        <v>481</v>
      </c>
      <c r="D170" t="s">
        <v>482</v>
      </c>
      <c r="E170" t="s">
        <v>457</v>
      </c>
      <c r="F170">
        <v>1062</v>
      </c>
      <c r="G170">
        <v>372.5</v>
      </c>
      <c r="H170">
        <f t="shared" si="2"/>
        <v>4</v>
      </c>
    </row>
    <row r="171" spans="1:8" x14ac:dyDescent="0.25">
      <c r="A171">
        <v>149</v>
      </c>
      <c r="B171" t="str">
        <f>STANDINGS_RBI[[#This Row],[Team]]&amp;STANDINGS_RBI[[#This Row],[League]]</f>
        <v>Mr.OctoberMain Event New York March 25 League 2</v>
      </c>
      <c r="C171" t="s">
        <v>181</v>
      </c>
      <c r="D171" t="s">
        <v>182</v>
      </c>
      <c r="E171" t="s">
        <v>457</v>
      </c>
      <c r="F171">
        <v>1043</v>
      </c>
      <c r="G171">
        <v>332.5</v>
      </c>
      <c r="H171">
        <f t="shared" si="2"/>
        <v>5</v>
      </c>
    </row>
    <row r="172" spans="1:8" x14ac:dyDescent="0.25">
      <c r="A172">
        <v>185</v>
      </c>
      <c r="B172" t="str">
        <f>STANDINGS_RBI[[#This Row],[Team]]&amp;STANDINGS_RBI[[#This Row],[League]]</f>
        <v>Sack &amp; ChipMain Event New York March 25 League 2</v>
      </c>
      <c r="C172" t="s">
        <v>628</v>
      </c>
      <c r="D172" t="s">
        <v>262</v>
      </c>
      <c r="E172" t="s">
        <v>457</v>
      </c>
      <c r="F172">
        <v>1024</v>
      </c>
      <c r="G172">
        <v>296</v>
      </c>
      <c r="H172">
        <f t="shared" si="2"/>
        <v>6</v>
      </c>
    </row>
    <row r="173" spans="1:8" x14ac:dyDescent="0.25">
      <c r="A173">
        <v>206</v>
      </c>
      <c r="B173" t="str">
        <f>STANDINGS_RBI[[#This Row],[Team]]&amp;STANDINGS_RBI[[#This Row],[League]]</f>
        <v>ctm nycMain Event New York March 25 League 2</v>
      </c>
      <c r="C173" t="s">
        <v>522</v>
      </c>
      <c r="D173" t="s">
        <v>93</v>
      </c>
      <c r="E173" t="s">
        <v>457</v>
      </c>
      <c r="F173">
        <v>1016</v>
      </c>
      <c r="G173">
        <v>275.5</v>
      </c>
      <c r="H173">
        <f t="shared" si="2"/>
        <v>7</v>
      </c>
    </row>
    <row r="174" spans="1:8" x14ac:dyDescent="0.25">
      <c r="A174">
        <v>213</v>
      </c>
      <c r="B174" t="str">
        <f>STANDINGS_RBI[[#This Row],[Team]]&amp;STANDINGS_RBI[[#This Row],[League]]</f>
        <v>SMELLY KAT-HarperMain Event New York March 25 League 2</v>
      </c>
      <c r="C174" t="s">
        <v>609</v>
      </c>
      <c r="D174" t="s">
        <v>249</v>
      </c>
      <c r="E174" t="s">
        <v>457</v>
      </c>
      <c r="F174">
        <v>1012</v>
      </c>
      <c r="G174">
        <v>268</v>
      </c>
      <c r="H174">
        <f t="shared" si="2"/>
        <v>8</v>
      </c>
    </row>
    <row r="175" spans="1:8" x14ac:dyDescent="0.25">
      <c r="A175">
        <v>227</v>
      </c>
      <c r="B175" t="str">
        <f>STANDINGS_RBI[[#This Row],[Team]]&amp;STANDINGS_RBI[[#This Row],[League]]</f>
        <v>SKUNKSMain Event New York March 25 League 2</v>
      </c>
      <c r="C175" t="s">
        <v>826</v>
      </c>
      <c r="D175" t="s">
        <v>827</v>
      </c>
      <c r="E175" t="s">
        <v>457</v>
      </c>
      <c r="F175">
        <v>1006</v>
      </c>
      <c r="G175">
        <v>254</v>
      </c>
      <c r="H175">
        <f t="shared" si="2"/>
        <v>9</v>
      </c>
    </row>
    <row r="176" spans="1:8" x14ac:dyDescent="0.25">
      <c r="A176">
        <v>291</v>
      </c>
      <c r="B176" t="str">
        <f>STANDINGS_RBI[[#This Row],[Team]]&amp;STANDINGS_RBI[[#This Row],[League]]</f>
        <v>eshies mainMain Event New York March 25 League 2</v>
      </c>
      <c r="C176" t="s">
        <v>617</v>
      </c>
      <c r="D176" t="s">
        <v>359</v>
      </c>
      <c r="E176" t="s">
        <v>457</v>
      </c>
      <c r="F176">
        <v>985</v>
      </c>
      <c r="G176">
        <v>191.5</v>
      </c>
      <c r="H176">
        <f t="shared" si="2"/>
        <v>10</v>
      </c>
    </row>
    <row r="177" spans="1:8" x14ac:dyDescent="0.25">
      <c r="A177">
        <v>317</v>
      </c>
      <c r="B177" t="str">
        <f>STANDINGS_RBI[[#This Row],[Team]]&amp;STANDINGS_RBI[[#This Row],[League]]</f>
        <v>Happy RecapMain Event New York March 25 League 2</v>
      </c>
      <c r="C177" t="s">
        <v>372</v>
      </c>
      <c r="D177" t="s">
        <v>373</v>
      </c>
      <c r="E177" t="s">
        <v>457</v>
      </c>
      <c r="F177">
        <v>974</v>
      </c>
      <c r="G177">
        <v>163</v>
      </c>
      <c r="H177">
        <f t="shared" si="2"/>
        <v>11</v>
      </c>
    </row>
    <row r="178" spans="1:8" x14ac:dyDescent="0.25">
      <c r="A178">
        <v>330</v>
      </c>
      <c r="B178" t="str">
        <f>STANDINGS_RBI[[#This Row],[Team]]&amp;STANDINGS_RBI[[#This Row],[League]]</f>
        <v>Golden TuxMain Event New York March 25 League 2</v>
      </c>
      <c r="C178" t="s">
        <v>815</v>
      </c>
      <c r="D178" t="s">
        <v>287</v>
      </c>
      <c r="E178" t="s">
        <v>457</v>
      </c>
      <c r="F178">
        <v>967</v>
      </c>
      <c r="G178">
        <v>150.5</v>
      </c>
      <c r="H178">
        <f t="shared" si="2"/>
        <v>12</v>
      </c>
    </row>
    <row r="179" spans="1:8" x14ac:dyDescent="0.25">
      <c r="A179">
        <v>331</v>
      </c>
      <c r="B179" t="str">
        <f>STANDINGS_RBI[[#This Row],[Team]]&amp;STANDINGS_RBI[[#This Row],[League]]</f>
        <v>LEATHERNECK 8Main Event New York March 25 League 2</v>
      </c>
      <c r="C179" t="s">
        <v>556</v>
      </c>
      <c r="D179" t="s">
        <v>274</v>
      </c>
      <c r="E179" t="s">
        <v>457</v>
      </c>
      <c r="F179">
        <v>967</v>
      </c>
      <c r="G179">
        <v>150.5</v>
      </c>
      <c r="H179">
        <f t="shared" si="2"/>
        <v>13</v>
      </c>
    </row>
    <row r="180" spans="1:8" x14ac:dyDescent="0.25">
      <c r="A180">
        <v>439</v>
      </c>
      <c r="B180" t="str">
        <f>STANDINGS_RBI[[#This Row],[Team]]&amp;STANDINGS_RBI[[#This Row],[League]]</f>
        <v>THE TRUTHMain Event New York March 25 League 2</v>
      </c>
      <c r="C180" t="s">
        <v>385</v>
      </c>
      <c r="D180" t="s">
        <v>30</v>
      </c>
      <c r="E180" t="s">
        <v>457</v>
      </c>
      <c r="F180">
        <v>902</v>
      </c>
      <c r="G180">
        <v>42</v>
      </c>
      <c r="H180">
        <f t="shared" si="2"/>
        <v>14</v>
      </c>
    </row>
    <row r="181" spans="1:8" x14ac:dyDescent="0.25">
      <c r="A181">
        <v>457</v>
      </c>
      <c r="B181" t="str">
        <f>STANDINGS_RBI[[#This Row],[Team]]&amp;STANDINGS_RBI[[#This Row],[League]]</f>
        <v>GST MainMain Event New York March 25 League 2</v>
      </c>
      <c r="C181" t="s">
        <v>651</v>
      </c>
      <c r="D181" t="s">
        <v>91</v>
      </c>
      <c r="E181" t="s">
        <v>457</v>
      </c>
      <c r="F181">
        <v>874</v>
      </c>
      <c r="G181">
        <v>23.5</v>
      </c>
      <c r="H181">
        <f t="shared" si="2"/>
        <v>15</v>
      </c>
    </row>
    <row r="182" spans="1:8" x14ac:dyDescent="0.25">
      <c r="A182">
        <v>25</v>
      </c>
      <c r="B182" t="str">
        <f>STANDINGS_RBI[[#This Row],[Team]]&amp;STANDINGS_RBI[[#This Row],[League]]</f>
        <v>Team Never LuckyMain Event New York March 25 League 3</v>
      </c>
      <c r="C182" t="s">
        <v>418</v>
      </c>
      <c r="D182" t="s">
        <v>148</v>
      </c>
      <c r="E182" t="s">
        <v>419</v>
      </c>
      <c r="F182">
        <v>1120</v>
      </c>
      <c r="G182">
        <v>457</v>
      </c>
      <c r="H182">
        <f t="shared" si="2"/>
        <v>1</v>
      </c>
    </row>
    <row r="183" spans="1:8" x14ac:dyDescent="0.25">
      <c r="A183">
        <v>87</v>
      </c>
      <c r="B183" t="str">
        <f>STANDINGS_RBI[[#This Row],[Team]]&amp;STANDINGS_RBI[[#This Row],[League]]</f>
        <v>D-Generation XMain Event New York March 25 League 3</v>
      </c>
      <c r="C183" t="s">
        <v>627</v>
      </c>
      <c r="D183" t="s">
        <v>396</v>
      </c>
      <c r="E183" t="s">
        <v>419</v>
      </c>
      <c r="F183">
        <v>1075</v>
      </c>
      <c r="G183">
        <v>393</v>
      </c>
      <c r="H183">
        <f t="shared" si="2"/>
        <v>2</v>
      </c>
    </row>
    <row r="184" spans="1:8" x14ac:dyDescent="0.25">
      <c r="A184">
        <v>128</v>
      </c>
      <c r="B184" t="str">
        <f>STANDINGS_RBI[[#This Row],[Team]]&amp;STANDINGS_RBI[[#This Row],[League]]</f>
        <v>GoombasMain Event New York March 25 League 3</v>
      </c>
      <c r="C184" t="s">
        <v>118</v>
      </c>
      <c r="D184" t="s">
        <v>119</v>
      </c>
      <c r="E184" t="s">
        <v>419</v>
      </c>
      <c r="F184">
        <v>1052</v>
      </c>
      <c r="G184">
        <v>352</v>
      </c>
      <c r="H184">
        <f t="shared" si="2"/>
        <v>3</v>
      </c>
    </row>
    <row r="185" spans="1:8" x14ac:dyDescent="0.25">
      <c r="A185">
        <v>133</v>
      </c>
      <c r="B185" t="str">
        <f>STANDINGS_RBI[[#This Row],[Team]]&amp;STANDINGS_RBI[[#This Row],[League]]</f>
        <v>Amber LumberMain Event New York March 25 League 3</v>
      </c>
      <c r="C185" t="s">
        <v>377</v>
      </c>
      <c r="D185" t="s">
        <v>283</v>
      </c>
      <c r="E185" t="s">
        <v>419</v>
      </c>
      <c r="F185">
        <v>1049</v>
      </c>
      <c r="G185">
        <v>347.5</v>
      </c>
      <c r="H185">
        <f t="shared" si="2"/>
        <v>4</v>
      </c>
    </row>
    <row r="186" spans="1:8" x14ac:dyDescent="0.25">
      <c r="A186">
        <v>140</v>
      </c>
      <c r="B186" t="str">
        <f>STANDINGS_RBI[[#This Row],[Team]]&amp;STANDINGS_RBI[[#This Row],[League]]</f>
        <v>Puddle of Nud NYMain Event New York March 25 League 3</v>
      </c>
      <c r="C186" t="s">
        <v>466</v>
      </c>
      <c r="D186" t="s">
        <v>108</v>
      </c>
      <c r="E186" t="s">
        <v>419</v>
      </c>
      <c r="F186">
        <v>1047</v>
      </c>
      <c r="G186">
        <v>342</v>
      </c>
      <c r="H186">
        <f t="shared" si="2"/>
        <v>5</v>
      </c>
    </row>
    <row r="187" spans="1:8" x14ac:dyDescent="0.25">
      <c r="A187">
        <v>210</v>
      </c>
      <c r="B187" t="str">
        <f>STANDINGS_RBI[[#This Row],[Team]]&amp;STANDINGS_RBI[[#This Row],[League]]</f>
        <v>PhillyCheeseSteaks-M25Main Event New York March 25 League 3</v>
      </c>
      <c r="C187" t="s">
        <v>761</v>
      </c>
      <c r="D187" t="s">
        <v>75</v>
      </c>
      <c r="E187" t="s">
        <v>419</v>
      </c>
      <c r="F187">
        <v>1013</v>
      </c>
      <c r="G187">
        <v>271</v>
      </c>
      <c r="H187">
        <f t="shared" si="2"/>
        <v>6</v>
      </c>
    </row>
    <row r="188" spans="1:8" x14ac:dyDescent="0.25">
      <c r="A188">
        <v>233</v>
      </c>
      <c r="B188" t="str">
        <f>STANDINGS_RBI[[#This Row],[Team]]&amp;STANDINGS_RBI[[#This Row],[League]]</f>
        <v>Serenity Now! NY1Main Event New York March 25 League 3</v>
      </c>
      <c r="C188" t="s">
        <v>575</v>
      </c>
      <c r="D188" t="s">
        <v>521</v>
      </c>
      <c r="E188" t="s">
        <v>419</v>
      </c>
      <c r="F188">
        <v>1004</v>
      </c>
      <c r="G188">
        <v>247.5</v>
      </c>
      <c r="H188">
        <f t="shared" si="2"/>
        <v>7</v>
      </c>
    </row>
    <row r="189" spans="1:8" x14ac:dyDescent="0.25">
      <c r="A189">
        <v>254</v>
      </c>
      <c r="B189" t="str">
        <f>STANDINGS_RBI[[#This Row],[Team]]&amp;STANDINGS_RBI[[#This Row],[League]]</f>
        <v>Baseball FuriesMain Event New York March 25 League 3</v>
      </c>
      <c r="C189" t="s">
        <v>45</v>
      </c>
      <c r="D189" t="s">
        <v>46</v>
      </c>
      <c r="E189" t="s">
        <v>419</v>
      </c>
      <c r="F189">
        <v>994</v>
      </c>
      <c r="G189">
        <v>227</v>
      </c>
      <c r="H189">
        <f t="shared" si="2"/>
        <v>8</v>
      </c>
    </row>
    <row r="190" spans="1:8" x14ac:dyDescent="0.25">
      <c r="A190">
        <v>265</v>
      </c>
      <c r="B190" t="str">
        <f>STANDINGS_RBI[[#This Row],[Team]]&amp;STANDINGS_RBI[[#This Row],[League]]</f>
        <v>SlackerBrothersMain Event New York March 25 League 3</v>
      </c>
      <c r="C190" t="s">
        <v>664</v>
      </c>
      <c r="D190" t="s">
        <v>665</v>
      </c>
      <c r="E190" t="s">
        <v>419</v>
      </c>
      <c r="F190">
        <v>992</v>
      </c>
      <c r="G190">
        <v>217</v>
      </c>
      <c r="H190">
        <f t="shared" si="2"/>
        <v>9</v>
      </c>
    </row>
    <row r="191" spans="1:8" x14ac:dyDescent="0.25">
      <c r="A191">
        <v>282</v>
      </c>
      <c r="B191" t="str">
        <f>STANDINGS_RBI[[#This Row],[Team]]&amp;STANDINGS_RBI[[#This Row],[League]]</f>
        <v>Roy's OutlawsMain Event New York March 25 League 3</v>
      </c>
      <c r="C191" t="s">
        <v>370</v>
      </c>
      <c r="D191" t="s">
        <v>197</v>
      </c>
      <c r="E191" t="s">
        <v>419</v>
      </c>
      <c r="F191">
        <v>988</v>
      </c>
      <c r="G191">
        <v>200</v>
      </c>
      <c r="H191">
        <f t="shared" si="2"/>
        <v>10</v>
      </c>
    </row>
    <row r="192" spans="1:8" x14ac:dyDescent="0.25">
      <c r="A192">
        <v>321</v>
      </c>
      <c r="B192" t="str">
        <f>STANDINGS_RBI[[#This Row],[Team]]&amp;STANDINGS_RBI[[#This Row],[League]]</f>
        <v>Glenneration XMain Event New York March 25 League 3</v>
      </c>
      <c r="C192" t="s">
        <v>145</v>
      </c>
      <c r="D192" t="s">
        <v>146</v>
      </c>
      <c r="E192" t="s">
        <v>419</v>
      </c>
      <c r="F192">
        <v>973</v>
      </c>
      <c r="G192">
        <v>160.5</v>
      </c>
      <c r="H192">
        <f t="shared" si="2"/>
        <v>11</v>
      </c>
    </row>
    <row r="193" spans="1:8" x14ac:dyDescent="0.25">
      <c r="A193">
        <v>381</v>
      </c>
      <c r="B193" t="str">
        <f>STANDINGS_RBI[[#This Row],[Team]]&amp;STANDINGS_RBI[[#This Row],[League]]</f>
        <v>How U Doin ME1Main Event New York March 25 League 3</v>
      </c>
      <c r="C193" t="s">
        <v>517</v>
      </c>
      <c r="D193" t="s">
        <v>230</v>
      </c>
      <c r="E193" t="s">
        <v>419</v>
      </c>
      <c r="F193">
        <v>942</v>
      </c>
      <c r="G193">
        <v>99.5</v>
      </c>
      <c r="H193">
        <f t="shared" si="2"/>
        <v>12</v>
      </c>
    </row>
    <row r="194" spans="1:8" x14ac:dyDescent="0.25">
      <c r="A194">
        <v>434</v>
      </c>
      <c r="B194" t="str">
        <f>STANDINGS_RBI[[#This Row],[Team]]&amp;STANDINGS_RBI[[#This Row],[League]]</f>
        <v>Dem Brooklyn BumsMain Event New York March 25 League 3</v>
      </c>
      <c r="C194" t="s">
        <v>719</v>
      </c>
      <c r="D194" t="s">
        <v>720</v>
      </c>
      <c r="E194" t="s">
        <v>419</v>
      </c>
      <c r="F194">
        <v>907</v>
      </c>
      <c r="G194">
        <v>47.5</v>
      </c>
      <c r="H194">
        <f t="shared" ref="H194:H257" si="3">IF(E194=E193,H193+1,1)</f>
        <v>13</v>
      </c>
    </row>
    <row r="195" spans="1:8" x14ac:dyDescent="0.25">
      <c r="A195">
        <v>440</v>
      </c>
      <c r="B195" t="str">
        <f>STANDINGS_RBI[[#This Row],[Team]]&amp;STANDINGS_RBI[[#This Row],[League]]</f>
        <v>Team BurakMain Event New York March 25 League 3</v>
      </c>
      <c r="C195" t="s">
        <v>111</v>
      </c>
      <c r="D195" t="s">
        <v>112</v>
      </c>
      <c r="E195" t="s">
        <v>419</v>
      </c>
      <c r="F195">
        <v>899</v>
      </c>
      <c r="G195">
        <v>41</v>
      </c>
      <c r="H195">
        <f t="shared" si="3"/>
        <v>14</v>
      </c>
    </row>
    <row r="196" spans="1:8" x14ac:dyDescent="0.25">
      <c r="A196">
        <v>480</v>
      </c>
      <c r="B196" t="str">
        <f>STANDINGS_RBI[[#This Row],[Team]]&amp;STANDINGS_RBI[[#This Row],[League]]</f>
        <v>SchnackenpfefferhausenMain Event New York March 25 League 3</v>
      </c>
      <c r="C196" t="s">
        <v>885</v>
      </c>
      <c r="D196" t="s">
        <v>886</v>
      </c>
      <c r="E196" t="s">
        <v>419</v>
      </c>
      <c r="F196">
        <v>736</v>
      </c>
      <c r="G196">
        <v>1</v>
      </c>
      <c r="H196">
        <f t="shared" si="3"/>
        <v>15</v>
      </c>
    </row>
    <row r="197" spans="1:8" x14ac:dyDescent="0.25">
      <c r="A197">
        <v>47</v>
      </c>
      <c r="B197" t="str">
        <f>STANDINGS_RBI[[#This Row],[Team]]&amp;STANDINGS_RBI[[#This Row],[League]]</f>
        <v>Uptown BabyMain Event New York March 25 League 4</v>
      </c>
      <c r="C197" t="s">
        <v>408</v>
      </c>
      <c r="D197" t="s">
        <v>193</v>
      </c>
      <c r="E197" t="s">
        <v>409</v>
      </c>
      <c r="F197">
        <v>1095</v>
      </c>
      <c r="G197">
        <v>434</v>
      </c>
      <c r="H197">
        <f t="shared" si="3"/>
        <v>1</v>
      </c>
    </row>
    <row r="198" spans="1:8" x14ac:dyDescent="0.25">
      <c r="A198">
        <v>89</v>
      </c>
      <c r="B198" t="str">
        <f>STANDINGS_RBI[[#This Row],[Team]]&amp;STANDINGS_RBI[[#This Row],[League]]</f>
        <v>Team TaylorMain Event New York March 25 League 4</v>
      </c>
      <c r="C198" t="s">
        <v>458</v>
      </c>
      <c r="D198" t="s">
        <v>34</v>
      </c>
      <c r="E198" t="s">
        <v>409</v>
      </c>
      <c r="F198">
        <v>1075</v>
      </c>
      <c r="G198">
        <v>393</v>
      </c>
      <c r="H198">
        <f t="shared" si="3"/>
        <v>2</v>
      </c>
    </row>
    <row r="199" spans="1:8" x14ac:dyDescent="0.25">
      <c r="A199">
        <v>95</v>
      </c>
      <c r="B199" t="str">
        <f>STANDINGS_RBI[[#This Row],[Team]]&amp;STANDINGS_RBI[[#This Row],[League]]</f>
        <v>Frozen RopesMain Event New York March 25 League 4</v>
      </c>
      <c r="C199" t="s">
        <v>676</v>
      </c>
      <c r="D199" t="s">
        <v>227</v>
      </c>
      <c r="E199" t="s">
        <v>409</v>
      </c>
      <c r="F199">
        <v>1070</v>
      </c>
      <c r="G199">
        <v>385</v>
      </c>
      <c r="H199">
        <f t="shared" si="3"/>
        <v>3</v>
      </c>
    </row>
    <row r="200" spans="1:8" x14ac:dyDescent="0.25">
      <c r="A200">
        <v>142</v>
      </c>
      <c r="B200" t="str">
        <f>STANDINGS_RBI[[#This Row],[Team]]&amp;STANDINGS_RBI[[#This Row],[League]]</f>
        <v>Crockett and TubbsMain Event New York March 25 League 4</v>
      </c>
      <c r="C200" t="s">
        <v>447</v>
      </c>
      <c r="D200" t="s">
        <v>95</v>
      </c>
      <c r="E200" t="s">
        <v>409</v>
      </c>
      <c r="F200">
        <v>1046</v>
      </c>
      <c r="G200">
        <v>339</v>
      </c>
      <c r="H200">
        <f t="shared" si="3"/>
        <v>4</v>
      </c>
    </row>
    <row r="201" spans="1:8" x14ac:dyDescent="0.25">
      <c r="A201">
        <v>148</v>
      </c>
      <c r="B201" t="str">
        <f>STANDINGS_RBI[[#This Row],[Team]]&amp;STANDINGS_RBI[[#This Row],[League]]</f>
        <v>Emma/Srebro Main NYCMain Event New York March 25 League 4</v>
      </c>
      <c r="C201" t="s">
        <v>465</v>
      </c>
      <c r="D201" t="s">
        <v>90</v>
      </c>
      <c r="E201" t="s">
        <v>409</v>
      </c>
      <c r="F201">
        <v>1043</v>
      </c>
      <c r="G201">
        <v>332.5</v>
      </c>
      <c r="H201">
        <f t="shared" si="3"/>
        <v>5</v>
      </c>
    </row>
    <row r="202" spans="1:8" x14ac:dyDescent="0.25">
      <c r="A202">
        <v>173</v>
      </c>
      <c r="B202" t="str">
        <f>STANDINGS_RBI[[#This Row],[Team]]&amp;STANDINGS_RBI[[#This Row],[League]]</f>
        <v>Captain LouMain Event New York March 25 League 4</v>
      </c>
      <c r="C202" t="s">
        <v>581</v>
      </c>
      <c r="D202" t="s">
        <v>582</v>
      </c>
      <c r="E202" t="s">
        <v>409</v>
      </c>
      <c r="F202">
        <v>1031</v>
      </c>
      <c r="G202">
        <v>308</v>
      </c>
      <c r="H202">
        <f t="shared" si="3"/>
        <v>6</v>
      </c>
    </row>
    <row r="203" spans="1:8" x14ac:dyDescent="0.25">
      <c r="A203">
        <v>207</v>
      </c>
      <c r="B203" t="str">
        <f>STANDINGS_RBI[[#This Row],[Team]]&amp;STANDINGS_RBI[[#This Row],[League]]</f>
        <v>The Citgo SignMain Event New York March 25 League 4</v>
      </c>
      <c r="C203" t="s">
        <v>567</v>
      </c>
      <c r="D203" t="s">
        <v>568</v>
      </c>
      <c r="E203" t="s">
        <v>409</v>
      </c>
      <c r="F203">
        <v>1015</v>
      </c>
      <c r="G203">
        <v>274</v>
      </c>
      <c r="H203">
        <f t="shared" si="3"/>
        <v>7</v>
      </c>
    </row>
    <row r="204" spans="1:8" x14ac:dyDescent="0.25">
      <c r="A204">
        <v>260</v>
      </c>
      <c r="B204" t="str">
        <f>STANDINGS_RBI[[#This Row],[Team]]&amp;STANDINGS_RBI[[#This Row],[League]]</f>
        <v>Yah MuleMain Event New York March 25 League 4</v>
      </c>
      <c r="C204" t="s">
        <v>144</v>
      </c>
      <c r="D204" t="s">
        <v>141</v>
      </c>
      <c r="E204" t="s">
        <v>409</v>
      </c>
      <c r="F204">
        <v>993</v>
      </c>
      <c r="G204">
        <v>223.5</v>
      </c>
      <c r="H204">
        <f t="shared" si="3"/>
        <v>8</v>
      </c>
    </row>
    <row r="205" spans="1:8" x14ac:dyDescent="0.25">
      <c r="A205">
        <v>269</v>
      </c>
      <c r="B205" t="str">
        <f>STANDINGS_RBI[[#This Row],[Team]]&amp;STANDINGS_RBI[[#This Row],[League]]</f>
        <v>Joe Buck YourselfMain Event New York March 25 League 4</v>
      </c>
      <c r="C205" t="s">
        <v>640</v>
      </c>
      <c r="D205" t="s">
        <v>641</v>
      </c>
      <c r="E205" t="s">
        <v>409</v>
      </c>
      <c r="F205">
        <v>991</v>
      </c>
      <c r="G205">
        <v>210.5</v>
      </c>
      <c r="H205">
        <f t="shared" si="3"/>
        <v>9</v>
      </c>
    </row>
    <row r="206" spans="1:8" x14ac:dyDescent="0.25">
      <c r="A206">
        <v>324</v>
      </c>
      <c r="B206" t="str">
        <f>STANDINGS_RBI[[#This Row],[Team]]&amp;STANDINGS_RBI[[#This Row],[League]]</f>
        <v>Good DE'sMain Event New York March 25 League 4</v>
      </c>
      <c r="C206" t="s">
        <v>698</v>
      </c>
      <c r="D206" t="s">
        <v>243</v>
      </c>
      <c r="E206" t="s">
        <v>409</v>
      </c>
      <c r="F206">
        <v>971</v>
      </c>
      <c r="G206">
        <v>157</v>
      </c>
      <c r="H206">
        <f t="shared" si="3"/>
        <v>10</v>
      </c>
    </row>
    <row r="207" spans="1:8" x14ac:dyDescent="0.25">
      <c r="A207">
        <v>407</v>
      </c>
      <c r="B207" t="str">
        <f>STANDINGS_RBI[[#This Row],[Team]]&amp;STANDINGS_RBI[[#This Row],[League]]</f>
        <v>Canadian BeaversMain Event New York March 25 League 4</v>
      </c>
      <c r="C207" t="s">
        <v>336</v>
      </c>
      <c r="D207" t="s">
        <v>337</v>
      </c>
      <c r="E207" t="s">
        <v>409</v>
      </c>
      <c r="F207">
        <v>927</v>
      </c>
      <c r="G207">
        <v>73.5</v>
      </c>
      <c r="H207">
        <f t="shared" si="3"/>
        <v>11</v>
      </c>
    </row>
    <row r="208" spans="1:8" x14ac:dyDescent="0.25">
      <c r="A208">
        <v>409</v>
      </c>
      <c r="B208" t="str">
        <f>STANDINGS_RBI[[#This Row],[Team]]&amp;STANDINGS_RBI[[#This Row],[League]]</f>
        <v>Bash BrothersMain Event New York March 25 League 4</v>
      </c>
      <c r="C208" t="s">
        <v>867</v>
      </c>
      <c r="D208" t="s">
        <v>868</v>
      </c>
      <c r="E208" t="s">
        <v>409</v>
      </c>
      <c r="F208">
        <v>924</v>
      </c>
      <c r="G208">
        <v>71.5</v>
      </c>
      <c r="H208">
        <f t="shared" si="3"/>
        <v>12</v>
      </c>
    </row>
    <row r="209" spans="1:8" x14ac:dyDescent="0.25">
      <c r="A209">
        <v>419</v>
      </c>
      <c r="B209" t="str">
        <f>STANDINGS_RBI[[#This Row],[Team]]&amp;STANDINGS_RBI[[#This Row],[League]]</f>
        <v>Midnight ExpressMain Event New York March 25 League 4</v>
      </c>
      <c r="C209" t="s">
        <v>716</v>
      </c>
      <c r="D209" t="s">
        <v>717</v>
      </c>
      <c r="E209" t="s">
        <v>409</v>
      </c>
      <c r="F209">
        <v>919</v>
      </c>
      <c r="G209">
        <v>61.5</v>
      </c>
      <c r="H209">
        <f t="shared" si="3"/>
        <v>13</v>
      </c>
    </row>
    <row r="210" spans="1:8" x14ac:dyDescent="0.25">
      <c r="A210">
        <v>422</v>
      </c>
      <c r="B210" t="str">
        <f>STANDINGS_RBI[[#This Row],[Team]]&amp;STANDINGS_RBI[[#This Row],[League]]</f>
        <v>Team MelliaMain Event New York March 25 League 4</v>
      </c>
      <c r="C210" t="s">
        <v>877</v>
      </c>
      <c r="D210" t="s">
        <v>878</v>
      </c>
      <c r="E210" t="s">
        <v>409</v>
      </c>
      <c r="F210">
        <v>918</v>
      </c>
      <c r="G210">
        <v>59.5</v>
      </c>
      <c r="H210">
        <f t="shared" si="3"/>
        <v>14</v>
      </c>
    </row>
    <row r="211" spans="1:8" x14ac:dyDescent="0.25">
      <c r="A211">
        <v>467</v>
      </c>
      <c r="B211" t="str">
        <f>STANDINGS_RBI[[#This Row],[Team]]&amp;STANDINGS_RBI[[#This Row],[League]]</f>
        <v>Team olsenMain Event New York March 25 League 4</v>
      </c>
      <c r="C211" t="s">
        <v>811</v>
      </c>
      <c r="D211" t="s">
        <v>812</v>
      </c>
      <c r="E211" t="s">
        <v>409</v>
      </c>
      <c r="F211">
        <v>856</v>
      </c>
      <c r="G211">
        <v>14</v>
      </c>
      <c r="H211">
        <f t="shared" si="3"/>
        <v>15</v>
      </c>
    </row>
    <row r="212" spans="1:8" x14ac:dyDescent="0.25">
      <c r="A212">
        <v>13</v>
      </c>
      <c r="B212" t="str">
        <f>STANDINGS_RBI[[#This Row],[Team]]&amp;STANDINGS_RBI[[#This Row],[League]]</f>
        <v>We Got the RunsMain Event New York March 26 League</v>
      </c>
      <c r="C212" t="s">
        <v>410</v>
      </c>
      <c r="D212" t="s">
        <v>411</v>
      </c>
      <c r="E212" t="s">
        <v>412</v>
      </c>
      <c r="F212">
        <v>1134</v>
      </c>
      <c r="G212">
        <v>468.5</v>
      </c>
      <c r="H212">
        <f t="shared" si="3"/>
        <v>1</v>
      </c>
    </row>
    <row r="213" spans="1:8" x14ac:dyDescent="0.25">
      <c r="A213">
        <v>29</v>
      </c>
      <c r="B213" t="str">
        <f>STANDINGS_RBI[[#This Row],[Team]]&amp;STANDINGS_RBI[[#This Row],[League]]</f>
        <v>Evil EmpireMain Event New York March 26 League</v>
      </c>
      <c r="C213" t="s">
        <v>333</v>
      </c>
      <c r="D213" t="s">
        <v>334</v>
      </c>
      <c r="E213" t="s">
        <v>412</v>
      </c>
      <c r="F213">
        <v>1117</v>
      </c>
      <c r="G213">
        <v>452</v>
      </c>
      <c r="H213">
        <f t="shared" si="3"/>
        <v>2</v>
      </c>
    </row>
    <row r="214" spans="1:8" x14ac:dyDescent="0.25">
      <c r="A214">
        <v>93</v>
      </c>
      <c r="B214" t="str">
        <f>STANDINGS_RBI[[#This Row],[Team]]&amp;STANDINGS_RBI[[#This Row],[League]]</f>
        <v>Team JaffeMain Event New York March 26 League</v>
      </c>
      <c r="C214" t="s">
        <v>74</v>
      </c>
      <c r="D214" t="s">
        <v>20</v>
      </c>
      <c r="E214" t="s">
        <v>412</v>
      </c>
      <c r="F214">
        <v>1071</v>
      </c>
      <c r="G214">
        <v>389</v>
      </c>
      <c r="H214">
        <f t="shared" si="3"/>
        <v>3</v>
      </c>
    </row>
    <row r="215" spans="1:8" x14ac:dyDescent="0.25">
      <c r="A215">
        <v>112</v>
      </c>
      <c r="B215" t="str">
        <f>STANDINGS_RBI[[#This Row],[Team]]&amp;STANDINGS_RBI[[#This Row],[League]]</f>
        <v>Incredible Hulking Us NY2Main Event New York March 26 League</v>
      </c>
      <c r="C215" t="s">
        <v>226</v>
      </c>
      <c r="D215" t="s">
        <v>94</v>
      </c>
      <c r="E215" t="s">
        <v>412</v>
      </c>
      <c r="F215">
        <v>1060</v>
      </c>
      <c r="G215">
        <v>369.5</v>
      </c>
      <c r="H215">
        <f t="shared" si="3"/>
        <v>4</v>
      </c>
    </row>
    <row r="216" spans="1:8" x14ac:dyDescent="0.25">
      <c r="A216">
        <v>123</v>
      </c>
      <c r="B216" t="str">
        <f>STANDINGS_RBI[[#This Row],[Team]]&amp;STANDINGS_RBI[[#This Row],[League]]</f>
        <v>Colton &amp; the WolfmanMain Event New York March 26 League</v>
      </c>
      <c r="C216" t="s">
        <v>599</v>
      </c>
      <c r="D216" t="s">
        <v>340</v>
      </c>
      <c r="E216" t="s">
        <v>412</v>
      </c>
      <c r="F216">
        <v>1054</v>
      </c>
      <c r="G216">
        <v>358.5</v>
      </c>
      <c r="H216">
        <f t="shared" si="3"/>
        <v>5</v>
      </c>
    </row>
    <row r="217" spans="1:8" x14ac:dyDescent="0.25">
      <c r="A217">
        <v>135</v>
      </c>
      <c r="B217" t="str">
        <f>STANDINGS_RBI[[#This Row],[Team]]&amp;STANDINGS_RBI[[#This Row],[League]]</f>
        <v>EtherMain Event New York March 26 League</v>
      </c>
      <c r="C217" t="s">
        <v>706</v>
      </c>
      <c r="D217" t="s">
        <v>707</v>
      </c>
      <c r="E217" t="s">
        <v>412</v>
      </c>
      <c r="F217">
        <v>1048</v>
      </c>
      <c r="G217">
        <v>345</v>
      </c>
      <c r="H217">
        <f t="shared" si="3"/>
        <v>6</v>
      </c>
    </row>
    <row r="218" spans="1:8" x14ac:dyDescent="0.25">
      <c r="A218">
        <v>189</v>
      </c>
      <c r="B218" t="str">
        <f>STANDINGS_RBI[[#This Row],[Team]]&amp;STANDINGS_RBI[[#This Row],[League]]</f>
        <v>SaxErrol mainMain Event New York March 26 League</v>
      </c>
      <c r="C218" t="s">
        <v>538</v>
      </c>
      <c r="D218" t="s">
        <v>539</v>
      </c>
      <c r="E218" t="s">
        <v>412</v>
      </c>
      <c r="F218">
        <v>1023</v>
      </c>
      <c r="G218">
        <v>293</v>
      </c>
      <c r="H218">
        <f t="shared" si="3"/>
        <v>7</v>
      </c>
    </row>
    <row r="219" spans="1:8" x14ac:dyDescent="0.25">
      <c r="A219">
        <v>294</v>
      </c>
      <c r="B219" t="str">
        <f>STANDINGS_RBI[[#This Row],[Team]]&amp;STANDINGS_RBI[[#This Row],[League]]</f>
        <v>Team MaidaMain Event New York March 26 League</v>
      </c>
      <c r="C219" t="s">
        <v>759</v>
      </c>
      <c r="D219" t="s">
        <v>760</v>
      </c>
      <c r="E219" t="s">
        <v>412</v>
      </c>
      <c r="F219">
        <v>983</v>
      </c>
      <c r="G219">
        <v>187</v>
      </c>
      <c r="H219">
        <f t="shared" si="3"/>
        <v>8</v>
      </c>
    </row>
    <row r="220" spans="1:8" x14ac:dyDescent="0.25">
      <c r="A220">
        <v>297</v>
      </c>
      <c r="B220" t="str">
        <f>STANDINGS_RBI[[#This Row],[Team]]&amp;STANDINGS_RBI[[#This Row],[League]]</f>
        <v>CTM/GST MAINMain Event New York March 26 League</v>
      </c>
      <c r="C220" t="s">
        <v>639</v>
      </c>
      <c r="D220" t="s">
        <v>93</v>
      </c>
      <c r="E220" t="s">
        <v>412</v>
      </c>
      <c r="F220">
        <v>981</v>
      </c>
      <c r="G220">
        <v>183.5</v>
      </c>
      <c r="H220">
        <f t="shared" si="3"/>
        <v>9</v>
      </c>
    </row>
    <row r="221" spans="1:8" x14ac:dyDescent="0.25">
      <c r="A221">
        <v>320</v>
      </c>
      <c r="B221" t="str">
        <f>STANDINGS_RBI[[#This Row],[Team]]&amp;STANDINGS_RBI[[#This Row],[League]]</f>
        <v>Cookies are for ClosersMain Event New York March 26 League</v>
      </c>
      <c r="C221" t="s">
        <v>748</v>
      </c>
      <c r="D221" t="s">
        <v>749</v>
      </c>
      <c r="E221" t="s">
        <v>412</v>
      </c>
      <c r="F221">
        <v>973</v>
      </c>
      <c r="G221">
        <v>160.5</v>
      </c>
      <c r="H221">
        <f t="shared" si="3"/>
        <v>10</v>
      </c>
    </row>
    <row r="222" spans="1:8" x14ac:dyDescent="0.25">
      <c r="A222">
        <v>350</v>
      </c>
      <c r="B222" t="str">
        <f>STANDINGS_RBI[[#This Row],[Team]]&amp;STANDINGS_RBI[[#This Row],[League]]</f>
        <v>Serenity Now! NY2Main Event New York March 26 League</v>
      </c>
      <c r="C222" t="s">
        <v>520</v>
      </c>
      <c r="D222" t="s">
        <v>521</v>
      </c>
      <c r="E222" t="s">
        <v>412</v>
      </c>
      <c r="F222">
        <v>959</v>
      </c>
      <c r="G222">
        <v>131</v>
      </c>
      <c r="H222">
        <f t="shared" si="3"/>
        <v>11</v>
      </c>
    </row>
    <row r="223" spans="1:8" x14ac:dyDescent="0.25">
      <c r="A223">
        <v>367</v>
      </c>
      <c r="B223" t="str">
        <f>STANDINGS_RBI[[#This Row],[Team]]&amp;STANDINGS_RBI[[#This Row],[League]]</f>
        <v>BABIP McBatflipsMain Event New York March 26 League</v>
      </c>
      <c r="C223" t="s">
        <v>305</v>
      </c>
      <c r="D223" t="s">
        <v>24</v>
      </c>
      <c r="E223" t="s">
        <v>412</v>
      </c>
      <c r="F223">
        <v>950</v>
      </c>
      <c r="G223">
        <v>113</v>
      </c>
      <c r="H223">
        <f t="shared" si="3"/>
        <v>12</v>
      </c>
    </row>
    <row r="224" spans="1:8" x14ac:dyDescent="0.25">
      <c r="A224">
        <v>448</v>
      </c>
      <c r="B224" t="str">
        <f>STANDINGS_RBI[[#This Row],[Team]]&amp;STANDINGS_RBI[[#This Row],[League]]</f>
        <v>Team LissMain Event New York March 26 League</v>
      </c>
      <c r="C224" t="s">
        <v>123</v>
      </c>
      <c r="D224" t="s">
        <v>124</v>
      </c>
      <c r="E224" t="s">
        <v>412</v>
      </c>
      <c r="F224">
        <v>890</v>
      </c>
      <c r="G224">
        <v>34</v>
      </c>
      <c r="H224">
        <f t="shared" si="3"/>
        <v>13</v>
      </c>
    </row>
    <row r="225" spans="1:8" x14ac:dyDescent="0.25">
      <c r="A225">
        <v>455</v>
      </c>
      <c r="B225" t="str">
        <f>STANDINGS_RBI[[#This Row],[Team]]&amp;STANDINGS_RBI[[#This Row],[League]]</f>
        <v>PhillyCheeseSteaks-M26Main Event New York March 26 League</v>
      </c>
      <c r="C225" t="s">
        <v>843</v>
      </c>
      <c r="D225" t="s">
        <v>75</v>
      </c>
      <c r="E225" t="s">
        <v>412</v>
      </c>
      <c r="F225">
        <v>882</v>
      </c>
      <c r="G225">
        <v>26.5</v>
      </c>
      <c r="H225">
        <f t="shared" si="3"/>
        <v>14</v>
      </c>
    </row>
    <row r="226" spans="1:8" x14ac:dyDescent="0.25">
      <c r="A226">
        <v>465</v>
      </c>
      <c r="B226" t="str">
        <f>STANDINGS_RBI[[#This Row],[Team]]&amp;STANDINGS_RBI[[#This Row],[League]]</f>
        <v>NJ MinnowMain Event New York March 26 League</v>
      </c>
      <c r="C226" t="s">
        <v>851</v>
      </c>
      <c r="D226" t="s">
        <v>852</v>
      </c>
      <c r="E226" t="s">
        <v>412</v>
      </c>
      <c r="F226">
        <v>860</v>
      </c>
      <c r="G226">
        <v>16</v>
      </c>
      <c r="H226">
        <f t="shared" si="3"/>
        <v>15</v>
      </c>
    </row>
    <row r="227" spans="1:8" x14ac:dyDescent="0.25">
      <c r="A227">
        <v>12</v>
      </c>
      <c r="B227" t="str">
        <f>STANDINGS_RBI[[#This Row],[Team]]&amp;STANDINGS_RBI[[#This Row],[League]]</f>
        <v>Team KaufmannMain Event Online April 1 1 pm ET League 1</v>
      </c>
      <c r="C227" t="s">
        <v>475</v>
      </c>
      <c r="D227" t="s">
        <v>476</v>
      </c>
      <c r="E227" t="s">
        <v>441</v>
      </c>
      <c r="F227">
        <v>1134</v>
      </c>
      <c r="G227">
        <v>468.5</v>
      </c>
      <c r="H227">
        <f t="shared" si="3"/>
        <v>1</v>
      </c>
    </row>
    <row r="228" spans="1:8" x14ac:dyDescent="0.25">
      <c r="A228">
        <v>17</v>
      </c>
      <c r="B228" t="str">
        <f>STANDINGS_RBI[[#This Row],[Team]]&amp;STANDINGS_RBI[[#This Row],[League]]</f>
        <v>Impaired PhysiciansMain Event Online April 1 1 pm ET League 1</v>
      </c>
      <c r="C228" t="s">
        <v>38</v>
      </c>
      <c r="D228" t="s">
        <v>39</v>
      </c>
      <c r="E228" t="s">
        <v>441</v>
      </c>
      <c r="F228">
        <v>1129</v>
      </c>
      <c r="G228">
        <v>464</v>
      </c>
      <c r="H228">
        <f t="shared" si="3"/>
        <v>2</v>
      </c>
    </row>
    <row r="229" spans="1:8" x14ac:dyDescent="0.25">
      <c r="A229">
        <v>81</v>
      </c>
      <c r="B229" t="str">
        <f>STANDINGS_RBI[[#This Row],[Team]]&amp;STANDINGS_RBI[[#This Row],[League]]</f>
        <v>SpartacusMain Event Online April 1 1 pm ET League 1</v>
      </c>
      <c r="C229" t="s">
        <v>360</v>
      </c>
      <c r="D229" t="s">
        <v>218</v>
      </c>
      <c r="E229" t="s">
        <v>441</v>
      </c>
      <c r="F229">
        <v>1077</v>
      </c>
      <c r="G229">
        <v>400</v>
      </c>
      <c r="H229">
        <f t="shared" si="3"/>
        <v>3</v>
      </c>
    </row>
    <row r="230" spans="1:8" x14ac:dyDescent="0.25">
      <c r="A230">
        <v>96</v>
      </c>
      <c r="B230" t="str">
        <f>STANDINGS_RBI[[#This Row],[Team]]&amp;STANDINGS_RBI[[#This Row],[League]]</f>
        <v>Puddle of Nud 4/1Main Event Online April 1 1 pm ET League 1</v>
      </c>
      <c r="C230" t="s">
        <v>455</v>
      </c>
      <c r="D230" t="s">
        <v>108</v>
      </c>
      <c r="E230" t="s">
        <v>441</v>
      </c>
      <c r="F230">
        <v>1070</v>
      </c>
      <c r="G230">
        <v>385</v>
      </c>
      <c r="H230">
        <f t="shared" si="3"/>
        <v>4</v>
      </c>
    </row>
    <row r="231" spans="1:8" x14ac:dyDescent="0.25">
      <c r="A231">
        <v>125</v>
      </c>
      <c r="B231" t="str">
        <f>STANDINGS_RBI[[#This Row],[Team]]&amp;STANDINGS_RBI[[#This Row],[League]]</f>
        <v>Money IVMain Event Online April 1 1 pm ET League 1</v>
      </c>
      <c r="C231" t="s">
        <v>493</v>
      </c>
      <c r="D231" t="s">
        <v>67</v>
      </c>
      <c r="E231" t="s">
        <v>441</v>
      </c>
      <c r="F231">
        <v>1053</v>
      </c>
      <c r="G231">
        <v>355</v>
      </c>
      <c r="H231">
        <f t="shared" si="3"/>
        <v>5</v>
      </c>
    </row>
    <row r="232" spans="1:8" x14ac:dyDescent="0.25">
      <c r="A232">
        <v>132</v>
      </c>
      <c r="B232" t="str">
        <f>STANDINGS_RBI[[#This Row],[Team]]&amp;STANDINGS_RBI[[#This Row],[League]]</f>
        <v>Men Without HelmetsMain Event Online April 1 1 pm ET League 1</v>
      </c>
      <c r="C232" t="s">
        <v>194</v>
      </c>
      <c r="D232" t="s">
        <v>196</v>
      </c>
      <c r="E232" t="s">
        <v>441</v>
      </c>
      <c r="F232">
        <v>1050</v>
      </c>
      <c r="G232">
        <v>349</v>
      </c>
      <c r="H232">
        <f t="shared" si="3"/>
        <v>6</v>
      </c>
    </row>
    <row r="233" spans="1:8" x14ac:dyDescent="0.25">
      <c r="A233">
        <v>134</v>
      </c>
      <c r="B233" t="str">
        <f>STANDINGS_RBI[[#This Row],[Team]]&amp;STANDINGS_RBI[[#This Row],[League]]</f>
        <v>Champagne SwagMain Event Online April 1 1 pm ET League 1</v>
      </c>
      <c r="C233" t="s">
        <v>101</v>
      </c>
      <c r="D233" t="s">
        <v>103</v>
      </c>
      <c r="E233" t="s">
        <v>441</v>
      </c>
      <c r="F233">
        <v>1049</v>
      </c>
      <c r="G233">
        <v>347.5</v>
      </c>
      <c r="H233">
        <f t="shared" si="3"/>
        <v>7</v>
      </c>
    </row>
    <row r="234" spans="1:8" x14ac:dyDescent="0.25">
      <c r="A234">
        <v>199</v>
      </c>
      <c r="B234" t="str">
        <f>STANDINGS_RBI[[#This Row],[Team]]&amp;STANDINGS_RBI[[#This Row],[League]]</f>
        <v>Penny LoverMain Event Online April 1 1 pm ET League 1</v>
      </c>
      <c r="C234" t="s">
        <v>662</v>
      </c>
      <c r="D234" t="s">
        <v>125</v>
      </c>
      <c r="E234" t="s">
        <v>441</v>
      </c>
      <c r="F234">
        <v>1018</v>
      </c>
      <c r="G234">
        <v>282</v>
      </c>
      <c r="H234">
        <f t="shared" si="3"/>
        <v>8</v>
      </c>
    </row>
    <row r="235" spans="1:8" x14ac:dyDescent="0.25">
      <c r="A235">
        <v>215</v>
      </c>
      <c r="B235" t="str">
        <f>STANDINGS_RBI[[#This Row],[Team]]&amp;STANDINGS_RBI[[#This Row],[League]]</f>
        <v>Team MadaniMain Event Online April 1 1 pm ET League 1</v>
      </c>
      <c r="C235" t="s">
        <v>153</v>
      </c>
      <c r="D235" t="s">
        <v>153</v>
      </c>
      <c r="E235" t="s">
        <v>441</v>
      </c>
      <c r="F235">
        <v>1011</v>
      </c>
      <c r="G235">
        <v>266</v>
      </c>
      <c r="H235">
        <f t="shared" si="3"/>
        <v>9</v>
      </c>
    </row>
    <row r="236" spans="1:8" x14ac:dyDescent="0.25">
      <c r="A236">
        <v>288</v>
      </c>
      <c r="B236" t="str">
        <f>STANDINGS_RBI[[#This Row],[Team]]&amp;STANDINGS_RBI[[#This Row],[League]]</f>
        <v>Team thomasMain Event Online April 1 1 pm ET League 1</v>
      </c>
      <c r="C236" t="s">
        <v>695</v>
      </c>
      <c r="D236" t="s">
        <v>696</v>
      </c>
      <c r="E236" t="s">
        <v>441</v>
      </c>
      <c r="F236">
        <v>985</v>
      </c>
      <c r="G236">
        <v>191.5</v>
      </c>
      <c r="H236">
        <f t="shared" si="3"/>
        <v>10</v>
      </c>
    </row>
    <row r="237" spans="1:8" x14ac:dyDescent="0.25">
      <c r="A237">
        <v>322</v>
      </c>
      <c r="B237" t="str">
        <f>STANDINGS_RBI[[#This Row],[Team]]&amp;STANDINGS_RBI[[#This Row],[League]]</f>
        <v>Breaking Bats 2Main Event Online April 1 1 pm ET League 1</v>
      </c>
      <c r="C237" t="s">
        <v>549</v>
      </c>
      <c r="D237" t="s">
        <v>550</v>
      </c>
      <c r="E237" t="s">
        <v>441</v>
      </c>
      <c r="F237">
        <v>972</v>
      </c>
      <c r="G237">
        <v>158.5</v>
      </c>
      <c r="H237">
        <f t="shared" si="3"/>
        <v>11</v>
      </c>
    </row>
    <row r="238" spans="1:8" x14ac:dyDescent="0.25">
      <c r="A238">
        <v>354</v>
      </c>
      <c r="B238" t="str">
        <f>STANDINGS_RBI[[#This Row],[Team]]&amp;STANDINGS_RBI[[#This Row],[League]]</f>
        <v>LittlefingerMain Event Online April 1 1 pm ET League 1</v>
      </c>
      <c r="C238" t="s">
        <v>777</v>
      </c>
      <c r="D238" t="s">
        <v>778</v>
      </c>
      <c r="E238" t="s">
        <v>441</v>
      </c>
      <c r="F238">
        <v>957</v>
      </c>
      <c r="G238">
        <v>127</v>
      </c>
      <c r="H238">
        <f t="shared" si="3"/>
        <v>12</v>
      </c>
    </row>
    <row r="239" spans="1:8" x14ac:dyDescent="0.25">
      <c r="A239">
        <v>417</v>
      </c>
      <c r="B239" t="str">
        <f>STANDINGS_RBI[[#This Row],[Team]]&amp;STANDINGS_RBI[[#This Row],[League]]</f>
        <v>The People's ChampMain Event Online April 1 1 pm ET League 1</v>
      </c>
      <c r="C239" t="s">
        <v>128</v>
      </c>
      <c r="D239" t="s">
        <v>129</v>
      </c>
      <c r="E239" t="s">
        <v>441</v>
      </c>
      <c r="F239">
        <v>920</v>
      </c>
      <c r="G239">
        <v>64</v>
      </c>
      <c r="H239">
        <f t="shared" si="3"/>
        <v>13</v>
      </c>
    </row>
    <row r="240" spans="1:8" x14ac:dyDescent="0.25">
      <c r="A240">
        <v>474</v>
      </c>
      <c r="B240" t="str">
        <f>STANDINGS_RBI[[#This Row],[Team]]&amp;STANDINGS_RBI[[#This Row],[League]]</f>
        <v>Infinity Management GroupMain Event Online April 1 1 pm ET League 1</v>
      </c>
      <c r="C240" t="s">
        <v>354</v>
      </c>
      <c r="D240" t="s">
        <v>355</v>
      </c>
      <c r="E240" t="s">
        <v>441</v>
      </c>
      <c r="F240">
        <v>813</v>
      </c>
      <c r="G240">
        <v>7</v>
      </c>
      <c r="H240">
        <f t="shared" si="3"/>
        <v>14</v>
      </c>
    </row>
    <row r="241" spans="1:8" x14ac:dyDescent="0.25">
      <c r="A241">
        <v>479</v>
      </c>
      <c r="B241" t="str">
        <f>STANDINGS_RBI[[#This Row],[Team]]&amp;STANDINGS_RBI[[#This Row],[League]]</f>
        <v>Team TwoninerMain Event Online April 1 1 pm ET League 1</v>
      </c>
      <c r="C241" t="s">
        <v>884</v>
      </c>
      <c r="D241" t="s">
        <v>401</v>
      </c>
      <c r="E241" t="s">
        <v>441</v>
      </c>
      <c r="F241">
        <v>769</v>
      </c>
      <c r="G241">
        <v>2</v>
      </c>
      <c r="H241">
        <f t="shared" si="3"/>
        <v>15</v>
      </c>
    </row>
    <row r="242" spans="1:8" x14ac:dyDescent="0.25">
      <c r="A242">
        <v>77</v>
      </c>
      <c r="B242" t="str">
        <f>STANDINGS_RBI[[#This Row],[Team]]&amp;STANDINGS_RBI[[#This Row],[League]]</f>
        <v>Slowly I TurnedMain Event Online April 1 1 pm ET League 2</v>
      </c>
      <c r="C242" t="s">
        <v>590</v>
      </c>
      <c r="D242" t="s">
        <v>253</v>
      </c>
      <c r="E242" t="s">
        <v>444</v>
      </c>
      <c r="F242">
        <v>1079</v>
      </c>
      <c r="G242">
        <v>404.5</v>
      </c>
      <c r="H242">
        <f t="shared" si="3"/>
        <v>1</v>
      </c>
    </row>
    <row r="243" spans="1:8" x14ac:dyDescent="0.25">
      <c r="A243">
        <v>90</v>
      </c>
      <c r="B243" t="str">
        <f>STANDINGS_RBI[[#This Row],[Team]]&amp;STANDINGS_RBI[[#This Row],[League]]</f>
        <v>How U Doin ME2Main Event Online April 1 1 pm ET League 2</v>
      </c>
      <c r="C243" t="s">
        <v>443</v>
      </c>
      <c r="D243" t="s">
        <v>230</v>
      </c>
      <c r="E243" t="s">
        <v>444</v>
      </c>
      <c r="F243">
        <v>1071</v>
      </c>
      <c r="G243">
        <v>389</v>
      </c>
      <c r="H243">
        <f t="shared" si="3"/>
        <v>2</v>
      </c>
    </row>
    <row r="244" spans="1:8" x14ac:dyDescent="0.25">
      <c r="A244">
        <v>97</v>
      </c>
      <c r="B244" t="str">
        <f>STANDINGS_RBI[[#This Row],[Team]]&amp;STANDINGS_RBI[[#This Row],[League]]</f>
        <v>Who is next on the Disabled List V2Main Event Online April 1 1 pm ET League 2</v>
      </c>
      <c r="C244" t="s">
        <v>764</v>
      </c>
      <c r="D244" t="s">
        <v>256</v>
      </c>
      <c r="E244" t="s">
        <v>444</v>
      </c>
      <c r="F244">
        <v>1070</v>
      </c>
      <c r="G244">
        <v>385</v>
      </c>
      <c r="H244">
        <f t="shared" si="3"/>
        <v>3</v>
      </c>
    </row>
    <row r="245" spans="1:8" x14ac:dyDescent="0.25">
      <c r="A245">
        <v>129</v>
      </c>
      <c r="B245" t="str">
        <f>STANDINGS_RBI[[#This Row],[Team]]&amp;STANDINGS_RBI[[#This Row],[League]]</f>
        <v>Miggy's CrownMain Event Online April 1 1 pm ET League 2</v>
      </c>
      <c r="C245" t="s">
        <v>83</v>
      </c>
      <c r="D245" t="s">
        <v>84</v>
      </c>
      <c r="E245" t="s">
        <v>444</v>
      </c>
      <c r="F245">
        <v>1052</v>
      </c>
      <c r="G245">
        <v>352</v>
      </c>
      <c r="H245">
        <f t="shared" si="3"/>
        <v>4</v>
      </c>
    </row>
    <row r="246" spans="1:8" x14ac:dyDescent="0.25">
      <c r="A246">
        <v>131</v>
      </c>
      <c r="B246" t="str">
        <f>STANDINGS_RBI[[#This Row],[Team]]&amp;STANDINGS_RBI[[#This Row],[League]]</f>
        <v>WAR GamesMain Event Online April 1 1 pm ET League 2</v>
      </c>
      <c r="C246" t="s">
        <v>632</v>
      </c>
      <c r="D246" t="s">
        <v>117</v>
      </c>
      <c r="E246" t="s">
        <v>444</v>
      </c>
      <c r="F246">
        <v>1051</v>
      </c>
      <c r="G246">
        <v>350</v>
      </c>
      <c r="H246">
        <f t="shared" si="3"/>
        <v>5</v>
      </c>
    </row>
    <row r="247" spans="1:8" x14ac:dyDescent="0.25">
      <c r="A247">
        <v>143</v>
      </c>
      <c r="B247" t="str">
        <f>STANDINGS_RBI[[#This Row],[Team]]&amp;STANDINGS_RBI[[#This Row],[League]]</f>
        <v>Reverse BlindsideMain Event Online April 1 1 pm ET League 2</v>
      </c>
      <c r="C247" t="s">
        <v>734</v>
      </c>
      <c r="D247" t="s">
        <v>735</v>
      </c>
      <c r="E247" t="s">
        <v>444</v>
      </c>
      <c r="F247">
        <v>1046</v>
      </c>
      <c r="G247">
        <v>339</v>
      </c>
      <c r="H247">
        <f t="shared" si="3"/>
        <v>6</v>
      </c>
    </row>
    <row r="248" spans="1:8" x14ac:dyDescent="0.25">
      <c r="A248">
        <v>201</v>
      </c>
      <c r="B248" t="str">
        <f>STANDINGS_RBI[[#This Row],[Team]]&amp;STANDINGS_RBI[[#This Row],[League]]</f>
        <v>Shug KnightsMain Event Online April 1 1 pm ET League 2</v>
      </c>
      <c r="C248" t="s">
        <v>485</v>
      </c>
      <c r="D248" t="s">
        <v>486</v>
      </c>
      <c r="E248" t="s">
        <v>444</v>
      </c>
      <c r="F248">
        <v>1017</v>
      </c>
      <c r="G248">
        <v>278.5</v>
      </c>
      <c r="H248">
        <f t="shared" si="3"/>
        <v>7</v>
      </c>
    </row>
    <row r="249" spans="1:8" x14ac:dyDescent="0.25">
      <c r="A249">
        <v>263</v>
      </c>
      <c r="B249" t="str">
        <f>STANDINGS_RBI[[#This Row],[Team]]&amp;STANDINGS_RBI[[#This Row],[League]]</f>
        <v>Joaquin PhoenixMain Event Online April 1 1 pm ET League 2</v>
      </c>
      <c r="C249" t="s">
        <v>637</v>
      </c>
      <c r="D249" t="s">
        <v>638</v>
      </c>
      <c r="E249" t="s">
        <v>444</v>
      </c>
      <c r="F249">
        <v>992</v>
      </c>
      <c r="G249">
        <v>217</v>
      </c>
      <c r="H249">
        <f t="shared" si="3"/>
        <v>8</v>
      </c>
    </row>
    <row r="250" spans="1:8" x14ac:dyDescent="0.25">
      <c r="A250">
        <v>266</v>
      </c>
      <c r="B250" t="str">
        <f>STANDINGS_RBI[[#This Row],[Team]]&amp;STANDINGS_RBI[[#This Row],[League]]</f>
        <v>The Justice BerrysMain Event Online April 1 1 pm ET League 2</v>
      </c>
      <c r="C250" t="s">
        <v>594</v>
      </c>
      <c r="D250" t="s">
        <v>69</v>
      </c>
      <c r="E250" t="s">
        <v>444</v>
      </c>
      <c r="F250">
        <v>992</v>
      </c>
      <c r="G250">
        <v>217</v>
      </c>
      <c r="H250">
        <f t="shared" si="3"/>
        <v>9</v>
      </c>
    </row>
    <row r="251" spans="1:8" x14ac:dyDescent="0.25">
      <c r="A251">
        <v>292</v>
      </c>
      <c r="B251" t="str">
        <f>STANDINGS_RBI[[#This Row],[Team]]&amp;STANDINGS_RBI[[#This Row],[League]]</f>
        <v>Team PaolucciMain Event Online April 1 1 pm ET League 2</v>
      </c>
      <c r="C251" t="s">
        <v>120</v>
      </c>
      <c r="D251" t="s">
        <v>121</v>
      </c>
      <c r="E251" t="s">
        <v>444</v>
      </c>
      <c r="F251">
        <v>984</v>
      </c>
      <c r="G251">
        <v>188.5</v>
      </c>
      <c r="H251">
        <f t="shared" si="3"/>
        <v>10</v>
      </c>
    </row>
    <row r="252" spans="1:8" x14ac:dyDescent="0.25">
      <c r="A252">
        <v>296</v>
      </c>
      <c r="B252" t="str">
        <f>STANDINGS_RBI[[#This Row],[Team]]&amp;STANDINGS_RBI[[#This Row],[League]]</f>
        <v>Hot Ham WaterMain Event Online April 1 1 pm ET League 2</v>
      </c>
      <c r="C252" t="s">
        <v>592</v>
      </c>
      <c r="D252" t="s">
        <v>100</v>
      </c>
      <c r="E252" t="s">
        <v>444</v>
      </c>
      <c r="F252">
        <v>982</v>
      </c>
      <c r="G252">
        <v>185.5</v>
      </c>
      <c r="H252">
        <f t="shared" si="3"/>
        <v>11</v>
      </c>
    </row>
    <row r="253" spans="1:8" x14ac:dyDescent="0.25">
      <c r="A253">
        <v>337</v>
      </c>
      <c r="B253" t="str">
        <f>STANDINGS_RBI[[#This Row],[Team]]&amp;STANDINGS_RBI[[#This Row],[League]]</f>
        <v>Team RedgraveMain Event Online April 1 1 pm ET League 2</v>
      </c>
      <c r="C253" t="s">
        <v>821</v>
      </c>
      <c r="D253" t="s">
        <v>239</v>
      </c>
      <c r="E253" t="s">
        <v>444</v>
      </c>
      <c r="F253">
        <v>962</v>
      </c>
      <c r="G253">
        <v>143.5</v>
      </c>
      <c r="H253">
        <f t="shared" si="3"/>
        <v>12</v>
      </c>
    </row>
    <row r="254" spans="1:8" x14ac:dyDescent="0.25">
      <c r="A254">
        <v>353</v>
      </c>
      <c r="B254" t="str">
        <f>STANDINGS_RBI[[#This Row],[Team]]&amp;STANDINGS_RBI[[#This Row],[League]]</f>
        <v>Going Going GoneMain Event Online April 1 1 pm ET League 2</v>
      </c>
      <c r="C254" t="s">
        <v>688</v>
      </c>
      <c r="D254" t="s">
        <v>689</v>
      </c>
      <c r="E254" t="s">
        <v>444</v>
      </c>
      <c r="F254">
        <v>957</v>
      </c>
      <c r="G254">
        <v>127</v>
      </c>
      <c r="H254">
        <f t="shared" si="3"/>
        <v>13</v>
      </c>
    </row>
    <row r="255" spans="1:8" x14ac:dyDescent="0.25">
      <c r="A255">
        <v>453</v>
      </c>
      <c r="B255" t="str">
        <f>STANDINGS_RBI[[#This Row],[Team]]&amp;STANDINGS_RBI[[#This Row],[League]]</f>
        <v>Ryan's Laying the AxlerodMain Event Online April 1 1 pm ET League 2</v>
      </c>
      <c r="C255" t="s">
        <v>855</v>
      </c>
      <c r="D255" t="s">
        <v>56</v>
      </c>
      <c r="E255" t="s">
        <v>444</v>
      </c>
      <c r="F255">
        <v>884</v>
      </c>
      <c r="G255">
        <v>28.5</v>
      </c>
      <c r="H255">
        <f t="shared" si="3"/>
        <v>14</v>
      </c>
    </row>
    <row r="256" spans="1:8" x14ac:dyDescent="0.25">
      <c r="A256">
        <v>478</v>
      </c>
      <c r="B256" t="str">
        <f>STANDINGS_RBI[[#This Row],[Team]]&amp;STANDINGS_RBI[[#This Row],[League]]</f>
        <v>BAG BALLSMain Event Online April 1 1 pm ET League 2</v>
      </c>
      <c r="C256" t="s">
        <v>722</v>
      </c>
      <c r="D256" t="s">
        <v>723</v>
      </c>
      <c r="E256" t="s">
        <v>444</v>
      </c>
      <c r="F256">
        <v>779</v>
      </c>
      <c r="G256">
        <v>3</v>
      </c>
      <c r="H256">
        <f t="shared" si="3"/>
        <v>15</v>
      </c>
    </row>
    <row r="257" spans="1:8" x14ac:dyDescent="0.25">
      <c r="A257">
        <v>2</v>
      </c>
      <c r="B257" t="str">
        <f>STANDINGS_RBI[[#This Row],[Team]]&amp;STANDINGS_RBI[[#This Row],[League]]</f>
        <v>DOUGHBOYSMain Event Online April 1 1 pm ET League 3</v>
      </c>
      <c r="C257" t="s">
        <v>48</v>
      </c>
      <c r="D257" t="s">
        <v>49</v>
      </c>
      <c r="E257" t="s">
        <v>442</v>
      </c>
      <c r="F257">
        <v>1196</v>
      </c>
      <c r="G257">
        <v>479</v>
      </c>
      <c r="H257">
        <f t="shared" si="3"/>
        <v>1</v>
      </c>
    </row>
    <row r="258" spans="1:8" x14ac:dyDescent="0.25">
      <c r="A258">
        <v>31</v>
      </c>
      <c r="B258" t="str">
        <f>STANDINGS_RBI[[#This Row],[Team]]&amp;STANDINGS_RBI[[#This Row],[League]]</f>
        <v>Big Mac Attack MainMain Event Online April 1 1 pm ET League 3</v>
      </c>
      <c r="C258" t="s">
        <v>597</v>
      </c>
      <c r="D258" t="s">
        <v>23</v>
      </c>
      <c r="E258" t="s">
        <v>442</v>
      </c>
      <c r="F258">
        <v>1115</v>
      </c>
      <c r="G258">
        <v>450</v>
      </c>
      <c r="H258">
        <f t="shared" ref="H258:H321" si="4">IF(E258=E257,H257+1,1)</f>
        <v>2</v>
      </c>
    </row>
    <row r="259" spans="1:8" x14ac:dyDescent="0.25">
      <c r="A259">
        <v>65</v>
      </c>
      <c r="B259" t="str">
        <f>STANDINGS_RBI[[#This Row],[Team]]&amp;STANDINGS_RBI[[#This Row],[League]]</f>
        <v>Monogomy SucksMain Event Online April 1 1 pm ET League 3</v>
      </c>
      <c r="C259" t="s">
        <v>595</v>
      </c>
      <c r="D259" t="s">
        <v>596</v>
      </c>
      <c r="E259" t="s">
        <v>442</v>
      </c>
      <c r="F259">
        <v>1084</v>
      </c>
      <c r="G259">
        <v>415.5</v>
      </c>
      <c r="H259">
        <f t="shared" si="4"/>
        <v>3</v>
      </c>
    </row>
    <row r="260" spans="1:8" x14ac:dyDescent="0.25">
      <c r="A260">
        <v>137</v>
      </c>
      <c r="B260" t="str">
        <f>STANDINGS_RBI[[#This Row],[Team]]&amp;STANDINGS_RBI[[#This Row],[League]]</f>
        <v>Red MuleMain Event Online April 1 1 pm ET League 3</v>
      </c>
      <c r="C260" t="s">
        <v>369</v>
      </c>
      <c r="D260" t="s">
        <v>369</v>
      </c>
      <c r="E260" t="s">
        <v>442</v>
      </c>
      <c r="F260">
        <v>1048</v>
      </c>
      <c r="G260">
        <v>345</v>
      </c>
      <c r="H260">
        <f t="shared" si="4"/>
        <v>4</v>
      </c>
    </row>
    <row r="261" spans="1:8" x14ac:dyDescent="0.25">
      <c r="A261">
        <v>163</v>
      </c>
      <c r="B261" t="str">
        <f>STANDINGS_RBI[[#This Row],[Team]]&amp;STANDINGS_RBI[[#This Row],[League]]</f>
        <v>JoeSoDefMain Event Online April 1 1 pm ET League 3</v>
      </c>
      <c r="C261" t="s">
        <v>163</v>
      </c>
      <c r="D261" t="s">
        <v>164</v>
      </c>
      <c r="E261" t="s">
        <v>442</v>
      </c>
      <c r="F261">
        <v>1037</v>
      </c>
      <c r="G261">
        <v>317</v>
      </c>
      <c r="H261">
        <f t="shared" si="4"/>
        <v>5</v>
      </c>
    </row>
    <row r="262" spans="1:8" x14ac:dyDescent="0.25">
      <c r="A262">
        <v>177</v>
      </c>
      <c r="B262" t="str">
        <f>STANDINGS_RBI[[#This Row],[Team]]&amp;STANDINGS_RBI[[#This Row],[League]]</f>
        <v>Don DiegoMain Event Online April 1 1 pm ET League 3</v>
      </c>
      <c r="C262" t="s">
        <v>329</v>
      </c>
      <c r="D262" t="s">
        <v>330</v>
      </c>
      <c r="E262" t="s">
        <v>442</v>
      </c>
      <c r="F262">
        <v>1029</v>
      </c>
      <c r="G262">
        <v>303</v>
      </c>
      <c r="H262">
        <f t="shared" si="4"/>
        <v>6</v>
      </c>
    </row>
    <row r="263" spans="1:8" x14ac:dyDescent="0.25">
      <c r="A263">
        <v>212</v>
      </c>
      <c r="B263" t="str">
        <f>STANDINGS_RBI[[#This Row],[Team]]&amp;STANDINGS_RBI[[#This Row],[League]]</f>
        <v>Poopy ToothMain Event Online April 1 1 pm ET League 3</v>
      </c>
      <c r="C263" t="s">
        <v>378</v>
      </c>
      <c r="D263" t="s">
        <v>379</v>
      </c>
      <c r="E263" t="s">
        <v>442</v>
      </c>
      <c r="F263">
        <v>1012</v>
      </c>
      <c r="G263">
        <v>268</v>
      </c>
      <c r="H263">
        <f t="shared" si="4"/>
        <v>7</v>
      </c>
    </row>
    <row r="264" spans="1:8" x14ac:dyDescent="0.25">
      <c r="A264">
        <v>248</v>
      </c>
      <c r="B264" t="str">
        <f>STANDINGS_RBI[[#This Row],[Team]]&amp;STANDINGS_RBI[[#This Row],[League]]</f>
        <v>Navel LintMain Event Online April 1 1 pm ET League 3</v>
      </c>
      <c r="C264" t="s">
        <v>277</v>
      </c>
      <c r="D264" t="s">
        <v>278</v>
      </c>
      <c r="E264" t="s">
        <v>442</v>
      </c>
      <c r="F264">
        <v>997</v>
      </c>
      <c r="G264">
        <v>232</v>
      </c>
      <c r="H264">
        <f t="shared" si="4"/>
        <v>8</v>
      </c>
    </row>
    <row r="265" spans="1:8" x14ac:dyDescent="0.25">
      <c r="A265">
        <v>275</v>
      </c>
      <c r="B265" t="str">
        <f>STANDINGS_RBI[[#This Row],[Team]]&amp;STANDINGS_RBI[[#This Row],[League]]</f>
        <v>Long DongMain Event Online April 1 1 pm ET League 3</v>
      </c>
      <c r="C265" t="s">
        <v>534</v>
      </c>
      <c r="D265" t="s">
        <v>526</v>
      </c>
      <c r="E265" t="s">
        <v>442</v>
      </c>
      <c r="F265">
        <v>989</v>
      </c>
      <c r="G265">
        <v>204.5</v>
      </c>
      <c r="H265">
        <f t="shared" si="4"/>
        <v>9</v>
      </c>
    </row>
    <row r="266" spans="1:8" x14ac:dyDescent="0.25">
      <c r="A266">
        <v>342</v>
      </c>
      <c r="B266" t="str">
        <f>STANDINGS_RBI[[#This Row],[Team]]&amp;STANDINGS_RBI[[#This Row],[League]]</f>
        <v>Team BenjaminMain Event Online April 1 1 pm ET League 3</v>
      </c>
      <c r="C266" t="s">
        <v>260</v>
      </c>
      <c r="D266" t="s">
        <v>261</v>
      </c>
      <c r="E266" t="s">
        <v>442</v>
      </c>
      <c r="F266">
        <v>961</v>
      </c>
      <c r="G266">
        <v>140</v>
      </c>
      <c r="H266">
        <f t="shared" si="4"/>
        <v>10</v>
      </c>
    </row>
    <row r="267" spans="1:8" x14ac:dyDescent="0.25">
      <c r="A267">
        <v>352</v>
      </c>
      <c r="B267" t="str">
        <f>STANDINGS_RBI[[#This Row],[Team]]&amp;STANDINGS_RBI[[#This Row],[League]]</f>
        <v>Ashley BearsMain Event Online April 1 1 pm ET League 3</v>
      </c>
      <c r="C267" t="s">
        <v>766</v>
      </c>
      <c r="D267" t="s">
        <v>232</v>
      </c>
      <c r="E267" t="s">
        <v>442</v>
      </c>
      <c r="F267">
        <v>958</v>
      </c>
      <c r="G267">
        <v>129</v>
      </c>
      <c r="H267">
        <f t="shared" si="4"/>
        <v>11</v>
      </c>
    </row>
    <row r="268" spans="1:8" x14ac:dyDescent="0.25">
      <c r="A268">
        <v>366</v>
      </c>
      <c r="B268" t="str">
        <f>STANDINGS_RBI[[#This Row],[Team]]&amp;STANDINGS_RBI[[#This Row],[League]]</f>
        <v>Chico Lind's Hermanos - MAIN 4/1Main Event Online April 1 1 pm ET League 3</v>
      </c>
      <c r="C268" t="s">
        <v>781</v>
      </c>
      <c r="D268" t="s">
        <v>186</v>
      </c>
      <c r="E268" t="s">
        <v>442</v>
      </c>
      <c r="F268">
        <v>951</v>
      </c>
      <c r="G268">
        <v>115</v>
      </c>
      <c r="H268">
        <f t="shared" si="4"/>
        <v>12</v>
      </c>
    </row>
    <row r="269" spans="1:8" x14ac:dyDescent="0.25">
      <c r="A269">
        <v>388</v>
      </c>
      <c r="B269" t="str">
        <f>STANDINGS_RBI[[#This Row],[Team]]&amp;STANDINGS_RBI[[#This Row],[League]]</f>
        <v>SD GiantsMain Event Online April 1 1 pm ET League 3</v>
      </c>
      <c r="C269" t="s">
        <v>721</v>
      </c>
      <c r="D269" t="s">
        <v>221</v>
      </c>
      <c r="E269" t="s">
        <v>442</v>
      </c>
      <c r="F269">
        <v>939</v>
      </c>
      <c r="G269">
        <v>92.5</v>
      </c>
      <c r="H269">
        <f t="shared" si="4"/>
        <v>13</v>
      </c>
    </row>
    <row r="270" spans="1:8" x14ac:dyDescent="0.25">
      <c r="A270">
        <v>410</v>
      </c>
      <c r="B270" t="str">
        <f>STANDINGS_RBI[[#This Row],[Team]]&amp;STANDINGS_RBI[[#This Row],[League]]</f>
        <v>bluebloodsMain Event Online April 1 1 pm ET League 3</v>
      </c>
      <c r="C270" t="s">
        <v>199</v>
      </c>
      <c r="D270" t="s">
        <v>200</v>
      </c>
      <c r="E270" t="s">
        <v>442</v>
      </c>
      <c r="F270">
        <v>924</v>
      </c>
      <c r="G270">
        <v>71.5</v>
      </c>
      <c r="H270">
        <f t="shared" si="4"/>
        <v>14</v>
      </c>
    </row>
    <row r="271" spans="1:8" x14ac:dyDescent="0.25">
      <c r="A271">
        <v>471</v>
      </c>
      <c r="B271" t="str">
        <f>STANDINGS_RBI[[#This Row],[Team]]&amp;STANDINGS_RBI[[#This Row],[League]]</f>
        <v>THE MACHINEMain Event Online April 1 1 pm ET League 3</v>
      </c>
      <c r="C271" t="s">
        <v>856</v>
      </c>
      <c r="D271" t="s">
        <v>857</v>
      </c>
      <c r="E271" t="s">
        <v>442</v>
      </c>
      <c r="F271">
        <v>841</v>
      </c>
      <c r="G271">
        <v>10</v>
      </c>
      <c r="H271">
        <f t="shared" si="4"/>
        <v>15</v>
      </c>
    </row>
    <row r="272" spans="1:8" x14ac:dyDescent="0.25">
      <c r="A272">
        <v>6</v>
      </c>
      <c r="B272" t="str">
        <f>STANDINGS_RBI[[#This Row],[Team]]&amp;STANDINGS_RBI[[#This Row],[League]]</f>
        <v>Paradoxical HrbekMain Event Online April 1 1 pm ET League 4</v>
      </c>
      <c r="C272" t="s">
        <v>416</v>
      </c>
      <c r="D272" t="s">
        <v>349</v>
      </c>
      <c r="E272" t="s">
        <v>417</v>
      </c>
      <c r="F272">
        <v>1157</v>
      </c>
      <c r="G272">
        <v>475</v>
      </c>
      <c r="H272">
        <f t="shared" si="4"/>
        <v>1</v>
      </c>
    </row>
    <row r="273" spans="1:8" x14ac:dyDescent="0.25">
      <c r="A273">
        <v>121</v>
      </c>
      <c r="B273" t="str">
        <f>STANDINGS_RBI[[#This Row],[Team]]&amp;STANDINGS_RBI[[#This Row],[League]]</f>
        <v>Brock The HouseMain Event Online April 1 1 pm ET League 4</v>
      </c>
      <c r="C273" t="s">
        <v>320</v>
      </c>
      <c r="D273" t="s">
        <v>178</v>
      </c>
      <c r="E273" t="s">
        <v>417</v>
      </c>
      <c r="F273">
        <v>1054</v>
      </c>
      <c r="G273">
        <v>358.5</v>
      </c>
      <c r="H273">
        <f t="shared" si="4"/>
        <v>2</v>
      </c>
    </row>
    <row r="274" spans="1:8" x14ac:dyDescent="0.25">
      <c r="A274">
        <v>147</v>
      </c>
      <c r="B274" t="str">
        <f>STANDINGS_RBI[[#This Row],[Team]]&amp;STANDINGS_RBI[[#This Row],[League]]</f>
        <v>southpawsMain Event Online April 1 1 pm ET League 4</v>
      </c>
      <c r="C274" t="s">
        <v>392</v>
      </c>
      <c r="D274" t="s">
        <v>393</v>
      </c>
      <c r="E274" t="s">
        <v>417</v>
      </c>
      <c r="F274">
        <v>1044</v>
      </c>
      <c r="G274">
        <v>335</v>
      </c>
      <c r="H274">
        <f t="shared" si="4"/>
        <v>3</v>
      </c>
    </row>
    <row r="275" spans="1:8" x14ac:dyDescent="0.25">
      <c r="A275">
        <v>153</v>
      </c>
      <c r="B275" t="str">
        <f>STANDINGS_RBI[[#This Row],[Team]]&amp;STANDINGS_RBI[[#This Row],[League]]</f>
        <v>Pine Tar Pros- ME4Main Event Online April 1 1 pm ET League 4</v>
      </c>
      <c r="C275" t="s">
        <v>501</v>
      </c>
      <c r="D275" t="s">
        <v>50</v>
      </c>
      <c r="E275" t="s">
        <v>417</v>
      </c>
      <c r="F275">
        <v>1042</v>
      </c>
      <c r="G275">
        <v>329</v>
      </c>
      <c r="H275">
        <f t="shared" si="4"/>
        <v>4</v>
      </c>
    </row>
    <row r="276" spans="1:8" x14ac:dyDescent="0.25">
      <c r="A276">
        <v>169</v>
      </c>
      <c r="B276" t="str">
        <f>STANDINGS_RBI[[#This Row],[Team]]&amp;STANDINGS_RBI[[#This Row],[League]]</f>
        <v>Mr. Wilhelm's B SquadMain Event Online April 1 1 pm ET League 4</v>
      </c>
      <c r="C276" t="s">
        <v>427</v>
      </c>
      <c r="D276" t="s">
        <v>428</v>
      </c>
      <c r="E276" t="s">
        <v>417</v>
      </c>
      <c r="F276">
        <v>1034</v>
      </c>
      <c r="G276">
        <v>312</v>
      </c>
      <c r="H276">
        <f t="shared" si="4"/>
        <v>5</v>
      </c>
    </row>
    <row r="277" spans="1:8" x14ac:dyDescent="0.25">
      <c r="A277">
        <v>180</v>
      </c>
      <c r="B277" t="str">
        <f>STANDINGS_RBI[[#This Row],[Team]]&amp;STANDINGS_RBI[[#This Row],[League]]</f>
        <v>Trunk Monkey TooMain Event Online April 1 1 pm ET League 4</v>
      </c>
      <c r="C277" t="s">
        <v>496</v>
      </c>
      <c r="D277" t="s">
        <v>439</v>
      </c>
      <c r="E277" t="s">
        <v>417</v>
      </c>
      <c r="F277">
        <v>1028</v>
      </c>
      <c r="G277">
        <v>301</v>
      </c>
      <c r="H277">
        <f t="shared" si="4"/>
        <v>6</v>
      </c>
    </row>
    <row r="278" spans="1:8" x14ac:dyDescent="0.25">
      <c r="A278">
        <v>217</v>
      </c>
      <c r="B278" t="str">
        <f>STANDINGS_RBI[[#This Row],[Team]]&amp;STANDINGS_RBI[[#This Row],[League]]</f>
        <v>Hell Bent For LeatherMain Event Online April 1 1 pm ET League 4</v>
      </c>
      <c r="C278" t="s">
        <v>414</v>
      </c>
      <c r="D278" t="s">
        <v>92</v>
      </c>
      <c r="E278" t="s">
        <v>417</v>
      </c>
      <c r="F278">
        <v>1009</v>
      </c>
      <c r="G278">
        <v>262.5</v>
      </c>
      <c r="H278">
        <f t="shared" si="4"/>
        <v>7</v>
      </c>
    </row>
    <row r="279" spans="1:8" x14ac:dyDescent="0.25">
      <c r="A279">
        <v>255</v>
      </c>
      <c r="B279" t="str">
        <f>STANDINGS_RBI[[#This Row],[Team]]&amp;STANDINGS_RBI[[#This Row],[League]]</f>
        <v>BeaglesMain Event Online April 1 1 pm ET League 4</v>
      </c>
      <c r="C279" t="s">
        <v>285</v>
      </c>
      <c r="D279" t="s">
        <v>286</v>
      </c>
      <c r="E279" t="s">
        <v>417</v>
      </c>
      <c r="F279">
        <v>993</v>
      </c>
      <c r="G279">
        <v>223.5</v>
      </c>
      <c r="H279">
        <f t="shared" si="4"/>
        <v>8</v>
      </c>
    </row>
    <row r="280" spans="1:8" x14ac:dyDescent="0.25">
      <c r="A280">
        <v>309</v>
      </c>
      <c r="B280" t="str">
        <f>STANDINGS_RBI[[#This Row],[Team]]&amp;STANDINGS_RBI[[#This Row],[League]]</f>
        <v>Attie BabiesMain Event Online April 1 1 pm ET League 4</v>
      </c>
      <c r="C280" t="s">
        <v>155</v>
      </c>
      <c r="D280" t="s">
        <v>156</v>
      </c>
      <c r="E280" t="s">
        <v>417</v>
      </c>
      <c r="F280">
        <v>976</v>
      </c>
      <c r="G280">
        <v>171</v>
      </c>
      <c r="H280">
        <f t="shared" si="4"/>
        <v>9</v>
      </c>
    </row>
    <row r="281" spans="1:8" x14ac:dyDescent="0.25">
      <c r="A281">
        <v>323</v>
      </c>
      <c r="B281" t="str">
        <f>STANDINGS_RBI[[#This Row],[Team]]&amp;STANDINGS_RBI[[#This Row],[League]]</f>
        <v>JUST A BIT OUTSIDEMain Event Online April 1 1 pm ET League 4</v>
      </c>
      <c r="C281" t="s">
        <v>762</v>
      </c>
      <c r="D281" t="s">
        <v>763</v>
      </c>
      <c r="E281" t="s">
        <v>417</v>
      </c>
      <c r="F281">
        <v>972</v>
      </c>
      <c r="G281">
        <v>158.5</v>
      </c>
      <c r="H281">
        <f t="shared" si="4"/>
        <v>10</v>
      </c>
    </row>
    <row r="282" spans="1:8" x14ac:dyDescent="0.25">
      <c r="A282">
        <v>369</v>
      </c>
      <c r="B282" t="str">
        <f>STANDINGS_RBI[[#This Row],[Team]]&amp;STANDINGS_RBI[[#This Row],[League]]</f>
        <v>Tulo-Git 2 QuitMain Event Online April 1 1 pm ET League 4</v>
      </c>
      <c r="C282" t="s">
        <v>835</v>
      </c>
      <c r="D282" t="s">
        <v>836</v>
      </c>
      <c r="E282" t="s">
        <v>417</v>
      </c>
      <c r="F282">
        <v>950</v>
      </c>
      <c r="G282">
        <v>113</v>
      </c>
      <c r="H282">
        <f t="shared" si="4"/>
        <v>11</v>
      </c>
    </row>
    <row r="283" spans="1:8" x14ac:dyDescent="0.25">
      <c r="A283">
        <v>378</v>
      </c>
      <c r="B283" t="str">
        <f>STANDINGS_RBI[[#This Row],[Team]]&amp;STANDINGS_RBI[[#This Row],[League]]</f>
        <v>One Eyed JackMain Event Online April 1 1 pm ET League 4</v>
      </c>
      <c r="C283" t="s">
        <v>104</v>
      </c>
      <c r="D283" t="s">
        <v>343</v>
      </c>
      <c r="E283" t="s">
        <v>417</v>
      </c>
      <c r="F283">
        <v>945</v>
      </c>
      <c r="G283">
        <v>103.5</v>
      </c>
      <c r="H283">
        <f t="shared" si="4"/>
        <v>12</v>
      </c>
    </row>
    <row r="284" spans="1:8" x14ac:dyDescent="0.25">
      <c r="A284">
        <v>393</v>
      </c>
      <c r="B284" t="str">
        <f>STANDINGS_RBI[[#This Row],[Team]]&amp;STANDINGS_RBI[[#This Row],[League]]</f>
        <v>Saggitariutt JefferspinMain Event Online April 1 1 pm ET League 4</v>
      </c>
      <c r="C284" t="s">
        <v>610</v>
      </c>
      <c r="D284" t="s">
        <v>382</v>
      </c>
      <c r="E284" t="s">
        <v>417</v>
      </c>
      <c r="F284">
        <v>936</v>
      </c>
      <c r="G284">
        <v>88</v>
      </c>
      <c r="H284">
        <f t="shared" si="4"/>
        <v>13</v>
      </c>
    </row>
    <row r="285" spans="1:8" x14ac:dyDescent="0.25">
      <c r="A285">
        <v>424</v>
      </c>
      <c r="B285" t="str">
        <f>STANDINGS_RBI[[#This Row],[Team]]&amp;STANDINGS_RBI[[#This Row],[League]]</f>
        <v>Trump's PsychiatristMain Event Online April 1 1 pm ET League 4</v>
      </c>
      <c r="C285" t="s">
        <v>887</v>
      </c>
      <c r="D285" t="s">
        <v>888</v>
      </c>
      <c r="E285" t="s">
        <v>417</v>
      </c>
      <c r="F285">
        <v>916</v>
      </c>
      <c r="G285">
        <v>57</v>
      </c>
      <c r="H285">
        <f t="shared" si="4"/>
        <v>14</v>
      </c>
    </row>
    <row r="286" spans="1:8" x14ac:dyDescent="0.25">
      <c r="A286">
        <v>426</v>
      </c>
      <c r="B286" t="str">
        <f>STANDINGS_RBI[[#This Row],[Team]]&amp;STANDINGS_RBI[[#This Row],[League]]</f>
        <v>Brutal KangarooMain Event Online April 1 1 pm ET League 4</v>
      </c>
      <c r="C286" t="s">
        <v>861</v>
      </c>
      <c r="D286" t="s">
        <v>862</v>
      </c>
      <c r="E286" t="s">
        <v>417</v>
      </c>
      <c r="F286">
        <v>912</v>
      </c>
      <c r="G286">
        <v>54</v>
      </c>
      <c r="H286">
        <f t="shared" si="4"/>
        <v>15</v>
      </c>
    </row>
    <row r="287" spans="1:8" x14ac:dyDescent="0.25">
      <c r="A287">
        <v>54</v>
      </c>
      <c r="B287" t="str">
        <f>STANDINGS_RBI[[#This Row],[Team]]&amp;STANDINGS_RBI[[#This Row],[League]]</f>
        <v>Mookie BatsMain Event Online April 1 1 pm ET League 5</v>
      </c>
      <c r="C287" t="s">
        <v>642</v>
      </c>
      <c r="D287" t="s">
        <v>643</v>
      </c>
      <c r="E287" t="s">
        <v>451</v>
      </c>
      <c r="F287">
        <v>1090</v>
      </c>
      <c r="G287">
        <v>427</v>
      </c>
      <c r="H287">
        <f t="shared" si="4"/>
        <v>1</v>
      </c>
    </row>
    <row r="288" spans="1:8" x14ac:dyDescent="0.25">
      <c r="A288">
        <v>68</v>
      </c>
      <c r="B288" t="str">
        <f>STANDINGS_RBI[[#This Row],[Team]]&amp;STANDINGS_RBI[[#This Row],[League]]</f>
        <v>Diamond KingsMain Event Online April 1 1 pm ET League 5</v>
      </c>
      <c r="C288" t="s">
        <v>41</v>
      </c>
      <c r="D288" t="s">
        <v>42</v>
      </c>
      <c r="E288" t="s">
        <v>451</v>
      </c>
      <c r="F288">
        <v>1083</v>
      </c>
      <c r="G288">
        <v>412</v>
      </c>
      <c r="H288">
        <f t="shared" si="4"/>
        <v>2</v>
      </c>
    </row>
    <row r="289" spans="1:8" x14ac:dyDescent="0.25">
      <c r="A289">
        <v>80</v>
      </c>
      <c r="B289" t="str">
        <f>STANDINGS_RBI[[#This Row],[Team]]&amp;STANDINGS_RBI[[#This Row],[League]]</f>
        <v>Winning Fantasy BaseballMain Event Online April 1 1 pm ET League 5</v>
      </c>
      <c r="C289" t="s">
        <v>311</v>
      </c>
      <c r="D289" t="s">
        <v>78</v>
      </c>
      <c r="E289" t="s">
        <v>451</v>
      </c>
      <c r="F289">
        <v>1078</v>
      </c>
      <c r="G289">
        <v>402</v>
      </c>
      <c r="H289">
        <f t="shared" si="4"/>
        <v>3</v>
      </c>
    </row>
    <row r="290" spans="1:8" x14ac:dyDescent="0.25">
      <c r="A290">
        <v>110</v>
      </c>
      <c r="B290" t="str">
        <f>STANDINGS_RBI[[#This Row],[Team]]&amp;STANDINGS_RBI[[#This Row],[League]]</f>
        <v>Slip Stitches M2Main Event Online April 1 1 pm ET League 5</v>
      </c>
      <c r="C290" t="s">
        <v>506</v>
      </c>
      <c r="D290" t="s">
        <v>213</v>
      </c>
      <c r="E290" t="s">
        <v>451</v>
      </c>
      <c r="F290">
        <v>1061</v>
      </c>
      <c r="G290">
        <v>371</v>
      </c>
      <c r="H290">
        <f t="shared" si="4"/>
        <v>4</v>
      </c>
    </row>
    <row r="291" spans="1:8" x14ac:dyDescent="0.25">
      <c r="A291">
        <v>151</v>
      </c>
      <c r="B291" t="str">
        <f>STANDINGS_RBI[[#This Row],[Team]]&amp;STANDINGS_RBI[[#This Row],[League]]</f>
        <v>HEDELGOTITMain Event Online April 1 1 pm ET League 5</v>
      </c>
      <c r="C291" t="s">
        <v>601</v>
      </c>
      <c r="D291" t="s">
        <v>602</v>
      </c>
      <c r="E291" t="s">
        <v>451</v>
      </c>
      <c r="F291">
        <v>1042</v>
      </c>
      <c r="G291">
        <v>329</v>
      </c>
      <c r="H291">
        <f t="shared" si="4"/>
        <v>5</v>
      </c>
    </row>
    <row r="292" spans="1:8" x14ac:dyDescent="0.25">
      <c r="A292">
        <v>156</v>
      </c>
      <c r="B292" t="str">
        <f>STANDINGS_RBI[[#This Row],[Team]]&amp;STANDINGS_RBI[[#This Row],[League]]</f>
        <v>Chest RockwellMain Event Online April 1 1 pm ET League 5</v>
      </c>
      <c r="C292" t="s">
        <v>551</v>
      </c>
      <c r="D292" t="s">
        <v>405</v>
      </c>
      <c r="E292" t="s">
        <v>451</v>
      </c>
      <c r="F292">
        <v>1041</v>
      </c>
      <c r="G292">
        <v>324</v>
      </c>
      <c r="H292">
        <f t="shared" si="4"/>
        <v>6</v>
      </c>
    </row>
    <row r="293" spans="1:8" x14ac:dyDescent="0.25">
      <c r="A293">
        <v>168</v>
      </c>
      <c r="B293" t="str">
        <f>STANDINGS_RBI[[#This Row],[Team]]&amp;STANDINGS_RBI[[#This Row],[League]]</f>
        <v>Broken Wings &amp; a Prayer!!Main Event Online April 1 1 pm ET League 5</v>
      </c>
      <c r="C293" t="s">
        <v>569</v>
      </c>
      <c r="D293" t="s">
        <v>234</v>
      </c>
      <c r="E293" t="s">
        <v>451</v>
      </c>
      <c r="F293">
        <v>1035</v>
      </c>
      <c r="G293">
        <v>313</v>
      </c>
      <c r="H293">
        <f t="shared" si="4"/>
        <v>7</v>
      </c>
    </row>
    <row r="294" spans="1:8" x14ac:dyDescent="0.25">
      <c r="A294">
        <v>271</v>
      </c>
      <c r="B294" t="str">
        <f>STANDINGS_RBI[[#This Row],[Team]]&amp;STANDINGS_RBI[[#This Row],[League]]</f>
        <v>SHAPANMain Event Online April 1 1 pm ET League 5</v>
      </c>
      <c r="C294" t="s">
        <v>357</v>
      </c>
      <c r="D294" t="s">
        <v>358</v>
      </c>
      <c r="E294" t="s">
        <v>451</v>
      </c>
      <c r="F294">
        <v>991</v>
      </c>
      <c r="G294">
        <v>210.5</v>
      </c>
      <c r="H294">
        <f t="shared" si="4"/>
        <v>8</v>
      </c>
    </row>
    <row r="295" spans="1:8" x14ac:dyDescent="0.25">
      <c r="A295">
        <v>303</v>
      </c>
      <c r="B295" t="str">
        <f>STANDINGS_RBI[[#This Row],[Team]]&amp;STANDINGS_RBI[[#This Row],[League]]</f>
        <v>SakaS' hittersMain Event Online April 1 1 pm ET League 5</v>
      </c>
      <c r="C295" t="s">
        <v>257</v>
      </c>
      <c r="D295" t="s">
        <v>769</v>
      </c>
      <c r="E295" t="s">
        <v>451</v>
      </c>
      <c r="F295">
        <v>979</v>
      </c>
      <c r="G295">
        <v>177</v>
      </c>
      <c r="H295">
        <f t="shared" si="4"/>
        <v>9</v>
      </c>
    </row>
    <row r="296" spans="1:8" x14ac:dyDescent="0.25">
      <c r="A296">
        <v>328</v>
      </c>
      <c r="B296" t="str">
        <f>STANDINGS_RBI[[#This Row],[Team]]&amp;STANDINGS_RBI[[#This Row],[League]]</f>
        <v>MGBS109Main Event Online April 1 1 pm ET League 5</v>
      </c>
      <c r="C296" t="s">
        <v>725</v>
      </c>
      <c r="D296" t="s">
        <v>726</v>
      </c>
      <c r="E296" t="s">
        <v>451</v>
      </c>
      <c r="F296">
        <v>969</v>
      </c>
      <c r="G296">
        <v>153</v>
      </c>
      <c r="H296">
        <f t="shared" si="4"/>
        <v>10</v>
      </c>
    </row>
    <row r="297" spans="1:8" x14ac:dyDescent="0.25">
      <c r="A297">
        <v>382</v>
      </c>
      <c r="B297" t="str">
        <f>STANDINGS_RBI[[#This Row],[Team]]&amp;STANDINGS_RBI[[#This Row],[League]]</f>
        <v>Royal FlushMain Event Online April 1 1 pm ET League 5</v>
      </c>
      <c r="C297" t="s">
        <v>712</v>
      </c>
      <c r="D297" t="s">
        <v>148</v>
      </c>
      <c r="E297" t="s">
        <v>451</v>
      </c>
      <c r="F297">
        <v>942</v>
      </c>
      <c r="G297">
        <v>99.5</v>
      </c>
      <c r="H297">
        <f t="shared" si="4"/>
        <v>11</v>
      </c>
    </row>
    <row r="298" spans="1:8" x14ac:dyDescent="0.25">
      <c r="A298">
        <v>392</v>
      </c>
      <c r="B298" t="str">
        <f>STANDINGS_RBI[[#This Row],[Team]]&amp;STANDINGS_RBI[[#This Row],[League]]</f>
        <v>Home Run DerbiesMain Event Online April 1 1 pm ET League 5</v>
      </c>
      <c r="C298" t="s">
        <v>448</v>
      </c>
      <c r="D298" t="s">
        <v>343</v>
      </c>
      <c r="E298" t="s">
        <v>451</v>
      </c>
      <c r="F298">
        <v>936</v>
      </c>
      <c r="G298">
        <v>88</v>
      </c>
      <c r="H298">
        <f t="shared" si="4"/>
        <v>12</v>
      </c>
    </row>
    <row r="299" spans="1:8" x14ac:dyDescent="0.25">
      <c r="A299">
        <v>399</v>
      </c>
      <c r="B299" t="str">
        <f>STANDINGS_RBI[[#This Row],[Team]]&amp;STANDINGS_RBI[[#This Row],[League]]</f>
        <v>Rockland SharksMain Event Online April 1 1 pm ET League 5</v>
      </c>
      <c r="C299" t="s">
        <v>755</v>
      </c>
      <c r="D299" t="s">
        <v>756</v>
      </c>
      <c r="E299" t="s">
        <v>451</v>
      </c>
      <c r="F299">
        <v>931</v>
      </c>
      <c r="G299">
        <v>82.5</v>
      </c>
      <c r="H299">
        <f t="shared" si="4"/>
        <v>13</v>
      </c>
    </row>
    <row r="300" spans="1:8" x14ac:dyDescent="0.25">
      <c r="A300">
        <v>432</v>
      </c>
      <c r="B300" t="str">
        <f>STANDINGS_RBI[[#This Row],[Team]]&amp;STANDINGS_RBI[[#This Row],[League]]</f>
        <v>3DeepMain Event Online April 1 1 pm ET League 5</v>
      </c>
      <c r="C300" t="s">
        <v>783</v>
      </c>
      <c r="D300" t="s">
        <v>784</v>
      </c>
      <c r="E300" t="s">
        <v>451</v>
      </c>
      <c r="F300">
        <v>907</v>
      </c>
      <c r="G300">
        <v>47.5</v>
      </c>
      <c r="H300">
        <f t="shared" si="4"/>
        <v>14</v>
      </c>
    </row>
    <row r="301" spans="1:8" x14ac:dyDescent="0.25">
      <c r="A301">
        <v>459</v>
      </c>
      <c r="B301" t="str">
        <f>STANDINGS_RBI[[#This Row],[Team]]&amp;STANDINGS_RBI[[#This Row],[League]]</f>
        <v>Team SchaefferMain Event Online April 1 1 pm ET League 5</v>
      </c>
      <c r="C301" t="s">
        <v>350</v>
      </c>
      <c r="D301" t="s">
        <v>351</v>
      </c>
      <c r="E301" t="s">
        <v>451</v>
      </c>
      <c r="F301">
        <v>872</v>
      </c>
      <c r="G301">
        <v>22</v>
      </c>
      <c r="H301">
        <f t="shared" si="4"/>
        <v>15</v>
      </c>
    </row>
    <row r="302" spans="1:8" x14ac:dyDescent="0.25">
      <c r="A302">
        <v>48</v>
      </c>
      <c r="B302" t="str">
        <f>STANDINGS_RBI[[#This Row],[Team]]&amp;STANDINGS_RBI[[#This Row],[League]]</f>
        <v>Der KomminskMain Event Online March 25 League 1</v>
      </c>
      <c r="C302" t="s">
        <v>449</v>
      </c>
      <c r="D302" t="s">
        <v>349</v>
      </c>
      <c r="E302" t="s">
        <v>450</v>
      </c>
      <c r="F302">
        <v>1094</v>
      </c>
      <c r="G302">
        <v>432.5</v>
      </c>
      <c r="H302">
        <f t="shared" si="4"/>
        <v>1</v>
      </c>
    </row>
    <row r="303" spans="1:8" x14ac:dyDescent="0.25">
      <c r="A303">
        <v>49</v>
      </c>
      <c r="B303" t="str">
        <f>STANDINGS_RBI[[#This Row],[Team]]&amp;STANDINGS_RBI[[#This Row],[League]]</f>
        <v>Dos GringosMain Event Online March 25 League 1</v>
      </c>
      <c r="C303" t="s">
        <v>542</v>
      </c>
      <c r="D303" t="s">
        <v>344</v>
      </c>
      <c r="E303" t="s">
        <v>450</v>
      </c>
      <c r="F303">
        <v>1094</v>
      </c>
      <c r="G303">
        <v>432.5</v>
      </c>
      <c r="H303">
        <f t="shared" si="4"/>
        <v>2</v>
      </c>
    </row>
    <row r="304" spans="1:8" x14ac:dyDescent="0.25">
      <c r="A304">
        <v>72</v>
      </c>
      <c r="B304" t="str">
        <f>STANDINGS_RBI[[#This Row],[Team]]&amp;STANDINGS_RBI[[#This Row],[League]]</f>
        <v>Team WeedeaterMain Event Online March 25 League 1</v>
      </c>
      <c r="C304" t="s">
        <v>600</v>
      </c>
      <c r="D304" t="s">
        <v>266</v>
      </c>
      <c r="E304" t="s">
        <v>450</v>
      </c>
      <c r="F304">
        <v>1082</v>
      </c>
      <c r="G304">
        <v>409</v>
      </c>
      <c r="H304">
        <f t="shared" si="4"/>
        <v>3</v>
      </c>
    </row>
    <row r="305" spans="1:8" x14ac:dyDescent="0.25">
      <c r="A305">
        <v>113</v>
      </c>
      <c r="B305" t="str">
        <f>STANDINGS_RBI[[#This Row],[Team]]&amp;STANDINGS_RBI[[#This Row],[League]]</f>
        <v>K9 || LV1Main Event Online March 25 League 1</v>
      </c>
      <c r="C305" t="s">
        <v>461</v>
      </c>
      <c r="D305" t="s">
        <v>37</v>
      </c>
      <c r="E305" t="s">
        <v>450</v>
      </c>
      <c r="F305">
        <v>1059</v>
      </c>
      <c r="G305">
        <v>368</v>
      </c>
      <c r="H305">
        <f t="shared" si="4"/>
        <v>4</v>
      </c>
    </row>
    <row r="306" spans="1:8" x14ac:dyDescent="0.25">
      <c r="A306">
        <v>127</v>
      </c>
      <c r="B306" t="str">
        <f>STANDINGS_RBI[[#This Row],[Team]]&amp;STANDINGS_RBI[[#This Row],[League]]</f>
        <v>Team LibrosMain Event Online March 25 League 1</v>
      </c>
      <c r="C306" t="s">
        <v>338</v>
      </c>
      <c r="D306" t="s">
        <v>339</v>
      </c>
      <c r="E306" t="s">
        <v>450</v>
      </c>
      <c r="F306">
        <v>1053</v>
      </c>
      <c r="G306">
        <v>355</v>
      </c>
      <c r="H306">
        <f t="shared" si="4"/>
        <v>5</v>
      </c>
    </row>
    <row r="307" spans="1:8" x14ac:dyDescent="0.25">
      <c r="A307">
        <v>176</v>
      </c>
      <c r="B307" t="str">
        <f>STANDINGS_RBI[[#This Row],[Team]]&amp;STANDINGS_RBI[[#This Row],[League]]</f>
        <v>Wong DongMain Event Online March 25 League 1</v>
      </c>
      <c r="C307" t="s">
        <v>525</v>
      </c>
      <c r="D307" t="s">
        <v>526</v>
      </c>
      <c r="E307" t="s">
        <v>450</v>
      </c>
      <c r="F307">
        <v>1030</v>
      </c>
      <c r="G307">
        <v>306</v>
      </c>
      <c r="H307">
        <f t="shared" si="4"/>
        <v>6</v>
      </c>
    </row>
    <row r="308" spans="1:8" x14ac:dyDescent="0.25">
      <c r="A308">
        <v>268</v>
      </c>
      <c r="B308" t="str">
        <f>STANDINGS_RBI[[#This Row],[Team]]&amp;STANDINGS_RBI[[#This Row],[League]]</f>
        <v>Delt Thunder XIIIMain Event Online March 25 League 1</v>
      </c>
      <c r="C308" t="s">
        <v>663</v>
      </c>
      <c r="D308" t="s">
        <v>246</v>
      </c>
      <c r="E308" t="s">
        <v>450</v>
      </c>
      <c r="F308">
        <v>991</v>
      </c>
      <c r="G308">
        <v>210.5</v>
      </c>
      <c r="H308">
        <f t="shared" si="4"/>
        <v>7</v>
      </c>
    </row>
    <row r="309" spans="1:8" x14ac:dyDescent="0.25">
      <c r="A309">
        <v>293</v>
      </c>
      <c r="B309" t="str">
        <f>STANDINGS_RBI[[#This Row],[Team]]&amp;STANDINGS_RBI[[#This Row],[League]]</f>
        <v>Thats So WONGMain Event Online March 25 League 1</v>
      </c>
      <c r="C309" t="s">
        <v>613</v>
      </c>
      <c r="D309" t="s">
        <v>192</v>
      </c>
      <c r="E309" t="s">
        <v>450</v>
      </c>
      <c r="F309">
        <v>984</v>
      </c>
      <c r="G309">
        <v>188.5</v>
      </c>
      <c r="H309">
        <f t="shared" si="4"/>
        <v>8</v>
      </c>
    </row>
    <row r="310" spans="1:8" x14ac:dyDescent="0.25">
      <c r="A310">
        <v>301</v>
      </c>
      <c r="B310" t="str">
        <f>STANDINGS_RBI[[#This Row],[Team]]&amp;STANDINGS_RBI[[#This Row],[League]]</f>
        <v>Team SchaefferMain Event Online March 25 League 1</v>
      </c>
      <c r="C310" t="s">
        <v>350</v>
      </c>
      <c r="D310" t="s">
        <v>351</v>
      </c>
      <c r="E310" t="s">
        <v>450</v>
      </c>
      <c r="F310">
        <v>980</v>
      </c>
      <c r="G310">
        <v>180.5</v>
      </c>
      <c r="H310">
        <f t="shared" si="4"/>
        <v>9</v>
      </c>
    </row>
    <row r="311" spans="1:8" x14ac:dyDescent="0.25">
      <c r="A311">
        <v>310</v>
      </c>
      <c r="B311" t="str">
        <f>STANDINGS_RBI[[#This Row],[Team]]&amp;STANDINGS_RBI[[#This Row],[League]]</f>
        <v>KamakaziMain Event Online March 25 League 1</v>
      </c>
      <c r="C311" t="s">
        <v>633</v>
      </c>
      <c r="D311" t="s">
        <v>328</v>
      </c>
      <c r="E311" t="s">
        <v>450</v>
      </c>
      <c r="F311">
        <v>976</v>
      </c>
      <c r="G311">
        <v>171</v>
      </c>
      <c r="H311">
        <f t="shared" si="4"/>
        <v>10</v>
      </c>
    </row>
    <row r="312" spans="1:8" x14ac:dyDescent="0.25">
      <c r="A312">
        <v>338</v>
      </c>
      <c r="B312" t="str">
        <f>STANDINGS_RBI[[#This Row],[Team]]&amp;STANDINGS_RBI[[#This Row],[League]]</f>
        <v>Team ShookMain Event Online March 25 League 1</v>
      </c>
      <c r="C312" t="s">
        <v>323</v>
      </c>
      <c r="D312" t="s">
        <v>168</v>
      </c>
      <c r="E312" t="s">
        <v>450</v>
      </c>
      <c r="F312">
        <v>962</v>
      </c>
      <c r="G312">
        <v>143.5</v>
      </c>
      <c r="H312">
        <f t="shared" si="4"/>
        <v>11</v>
      </c>
    </row>
    <row r="313" spans="1:8" x14ac:dyDescent="0.25">
      <c r="A313">
        <v>340</v>
      </c>
      <c r="B313" t="str">
        <f>STANDINGS_RBI[[#This Row],[Team]]&amp;STANDINGS_RBI[[#This Row],[League]]</f>
        <v>Elvis Lives MEMain Event Online March 25 League 1</v>
      </c>
      <c r="C313" t="s">
        <v>846</v>
      </c>
      <c r="D313" t="s">
        <v>847</v>
      </c>
      <c r="E313" t="s">
        <v>450</v>
      </c>
      <c r="F313">
        <v>961</v>
      </c>
      <c r="G313">
        <v>140</v>
      </c>
      <c r="H313">
        <f t="shared" si="4"/>
        <v>12</v>
      </c>
    </row>
    <row r="314" spans="1:8" x14ac:dyDescent="0.25">
      <c r="A314">
        <v>348</v>
      </c>
      <c r="B314" t="str">
        <f>STANDINGS_RBI[[#This Row],[Team]]&amp;STANDINGS_RBI[[#This Row],[League]]</f>
        <v>moversMain Event Online March 25 League 1</v>
      </c>
      <c r="C314" t="s">
        <v>201</v>
      </c>
      <c r="D314" t="s">
        <v>202</v>
      </c>
      <c r="E314" t="s">
        <v>450</v>
      </c>
      <c r="F314">
        <v>960</v>
      </c>
      <c r="G314">
        <v>135</v>
      </c>
      <c r="H314">
        <f t="shared" si="4"/>
        <v>13</v>
      </c>
    </row>
    <row r="315" spans="1:8" x14ac:dyDescent="0.25">
      <c r="A315">
        <v>386</v>
      </c>
      <c r="B315" t="str">
        <f>STANDINGS_RBI[[#This Row],[Team]]&amp;STANDINGS_RBI[[#This Row],[League]]</f>
        <v>Chico Lind's Hermanos - MAIN 3/25Main Event Online March 25 League 1</v>
      </c>
      <c r="C315" t="s">
        <v>834</v>
      </c>
      <c r="D315" t="s">
        <v>185</v>
      </c>
      <c r="E315" t="s">
        <v>450</v>
      </c>
      <c r="F315">
        <v>940</v>
      </c>
      <c r="G315">
        <v>95</v>
      </c>
      <c r="H315">
        <f t="shared" si="4"/>
        <v>14</v>
      </c>
    </row>
    <row r="316" spans="1:8" x14ac:dyDescent="0.25">
      <c r="A316">
        <v>427</v>
      </c>
      <c r="B316" t="str">
        <f>STANDINGS_RBI[[#This Row],[Team]]&amp;STANDINGS_RBI[[#This Row],[League]]</f>
        <v>Hopkins SyndicateMain Event Online March 25 League 1</v>
      </c>
      <c r="C316" t="s">
        <v>341</v>
      </c>
      <c r="D316" t="s">
        <v>618</v>
      </c>
      <c r="E316" t="s">
        <v>450</v>
      </c>
      <c r="F316">
        <v>912</v>
      </c>
      <c r="G316">
        <v>54</v>
      </c>
      <c r="H316">
        <f t="shared" si="4"/>
        <v>15</v>
      </c>
    </row>
    <row r="317" spans="1:8" x14ac:dyDescent="0.25">
      <c r="A317">
        <v>9</v>
      </c>
      <c r="B317" t="str">
        <f>STANDINGS_RBI[[#This Row],[Team]]&amp;STANDINGS_RBI[[#This Row],[League]]</f>
        <v>Hell Bent For LeatherMain Event Online March 25 League 2</v>
      </c>
      <c r="C317" t="s">
        <v>414</v>
      </c>
      <c r="D317" t="s">
        <v>92</v>
      </c>
      <c r="E317" t="s">
        <v>415</v>
      </c>
      <c r="F317">
        <v>1145</v>
      </c>
      <c r="G317">
        <v>472</v>
      </c>
      <c r="H317">
        <f t="shared" si="4"/>
        <v>1</v>
      </c>
    </row>
    <row r="318" spans="1:8" x14ac:dyDescent="0.25">
      <c r="A318">
        <v>36</v>
      </c>
      <c r="B318" t="str">
        <f>STANDINGS_RBI[[#This Row],[Team]]&amp;STANDINGS_RBI[[#This Row],[League]]</f>
        <v>Skillz that KillzMain Event Online March 25 League 2</v>
      </c>
      <c r="C318" t="s">
        <v>511</v>
      </c>
      <c r="D318" t="s">
        <v>183</v>
      </c>
      <c r="E318" t="s">
        <v>415</v>
      </c>
      <c r="F318">
        <v>1109</v>
      </c>
      <c r="G318">
        <v>445.5</v>
      </c>
      <c r="H318">
        <f t="shared" si="4"/>
        <v>2</v>
      </c>
    </row>
    <row r="319" spans="1:8" x14ac:dyDescent="0.25">
      <c r="A319">
        <v>38</v>
      </c>
      <c r="B319" t="str">
        <f>STANDINGS_RBI[[#This Row],[Team]]&amp;STANDINGS_RBI[[#This Row],[League]]</f>
        <v>Plati-pusesMain Event Online March 25 League 2</v>
      </c>
      <c r="C319" t="s">
        <v>279</v>
      </c>
      <c r="D319" t="s">
        <v>280</v>
      </c>
      <c r="E319" t="s">
        <v>415</v>
      </c>
      <c r="F319">
        <v>1108</v>
      </c>
      <c r="G319">
        <v>443</v>
      </c>
      <c r="H319">
        <f t="shared" si="4"/>
        <v>3</v>
      </c>
    </row>
    <row r="320" spans="1:8" x14ac:dyDescent="0.25">
      <c r="A320">
        <v>120</v>
      </c>
      <c r="B320" t="str">
        <f>STANDINGS_RBI[[#This Row],[Team]]&amp;STANDINGS_RBI[[#This Row],[League]]</f>
        <v>The SyndicateMain Event Online March 25 League 2</v>
      </c>
      <c r="C320" t="s">
        <v>537</v>
      </c>
      <c r="D320" t="s">
        <v>72</v>
      </c>
      <c r="E320" t="s">
        <v>415</v>
      </c>
      <c r="F320">
        <v>1055</v>
      </c>
      <c r="G320">
        <v>361</v>
      </c>
      <c r="H320">
        <f t="shared" si="4"/>
        <v>4</v>
      </c>
    </row>
    <row r="321" spans="1:8" x14ac:dyDescent="0.25">
      <c r="A321">
        <v>139</v>
      </c>
      <c r="B321" t="str">
        <f>STANDINGS_RBI[[#This Row],[Team]]&amp;STANDINGS_RBI[[#This Row],[League]]</f>
        <v>KnuckleheadsMain Event Online March 25 League 2</v>
      </c>
      <c r="C321" t="s">
        <v>606</v>
      </c>
      <c r="D321" t="s">
        <v>113</v>
      </c>
      <c r="E321" t="s">
        <v>415</v>
      </c>
      <c r="F321">
        <v>1047</v>
      </c>
      <c r="G321">
        <v>342</v>
      </c>
      <c r="H321">
        <f t="shared" si="4"/>
        <v>5</v>
      </c>
    </row>
    <row r="322" spans="1:8" x14ac:dyDescent="0.25">
      <c r="A322">
        <v>202</v>
      </c>
      <c r="B322" t="str">
        <f>STANDINGS_RBI[[#This Row],[Team]]&amp;STANDINGS_RBI[[#This Row],[League]]</f>
        <v>Team MadaniMain Event Online March 25 League 2</v>
      </c>
      <c r="C322" t="s">
        <v>153</v>
      </c>
      <c r="D322" t="s">
        <v>153</v>
      </c>
      <c r="E322" t="s">
        <v>415</v>
      </c>
      <c r="F322">
        <v>1017</v>
      </c>
      <c r="G322">
        <v>278.5</v>
      </c>
      <c r="H322">
        <f t="shared" ref="H322:H385" si="5">IF(E322=E321,H321+1,1)</f>
        <v>6</v>
      </c>
    </row>
    <row r="323" spans="1:8" x14ac:dyDescent="0.25">
      <c r="A323">
        <v>223</v>
      </c>
      <c r="B323" t="str">
        <f>STANDINGS_RBI[[#This Row],[Team]]&amp;STANDINGS_RBI[[#This Row],[League]]</f>
        <v>Stoop Ball 1Main Event Online March 25 League 2</v>
      </c>
      <c r="C323" t="s">
        <v>252</v>
      </c>
      <c r="D323" t="s">
        <v>253</v>
      </c>
      <c r="E323" t="s">
        <v>415</v>
      </c>
      <c r="F323">
        <v>1008</v>
      </c>
      <c r="G323">
        <v>257.5</v>
      </c>
      <c r="H323">
        <f t="shared" si="5"/>
        <v>7</v>
      </c>
    </row>
    <row r="324" spans="1:8" x14ac:dyDescent="0.25">
      <c r="A324">
        <v>230</v>
      </c>
      <c r="B324" t="str">
        <f>STANDINGS_RBI[[#This Row],[Team]]&amp;STANDINGS_RBI[[#This Row],[League]]</f>
        <v>Lords of FurbushMain Event Online March 25 League 2</v>
      </c>
      <c r="C324" t="s">
        <v>816</v>
      </c>
      <c r="D324" t="s">
        <v>258</v>
      </c>
      <c r="E324" t="s">
        <v>415</v>
      </c>
      <c r="F324">
        <v>1005</v>
      </c>
      <c r="G324">
        <v>251</v>
      </c>
      <c r="H324">
        <f t="shared" si="5"/>
        <v>8</v>
      </c>
    </row>
    <row r="325" spans="1:8" x14ac:dyDescent="0.25">
      <c r="A325">
        <v>257</v>
      </c>
      <c r="B325" t="str">
        <f>STANDINGS_RBI[[#This Row],[Team]]&amp;STANDINGS_RBI[[#This Row],[League]]</f>
        <v>Pine Tar Pros- ME1Main Event Online March 25 League 2</v>
      </c>
      <c r="C325" t="s">
        <v>348</v>
      </c>
      <c r="D325" t="s">
        <v>502</v>
      </c>
      <c r="E325" t="s">
        <v>415</v>
      </c>
      <c r="F325">
        <v>993</v>
      </c>
      <c r="G325">
        <v>223.5</v>
      </c>
      <c r="H325">
        <f t="shared" si="5"/>
        <v>9</v>
      </c>
    </row>
    <row r="326" spans="1:8" x14ac:dyDescent="0.25">
      <c r="A326">
        <v>285</v>
      </c>
      <c r="B326" t="str">
        <f>STANDINGS_RBI[[#This Row],[Team]]&amp;STANDINGS_RBI[[#This Row],[League]]</f>
        <v>Kris BryantMain Event Online March 25 League 2</v>
      </c>
      <c r="C326" t="s">
        <v>751</v>
      </c>
      <c r="D326" t="s">
        <v>752</v>
      </c>
      <c r="E326" t="s">
        <v>415</v>
      </c>
      <c r="F326">
        <v>986</v>
      </c>
      <c r="G326">
        <v>195</v>
      </c>
      <c r="H326">
        <f t="shared" si="5"/>
        <v>10</v>
      </c>
    </row>
    <row r="327" spans="1:8" x14ac:dyDescent="0.25">
      <c r="A327">
        <v>329</v>
      </c>
      <c r="B327" t="str">
        <f>STANDINGS_RBI[[#This Row],[Team]]&amp;STANDINGS_RBI[[#This Row],[League]]</f>
        <v>JavierBryantMain Event Online March 25 League 2</v>
      </c>
      <c r="C327" t="s">
        <v>624</v>
      </c>
      <c r="D327" t="s">
        <v>625</v>
      </c>
      <c r="E327" t="s">
        <v>415</v>
      </c>
      <c r="F327">
        <v>968</v>
      </c>
      <c r="G327">
        <v>152</v>
      </c>
      <c r="H327">
        <f t="shared" si="5"/>
        <v>11</v>
      </c>
    </row>
    <row r="328" spans="1:8" x14ac:dyDescent="0.25">
      <c r="A328">
        <v>368</v>
      </c>
      <c r="B328" t="str">
        <f>STANDINGS_RBI[[#This Row],[Team]]&amp;STANDINGS_RBI[[#This Row],[League]]</f>
        <v>MustSeeTV314{M1}Main Event Online March 25 League 2</v>
      </c>
      <c r="C328" t="s">
        <v>648</v>
      </c>
      <c r="D328" t="s">
        <v>40</v>
      </c>
      <c r="E328" t="s">
        <v>415</v>
      </c>
      <c r="F328">
        <v>950</v>
      </c>
      <c r="G328">
        <v>113</v>
      </c>
      <c r="H328">
        <f t="shared" si="5"/>
        <v>12</v>
      </c>
    </row>
    <row r="329" spans="1:8" x14ac:dyDescent="0.25">
      <c r="A329">
        <v>460</v>
      </c>
      <c r="B329" t="str">
        <f>STANDINGS_RBI[[#This Row],[Team]]&amp;STANDINGS_RBI[[#This Row],[League]]</f>
        <v>Ms. Booty ButtMain Event Online March 25 League 2</v>
      </c>
      <c r="C329" t="s">
        <v>804</v>
      </c>
      <c r="D329" t="s">
        <v>805</v>
      </c>
      <c r="E329" t="s">
        <v>415</v>
      </c>
      <c r="F329">
        <v>870</v>
      </c>
      <c r="G329">
        <v>21</v>
      </c>
      <c r="H329">
        <f t="shared" si="5"/>
        <v>13</v>
      </c>
    </row>
    <row r="330" spans="1:8" x14ac:dyDescent="0.25">
      <c r="A330">
        <v>461</v>
      </c>
      <c r="B330" t="str">
        <f>STANDINGS_RBI[[#This Row],[Team]]&amp;STANDINGS_RBI[[#This Row],[League]]</f>
        <v>Home Run DerbiesMain Event Online March 25 League 2</v>
      </c>
      <c r="C330" t="s">
        <v>448</v>
      </c>
      <c r="D330" t="s">
        <v>343</v>
      </c>
      <c r="E330" t="s">
        <v>415</v>
      </c>
      <c r="F330">
        <v>868</v>
      </c>
      <c r="G330">
        <v>20</v>
      </c>
      <c r="H330">
        <f t="shared" si="5"/>
        <v>14</v>
      </c>
    </row>
    <row r="331" spans="1:8" x14ac:dyDescent="0.25">
      <c r="A331">
        <v>469</v>
      </c>
      <c r="B331" t="str">
        <f>STANDINGS_RBI[[#This Row],[Team]]&amp;STANDINGS_RBI[[#This Row],[League]]</f>
        <v>Roy Rogers McFreelyMain Event Online March 25 League 2</v>
      </c>
      <c r="C331" t="s">
        <v>797</v>
      </c>
      <c r="D331" t="s">
        <v>798</v>
      </c>
      <c r="E331" t="s">
        <v>415</v>
      </c>
      <c r="F331">
        <v>844</v>
      </c>
      <c r="G331">
        <v>12</v>
      </c>
      <c r="H331">
        <f t="shared" si="5"/>
        <v>15</v>
      </c>
    </row>
    <row r="332" spans="1:8" x14ac:dyDescent="0.25">
      <c r="A332">
        <v>23</v>
      </c>
      <c r="B332" t="str">
        <f>STANDINGS_RBI[[#This Row],[Team]]&amp;STANDINGS_RBI[[#This Row],[League]]</f>
        <v>B and T SlumpBusters SquadMain Event Online March 25 League 3</v>
      </c>
      <c r="C332" t="s">
        <v>547</v>
      </c>
      <c r="D332" t="s">
        <v>245</v>
      </c>
      <c r="E332" t="s">
        <v>445</v>
      </c>
      <c r="F332">
        <v>1120</v>
      </c>
      <c r="G332">
        <v>457</v>
      </c>
      <c r="H332">
        <f t="shared" si="5"/>
        <v>1</v>
      </c>
    </row>
    <row r="333" spans="1:8" x14ac:dyDescent="0.25">
      <c r="A333">
        <v>56</v>
      </c>
      <c r="B333" t="str">
        <f>STANDINGS_RBI[[#This Row],[Team]]&amp;STANDINGS_RBI[[#This Row],[League]]</f>
        <v>Dead RedMain Event Online March 25 League 3</v>
      </c>
      <c r="C333" t="s">
        <v>325</v>
      </c>
      <c r="D333" t="s">
        <v>326</v>
      </c>
      <c r="E333" t="s">
        <v>445</v>
      </c>
      <c r="F333">
        <v>1087</v>
      </c>
      <c r="G333">
        <v>424</v>
      </c>
      <c r="H333">
        <f t="shared" si="5"/>
        <v>2</v>
      </c>
    </row>
    <row r="334" spans="1:8" x14ac:dyDescent="0.25">
      <c r="A334">
        <v>84</v>
      </c>
      <c r="B334" t="str">
        <f>STANDINGS_RBI[[#This Row],[Team]]&amp;STANDINGS_RBI[[#This Row],[League]]</f>
        <v>Soggy Bottom BoysMain Event Online March 25 League 3</v>
      </c>
      <c r="C334" t="s">
        <v>454</v>
      </c>
      <c r="D334" t="s">
        <v>35</v>
      </c>
      <c r="E334" t="s">
        <v>445</v>
      </c>
      <c r="F334">
        <v>1076</v>
      </c>
      <c r="G334">
        <v>397</v>
      </c>
      <c r="H334">
        <f t="shared" si="5"/>
        <v>3</v>
      </c>
    </row>
    <row r="335" spans="1:8" x14ac:dyDescent="0.25">
      <c r="A335">
        <v>99</v>
      </c>
      <c r="B335" t="str">
        <f>STANDINGS_RBI[[#This Row],[Team]]&amp;STANDINGS_RBI[[#This Row],[League]]</f>
        <v>JK ALL THE WAY MAINMain Event Online March 25 League 3</v>
      </c>
      <c r="C335" t="s">
        <v>346</v>
      </c>
      <c r="D335" t="s">
        <v>166</v>
      </c>
      <c r="E335" t="s">
        <v>445</v>
      </c>
      <c r="F335">
        <v>1069</v>
      </c>
      <c r="G335">
        <v>381.5</v>
      </c>
      <c r="H335">
        <f t="shared" si="5"/>
        <v>4</v>
      </c>
    </row>
    <row r="336" spans="1:8" x14ac:dyDescent="0.25">
      <c r="A336">
        <v>136</v>
      </c>
      <c r="B336" t="str">
        <f>STANDINGS_RBI[[#This Row],[Team]]&amp;STANDINGS_RBI[[#This Row],[League]]</f>
        <v>Fast Eddie Felson MEMain Event Online March 25 League 3</v>
      </c>
      <c r="C336" t="s">
        <v>388</v>
      </c>
      <c r="D336" t="s">
        <v>236</v>
      </c>
      <c r="E336" t="s">
        <v>445</v>
      </c>
      <c r="F336">
        <v>1048</v>
      </c>
      <c r="G336">
        <v>345</v>
      </c>
      <c r="H336">
        <f t="shared" si="5"/>
        <v>5</v>
      </c>
    </row>
    <row r="337" spans="1:8" x14ac:dyDescent="0.25">
      <c r="A337">
        <v>240</v>
      </c>
      <c r="B337" t="str">
        <f>STANDINGS_RBI[[#This Row],[Team]]&amp;STANDINGS_RBI[[#This Row],[League]]</f>
        <v>Ybor City RollersMain Event Online March 25 League 3</v>
      </c>
      <c r="C337" t="s">
        <v>740</v>
      </c>
      <c r="D337" t="s">
        <v>741</v>
      </c>
      <c r="E337" t="s">
        <v>445</v>
      </c>
      <c r="F337">
        <v>999</v>
      </c>
      <c r="G337">
        <v>242</v>
      </c>
      <c r="H337">
        <f t="shared" si="5"/>
        <v>6</v>
      </c>
    </row>
    <row r="338" spans="1:8" x14ac:dyDescent="0.25">
      <c r="A338">
        <v>277</v>
      </c>
      <c r="B338" t="str">
        <f>STANDINGS_RBI[[#This Row],[Team]]&amp;STANDINGS_RBI[[#This Row],[League]]</f>
        <v>Team MitchellMain Event Online March 25 League 3</v>
      </c>
      <c r="C338" t="s">
        <v>400</v>
      </c>
      <c r="D338" t="s">
        <v>401</v>
      </c>
      <c r="E338" t="s">
        <v>445</v>
      </c>
      <c r="F338">
        <v>989</v>
      </c>
      <c r="G338">
        <v>204.5</v>
      </c>
      <c r="H338">
        <f t="shared" si="5"/>
        <v>7</v>
      </c>
    </row>
    <row r="339" spans="1:8" x14ac:dyDescent="0.25">
      <c r="A339">
        <v>316</v>
      </c>
      <c r="B339" t="str">
        <f>STANDINGS_RBI[[#This Row],[Team]]&amp;STANDINGS_RBI[[#This Row],[League]]</f>
        <v>squiresMain Event Online March 25 League 3</v>
      </c>
      <c r="C339" t="s">
        <v>829</v>
      </c>
      <c r="D339" t="s">
        <v>150</v>
      </c>
      <c r="E339" t="s">
        <v>445</v>
      </c>
      <c r="F339">
        <v>975</v>
      </c>
      <c r="G339">
        <v>167</v>
      </c>
      <c r="H339">
        <f t="shared" si="5"/>
        <v>8</v>
      </c>
    </row>
    <row r="340" spans="1:8" x14ac:dyDescent="0.25">
      <c r="A340">
        <v>334</v>
      </c>
      <c r="B340" t="str">
        <f>STANDINGS_RBI[[#This Row],[Team]]&amp;STANDINGS_RBI[[#This Row],[League]]</f>
        <v>Bash Buds 2.0Main Event Online March 25 League 3</v>
      </c>
      <c r="C340" t="s">
        <v>779</v>
      </c>
      <c r="D340" t="s">
        <v>321</v>
      </c>
      <c r="E340" t="s">
        <v>445</v>
      </c>
      <c r="F340">
        <v>965</v>
      </c>
      <c r="G340">
        <v>146.5</v>
      </c>
      <c r="H340">
        <f t="shared" si="5"/>
        <v>9</v>
      </c>
    </row>
    <row r="341" spans="1:8" x14ac:dyDescent="0.25">
      <c r="A341">
        <v>346</v>
      </c>
      <c r="B341" t="str">
        <f>STANDINGS_RBI[[#This Row],[Team]]&amp;STANDINGS_RBI[[#This Row],[League]]</f>
        <v>LollygaggersMain Event Online March 25 League 3</v>
      </c>
      <c r="C341" t="s">
        <v>352</v>
      </c>
      <c r="D341" t="s">
        <v>353</v>
      </c>
      <c r="E341" t="s">
        <v>445</v>
      </c>
      <c r="F341">
        <v>960</v>
      </c>
      <c r="G341">
        <v>135</v>
      </c>
      <c r="H341">
        <f t="shared" si="5"/>
        <v>10</v>
      </c>
    </row>
    <row r="342" spans="1:8" x14ac:dyDescent="0.25">
      <c r="A342">
        <v>377</v>
      </c>
      <c r="B342" t="str">
        <f>STANDINGS_RBI[[#This Row],[Team]]&amp;STANDINGS_RBI[[#This Row],[League]]</f>
        <v>Good Luck Catching KelceMain Event Online March 25 League 3</v>
      </c>
      <c r="C342" t="s">
        <v>536</v>
      </c>
      <c r="D342" t="s">
        <v>324</v>
      </c>
      <c r="E342" t="s">
        <v>445</v>
      </c>
      <c r="F342">
        <v>945</v>
      </c>
      <c r="G342">
        <v>103.5</v>
      </c>
      <c r="H342">
        <f t="shared" si="5"/>
        <v>11</v>
      </c>
    </row>
    <row r="343" spans="1:8" x14ac:dyDescent="0.25">
      <c r="A343">
        <v>383</v>
      </c>
      <c r="B343" t="str">
        <f>STANDINGS_RBI[[#This Row],[Team]]&amp;STANDINGS_RBI[[#This Row],[League]]</f>
        <v>Team WarnkenMain Event Online March 25 League 3</v>
      </c>
      <c r="C343" t="s">
        <v>681</v>
      </c>
      <c r="D343" t="s">
        <v>682</v>
      </c>
      <c r="E343" t="s">
        <v>445</v>
      </c>
      <c r="F343">
        <v>942</v>
      </c>
      <c r="G343">
        <v>99.5</v>
      </c>
      <c r="H343">
        <f t="shared" si="5"/>
        <v>12</v>
      </c>
    </row>
    <row r="344" spans="1:8" x14ac:dyDescent="0.25">
      <c r="A344">
        <v>444</v>
      </c>
      <c r="B344" t="str">
        <f>STANDINGS_RBI[[#This Row],[Team]]&amp;STANDINGS_RBI[[#This Row],[League]]</f>
        <v>THE GAMBURGERMain Event Online March 25 League 3</v>
      </c>
      <c r="C344" t="s">
        <v>802</v>
      </c>
      <c r="D344" t="s">
        <v>794</v>
      </c>
      <c r="E344" t="s">
        <v>445</v>
      </c>
      <c r="F344">
        <v>895</v>
      </c>
      <c r="G344">
        <v>37.5</v>
      </c>
      <c r="H344">
        <f t="shared" si="5"/>
        <v>13</v>
      </c>
    </row>
    <row r="345" spans="1:8" x14ac:dyDescent="0.25">
      <c r="A345">
        <v>458</v>
      </c>
      <c r="B345" t="str">
        <f>STANDINGS_RBI[[#This Row],[Team]]&amp;STANDINGS_RBI[[#This Row],[League]]</f>
        <v>Xmus Jaxon Flaxon WaxonMain Event Online March 25 League 3</v>
      </c>
      <c r="C345" t="s">
        <v>729</v>
      </c>
      <c r="D345" t="s">
        <v>382</v>
      </c>
      <c r="E345" t="s">
        <v>445</v>
      </c>
      <c r="F345">
        <v>874</v>
      </c>
      <c r="G345">
        <v>23.5</v>
      </c>
      <c r="H345">
        <f t="shared" si="5"/>
        <v>14</v>
      </c>
    </row>
    <row r="346" spans="1:8" x14ac:dyDescent="0.25">
      <c r="A346">
        <v>464</v>
      </c>
      <c r="B346" t="str">
        <f>STANDINGS_RBI[[#This Row],[Team]]&amp;STANDINGS_RBI[[#This Row],[League]]</f>
        <v>wildcatsMain Event Online March 25 League 3</v>
      </c>
      <c r="C346" t="s">
        <v>870</v>
      </c>
      <c r="D346" t="s">
        <v>107</v>
      </c>
      <c r="E346" t="s">
        <v>445</v>
      </c>
      <c r="F346">
        <v>864</v>
      </c>
      <c r="G346">
        <v>17.5</v>
      </c>
      <c r="H346">
        <f t="shared" si="5"/>
        <v>15</v>
      </c>
    </row>
    <row r="347" spans="1:8" x14ac:dyDescent="0.25">
      <c r="A347">
        <v>5</v>
      </c>
      <c r="B347" t="str">
        <f>STANDINGS_RBI[[#This Row],[Team]]&amp;STANDINGS_RBI[[#This Row],[League]]</f>
        <v>PTBNLsMain Event Online March 27 8 pm ET League 1</v>
      </c>
      <c r="C347" t="s">
        <v>463</v>
      </c>
      <c r="D347" t="s">
        <v>175</v>
      </c>
      <c r="E347" t="s">
        <v>464</v>
      </c>
      <c r="F347">
        <v>1160</v>
      </c>
      <c r="G347">
        <v>476</v>
      </c>
      <c r="H347">
        <f t="shared" si="5"/>
        <v>1</v>
      </c>
    </row>
    <row r="348" spans="1:8" x14ac:dyDescent="0.25">
      <c r="A348">
        <v>15</v>
      </c>
      <c r="B348" t="str">
        <f>STANDINGS_RBI[[#This Row],[Team]]&amp;STANDINGS_RBI[[#This Row],[League]]</f>
        <v>SweatsMain Event Online March 27 8 pm ET League 1</v>
      </c>
      <c r="C348" t="s">
        <v>591</v>
      </c>
      <c r="D348" t="s">
        <v>192</v>
      </c>
      <c r="E348" t="s">
        <v>464</v>
      </c>
      <c r="F348">
        <v>1133</v>
      </c>
      <c r="G348">
        <v>466.5</v>
      </c>
      <c r="H348">
        <f t="shared" si="5"/>
        <v>2</v>
      </c>
    </row>
    <row r="349" spans="1:8" x14ac:dyDescent="0.25">
      <c r="A349">
        <v>16</v>
      </c>
      <c r="B349" t="str">
        <f>STANDINGS_RBI[[#This Row],[Team]]&amp;STANDINGS_RBI[[#This Row],[League]]</f>
        <v>Team FernicolaMain Event Online March 27 8 pm ET League 1</v>
      </c>
      <c r="C349" t="s">
        <v>313</v>
      </c>
      <c r="D349" t="s">
        <v>314</v>
      </c>
      <c r="E349" t="s">
        <v>464</v>
      </c>
      <c r="F349">
        <v>1131</v>
      </c>
      <c r="G349">
        <v>465</v>
      </c>
      <c r="H349">
        <f t="shared" si="5"/>
        <v>3</v>
      </c>
    </row>
    <row r="350" spans="1:8" x14ac:dyDescent="0.25">
      <c r="A350">
        <v>104</v>
      </c>
      <c r="B350" t="str">
        <f>STANDINGS_RBI[[#This Row],[Team]]&amp;STANDINGS_RBI[[#This Row],[League]]</f>
        <v>Flopped the NutsMain Event Online March 27 8 pm ET League 1</v>
      </c>
      <c r="C350" t="s">
        <v>389</v>
      </c>
      <c r="D350" t="s">
        <v>117</v>
      </c>
      <c r="E350" t="s">
        <v>464</v>
      </c>
      <c r="F350">
        <v>1068</v>
      </c>
      <c r="G350">
        <v>378</v>
      </c>
      <c r="H350">
        <f t="shared" si="5"/>
        <v>4</v>
      </c>
    </row>
    <row r="351" spans="1:8" x14ac:dyDescent="0.25">
      <c r="A351">
        <v>154</v>
      </c>
      <c r="B351" t="str">
        <f>STANDINGS_RBI[[#This Row],[Team]]&amp;STANDINGS_RBI[[#This Row],[League]]</f>
        <v>The Notorious C.O.Z.Main Event Online March 27 8 pm ET League 1</v>
      </c>
      <c r="C351" t="s">
        <v>491</v>
      </c>
      <c r="D351" t="s">
        <v>122</v>
      </c>
      <c r="E351" t="s">
        <v>464</v>
      </c>
      <c r="F351">
        <v>1042</v>
      </c>
      <c r="G351">
        <v>329</v>
      </c>
      <c r="H351">
        <f t="shared" si="5"/>
        <v>5</v>
      </c>
    </row>
    <row r="352" spans="1:8" x14ac:dyDescent="0.25">
      <c r="A352">
        <v>175</v>
      </c>
      <c r="B352" t="str">
        <f>STANDINGS_RBI[[#This Row],[Team]]&amp;STANDINGS_RBI[[#This Row],[League]]</f>
        <v>If You Like Pina MoncadaMain Event Online March 27 8 pm ET League 1</v>
      </c>
      <c r="C352" t="s">
        <v>652</v>
      </c>
      <c r="D352" t="s">
        <v>275</v>
      </c>
      <c r="E352" t="s">
        <v>464</v>
      </c>
      <c r="F352">
        <v>1030</v>
      </c>
      <c r="G352">
        <v>306</v>
      </c>
      <c r="H352">
        <f t="shared" si="5"/>
        <v>6</v>
      </c>
    </row>
    <row r="353" spans="1:8" x14ac:dyDescent="0.25">
      <c r="A353">
        <v>218</v>
      </c>
      <c r="B353" t="str">
        <f>STANDINGS_RBI[[#This Row],[Team]]&amp;STANDINGS_RBI[[#This Row],[League]]</f>
        <v>Hell Bent For LeatherMain Event Online March 27 8 pm ET League 1</v>
      </c>
      <c r="C353" t="s">
        <v>414</v>
      </c>
      <c r="D353" t="s">
        <v>92</v>
      </c>
      <c r="E353" t="s">
        <v>464</v>
      </c>
      <c r="F353">
        <v>1009</v>
      </c>
      <c r="G353">
        <v>262.5</v>
      </c>
      <c r="H353">
        <f t="shared" si="5"/>
        <v>7</v>
      </c>
    </row>
    <row r="354" spans="1:8" x14ac:dyDescent="0.25">
      <c r="A354">
        <v>327</v>
      </c>
      <c r="B354" t="str">
        <f>STANDINGS_RBI[[#This Row],[Team]]&amp;STANDINGS_RBI[[#This Row],[League]]</f>
        <v>Team venezianoMain Event Online March 27 8 pm ET League 1</v>
      </c>
      <c r="C354" t="s">
        <v>635</v>
      </c>
      <c r="D354" t="s">
        <v>636</v>
      </c>
      <c r="E354" t="s">
        <v>464</v>
      </c>
      <c r="F354">
        <v>970</v>
      </c>
      <c r="G354">
        <v>155</v>
      </c>
      <c r="H354">
        <f t="shared" si="5"/>
        <v>8</v>
      </c>
    </row>
    <row r="355" spans="1:8" x14ac:dyDescent="0.25">
      <c r="A355">
        <v>341</v>
      </c>
      <c r="B355" t="str">
        <f>STANDINGS_RBI[[#This Row],[Team]]&amp;STANDINGS_RBI[[#This Row],[League]]</f>
        <v>Glenneration XMain Event Online March 27 8 pm ET League 1</v>
      </c>
      <c r="C355" t="s">
        <v>145</v>
      </c>
      <c r="D355" t="s">
        <v>146</v>
      </c>
      <c r="E355" t="s">
        <v>464</v>
      </c>
      <c r="F355">
        <v>961</v>
      </c>
      <c r="G355">
        <v>140</v>
      </c>
      <c r="H355">
        <f t="shared" si="5"/>
        <v>9</v>
      </c>
    </row>
    <row r="356" spans="1:8" x14ac:dyDescent="0.25">
      <c r="A356">
        <v>351</v>
      </c>
      <c r="B356" t="str">
        <f>STANDINGS_RBI[[#This Row],[Team]]&amp;STANDINGS_RBI[[#This Row],[League]]</f>
        <v>Team kingMain Event Online March 27 8 pm ET League 1</v>
      </c>
      <c r="C356" t="s">
        <v>309</v>
      </c>
      <c r="D356" t="s">
        <v>110</v>
      </c>
      <c r="E356" t="s">
        <v>464</v>
      </c>
      <c r="F356">
        <v>959</v>
      </c>
      <c r="G356">
        <v>131</v>
      </c>
      <c r="H356">
        <f t="shared" si="5"/>
        <v>10</v>
      </c>
    </row>
    <row r="357" spans="1:8" x14ac:dyDescent="0.25">
      <c r="A357">
        <v>357</v>
      </c>
      <c r="B357" t="str">
        <f>STANDINGS_RBI[[#This Row],[Team]]&amp;STANDINGS_RBI[[#This Row],[League]]</f>
        <v>AlwaysMain Event Online March 27 8 pm ET League 1</v>
      </c>
      <c r="C357" t="s">
        <v>714</v>
      </c>
      <c r="D357" t="s">
        <v>715</v>
      </c>
      <c r="E357" t="s">
        <v>464</v>
      </c>
      <c r="F357">
        <v>955</v>
      </c>
      <c r="G357">
        <v>122</v>
      </c>
      <c r="H357">
        <f t="shared" si="5"/>
        <v>11</v>
      </c>
    </row>
    <row r="358" spans="1:8" x14ac:dyDescent="0.25">
      <c r="A358">
        <v>412</v>
      </c>
      <c r="B358" t="str">
        <f>STANDINGS_RBI[[#This Row],[Team]]&amp;STANDINGS_RBI[[#This Row],[League]]</f>
        <v>The NorthsidersMain Event Online March 27 8 pm ET League 1</v>
      </c>
      <c r="C358" t="s">
        <v>219</v>
      </c>
      <c r="D358" t="s">
        <v>220</v>
      </c>
      <c r="E358" t="s">
        <v>464</v>
      </c>
      <c r="F358">
        <v>923</v>
      </c>
      <c r="G358">
        <v>69.5</v>
      </c>
      <c r="H358">
        <f t="shared" si="5"/>
        <v>12</v>
      </c>
    </row>
    <row r="359" spans="1:8" x14ac:dyDescent="0.25">
      <c r="A359">
        <v>431</v>
      </c>
      <c r="B359" t="str">
        <f>STANDINGS_RBI[[#This Row],[Team]]&amp;STANDINGS_RBI[[#This Row],[League]]</f>
        <v>MulleteersMain Event Online March 27 8 pm ET League 1</v>
      </c>
      <c r="C359" t="s">
        <v>366</v>
      </c>
      <c r="D359" t="s">
        <v>191</v>
      </c>
      <c r="E359" t="s">
        <v>464</v>
      </c>
      <c r="F359">
        <v>908</v>
      </c>
      <c r="G359">
        <v>50</v>
      </c>
      <c r="H359">
        <f t="shared" si="5"/>
        <v>13</v>
      </c>
    </row>
    <row r="360" spans="1:8" x14ac:dyDescent="0.25">
      <c r="A360">
        <v>437</v>
      </c>
      <c r="B360" t="str">
        <f>STANDINGS_RBI[[#This Row],[Team]]&amp;STANDINGS_RBI[[#This Row],[League]]</f>
        <v>Stricks SlumpBusters 2Main Event Online March 27 8 pm ET League 1</v>
      </c>
      <c r="C360" t="s">
        <v>825</v>
      </c>
      <c r="D360" t="s">
        <v>245</v>
      </c>
      <c r="E360" t="s">
        <v>464</v>
      </c>
      <c r="F360">
        <v>904</v>
      </c>
      <c r="G360">
        <v>44</v>
      </c>
      <c r="H360">
        <f t="shared" si="5"/>
        <v>14</v>
      </c>
    </row>
    <row r="361" spans="1:8" x14ac:dyDescent="0.25">
      <c r="A361">
        <v>475</v>
      </c>
      <c r="B361" t="str">
        <f>STANDINGS_RBI[[#This Row],[Team]]&amp;STANDINGS_RBI[[#This Row],[League]]</f>
        <v>Team ShookMain Event Online March 27 8 pm ET League 1</v>
      </c>
      <c r="C361" t="s">
        <v>323</v>
      </c>
      <c r="D361" t="s">
        <v>167</v>
      </c>
      <c r="E361" t="s">
        <v>464</v>
      </c>
      <c r="F361">
        <v>800</v>
      </c>
      <c r="G361">
        <v>6</v>
      </c>
      <c r="H361">
        <f t="shared" si="5"/>
        <v>15</v>
      </c>
    </row>
    <row r="362" spans="1:8" x14ac:dyDescent="0.25">
      <c r="A362">
        <v>26</v>
      </c>
      <c r="B362" t="str">
        <f>STANDINGS_RBI[[#This Row],[Team]]&amp;STANDINGS_RBI[[#This Row],[League]]</f>
        <v>PiggyMain Event Online March 27 8 pm ET League 2</v>
      </c>
      <c r="C362" t="s">
        <v>317</v>
      </c>
      <c r="D362" t="s">
        <v>318</v>
      </c>
      <c r="E362" t="s">
        <v>479</v>
      </c>
      <c r="F362">
        <v>1119</v>
      </c>
      <c r="G362">
        <v>455</v>
      </c>
      <c r="H362">
        <f t="shared" si="5"/>
        <v>1</v>
      </c>
    </row>
    <row r="363" spans="1:8" x14ac:dyDescent="0.25">
      <c r="A363">
        <v>37</v>
      </c>
      <c r="B363" t="str">
        <f>STANDINGS_RBI[[#This Row],[Team]]&amp;STANDINGS_RBI[[#This Row],[League]]</f>
        <v>Hoss CartwrightMain Event Online March 27 8 pm ET League 2</v>
      </c>
      <c r="C363" t="s">
        <v>292</v>
      </c>
      <c r="D363" t="s">
        <v>242</v>
      </c>
      <c r="E363" t="s">
        <v>479</v>
      </c>
      <c r="F363">
        <v>1108</v>
      </c>
      <c r="G363">
        <v>443</v>
      </c>
      <c r="H363">
        <f t="shared" si="5"/>
        <v>2</v>
      </c>
    </row>
    <row r="364" spans="1:8" x14ac:dyDescent="0.25">
      <c r="A364">
        <v>43</v>
      </c>
      <c r="B364" t="str">
        <f>STANDINGS_RBI[[#This Row],[Team]]&amp;STANDINGS_RBI[[#This Row],[League]]</f>
        <v>Dyv Bars and Local BandsMain Event Online March 27 8 pm ET League 2</v>
      </c>
      <c r="C364" t="s">
        <v>546</v>
      </c>
      <c r="D364" t="s">
        <v>71</v>
      </c>
      <c r="E364" t="s">
        <v>479</v>
      </c>
      <c r="F364">
        <v>1100</v>
      </c>
      <c r="G364">
        <v>438</v>
      </c>
      <c r="H364">
        <f t="shared" si="5"/>
        <v>3</v>
      </c>
    </row>
    <row r="365" spans="1:8" x14ac:dyDescent="0.25">
      <c r="A365">
        <v>64</v>
      </c>
      <c r="B365" t="str">
        <f>STANDINGS_RBI[[#This Row],[Team]]&amp;STANDINGS_RBI[[#This Row],[League]]</f>
        <v>Low TalkersMain Event Online March 27 8 pm ET League 2</v>
      </c>
      <c r="C365" t="s">
        <v>189</v>
      </c>
      <c r="D365" t="s">
        <v>190</v>
      </c>
      <c r="E365" t="s">
        <v>479</v>
      </c>
      <c r="F365">
        <v>1084</v>
      </c>
      <c r="G365">
        <v>415.5</v>
      </c>
      <c r="H365">
        <f t="shared" si="5"/>
        <v>4</v>
      </c>
    </row>
    <row r="366" spans="1:8" x14ac:dyDescent="0.25">
      <c r="A366">
        <v>126</v>
      </c>
      <c r="B366" t="str">
        <f>STANDINGS_RBI[[#This Row],[Team]]&amp;STANDINGS_RBI[[#This Row],[League]]</f>
        <v>Team LibrosMain Event Online March 27 8 pm ET League 2</v>
      </c>
      <c r="C366" t="s">
        <v>338</v>
      </c>
      <c r="D366" t="s">
        <v>339</v>
      </c>
      <c r="E366" t="s">
        <v>479</v>
      </c>
      <c r="F366">
        <v>1053</v>
      </c>
      <c r="G366">
        <v>355</v>
      </c>
      <c r="H366">
        <f t="shared" si="5"/>
        <v>5</v>
      </c>
    </row>
    <row r="367" spans="1:8" x14ac:dyDescent="0.25">
      <c r="A367">
        <v>181</v>
      </c>
      <c r="B367" t="str">
        <f>STANDINGS_RBI[[#This Row],[Team]]&amp;STANDINGS_RBI[[#This Row],[League]]</f>
        <v>Team CameronMain Event Online March 27 8 pm ET League 2</v>
      </c>
      <c r="C367" t="s">
        <v>85</v>
      </c>
      <c r="D367" t="s">
        <v>86</v>
      </c>
      <c r="E367" t="s">
        <v>479</v>
      </c>
      <c r="F367">
        <v>1027</v>
      </c>
      <c r="G367">
        <v>300</v>
      </c>
      <c r="H367">
        <f t="shared" si="5"/>
        <v>6</v>
      </c>
    </row>
    <row r="368" spans="1:8" x14ac:dyDescent="0.25">
      <c r="A368">
        <v>197</v>
      </c>
      <c r="B368" t="str">
        <f>STANDINGS_RBI[[#This Row],[Team]]&amp;STANDINGS_RBI[[#This Row],[League]]</f>
        <v>huskiesMain Event Online March 27 8 pm ET League 2</v>
      </c>
      <c r="C368" t="s">
        <v>675</v>
      </c>
      <c r="D368" t="s">
        <v>107</v>
      </c>
      <c r="E368" t="s">
        <v>479</v>
      </c>
      <c r="F368">
        <v>1019</v>
      </c>
      <c r="G368">
        <v>285</v>
      </c>
      <c r="H368">
        <f t="shared" si="5"/>
        <v>7</v>
      </c>
    </row>
    <row r="369" spans="1:8" x14ac:dyDescent="0.25">
      <c r="A369">
        <v>219</v>
      </c>
      <c r="B369" t="str">
        <f>STANDINGS_RBI[[#This Row],[Team]]&amp;STANDINGS_RBI[[#This Row],[League]]</f>
        <v>Royal FlushMain Event Online March 27 8 pm ET League 2</v>
      </c>
      <c r="C369" t="s">
        <v>712</v>
      </c>
      <c r="D369" t="s">
        <v>148</v>
      </c>
      <c r="E369" t="s">
        <v>479</v>
      </c>
      <c r="F369">
        <v>1009</v>
      </c>
      <c r="G369">
        <v>262.5</v>
      </c>
      <c r="H369">
        <f t="shared" si="5"/>
        <v>8</v>
      </c>
    </row>
    <row r="370" spans="1:8" x14ac:dyDescent="0.25">
      <c r="A370">
        <v>264</v>
      </c>
      <c r="B370" t="str">
        <f>STANDINGS_RBI[[#This Row],[Team]]&amp;STANDINGS_RBI[[#This Row],[League]]</f>
        <v>Loser 7Main Event Online March 27 8 pm ET League 2</v>
      </c>
      <c r="C370" t="s">
        <v>603</v>
      </c>
      <c r="D370" t="s">
        <v>22</v>
      </c>
      <c r="E370" t="s">
        <v>479</v>
      </c>
      <c r="F370">
        <v>992</v>
      </c>
      <c r="G370">
        <v>217</v>
      </c>
      <c r="H370">
        <f t="shared" si="5"/>
        <v>9</v>
      </c>
    </row>
    <row r="371" spans="1:8" x14ac:dyDescent="0.25">
      <c r="A371">
        <v>283</v>
      </c>
      <c r="B371" t="str">
        <f>STANDINGS_RBI[[#This Row],[Team]]&amp;STANDINGS_RBI[[#This Row],[League]]</f>
        <v>BABIP McBatflipsMain Event Online March 27 8 pm ET League 2</v>
      </c>
      <c r="C371" t="s">
        <v>305</v>
      </c>
      <c r="D371" t="s">
        <v>24</v>
      </c>
      <c r="E371" t="s">
        <v>479</v>
      </c>
      <c r="F371">
        <v>987</v>
      </c>
      <c r="G371">
        <v>197.5</v>
      </c>
      <c r="H371">
        <f t="shared" si="5"/>
        <v>10</v>
      </c>
    </row>
    <row r="372" spans="1:8" x14ac:dyDescent="0.25">
      <c r="A372">
        <v>372</v>
      </c>
      <c r="B372" t="str">
        <f>STANDINGS_RBI[[#This Row],[Team]]&amp;STANDINGS_RBI[[#This Row],[League]]</f>
        <v>Baseball sevant 1Main Event Online March 27 8 pm ET League 2</v>
      </c>
      <c r="C372" t="s">
        <v>361</v>
      </c>
      <c r="D372" t="s">
        <v>231</v>
      </c>
      <c r="E372" t="s">
        <v>479</v>
      </c>
      <c r="F372">
        <v>947</v>
      </c>
      <c r="G372">
        <v>107.5</v>
      </c>
      <c r="H372">
        <f t="shared" si="5"/>
        <v>11</v>
      </c>
    </row>
    <row r="373" spans="1:8" x14ac:dyDescent="0.25">
      <c r="A373">
        <v>389</v>
      </c>
      <c r="B373" t="str">
        <f>STANDINGS_RBI[[#This Row],[Team]]&amp;STANDINGS_RBI[[#This Row],[League]]</f>
        <v>Terminal GravityMain Event Online March 27 8 pm ET League 2</v>
      </c>
      <c r="C373" t="s">
        <v>674</v>
      </c>
      <c r="D373" t="s">
        <v>82</v>
      </c>
      <c r="E373" t="s">
        <v>479</v>
      </c>
      <c r="F373">
        <v>939</v>
      </c>
      <c r="G373">
        <v>92.5</v>
      </c>
      <c r="H373">
        <f t="shared" si="5"/>
        <v>12</v>
      </c>
    </row>
    <row r="374" spans="1:8" x14ac:dyDescent="0.25">
      <c r="A374">
        <v>398</v>
      </c>
      <c r="B374" t="str">
        <f>STANDINGS_RBI[[#This Row],[Team]]&amp;STANDINGS_RBI[[#This Row],[League]]</f>
        <v>Home Run DerbiesMain Event Online March 27 8 pm ET League 2</v>
      </c>
      <c r="C374" t="s">
        <v>448</v>
      </c>
      <c r="D374" t="s">
        <v>343</v>
      </c>
      <c r="E374" t="s">
        <v>479</v>
      </c>
      <c r="F374">
        <v>931</v>
      </c>
      <c r="G374">
        <v>82.5</v>
      </c>
      <c r="H374">
        <f t="shared" si="5"/>
        <v>13</v>
      </c>
    </row>
    <row r="375" spans="1:8" x14ac:dyDescent="0.25">
      <c r="A375">
        <v>462</v>
      </c>
      <c r="B375" t="str">
        <f>STANDINGS_RBI[[#This Row],[Team]]&amp;STANDINGS_RBI[[#This Row],[League]]</f>
        <v>Jobu VoodooMain Event Online March 27 8 pm ET League 2</v>
      </c>
      <c r="C375" t="s">
        <v>865</v>
      </c>
      <c r="D375" t="s">
        <v>866</v>
      </c>
      <c r="E375" t="s">
        <v>479</v>
      </c>
      <c r="F375">
        <v>867</v>
      </c>
      <c r="G375">
        <v>19</v>
      </c>
      <c r="H375">
        <f t="shared" si="5"/>
        <v>14</v>
      </c>
    </row>
    <row r="376" spans="1:8" x14ac:dyDescent="0.25">
      <c r="A376">
        <v>470</v>
      </c>
      <c r="B376" t="str">
        <f>STANDINGS_RBI[[#This Row],[Team]]&amp;STANDINGS_RBI[[#This Row],[League]]</f>
        <v>Team MadaniMain Event Online March 27 8 pm ET League 2</v>
      </c>
      <c r="C376" t="s">
        <v>153</v>
      </c>
      <c r="D376" t="s">
        <v>153</v>
      </c>
      <c r="E376" t="s">
        <v>479</v>
      </c>
      <c r="F376">
        <v>843</v>
      </c>
      <c r="G376">
        <v>11</v>
      </c>
      <c r="H376">
        <f t="shared" si="5"/>
        <v>15</v>
      </c>
    </row>
    <row r="377" spans="1:8" x14ac:dyDescent="0.25">
      <c r="A377">
        <v>27</v>
      </c>
      <c r="B377" t="str">
        <f>STANDINGS_RBI[[#This Row],[Team]]&amp;STANDINGS_RBI[[#This Row],[League]]</f>
        <v>Oaktown 2Main Event Online March 29 8 pm ET League 1</v>
      </c>
      <c r="C377" t="s">
        <v>394</v>
      </c>
      <c r="D377" t="s">
        <v>137</v>
      </c>
      <c r="E377" t="s">
        <v>446</v>
      </c>
      <c r="F377">
        <v>1118</v>
      </c>
      <c r="G377">
        <v>453.5</v>
      </c>
      <c r="H377">
        <f t="shared" si="5"/>
        <v>1</v>
      </c>
    </row>
    <row r="378" spans="1:8" x14ac:dyDescent="0.25">
      <c r="A378">
        <v>39</v>
      </c>
      <c r="B378" t="str">
        <f>STANDINGS_RBI[[#This Row],[Team]]&amp;STANDINGS_RBI[[#This Row],[League]]</f>
        <v>This one's for Pete!!Main Event Online March 29 8 pm ET League 1</v>
      </c>
      <c r="C378" t="s">
        <v>611</v>
      </c>
      <c r="D378" t="s">
        <v>234</v>
      </c>
      <c r="E378" t="s">
        <v>446</v>
      </c>
      <c r="F378">
        <v>1108</v>
      </c>
      <c r="G378">
        <v>443</v>
      </c>
      <c r="H378">
        <f t="shared" si="5"/>
        <v>2</v>
      </c>
    </row>
    <row r="379" spans="1:8" x14ac:dyDescent="0.25">
      <c r="A379">
        <v>71</v>
      </c>
      <c r="B379" t="str">
        <f>STANDINGS_RBI[[#This Row],[Team]]&amp;STANDINGS_RBI[[#This Row],[League]]</f>
        <v>King of QueensMain Event Online March 29 8 pm ET League 1</v>
      </c>
      <c r="C379" t="s">
        <v>105</v>
      </c>
      <c r="D379" t="s">
        <v>106</v>
      </c>
      <c r="E379" t="s">
        <v>446</v>
      </c>
      <c r="F379">
        <v>1082</v>
      </c>
      <c r="G379">
        <v>409</v>
      </c>
      <c r="H379">
        <f t="shared" si="5"/>
        <v>3</v>
      </c>
    </row>
    <row r="380" spans="1:8" x14ac:dyDescent="0.25">
      <c r="A380">
        <v>82</v>
      </c>
      <c r="B380" t="str">
        <f>STANDINGS_RBI[[#This Row],[Team]]&amp;STANDINGS_RBI[[#This Row],[League]]</f>
        <v>Dead RedMain Event Online March 29 8 pm ET League 1</v>
      </c>
      <c r="C380" t="s">
        <v>325</v>
      </c>
      <c r="D380" t="s">
        <v>327</v>
      </c>
      <c r="E380" t="s">
        <v>446</v>
      </c>
      <c r="F380">
        <v>1076</v>
      </c>
      <c r="G380">
        <v>397</v>
      </c>
      <c r="H380">
        <f t="shared" si="5"/>
        <v>4</v>
      </c>
    </row>
    <row r="381" spans="1:8" x14ac:dyDescent="0.25">
      <c r="A381">
        <v>83</v>
      </c>
      <c r="B381" t="str">
        <f>STANDINGS_RBI[[#This Row],[Team]]&amp;STANDINGS_RBI[[#This Row],[League]]</f>
        <v>Jedi Mind TrickMain Event Online March 29 8 pm ET League 1</v>
      </c>
      <c r="C381" t="s">
        <v>171</v>
      </c>
      <c r="D381" t="s">
        <v>172</v>
      </c>
      <c r="E381" t="s">
        <v>446</v>
      </c>
      <c r="F381">
        <v>1076</v>
      </c>
      <c r="G381">
        <v>397</v>
      </c>
      <c r="H381">
        <f t="shared" si="5"/>
        <v>5</v>
      </c>
    </row>
    <row r="382" spans="1:8" x14ac:dyDescent="0.25">
      <c r="A382">
        <v>170</v>
      </c>
      <c r="B382" t="str">
        <f>STANDINGS_RBI[[#This Row],[Team]]&amp;STANDINGS_RBI[[#This Row],[League]]</f>
        <v>Triple AMain Event Online March 29 8 pm ET League 1</v>
      </c>
      <c r="C382" t="s">
        <v>259</v>
      </c>
      <c r="D382" t="s">
        <v>614</v>
      </c>
      <c r="E382" t="s">
        <v>446</v>
      </c>
      <c r="F382">
        <v>1033</v>
      </c>
      <c r="G382">
        <v>311</v>
      </c>
      <c r="H382">
        <f t="shared" si="5"/>
        <v>6</v>
      </c>
    </row>
    <row r="383" spans="1:8" x14ac:dyDescent="0.25">
      <c r="A383">
        <v>243</v>
      </c>
      <c r="B383" t="str">
        <f>STANDINGS_RBI[[#This Row],[Team]]&amp;STANDINGS_RBI[[#This Row],[League]]</f>
        <v>HAMILTONMain Event Online March 29 8 pm ET League 1</v>
      </c>
      <c r="C383" t="s">
        <v>523</v>
      </c>
      <c r="D383" t="s">
        <v>79</v>
      </c>
      <c r="E383" t="s">
        <v>446</v>
      </c>
      <c r="F383">
        <v>998</v>
      </c>
      <c r="G383">
        <v>237.5</v>
      </c>
      <c r="H383">
        <f t="shared" si="5"/>
        <v>7</v>
      </c>
    </row>
    <row r="384" spans="1:8" x14ac:dyDescent="0.25">
      <c r="A384">
        <v>262</v>
      </c>
      <c r="B384" t="str">
        <f>STANDINGS_RBI[[#This Row],[Team]]&amp;STANDINGS_RBI[[#This Row],[League]]</f>
        <v>Fresh Ripe PeachesMain Event Online March 29 8 pm ET League 1</v>
      </c>
      <c r="C384" t="s">
        <v>296</v>
      </c>
      <c r="D384" t="s">
        <v>297</v>
      </c>
      <c r="E384" t="s">
        <v>446</v>
      </c>
      <c r="F384">
        <v>992</v>
      </c>
      <c r="G384">
        <v>217</v>
      </c>
      <c r="H384">
        <f t="shared" si="5"/>
        <v>8</v>
      </c>
    </row>
    <row r="385" spans="1:8" x14ac:dyDescent="0.25">
      <c r="A385">
        <v>307</v>
      </c>
      <c r="B385" t="str">
        <f>STANDINGS_RBI[[#This Row],[Team]]&amp;STANDINGS_RBI[[#This Row],[League]]</f>
        <v>Zach AttackMain Event Online March 29 8 pm ET League 1</v>
      </c>
      <c r="C385" t="s">
        <v>513</v>
      </c>
      <c r="D385" t="s">
        <v>374</v>
      </c>
      <c r="E385" t="s">
        <v>446</v>
      </c>
      <c r="F385">
        <v>978</v>
      </c>
      <c r="G385">
        <v>174.5</v>
      </c>
      <c r="H385">
        <f t="shared" si="5"/>
        <v>9</v>
      </c>
    </row>
    <row r="386" spans="1:8" x14ac:dyDescent="0.25">
      <c r="A386">
        <v>373</v>
      </c>
      <c r="B386" t="str">
        <f>STANDINGS_RBI[[#This Row],[Team]]&amp;STANDINGS_RBI[[#This Row],[League]]</f>
        <v>EM 33 BOMain Event Online March 29 8 pm ET League 1</v>
      </c>
      <c r="C386" t="s">
        <v>774</v>
      </c>
      <c r="D386" t="s">
        <v>775</v>
      </c>
      <c r="E386" t="s">
        <v>446</v>
      </c>
      <c r="F386">
        <v>947</v>
      </c>
      <c r="G386">
        <v>107.5</v>
      </c>
      <c r="H386">
        <f t="shared" ref="H386:H449" si="6">IF(E386=E385,H385+1,1)</f>
        <v>10</v>
      </c>
    </row>
    <row r="387" spans="1:8" x14ac:dyDescent="0.25">
      <c r="A387">
        <v>385</v>
      </c>
      <c r="B387" t="str">
        <f>STANDINGS_RBI[[#This Row],[Team]]&amp;STANDINGS_RBI[[#This Row],[League]]</f>
        <v>Capitol HillMain Event Online March 29 8 pm ET League 1</v>
      </c>
      <c r="C387" t="s">
        <v>822</v>
      </c>
      <c r="D387" t="s">
        <v>823</v>
      </c>
      <c r="E387" t="s">
        <v>446</v>
      </c>
      <c r="F387">
        <v>940</v>
      </c>
      <c r="G387">
        <v>95</v>
      </c>
      <c r="H387">
        <f t="shared" si="6"/>
        <v>11</v>
      </c>
    </row>
    <row r="388" spans="1:8" x14ac:dyDescent="0.25">
      <c r="A388">
        <v>390</v>
      </c>
      <c r="B388" t="str">
        <f>STANDINGS_RBI[[#This Row],[Team]]&amp;STANDINGS_RBI[[#This Row],[League]]</f>
        <v>Ice Cold BatsMain Event Online March 29 8 pm ET League 1</v>
      </c>
      <c r="C388" t="s">
        <v>872</v>
      </c>
      <c r="D388" t="s">
        <v>874</v>
      </c>
      <c r="E388" t="s">
        <v>446</v>
      </c>
      <c r="F388">
        <v>938</v>
      </c>
      <c r="G388">
        <v>91</v>
      </c>
      <c r="H388">
        <f t="shared" si="6"/>
        <v>12</v>
      </c>
    </row>
    <row r="389" spans="1:8" x14ac:dyDescent="0.25">
      <c r="A389">
        <v>403</v>
      </c>
      <c r="B389" t="str">
        <f>STANDINGS_RBI[[#This Row],[Team]]&amp;STANDINGS_RBI[[#This Row],[League]]</f>
        <v>Chico Lind's Hermanos - MAIN 3/29Main Event Online March 29 8 pm ET League 1</v>
      </c>
      <c r="C389" t="s">
        <v>713</v>
      </c>
      <c r="D389" t="s">
        <v>185</v>
      </c>
      <c r="E389" t="s">
        <v>446</v>
      </c>
      <c r="F389">
        <v>929</v>
      </c>
      <c r="G389">
        <v>78</v>
      </c>
      <c r="H389">
        <f t="shared" si="6"/>
        <v>13</v>
      </c>
    </row>
    <row r="390" spans="1:8" x14ac:dyDescent="0.25">
      <c r="A390">
        <v>414</v>
      </c>
      <c r="B390" t="str">
        <f>STANDINGS_RBI[[#This Row],[Team]]&amp;STANDINGS_RBI[[#This Row],[League]]</f>
        <v>Team thomasMain Event Online March 29 8 pm ET League 1</v>
      </c>
      <c r="C390" t="s">
        <v>695</v>
      </c>
      <c r="D390" t="s">
        <v>696</v>
      </c>
      <c r="E390" t="s">
        <v>446</v>
      </c>
      <c r="F390">
        <v>922</v>
      </c>
      <c r="G390">
        <v>67.5</v>
      </c>
      <c r="H390">
        <f t="shared" si="6"/>
        <v>14</v>
      </c>
    </row>
    <row r="391" spans="1:8" x14ac:dyDescent="0.25">
      <c r="A391">
        <v>415</v>
      </c>
      <c r="B391" t="str">
        <f>STANDINGS_RBI[[#This Row],[Team]]&amp;STANDINGS_RBI[[#This Row],[League]]</f>
        <v>Pine Tar Pros- ME2Main Event Online March 29 8 pm ET League 1</v>
      </c>
      <c r="C391" t="s">
        <v>376</v>
      </c>
      <c r="D391" t="s">
        <v>50</v>
      </c>
      <c r="E391" t="s">
        <v>446</v>
      </c>
      <c r="F391">
        <v>921</v>
      </c>
      <c r="G391">
        <v>66</v>
      </c>
      <c r="H391">
        <f t="shared" si="6"/>
        <v>15</v>
      </c>
    </row>
    <row r="392" spans="1:8" x14ac:dyDescent="0.25">
      <c r="A392">
        <v>67</v>
      </c>
      <c r="B392" t="str">
        <f>STANDINGS_RBI[[#This Row],[Team]]&amp;STANDINGS_RBI[[#This Row],[League]]</f>
        <v>shorty043Main Event Online March 29 8 pm ET League 2</v>
      </c>
      <c r="C392" t="s">
        <v>489</v>
      </c>
      <c r="D392" t="s">
        <v>490</v>
      </c>
      <c r="E392" t="s">
        <v>425</v>
      </c>
      <c r="F392">
        <v>1084</v>
      </c>
      <c r="G392">
        <v>415.5</v>
      </c>
      <c r="H392">
        <f t="shared" si="6"/>
        <v>1</v>
      </c>
    </row>
    <row r="393" spans="1:8" x14ac:dyDescent="0.25">
      <c r="A393">
        <v>73</v>
      </c>
      <c r="B393" t="str">
        <f>STANDINGS_RBI[[#This Row],[Team]]&amp;STANDINGS_RBI[[#This Row],[League]]</f>
        <v>The Baseball FuriesMain Event Online March 29 8 pm ET League 2</v>
      </c>
      <c r="C393" t="s">
        <v>558</v>
      </c>
      <c r="D393" t="s">
        <v>559</v>
      </c>
      <c r="E393" t="s">
        <v>425</v>
      </c>
      <c r="F393">
        <v>1082</v>
      </c>
      <c r="G393">
        <v>409</v>
      </c>
      <c r="H393">
        <f t="shared" si="6"/>
        <v>2</v>
      </c>
    </row>
    <row r="394" spans="1:8" x14ac:dyDescent="0.25">
      <c r="A394">
        <v>75</v>
      </c>
      <c r="B394" t="str">
        <f>STANDINGS_RBI[[#This Row],[Team]]&amp;STANDINGS_RBI[[#This Row],[League]]</f>
        <v>Money IIMain Event Online March 29 8 pm ET League 2</v>
      </c>
      <c r="C394" t="s">
        <v>424</v>
      </c>
      <c r="D394" t="s">
        <v>67</v>
      </c>
      <c r="E394" t="s">
        <v>425</v>
      </c>
      <c r="F394">
        <v>1080</v>
      </c>
      <c r="G394">
        <v>406</v>
      </c>
      <c r="H394">
        <f t="shared" si="6"/>
        <v>3</v>
      </c>
    </row>
    <row r="395" spans="1:8" x14ac:dyDescent="0.25">
      <c r="A395">
        <v>98</v>
      </c>
      <c r="B395" t="str">
        <f>STANDINGS_RBI[[#This Row],[Team]]&amp;STANDINGS_RBI[[#This Row],[League]]</f>
        <v>Captain MorganMain Event Online March 29 8 pm ET League 2</v>
      </c>
      <c r="C395" t="s">
        <v>554</v>
      </c>
      <c r="D395" t="s">
        <v>62</v>
      </c>
      <c r="E395" t="s">
        <v>425</v>
      </c>
      <c r="F395">
        <v>1069</v>
      </c>
      <c r="G395">
        <v>381.5</v>
      </c>
      <c r="H395">
        <f t="shared" si="6"/>
        <v>4</v>
      </c>
    </row>
    <row r="396" spans="1:8" x14ac:dyDescent="0.25">
      <c r="A396">
        <v>116</v>
      </c>
      <c r="B396" t="str">
        <f>STANDINGS_RBI[[#This Row],[Team]]&amp;STANDINGS_RBI[[#This Row],[League]]</f>
        <v>MustSeeTV314{M2}Main Event Online March 29 8 pm ET League 2</v>
      </c>
      <c r="C396" t="s">
        <v>460</v>
      </c>
      <c r="D396" t="s">
        <v>40</v>
      </c>
      <c r="E396" t="s">
        <v>425</v>
      </c>
      <c r="F396">
        <v>1057</v>
      </c>
      <c r="G396">
        <v>365</v>
      </c>
      <c r="H396">
        <f t="shared" si="6"/>
        <v>5</v>
      </c>
    </row>
    <row r="397" spans="1:8" x14ac:dyDescent="0.25">
      <c r="A397">
        <v>122</v>
      </c>
      <c r="B397" t="str">
        <f>STANDINGS_RBI[[#This Row],[Team]]&amp;STANDINGS_RBI[[#This Row],[League]]</f>
        <v>CC's DesperadosMain Event Online March 29 8 pm ET League 2</v>
      </c>
      <c r="C397" t="s">
        <v>157</v>
      </c>
      <c r="D397" t="s">
        <v>561</v>
      </c>
      <c r="E397" t="s">
        <v>425</v>
      </c>
      <c r="F397">
        <v>1054</v>
      </c>
      <c r="G397">
        <v>358.5</v>
      </c>
      <c r="H397">
        <f t="shared" si="6"/>
        <v>6</v>
      </c>
    </row>
    <row r="398" spans="1:8" x14ac:dyDescent="0.25">
      <c r="A398">
        <v>214</v>
      </c>
      <c r="B398" t="str">
        <f>STANDINGS_RBI[[#This Row],[Team]]&amp;STANDINGS_RBI[[#This Row],[League]]</f>
        <v>deadmoney4Main Event Online March 29 8 pm ET League 2</v>
      </c>
      <c r="C398" t="s">
        <v>284</v>
      </c>
      <c r="D398" t="s">
        <v>53</v>
      </c>
      <c r="E398" t="s">
        <v>425</v>
      </c>
      <c r="F398">
        <v>1012</v>
      </c>
      <c r="G398">
        <v>268</v>
      </c>
      <c r="H398">
        <f t="shared" si="6"/>
        <v>7</v>
      </c>
    </row>
    <row r="399" spans="1:8" x14ac:dyDescent="0.25">
      <c r="A399">
        <v>221</v>
      </c>
      <c r="B399" t="str">
        <f>STANDINGS_RBI[[#This Row],[Team]]&amp;STANDINGS_RBI[[#This Row],[League]]</f>
        <v>Tigers SlappyMain Event Online March 29 8 pm ET League 2</v>
      </c>
      <c r="C399" t="s">
        <v>54</v>
      </c>
      <c r="D399" t="s">
        <v>55</v>
      </c>
      <c r="E399" t="s">
        <v>425</v>
      </c>
      <c r="F399">
        <v>1009</v>
      </c>
      <c r="G399">
        <v>262.5</v>
      </c>
      <c r="H399">
        <f t="shared" si="6"/>
        <v>8</v>
      </c>
    </row>
    <row r="400" spans="1:8" x14ac:dyDescent="0.25">
      <c r="A400">
        <v>237</v>
      </c>
      <c r="B400" t="str">
        <f>STANDINGS_RBI[[#This Row],[Team]]&amp;STANDINGS_RBI[[#This Row],[League]]</f>
        <v>30M Dollar MauerMain Event Online March 29 8 pm ET League 2</v>
      </c>
      <c r="C400" t="s">
        <v>660</v>
      </c>
      <c r="D400" t="s">
        <v>661</v>
      </c>
      <c r="E400" t="s">
        <v>425</v>
      </c>
      <c r="F400">
        <v>1000</v>
      </c>
      <c r="G400">
        <v>244</v>
      </c>
      <c r="H400">
        <f t="shared" si="6"/>
        <v>9</v>
      </c>
    </row>
    <row r="401" spans="1:8" x14ac:dyDescent="0.25">
      <c r="A401">
        <v>259</v>
      </c>
      <c r="B401" t="str">
        <f>STANDINGS_RBI[[#This Row],[Team]]&amp;STANDINGS_RBI[[#This Row],[League]]</f>
        <v>We Did Not SuckMain Event Online March 29 8 pm ET League 2</v>
      </c>
      <c r="C401" t="s">
        <v>737</v>
      </c>
      <c r="D401" t="s">
        <v>738</v>
      </c>
      <c r="E401" t="s">
        <v>425</v>
      </c>
      <c r="F401">
        <v>993</v>
      </c>
      <c r="G401">
        <v>223.5</v>
      </c>
      <c r="H401">
        <f t="shared" si="6"/>
        <v>10</v>
      </c>
    </row>
    <row r="402" spans="1:8" x14ac:dyDescent="0.25">
      <c r="A402">
        <v>333</v>
      </c>
      <c r="B402" t="str">
        <f>STANDINGS_RBI[[#This Row],[Team]]&amp;STANDINGS_RBI[[#This Row],[League]]</f>
        <v>Tre DogMain Event Online March 29 8 pm ET League 2</v>
      </c>
      <c r="C402" t="s">
        <v>656</v>
      </c>
      <c r="D402" t="s">
        <v>657</v>
      </c>
      <c r="E402" t="s">
        <v>425</v>
      </c>
      <c r="F402">
        <v>966</v>
      </c>
      <c r="G402">
        <v>148.5</v>
      </c>
      <c r="H402">
        <f t="shared" si="6"/>
        <v>11</v>
      </c>
    </row>
    <row r="403" spans="1:8" x14ac:dyDescent="0.25">
      <c r="A403">
        <v>349</v>
      </c>
      <c r="B403" t="str">
        <f>STANDINGS_RBI[[#This Row],[Team]]&amp;STANDINGS_RBI[[#This Row],[League]]</f>
        <v>MillertimeMain Event Online March 29 8 pm ET League 2</v>
      </c>
      <c r="C403" t="s">
        <v>809</v>
      </c>
      <c r="D403" t="s">
        <v>810</v>
      </c>
      <c r="E403" t="s">
        <v>425</v>
      </c>
      <c r="F403">
        <v>959</v>
      </c>
      <c r="G403">
        <v>131</v>
      </c>
      <c r="H403">
        <f t="shared" si="6"/>
        <v>12</v>
      </c>
    </row>
    <row r="404" spans="1:8" x14ac:dyDescent="0.25">
      <c r="A404">
        <v>391</v>
      </c>
      <c r="B404" t="str">
        <f>STANDINGS_RBI[[#This Row],[Team]]&amp;STANDINGS_RBI[[#This Row],[League]]</f>
        <v>DiamondkingMain Event Online March 29 8 pm ET League 2</v>
      </c>
      <c r="C404" t="s">
        <v>773</v>
      </c>
      <c r="D404" t="s">
        <v>232</v>
      </c>
      <c r="E404" t="s">
        <v>425</v>
      </c>
      <c r="F404">
        <v>937</v>
      </c>
      <c r="G404">
        <v>90</v>
      </c>
      <c r="H404">
        <f t="shared" si="6"/>
        <v>13</v>
      </c>
    </row>
    <row r="405" spans="1:8" x14ac:dyDescent="0.25">
      <c r="A405">
        <v>421</v>
      </c>
      <c r="B405" t="str">
        <f>STANDINGS_RBI[[#This Row],[Team]]&amp;STANDINGS_RBI[[#This Row],[League]]</f>
        <v>Dialed SauceMain Event Online March 29 8 pm ET League 2</v>
      </c>
      <c r="C405" t="s">
        <v>817</v>
      </c>
      <c r="D405" t="s">
        <v>208</v>
      </c>
      <c r="E405" t="s">
        <v>425</v>
      </c>
      <c r="F405">
        <v>918</v>
      </c>
      <c r="G405">
        <v>59.5</v>
      </c>
      <c r="H405">
        <f t="shared" si="6"/>
        <v>14</v>
      </c>
    </row>
    <row r="406" spans="1:8" x14ac:dyDescent="0.25">
      <c r="A406">
        <v>452</v>
      </c>
      <c r="B406" t="str">
        <f>STANDINGS_RBI[[#This Row],[Team]]&amp;STANDINGS_RBI[[#This Row],[League]]</f>
        <v>Price CollusionMain Event Online March 29 8 pm ET League 2</v>
      </c>
      <c r="C406" t="s">
        <v>793</v>
      </c>
      <c r="D406" t="s">
        <v>794</v>
      </c>
      <c r="E406" t="s">
        <v>425</v>
      </c>
      <c r="F406">
        <v>884</v>
      </c>
      <c r="G406">
        <v>28.5</v>
      </c>
      <c r="H406">
        <f t="shared" si="6"/>
        <v>15</v>
      </c>
    </row>
    <row r="407" spans="1:8" x14ac:dyDescent="0.25">
      <c r="A407">
        <v>14</v>
      </c>
      <c r="B407" t="str">
        <f>STANDINGS_RBI[[#This Row],[Team]]&amp;STANDINGS_RBI[[#This Row],[League]]</f>
        <v>Home Run DerbiesMain Event Online March 29 8 pm ET League 3</v>
      </c>
      <c r="C407" t="s">
        <v>448</v>
      </c>
      <c r="D407" t="s">
        <v>343</v>
      </c>
      <c r="E407" t="s">
        <v>440</v>
      </c>
      <c r="F407">
        <v>1133</v>
      </c>
      <c r="G407">
        <v>466.5</v>
      </c>
      <c r="H407">
        <f t="shared" si="6"/>
        <v>1</v>
      </c>
    </row>
    <row r="408" spans="1:8" x14ac:dyDescent="0.25">
      <c r="A408">
        <v>42</v>
      </c>
      <c r="B408" t="str">
        <f>STANDINGS_RBI[[#This Row],[Team]]&amp;STANDINGS_RBI[[#This Row],[League]]</f>
        <v>Trunk MonkeyMain Event Online March 29 8 pm ET League 3</v>
      </c>
      <c r="C408" t="s">
        <v>438</v>
      </c>
      <c r="D408" t="s">
        <v>439</v>
      </c>
      <c r="E408" t="s">
        <v>440</v>
      </c>
      <c r="F408">
        <v>1103</v>
      </c>
      <c r="G408">
        <v>439</v>
      </c>
      <c r="H408">
        <f t="shared" si="6"/>
        <v>2</v>
      </c>
    </row>
    <row r="409" spans="1:8" x14ac:dyDescent="0.25">
      <c r="A409">
        <v>63</v>
      </c>
      <c r="B409" t="str">
        <f>STANDINGS_RBI[[#This Row],[Team]]&amp;STANDINGS_RBI[[#This Row],[League]]</f>
        <v>moversMain Event Online March 29 8 pm ET League 3</v>
      </c>
      <c r="C409" t="s">
        <v>201</v>
      </c>
      <c r="D409" t="s">
        <v>202</v>
      </c>
      <c r="E409" t="s">
        <v>440</v>
      </c>
      <c r="F409">
        <v>1085</v>
      </c>
      <c r="G409">
        <v>418.5</v>
      </c>
      <c r="H409">
        <f t="shared" si="6"/>
        <v>3</v>
      </c>
    </row>
    <row r="410" spans="1:8" x14ac:dyDescent="0.25">
      <c r="A410">
        <v>79</v>
      </c>
      <c r="B410" t="str">
        <f>STANDINGS_RBI[[#This Row],[Team]]&amp;STANDINGS_RBI[[#This Row],[League]]</f>
        <v>Team BalchMain Event Online March 29 8 pm ET League 3</v>
      </c>
      <c r="C410" t="s">
        <v>658</v>
      </c>
      <c r="D410" t="s">
        <v>659</v>
      </c>
      <c r="E410" t="s">
        <v>440</v>
      </c>
      <c r="F410">
        <v>1078</v>
      </c>
      <c r="G410">
        <v>402</v>
      </c>
      <c r="H410">
        <f t="shared" si="6"/>
        <v>4</v>
      </c>
    </row>
    <row r="411" spans="1:8" x14ac:dyDescent="0.25">
      <c r="A411">
        <v>94</v>
      </c>
      <c r="B411" t="str">
        <f>STANDINGS_RBI[[#This Row],[Team]]&amp;STANDINGS_RBI[[#This Row],[League]]</f>
        <v>The Ballad of BallschnobleMain Event Online March 29 8 pm ET League 3</v>
      </c>
      <c r="C411" t="s">
        <v>615</v>
      </c>
      <c r="D411" t="s">
        <v>616</v>
      </c>
      <c r="E411" t="s">
        <v>440</v>
      </c>
      <c r="F411">
        <v>1071</v>
      </c>
      <c r="G411">
        <v>389</v>
      </c>
      <c r="H411">
        <f t="shared" si="6"/>
        <v>5</v>
      </c>
    </row>
    <row r="412" spans="1:8" x14ac:dyDescent="0.25">
      <c r="A412">
        <v>171</v>
      </c>
      <c r="B412" t="str">
        <f>STANDINGS_RBI[[#This Row],[Team]]&amp;STANDINGS_RBI[[#This Row],[League]]</f>
        <v>Hell Bent For LeatherMain Event Online March 29 8 pm ET League 3</v>
      </c>
      <c r="C412" t="s">
        <v>414</v>
      </c>
      <c r="D412" t="s">
        <v>92</v>
      </c>
      <c r="E412" t="s">
        <v>440</v>
      </c>
      <c r="F412">
        <v>1032</v>
      </c>
      <c r="G412">
        <v>309.5</v>
      </c>
      <c r="H412">
        <f t="shared" si="6"/>
        <v>6</v>
      </c>
    </row>
    <row r="413" spans="1:8" x14ac:dyDescent="0.25">
      <c r="A413">
        <v>208</v>
      </c>
      <c r="B413" t="str">
        <f>STANDINGS_RBI[[#This Row],[Team]]&amp;STANDINGS_RBI[[#This Row],[League]]</f>
        <v>Cool GuysMain Event Online March 29 8 pm ET League 3</v>
      </c>
      <c r="C413" t="s">
        <v>540</v>
      </c>
      <c r="D413" t="s">
        <v>541</v>
      </c>
      <c r="E413" t="s">
        <v>440</v>
      </c>
      <c r="F413">
        <v>1014</v>
      </c>
      <c r="G413">
        <v>273</v>
      </c>
      <c r="H413">
        <f t="shared" si="6"/>
        <v>7</v>
      </c>
    </row>
    <row r="414" spans="1:8" x14ac:dyDescent="0.25">
      <c r="A414">
        <v>250</v>
      </c>
      <c r="B414" t="str">
        <f>STANDINGS_RBI[[#This Row],[Team]]&amp;STANDINGS_RBI[[#This Row],[League]]</f>
        <v>Team ShookMain Event Online March 29 8 pm ET League 3</v>
      </c>
      <c r="C414" t="s">
        <v>323</v>
      </c>
      <c r="D414" t="s">
        <v>167</v>
      </c>
      <c r="E414" t="s">
        <v>440</v>
      </c>
      <c r="F414">
        <v>997</v>
      </c>
      <c r="G414">
        <v>232</v>
      </c>
      <c r="H414">
        <f t="shared" si="6"/>
        <v>8</v>
      </c>
    </row>
    <row r="415" spans="1:8" x14ac:dyDescent="0.25">
      <c r="A415">
        <v>278</v>
      </c>
      <c r="B415" t="str">
        <f>STANDINGS_RBI[[#This Row],[Team]]&amp;STANDINGS_RBI[[#This Row],[League]]</f>
        <v>The SouthsidersMain Event Online March 29 8 pm ET League 3</v>
      </c>
      <c r="C415" t="s">
        <v>697</v>
      </c>
      <c r="D415" t="s">
        <v>220</v>
      </c>
      <c r="E415" t="s">
        <v>440</v>
      </c>
      <c r="F415">
        <v>989</v>
      </c>
      <c r="G415">
        <v>204.5</v>
      </c>
      <c r="H415">
        <f t="shared" si="6"/>
        <v>9</v>
      </c>
    </row>
    <row r="416" spans="1:8" x14ac:dyDescent="0.25">
      <c r="A416">
        <v>319</v>
      </c>
      <c r="B416" t="str">
        <f>STANDINGS_RBI[[#This Row],[Team]]&amp;STANDINGS_RBI[[#This Row],[League]]</f>
        <v>Wiffle Ball Legends (one shot edition)Main Event Online March 29 8 pm ET League 3</v>
      </c>
      <c r="C416" t="s">
        <v>645</v>
      </c>
      <c r="D416" t="s">
        <v>647</v>
      </c>
      <c r="E416" t="s">
        <v>440</v>
      </c>
      <c r="F416">
        <v>974</v>
      </c>
      <c r="G416">
        <v>163</v>
      </c>
      <c r="H416">
        <f t="shared" si="6"/>
        <v>10</v>
      </c>
    </row>
    <row r="417" spans="1:8" x14ac:dyDescent="0.25">
      <c r="A417">
        <v>325</v>
      </c>
      <c r="B417" t="str">
        <f>STANDINGS_RBI[[#This Row],[Team]]&amp;STANDINGS_RBI[[#This Row],[League]]</f>
        <v>Loser 6Main Event Online March 29 8 pm ET League 3</v>
      </c>
      <c r="C417" t="s">
        <v>669</v>
      </c>
      <c r="D417" t="s">
        <v>22</v>
      </c>
      <c r="E417" t="s">
        <v>440</v>
      </c>
      <c r="F417">
        <v>970</v>
      </c>
      <c r="G417">
        <v>155</v>
      </c>
      <c r="H417">
        <f t="shared" si="6"/>
        <v>11</v>
      </c>
    </row>
    <row r="418" spans="1:8" x14ac:dyDescent="0.25">
      <c r="A418">
        <v>401</v>
      </c>
      <c r="B418" t="str">
        <f>STANDINGS_RBI[[#This Row],[Team]]&amp;STANDINGS_RBI[[#This Row],[League]]</f>
        <v>AKA ShempMain Event Online March 29 8 pm ET League 3</v>
      </c>
      <c r="C418" t="s">
        <v>679</v>
      </c>
      <c r="D418" t="s">
        <v>680</v>
      </c>
      <c r="E418" t="s">
        <v>440</v>
      </c>
      <c r="F418">
        <v>930</v>
      </c>
      <c r="G418">
        <v>80</v>
      </c>
      <c r="H418">
        <f t="shared" si="6"/>
        <v>12</v>
      </c>
    </row>
    <row r="419" spans="1:8" x14ac:dyDescent="0.25">
      <c r="A419">
        <v>429</v>
      </c>
      <c r="B419" t="str">
        <f>STANDINGS_RBI[[#This Row],[Team]]&amp;STANDINGS_RBI[[#This Row],[League]]</f>
        <v>Smelly SheetMain Event Online March 29 8 pm ET League 3</v>
      </c>
      <c r="C419" t="s">
        <v>288</v>
      </c>
      <c r="D419" t="s">
        <v>289</v>
      </c>
      <c r="E419" t="s">
        <v>440</v>
      </c>
      <c r="F419">
        <v>910</v>
      </c>
      <c r="G419">
        <v>52</v>
      </c>
      <c r="H419">
        <f t="shared" si="6"/>
        <v>13</v>
      </c>
    </row>
    <row r="420" spans="1:8" x14ac:dyDescent="0.25">
      <c r="A420">
        <v>449</v>
      </c>
      <c r="B420" t="str">
        <f>STANDINGS_RBI[[#This Row],[Team]]&amp;STANDINGS_RBI[[#This Row],[League]]</f>
        <v>Hot BoxMain Event Online March 29 8 pm ET League 3</v>
      </c>
      <c r="C420" t="s">
        <v>807</v>
      </c>
      <c r="D420" t="s">
        <v>808</v>
      </c>
      <c r="E420" t="s">
        <v>440</v>
      </c>
      <c r="F420">
        <v>888</v>
      </c>
      <c r="G420">
        <v>31.5</v>
      </c>
      <c r="H420">
        <f t="shared" si="6"/>
        <v>14</v>
      </c>
    </row>
    <row r="421" spans="1:8" x14ac:dyDescent="0.25">
      <c r="A421">
        <v>473</v>
      </c>
      <c r="B421" t="str">
        <f>STANDINGS_RBI[[#This Row],[Team]]&amp;STANDINGS_RBI[[#This Row],[League]]</f>
        <v>Buy Some InsuranceMain Event Online March 29 8 pm ET League 3</v>
      </c>
      <c r="C421" t="s">
        <v>882</v>
      </c>
      <c r="D421" t="s">
        <v>883</v>
      </c>
      <c r="E421" t="s">
        <v>440</v>
      </c>
      <c r="F421">
        <v>821</v>
      </c>
      <c r="G421">
        <v>8</v>
      </c>
      <c r="H421">
        <f t="shared" si="6"/>
        <v>15</v>
      </c>
    </row>
    <row r="422" spans="1:8" x14ac:dyDescent="0.25">
      <c r="A422">
        <v>24</v>
      </c>
      <c r="B422" t="str">
        <f>STANDINGS_RBI[[#This Row],[Team]]&amp;STANDINGS_RBI[[#This Row],[League]]</f>
        <v>K9 || LV2Main Event Online March 29 8 pm ET League 4</v>
      </c>
      <c r="C422" t="s">
        <v>560</v>
      </c>
      <c r="D422" t="s">
        <v>37</v>
      </c>
      <c r="E422" t="s">
        <v>426</v>
      </c>
      <c r="F422">
        <v>1120</v>
      </c>
      <c r="G422">
        <v>457</v>
      </c>
      <c r="H422">
        <f t="shared" si="6"/>
        <v>1</v>
      </c>
    </row>
    <row r="423" spans="1:8" x14ac:dyDescent="0.25">
      <c r="A423">
        <v>57</v>
      </c>
      <c r="B423" t="str">
        <f>STANDINGS_RBI[[#This Row],[Team]]&amp;STANDINGS_RBI[[#This Row],[League]]</f>
        <v>New World OrderMain Event Online March 29 8 pm ET League 4</v>
      </c>
      <c r="C423" t="s">
        <v>395</v>
      </c>
      <c r="D423" t="s">
        <v>115</v>
      </c>
      <c r="E423" t="s">
        <v>426</v>
      </c>
      <c r="F423">
        <v>1087</v>
      </c>
      <c r="G423">
        <v>424</v>
      </c>
      <c r="H423">
        <f t="shared" si="6"/>
        <v>2</v>
      </c>
    </row>
    <row r="424" spans="1:8" x14ac:dyDescent="0.25">
      <c r="A424">
        <v>69</v>
      </c>
      <c r="B424" t="str">
        <f>STANDINGS_RBI[[#This Row],[Team]]&amp;STANDINGS_RBI[[#This Row],[League]]</f>
        <v>No Balls No Babies IIMain Event Online March 29 8 pm ET League 4</v>
      </c>
      <c r="C424" t="s">
        <v>694</v>
      </c>
      <c r="D424" t="s">
        <v>142</v>
      </c>
      <c r="E424" t="s">
        <v>426</v>
      </c>
      <c r="F424">
        <v>1083</v>
      </c>
      <c r="G424">
        <v>412</v>
      </c>
      <c r="H424">
        <f t="shared" si="6"/>
        <v>3</v>
      </c>
    </row>
    <row r="425" spans="1:8" x14ac:dyDescent="0.25">
      <c r="A425">
        <v>115</v>
      </c>
      <c r="B425" t="str">
        <f>STANDINGS_RBI[[#This Row],[Team]]&amp;STANDINGS_RBI[[#This Row],[League]]</f>
        <v>Charlotte's Web GemsMain Event Online March 29 8 pm ET League 4</v>
      </c>
      <c r="C425" t="s">
        <v>494</v>
      </c>
      <c r="D425" t="s">
        <v>148</v>
      </c>
      <c r="E425" t="s">
        <v>426</v>
      </c>
      <c r="F425">
        <v>1057</v>
      </c>
      <c r="G425">
        <v>365</v>
      </c>
      <c r="H425">
        <f t="shared" si="6"/>
        <v>4</v>
      </c>
    </row>
    <row r="426" spans="1:8" x14ac:dyDescent="0.25">
      <c r="A426">
        <v>138</v>
      </c>
      <c r="B426" t="str">
        <f>STANDINGS_RBI[[#This Row],[Team]]&amp;STANDINGS_RBI[[#This Row],[League]]</f>
        <v>Bavaro ME1Main Event Online March 29 8 pm ET League 4</v>
      </c>
      <c r="C426" t="s">
        <v>507</v>
      </c>
      <c r="D426" t="s">
        <v>508</v>
      </c>
      <c r="E426" t="s">
        <v>426</v>
      </c>
      <c r="F426">
        <v>1047</v>
      </c>
      <c r="G426">
        <v>342</v>
      </c>
      <c r="H426">
        <f t="shared" si="6"/>
        <v>5</v>
      </c>
    </row>
    <row r="427" spans="1:8" x14ac:dyDescent="0.25">
      <c r="A427">
        <v>155</v>
      </c>
      <c r="B427" t="str">
        <f>STANDINGS_RBI[[#This Row],[Team]]&amp;STANDINGS_RBI[[#This Row],[League]]</f>
        <v>ALLINMain Event Online March 29 8 pm ET League 4</v>
      </c>
      <c r="C427" t="s">
        <v>509</v>
      </c>
      <c r="D427" t="s">
        <v>345</v>
      </c>
      <c r="E427" t="s">
        <v>426</v>
      </c>
      <c r="F427">
        <v>1041</v>
      </c>
      <c r="G427">
        <v>324</v>
      </c>
      <c r="H427">
        <f t="shared" si="6"/>
        <v>6</v>
      </c>
    </row>
    <row r="428" spans="1:8" x14ac:dyDescent="0.25">
      <c r="A428">
        <v>190</v>
      </c>
      <c r="B428" t="str">
        <f>STANDINGS_RBI[[#This Row],[Team]]&amp;STANDINGS_RBI[[#This Row],[League]]</f>
        <v>Texas ConnectionMain Event Online March 29 8 pm ET League 4</v>
      </c>
      <c r="C428" t="s">
        <v>165</v>
      </c>
      <c r="D428" t="s">
        <v>19</v>
      </c>
      <c r="E428" t="s">
        <v>426</v>
      </c>
      <c r="F428">
        <v>1023</v>
      </c>
      <c r="G428">
        <v>293</v>
      </c>
      <c r="H428">
        <f t="shared" si="6"/>
        <v>7</v>
      </c>
    </row>
    <row r="429" spans="1:8" x14ac:dyDescent="0.25">
      <c r="A429">
        <v>198</v>
      </c>
      <c r="B429" t="str">
        <f>STANDINGS_RBI[[#This Row],[Team]]&amp;STANDINGS_RBI[[#This Row],[League]]</f>
        <v>BABIP McBatflipsMain Event Online March 29 8 pm ET League 4</v>
      </c>
      <c r="C429" t="s">
        <v>305</v>
      </c>
      <c r="D429" t="s">
        <v>24</v>
      </c>
      <c r="E429" t="s">
        <v>426</v>
      </c>
      <c r="F429">
        <v>1018</v>
      </c>
      <c r="G429">
        <v>282</v>
      </c>
      <c r="H429">
        <f t="shared" si="6"/>
        <v>8</v>
      </c>
    </row>
    <row r="430" spans="1:8" x14ac:dyDescent="0.25">
      <c r="A430">
        <v>232</v>
      </c>
      <c r="B430" t="str">
        <f>STANDINGS_RBI[[#This Row],[Team]]&amp;STANDINGS_RBI[[#This Row],[League]]</f>
        <v>RoughridersMain Event Online March 29 8 pm ET League 4</v>
      </c>
      <c r="C430" t="s">
        <v>583</v>
      </c>
      <c r="D430" t="s">
        <v>286</v>
      </c>
      <c r="E430" t="s">
        <v>426</v>
      </c>
      <c r="F430">
        <v>1004</v>
      </c>
      <c r="G430">
        <v>247.5</v>
      </c>
      <c r="H430">
        <f t="shared" si="6"/>
        <v>9</v>
      </c>
    </row>
    <row r="431" spans="1:8" x14ac:dyDescent="0.25">
      <c r="A431">
        <v>249</v>
      </c>
      <c r="B431" t="str">
        <f>STANDINGS_RBI[[#This Row],[Team]]&amp;STANDINGS_RBI[[#This Row],[League]]</f>
        <v>Team BraudMain Event Online March 29 8 pm ET League 4</v>
      </c>
      <c r="C431" t="s">
        <v>398</v>
      </c>
      <c r="D431" t="s">
        <v>399</v>
      </c>
      <c r="E431" t="s">
        <v>426</v>
      </c>
      <c r="F431">
        <v>997</v>
      </c>
      <c r="G431">
        <v>232</v>
      </c>
      <c r="H431">
        <f t="shared" si="6"/>
        <v>10</v>
      </c>
    </row>
    <row r="432" spans="1:8" x14ac:dyDescent="0.25">
      <c r="A432">
        <v>298</v>
      </c>
      <c r="B432" t="str">
        <f>STANDINGS_RBI[[#This Row],[Team]]&amp;STANDINGS_RBI[[#This Row],[League]]</f>
        <v>LunkersMain Event Online March 29 8 pm ET League 4</v>
      </c>
      <c r="C432" t="s">
        <v>869</v>
      </c>
      <c r="D432" t="s">
        <v>77</v>
      </c>
      <c r="E432" t="s">
        <v>426</v>
      </c>
      <c r="F432">
        <v>981</v>
      </c>
      <c r="G432">
        <v>183.5</v>
      </c>
      <c r="H432">
        <f t="shared" si="6"/>
        <v>11</v>
      </c>
    </row>
    <row r="433" spans="1:8" x14ac:dyDescent="0.25">
      <c r="A433">
        <v>363</v>
      </c>
      <c r="B433" t="str">
        <f>STANDINGS_RBI[[#This Row],[Team]]&amp;STANDINGS_RBI[[#This Row],[League]]</f>
        <v>Katz's InfernoMain Event Online March 29 8 pm ET League 4</v>
      </c>
      <c r="C433" t="s">
        <v>571</v>
      </c>
      <c r="D433" t="s">
        <v>571</v>
      </c>
      <c r="E433" t="s">
        <v>426</v>
      </c>
      <c r="F433">
        <v>954</v>
      </c>
      <c r="G433">
        <v>118</v>
      </c>
      <c r="H433">
        <f t="shared" si="6"/>
        <v>12</v>
      </c>
    </row>
    <row r="434" spans="1:8" x14ac:dyDescent="0.25">
      <c r="A434">
        <v>375</v>
      </c>
      <c r="B434" t="str">
        <f>STANDINGS_RBI[[#This Row],[Team]]&amp;STANDINGS_RBI[[#This Row],[League]]</f>
        <v>The Last WaltzMain Event Online March 29 8 pm ET League 4</v>
      </c>
      <c r="C434" t="s">
        <v>858</v>
      </c>
      <c r="D434" t="s">
        <v>859</v>
      </c>
      <c r="E434" t="s">
        <v>426</v>
      </c>
      <c r="F434">
        <v>947</v>
      </c>
      <c r="G434">
        <v>107.5</v>
      </c>
      <c r="H434">
        <f t="shared" si="6"/>
        <v>13</v>
      </c>
    </row>
    <row r="435" spans="1:8" x14ac:dyDescent="0.25">
      <c r="A435">
        <v>379</v>
      </c>
      <c r="B435" t="str">
        <f>STANDINGS_RBI[[#This Row],[Team]]&amp;STANDINGS_RBI[[#This Row],[League]]</f>
        <v>Lets Go Storm 3Main Event Online March 29 8 pm ET League 4</v>
      </c>
      <c r="C435" t="s">
        <v>849</v>
      </c>
      <c r="D435" t="s">
        <v>850</v>
      </c>
      <c r="E435" t="s">
        <v>426</v>
      </c>
      <c r="F435">
        <v>944</v>
      </c>
      <c r="G435">
        <v>102</v>
      </c>
      <c r="H435">
        <f t="shared" si="6"/>
        <v>14</v>
      </c>
    </row>
    <row r="436" spans="1:8" x14ac:dyDescent="0.25">
      <c r="A436">
        <v>396</v>
      </c>
      <c r="B436" t="str">
        <f>STANDINGS_RBI[[#This Row],[Team]]&amp;STANDINGS_RBI[[#This Row],[League]]</f>
        <v>Impeach DrumpfMain Event Online March 29 8 pm ET League 4</v>
      </c>
      <c r="C436" t="s">
        <v>653</v>
      </c>
      <c r="D436" t="s">
        <v>655</v>
      </c>
      <c r="E436" t="s">
        <v>426</v>
      </c>
      <c r="F436">
        <v>934</v>
      </c>
      <c r="G436">
        <v>85</v>
      </c>
      <c r="H436">
        <f t="shared" si="6"/>
        <v>15</v>
      </c>
    </row>
    <row r="437" spans="1:8" x14ac:dyDescent="0.25">
      <c r="A437">
        <v>40</v>
      </c>
      <c r="B437" t="str">
        <f>STANDINGS_RBI[[#This Row],[Team]]&amp;STANDINGS_RBI[[#This Row],[League]]</f>
        <v>One for the DaggerMain Event Online March 30 8 pm ET League 1</v>
      </c>
      <c r="C437" t="s">
        <v>57</v>
      </c>
      <c r="D437" t="s">
        <v>58</v>
      </c>
      <c r="E437" t="s">
        <v>319</v>
      </c>
      <c r="F437">
        <v>1107</v>
      </c>
      <c r="G437">
        <v>441</v>
      </c>
      <c r="H437">
        <f t="shared" si="6"/>
        <v>1</v>
      </c>
    </row>
    <row r="438" spans="1:8" x14ac:dyDescent="0.25">
      <c r="A438">
        <v>60</v>
      </c>
      <c r="B438" t="str">
        <f>STANDINGS_RBI[[#This Row],[Team]]&amp;STANDINGS_RBI[[#This Row],[League]]</f>
        <v>Mr. Wilhelm's A SquadMain Event Online March 30 8 pm ET League 1</v>
      </c>
      <c r="C438" t="s">
        <v>484</v>
      </c>
      <c r="D438" t="s">
        <v>428</v>
      </c>
      <c r="E438" t="s">
        <v>319</v>
      </c>
      <c r="F438">
        <v>1086</v>
      </c>
      <c r="G438">
        <v>421</v>
      </c>
      <c r="H438">
        <f t="shared" si="6"/>
        <v>2</v>
      </c>
    </row>
    <row r="439" spans="1:8" x14ac:dyDescent="0.25">
      <c r="A439">
        <v>61</v>
      </c>
      <c r="B439" t="str">
        <f>STANDINGS_RBI[[#This Row],[Team]]&amp;STANDINGS_RBI[[#This Row],[League]]</f>
        <v>deadmoney5Main Event Online March 30 8 pm ET League 1</v>
      </c>
      <c r="C439" t="s">
        <v>250</v>
      </c>
      <c r="D439" t="s">
        <v>53</v>
      </c>
      <c r="E439" t="s">
        <v>319</v>
      </c>
      <c r="F439">
        <v>1086</v>
      </c>
      <c r="G439">
        <v>421</v>
      </c>
      <c r="H439">
        <f t="shared" si="6"/>
        <v>3</v>
      </c>
    </row>
    <row r="440" spans="1:8" x14ac:dyDescent="0.25">
      <c r="A440">
        <v>103</v>
      </c>
      <c r="B440" t="str">
        <f>STANDINGS_RBI[[#This Row],[Team]]&amp;STANDINGS_RBI[[#This Row],[League]]</f>
        <v>DemolitionMain Event Online March 30 8 pm ET League 1</v>
      </c>
      <c r="C440" t="s">
        <v>470</v>
      </c>
      <c r="D440" t="s">
        <v>471</v>
      </c>
      <c r="E440" t="s">
        <v>319</v>
      </c>
      <c r="F440">
        <v>1068</v>
      </c>
      <c r="G440">
        <v>378</v>
      </c>
      <c r="H440">
        <f t="shared" si="6"/>
        <v>4</v>
      </c>
    </row>
    <row r="441" spans="1:8" x14ac:dyDescent="0.25">
      <c r="A441">
        <v>159</v>
      </c>
      <c r="B441" t="str">
        <f>STANDINGS_RBI[[#This Row],[Team]]&amp;STANDINGS_RBI[[#This Row],[League]]</f>
        <v>Team mitseffMain Event Online March 30 8 pm ET League 1</v>
      </c>
      <c r="C441" t="s">
        <v>572</v>
      </c>
      <c r="D441" t="s">
        <v>573</v>
      </c>
      <c r="E441" t="s">
        <v>319</v>
      </c>
      <c r="F441">
        <v>1041</v>
      </c>
      <c r="G441">
        <v>324</v>
      </c>
      <c r="H441">
        <f t="shared" si="6"/>
        <v>5</v>
      </c>
    </row>
    <row r="442" spans="1:8" x14ac:dyDescent="0.25">
      <c r="A442">
        <v>182</v>
      </c>
      <c r="B442" t="str">
        <f>STANDINGS_RBI[[#This Row],[Team]]&amp;STANDINGS_RBI[[#This Row],[League]]</f>
        <v>El PresidenteMain Event Online March 30 8 pm ET League 1</v>
      </c>
      <c r="C442" t="s">
        <v>535</v>
      </c>
      <c r="D442" t="s">
        <v>380</v>
      </c>
      <c r="E442" t="s">
        <v>319</v>
      </c>
      <c r="F442">
        <v>1026</v>
      </c>
      <c r="G442">
        <v>299</v>
      </c>
      <c r="H442">
        <f t="shared" si="6"/>
        <v>6</v>
      </c>
    </row>
    <row r="443" spans="1:8" x14ac:dyDescent="0.25">
      <c r="A443">
        <v>187</v>
      </c>
      <c r="B443" t="str">
        <f>STANDINGS_RBI[[#This Row],[Team]]&amp;STANDINGS_RBI[[#This Row],[League]]</f>
        <v>D'Glester HardunkichudMain Event Online March 30 8 pm ET League 1</v>
      </c>
      <c r="C443" t="s">
        <v>462</v>
      </c>
      <c r="D443" t="s">
        <v>382</v>
      </c>
      <c r="E443" t="s">
        <v>319</v>
      </c>
      <c r="F443">
        <v>1023</v>
      </c>
      <c r="G443">
        <v>293</v>
      </c>
      <c r="H443">
        <f t="shared" si="6"/>
        <v>7</v>
      </c>
    </row>
    <row r="444" spans="1:8" x14ac:dyDescent="0.25">
      <c r="A444">
        <v>224</v>
      </c>
      <c r="B444" t="str">
        <f>STANDINGS_RBI[[#This Row],[Team]]&amp;STANDINGS_RBI[[#This Row],[League]]</f>
        <v>Stoop Ball 2Main Event Online March 30 8 pm ET League 1</v>
      </c>
      <c r="C444" t="s">
        <v>282</v>
      </c>
      <c r="D444" t="s">
        <v>253</v>
      </c>
      <c r="E444" t="s">
        <v>319</v>
      </c>
      <c r="F444">
        <v>1008</v>
      </c>
      <c r="G444">
        <v>257.5</v>
      </c>
      <c r="H444">
        <f t="shared" si="6"/>
        <v>8</v>
      </c>
    </row>
    <row r="445" spans="1:8" x14ac:dyDescent="0.25">
      <c r="A445">
        <v>252</v>
      </c>
      <c r="B445" t="str">
        <f>STANDINGS_RBI[[#This Row],[Team]]&amp;STANDINGS_RBI[[#This Row],[League]]</f>
        <v>KaizenMain Event Online March 30 8 pm ET League 1</v>
      </c>
      <c r="C445" t="s">
        <v>630</v>
      </c>
      <c r="D445" t="s">
        <v>52</v>
      </c>
      <c r="E445" t="s">
        <v>319</v>
      </c>
      <c r="F445">
        <v>996</v>
      </c>
      <c r="G445">
        <v>228.5</v>
      </c>
      <c r="H445">
        <f t="shared" si="6"/>
        <v>9</v>
      </c>
    </row>
    <row r="446" spans="1:8" x14ac:dyDescent="0.25">
      <c r="A446">
        <v>273</v>
      </c>
      <c r="B446" t="str">
        <f>STANDINGS_RBI[[#This Row],[Team]]&amp;STANDINGS_RBI[[#This Row],[League]]</f>
        <v>The Notorious C.O.Z.Main Event Online March 30 8 pm ET League 1</v>
      </c>
      <c r="C446" t="s">
        <v>491</v>
      </c>
      <c r="D446" t="s">
        <v>122</v>
      </c>
      <c r="E446" t="s">
        <v>319</v>
      </c>
      <c r="F446">
        <v>991</v>
      </c>
      <c r="G446">
        <v>210.5</v>
      </c>
      <c r="H446">
        <f t="shared" si="6"/>
        <v>10</v>
      </c>
    </row>
    <row r="447" spans="1:8" x14ac:dyDescent="0.25">
      <c r="A447">
        <v>311</v>
      </c>
      <c r="B447" t="str">
        <f>STANDINGS_RBI[[#This Row],[Team]]&amp;STANDINGS_RBI[[#This Row],[League]]</f>
        <v>Team BennetteMain Event Online March 30 8 pm ET League 1</v>
      </c>
      <c r="C447" t="s">
        <v>767</v>
      </c>
      <c r="D447" t="s">
        <v>768</v>
      </c>
      <c r="E447" t="s">
        <v>319</v>
      </c>
      <c r="F447">
        <v>976</v>
      </c>
      <c r="G447">
        <v>171</v>
      </c>
      <c r="H447">
        <f t="shared" si="6"/>
        <v>11</v>
      </c>
    </row>
    <row r="448" spans="1:8" x14ac:dyDescent="0.25">
      <c r="A448">
        <v>394</v>
      </c>
      <c r="B448" t="str">
        <f>STANDINGS_RBI[[#This Row],[Team]]&amp;STANDINGS_RBI[[#This Row],[League]]</f>
        <v>WalfredoMain Event Online March 30 8 pm ET League 1</v>
      </c>
      <c r="C448" t="s">
        <v>844</v>
      </c>
      <c r="D448" t="s">
        <v>845</v>
      </c>
      <c r="E448" t="s">
        <v>319</v>
      </c>
      <c r="F448">
        <v>936</v>
      </c>
      <c r="G448">
        <v>88</v>
      </c>
      <c r="H448">
        <f t="shared" si="6"/>
        <v>12</v>
      </c>
    </row>
    <row r="449" spans="1:8" x14ac:dyDescent="0.25">
      <c r="A449">
        <v>405</v>
      </c>
      <c r="B449" t="str">
        <f>STANDINGS_RBI[[#This Row],[Team]]&amp;STANDINGS_RBI[[#This Row],[League]]</f>
        <v>FlawlessTomLawlessMain Event Online March 30 8 pm ET League 1</v>
      </c>
      <c r="C449" t="s">
        <v>649</v>
      </c>
      <c r="D449" t="s">
        <v>650</v>
      </c>
      <c r="E449" t="s">
        <v>319</v>
      </c>
      <c r="F449">
        <v>928</v>
      </c>
      <c r="G449">
        <v>75.5</v>
      </c>
      <c r="H449">
        <f t="shared" si="6"/>
        <v>13</v>
      </c>
    </row>
    <row r="450" spans="1:8" x14ac:dyDescent="0.25">
      <c r="A450">
        <v>441</v>
      </c>
      <c r="B450" t="str">
        <f>STANDINGS_RBI[[#This Row],[Team]]&amp;STANDINGS_RBI[[#This Row],[League]]</f>
        <v>Puddle of NudMain Event Online March 30 8 pm ET League 1</v>
      </c>
      <c r="C450" t="s">
        <v>254</v>
      </c>
      <c r="D450" t="s">
        <v>108</v>
      </c>
      <c r="E450" t="s">
        <v>319</v>
      </c>
      <c r="F450">
        <v>898</v>
      </c>
      <c r="G450">
        <v>40</v>
      </c>
      <c r="H450">
        <f t="shared" ref="H450:H481" si="7">IF(E450=E449,H449+1,1)</f>
        <v>14</v>
      </c>
    </row>
    <row r="451" spans="1:8" x14ac:dyDescent="0.25">
      <c r="A451">
        <v>451</v>
      </c>
      <c r="B451" t="str">
        <f>STANDINGS_RBI[[#This Row],[Team]]&amp;STANDINGS_RBI[[#This Row],[League]]</f>
        <v>Team JohnsonMain Event Online March 30 8 pm ET League 1</v>
      </c>
      <c r="C451" t="s">
        <v>151</v>
      </c>
      <c r="D451" t="s">
        <v>152</v>
      </c>
      <c r="E451" t="s">
        <v>319</v>
      </c>
      <c r="F451">
        <v>886</v>
      </c>
      <c r="G451">
        <v>30</v>
      </c>
      <c r="H451">
        <f t="shared" si="7"/>
        <v>15</v>
      </c>
    </row>
    <row r="452" spans="1:8" x14ac:dyDescent="0.25">
      <c r="A452">
        <v>3</v>
      </c>
      <c r="B452" t="str">
        <f>STANDINGS_RBI[[#This Row],[Team]]&amp;STANDINGS_RBI[[#This Row],[League]]</f>
        <v>Fire Dynasty BCMain Event Online March 30 8 pm ET League 2</v>
      </c>
      <c r="C452" t="s">
        <v>21</v>
      </c>
      <c r="D452" t="s">
        <v>22</v>
      </c>
      <c r="E452" t="s">
        <v>307</v>
      </c>
      <c r="F452">
        <v>1194</v>
      </c>
      <c r="G452">
        <v>478</v>
      </c>
      <c r="H452">
        <f t="shared" si="7"/>
        <v>1</v>
      </c>
    </row>
    <row r="453" spans="1:8" x14ac:dyDescent="0.25">
      <c r="A453">
        <v>4</v>
      </c>
      <c r="B453" t="str">
        <f>STANDINGS_RBI[[#This Row],[Team]]&amp;STANDINGS_RBI[[#This Row],[League]]</f>
        <v>Money IIIMain Event Online March 30 8 pm ET League 2</v>
      </c>
      <c r="C453" t="s">
        <v>423</v>
      </c>
      <c r="D453" t="s">
        <v>67</v>
      </c>
      <c r="E453" t="s">
        <v>307</v>
      </c>
      <c r="F453">
        <v>1177</v>
      </c>
      <c r="G453">
        <v>477</v>
      </c>
      <c r="H453">
        <f t="shared" si="7"/>
        <v>2</v>
      </c>
    </row>
    <row r="454" spans="1:8" x14ac:dyDescent="0.25">
      <c r="A454">
        <v>8</v>
      </c>
      <c r="B454" t="str">
        <f>STANDINGS_RBI[[#This Row],[Team]]&amp;STANDINGS_RBI[[#This Row],[League]]</f>
        <v>Pine Tar Pros- ME3Main Event Online March 30 8 pm ET League 2</v>
      </c>
      <c r="C454" t="s">
        <v>531</v>
      </c>
      <c r="D454" t="s">
        <v>50</v>
      </c>
      <c r="E454" t="s">
        <v>307</v>
      </c>
      <c r="F454">
        <v>1150</v>
      </c>
      <c r="G454">
        <v>473</v>
      </c>
      <c r="H454">
        <f t="shared" si="7"/>
        <v>3</v>
      </c>
    </row>
    <row r="455" spans="1:8" x14ac:dyDescent="0.25">
      <c r="A455">
        <v>62</v>
      </c>
      <c r="B455" t="str">
        <f>STANDINGS_RBI[[#This Row],[Team]]&amp;STANDINGS_RBI[[#This Row],[League]]</f>
        <v>Doctor WhoMain Event Online March 30 8 pm ET League 2</v>
      </c>
      <c r="C455" t="s">
        <v>312</v>
      </c>
      <c r="D455" t="s">
        <v>148</v>
      </c>
      <c r="E455" t="s">
        <v>307</v>
      </c>
      <c r="F455">
        <v>1085</v>
      </c>
      <c r="G455">
        <v>418.5</v>
      </c>
      <c r="H455">
        <f t="shared" si="7"/>
        <v>4</v>
      </c>
    </row>
    <row r="456" spans="1:8" x14ac:dyDescent="0.25">
      <c r="A456">
        <v>107</v>
      </c>
      <c r="B456" t="str">
        <f>STANDINGS_RBI[[#This Row],[Team]]&amp;STANDINGS_RBI[[#This Row],[League]]</f>
        <v>Rockwell's TrollhuntersMain Event Online March 30 8 pm ET League 2</v>
      </c>
      <c r="C456" t="s">
        <v>431</v>
      </c>
      <c r="D456" t="s">
        <v>114</v>
      </c>
      <c r="E456" t="s">
        <v>307</v>
      </c>
      <c r="F456">
        <v>1063</v>
      </c>
      <c r="G456">
        <v>374.5</v>
      </c>
      <c r="H456">
        <f t="shared" si="7"/>
        <v>5</v>
      </c>
    </row>
    <row r="457" spans="1:8" x14ac:dyDescent="0.25">
      <c r="A457">
        <v>186</v>
      </c>
      <c r="B457" t="str">
        <f>STANDINGS_RBI[[#This Row],[Team]]&amp;STANDINGS_RBI[[#This Row],[League]]</f>
        <v>BlueWaveMain Event Online March 30 8 pm ET League 2</v>
      </c>
      <c r="C457" t="s">
        <v>776</v>
      </c>
      <c r="D457" t="s">
        <v>286</v>
      </c>
      <c r="E457" t="s">
        <v>307</v>
      </c>
      <c r="F457">
        <v>1023</v>
      </c>
      <c r="G457">
        <v>293</v>
      </c>
      <c r="H457">
        <f t="shared" si="7"/>
        <v>6</v>
      </c>
    </row>
    <row r="458" spans="1:8" x14ac:dyDescent="0.25">
      <c r="A458">
        <v>326</v>
      </c>
      <c r="B458" t="str">
        <f>STANDINGS_RBI[[#This Row],[Team]]&amp;STANDINGS_RBI[[#This Row],[League]]</f>
        <v>Team MadaniMain Event Online March 30 8 pm ET League 2</v>
      </c>
      <c r="C458" t="s">
        <v>153</v>
      </c>
      <c r="D458" t="s">
        <v>492</v>
      </c>
      <c r="E458" t="s">
        <v>307</v>
      </c>
      <c r="F458">
        <v>970</v>
      </c>
      <c r="G458">
        <v>155</v>
      </c>
      <c r="H458">
        <f t="shared" si="7"/>
        <v>7</v>
      </c>
    </row>
    <row r="459" spans="1:8" x14ac:dyDescent="0.25">
      <c r="A459">
        <v>358</v>
      </c>
      <c r="B459" t="str">
        <f>STANDINGS_RBI[[#This Row],[Team]]&amp;STANDINGS_RBI[[#This Row],[League]]</f>
        <v>Baseball sevant 2Main Event Online March 30 8 pm ET League 2</v>
      </c>
      <c r="C459" t="s">
        <v>335</v>
      </c>
      <c r="D459" t="s">
        <v>231</v>
      </c>
      <c r="E459" t="s">
        <v>307</v>
      </c>
      <c r="F459">
        <v>955</v>
      </c>
      <c r="G459">
        <v>122</v>
      </c>
      <c r="H459">
        <f t="shared" si="7"/>
        <v>8</v>
      </c>
    </row>
    <row r="460" spans="1:8" x14ac:dyDescent="0.25">
      <c r="A460">
        <v>365</v>
      </c>
      <c r="B460" t="str">
        <f>STANDINGS_RBI[[#This Row],[Team]]&amp;STANDINGS_RBI[[#This Row],[League]]</f>
        <v>ALarmMain Event Online March 30 8 pm ET League 2</v>
      </c>
      <c r="C460" t="s">
        <v>824</v>
      </c>
      <c r="D460" t="s">
        <v>73</v>
      </c>
      <c r="E460" t="s">
        <v>307</v>
      </c>
      <c r="F460">
        <v>953</v>
      </c>
      <c r="G460">
        <v>116</v>
      </c>
      <c r="H460">
        <f t="shared" si="7"/>
        <v>9</v>
      </c>
    </row>
    <row r="461" spans="1:8" x14ac:dyDescent="0.25">
      <c r="A461">
        <v>374</v>
      </c>
      <c r="B461" t="str">
        <f>STANDINGS_RBI[[#This Row],[Team]]&amp;STANDINGS_RBI[[#This Row],[League]]</f>
        <v>Glenneration XMain Event Online March 30 8 pm ET League 2</v>
      </c>
      <c r="C461" t="s">
        <v>145</v>
      </c>
      <c r="D461" t="s">
        <v>146</v>
      </c>
      <c r="E461" t="s">
        <v>307</v>
      </c>
      <c r="F461">
        <v>947</v>
      </c>
      <c r="G461">
        <v>107.5</v>
      </c>
      <c r="H461">
        <f t="shared" si="7"/>
        <v>10</v>
      </c>
    </row>
    <row r="462" spans="1:8" x14ac:dyDescent="0.25">
      <c r="A462">
        <v>397</v>
      </c>
      <c r="B462" t="str">
        <f>STANDINGS_RBI[[#This Row],[Team]]&amp;STANDINGS_RBI[[#This Row],[League]]</f>
        <v>FoleyMain Event Online March 30 8 pm ET League 2</v>
      </c>
      <c r="C462" t="s">
        <v>588</v>
      </c>
      <c r="D462" t="s">
        <v>589</v>
      </c>
      <c r="E462" t="s">
        <v>307</v>
      </c>
      <c r="F462">
        <v>931</v>
      </c>
      <c r="G462">
        <v>82.5</v>
      </c>
      <c r="H462">
        <f t="shared" si="7"/>
        <v>11</v>
      </c>
    </row>
    <row r="463" spans="1:8" x14ac:dyDescent="0.25">
      <c r="A463">
        <v>430</v>
      </c>
      <c r="B463" t="str">
        <f>STANDINGS_RBI[[#This Row],[Team]]&amp;STANDINGS_RBI[[#This Row],[League]]</f>
        <v>Ulrich's Rebellion RoomMain Event Online March 30 8 pm ET League 2</v>
      </c>
      <c r="C463" t="s">
        <v>833</v>
      </c>
      <c r="D463" t="s">
        <v>184</v>
      </c>
      <c r="E463" t="s">
        <v>307</v>
      </c>
      <c r="F463">
        <v>909</v>
      </c>
      <c r="G463">
        <v>51</v>
      </c>
      <c r="H463">
        <f t="shared" si="7"/>
        <v>12</v>
      </c>
    </row>
    <row r="464" spans="1:8" x14ac:dyDescent="0.25">
      <c r="A464">
        <v>435</v>
      </c>
      <c r="B464" t="str">
        <f>STANDINGS_RBI[[#This Row],[Team]]&amp;STANDINGS_RBI[[#This Row],[League]]</f>
        <v>MustSeeTV314{M3}Main Event Online March 30 8 pm ET League 2</v>
      </c>
      <c r="C464" t="s">
        <v>871</v>
      </c>
      <c r="D464" t="s">
        <v>40</v>
      </c>
      <c r="E464" t="s">
        <v>307</v>
      </c>
      <c r="F464">
        <v>907</v>
      </c>
      <c r="G464">
        <v>47.5</v>
      </c>
      <c r="H464">
        <f t="shared" si="7"/>
        <v>13</v>
      </c>
    </row>
    <row r="465" spans="1:8" x14ac:dyDescent="0.25">
      <c r="A465">
        <v>442</v>
      </c>
      <c r="B465" t="str">
        <f>STANDINGS_RBI[[#This Row],[Team]]&amp;STANDINGS_RBI[[#This Row],[League]]</f>
        <v>Maspeth SOPRANOSMain Event Online March 30 8 pm ET League 2</v>
      </c>
      <c r="C465" t="s">
        <v>677</v>
      </c>
      <c r="D465" t="s">
        <v>678</v>
      </c>
      <c r="E465" t="s">
        <v>307</v>
      </c>
      <c r="F465">
        <v>896</v>
      </c>
      <c r="G465">
        <v>39</v>
      </c>
      <c r="H465">
        <f t="shared" si="7"/>
        <v>14</v>
      </c>
    </row>
    <row r="466" spans="1:8" x14ac:dyDescent="0.25">
      <c r="A466">
        <v>445</v>
      </c>
      <c r="B466" t="str">
        <f>STANDINGS_RBI[[#This Row],[Team]]&amp;STANDINGS_RBI[[#This Row],[League]]</f>
        <v>So bad I don't deserve a team nameMain Event Online March 30 8 pm ET League 2</v>
      </c>
      <c r="C466" t="s">
        <v>881</v>
      </c>
      <c r="D466" t="s">
        <v>132</v>
      </c>
      <c r="E466" t="s">
        <v>307</v>
      </c>
      <c r="F466">
        <v>894</v>
      </c>
      <c r="G466">
        <v>36</v>
      </c>
      <c r="H466">
        <f t="shared" si="7"/>
        <v>15</v>
      </c>
    </row>
    <row r="467" spans="1:8" x14ac:dyDescent="0.25">
      <c r="A467">
        <v>30</v>
      </c>
      <c r="B467" t="str">
        <f>STANDINGS_RBI[[#This Row],[Team]]&amp;STANDINGS_RBI[[#This Row],[League]]</f>
        <v>Bats + WingersMain Event Online March 30 8 pm ET League 3</v>
      </c>
      <c r="C467" t="s">
        <v>566</v>
      </c>
      <c r="D467" t="s">
        <v>25</v>
      </c>
      <c r="E467" t="s">
        <v>422</v>
      </c>
      <c r="F467">
        <v>1116</v>
      </c>
      <c r="G467">
        <v>451</v>
      </c>
      <c r="H467">
        <f t="shared" si="7"/>
        <v>1</v>
      </c>
    </row>
    <row r="468" spans="1:8" x14ac:dyDescent="0.25">
      <c r="A468">
        <v>35</v>
      </c>
      <c r="B468" t="str">
        <f>STANDINGS_RBI[[#This Row],[Team]]&amp;STANDINGS_RBI[[#This Row],[League]]</f>
        <v>I Love Don DenkingerMain Event Online March 30 8 pm ET League 3</v>
      </c>
      <c r="C468" t="s">
        <v>420</v>
      </c>
      <c r="D468" t="s">
        <v>421</v>
      </c>
      <c r="E468" t="s">
        <v>422</v>
      </c>
      <c r="F468">
        <v>1109</v>
      </c>
      <c r="G468">
        <v>445.5</v>
      </c>
      <c r="H468">
        <f t="shared" si="7"/>
        <v>2</v>
      </c>
    </row>
    <row r="469" spans="1:8" x14ac:dyDescent="0.25">
      <c r="A469">
        <v>70</v>
      </c>
      <c r="B469" t="str">
        <f>STANDINGS_RBI[[#This Row],[Team]]&amp;STANDINGS_RBI[[#This Row],[League]]</f>
        <v>StealthMain Event Online March 30 8 pm ET League 3</v>
      </c>
      <c r="C469" t="s">
        <v>608</v>
      </c>
      <c r="D469" t="s">
        <v>63</v>
      </c>
      <c r="E469" t="s">
        <v>422</v>
      </c>
      <c r="F469">
        <v>1083</v>
      </c>
      <c r="G469">
        <v>412</v>
      </c>
      <c r="H469">
        <f t="shared" si="7"/>
        <v>3</v>
      </c>
    </row>
    <row r="470" spans="1:8" x14ac:dyDescent="0.25">
      <c r="A470">
        <v>105</v>
      </c>
      <c r="B470" t="str">
        <f>STANDINGS_RBI[[#This Row],[Team]]&amp;STANDINGS_RBI[[#This Row],[League]]</f>
        <v>Home Run DerbiesMain Event Online March 30 8 pm ET League 3</v>
      </c>
      <c r="C470" t="s">
        <v>448</v>
      </c>
      <c r="D470" t="s">
        <v>343</v>
      </c>
      <c r="E470" t="s">
        <v>422</v>
      </c>
      <c r="F470">
        <v>1065</v>
      </c>
      <c r="G470">
        <v>376</v>
      </c>
      <c r="H470">
        <f t="shared" si="7"/>
        <v>4</v>
      </c>
    </row>
    <row r="471" spans="1:8" x14ac:dyDescent="0.25">
      <c r="A471">
        <v>114</v>
      </c>
      <c r="B471" t="str">
        <f>STANDINGS_RBI[[#This Row],[Team]]&amp;STANDINGS_RBI[[#This Row],[League]]</f>
        <v>Team LibrosMain Event Online March 30 8 pm ET League 3</v>
      </c>
      <c r="C471" t="s">
        <v>338</v>
      </c>
      <c r="D471" t="s">
        <v>339</v>
      </c>
      <c r="E471" t="s">
        <v>422</v>
      </c>
      <c r="F471">
        <v>1058</v>
      </c>
      <c r="G471">
        <v>367</v>
      </c>
      <c r="H471">
        <f t="shared" si="7"/>
        <v>5</v>
      </c>
    </row>
    <row r="472" spans="1:8" x14ac:dyDescent="0.25">
      <c r="A472">
        <v>146</v>
      </c>
      <c r="B472" t="str">
        <f>STANDINGS_RBI[[#This Row],[Team]]&amp;STANDINGS_RBI[[#This Row],[League]]</f>
        <v>Spartacus IIMain Event Online March 30 8 pm ET League 3</v>
      </c>
      <c r="C472" t="s">
        <v>497</v>
      </c>
      <c r="D472" t="s">
        <v>218</v>
      </c>
      <c r="E472" t="s">
        <v>422</v>
      </c>
      <c r="F472">
        <v>1044</v>
      </c>
      <c r="G472">
        <v>335</v>
      </c>
      <c r="H472">
        <f t="shared" si="7"/>
        <v>6</v>
      </c>
    </row>
    <row r="473" spans="1:8" x14ac:dyDescent="0.25">
      <c r="A473">
        <v>205</v>
      </c>
      <c r="B473" t="str">
        <f>STANDINGS_RBI[[#This Row],[Team]]&amp;STANDINGS_RBI[[#This Row],[League]]</f>
        <v>Team BraderMain Event Online March 30 8 pm ET League 3</v>
      </c>
      <c r="C473" t="s">
        <v>503</v>
      </c>
      <c r="D473" t="s">
        <v>504</v>
      </c>
      <c r="E473" t="s">
        <v>422</v>
      </c>
      <c r="F473">
        <v>1016</v>
      </c>
      <c r="G473">
        <v>275.5</v>
      </c>
      <c r="H473">
        <f t="shared" si="7"/>
        <v>7</v>
      </c>
    </row>
    <row r="474" spans="1:8" x14ac:dyDescent="0.25">
      <c r="A474">
        <v>279</v>
      </c>
      <c r="B474" t="str">
        <f>STANDINGS_RBI[[#This Row],[Team]]&amp;STANDINGS_RBI[[#This Row],[League]]</f>
        <v>Winning Fantasy BaseballMain Event Online March 30 8 pm ET League 3</v>
      </c>
      <c r="C474" t="s">
        <v>311</v>
      </c>
      <c r="D474" t="s">
        <v>78</v>
      </c>
      <c r="E474" t="s">
        <v>422</v>
      </c>
      <c r="F474">
        <v>989</v>
      </c>
      <c r="G474">
        <v>204.5</v>
      </c>
      <c r="H474">
        <f t="shared" si="7"/>
        <v>8</v>
      </c>
    </row>
    <row r="475" spans="1:8" x14ac:dyDescent="0.25">
      <c r="A475">
        <v>280</v>
      </c>
      <c r="B475" t="str">
        <f>STANDINGS_RBI[[#This Row],[Team]]&amp;STANDINGS_RBI[[#This Row],[League]]</f>
        <v>BABIP McbatflipsMain Event Online March 30 8 pm ET League 3</v>
      </c>
      <c r="C475" t="s">
        <v>770</v>
      </c>
      <c r="D475" t="s">
        <v>24</v>
      </c>
      <c r="E475" t="s">
        <v>422</v>
      </c>
      <c r="F475">
        <v>988</v>
      </c>
      <c r="G475">
        <v>200</v>
      </c>
      <c r="H475">
        <f t="shared" si="7"/>
        <v>9</v>
      </c>
    </row>
    <row r="476" spans="1:8" x14ac:dyDescent="0.25">
      <c r="A476">
        <v>286</v>
      </c>
      <c r="B476" t="str">
        <f>STANDINGS_RBI[[#This Row],[Team]]&amp;STANDINGS_RBI[[#This Row],[League]]</f>
        <v>Mulleteers IIMain Event Online March 30 8 pm ET League 3</v>
      </c>
      <c r="C476" t="s">
        <v>765</v>
      </c>
      <c r="D476" t="s">
        <v>191</v>
      </c>
      <c r="E476" t="s">
        <v>422</v>
      </c>
      <c r="F476">
        <v>986</v>
      </c>
      <c r="G476">
        <v>195</v>
      </c>
      <c r="H476">
        <f t="shared" si="7"/>
        <v>10</v>
      </c>
    </row>
    <row r="477" spans="1:8" x14ac:dyDescent="0.25">
      <c r="A477">
        <v>336</v>
      </c>
      <c r="B477" t="str">
        <f>STANDINGS_RBI[[#This Row],[Team]]&amp;STANDINGS_RBI[[#This Row],[League]]</f>
        <v>A-TeamMain Event Online March 30 8 pm ET League 3</v>
      </c>
      <c r="C477" t="s">
        <v>26</v>
      </c>
      <c r="D477" t="s">
        <v>27</v>
      </c>
      <c r="E477" t="s">
        <v>422</v>
      </c>
      <c r="F477">
        <v>963</v>
      </c>
      <c r="G477">
        <v>145</v>
      </c>
      <c r="H477">
        <f t="shared" si="7"/>
        <v>11</v>
      </c>
    </row>
    <row r="478" spans="1:8" x14ac:dyDescent="0.25">
      <c r="A478">
        <v>347</v>
      </c>
      <c r="B478" t="str">
        <f>STANDINGS_RBI[[#This Row],[Team]]&amp;STANDINGS_RBI[[#This Row],[League]]</f>
        <v>The Justice BerrysMain Event Online March 30 8 pm ET League 3</v>
      </c>
      <c r="C478" t="s">
        <v>594</v>
      </c>
      <c r="D478" t="s">
        <v>69</v>
      </c>
      <c r="E478" t="s">
        <v>422</v>
      </c>
      <c r="F478">
        <v>960</v>
      </c>
      <c r="G478">
        <v>135</v>
      </c>
      <c r="H478">
        <f t="shared" si="7"/>
        <v>12</v>
      </c>
    </row>
    <row r="479" spans="1:8" x14ac:dyDescent="0.25">
      <c r="A479">
        <v>387</v>
      </c>
      <c r="B479" t="str">
        <f>STANDINGS_RBI[[#This Row],[Team]]&amp;STANDINGS_RBI[[#This Row],[League]]</f>
        <v>President JesusMain Event Online March 30 8 pm ET League 3</v>
      </c>
      <c r="C479" t="s">
        <v>203</v>
      </c>
      <c r="D479" t="s">
        <v>102</v>
      </c>
      <c r="E479" t="s">
        <v>422</v>
      </c>
      <c r="F479">
        <v>940</v>
      </c>
      <c r="G479">
        <v>95</v>
      </c>
      <c r="H479">
        <f t="shared" si="7"/>
        <v>13</v>
      </c>
    </row>
    <row r="480" spans="1:8" x14ac:dyDescent="0.25">
      <c r="A480">
        <v>411</v>
      </c>
      <c r="B480" t="str">
        <f>STANDINGS_RBI[[#This Row],[Team]]&amp;STANDINGS_RBI[[#This Row],[League]]</f>
        <v>Team ZurichinMain Event Online March 30 8 pm ET League 3</v>
      </c>
      <c r="C480" t="s">
        <v>290</v>
      </c>
      <c r="D480" t="s">
        <v>291</v>
      </c>
      <c r="E480" t="s">
        <v>422</v>
      </c>
      <c r="F480">
        <v>923</v>
      </c>
      <c r="G480">
        <v>69.5</v>
      </c>
      <c r="H480">
        <f t="shared" si="7"/>
        <v>14</v>
      </c>
    </row>
    <row r="481" spans="1:8" x14ac:dyDescent="0.25">
      <c r="A481">
        <v>468</v>
      </c>
      <c r="B481" t="str">
        <f>STANDINGS_RBI[[#This Row],[Team]]&amp;STANDINGS_RBI[[#This Row],[League]]</f>
        <v>HAMCROMain Event Online March 30 8 pm ET League 3</v>
      </c>
      <c r="C481" t="s">
        <v>840</v>
      </c>
      <c r="D481" t="s">
        <v>79</v>
      </c>
      <c r="E481" t="s">
        <v>422</v>
      </c>
      <c r="F481">
        <v>853</v>
      </c>
      <c r="G481">
        <v>13</v>
      </c>
      <c r="H481">
        <f t="shared" si="7"/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workbookViewId="0">
      <selection activeCell="B3" sqref="B3"/>
    </sheetView>
  </sheetViews>
  <sheetFormatPr defaultRowHeight="15" x14ac:dyDescent="0.25"/>
  <cols>
    <col min="1" max="1" width="7.5703125" bestFit="1" customWidth="1"/>
    <col min="2" max="2" width="76.5703125" bestFit="1" customWidth="1"/>
    <col min="3" max="3" width="31.5703125" bestFit="1" customWidth="1"/>
    <col min="4" max="4" width="30.42578125" bestFit="1" customWidth="1"/>
    <col min="5" max="5" width="41.85546875" bestFit="1" customWidth="1"/>
    <col min="6" max="6" width="5.42578125" bestFit="1" customWidth="1"/>
    <col min="7" max="7" width="6" bestFit="1" customWidth="1"/>
  </cols>
  <sheetData>
    <row r="1" spans="1:8" x14ac:dyDescent="0.25">
      <c r="A1" t="s">
        <v>12</v>
      </c>
      <c r="B1" t="s">
        <v>890</v>
      </c>
      <c r="C1" t="s">
        <v>13</v>
      </c>
      <c r="D1" t="s">
        <v>14</v>
      </c>
      <c r="E1" t="s">
        <v>15</v>
      </c>
      <c r="F1" t="s">
        <v>6</v>
      </c>
      <c r="G1" t="s">
        <v>16</v>
      </c>
      <c r="H1" t="s">
        <v>298</v>
      </c>
    </row>
    <row r="2" spans="1:8" x14ac:dyDescent="0.25">
      <c r="A2">
        <v>11</v>
      </c>
      <c r="B2" t="str">
        <f>STANDINGS_SB[[#This Row],[Team]]&amp;STANDINGS_SB[[#This Row],[League]]</f>
        <v>KIRKSVILLE OSTEOPATHS 1906Main Event Chicago League</v>
      </c>
      <c r="C2" t="s">
        <v>500</v>
      </c>
      <c r="D2" t="s">
        <v>64</v>
      </c>
      <c r="E2" t="s">
        <v>473</v>
      </c>
      <c r="F2">
        <v>174</v>
      </c>
      <c r="G2">
        <v>470.5</v>
      </c>
      <c r="H2">
        <f t="shared" ref="H2:H65" si="0">IF(E2=E1,H1+1,1)</f>
        <v>1</v>
      </c>
    </row>
    <row r="3" spans="1:8" x14ac:dyDescent="0.25">
      <c r="A3">
        <v>30</v>
      </c>
      <c r="B3" t="str">
        <f>STANDINGS_SB[[#This Row],[Team]]&amp;STANDINGS_SB[[#This Row],[League]]</f>
        <v>JK ALL THE WAY CHICAGOMain Event Chicago League</v>
      </c>
      <c r="C3" t="s">
        <v>505</v>
      </c>
      <c r="D3" t="s">
        <v>166</v>
      </c>
      <c r="E3" t="s">
        <v>473</v>
      </c>
      <c r="F3">
        <v>161</v>
      </c>
      <c r="G3">
        <v>450.5</v>
      </c>
      <c r="H3">
        <f t="shared" si="0"/>
        <v>2</v>
      </c>
    </row>
    <row r="4" spans="1:8" x14ac:dyDescent="0.25">
      <c r="A4">
        <v>36</v>
      </c>
      <c r="B4" t="str">
        <f>STANDINGS_SB[[#This Row],[Team]]&amp;STANDINGS_SB[[#This Row],[League]]</f>
        <v>Mr Dalrae's ArrogateMain Event Chicago League</v>
      </c>
      <c r="C4" t="s">
        <v>704</v>
      </c>
      <c r="D4" t="s">
        <v>33</v>
      </c>
      <c r="E4" t="s">
        <v>473</v>
      </c>
      <c r="F4">
        <v>158</v>
      </c>
      <c r="G4">
        <v>444.5</v>
      </c>
      <c r="H4">
        <f t="shared" si="0"/>
        <v>3</v>
      </c>
    </row>
    <row r="5" spans="1:8" x14ac:dyDescent="0.25">
      <c r="A5">
        <v>55</v>
      </c>
      <c r="B5" t="str">
        <f>STANDINGS_SB[[#This Row],[Team]]&amp;STANDINGS_SB[[#This Row],[League]]</f>
        <v>Dutch MafiaMain Event Chicago League</v>
      </c>
      <c r="C5" t="s">
        <v>222</v>
      </c>
      <c r="D5" t="s">
        <v>223</v>
      </c>
      <c r="E5" t="s">
        <v>473</v>
      </c>
      <c r="F5">
        <v>153</v>
      </c>
      <c r="G5">
        <v>425.5</v>
      </c>
      <c r="H5">
        <f t="shared" si="0"/>
        <v>4</v>
      </c>
    </row>
    <row r="6" spans="1:8" x14ac:dyDescent="0.25">
      <c r="A6">
        <v>132</v>
      </c>
      <c r="B6" t="str">
        <f>STANDINGS_SB[[#This Row],[Team]]&amp;STANDINGS_SB[[#This Row],[League]]</f>
        <v>Darth VanderMain Event Chicago League</v>
      </c>
      <c r="C6" t="s">
        <v>206</v>
      </c>
      <c r="D6" t="s">
        <v>207</v>
      </c>
      <c r="E6" t="s">
        <v>473</v>
      </c>
      <c r="F6">
        <v>135</v>
      </c>
      <c r="G6">
        <v>346.5</v>
      </c>
      <c r="H6">
        <f t="shared" si="0"/>
        <v>5</v>
      </c>
    </row>
    <row r="7" spans="1:8" x14ac:dyDescent="0.25">
      <c r="A7">
        <v>149</v>
      </c>
      <c r="B7" t="str">
        <f>STANDINGS_SB[[#This Row],[Team]]&amp;STANDINGS_SB[[#This Row],[League]]</f>
        <v>Ray Rays RevengeMain Event Chicago League</v>
      </c>
      <c r="C7" t="s">
        <v>472</v>
      </c>
      <c r="D7" t="s">
        <v>130</v>
      </c>
      <c r="E7" t="s">
        <v>473</v>
      </c>
      <c r="F7">
        <v>132</v>
      </c>
      <c r="G7">
        <v>331.5</v>
      </c>
      <c r="H7">
        <f t="shared" si="0"/>
        <v>6</v>
      </c>
    </row>
    <row r="8" spans="1:8" x14ac:dyDescent="0.25">
      <c r="A8">
        <v>233</v>
      </c>
      <c r="B8" t="str">
        <f>STANDINGS_SB[[#This Row],[Team]]&amp;STANDINGS_SB[[#This Row],[League]]</f>
        <v>Doug's DawgsMain Event Chicago League</v>
      </c>
      <c r="C8" t="s">
        <v>31</v>
      </c>
      <c r="D8" t="s">
        <v>32</v>
      </c>
      <c r="E8" t="s">
        <v>473</v>
      </c>
      <c r="F8">
        <v>120</v>
      </c>
      <c r="G8">
        <v>244</v>
      </c>
      <c r="H8">
        <f t="shared" si="0"/>
        <v>7</v>
      </c>
    </row>
    <row r="9" spans="1:8" x14ac:dyDescent="0.25">
      <c r="A9">
        <v>257</v>
      </c>
      <c r="B9" t="str">
        <f>STANDINGS_SB[[#This Row],[Team]]&amp;STANDINGS_SB[[#This Row],[League]]</f>
        <v>No Balls No Babies IMain Event Chicago League</v>
      </c>
      <c r="C9" t="s">
        <v>527</v>
      </c>
      <c r="D9" t="s">
        <v>142</v>
      </c>
      <c r="E9" t="s">
        <v>473</v>
      </c>
      <c r="F9">
        <v>118</v>
      </c>
      <c r="G9">
        <v>225</v>
      </c>
      <c r="H9">
        <f t="shared" si="0"/>
        <v>8</v>
      </c>
    </row>
    <row r="10" spans="1:8" x14ac:dyDescent="0.25">
      <c r="A10">
        <v>285</v>
      </c>
      <c r="B10" t="str">
        <f>STANDINGS_SB[[#This Row],[Team]]&amp;STANDINGS_SB[[#This Row],[League]]</f>
        <v>THIRTY STIFFSMain Event Chicago League</v>
      </c>
      <c r="C10" t="s">
        <v>187</v>
      </c>
      <c r="D10" t="s">
        <v>188</v>
      </c>
      <c r="E10" t="s">
        <v>473</v>
      </c>
      <c r="F10">
        <v>114</v>
      </c>
      <c r="G10">
        <v>196</v>
      </c>
      <c r="H10">
        <f t="shared" si="0"/>
        <v>9</v>
      </c>
    </row>
    <row r="11" spans="1:8" x14ac:dyDescent="0.25">
      <c r="A11">
        <v>332</v>
      </c>
      <c r="B11" t="str">
        <f>STANDINGS_SB[[#This Row],[Team]]&amp;STANDINGS_SB[[#This Row],[League]]</f>
        <v>The Notorious C.O.Z.Main Event Chicago League</v>
      </c>
      <c r="C11" t="s">
        <v>491</v>
      </c>
      <c r="D11" t="s">
        <v>122</v>
      </c>
      <c r="E11" t="s">
        <v>473</v>
      </c>
      <c r="F11">
        <v>108</v>
      </c>
      <c r="G11">
        <v>151</v>
      </c>
      <c r="H11">
        <f t="shared" si="0"/>
        <v>10</v>
      </c>
    </row>
    <row r="12" spans="1:8" x14ac:dyDescent="0.25">
      <c r="A12">
        <v>339</v>
      </c>
      <c r="B12" t="str">
        <f>STANDINGS_SB[[#This Row],[Team]]&amp;STANDINGS_SB[[#This Row],[League]]</f>
        <v>Sons of Thunder - ChicagoMain Event Chicago League</v>
      </c>
      <c r="C12" t="s">
        <v>771</v>
      </c>
      <c r="D12" t="s">
        <v>63</v>
      </c>
      <c r="E12" t="s">
        <v>473</v>
      </c>
      <c r="F12">
        <v>107</v>
      </c>
      <c r="G12">
        <v>143</v>
      </c>
      <c r="H12">
        <f t="shared" si="0"/>
        <v>11</v>
      </c>
    </row>
    <row r="13" spans="1:8" x14ac:dyDescent="0.25">
      <c r="A13">
        <v>405</v>
      </c>
      <c r="B13" t="str">
        <f>STANDINGS_SB[[#This Row],[Team]]&amp;STANDINGS_SB[[#This Row],[League]]</f>
        <v>Serenity NowMain Event Chicago League</v>
      </c>
      <c r="C13" t="s">
        <v>598</v>
      </c>
      <c r="D13" t="s">
        <v>149</v>
      </c>
      <c r="E13" t="s">
        <v>473</v>
      </c>
      <c r="F13">
        <v>97</v>
      </c>
      <c r="G13">
        <v>76.5</v>
      </c>
      <c r="H13">
        <f t="shared" si="0"/>
        <v>12</v>
      </c>
    </row>
    <row r="14" spans="1:8" x14ac:dyDescent="0.25">
      <c r="A14">
        <v>433</v>
      </c>
      <c r="B14" t="str">
        <f>STANDINGS_SB[[#This Row],[Team]]&amp;STANDINGS_SB[[#This Row],[League]]</f>
        <v>88'ssMain Event Chicago League</v>
      </c>
      <c r="C14" t="s">
        <v>634</v>
      </c>
      <c r="D14" t="s">
        <v>269</v>
      </c>
      <c r="E14" t="s">
        <v>473</v>
      </c>
      <c r="F14">
        <v>91</v>
      </c>
      <c r="G14">
        <v>46.5</v>
      </c>
      <c r="H14">
        <f t="shared" si="0"/>
        <v>13</v>
      </c>
    </row>
    <row r="15" spans="1:8" x14ac:dyDescent="0.25">
      <c r="A15">
        <v>441</v>
      </c>
      <c r="B15" t="str">
        <f>STANDINGS_SB[[#This Row],[Team]]&amp;STANDINGS_SB[[#This Row],[League]]</f>
        <v>Shawon-O-MetersMain Event Chicago League</v>
      </c>
      <c r="C15" t="s">
        <v>875</v>
      </c>
      <c r="D15" t="s">
        <v>876</v>
      </c>
      <c r="E15" t="s">
        <v>473</v>
      </c>
      <c r="F15">
        <v>89</v>
      </c>
      <c r="G15">
        <v>39.5</v>
      </c>
      <c r="H15">
        <f t="shared" si="0"/>
        <v>14</v>
      </c>
    </row>
    <row r="16" spans="1:8" x14ac:dyDescent="0.25">
      <c r="A16">
        <v>463</v>
      </c>
      <c r="B16" t="str">
        <f>STANDINGS_SB[[#This Row],[Team]]&amp;STANDINGS_SB[[#This Row],[League]]</f>
        <v>EFORCE XVIIIMain Event Chicago League</v>
      </c>
      <c r="C16" t="s">
        <v>848</v>
      </c>
      <c r="D16" t="s">
        <v>173</v>
      </c>
      <c r="E16" t="s">
        <v>473</v>
      </c>
      <c r="F16">
        <v>77</v>
      </c>
      <c r="G16">
        <v>17.5</v>
      </c>
      <c r="H16">
        <f t="shared" si="0"/>
        <v>15</v>
      </c>
    </row>
    <row r="17" spans="1:8" x14ac:dyDescent="0.25">
      <c r="A17">
        <v>64</v>
      </c>
      <c r="B17" t="str">
        <f>STANDINGS_SB[[#This Row],[Team]]&amp;STANDINGS_SB[[#This Row],[League]]</f>
        <v>Pounders MainMain Event Las Vegas April 1 League 1</v>
      </c>
      <c r="C17" t="s">
        <v>796</v>
      </c>
      <c r="D17" t="s">
        <v>266</v>
      </c>
      <c r="E17" t="s">
        <v>452</v>
      </c>
      <c r="F17">
        <v>149</v>
      </c>
      <c r="G17">
        <v>415</v>
      </c>
      <c r="H17">
        <f t="shared" si="0"/>
        <v>1</v>
      </c>
    </row>
    <row r="18" spans="1:8" x14ac:dyDescent="0.25">
      <c r="A18">
        <v>83</v>
      </c>
      <c r="B18" t="str">
        <f>STANDINGS_SB[[#This Row],[Team]]&amp;STANDINGS_SB[[#This Row],[League]]</f>
        <v>Yes! Yes! Yes!Main Event Las Vegas April 1 League 1</v>
      </c>
      <c r="C18" t="s">
        <v>786</v>
      </c>
      <c r="D18" t="s">
        <v>787</v>
      </c>
      <c r="E18" t="s">
        <v>452</v>
      </c>
      <c r="F18">
        <v>143</v>
      </c>
      <c r="G18">
        <v>399.5</v>
      </c>
      <c r="H18">
        <f t="shared" si="0"/>
        <v>2</v>
      </c>
    </row>
    <row r="19" spans="1:8" x14ac:dyDescent="0.25">
      <c r="A19">
        <v>100</v>
      </c>
      <c r="B19" t="str">
        <f>STANDINGS_SB[[#This Row],[Team]]&amp;STANDINGS_SB[[#This Row],[League]]</f>
        <v>The Ron Jeremy of Midget PornMain Event Las Vegas April 1 League 1</v>
      </c>
      <c r="C19" t="s">
        <v>368</v>
      </c>
      <c r="D19" t="s">
        <v>126</v>
      </c>
      <c r="E19" t="s">
        <v>452</v>
      </c>
      <c r="F19">
        <v>140</v>
      </c>
      <c r="G19">
        <v>383.5</v>
      </c>
      <c r="H19">
        <f t="shared" si="0"/>
        <v>3</v>
      </c>
    </row>
    <row r="20" spans="1:8" x14ac:dyDescent="0.25">
      <c r="A20">
        <v>131</v>
      </c>
      <c r="B20" t="str">
        <f>STANDINGS_SB[[#This Row],[Team]]&amp;STANDINGS_SB[[#This Row],[League]]</f>
        <v>Bob EnzyteMain Event Las Vegas April 1 League 1</v>
      </c>
      <c r="C20" t="s">
        <v>241</v>
      </c>
      <c r="D20" t="s">
        <v>242</v>
      </c>
      <c r="E20" t="s">
        <v>452</v>
      </c>
      <c r="F20">
        <v>135</v>
      </c>
      <c r="G20">
        <v>346.5</v>
      </c>
      <c r="H20">
        <f t="shared" si="0"/>
        <v>4</v>
      </c>
    </row>
    <row r="21" spans="1:8" x14ac:dyDescent="0.25">
      <c r="A21">
        <v>134</v>
      </c>
      <c r="B21" t="str">
        <f>STANDINGS_SB[[#This Row],[Team]]&amp;STANDINGS_SB[[#This Row],[League]]</f>
        <v>LEATHERNECK 9Main Event Las Vegas April 1 League 1</v>
      </c>
      <c r="C21" t="s">
        <v>670</v>
      </c>
      <c r="D21" t="s">
        <v>274</v>
      </c>
      <c r="E21" t="s">
        <v>452</v>
      </c>
      <c r="F21">
        <v>135</v>
      </c>
      <c r="G21">
        <v>346.5</v>
      </c>
      <c r="H21">
        <f t="shared" si="0"/>
        <v>5</v>
      </c>
    </row>
    <row r="22" spans="1:8" x14ac:dyDescent="0.25">
      <c r="A22">
        <v>198</v>
      </c>
      <c r="B22" t="str">
        <f>STANDINGS_SB[[#This Row],[Team]]&amp;STANDINGS_SB[[#This Row],[League]]</f>
        <v>Team PinkstaffMain Event Las Vegas April 1 League 1</v>
      </c>
      <c r="C22" t="s">
        <v>315</v>
      </c>
      <c r="D22" t="s">
        <v>316</v>
      </c>
      <c r="E22" t="s">
        <v>452</v>
      </c>
      <c r="F22">
        <v>125</v>
      </c>
      <c r="G22">
        <v>285.5</v>
      </c>
      <c r="H22">
        <f t="shared" si="0"/>
        <v>6</v>
      </c>
    </row>
    <row r="23" spans="1:8" x14ac:dyDescent="0.25">
      <c r="A23">
        <v>204</v>
      </c>
      <c r="B23" t="str">
        <f>STANDINGS_SB[[#This Row],[Team]]&amp;STANDINGS_SB[[#This Row],[League]]</f>
        <v>OaktownMain Event Las Vegas April 1 League 1</v>
      </c>
      <c r="C23" t="s">
        <v>136</v>
      </c>
      <c r="D23" t="s">
        <v>137</v>
      </c>
      <c r="E23" t="s">
        <v>452</v>
      </c>
      <c r="F23">
        <v>124</v>
      </c>
      <c r="G23">
        <v>276</v>
      </c>
      <c r="H23">
        <f t="shared" si="0"/>
        <v>7</v>
      </c>
    </row>
    <row r="24" spans="1:8" x14ac:dyDescent="0.25">
      <c r="A24">
        <v>242</v>
      </c>
      <c r="B24" t="str">
        <f>STANDINGS_SB[[#This Row],[Team]]&amp;STANDINGS_SB[[#This Row],[League]]</f>
        <v>Vegas VandalsMain Event Las Vegas April 1 League 1</v>
      </c>
      <c r="C24" t="s">
        <v>224</v>
      </c>
      <c r="D24" t="s">
        <v>225</v>
      </c>
      <c r="E24" t="s">
        <v>452</v>
      </c>
      <c r="F24">
        <v>120</v>
      </c>
      <c r="G24">
        <v>244</v>
      </c>
      <c r="H24">
        <f t="shared" si="0"/>
        <v>8</v>
      </c>
    </row>
    <row r="25" spans="1:8" x14ac:dyDescent="0.25">
      <c r="A25">
        <v>268</v>
      </c>
      <c r="B25" t="str">
        <f>STANDINGS_SB[[#This Row],[Team]]&amp;STANDINGS_SB[[#This Row],[League]]</f>
        <v>Team MatanMain Event Las Vegas April 1 League 1</v>
      </c>
      <c r="C25" t="s">
        <v>757</v>
      </c>
      <c r="D25" t="s">
        <v>362</v>
      </c>
      <c r="E25" t="s">
        <v>452</v>
      </c>
      <c r="F25">
        <v>117</v>
      </c>
      <c r="G25">
        <v>216.5</v>
      </c>
      <c r="H25">
        <f t="shared" si="0"/>
        <v>9</v>
      </c>
    </row>
    <row r="26" spans="1:8" x14ac:dyDescent="0.25">
      <c r="A26">
        <v>293</v>
      </c>
      <c r="B26" t="str">
        <f>STANDINGS_SB[[#This Row],[Team]]&amp;STANDINGS_SB[[#This Row],[League]]</f>
        <v>Warrior Poets IIIMain Event Las Vegas April 1 League 1</v>
      </c>
      <c r="C26" t="s">
        <v>684</v>
      </c>
      <c r="D26" t="s">
        <v>685</v>
      </c>
      <c r="E26" t="s">
        <v>452</v>
      </c>
      <c r="F26">
        <v>113</v>
      </c>
      <c r="G26">
        <v>190.5</v>
      </c>
      <c r="H26">
        <f t="shared" si="0"/>
        <v>10</v>
      </c>
    </row>
    <row r="27" spans="1:8" x14ac:dyDescent="0.25">
      <c r="A27">
        <v>319</v>
      </c>
      <c r="B27" t="str">
        <f>STANDINGS_SB[[#This Row],[Team]]&amp;STANDINGS_SB[[#This Row],[League]]</f>
        <v>Team WarnerMain Event Las Vegas April 1 League 1</v>
      </c>
      <c r="C27" t="s">
        <v>161</v>
      </c>
      <c r="D27" t="s">
        <v>162</v>
      </c>
      <c r="E27" t="s">
        <v>452</v>
      </c>
      <c r="F27">
        <v>110</v>
      </c>
      <c r="G27">
        <v>165</v>
      </c>
      <c r="H27">
        <f t="shared" si="0"/>
        <v>11</v>
      </c>
    </row>
    <row r="28" spans="1:8" x14ac:dyDescent="0.25">
      <c r="A28">
        <v>371</v>
      </c>
      <c r="B28" t="str">
        <f>STANDINGS_SB[[#This Row],[Team]]&amp;STANDINGS_SB[[#This Row],[League]]</f>
        <v>MustSeeTV314{M4}Main Event Las Vegas April 1 League 1</v>
      </c>
      <c r="C28" t="s">
        <v>727</v>
      </c>
      <c r="D28" t="s">
        <v>40</v>
      </c>
      <c r="E28" t="s">
        <v>452</v>
      </c>
      <c r="F28">
        <v>103</v>
      </c>
      <c r="G28">
        <v>111.5</v>
      </c>
      <c r="H28">
        <f t="shared" si="0"/>
        <v>12</v>
      </c>
    </row>
    <row r="29" spans="1:8" x14ac:dyDescent="0.25">
      <c r="A29">
        <v>375</v>
      </c>
      <c r="B29" t="str">
        <f>STANDINGS_SB[[#This Row],[Team]]&amp;STANDINGS_SB[[#This Row],[League]]</f>
        <v>Baseball FuriesMain Event Las Vegas April 1 League 1</v>
      </c>
      <c r="C29" t="s">
        <v>45</v>
      </c>
      <c r="D29" t="s">
        <v>46</v>
      </c>
      <c r="E29" t="s">
        <v>452</v>
      </c>
      <c r="F29">
        <v>102</v>
      </c>
      <c r="G29">
        <v>103</v>
      </c>
      <c r="H29">
        <f t="shared" si="0"/>
        <v>13</v>
      </c>
    </row>
    <row r="30" spans="1:8" x14ac:dyDescent="0.25">
      <c r="A30">
        <v>394</v>
      </c>
      <c r="B30" t="str">
        <f>STANDINGS_SB[[#This Row],[Team]]&amp;STANDINGS_SB[[#This Row],[League]]</f>
        <v>Team Only a Mother Can LoveMain Event Las Vegas April 1 League 1</v>
      </c>
      <c r="C30" t="s">
        <v>842</v>
      </c>
      <c r="D30" t="s">
        <v>140</v>
      </c>
      <c r="E30" t="s">
        <v>452</v>
      </c>
      <c r="F30">
        <v>99</v>
      </c>
      <c r="G30">
        <v>88.5</v>
      </c>
      <c r="H30">
        <f t="shared" si="0"/>
        <v>14</v>
      </c>
    </row>
    <row r="31" spans="1:8" x14ac:dyDescent="0.25">
      <c r="A31">
        <v>458</v>
      </c>
      <c r="B31" t="str">
        <f>STANDINGS_SB[[#This Row],[Team]]&amp;STANDINGS_SB[[#This Row],[League]]</f>
        <v>Vegas BanditMain Event Las Vegas April 1 League 1</v>
      </c>
      <c r="C31" t="s">
        <v>294</v>
      </c>
      <c r="D31" t="s">
        <v>295</v>
      </c>
      <c r="E31" t="s">
        <v>452</v>
      </c>
      <c r="F31">
        <v>80</v>
      </c>
      <c r="G31">
        <v>22.5</v>
      </c>
      <c r="H31">
        <f t="shared" si="0"/>
        <v>15</v>
      </c>
    </row>
    <row r="32" spans="1:8" x14ac:dyDescent="0.25">
      <c r="A32">
        <v>3</v>
      </c>
      <c r="B32" t="str">
        <f>STANDINGS_SB[[#This Row],[Team]]&amp;STANDINGS_SB[[#This Row],[League]]</f>
        <v>Gold Star AwardMain Event Las Vegas April 1 League 2</v>
      </c>
      <c r="C32" t="s">
        <v>524</v>
      </c>
      <c r="D32" t="s">
        <v>365</v>
      </c>
      <c r="E32" t="s">
        <v>437</v>
      </c>
      <c r="F32">
        <v>185</v>
      </c>
      <c r="G32">
        <v>478</v>
      </c>
      <c r="H32">
        <f t="shared" si="0"/>
        <v>1</v>
      </c>
    </row>
    <row r="33" spans="1:8" x14ac:dyDescent="0.25">
      <c r="A33">
        <v>10</v>
      </c>
      <c r="B33" t="str">
        <f>STANDINGS_SB[[#This Row],[Team]]&amp;STANDINGS_SB[[#This Row],[League]]</f>
        <v>Edwards Bay Fox PenMain Event Las Vegas April 1 League 2</v>
      </c>
      <c r="C33" t="s">
        <v>436</v>
      </c>
      <c r="D33" t="s">
        <v>211</v>
      </c>
      <c r="E33" t="s">
        <v>437</v>
      </c>
      <c r="F33">
        <v>174</v>
      </c>
      <c r="G33">
        <v>470.5</v>
      </c>
      <c r="H33">
        <f t="shared" si="0"/>
        <v>2</v>
      </c>
    </row>
    <row r="34" spans="1:8" x14ac:dyDescent="0.25">
      <c r="A34">
        <v>86</v>
      </c>
      <c r="B34" t="str">
        <f>STANDINGS_SB[[#This Row],[Team]]&amp;STANDINGS_SB[[#This Row],[League]]</f>
        <v>High HopesMain Event Las Vegas April 1 League 2</v>
      </c>
      <c r="C34" t="s">
        <v>228</v>
      </c>
      <c r="D34" t="s">
        <v>229</v>
      </c>
      <c r="E34" t="s">
        <v>437</v>
      </c>
      <c r="F34">
        <v>142</v>
      </c>
      <c r="G34">
        <v>394.5</v>
      </c>
      <c r="H34">
        <f t="shared" si="0"/>
        <v>3</v>
      </c>
    </row>
    <row r="35" spans="1:8" x14ac:dyDescent="0.25">
      <c r="A35">
        <v>117</v>
      </c>
      <c r="B35" t="str">
        <f>STANDINGS_SB[[#This Row],[Team]]&amp;STANDINGS_SB[[#This Row],[League]]</f>
        <v>K9 || LV3Main Event Las Vegas April 1 League 2</v>
      </c>
      <c r="C35" t="s">
        <v>483</v>
      </c>
      <c r="D35" t="s">
        <v>37</v>
      </c>
      <c r="E35" t="s">
        <v>437</v>
      </c>
      <c r="F35">
        <v>137</v>
      </c>
      <c r="G35">
        <v>361</v>
      </c>
      <c r="H35">
        <f t="shared" si="0"/>
        <v>4</v>
      </c>
    </row>
    <row r="36" spans="1:8" x14ac:dyDescent="0.25">
      <c r="A36">
        <v>142</v>
      </c>
      <c r="B36" t="str">
        <f>STANDINGS_SB[[#This Row],[Team]]&amp;STANDINGS_SB[[#This Row],[League]]</f>
        <v>coldwater coyotesMain Event Las Vegas April 1 League 2</v>
      </c>
      <c r="C36" t="s">
        <v>644</v>
      </c>
      <c r="D36" t="s">
        <v>381</v>
      </c>
      <c r="E36" t="s">
        <v>437</v>
      </c>
      <c r="F36">
        <v>134</v>
      </c>
      <c r="G36">
        <v>340</v>
      </c>
      <c r="H36">
        <f t="shared" si="0"/>
        <v>5</v>
      </c>
    </row>
    <row r="37" spans="1:8" x14ac:dyDescent="0.25">
      <c r="A37">
        <v>146</v>
      </c>
      <c r="B37" t="str">
        <f>STANDINGS_SB[[#This Row],[Team]]&amp;STANDINGS_SB[[#This Row],[League]]</f>
        <v>The HerdMain Event Las Vegas April 1 League 2</v>
      </c>
      <c r="C37" t="s">
        <v>528</v>
      </c>
      <c r="D37" t="s">
        <v>529</v>
      </c>
      <c r="E37" t="s">
        <v>437</v>
      </c>
      <c r="F37">
        <v>133</v>
      </c>
      <c r="G37">
        <v>336</v>
      </c>
      <c r="H37">
        <f t="shared" si="0"/>
        <v>6</v>
      </c>
    </row>
    <row r="38" spans="1:8" x14ac:dyDescent="0.25">
      <c r="A38">
        <v>250</v>
      </c>
      <c r="B38" t="str">
        <f>STANDINGS_SB[[#This Row],[Team]]&amp;STANDINGS_SB[[#This Row],[League]]</f>
        <v>The ChameleonsMain Event Las Vegas April 1 League 2</v>
      </c>
      <c r="C38" t="s">
        <v>690</v>
      </c>
      <c r="D38" t="s">
        <v>691</v>
      </c>
      <c r="E38" t="s">
        <v>437</v>
      </c>
      <c r="F38">
        <v>119</v>
      </c>
      <c r="G38">
        <v>233.5</v>
      </c>
      <c r="H38">
        <f t="shared" si="0"/>
        <v>7</v>
      </c>
    </row>
    <row r="39" spans="1:8" x14ac:dyDescent="0.25">
      <c r="A39">
        <v>256</v>
      </c>
      <c r="B39" t="str">
        <f>STANDINGS_SB[[#This Row],[Team]]&amp;STANDINGS_SB[[#This Row],[League]]</f>
        <v>Lambda Lambda LambdaMain Event Las Vegas April 1 League 2</v>
      </c>
      <c r="C39" t="s">
        <v>480</v>
      </c>
      <c r="D39" t="s">
        <v>72</v>
      </c>
      <c r="E39" t="s">
        <v>437</v>
      </c>
      <c r="F39">
        <v>118</v>
      </c>
      <c r="G39">
        <v>225</v>
      </c>
      <c r="H39">
        <f t="shared" si="0"/>
        <v>8</v>
      </c>
    </row>
    <row r="40" spans="1:8" x14ac:dyDescent="0.25">
      <c r="A40">
        <v>279</v>
      </c>
      <c r="B40" t="str">
        <f>STANDINGS_SB[[#This Row],[Team]]&amp;STANDINGS_SB[[#This Row],[League]]</f>
        <v>Sad SackMain Event Las Vegas April 1 League 2</v>
      </c>
      <c r="C40" t="s">
        <v>753</v>
      </c>
      <c r="D40" t="s">
        <v>754</v>
      </c>
      <c r="E40" t="s">
        <v>437</v>
      </c>
      <c r="F40">
        <v>115</v>
      </c>
      <c r="G40">
        <v>201</v>
      </c>
      <c r="H40">
        <f t="shared" si="0"/>
        <v>9</v>
      </c>
    </row>
    <row r="41" spans="1:8" x14ac:dyDescent="0.25">
      <c r="A41">
        <v>344</v>
      </c>
      <c r="B41" t="str">
        <f>STANDINGS_SB[[#This Row],[Team]]&amp;STANDINGS_SB[[#This Row],[League]]</f>
        <v>Cub KickersMain Event Las Vegas April 1 League 2</v>
      </c>
      <c r="C41" t="s">
        <v>795</v>
      </c>
      <c r="D41" t="s">
        <v>356</v>
      </c>
      <c r="E41" t="s">
        <v>437</v>
      </c>
      <c r="F41">
        <v>106</v>
      </c>
      <c r="G41">
        <v>135.5</v>
      </c>
      <c r="H41">
        <f t="shared" si="0"/>
        <v>10</v>
      </c>
    </row>
    <row r="42" spans="1:8" x14ac:dyDescent="0.25">
      <c r="A42">
        <v>370</v>
      </c>
      <c r="B42" t="str">
        <f>STANDINGS_SB[[#This Row],[Team]]&amp;STANDINGS_SB[[#This Row],[League]]</f>
        <v>Main Event LVMain Event Las Vegas April 1 League 2</v>
      </c>
      <c r="C42" t="s">
        <v>584</v>
      </c>
      <c r="D42" t="s">
        <v>90</v>
      </c>
      <c r="E42" t="s">
        <v>437</v>
      </c>
      <c r="F42">
        <v>103</v>
      </c>
      <c r="G42">
        <v>111.5</v>
      </c>
      <c r="H42">
        <f t="shared" si="0"/>
        <v>11</v>
      </c>
    </row>
    <row r="43" spans="1:8" x14ac:dyDescent="0.25">
      <c r="A43">
        <v>391</v>
      </c>
      <c r="B43" t="str">
        <f>STANDINGS_SB[[#This Row],[Team]]&amp;STANDINGS_SB[[#This Row],[League]]</f>
        <v>Bigly SmallsMain Event Las Vegas April 1 League 2</v>
      </c>
      <c r="C43" t="s">
        <v>744</v>
      </c>
      <c r="D43" t="s">
        <v>745</v>
      </c>
      <c r="E43" t="s">
        <v>437</v>
      </c>
      <c r="F43">
        <v>99</v>
      </c>
      <c r="G43">
        <v>88.5</v>
      </c>
      <c r="H43">
        <f t="shared" si="0"/>
        <v>12</v>
      </c>
    </row>
    <row r="44" spans="1:8" x14ac:dyDescent="0.25">
      <c r="A44">
        <v>392</v>
      </c>
      <c r="B44" t="str">
        <f>STANDINGS_SB[[#This Row],[Team]]&amp;STANDINGS_SB[[#This Row],[League]]</f>
        <v>High Hard OneMain Event Las Vegas April 1 League 2</v>
      </c>
      <c r="C44" t="s">
        <v>782</v>
      </c>
      <c r="D44" t="s">
        <v>29</v>
      </c>
      <c r="E44" t="s">
        <v>437</v>
      </c>
      <c r="F44">
        <v>99</v>
      </c>
      <c r="G44">
        <v>88.5</v>
      </c>
      <c r="H44">
        <f t="shared" si="0"/>
        <v>13</v>
      </c>
    </row>
    <row r="45" spans="1:8" x14ac:dyDescent="0.25">
      <c r="A45">
        <v>397</v>
      </c>
      <c r="B45" t="str">
        <f>STANDINGS_SB[[#This Row],[Team]]&amp;STANDINGS_SB[[#This Row],[League]]</f>
        <v>Bash BrosMain Event Las Vegas April 1 League 2</v>
      </c>
      <c r="C45" t="s">
        <v>818</v>
      </c>
      <c r="D45" t="s">
        <v>820</v>
      </c>
      <c r="E45" t="s">
        <v>437</v>
      </c>
      <c r="F45">
        <v>98</v>
      </c>
      <c r="G45">
        <v>81.5</v>
      </c>
      <c r="H45">
        <f t="shared" si="0"/>
        <v>14</v>
      </c>
    </row>
    <row r="46" spans="1:8" x14ac:dyDescent="0.25">
      <c r="A46">
        <v>454</v>
      </c>
      <c r="B46" t="str">
        <f>STANDINGS_SB[[#This Row],[Team]]&amp;STANDINGS_SB[[#This Row],[League]]</f>
        <v>Black 11Main Event Las Vegas April 1 League 2</v>
      </c>
      <c r="C46" t="s">
        <v>702</v>
      </c>
      <c r="D46" t="s">
        <v>703</v>
      </c>
      <c r="E46" t="s">
        <v>437</v>
      </c>
      <c r="F46">
        <v>83</v>
      </c>
      <c r="G46">
        <v>26</v>
      </c>
      <c r="H46">
        <f t="shared" si="0"/>
        <v>15</v>
      </c>
    </row>
    <row r="47" spans="1:8" x14ac:dyDescent="0.25">
      <c r="A47">
        <v>13</v>
      </c>
      <c r="B47" t="str">
        <f>STANDINGS_SB[[#This Row],[Team]]&amp;STANDINGS_SB[[#This Row],[League]]</f>
        <v>Team DoyleMain Event Las Vegas April 1 League 3</v>
      </c>
      <c r="C47" t="s">
        <v>363</v>
      </c>
      <c r="D47" t="s">
        <v>44</v>
      </c>
      <c r="E47" t="s">
        <v>407</v>
      </c>
      <c r="F47">
        <v>172</v>
      </c>
      <c r="G47">
        <v>468</v>
      </c>
      <c r="H47">
        <f t="shared" si="0"/>
        <v>1</v>
      </c>
    </row>
    <row r="48" spans="1:8" x14ac:dyDescent="0.25">
      <c r="A48">
        <v>26</v>
      </c>
      <c r="B48" t="str">
        <f>STANDINGS_SB[[#This Row],[Team]]&amp;STANDINGS_SB[[#This Row],[League]]</f>
        <v>Sultans of SmackMain Event Las Vegas April 1 League 3</v>
      </c>
      <c r="C48" t="s">
        <v>98</v>
      </c>
      <c r="D48" t="s">
        <v>99</v>
      </c>
      <c r="E48" t="s">
        <v>407</v>
      </c>
      <c r="F48">
        <v>164</v>
      </c>
      <c r="G48">
        <v>455</v>
      </c>
      <c r="H48">
        <f t="shared" si="0"/>
        <v>2</v>
      </c>
    </row>
    <row r="49" spans="1:8" x14ac:dyDescent="0.25">
      <c r="A49">
        <v>37</v>
      </c>
      <c r="B49" t="str">
        <f>STANDINGS_SB[[#This Row],[Team]]&amp;STANDINGS_SB[[#This Row],[League]]</f>
        <v>Team ChristensonMain Event Las Vegas April 1 League 3</v>
      </c>
      <c r="C49" t="s">
        <v>332</v>
      </c>
      <c r="D49" t="s">
        <v>68</v>
      </c>
      <c r="E49" t="s">
        <v>407</v>
      </c>
      <c r="F49">
        <v>158</v>
      </c>
      <c r="G49">
        <v>444.5</v>
      </c>
      <c r="H49">
        <f t="shared" si="0"/>
        <v>3</v>
      </c>
    </row>
    <row r="50" spans="1:8" x14ac:dyDescent="0.25">
      <c r="A50">
        <v>66</v>
      </c>
      <c r="B50" t="str">
        <f>STANDINGS_SB[[#This Row],[Team]]&amp;STANDINGS_SB[[#This Row],[League]]</f>
        <v>Worst Russians EverMain Event Las Vegas April 1 League 3</v>
      </c>
      <c r="C50" t="s">
        <v>159</v>
      </c>
      <c r="D50" t="s">
        <v>160</v>
      </c>
      <c r="E50" t="s">
        <v>407</v>
      </c>
      <c r="F50">
        <v>149</v>
      </c>
      <c r="G50">
        <v>415</v>
      </c>
      <c r="H50">
        <f t="shared" si="0"/>
        <v>4</v>
      </c>
    </row>
    <row r="51" spans="1:8" x14ac:dyDescent="0.25">
      <c r="A51">
        <v>110</v>
      </c>
      <c r="B51" t="str">
        <f>STANDINGS_SB[[#This Row],[Team]]&amp;STANDINGS_SB[[#This Row],[League]]</f>
        <v>Fire Dynasty BCMain Event Las Vegas April 1 League 3</v>
      </c>
      <c r="C51" t="s">
        <v>21</v>
      </c>
      <c r="D51" t="s">
        <v>22</v>
      </c>
      <c r="E51" t="s">
        <v>407</v>
      </c>
      <c r="F51">
        <v>138</v>
      </c>
      <c r="G51">
        <v>369.5</v>
      </c>
      <c r="H51">
        <f t="shared" si="0"/>
        <v>5</v>
      </c>
    </row>
    <row r="52" spans="1:8" x14ac:dyDescent="0.25">
      <c r="A52">
        <v>178</v>
      </c>
      <c r="B52" t="str">
        <f>STANDINGS_SB[[#This Row],[Team]]&amp;STANDINGS_SB[[#This Row],[League]]</f>
        <v>Bama #1Main Event Las Vegas April 1 League 3</v>
      </c>
      <c r="C52" t="s">
        <v>367</v>
      </c>
      <c r="D52" t="s">
        <v>127</v>
      </c>
      <c r="E52" t="s">
        <v>407</v>
      </c>
      <c r="F52">
        <v>127</v>
      </c>
      <c r="G52">
        <v>300</v>
      </c>
      <c r="H52">
        <f t="shared" si="0"/>
        <v>6</v>
      </c>
    </row>
    <row r="53" spans="1:8" x14ac:dyDescent="0.25">
      <c r="A53">
        <v>239</v>
      </c>
      <c r="B53" t="str">
        <f>STANDINGS_SB[[#This Row],[Team]]&amp;STANDINGS_SB[[#This Row],[League]]</f>
        <v>Team CameronMain Event Las Vegas April 1 League 3</v>
      </c>
      <c r="C53" t="s">
        <v>85</v>
      </c>
      <c r="D53" t="s">
        <v>86</v>
      </c>
      <c r="E53" t="s">
        <v>407</v>
      </c>
      <c r="F53">
        <v>120</v>
      </c>
      <c r="G53">
        <v>244</v>
      </c>
      <c r="H53">
        <f t="shared" si="0"/>
        <v>7</v>
      </c>
    </row>
    <row r="54" spans="1:8" x14ac:dyDescent="0.25">
      <c r="A54">
        <v>322</v>
      </c>
      <c r="B54" t="str">
        <f>STANDINGS_SB[[#This Row],[Team]]&amp;STANDINGS_SB[[#This Row],[League]]</f>
        <v>Spinning DecompositionMain Event Las Vegas April 1 League 3</v>
      </c>
      <c r="C54" t="s">
        <v>785</v>
      </c>
      <c r="D54" t="s">
        <v>390</v>
      </c>
      <c r="E54" t="s">
        <v>407</v>
      </c>
      <c r="F54">
        <v>109</v>
      </c>
      <c r="G54">
        <v>158</v>
      </c>
      <c r="H54">
        <f t="shared" si="0"/>
        <v>8</v>
      </c>
    </row>
    <row r="55" spans="1:8" x14ac:dyDescent="0.25">
      <c r="A55">
        <v>357</v>
      </c>
      <c r="B55" t="str">
        <f>STANDINGS_SB[[#This Row],[Team]]&amp;STANDINGS_SB[[#This Row],[League]]</f>
        <v>Story TimeMain Event Las Vegas April 1 League 3</v>
      </c>
      <c r="C55" t="s">
        <v>701</v>
      </c>
      <c r="D55" t="s">
        <v>177</v>
      </c>
      <c r="E55" t="s">
        <v>407</v>
      </c>
      <c r="F55">
        <v>105</v>
      </c>
      <c r="G55">
        <v>126.5</v>
      </c>
      <c r="H55">
        <f t="shared" si="0"/>
        <v>9</v>
      </c>
    </row>
    <row r="56" spans="1:8" x14ac:dyDescent="0.25">
      <c r="A56">
        <v>368</v>
      </c>
      <c r="B56" t="str">
        <f>STANDINGS_SB[[#This Row],[Team]]&amp;STANDINGS_SB[[#This Row],[League]]</f>
        <v>FLAWLESS VICTORYMain Event Las Vegas April 1 League 3</v>
      </c>
      <c r="C56" t="s">
        <v>264</v>
      </c>
      <c r="D56" t="s">
        <v>265</v>
      </c>
      <c r="E56" t="s">
        <v>407</v>
      </c>
      <c r="F56">
        <v>103</v>
      </c>
      <c r="G56">
        <v>111.5</v>
      </c>
      <c r="H56">
        <f t="shared" si="0"/>
        <v>10</v>
      </c>
    </row>
    <row r="57" spans="1:8" x14ac:dyDescent="0.25">
      <c r="A57">
        <v>381</v>
      </c>
      <c r="B57" t="str">
        <f>STANDINGS_SB[[#This Row],[Team]]&amp;STANDINGS_SB[[#This Row],[League]]</f>
        <v>ctm lvMain Event Las Vegas April 1 League 3</v>
      </c>
      <c r="C57" t="s">
        <v>832</v>
      </c>
      <c r="D57" t="s">
        <v>93</v>
      </c>
      <c r="E57" t="s">
        <v>407</v>
      </c>
      <c r="F57">
        <v>102</v>
      </c>
      <c r="G57">
        <v>103</v>
      </c>
      <c r="H57">
        <f t="shared" si="0"/>
        <v>11</v>
      </c>
    </row>
    <row r="58" spans="1:8" x14ac:dyDescent="0.25">
      <c r="A58">
        <v>426</v>
      </c>
      <c r="B58" t="str">
        <f>STANDINGS_SB[[#This Row],[Team]]&amp;STANDINGS_SB[[#This Row],[League]]</f>
        <v>Low TalkersMain Event Las Vegas April 1 League 3</v>
      </c>
      <c r="C58" t="s">
        <v>189</v>
      </c>
      <c r="D58" t="s">
        <v>190</v>
      </c>
      <c r="E58" t="s">
        <v>407</v>
      </c>
      <c r="F58">
        <v>93</v>
      </c>
      <c r="G58">
        <v>55.5</v>
      </c>
      <c r="H58">
        <f t="shared" si="0"/>
        <v>12</v>
      </c>
    </row>
    <row r="59" spans="1:8" x14ac:dyDescent="0.25">
      <c r="A59">
        <v>431</v>
      </c>
      <c r="B59" t="str">
        <f>STANDINGS_SB[[#This Row],[Team]]&amp;STANDINGS_SB[[#This Row],[League]]</f>
        <v>Party TitMain Event Las Vegas April 1 League 3</v>
      </c>
      <c r="C59" t="s">
        <v>699</v>
      </c>
      <c r="D59" t="s">
        <v>700</v>
      </c>
      <c r="E59" t="s">
        <v>407</v>
      </c>
      <c r="F59">
        <v>92</v>
      </c>
      <c r="G59">
        <v>51</v>
      </c>
      <c r="H59">
        <f t="shared" si="0"/>
        <v>13</v>
      </c>
    </row>
    <row r="60" spans="1:8" x14ac:dyDescent="0.25">
      <c r="A60">
        <v>450</v>
      </c>
      <c r="B60" t="str">
        <f>STANDINGS_SB[[#This Row],[Team]]&amp;STANDINGS_SB[[#This Row],[League]]</f>
        <v>Walla WallaMain Event Las Vegas April 1 League 3</v>
      </c>
      <c r="C60" t="s">
        <v>788</v>
      </c>
      <c r="D60" t="s">
        <v>789</v>
      </c>
      <c r="E60" t="s">
        <v>407</v>
      </c>
      <c r="F60">
        <v>85</v>
      </c>
      <c r="G60">
        <v>31</v>
      </c>
      <c r="H60">
        <f t="shared" si="0"/>
        <v>14</v>
      </c>
    </row>
    <row r="61" spans="1:8" x14ac:dyDescent="0.25">
      <c r="A61">
        <v>471</v>
      </c>
      <c r="B61" t="str">
        <f>STANDINGS_SB[[#This Row],[Team]]&amp;STANDINGS_SB[[#This Row],[League]]</f>
        <v>Lamentation of Their WomenMain Event Las Vegas April 1 League 3</v>
      </c>
      <c r="C61" t="s">
        <v>742</v>
      </c>
      <c r="D61" t="s">
        <v>743</v>
      </c>
      <c r="E61" t="s">
        <v>407</v>
      </c>
      <c r="F61">
        <v>70</v>
      </c>
      <c r="G61">
        <v>9.5</v>
      </c>
      <c r="H61">
        <f t="shared" si="0"/>
        <v>15</v>
      </c>
    </row>
    <row r="62" spans="1:8" x14ac:dyDescent="0.25">
      <c r="A62">
        <v>50</v>
      </c>
      <c r="B62" t="str">
        <f>STANDINGS_SB[[#This Row],[Team]]&amp;STANDINGS_SB[[#This Row],[League]]</f>
        <v>Miami MacMain Event Las Vegas April 1 League 4</v>
      </c>
      <c r="C62" t="s">
        <v>267</v>
      </c>
      <c r="D62" t="s">
        <v>268</v>
      </c>
      <c r="E62" t="s">
        <v>459</v>
      </c>
      <c r="F62">
        <v>155</v>
      </c>
      <c r="G62">
        <v>431.5</v>
      </c>
      <c r="H62">
        <f t="shared" si="0"/>
        <v>1</v>
      </c>
    </row>
    <row r="63" spans="1:8" x14ac:dyDescent="0.25">
      <c r="A63">
        <v>68</v>
      </c>
      <c r="B63" t="str">
        <f>STANDINGS_SB[[#This Row],[Team]]&amp;STANDINGS_SB[[#This Row],[League]]</f>
        <v>deadmoney6Main Event Las Vegas April 1 League 4</v>
      </c>
      <c r="C63" t="s">
        <v>308</v>
      </c>
      <c r="D63" t="s">
        <v>53</v>
      </c>
      <c r="E63" t="s">
        <v>459</v>
      </c>
      <c r="F63">
        <v>149</v>
      </c>
      <c r="G63">
        <v>415</v>
      </c>
      <c r="H63">
        <f t="shared" si="0"/>
        <v>2</v>
      </c>
    </row>
    <row r="64" spans="1:8" x14ac:dyDescent="0.25">
      <c r="A64">
        <v>95</v>
      </c>
      <c r="B64" t="str">
        <f>STANDINGS_SB[[#This Row],[Team]]&amp;STANDINGS_SB[[#This Row],[League]]</f>
        <v>CC's DesperadosMain Event Las Vegas April 1 League 4</v>
      </c>
      <c r="C64" t="s">
        <v>157</v>
      </c>
      <c r="D64" t="s">
        <v>158</v>
      </c>
      <c r="E64" t="s">
        <v>459</v>
      </c>
      <c r="F64">
        <v>140</v>
      </c>
      <c r="G64">
        <v>383.5</v>
      </c>
      <c r="H64">
        <f t="shared" si="0"/>
        <v>3</v>
      </c>
    </row>
    <row r="65" spans="1:8" x14ac:dyDescent="0.25">
      <c r="A65">
        <v>186</v>
      </c>
      <c r="B65" t="str">
        <f>STANDINGS_SB[[#This Row],[Team]]&amp;STANDINGS_SB[[#This Row],[League]]</f>
        <v>Fossy's StokedMain Event Las Vegas April 1 League 4</v>
      </c>
      <c r="C65" t="s">
        <v>593</v>
      </c>
      <c r="D65" t="s">
        <v>35</v>
      </c>
      <c r="E65" t="s">
        <v>459</v>
      </c>
      <c r="F65">
        <v>126</v>
      </c>
      <c r="G65">
        <v>293</v>
      </c>
      <c r="H65">
        <f t="shared" si="0"/>
        <v>4</v>
      </c>
    </row>
    <row r="66" spans="1:8" x14ac:dyDescent="0.25">
      <c r="A66">
        <v>195</v>
      </c>
      <c r="B66" t="str">
        <f>STANDINGS_SB[[#This Row],[Team]]&amp;STANDINGS_SB[[#This Row],[League]]</f>
        <v>Not My YearMain Event Las Vegas April 1 League 4</v>
      </c>
      <c r="C66" t="s">
        <v>530</v>
      </c>
      <c r="D66" t="s">
        <v>28</v>
      </c>
      <c r="E66" t="s">
        <v>459</v>
      </c>
      <c r="F66">
        <v>125</v>
      </c>
      <c r="G66">
        <v>285.5</v>
      </c>
      <c r="H66">
        <f t="shared" ref="H66:H129" si="1">IF(E66=E65,H65+1,1)</f>
        <v>5</v>
      </c>
    </row>
    <row r="67" spans="1:8" x14ac:dyDescent="0.25">
      <c r="A67">
        <v>205</v>
      </c>
      <c r="B67" t="str">
        <f>STANDINGS_SB[[#This Row],[Team]]&amp;STANDINGS_SB[[#This Row],[League]]</f>
        <v>PACO THYMEMain Event Las Vegas April 1 League 4</v>
      </c>
      <c r="C67" t="s">
        <v>80</v>
      </c>
      <c r="D67" t="s">
        <v>81</v>
      </c>
      <c r="E67" t="s">
        <v>459</v>
      </c>
      <c r="F67">
        <v>124</v>
      </c>
      <c r="G67">
        <v>276</v>
      </c>
      <c r="H67">
        <f t="shared" si="1"/>
        <v>6</v>
      </c>
    </row>
    <row r="68" spans="1:8" x14ac:dyDescent="0.25">
      <c r="A68">
        <v>221</v>
      </c>
      <c r="B68" t="str">
        <f>STANDINGS_SB[[#This Row],[Team]]&amp;STANDINGS_SB[[#This Row],[League]]</f>
        <v>Nellie BeesMain Event Las Vegas April 1 League 4</v>
      </c>
      <c r="C68" t="s">
        <v>532</v>
      </c>
      <c r="D68" t="s">
        <v>533</v>
      </c>
      <c r="E68" t="s">
        <v>459</v>
      </c>
      <c r="F68">
        <v>122</v>
      </c>
      <c r="G68">
        <v>259.5</v>
      </c>
      <c r="H68">
        <f t="shared" si="1"/>
        <v>7</v>
      </c>
    </row>
    <row r="69" spans="1:8" x14ac:dyDescent="0.25">
      <c r="A69">
        <v>241</v>
      </c>
      <c r="B69" t="str">
        <f>STANDINGS_SB[[#This Row],[Team]]&amp;STANDINGS_SB[[#This Row],[League]]</f>
        <v>The Gamblers 2017Main Event Las Vegas April 1 League 4</v>
      </c>
      <c r="C69" t="s">
        <v>732</v>
      </c>
      <c r="D69" t="s">
        <v>733</v>
      </c>
      <c r="E69" t="s">
        <v>459</v>
      </c>
      <c r="F69">
        <v>120</v>
      </c>
      <c r="G69">
        <v>244</v>
      </c>
      <c r="H69">
        <f t="shared" si="1"/>
        <v>8</v>
      </c>
    </row>
    <row r="70" spans="1:8" x14ac:dyDescent="0.25">
      <c r="A70">
        <v>264</v>
      </c>
      <c r="B70" t="str">
        <f>STANDINGS_SB[[#This Row],[Team]]&amp;STANDINGS_SB[[#This Row],[League]]</f>
        <v>King of QueensMain Event Las Vegas April 1 League 4</v>
      </c>
      <c r="C70" t="s">
        <v>105</v>
      </c>
      <c r="D70" t="s">
        <v>106</v>
      </c>
      <c r="E70" t="s">
        <v>459</v>
      </c>
      <c r="F70">
        <v>117</v>
      </c>
      <c r="G70">
        <v>216.5</v>
      </c>
      <c r="H70">
        <f t="shared" si="1"/>
        <v>9</v>
      </c>
    </row>
    <row r="71" spans="1:8" x14ac:dyDescent="0.25">
      <c r="A71">
        <v>273</v>
      </c>
      <c r="B71" t="str">
        <f>STANDINGS_SB[[#This Row],[Team]]&amp;STANDINGS_SB[[#This Row],[League]]</f>
        <v>Cleveland DustmitesMain Event Las Vegas April 1 League 4</v>
      </c>
      <c r="C71" t="s">
        <v>397</v>
      </c>
      <c r="D71" t="s">
        <v>293</v>
      </c>
      <c r="E71" t="s">
        <v>459</v>
      </c>
      <c r="F71">
        <v>116</v>
      </c>
      <c r="G71">
        <v>207.5</v>
      </c>
      <c r="H71">
        <f t="shared" si="1"/>
        <v>10</v>
      </c>
    </row>
    <row r="72" spans="1:8" x14ac:dyDescent="0.25">
      <c r="A72">
        <v>289</v>
      </c>
      <c r="B72" t="str">
        <f>STANDINGS_SB[[#This Row],[Team]]&amp;STANDINGS_SB[[#This Row],[League]]</f>
        <v>Main Squeeze 2Main Event Las Vegas April 1 League 4</v>
      </c>
      <c r="C72" t="s">
        <v>512</v>
      </c>
      <c r="D72" t="s">
        <v>238</v>
      </c>
      <c r="E72" t="s">
        <v>459</v>
      </c>
      <c r="F72">
        <v>113</v>
      </c>
      <c r="G72">
        <v>190.5</v>
      </c>
      <c r="H72">
        <f t="shared" si="1"/>
        <v>11</v>
      </c>
    </row>
    <row r="73" spans="1:8" x14ac:dyDescent="0.25">
      <c r="A73">
        <v>383</v>
      </c>
      <c r="B73" t="str">
        <f>STANDINGS_SB[[#This Row],[Team]]&amp;STANDINGS_SB[[#This Row],[League]]</f>
        <v>MANKIND NATION &amp; SEABASSMain Event Las Vegas April 1 League 4</v>
      </c>
      <c r="C73" t="s">
        <v>209</v>
      </c>
      <c r="D73" t="s">
        <v>210</v>
      </c>
      <c r="E73" t="s">
        <v>459</v>
      </c>
      <c r="F73">
        <v>101</v>
      </c>
      <c r="G73">
        <v>97</v>
      </c>
      <c r="H73">
        <f t="shared" si="1"/>
        <v>12</v>
      </c>
    </row>
    <row r="74" spans="1:8" x14ac:dyDescent="0.25">
      <c r="A74">
        <v>386</v>
      </c>
      <c r="B74" t="str">
        <f>STANDINGS_SB[[#This Row],[Team]]&amp;STANDINGS_SB[[#This Row],[League]]</f>
        <v>Waffle HouseMain Event Las Vegas April 1 League 4</v>
      </c>
      <c r="C74" t="s">
        <v>621</v>
      </c>
      <c r="D74" t="s">
        <v>623</v>
      </c>
      <c r="E74" t="s">
        <v>459</v>
      </c>
      <c r="F74">
        <v>101</v>
      </c>
      <c r="G74">
        <v>97</v>
      </c>
      <c r="H74">
        <f t="shared" si="1"/>
        <v>13</v>
      </c>
    </row>
    <row r="75" spans="1:8" x14ac:dyDescent="0.25">
      <c r="A75">
        <v>403</v>
      </c>
      <c r="B75" t="str">
        <f>STANDINGS_SB[[#This Row],[Team]]&amp;STANDINGS_SB[[#This Row],[League]]</f>
        <v>Stricks SlumpBusters 3Main Event Las Vegas April 1 League 4</v>
      </c>
      <c r="C75" t="s">
        <v>683</v>
      </c>
      <c r="D75" t="s">
        <v>245</v>
      </c>
      <c r="E75" t="s">
        <v>459</v>
      </c>
      <c r="F75">
        <v>98</v>
      </c>
      <c r="G75">
        <v>81.5</v>
      </c>
      <c r="H75">
        <f t="shared" si="1"/>
        <v>14</v>
      </c>
    </row>
    <row r="76" spans="1:8" x14ac:dyDescent="0.25">
      <c r="A76">
        <v>453</v>
      </c>
      <c r="B76" t="str">
        <f>STANDINGS_SB[[#This Row],[Team]]&amp;STANDINGS_SB[[#This Row],[League]]</f>
        <v>The Yellow JerseysMain Event Las Vegas April 1 League 4</v>
      </c>
      <c r="C76" t="s">
        <v>790</v>
      </c>
      <c r="D76" t="s">
        <v>792</v>
      </c>
      <c r="E76" t="s">
        <v>459</v>
      </c>
      <c r="F76">
        <v>84</v>
      </c>
      <c r="G76">
        <v>28.5</v>
      </c>
      <c r="H76">
        <f t="shared" si="1"/>
        <v>15</v>
      </c>
    </row>
    <row r="77" spans="1:8" x14ac:dyDescent="0.25">
      <c r="A77">
        <v>17</v>
      </c>
      <c r="B77" t="str">
        <f>STANDINGS_SB[[#This Row],[Team]]&amp;STANDINGS_SB[[#This Row],[League]]</f>
        <v>Stewie's Team 2Main Event Las Vegas April 1 League 5</v>
      </c>
      <c r="C77" t="s">
        <v>772</v>
      </c>
      <c r="D77" t="s">
        <v>271</v>
      </c>
      <c r="E77" t="s">
        <v>434</v>
      </c>
      <c r="F77">
        <v>168</v>
      </c>
      <c r="G77">
        <v>464</v>
      </c>
      <c r="H77">
        <f t="shared" si="1"/>
        <v>1</v>
      </c>
    </row>
    <row r="78" spans="1:8" x14ac:dyDescent="0.25">
      <c r="A78">
        <v>22</v>
      </c>
      <c r="B78" t="str">
        <f>STANDINGS_SB[[#This Row],[Team]]&amp;STANDINGS_SB[[#This Row],[League]]</f>
        <v>Hungry HipposMain Event Las Vegas April 1 League 5</v>
      </c>
      <c r="C78" t="s">
        <v>518</v>
      </c>
      <c r="D78" t="s">
        <v>519</v>
      </c>
      <c r="E78" t="s">
        <v>434</v>
      </c>
      <c r="F78">
        <v>166</v>
      </c>
      <c r="G78">
        <v>459</v>
      </c>
      <c r="H78">
        <f t="shared" si="1"/>
        <v>2</v>
      </c>
    </row>
    <row r="79" spans="1:8" x14ac:dyDescent="0.25">
      <c r="A79">
        <v>109</v>
      </c>
      <c r="B79" t="str">
        <f>STANDINGS_SB[[#This Row],[Team]]&amp;STANDINGS_SB[[#This Row],[League]]</f>
        <v>Bronx Yankees (ME2)Main Event Las Vegas April 1 League 5</v>
      </c>
      <c r="C79" t="s">
        <v>143</v>
      </c>
      <c r="D79" t="s">
        <v>88</v>
      </c>
      <c r="E79" t="s">
        <v>434</v>
      </c>
      <c r="F79">
        <v>138</v>
      </c>
      <c r="G79">
        <v>369.5</v>
      </c>
      <c r="H79">
        <f t="shared" si="1"/>
        <v>3</v>
      </c>
    </row>
    <row r="80" spans="1:8" x14ac:dyDescent="0.25">
      <c r="A80">
        <v>137</v>
      </c>
      <c r="B80" t="str">
        <f>STANDINGS_SB[[#This Row],[Team]]&amp;STANDINGS_SB[[#This Row],[League]]</f>
        <v>Slappy and PentawMain Event Las Vegas April 1 League 5</v>
      </c>
      <c r="C80" t="s">
        <v>552</v>
      </c>
      <c r="D80" t="s">
        <v>553</v>
      </c>
      <c r="E80" t="s">
        <v>434</v>
      </c>
      <c r="F80">
        <v>135</v>
      </c>
      <c r="G80">
        <v>346.5</v>
      </c>
      <c r="H80">
        <f t="shared" si="1"/>
        <v>4</v>
      </c>
    </row>
    <row r="81" spans="1:8" x14ac:dyDescent="0.25">
      <c r="A81">
        <v>156</v>
      </c>
      <c r="B81" t="str">
        <f>STANDINGS_SB[[#This Row],[Team]]&amp;STANDINGS_SB[[#This Row],[League]]</f>
        <v>Ray Of LightMain Event Las Vegas April 1 League 5</v>
      </c>
      <c r="C81" t="s">
        <v>864</v>
      </c>
      <c r="D81" t="s">
        <v>51</v>
      </c>
      <c r="E81" t="s">
        <v>434</v>
      </c>
      <c r="F81">
        <v>130</v>
      </c>
      <c r="G81">
        <v>324</v>
      </c>
      <c r="H81">
        <f t="shared" si="1"/>
        <v>5</v>
      </c>
    </row>
    <row r="82" spans="1:8" x14ac:dyDescent="0.25">
      <c r="A82">
        <v>169</v>
      </c>
      <c r="B82" t="str">
        <f>STANDINGS_SB[[#This Row],[Team]]&amp;STANDINGS_SB[[#This Row],[League]]</f>
        <v>Team WithrowMain Event Las Vegas April 1 League 5</v>
      </c>
      <c r="C82" t="s">
        <v>433</v>
      </c>
      <c r="D82" t="s">
        <v>375</v>
      </c>
      <c r="E82" t="s">
        <v>434</v>
      </c>
      <c r="F82">
        <v>129</v>
      </c>
      <c r="G82">
        <v>315.5</v>
      </c>
      <c r="H82">
        <f t="shared" si="1"/>
        <v>6</v>
      </c>
    </row>
    <row r="83" spans="1:8" x14ac:dyDescent="0.25">
      <c r="A83">
        <v>179</v>
      </c>
      <c r="B83" t="str">
        <f>STANDINGS_SB[[#This Row],[Team]]&amp;STANDINGS_SB[[#This Row],[League]]</f>
        <v>Cali CartelMain Event Las Vegas April 1 League 5</v>
      </c>
      <c r="C83" t="s">
        <v>133</v>
      </c>
      <c r="D83" t="s">
        <v>135</v>
      </c>
      <c r="E83" t="s">
        <v>434</v>
      </c>
      <c r="F83">
        <v>127</v>
      </c>
      <c r="G83">
        <v>300</v>
      </c>
      <c r="H83">
        <f t="shared" si="1"/>
        <v>7</v>
      </c>
    </row>
    <row r="84" spans="1:8" x14ac:dyDescent="0.25">
      <c r="A84">
        <v>181</v>
      </c>
      <c r="B84" t="str">
        <f>STANDINGS_SB[[#This Row],[Team]]&amp;STANDINGS_SB[[#This Row],[League]]</f>
        <v>Dude, it's Football Season!!!Main Event Las Vegas April 1 League 5</v>
      </c>
      <c r="C84" t="s">
        <v>557</v>
      </c>
      <c r="D84" t="s">
        <v>255</v>
      </c>
      <c r="E84" t="s">
        <v>434</v>
      </c>
      <c r="F84">
        <v>127</v>
      </c>
      <c r="G84">
        <v>300</v>
      </c>
      <c r="H84">
        <f t="shared" si="1"/>
        <v>8</v>
      </c>
    </row>
    <row r="85" spans="1:8" x14ac:dyDescent="0.25">
      <c r="A85">
        <v>230</v>
      </c>
      <c r="B85" t="str">
        <f>STANDINGS_SB[[#This Row],[Team]]&amp;STANDINGS_SB[[#This Row],[League]]</f>
        <v>Texas ConnectionMain Event Las Vegas April 1 League 5</v>
      </c>
      <c r="C85" t="s">
        <v>165</v>
      </c>
      <c r="D85" t="s">
        <v>19</v>
      </c>
      <c r="E85" t="s">
        <v>434</v>
      </c>
      <c r="F85">
        <v>121</v>
      </c>
      <c r="G85">
        <v>252.5</v>
      </c>
      <c r="H85">
        <f t="shared" si="1"/>
        <v>9</v>
      </c>
    </row>
    <row r="86" spans="1:8" x14ac:dyDescent="0.25">
      <c r="A86">
        <v>272</v>
      </c>
      <c r="B86" t="str">
        <f>STANDINGS_SB[[#This Row],[Team]]&amp;STANDINGS_SB[[#This Row],[League]]</f>
        <v>Cheaper cigsMain Event Las Vegas April 1 League 5</v>
      </c>
      <c r="C86" t="s">
        <v>585</v>
      </c>
      <c r="D86" t="s">
        <v>183</v>
      </c>
      <c r="E86" t="s">
        <v>434</v>
      </c>
      <c r="F86">
        <v>116</v>
      </c>
      <c r="G86">
        <v>207.5</v>
      </c>
      <c r="H86">
        <f t="shared" si="1"/>
        <v>10</v>
      </c>
    </row>
    <row r="87" spans="1:8" x14ac:dyDescent="0.25">
      <c r="A87">
        <v>364</v>
      </c>
      <c r="B87" t="str">
        <f>STANDINGS_SB[[#This Row],[Team]]&amp;STANDINGS_SB[[#This Row],[League]]</f>
        <v>Team EricksonMain Event Las Vegas April 1 League 5</v>
      </c>
      <c r="C87" t="s">
        <v>801</v>
      </c>
      <c r="D87" t="s">
        <v>138</v>
      </c>
      <c r="E87" t="s">
        <v>434</v>
      </c>
      <c r="F87">
        <v>104</v>
      </c>
      <c r="G87">
        <v>118.5</v>
      </c>
      <c r="H87">
        <f t="shared" si="1"/>
        <v>11</v>
      </c>
    </row>
    <row r="88" spans="1:8" x14ac:dyDescent="0.25">
      <c r="A88">
        <v>389</v>
      </c>
      <c r="B88" t="str">
        <f>STANDINGS_SB[[#This Row],[Team]]&amp;STANDINGS_SB[[#This Row],[League]]</f>
        <v>Wags WarriorsMain Event Las Vegas April 1 League 5</v>
      </c>
      <c r="C88" t="s">
        <v>147</v>
      </c>
      <c r="D88" t="s">
        <v>148</v>
      </c>
      <c r="E88" t="s">
        <v>434</v>
      </c>
      <c r="F88">
        <v>100</v>
      </c>
      <c r="G88">
        <v>93</v>
      </c>
      <c r="H88">
        <f t="shared" si="1"/>
        <v>12</v>
      </c>
    </row>
    <row r="89" spans="1:8" x14ac:dyDescent="0.25">
      <c r="A89">
        <v>438</v>
      </c>
      <c r="B89" t="str">
        <f>STANDINGS_SB[[#This Row],[Team]]&amp;STANDINGS_SB[[#This Row],[League]]</f>
        <v>Is It Football Season Yet?Main Event Las Vegas April 1 League 5</v>
      </c>
      <c r="C89" t="s">
        <v>813</v>
      </c>
      <c r="D89" t="s">
        <v>814</v>
      </c>
      <c r="E89" t="s">
        <v>434</v>
      </c>
      <c r="F89">
        <v>90</v>
      </c>
      <c r="G89">
        <v>43.5</v>
      </c>
      <c r="H89">
        <f t="shared" si="1"/>
        <v>13</v>
      </c>
    </row>
    <row r="90" spans="1:8" x14ac:dyDescent="0.25">
      <c r="A90">
        <v>457</v>
      </c>
      <c r="B90" t="str">
        <f>STANDINGS_SB[[#This Row],[Team]]&amp;STANDINGS_SB[[#This Row],[League]]</f>
        <v>Man In BlackMain Event Las Vegas April 1 League 5</v>
      </c>
      <c r="C90" t="s">
        <v>514</v>
      </c>
      <c r="D90" t="s">
        <v>212</v>
      </c>
      <c r="E90" t="s">
        <v>434</v>
      </c>
      <c r="F90">
        <v>82</v>
      </c>
      <c r="G90">
        <v>24</v>
      </c>
      <c r="H90">
        <f t="shared" si="1"/>
        <v>14</v>
      </c>
    </row>
    <row r="91" spans="1:8" x14ac:dyDescent="0.25">
      <c r="A91">
        <v>470</v>
      </c>
      <c r="B91" t="str">
        <f>STANDINGS_SB[[#This Row],[Team]]&amp;STANDINGS_SB[[#This Row],[League]]</f>
        <v>Team RobinsonMain Event Las Vegas April 1 League 5</v>
      </c>
      <c r="C91" t="s">
        <v>59</v>
      </c>
      <c r="D91" t="s">
        <v>60</v>
      </c>
      <c r="E91" t="s">
        <v>434</v>
      </c>
      <c r="F91">
        <v>71</v>
      </c>
      <c r="G91">
        <v>11</v>
      </c>
      <c r="H91">
        <f t="shared" si="1"/>
        <v>15</v>
      </c>
    </row>
    <row r="92" spans="1:8" x14ac:dyDescent="0.25">
      <c r="A92">
        <v>49</v>
      </c>
      <c r="B92" t="str">
        <f>STANDINGS_SB[[#This Row],[Team]]&amp;STANDINGS_SB[[#This Row],[League]]</f>
        <v>Glenneration XMain Event Las Vegas April 1 League 6</v>
      </c>
      <c r="C92" t="s">
        <v>145</v>
      </c>
      <c r="D92" t="s">
        <v>146</v>
      </c>
      <c r="E92" t="s">
        <v>430</v>
      </c>
      <c r="F92">
        <v>155</v>
      </c>
      <c r="G92">
        <v>431.5</v>
      </c>
      <c r="H92">
        <f t="shared" si="1"/>
        <v>1</v>
      </c>
    </row>
    <row r="93" spans="1:8" x14ac:dyDescent="0.25">
      <c r="A93">
        <v>63</v>
      </c>
      <c r="B93" t="str">
        <f>STANDINGS_SB[[#This Row],[Team]]&amp;STANDINGS_SB[[#This Row],[League]]</f>
        <v>Quahogs ME LVMain Event Las Vegas April 1 League 6</v>
      </c>
      <c r="C93" t="s">
        <v>612</v>
      </c>
      <c r="D93" t="s">
        <v>154</v>
      </c>
      <c r="E93" t="s">
        <v>430</v>
      </c>
      <c r="F93">
        <v>150</v>
      </c>
      <c r="G93">
        <v>419</v>
      </c>
      <c r="H93">
        <f t="shared" si="1"/>
        <v>2</v>
      </c>
    </row>
    <row r="94" spans="1:8" x14ac:dyDescent="0.25">
      <c r="A94">
        <v>79</v>
      </c>
      <c r="B94" t="str">
        <f>STANDINGS_SB[[#This Row],[Team]]&amp;STANDINGS_SB[[#This Row],[League]]</f>
        <v>The Goofy BastardsMain Event Las Vegas April 1 League 6</v>
      </c>
      <c r="C94" t="s">
        <v>383</v>
      </c>
      <c r="D94" t="s">
        <v>384</v>
      </c>
      <c r="E94" t="s">
        <v>430</v>
      </c>
      <c r="F94">
        <v>144</v>
      </c>
      <c r="G94">
        <v>402.5</v>
      </c>
      <c r="H94">
        <f t="shared" si="1"/>
        <v>3</v>
      </c>
    </row>
    <row r="95" spans="1:8" x14ac:dyDescent="0.25">
      <c r="A95">
        <v>85</v>
      </c>
      <c r="B95" t="str">
        <f>STANDINGS_SB[[#This Row],[Team]]&amp;STANDINGS_SB[[#This Row],[League]]</f>
        <v>Big Bad Booty DaddyMain Event Las Vegas April 1 League 6</v>
      </c>
      <c r="C95" t="s">
        <v>570</v>
      </c>
      <c r="D95" t="s">
        <v>273</v>
      </c>
      <c r="E95" t="s">
        <v>430</v>
      </c>
      <c r="F95">
        <v>142</v>
      </c>
      <c r="G95">
        <v>394.5</v>
      </c>
      <c r="H95">
        <f t="shared" si="1"/>
        <v>4</v>
      </c>
    </row>
    <row r="96" spans="1:8" x14ac:dyDescent="0.25">
      <c r="A96">
        <v>114</v>
      </c>
      <c r="B96" t="str">
        <f>STANDINGS_SB[[#This Row],[Team]]&amp;STANDINGS_SB[[#This Row],[League]]</f>
        <v>RotoGut MainMain Event Las Vegas April 1 League 6</v>
      </c>
      <c r="C96" t="s">
        <v>429</v>
      </c>
      <c r="D96" t="s">
        <v>116</v>
      </c>
      <c r="E96" t="s">
        <v>430</v>
      </c>
      <c r="F96">
        <v>138</v>
      </c>
      <c r="G96">
        <v>369.5</v>
      </c>
      <c r="H96">
        <f t="shared" si="1"/>
        <v>5</v>
      </c>
    </row>
    <row r="97" spans="1:8" x14ac:dyDescent="0.25">
      <c r="A97">
        <v>187</v>
      </c>
      <c r="B97" t="str">
        <f>STANDINGS_SB[[#This Row],[Team]]&amp;STANDINGS_SB[[#This Row],[League]]</f>
        <v>Serenity Now! LVMain Event Las Vegas April 1 League 6</v>
      </c>
      <c r="C97" t="s">
        <v>499</v>
      </c>
      <c r="D97" t="s">
        <v>198</v>
      </c>
      <c r="E97" t="s">
        <v>430</v>
      </c>
      <c r="F97">
        <v>126</v>
      </c>
      <c r="G97">
        <v>293</v>
      </c>
      <c r="H97">
        <f t="shared" si="1"/>
        <v>6</v>
      </c>
    </row>
    <row r="98" spans="1:8" x14ac:dyDescent="0.25">
      <c r="A98">
        <v>214</v>
      </c>
      <c r="B98" t="str">
        <f>STANDINGS_SB[[#This Row],[Team]]&amp;STANDINGS_SB[[#This Row],[League]]</f>
        <v>KILLEBREWMain Event Las Vegas April 1 League 6</v>
      </c>
      <c r="C98" t="s">
        <v>487</v>
      </c>
      <c r="D98" t="s">
        <v>176</v>
      </c>
      <c r="E98" t="s">
        <v>430</v>
      </c>
      <c r="F98">
        <v>123</v>
      </c>
      <c r="G98">
        <v>267.5</v>
      </c>
      <c r="H98">
        <f t="shared" si="1"/>
        <v>7</v>
      </c>
    </row>
    <row r="99" spans="1:8" x14ac:dyDescent="0.25">
      <c r="A99">
        <v>309</v>
      </c>
      <c r="B99" t="str">
        <f>STANDINGS_SB[[#This Row],[Team]]&amp;STANDINGS_SB[[#This Row],[League]]</f>
        <v>Patches Meningoencephalitis Egg Layer 2Main Event Las Vegas April 1 League 6</v>
      </c>
      <c r="C99" t="s">
        <v>686</v>
      </c>
      <c r="D99" t="s">
        <v>687</v>
      </c>
      <c r="E99" t="s">
        <v>430</v>
      </c>
      <c r="F99">
        <v>111</v>
      </c>
      <c r="G99">
        <v>173</v>
      </c>
      <c r="H99">
        <f t="shared" si="1"/>
        <v>8</v>
      </c>
    </row>
    <row r="100" spans="1:8" x14ac:dyDescent="0.25">
      <c r="A100">
        <v>335</v>
      </c>
      <c r="B100" t="str">
        <f>STANDINGS_SB[[#This Row],[Team]]&amp;STANDINGS_SB[[#This Row],[League]]</f>
        <v>BABIP McBatflipsMain Event Las Vegas April 1 League 6</v>
      </c>
      <c r="C100" t="s">
        <v>305</v>
      </c>
      <c r="D100" t="s">
        <v>24</v>
      </c>
      <c r="E100" t="s">
        <v>430</v>
      </c>
      <c r="F100">
        <v>107</v>
      </c>
      <c r="G100">
        <v>143</v>
      </c>
      <c r="H100">
        <f t="shared" si="1"/>
        <v>9</v>
      </c>
    </row>
    <row r="101" spans="1:8" x14ac:dyDescent="0.25">
      <c r="A101">
        <v>341</v>
      </c>
      <c r="B101" t="str">
        <f>STANDINGS_SB[[#This Row],[Team]]&amp;STANDINGS_SB[[#This Row],[League]]</f>
        <v>Winter has comeMain Event Las Vegas April 1 League 6</v>
      </c>
      <c r="C101" t="s">
        <v>780</v>
      </c>
      <c r="D101" t="s">
        <v>281</v>
      </c>
      <c r="E101" t="s">
        <v>430</v>
      </c>
      <c r="F101">
        <v>107</v>
      </c>
      <c r="G101">
        <v>143</v>
      </c>
      <c r="H101">
        <f t="shared" si="1"/>
        <v>10</v>
      </c>
    </row>
    <row r="102" spans="1:8" x14ac:dyDescent="0.25">
      <c r="A102">
        <v>358</v>
      </c>
      <c r="B102" t="str">
        <f>STANDINGS_SB[[#This Row],[Team]]&amp;STANDINGS_SB[[#This Row],[League]]</f>
        <v>Team ShookMain Event Las Vegas April 1 League 6</v>
      </c>
      <c r="C102" t="s">
        <v>323</v>
      </c>
      <c r="D102" t="s">
        <v>167</v>
      </c>
      <c r="E102" t="s">
        <v>430</v>
      </c>
      <c r="F102">
        <v>105</v>
      </c>
      <c r="G102">
        <v>126.5</v>
      </c>
      <c r="H102">
        <f t="shared" si="1"/>
        <v>11</v>
      </c>
    </row>
    <row r="103" spans="1:8" x14ac:dyDescent="0.25">
      <c r="A103">
        <v>369</v>
      </c>
      <c r="B103" t="str">
        <f>STANDINGS_SB[[#This Row],[Team]]&amp;STANDINGS_SB[[#This Row],[League]]</f>
        <v>Four Headed MonstersMain Event Las Vegas April 1 League 6</v>
      </c>
      <c r="C103" t="s">
        <v>310</v>
      </c>
      <c r="D103" t="s">
        <v>263</v>
      </c>
      <c r="E103" t="s">
        <v>430</v>
      </c>
      <c r="F103">
        <v>103</v>
      </c>
      <c r="G103">
        <v>111.5</v>
      </c>
      <c r="H103">
        <f t="shared" si="1"/>
        <v>12</v>
      </c>
    </row>
    <row r="104" spans="1:8" x14ac:dyDescent="0.25">
      <c r="A104">
        <v>385</v>
      </c>
      <c r="B104" t="str">
        <f>STANDINGS_SB[[#This Row],[Team]]&amp;STANDINGS_SB[[#This Row],[League]]</f>
        <v>Team enfieldMain Event Las Vegas April 1 League 6</v>
      </c>
      <c r="C104" t="s">
        <v>204</v>
      </c>
      <c r="D104" t="s">
        <v>205</v>
      </c>
      <c r="E104" t="s">
        <v>430</v>
      </c>
      <c r="F104">
        <v>101</v>
      </c>
      <c r="G104">
        <v>97</v>
      </c>
      <c r="H104">
        <f t="shared" si="1"/>
        <v>13</v>
      </c>
    </row>
    <row r="105" spans="1:8" x14ac:dyDescent="0.25">
      <c r="A105">
        <v>412</v>
      </c>
      <c r="B105" t="str">
        <f>STANDINGS_SB[[#This Row],[Team]]&amp;STANDINGS_SB[[#This Row],[League]]</f>
        <v>DukesMain Event Las Vegas April 1 League 6</v>
      </c>
      <c r="C105" t="s">
        <v>799</v>
      </c>
      <c r="D105" t="s">
        <v>800</v>
      </c>
      <c r="E105" t="s">
        <v>430</v>
      </c>
      <c r="F105">
        <v>95</v>
      </c>
      <c r="G105">
        <v>68.5</v>
      </c>
      <c r="H105">
        <f t="shared" si="1"/>
        <v>14</v>
      </c>
    </row>
    <row r="106" spans="1:8" x14ac:dyDescent="0.25">
      <c r="A106">
        <v>449</v>
      </c>
      <c r="B106" t="str">
        <f>STANDINGS_SB[[#This Row],[Team]]&amp;STANDINGS_SB[[#This Row],[League]]</f>
        <v>Team HillMain Event Las Vegas April 1 League 6</v>
      </c>
      <c r="C106" t="s">
        <v>747</v>
      </c>
      <c r="D106" t="s">
        <v>266</v>
      </c>
      <c r="E106" t="s">
        <v>430</v>
      </c>
      <c r="F106">
        <v>85</v>
      </c>
      <c r="G106">
        <v>31</v>
      </c>
      <c r="H106">
        <f t="shared" si="1"/>
        <v>15</v>
      </c>
    </row>
    <row r="107" spans="1:8" x14ac:dyDescent="0.25">
      <c r="A107">
        <v>9</v>
      </c>
      <c r="B107" t="str">
        <f>STANDINGS_SB[[#This Row],[Team]]&amp;STANDINGS_SB[[#This Row],[League]]</f>
        <v>Perdido Street StationMain Event Las Vegas March 25 League 1</v>
      </c>
      <c r="C107" t="s">
        <v>605</v>
      </c>
      <c r="D107" t="s">
        <v>402</v>
      </c>
      <c r="E107" t="s">
        <v>474</v>
      </c>
      <c r="F107">
        <v>175</v>
      </c>
      <c r="G107">
        <v>472.5</v>
      </c>
      <c r="H107">
        <f t="shared" si="1"/>
        <v>1</v>
      </c>
    </row>
    <row r="108" spans="1:8" x14ac:dyDescent="0.25">
      <c r="A108">
        <v>23</v>
      </c>
      <c r="B108" t="str">
        <f>STANDINGS_SB[[#This Row],[Team]]&amp;STANDINGS_SB[[#This Row],[League]]</f>
        <v>Doug's DawgsMain Event Las Vegas March 25 League 1</v>
      </c>
      <c r="C108" t="s">
        <v>31</v>
      </c>
      <c r="D108" t="s">
        <v>32</v>
      </c>
      <c r="E108" t="s">
        <v>474</v>
      </c>
      <c r="F108">
        <v>165</v>
      </c>
      <c r="G108">
        <v>457.5</v>
      </c>
      <c r="H108">
        <f t="shared" si="1"/>
        <v>2</v>
      </c>
    </row>
    <row r="109" spans="1:8" x14ac:dyDescent="0.25">
      <c r="A109">
        <v>52</v>
      </c>
      <c r="B109" t="str">
        <f>STANDINGS_SB[[#This Row],[Team]]&amp;STANDINGS_SB[[#This Row],[League]]</f>
        <v>Chip Chop ChipMain Event Las Vegas March 25 League 1</v>
      </c>
      <c r="C109" t="s">
        <v>586</v>
      </c>
      <c r="D109" t="s">
        <v>587</v>
      </c>
      <c r="E109" t="s">
        <v>474</v>
      </c>
      <c r="F109">
        <v>154</v>
      </c>
      <c r="G109">
        <v>428.5</v>
      </c>
      <c r="H109">
        <f t="shared" si="1"/>
        <v>3</v>
      </c>
    </row>
    <row r="110" spans="1:8" x14ac:dyDescent="0.25">
      <c r="A110">
        <v>151</v>
      </c>
      <c r="B110" t="str">
        <f>STANDINGS_SB[[#This Row],[Team]]&amp;STANDINGS_SB[[#This Row],[League]]</f>
        <v>Tigers SlappyMain Event Las Vegas March 25 League 1</v>
      </c>
      <c r="C110" t="s">
        <v>54</v>
      </c>
      <c r="D110" t="s">
        <v>55</v>
      </c>
      <c r="E110" t="s">
        <v>474</v>
      </c>
      <c r="F110">
        <v>132</v>
      </c>
      <c r="G110">
        <v>331.5</v>
      </c>
      <c r="H110">
        <f t="shared" si="1"/>
        <v>4</v>
      </c>
    </row>
    <row r="111" spans="1:8" x14ac:dyDescent="0.25">
      <c r="A111">
        <v>161</v>
      </c>
      <c r="B111" t="str">
        <f>STANDINGS_SB[[#This Row],[Team]]&amp;STANDINGS_SB[[#This Row],[League]]</f>
        <v>*Rog*Main Event Las Vegas March 25 League 1</v>
      </c>
      <c r="C111" t="s">
        <v>488</v>
      </c>
      <c r="D111" t="s">
        <v>244</v>
      </c>
      <c r="E111" t="s">
        <v>474</v>
      </c>
      <c r="F111">
        <v>129</v>
      </c>
      <c r="G111">
        <v>315.5</v>
      </c>
      <c r="H111">
        <f t="shared" si="1"/>
        <v>5</v>
      </c>
    </row>
    <row r="112" spans="1:8" x14ac:dyDescent="0.25">
      <c r="A112">
        <v>177</v>
      </c>
      <c r="B112" t="str">
        <f>STANDINGS_SB[[#This Row],[Team]]&amp;STANDINGS_SB[[#This Row],[League]]</f>
        <v>Atlanta 4 4 4'sMain Event Las Vegas March 25 League 1</v>
      </c>
      <c r="C112" t="s">
        <v>387</v>
      </c>
      <c r="D112" t="s">
        <v>109</v>
      </c>
      <c r="E112" t="s">
        <v>474</v>
      </c>
      <c r="F112">
        <v>127</v>
      </c>
      <c r="G112">
        <v>300</v>
      </c>
      <c r="H112">
        <f t="shared" si="1"/>
        <v>6</v>
      </c>
    </row>
    <row r="113" spans="1:8" x14ac:dyDescent="0.25">
      <c r="A113">
        <v>183</v>
      </c>
      <c r="B113" t="str">
        <f>STANDINGS_SB[[#This Row],[Team]]&amp;STANDINGS_SB[[#This Row],[League]]</f>
        <v>The Flaming RoostersMain Event Las Vegas March 25 League 1</v>
      </c>
      <c r="C113" t="s">
        <v>169</v>
      </c>
      <c r="D113" t="s">
        <v>170</v>
      </c>
      <c r="E113" t="s">
        <v>474</v>
      </c>
      <c r="F113">
        <v>127</v>
      </c>
      <c r="G113">
        <v>300</v>
      </c>
      <c r="H113">
        <f t="shared" si="1"/>
        <v>7</v>
      </c>
    </row>
    <row r="114" spans="1:8" x14ac:dyDescent="0.25">
      <c r="A114">
        <v>267</v>
      </c>
      <c r="B114" t="str">
        <f>STANDINGS_SB[[#This Row],[Team]]&amp;STANDINGS_SB[[#This Row],[League]]</f>
        <v>TEAM RIVERA1Main Event Las Vegas March 25 League 1</v>
      </c>
      <c r="C114" t="s">
        <v>692</v>
      </c>
      <c r="D114" t="s">
        <v>693</v>
      </c>
      <c r="E114" t="s">
        <v>474</v>
      </c>
      <c r="F114">
        <v>117</v>
      </c>
      <c r="G114">
        <v>216.5</v>
      </c>
      <c r="H114">
        <f t="shared" si="1"/>
        <v>8</v>
      </c>
    </row>
    <row r="115" spans="1:8" x14ac:dyDescent="0.25">
      <c r="A115">
        <v>281</v>
      </c>
      <c r="B115" t="str">
        <f>STANDINGS_SB[[#This Row],[Team]]&amp;STANDINGS_SB[[#This Row],[League]]</f>
        <v>Welcome to StevielandMain Event Las Vegas March 25 League 1</v>
      </c>
      <c r="C115" t="s">
        <v>96</v>
      </c>
      <c r="D115" t="s">
        <v>97</v>
      </c>
      <c r="E115" t="s">
        <v>474</v>
      </c>
      <c r="F115">
        <v>115</v>
      </c>
      <c r="G115">
        <v>201</v>
      </c>
      <c r="H115">
        <f t="shared" si="1"/>
        <v>9</v>
      </c>
    </row>
    <row r="116" spans="1:8" x14ac:dyDescent="0.25">
      <c r="A116">
        <v>304</v>
      </c>
      <c r="B116" t="str">
        <f>STANDINGS_SB[[#This Row],[Team]]&amp;STANDINGS_SB[[#This Row],[League]]</f>
        <v>CC's DesperadosMain Event Las Vegas March 25 League 1</v>
      </c>
      <c r="C116" t="s">
        <v>157</v>
      </c>
      <c r="D116" t="s">
        <v>158</v>
      </c>
      <c r="E116" t="s">
        <v>474</v>
      </c>
      <c r="F116">
        <v>111</v>
      </c>
      <c r="G116">
        <v>173</v>
      </c>
      <c r="H116">
        <f t="shared" si="1"/>
        <v>10</v>
      </c>
    </row>
    <row r="117" spans="1:8" x14ac:dyDescent="0.25">
      <c r="A117">
        <v>308</v>
      </c>
      <c r="B117" t="str">
        <f>STANDINGS_SB[[#This Row],[Team]]&amp;STANDINGS_SB[[#This Row],[League]]</f>
        <v>Low TalkersMain Event Las Vegas March 25 League 1</v>
      </c>
      <c r="C117" t="s">
        <v>189</v>
      </c>
      <c r="D117" t="s">
        <v>190</v>
      </c>
      <c r="E117" t="s">
        <v>474</v>
      </c>
      <c r="F117">
        <v>111</v>
      </c>
      <c r="G117">
        <v>173</v>
      </c>
      <c r="H117">
        <f t="shared" si="1"/>
        <v>11</v>
      </c>
    </row>
    <row r="118" spans="1:8" x14ac:dyDescent="0.25">
      <c r="A118">
        <v>388</v>
      </c>
      <c r="B118" t="str">
        <f>STANDINGS_SB[[#This Row],[Team]]&amp;STANDINGS_SB[[#This Row],[League]]</f>
        <v>Prestige WorldwideMain Event Las Vegas March 25 League 1</v>
      </c>
      <c r="C118" t="s">
        <v>403</v>
      </c>
      <c r="D118" t="s">
        <v>404</v>
      </c>
      <c r="E118" t="s">
        <v>474</v>
      </c>
      <c r="F118">
        <v>100</v>
      </c>
      <c r="G118">
        <v>93</v>
      </c>
      <c r="H118">
        <f t="shared" si="1"/>
        <v>12</v>
      </c>
    </row>
    <row r="119" spans="1:8" x14ac:dyDescent="0.25">
      <c r="A119">
        <v>409</v>
      </c>
      <c r="B119" t="str">
        <f>STANDINGS_SB[[#This Row],[Team]]&amp;STANDINGS_SB[[#This Row],[League]]</f>
        <v>The Notorious C.O.Z.Main Event Las Vegas March 25 League 1</v>
      </c>
      <c r="C119" t="s">
        <v>491</v>
      </c>
      <c r="D119" t="s">
        <v>122</v>
      </c>
      <c r="E119" t="s">
        <v>474</v>
      </c>
      <c r="F119">
        <v>96</v>
      </c>
      <c r="G119">
        <v>73.5</v>
      </c>
      <c r="H119">
        <f t="shared" si="1"/>
        <v>13</v>
      </c>
    </row>
    <row r="120" spans="1:8" x14ac:dyDescent="0.25">
      <c r="A120">
        <v>447</v>
      </c>
      <c r="B120" t="str">
        <f>STANDINGS_SB[[#This Row],[Team]]&amp;STANDINGS_SB[[#This Row],[League]]</f>
        <v>Moose on the LooseMain Event Las Vegas March 25 League 1</v>
      </c>
      <c r="C120" t="s">
        <v>214</v>
      </c>
      <c r="D120" t="s">
        <v>66</v>
      </c>
      <c r="E120" t="s">
        <v>474</v>
      </c>
      <c r="F120">
        <v>86</v>
      </c>
      <c r="G120">
        <v>33.5</v>
      </c>
      <c r="H120">
        <f t="shared" si="1"/>
        <v>14</v>
      </c>
    </row>
    <row r="121" spans="1:8" x14ac:dyDescent="0.25">
      <c r="A121">
        <v>476</v>
      </c>
      <c r="B121" t="str">
        <f>STANDINGS_SB[[#This Row],[Team]]&amp;STANDINGS_SB[[#This Row],[League]]</f>
        <v>Team ShairsonMain Event Las Vegas March 25 League 1</v>
      </c>
      <c r="C121" t="s">
        <v>860</v>
      </c>
      <c r="D121" t="s">
        <v>180</v>
      </c>
      <c r="E121" t="s">
        <v>474</v>
      </c>
      <c r="F121">
        <v>66</v>
      </c>
      <c r="G121">
        <v>5</v>
      </c>
      <c r="H121">
        <f t="shared" si="1"/>
        <v>15</v>
      </c>
    </row>
    <row r="122" spans="1:8" x14ac:dyDescent="0.25">
      <c r="A122">
        <v>65</v>
      </c>
      <c r="B122" t="str">
        <f>STANDINGS_SB[[#This Row],[Team]]&amp;STANDINGS_SB[[#This Row],[League]]</f>
        <v>Team passalacquaMain Event Las Vegas March 25 League 2</v>
      </c>
      <c r="C122" t="s">
        <v>467</v>
      </c>
      <c r="D122" t="s">
        <v>468</v>
      </c>
      <c r="E122" t="s">
        <v>453</v>
      </c>
      <c r="F122">
        <v>149</v>
      </c>
      <c r="G122">
        <v>415</v>
      </c>
      <c r="H122">
        <f t="shared" si="1"/>
        <v>1</v>
      </c>
    </row>
    <row r="123" spans="1:8" x14ac:dyDescent="0.25">
      <c r="A123">
        <v>74</v>
      </c>
      <c r="B123" t="str">
        <f>STANDINGS_SB[[#This Row],[Team]]&amp;STANDINGS_SB[[#This Row],[League]]</f>
        <v>Sultans of SmackMain Event Las Vegas March 25 League 2</v>
      </c>
      <c r="C123" t="s">
        <v>98</v>
      </c>
      <c r="D123" t="s">
        <v>99</v>
      </c>
      <c r="E123" t="s">
        <v>453</v>
      </c>
      <c r="F123">
        <v>146</v>
      </c>
      <c r="G123">
        <v>407</v>
      </c>
      <c r="H123">
        <f t="shared" si="1"/>
        <v>2</v>
      </c>
    </row>
    <row r="124" spans="1:8" x14ac:dyDescent="0.25">
      <c r="A124">
        <v>84</v>
      </c>
      <c r="B124" t="str">
        <f>STANDINGS_SB[[#This Row],[Team]]&amp;STANDINGS_SB[[#This Row],[League]]</f>
        <v>Bench BlazersMain Event Las Vegas March 25 League 2</v>
      </c>
      <c r="C124" t="s">
        <v>515</v>
      </c>
      <c r="D124" t="s">
        <v>515</v>
      </c>
      <c r="E124" t="s">
        <v>453</v>
      </c>
      <c r="F124">
        <v>142</v>
      </c>
      <c r="G124">
        <v>394.5</v>
      </c>
      <c r="H124">
        <f t="shared" si="1"/>
        <v>3</v>
      </c>
    </row>
    <row r="125" spans="1:8" x14ac:dyDescent="0.25">
      <c r="A125">
        <v>118</v>
      </c>
      <c r="B125" t="str">
        <f>STANDINGS_SB[[#This Row],[Team]]&amp;STANDINGS_SB[[#This Row],[League]]</f>
        <v>MoneyMain Event Las Vegas March 25 League 2</v>
      </c>
      <c r="C125" t="s">
        <v>736</v>
      </c>
      <c r="D125" t="s">
        <v>67</v>
      </c>
      <c r="E125" t="s">
        <v>453</v>
      </c>
      <c r="F125">
        <v>137</v>
      </c>
      <c r="G125">
        <v>361</v>
      </c>
      <c r="H125">
        <f t="shared" si="1"/>
        <v>4</v>
      </c>
    </row>
    <row r="126" spans="1:8" x14ac:dyDescent="0.25">
      <c r="A126">
        <v>155</v>
      </c>
      <c r="B126" t="str">
        <f>STANDINGS_SB[[#This Row],[Team]]&amp;STANDINGS_SB[[#This Row],[League]]</f>
        <v>Dutch MafiaMain Event Las Vegas March 25 League 2</v>
      </c>
      <c r="C126" t="s">
        <v>222</v>
      </c>
      <c r="D126" t="s">
        <v>223</v>
      </c>
      <c r="E126" t="s">
        <v>453</v>
      </c>
      <c r="F126">
        <v>130</v>
      </c>
      <c r="G126">
        <v>324</v>
      </c>
      <c r="H126">
        <f t="shared" si="1"/>
        <v>5</v>
      </c>
    </row>
    <row r="127" spans="1:8" x14ac:dyDescent="0.25">
      <c r="A127">
        <v>190</v>
      </c>
      <c r="B127" t="str">
        <f>STANDINGS_SB[[#This Row],[Team]]&amp;STANDINGS_SB[[#This Row],[League]]</f>
        <v>Wild Willie's TeamMain Event Las Vegas March 25 League 2</v>
      </c>
      <c r="C127" t="s">
        <v>576</v>
      </c>
      <c r="D127" t="s">
        <v>179</v>
      </c>
      <c r="E127" t="s">
        <v>453</v>
      </c>
      <c r="F127">
        <v>126</v>
      </c>
      <c r="G127">
        <v>293</v>
      </c>
      <c r="H127">
        <f t="shared" si="1"/>
        <v>6</v>
      </c>
    </row>
    <row r="128" spans="1:8" x14ac:dyDescent="0.25">
      <c r="A128">
        <v>200</v>
      </c>
      <c r="B128" t="str">
        <f>STANDINGS_SB[[#This Row],[Team]]&amp;STANDINGS_SB[[#This Row],[League]]</f>
        <v>zzzzzzzzMain Event Las Vegas March 25 League 2</v>
      </c>
      <c r="C128" t="s">
        <v>841</v>
      </c>
      <c r="D128" t="s">
        <v>110</v>
      </c>
      <c r="E128" t="s">
        <v>453</v>
      </c>
      <c r="F128">
        <v>125</v>
      </c>
      <c r="G128">
        <v>285.5</v>
      </c>
      <c r="H128">
        <f t="shared" si="1"/>
        <v>7</v>
      </c>
    </row>
    <row r="129" spans="1:8" x14ac:dyDescent="0.25">
      <c r="A129">
        <v>206</v>
      </c>
      <c r="B129" t="str">
        <f>STANDINGS_SB[[#This Row],[Team]]&amp;STANDINGS_SB[[#This Row],[League]]</f>
        <v>Rock n' PipesMain Event Las Vegas March 25 League 2</v>
      </c>
      <c r="C129" t="s">
        <v>666</v>
      </c>
      <c r="D129" t="s">
        <v>667</v>
      </c>
      <c r="E129" t="s">
        <v>453</v>
      </c>
      <c r="F129">
        <v>124</v>
      </c>
      <c r="G129">
        <v>276</v>
      </c>
      <c r="H129">
        <f t="shared" si="1"/>
        <v>8</v>
      </c>
    </row>
    <row r="130" spans="1:8" x14ac:dyDescent="0.25">
      <c r="A130">
        <v>262</v>
      </c>
      <c r="B130" t="str">
        <f>STANDINGS_SB[[#This Row],[Team]]&amp;STANDINGS_SB[[#This Row],[League]]</f>
        <v>Betts All InMain Event Las Vegas March 25 League 2</v>
      </c>
      <c r="C130" t="s">
        <v>853</v>
      </c>
      <c r="D130" t="s">
        <v>854</v>
      </c>
      <c r="E130" t="s">
        <v>453</v>
      </c>
      <c r="F130">
        <v>117</v>
      </c>
      <c r="G130">
        <v>216.5</v>
      </c>
      <c r="H130">
        <f t="shared" ref="H130:H193" si="2">IF(E130=E129,H129+1,1)</f>
        <v>9</v>
      </c>
    </row>
    <row r="131" spans="1:8" x14ac:dyDescent="0.25">
      <c r="A131">
        <v>290</v>
      </c>
      <c r="B131" t="str">
        <f>STANDINGS_SB[[#This Row],[Team]]&amp;STANDINGS_SB[[#This Row],[League]]</f>
        <v>MudhensMain Event Las Vegas March 25 League 2</v>
      </c>
      <c r="C131" t="s">
        <v>18</v>
      </c>
      <c r="D131" t="s">
        <v>19</v>
      </c>
      <c r="E131" t="s">
        <v>453</v>
      </c>
      <c r="F131">
        <v>113</v>
      </c>
      <c r="G131">
        <v>190.5</v>
      </c>
      <c r="H131">
        <f t="shared" si="2"/>
        <v>10</v>
      </c>
    </row>
    <row r="132" spans="1:8" x14ac:dyDescent="0.25">
      <c r="A132">
        <v>295</v>
      </c>
      <c r="B132" t="str">
        <f>STANDINGS_SB[[#This Row],[Team]]&amp;STANDINGS_SB[[#This Row],[League]]</f>
        <v>Bellagio HeistMain Event Las Vegas March 25 League 2</v>
      </c>
      <c r="C132" t="s">
        <v>671</v>
      </c>
      <c r="D132" t="s">
        <v>673</v>
      </c>
      <c r="E132" t="s">
        <v>453</v>
      </c>
      <c r="F132">
        <v>112</v>
      </c>
      <c r="G132">
        <v>182.5</v>
      </c>
      <c r="H132">
        <f t="shared" si="2"/>
        <v>11</v>
      </c>
    </row>
    <row r="133" spans="1:8" x14ac:dyDescent="0.25">
      <c r="A133">
        <v>340</v>
      </c>
      <c r="B133" t="str">
        <f>STANDINGS_SB[[#This Row],[Team]]&amp;STANDINGS_SB[[#This Row],[League]]</f>
        <v>Team WarnerMain Event Las Vegas March 25 League 2</v>
      </c>
      <c r="C133" t="s">
        <v>161</v>
      </c>
      <c r="D133" t="s">
        <v>162</v>
      </c>
      <c r="E133" t="s">
        <v>453</v>
      </c>
      <c r="F133">
        <v>107</v>
      </c>
      <c r="G133">
        <v>143</v>
      </c>
      <c r="H133">
        <f t="shared" si="2"/>
        <v>12</v>
      </c>
    </row>
    <row r="134" spans="1:8" x14ac:dyDescent="0.25">
      <c r="A134">
        <v>351</v>
      </c>
      <c r="B134" t="str">
        <f>STANDINGS_SB[[#This Row],[Team]]&amp;STANDINGS_SB[[#This Row],[League]]</f>
        <v>Butler Baseball ClubMain Event Las Vegas March 25 League 2</v>
      </c>
      <c r="C134" t="s">
        <v>730</v>
      </c>
      <c r="D134" t="s">
        <v>731</v>
      </c>
      <c r="E134" t="s">
        <v>453</v>
      </c>
      <c r="F134">
        <v>105</v>
      </c>
      <c r="G134">
        <v>126.5</v>
      </c>
      <c r="H134">
        <f t="shared" si="2"/>
        <v>13</v>
      </c>
    </row>
    <row r="135" spans="1:8" x14ac:dyDescent="0.25">
      <c r="A135">
        <v>352</v>
      </c>
      <c r="B135" t="str">
        <f>STANDINGS_SB[[#This Row],[Team]]&amp;STANDINGS_SB[[#This Row],[League]]</f>
        <v>Clown Question BroMain Event Las Vegas March 25 League 2</v>
      </c>
      <c r="C135" t="s">
        <v>562</v>
      </c>
      <c r="D135" t="s">
        <v>564</v>
      </c>
      <c r="E135" t="s">
        <v>453</v>
      </c>
      <c r="F135">
        <v>105</v>
      </c>
      <c r="G135">
        <v>126.5</v>
      </c>
      <c r="H135">
        <f t="shared" si="2"/>
        <v>14</v>
      </c>
    </row>
    <row r="136" spans="1:8" x14ac:dyDescent="0.25">
      <c r="A136">
        <v>459</v>
      </c>
      <c r="B136" t="str">
        <f>STANDINGS_SB[[#This Row],[Team]]&amp;STANDINGS_SB[[#This Row],[League]]</f>
        <v>What Happens in Vegas...Main Event Las Vegas March 25 League 2</v>
      </c>
      <c r="C136" t="s">
        <v>724</v>
      </c>
      <c r="D136" t="s">
        <v>240</v>
      </c>
      <c r="E136" t="s">
        <v>453</v>
      </c>
      <c r="F136">
        <v>80</v>
      </c>
      <c r="G136">
        <v>22.5</v>
      </c>
      <c r="H136">
        <f t="shared" si="2"/>
        <v>15</v>
      </c>
    </row>
    <row r="137" spans="1:8" x14ac:dyDescent="0.25">
      <c r="A137">
        <v>2</v>
      </c>
      <c r="B137" t="str">
        <f>STANDINGS_SB[[#This Row],[Team]]&amp;STANDINGS_SB[[#This Row],[League]]</f>
        <v>Stewie's Team 1Main Event Las Vegas March 30 5 pm PT</v>
      </c>
      <c r="C137" t="s">
        <v>626</v>
      </c>
      <c r="D137" t="s">
        <v>271</v>
      </c>
      <c r="E137" t="s">
        <v>478</v>
      </c>
      <c r="F137">
        <v>191</v>
      </c>
      <c r="G137">
        <v>479</v>
      </c>
      <c r="H137">
        <f t="shared" si="2"/>
        <v>1</v>
      </c>
    </row>
    <row r="138" spans="1:8" x14ac:dyDescent="0.25">
      <c r="A138">
        <v>21</v>
      </c>
      <c r="B138" t="str">
        <f>STANDINGS_SB[[#This Row],[Team]]&amp;STANDINGS_SB[[#This Row],[League]]</f>
        <v>The Ron Jeremy of Midget PornMain Event Las Vegas March 30 5 pm PT</v>
      </c>
      <c r="C138" t="s">
        <v>368</v>
      </c>
      <c r="D138" t="s">
        <v>126</v>
      </c>
      <c r="E138" t="s">
        <v>478</v>
      </c>
      <c r="F138">
        <v>167</v>
      </c>
      <c r="G138">
        <v>461.5</v>
      </c>
      <c r="H138">
        <f t="shared" si="2"/>
        <v>2</v>
      </c>
    </row>
    <row r="139" spans="1:8" x14ac:dyDescent="0.25">
      <c r="A139">
        <v>60</v>
      </c>
      <c r="B139" t="str">
        <f>STANDINGS_SB[[#This Row],[Team]]&amp;STANDINGS_SB[[#This Row],[League]]</f>
        <v>Murder Inc.Main Event Las Vegas March 30 5 pm PT</v>
      </c>
      <c r="C139" t="s">
        <v>386</v>
      </c>
      <c r="D139" t="s">
        <v>131</v>
      </c>
      <c r="E139" t="s">
        <v>478</v>
      </c>
      <c r="F139">
        <v>151</v>
      </c>
      <c r="G139">
        <v>422</v>
      </c>
      <c r="H139">
        <f t="shared" si="2"/>
        <v>3</v>
      </c>
    </row>
    <row r="140" spans="1:8" x14ac:dyDescent="0.25">
      <c r="A140">
        <v>108</v>
      </c>
      <c r="B140" t="str">
        <f>STANDINGS_SB[[#This Row],[Team]]&amp;STANDINGS_SB[[#This Row],[League]]</f>
        <v>BNBearsMain Event Las Vegas March 30 5 pm PT</v>
      </c>
      <c r="C140" t="s">
        <v>477</v>
      </c>
      <c r="D140" t="s">
        <v>139</v>
      </c>
      <c r="E140" t="s">
        <v>478</v>
      </c>
      <c r="F140">
        <v>138</v>
      </c>
      <c r="G140">
        <v>369.5</v>
      </c>
      <c r="H140">
        <f t="shared" si="2"/>
        <v>4</v>
      </c>
    </row>
    <row r="141" spans="1:8" x14ac:dyDescent="0.25">
      <c r="A141">
        <v>121</v>
      </c>
      <c r="B141" t="str">
        <f>STANDINGS_SB[[#This Row],[Team]]&amp;STANDINGS_SB[[#This Row],[League]]</f>
        <v>PACO THYMEMain Event Las Vegas March 30 5 pm PT</v>
      </c>
      <c r="C141" t="s">
        <v>80</v>
      </c>
      <c r="D141" t="s">
        <v>81</v>
      </c>
      <c r="E141" t="s">
        <v>478</v>
      </c>
      <c r="F141">
        <v>137</v>
      </c>
      <c r="G141">
        <v>361</v>
      </c>
      <c r="H141">
        <f t="shared" si="2"/>
        <v>5</v>
      </c>
    </row>
    <row r="142" spans="1:8" x14ac:dyDescent="0.25">
      <c r="A142">
        <v>201</v>
      </c>
      <c r="B142" t="str">
        <f>STANDINGS_SB[[#This Row],[Team]]&amp;STANDINGS_SB[[#This Row],[League]]</f>
        <v>Baseball FuriesMain Event Las Vegas March 30 5 pm PT</v>
      </c>
      <c r="C142" t="s">
        <v>45</v>
      </c>
      <c r="D142" t="s">
        <v>46</v>
      </c>
      <c r="E142" t="s">
        <v>478</v>
      </c>
      <c r="F142">
        <v>124</v>
      </c>
      <c r="G142">
        <v>276</v>
      </c>
      <c r="H142">
        <f t="shared" si="2"/>
        <v>6</v>
      </c>
    </row>
    <row r="143" spans="1:8" x14ac:dyDescent="0.25">
      <c r="A143">
        <v>218</v>
      </c>
      <c r="B143" t="str">
        <f>STANDINGS_SB[[#This Row],[Team]]&amp;STANDINGS_SB[[#This Row],[League]]</f>
        <v>DegeneratesMain Event Las Vegas March 30 5 pm PT</v>
      </c>
      <c r="C143" t="s">
        <v>708</v>
      </c>
      <c r="D143" t="s">
        <v>709</v>
      </c>
      <c r="E143" t="s">
        <v>478</v>
      </c>
      <c r="F143">
        <v>122</v>
      </c>
      <c r="G143">
        <v>259.5</v>
      </c>
      <c r="H143">
        <f t="shared" si="2"/>
        <v>7</v>
      </c>
    </row>
    <row r="144" spans="1:8" x14ac:dyDescent="0.25">
      <c r="A144">
        <v>229</v>
      </c>
      <c r="B144" t="str">
        <f>STANDINGS_SB[[#This Row],[Team]]&amp;STANDINGS_SB[[#This Row],[League]]</f>
        <v>MudhensMain Event Las Vegas March 30 5 pm PT</v>
      </c>
      <c r="C144" t="s">
        <v>18</v>
      </c>
      <c r="D144" t="s">
        <v>19</v>
      </c>
      <c r="E144" t="s">
        <v>478</v>
      </c>
      <c r="F144">
        <v>121</v>
      </c>
      <c r="G144">
        <v>252.5</v>
      </c>
      <c r="H144">
        <f t="shared" si="2"/>
        <v>8</v>
      </c>
    </row>
    <row r="145" spans="1:8" x14ac:dyDescent="0.25">
      <c r="A145">
        <v>265</v>
      </c>
      <c r="B145" t="str">
        <f>STANDINGS_SB[[#This Row],[Team]]&amp;STANDINGS_SB[[#This Row],[League]]</f>
        <v>SandstormMain Event Las Vegas March 30 5 pm PT</v>
      </c>
      <c r="C145" t="s">
        <v>830</v>
      </c>
      <c r="D145" t="s">
        <v>831</v>
      </c>
      <c r="E145" t="s">
        <v>478</v>
      </c>
      <c r="F145">
        <v>117</v>
      </c>
      <c r="G145">
        <v>216.5</v>
      </c>
      <c r="H145">
        <f t="shared" si="2"/>
        <v>9</v>
      </c>
    </row>
    <row r="146" spans="1:8" x14ac:dyDescent="0.25">
      <c r="A146">
        <v>359</v>
      </c>
      <c r="B146" t="str">
        <f>STANDINGS_SB[[#This Row],[Team]]&amp;STANDINGS_SB[[#This Row],[League]]</f>
        <v>The ShirishamaMain Event Las Vegas March 30 5 pm PT</v>
      </c>
      <c r="C146" t="s">
        <v>837</v>
      </c>
      <c r="D146" t="s">
        <v>839</v>
      </c>
      <c r="E146" t="s">
        <v>478</v>
      </c>
      <c r="F146">
        <v>105</v>
      </c>
      <c r="G146">
        <v>126.5</v>
      </c>
      <c r="H146">
        <f t="shared" si="2"/>
        <v>10</v>
      </c>
    </row>
    <row r="147" spans="1:8" x14ac:dyDescent="0.25">
      <c r="A147">
        <v>366</v>
      </c>
      <c r="B147" t="str">
        <f>STANDINGS_SB[[#This Row],[Team]]&amp;STANDINGS_SB[[#This Row],[League]]</f>
        <v>Arnold's RugMain Event Las Vegas March 30 5 pm PT</v>
      </c>
      <c r="C147" t="s">
        <v>306</v>
      </c>
      <c r="D147" t="s">
        <v>35</v>
      </c>
      <c r="E147" t="s">
        <v>478</v>
      </c>
      <c r="F147">
        <v>103</v>
      </c>
      <c r="G147">
        <v>111.5</v>
      </c>
      <c r="H147">
        <f t="shared" si="2"/>
        <v>11</v>
      </c>
    </row>
    <row r="148" spans="1:8" x14ac:dyDescent="0.25">
      <c r="A148">
        <v>377</v>
      </c>
      <c r="B148" t="str">
        <f>STANDINGS_SB[[#This Row],[Team]]&amp;STANDINGS_SB[[#This Row],[League]]</f>
        <v>KILLEBREWMain Event Las Vegas March 30 5 pm PT</v>
      </c>
      <c r="C148" t="s">
        <v>487</v>
      </c>
      <c r="D148" t="s">
        <v>176</v>
      </c>
      <c r="E148" t="s">
        <v>478</v>
      </c>
      <c r="F148">
        <v>102</v>
      </c>
      <c r="G148">
        <v>103</v>
      </c>
      <c r="H148">
        <f t="shared" si="2"/>
        <v>12</v>
      </c>
    </row>
    <row r="149" spans="1:8" x14ac:dyDescent="0.25">
      <c r="A149">
        <v>446</v>
      </c>
      <c r="B149" t="str">
        <f>STANDINGS_SB[[#This Row],[Team]]&amp;STANDINGS_SB[[#This Row],[League]]</f>
        <v>Low TalkersMain Event Las Vegas March 30 5 pm PT</v>
      </c>
      <c r="C149" t="s">
        <v>189</v>
      </c>
      <c r="D149" t="s">
        <v>190</v>
      </c>
      <c r="E149" t="s">
        <v>478</v>
      </c>
      <c r="F149">
        <v>88</v>
      </c>
      <c r="G149">
        <v>35.5</v>
      </c>
      <c r="H149">
        <f t="shared" si="2"/>
        <v>13</v>
      </c>
    </row>
    <row r="150" spans="1:8" x14ac:dyDescent="0.25">
      <c r="A150">
        <v>455</v>
      </c>
      <c r="B150" t="str">
        <f>STANDINGS_SB[[#This Row],[Team]]&amp;STANDINGS_SB[[#This Row],[League]]</f>
        <v>Main Squeeze 1Main Event Las Vegas March 30 5 pm PT</v>
      </c>
      <c r="C150" t="s">
        <v>750</v>
      </c>
      <c r="D150" t="s">
        <v>238</v>
      </c>
      <c r="E150" t="s">
        <v>478</v>
      </c>
      <c r="F150">
        <v>83</v>
      </c>
      <c r="G150">
        <v>26</v>
      </c>
      <c r="H150">
        <f t="shared" si="2"/>
        <v>14</v>
      </c>
    </row>
    <row r="151" spans="1:8" x14ac:dyDescent="0.25">
      <c r="A151">
        <v>475</v>
      </c>
      <c r="B151" t="str">
        <f>STANDINGS_SB[[#This Row],[Team]]&amp;STANDINGS_SB[[#This Row],[League]]</f>
        <v>Team enfieldMain Event Las Vegas March 30 5 pm PT</v>
      </c>
      <c r="C151" t="s">
        <v>204</v>
      </c>
      <c r="D151" t="s">
        <v>205</v>
      </c>
      <c r="E151" t="s">
        <v>478</v>
      </c>
      <c r="F151">
        <v>68</v>
      </c>
      <c r="G151">
        <v>6.5</v>
      </c>
      <c r="H151">
        <f t="shared" si="2"/>
        <v>15</v>
      </c>
    </row>
    <row r="152" spans="1:8" x14ac:dyDescent="0.25">
      <c r="A152">
        <v>8</v>
      </c>
      <c r="B152" t="str">
        <f>STANDINGS_SB[[#This Row],[Team]]&amp;STANDINGS_SB[[#This Row],[League]]</f>
        <v>Ordentligt Sommar SemesterMain Event New York March 25 League 1</v>
      </c>
      <c r="C152" t="s">
        <v>705</v>
      </c>
      <c r="D152" t="s">
        <v>61</v>
      </c>
      <c r="E152" t="s">
        <v>432</v>
      </c>
      <c r="F152">
        <v>175</v>
      </c>
      <c r="G152">
        <v>472.5</v>
      </c>
      <c r="H152">
        <f t="shared" si="2"/>
        <v>1</v>
      </c>
    </row>
    <row r="153" spans="1:8" x14ac:dyDescent="0.25">
      <c r="A153">
        <v>27</v>
      </c>
      <c r="B153" t="str">
        <f>STANDINGS_SB[[#This Row],[Team]]&amp;STANDINGS_SB[[#This Row],[League]]</f>
        <v>bluebloodsMain Event New York March 25 League 1</v>
      </c>
      <c r="C153" t="s">
        <v>199</v>
      </c>
      <c r="D153" t="s">
        <v>200</v>
      </c>
      <c r="E153" t="s">
        <v>432</v>
      </c>
      <c r="F153">
        <v>164</v>
      </c>
      <c r="G153">
        <v>455</v>
      </c>
      <c r="H153">
        <f t="shared" si="2"/>
        <v>2</v>
      </c>
    </row>
    <row r="154" spans="1:8" x14ac:dyDescent="0.25">
      <c r="A154">
        <v>122</v>
      </c>
      <c r="B154" t="str">
        <f>STANDINGS_SB[[#This Row],[Team]]&amp;STANDINGS_SB[[#This Row],[League]]</f>
        <v>The FighterMain Event New York March 25 League 1</v>
      </c>
      <c r="C154" t="s">
        <v>607</v>
      </c>
      <c r="D154" t="s">
        <v>270</v>
      </c>
      <c r="E154" t="s">
        <v>432</v>
      </c>
      <c r="F154">
        <v>137</v>
      </c>
      <c r="G154">
        <v>361</v>
      </c>
      <c r="H154">
        <f t="shared" si="2"/>
        <v>3</v>
      </c>
    </row>
    <row r="155" spans="1:8" x14ac:dyDescent="0.25">
      <c r="A155">
        <v>129</v>
      </c>
      <c r="B155" t="str">
        <f>STANDINGS_SB[[#This Row],[Team]]&amp;STANDINGS_SB[[#This Row],[League]]</f>
        <v>VenomMain Event New York March 25 League 1</v>
      </c>
      <c r="C155" t="s">
        <v>746</v>
      </c>
      <c r="D155" t="s">
        <v>70</v>
      </c>
      <c r="E155" t="s">
        <v>432</v>
      </c>
      <c r="F155">
        <v>136</v>
      </c>
      <c r="G155">
        <v>354.5</v>
      </c>
      <c r="H155">
        <f t="shared" si="2"/>
        <v>4</v>
      </c>
    </row>
    <row r="156" spans="1:8" x14ac:dyDescent="0.25">
      <c r="A156">
        <v>176</v>
      </c>
      <c r="B156" t="str">
        <f>STANDINGS_SB[[#This Row],[Team]]&amp;STANDINGS_SB[[#This Row],[League]]</f>
        <v>The Christian Vazquez ExperienceMain Event New York March 25 League 1</v>
      </c>
      <c r="C156" t="s">
        <v>544</v>
      </c>
      <c r="D156" t="s">
        <v>545</v>
      </c>
      <c r="E156" t="s">
        <v>432</v>
      </c>
      <c r="F156">
        <v>128</v>
      </c>
      <c r="G156">
        <v>307.5</v>
      </c>
      <c r="H156">
        <f t="shared" si="2"/>
        <v>5</v>
      </c>
    </row>
    <row r="157" spans="1:8" x14ac:dyDescent="0.25">
      <c r="A157">
        <v>216</v>
      </c>
      <c r="B157" t="str">
        <f>STANDINGS_SB[[#This Row],[Team]]&amp;STANDINGS_SB[[#This Row],[League]]</f>
        <v>Sons of Thunder - New YorkMain Event New York March 25 League 1</v>
      </c>
      <c r="C157" t="s">
        <v>728</v>
      </c>
      <c r="D157" t="s">
        <v>63</v>
      </c>
      <c r="E157" t="s">
        <v>432</v>
      </c>
      <c r="F157">
        <v>123</v>
      </c>
      <c r="G157">
        <v>267.5</v>
      </c>
      <c r="H157">
        <f t="shared" si="2"/>
        <v>6</v>
      </c>
    </row>
    <row r="158" spans="1:8" x14ac:dyDescent="0.25">
      <c r="A158">
        <v>220</v>
      </c>
      <c r="B158" t="str">
        <f>STANDINGS_SB[[#This Row],[Team]]&amp;STANDINGS_SB[[#This Row],[League]]</f>
        <v>KnightMare GamesMain Event New York March 25 League 1</v>
      </c>
      <c r="C158" t="s">
        <v>216</v>
      </c>
      <c r="D158" t="s">
        <v>217</v>
      </c>
      <c r="E158" t="s">
        <v>432</v>
      </c>
      <c r="F158">
        <v>122</v>
      </c>
      <c r="G158">
        <v>259.5</v>
      </c>
      <c r="H158">
        <f t="shared" si="2"/>
        <v>7</v>
      </c>
    </row>
    <row r="159" spans="1:8" x14ac:dyDescent="0.25">
      <c r="A159">
        <v>237</v>
      </c>
      <c r="B159" t="str">
        <f>STANDINGS_SB[[#This Row],[Team]]&amp;STANDINGS_SB[[#This Row],[League]]</f>
        <v>Leave the Gun, Take the CannoliMain Event New York March 25 League 1</v>
      </c>
      <c r="C159" t="s">
        <v>577</v>
      </c>
      <c r="D159" t="s">
        <v>249</v>
      </c>
      <c r="E159" t="s">
        <v>432</v>
      </c>
      <c r="F159">
        <v>120</v>
      </c>
      <c r="G159">
        <v>244</v>
      </c>
      <c r="H159">
        <f t="shared" si="2"/>
        <v>8</v>
      </c>
    </row>
    <row r="160" spans="1:8" x14ac:dyDescent="0.25">
      <c r="A160">
        <v>240</v>
      </c>
      <c r="B160" t="str">
        <f>STANDINGS_SB[[#This Row],[Team]]&amp;STANDINGS_SB[[#This Row],[League]]</f>
        <v>The Achievers - MEMain Event New York March 25 League 1</v>
      </c>
      <c r="C160" t="s">
        <v>604</v>
      </c>
      <c r="D160" t="s">
        <v>17</v>
      </c>
      <c r="E160" t="s">
        <v>432</v>
      </c>
      <c r="F160">
        <v>120</v>
      </c>
      <c r="G160">
        <v>244</v>
      </c>
      <c r="H160">
        <f t="shared" si="2"/>
        <v>9</v>
      </c>
    </row>
    <row r="161" spans="1:8" x14ac:dyDescent="0.25">
      <c r="A161">
        <v>294</v>
      </c>
      <c r="B161" t="str">
        <f>STANDINGS_SB[[#This Row],[Team]]&amp;STANDINGS_SB[[#This Row],[League]]</f>
        <v>(Mace, Bailey) = Ass-kickers^2Main Event New York March 25 League 1</v>
      </c>
      <c r="C161" t="s">
        <v>758</v>
      </c>
      <c r="D161" t="s">
        <v>47</v>
      </c>
      <c r="E161" t="s">
        <v>432</v>
      </c>
      <c r="F161">
        <v>112</v>
      </c>
      <c r="G161">
        <v>182.5</v>
      </c>
      <c r="H161">
        <f t="shared" si="2"/>
        <v>10</v>
      </c>
    </row>
    <row r="162" spans="1:8" x14ac:dyDescent="0.25">
      <c r="A162">
        <v>334</v>
      </c>
      <c r="B162" t="str">
        <f>STANDINGS_SB[[#This Row],[Team]]&amp;STANDINGS_SB[[#This Row],[League]]</f>
        <v>Ash BrothersMain Event New York March 25 League 1</v>
      </c>
      <c r="C162" t="s">
        <v>578</v>
      </c>
      <c r="D162" t="s">
        <v>580</v>
      </c>
      <c r="E162" t="s">
        <v>432</v>
      </c>
      <c r="F162">
        <v>107</v>
      </c>
      <c r="G162">
        <v>143</v>
      </c>
      <c r="H162">
        <f t="shared" si="2"/>
        <v>11</v>
      </c>
    </row>
    <row r="163" spans="1:8" x14ac:dyDescent="0.25">
      <c r="A163">
        <v>380</v>
      </c>
      <c r="B163" t="str">
        <f>STANDINGS_SB[[#This Row],[Team]]&amp;STANDINGS_SB[[#This Row],[League]]</f>
        <v>The Bronx BuckeyesMain Event New York March 25 League 1</v>
      </c>
      <c r="C163" t="s">
        <v>806</v>
      </c>
      <c r="D163" t="s">
        <v>331</v>
      </c>
      <c r="E163" t="s">
        <v>432</v>
      </c>
      <c r="F163">
        <v>102</v>
      </c>
      <c r="G163">
        <v>103</v>
      </c>
      <c r="H163">
        <f t="shared" si="2"/>
        <v>12</v>
      </c>
    </row>
    <row r="164" spans="1:8" x14ac:dyDescent="0.25">
      <c r="A164">
        <v>387</v>
      </c>
      <c r="B164" t="str">
        <f>STANDINGS_SB[[#This Row],[Team]]&amp;STANDINGS_SB[[#This Row],[League]]</f>
        <v>Bronx Yankees (ME1)Main Event New York March 25 League 1</v>
      </c>
      <c r="C164" t="s">
        <v>87</v>
      </c>
      <c r="D164" t="s">
        <v>88</v>
      </c>
      <c r="E164" t="s">
        <v>432</v>
      </c>
      <c r="F164">
        <v>100</v>
      </c>
      <c r="G164">
        <v>93</v>
      </c>
      <c r="H164">
        <f t="shared" si="2"/>
        <v>13</v>
      </c>
    </row>
    <row r="165" spans="1:8" x14ac:dyDescent="0.25">
      <c r="A165">
        <v>437</v>
      </c>
      <c r="B165" t="str">
        <f>STANDINGS_SB[[#This Row],[Team]]&amp;STANDINGS_SB[[#This Row],[League]]</f>
        <v>Incredible Hulking Us NY1Main Event New York March 25 League 1</v>
      </c>
      <c r="C165" t="s">
        <v>251</v>
      </c>
      <c r="D165" t="s">
        <v>94</v>
      </c>
      <c r="E165" t="s">
        <v>432</v>
      </c>
      <c r="F165">
        <v>90</v>
      </c>
      <c r="G165">
        <v>43.5</v>
      </c>
      <c r="H165">
        <f t="shared" si="2"/>
        <v>14</v>
      </c>
    </row>
    <row r="166" spans="1:8" x14ac:dyDescent="0.25">
      <c r="A166">
        <v>469</v>
      </c>
      <c r="B166" t="str">
        <f>STANDINGS_SB[[#This Row],[Team]]&amp;STANDINGS_SB[[#This Row],[League]]</f>
        <v>Wilmington Blue RocksMain Event New York March 25 League 1</v>
      </c>
      <c r="C166" t="s">
        <v>879</v>
      </c>
      <c r="D166" t="s">
        <v>880</v>
      </c>
      <c r="E166" t="s">
        <v>432</v>
      </c>
      <c r="F166">
        <v>73</v>
      </c>
      <c r="G166">
        <v>12</v>
      </c>
      <c r="H166">
        <f t="shared" si="2"/>
        <v>15</v>
      </c>
    </row>
    <row r="167" spans="1:8" x14ac:dyDescent="0.25">
      <c r="A167">
        <v>34</v>
      </c>
      <c r="B167" t="str">
        <f>STANDINGS_SB[[#This Row],[Team]]&amp;STANDINGS_SB[[#This Row],[League]]</f>
        <v>Slip Stitches M1Main Event New York March 25 League 2</v>
      </c>
      <c r="C167" t="s">
        <v>543</v>
      </c>
      <c r="D167" t="s">
        <v>213</v>
      </c>
      <c r="E167" t="s">
        <v>457</v>
      </c>
      <c r="F167">
        <v>159</v>
      </c>
      <c r="G167">
        <v>447</v>
      </c>
      <c r="H167">
        <f t="shared" si="2"/>
        <v>1</v>
      </c>
    </row>
    <row r="168" spans="1:8" x14ac:dyDescent="0.25">
      <c r="A168">
        <v>43</v>
      </c>
      <c r="B168" t="str">
        <f>STANDINGS_SB[[#This Row],[Team]]&amp;STANDINGS_SB[[#This Row],[League]]</f>
        <v>LEATHERNECK 8Main Event New York March 25 League 2</v>
      </c>
      <c r="C168" t="s">
        <v>556</v>
      </c>
      <c r="D168" t="s">
        <v>274</v>
      </c>
      <c r="E168" t="s">
        <v>457</v>
      </c>
      <c r="F168">
        <v>157</v>
      </c>
      <c r="G168">
        <v>440.5</v>
      </c>
      <c r="H168">
        <f t="shared" si="2"/>
        <v>2</v>
      </c>
    </row>
    <row r="169" spans="1:8" x14ac:dyDescent="0.25">
      <c r="A169">
        <v>47</v>
      </c>
      <c r="B169" t="str">
        <f>STANDINGS_SB[[#This Row],[Team]]&amp;STANDINGS_SB[[#This Row],[League]]</f>
        <v>THE TRUTHMain Event New York March 25 League 2</v>
      </c>
      <c r="C169" t="s">
        <v>385</v>
      </c>
      <c r="D169" t="s">
        <v>30</v>
      </c>
      <c r="E169" t="s">
        <v>457</v>
      </c>
      <c r="F169">
        <v>156</v>
      </c>
      <c r="G169">
        <v>435</v>
      </c>
      <c r="H169">
        <f t="shared" si="2"/>
        <v>3</v>
      </c>
    </row>
    <row r="170" spans="1:8" x14ac:dyDescent="0.25">
      <c r="A170">
        <v>101</v>
      </c>
      <c r="B170" t="str">
        <f>STANDINGS_SB[[#This Row],[Team]]&amp;STANDINGS_SB[[#This Row],[League]]</f>
        <v>eshies mainMain Event New York March 25 League 2</v>
      </c>
      <c r="C170" t="s">
        <v>617</v>
      </c>
      <c r="D170" t="s">
        <v>359</v>
      </c>
      <c r="E170" t="s">
        <v>457</v>
      </c>
      <c r="F170">
        <v>140</v>
      </c>
      <c r="G170">
        <v>383.5</v>
      </c>
      <c r="H170">
        <f t="shared" si="2"/>
        <v>4</v>
      </c>
    </row>
    <row r="171" spans="1:8" x14ac:dyDescent="0.25">
      <c r="A171">
        <v>104</v>
      </c>
      <c r="B171" t="str">
        <f>STANDINGS_SB[[#This Row],[Team]]&amp;STANDINGS_SB[[#This Row],[League]]</f>
        <v>Quahogs ME NYMain Event New York March 25 League 2</v>
      </c>
      <c r="C171" t="s">
        <v>456</v>
      </c>
      <c r="D171" t="s">
        <v>154</v>
      </c>
      <c r="E171" t="s">
        <v>457</v>
      </c>
      <c r="F171">
        <v>139</v>
      </c>
      <c r="G171">
        <v>377</v>
      </c>
      <c r="H171">
        <f t="shared" si="2"/>
        <v>5</v>
      </c>
    </row>
    <row r="172" spans="1:8" x14ac:dyDescent="0.25">
      <c r="A172">
        <v>157</v>
      </c>
      <c r="B172" t="str">
        <f>STANDINGS_SB[[#This Row],[Team]]&amp;STANDINGS_SB[[#This Row],[League]]</f>
        <v>Sack &amp; ChipMain Event New York March 25 League 2</v>
      </c>
      <c r="C172" t="s">
        <v>628</v>
      </c>
      <c r="D172" t="s">
        <v>262</v>
      </c>
      <c r="E172" t="s">
        <v>457</v>
      </c>
      <c r="F172">
        <v>130</v>
      </c>
      <c r="G172">
        <v>324</v>
      </c>
      <c r="H172">
        <f t="shared" si="2"/>
        <v>6</v>
      </c>
    </row>
    <row r="173" spans="1:8" x14ac:dyDescent="0.25">
      <c r="A173">
        <v>165</v>
      </c>
      <c r="B173" t="str">
        <f>STANDINGS_SB[[#This Row],[Team]]&amp;STANDINGS_SB[[#This Row],[League]]</f>
        <v>Mr.OctoberMain Event New York March 25 League 2</v>
      </c>
      <c r="C173" t="s">
        <v>181</v>
      </c>
      <c r="D173" t="s">
        <v>182</v>
      </c>
      <c r="E173" t="s">
        <v>457</v>
      </c>
      <c r="F173">
        <v>129</v>
      </c>
      <c r="G173">
        <v>315.5</v>
      </c>
      <c r="H173">
        <f t="shared" si="2"/>
        <v>7</v>
      </c>
    </row>
    <row r="174" spans="1:8" x14ac:dyDescent="0.25">
      <c r="A174">
        <v>211</v>
      </c>
      <c r="B174" t="str">
        <f>STANDINGS_SB[[#This Row],[Team]]&amp;STANDINGS_SB[[#This Row],[League]]</f>
        <v>Happy RecapMain Event New York March 25 League 2</v>
      </c>
      <c r="C174" t="s">
        <v>372</v>
      </c>
      <c r="D174" t="s">
        <v>373</v>
      </c>
      <c r="E174" t="s">
        <v>457</v>
      </c>
      <c r="F174">
        <v>123</v>
      </c>
      <c r="G174">
        <v>267.5</v>
      </c>
      <c r="H174">
        <f t="shared" si="2"/>
        <v>8</v>
      </c>
    </row>
    <row r="175" spans="1:8" x14ac:dyDescent="0.25">
      <c r="A175">
        <v>213</v>
      </c>
      <c r="B175" t="str">
        <f>STANDINGS_SB[[#This Row],[Team]]&amp;STANDINGS_SB[[#This Row],[League]]</f>
        <v>I'm Your HuckleberryMain Event New York March 25 League 2</v>
      </c>
      <c r="C175" t="s">
        <v>481</v>
      </c>
      <c r="D175" t="s">
        <v>482</v>
      </c>
      <c r="E175" t="s">
        <v>457</v>
      </c>
      <c r="F175">
        <v>123</v>
      </c>
      <c r="G175">
        <v>267.5</v>
      </c>
      <c r="H175">
        <f t="shared" si="2"/>
        <v>9</v>
      </c>
    </row>
    <row r="176" spans="1:8" x14ac:dyDescent="0.25">
      <c r="A176">
        <v>234</v>
      </c>
      <c r="B176" t="str">
        <f>STANDINGS_SB[[#This Row],[Team]]&amp;STANDINGS_SB[[#This Row],[League]]</f>
        <v>GST MainMain Event New York March 25 League 2</v>
      </c>
      <c r="C176" t="s">
        <v>651</v>
      </c>
      <c r="D176" t="s">
        <v>91</v>
      </c>
      <c r="E176" t="s">
        <v>457</v>
      </c>
      <c r="F176">
        <v>120</v>
      </c>
      <c r="G176">
        <v>244</v>
      </c>
      <c r="H176">
        <f t="shared" si="2"/>
        <v>10</v>
      </c>
    </row>
    <row r="177" spans="1:8" x14ac:dyDescent="0.25">
      <c r="A177">
        <v>337</v>
      </c>
      <c r="B177" t="str">
        <f>STANDINGS_SB[[#This Row],[Team]]&amp;STANDINGS_SB[[#This Row],[League]]</f>
        <v>Golden TuxMain Event New York March 25 League 2</v>
      </c>
      <c r="C177" t="s">
        <v>815</v>
      </c>
      <c r="D177" t="s">
        <v>287</v>
      </c>
      <c r="E177" t="s">
        <v>457</v>
      </c>
      <c r="F177">
        <v>107</v>
      </c>
      <c r="G177">
        <v>143</v>
      </c>
      <c r="H177">
        <f t="shared" si="2"/>
        <v>11</v>
      </c>
    </row>
    <row r="178" spans="1:8" x14ac:dyDescent="0.25">
      <c r="A178">
        <v>415</v>
      </c>
      <c r="B178" t="str">
        <f>STANDINGS_SB[[#This Row],[Team]]&amp;STANDINGS_SB[[#This Row],[League]]</f>
        <v>ctm nycMain Event New York March 25 League 2</v>
      </c>
      <c r="C178" t="s">
        <v>522</v>
      </c>
      <c r="D178" t="s">
        <v>93</v>
      </c>
      <c r="E178" t="s">
        <v>457</v>
      </c>
      <c r="F178">
        <v>95</v>
      </c>
      <c r="G178">
        <v>68.5</v>
      </c>
      <c r="H178">
        <f t="shared" si="2"/>
        <v>12</v>
      </c>
    </row>
    <row r="179" spans="1:8" x14ac:dyDescent="0.25">
      <c r="A179">
        <v>417</v>
      </c>
      <c r="B179" t="str">
        <f>STANDINGS_SB[[#This Row],[Team]]&amp;STANDINGS_SB[[#This Row],[League]]</f>
        <v>I LOVE BRIAN BOCCIAMain Event New York March 25 League 2</v>
      </c>
      <c r="C179" t="s">
        <v>629</v>
      </c>
      <c r="D179" t="s">
        <v>235</v>
      </c>
      <c r="E179" t="s">
        <v>457</v>
      </c>
      <c r="F179">
        <v>94</v>
      </c>
      <c r="G179">
        <v>61.5</v>
      </c>
      <c r="H179">
        <f t="shared" si="2"/>
        <v>13</v>
      </c>
    </row>
    <row r="180" spans="1:8" x14ac:dyDescent="0.25">
      <c r="A180">
        <v>432</v>
      </c>
      <c r="B180" t="str">
        <f>STANDINGS_SB[[#This Row],[Team]]&amp;STANDINGS_SB[[#This Row],[League]]</f>
        <v>SMELLY KAT-HarperMain Event New York March 25 League 2</v>
      </c>
      <c r="C180" t="s">
        <v>609</v>
      </c>
      <c r="D180" t="s">
        <v>249</v>
      </c>
      <c r="E180" t="s">
        <v>457</v>
      </c>
      <c r="F180">
        <v>92</v>
      </c>
      <c r="G180">
        <v>51</v>
      </c>
      <c r="H180">
        <f t="shared" si="2"/>
        <v>14</v>
      </c>
    </row>
    <row r="181" spans="1:8" x14ac:dyDescent="0.25">
      <c r="A181">
        <v>478</v>
      </c>
      <c r="B181" t="str">
        <f>STANDINGS_SB[[#This Row],[Team]]&amp;STANDINGS_SB[[#This Row],[League]]</f>
        <v>SKUNKSMain Event New York March 25 League 2</v>
      </c>
      <c r="C181" t="s">
        <v>826</v>
      </c>
      <c r="D181" t="s">
        <v>827</v>
      </c>
      <c r="E181" t="s">
        <v>457</v>
      </c>
      <c r="F181">
        <v>60</v>
      </c>
      <c r="G181">
        <v>2.5</v>
      </c>
      <c r="H181">
        <f t="shared" si="2"/>
        <v>15</v>
      </c>
    </row>
    <row r="182" spans="1:8" x14ac:dyDescent="0.25">
      <c r="A182">
        <v>51</v>
      </c>
      <c r="B182" t="str">
        <f>STANDINGS_SB[[#This Row],[Team]]&amp;STANDINGS_SB[[#This Row],[League]]</f>
        <v>Amber LumberMain Event New York March 25 League 3</v>
      </c>
      <c r="C182" t="s">
        <v>377</v>
      </c>
      <c r="D182" t="s">
        <v>283</v>
      </c>
      <c r="E182" t="s">
        <v>419</v>
      </c>
      <c r="F182">
        <v>154</v>
      </c>
      <c r="G182">
        <v>428.5</v>
      </c>
      <c r="H182">
        <f t="shared" si="2"/>
        <v>1</v>
      </c>
    </row>
    <row r="183" spans="1:8" x14ac:dyDescent="0.25">
      <c r="A183">
        <v>56</v>
      </c>
      <c r="B183" t="str">
        <f>STANDINGS_SB[[#This Row],[Team]]&amp;STANDINGS_SB[[#This Row],[League]]</f>
        <v>Roy's OutlawsMain Event New York March 25 League 3</v>
      </c>
      <c r="C183" t="s">
        <v>370</v>
      </c>
      <c r="D183" t="s">
        <v>197</v>
      </c>
      <c r="E183" t="s">
        <v>419</v>
      </c>
      <c r="F183">
        <v>153</v>
      </c>
      <c r="G183">
        <v>425.5</v>
      </c>
      <c r="H183">
        <f t="shared" si="2"/>
        <v>2</v>
      </c>
    </row>
    <row r="184" spans="1:8" x14ac:dyDescent="0.25">
      <c r="A184">
        <v>70</v>
      </c>
      <c r="B184" t="str">
        <f>STANDINGS_SB[[#This Row],[Team]]&amp;STANDINGS_SB[[#This Row],[League]]</f>
        <v>Dem Brooklyn BumsMain Event New York March 25 League 3</v>
      </c>
      <c r="C184" t="s">
        <v>719</v>
      </c>
      <c r="D184" t="s">
        <v>720</v>
      </c>
      <c r="E184" t="s">
        <v>419</v>
      </c>
      <c r="F184">
        <v>147</v>
      </c>
      <c r="G184">
        <v>410</v>
      </c>
      <c r="H184">
        <f t="shared" si="2"/>
        <v>3</v>
      </c>
    </row>
    <row r="185" spans="1:8" x14ac:dyDescent="0.25">
      <c r="A185">
        <v>71</v>
      </c>
      <c r="B185" t="str">
        <f>STANDINGS_SB[[#This Row],[Team]]&amp;STANDINGS_SB[[#This Row],[League]]</f>
        <v>Puddle of Nud NYMain Event New York March 25 League 3</v>
      </c>
      <c r="C185" t="s">
        <v>466</v>
      </c>
      <c r="D185" t="s">
        <v>108</v>
      </c>
      <c r="E185" t="s">
        <v>419</v>
      </c>
      <c r="F185">
        <v>147</v>
      </c>
      <c r="G185">
        <v>410</v>
      </c>
      <c r="H185">
        <f t="shared" si="2"/>
        <v>4</v>
      </c>
    </row>
    <row r="186" spans="1:8" x14ac:dyDescent="0.25">
      <c r="A186">
        <v>133</v>
      </c>
      <c r="B186" t="str">
        <f>STANDINGS_SB[[#This Row],[Team]]&amp;STANDINGS_SB[[#This Row],[League]]</f>
        <v>How U Doin ME1Main Event New York March 25 League 3</v>
      </c>
      <c r="C186" t="s">
        <v>517</v>
      </c>
      <c r="D186" t="s">
        <v>230</v>
      </c>
      <c r="E186" t="s">
        <v>419</v>
      </c>
      <c r="F186">
        <v>135</v>
      </c>
      <c r="G186">
        <v>346.5</v>
      </c>
      <c r="H186">
        <f t="shared" si="2"/>
        <v>5</v>
      </c>
    </row>
    <row r="187" spans="1:8" x14ac:dyDescent="0.25">
      <c r="A187">
        <v>222</v>
      </c>
      <c r="B187" t="str">
        <f>STANDINGS_SB[[#This Row],[Team]]&amp;STANDINGS_SB[[#This Row],[League]]</f>
        <v>Serenity Now! NY1Main Event New York March 25 League 3</v>
      </c>
      <c r="C187" t="s">
        <v>575</v>
      </c>
      <c r="D187" t="s">
        <v>198</v>
      </c>
      <c r="E187" t="s">
        <v>419</v>
      </c>
      <c r="F187">
        <v>122</v>
      </c>
      <c r="G187">
        <v>259.5</v>
      </c>
      <c r="H187">
        <f t="shared" si="2"/>
        <v>6</v>
      </c>
    </row>
    <row r="188" spans="1:8" x14ac:dyDescent="0.25">
      <c r="A188">
        <v>258</v>
      </c>
      <c r="B188" t="str">
        <f>STANDINGS_SB[[#This Row],[Team]]&amp;STANDINGS_SB[[#This Row],[League]]</f>
        <v>PhillyCheeseSteaks-M25Main Event New York March 25 League 3</v>
      </c>
      <c r="C188" t="s">
        <v>761</v>
      </c>
      <c r="D188" t="s">
        <v>75</v>
      </c>
      <c r="E188" t="s">
        <v>419</v>
      </c>
      <c r="F188">
        <v>118</v>
      </c>
      <c r="G188">
        <v>225</v>
      </c>
      <c r="H188">
        <f t="shared" si="2"/>
        <v>7</v>
      </c>
    </row>
    <row r="189" spans="1:8" x14ac:dyDescent="0.25">
      <c r="A189">
        <v>274</v>
      </c>
      <c r="B189" t="str">
        <f>STANDINGS_SB[[#This Row],[Team]]&amp;STANDINGS_SB[[#This Row],[League]]</f>
        <v>D-Generation XMain Event New York March 25 League 3</v>
      </c>
      <c r="C189" t="s">
        <v>627</v>
      </c>
      <c r="D189" t="s">
        <v>396</v>
      </c>
      <c r="E189" t="s">
        <v>419</v>
      </c>
      <c r="F189">
        <v>116</v>
      </c>
      <c r="G189">
        <v>207.5</v>
      </c>
      <c r="H189">
        <f t="shared" si="2"/>
        <v>8</v>
      </c>
    </row>
    <row r="190" spans="1:8" x14ac:dyDescent="0.25">
      <c r="A190">
        <v>292</v>
      </c>
      <c r="B190" t="str">
        <f>STANDINGS_SB[[#This Row],[Team]]&amp;STANDINGS_SB[[#This Row],[League]]</f>
        <v>Team Never LuckyMain Event New York March 25 League 3</v>
      </c>
      <c r="C190" t="s">
        <v>418</v>
      </c>
      <c r="D190" t="s">
        <v>148</v>
      </c>
      <c r="E190" t="s">
        <v>419</v>
      </c>
      <c r="F190">
        <v>113</v>
      </c>
      <c r="G190">
        <v>190.5</v>
      </c>
      <c r="H190">
        <f t="shared" si="2"/>
        <v>9</v>
      </c>
    </row>
    <row r="191" spans="1:8" x14ac:dyDescent="0.25">
      <c r="A191">
        <v>314</v>
      </c>
      <c r="B191" t="str">
        <f>STANDINGS_SB[[#This Row],[Team]]&amp;STANDINGS_SB[[#This Row],[League]]</f>
        <v>GoombasMain Event New York March 25 League 3</v>
      </c>
      <c r="C191" t="s">
        <v>118</v>
      </c>
      <c r="D191" t="s">
        <v>119</v>
      </c>
      <c r="E191" t="s">
        <v>419</v>
      </c>
      <c r="F191">
        <v>110</v>
      </c>
      <c r="G191">
        <v>165</v>
      </c>
      <c r="H191">
        <f t="shared" si="2"/>
        <v>10</v>
      </c>
    </row>
    <row r="192" spans="1:8" x14ac:dyDescent="0.25">
      <c r="A192">
        <v>329</v>
      </c>
      <c r="B192" t="str">
        <f>STANDINGS_SB[[#This Row],[Team]]&amp;STANDINGS_SB[[#This Row],[League]]</f>
        <v>Glenneration XMain Event New York March 25 League 3</v>
      </c>
      <c r="C192" t="s">
        <v>145</v>
      </c>
      <c r="D192" t="s">
        <v>146</v>
      </c>
      <c r="E192" t="s">
        <v>419</v>
      </c>
      <c r="F192">
        <v>108</v>
      </c>
      <c r="G192">
        <v>151</v>
      </c>
      <c r="H192">
        <f t="shared" si="2"/>
        <v>11</v>
      </c>
    </row>
    <row r="193" spans="1:8" x14ac:dyDescent="0.25">
      <c r="A193">
        <v>376</v>
      </c>
      <c r="B193" t="str">
        <f>STANDINGS_SB[[#This Row],[Team]]&amp;STANDINGS_SB[[#This Row],[League]]</f>
        <v>Baseball FuriesMain Event New York March 25 League 3</v>
      </c>
      <c r="C193" t="s">
        <v>45</v>
      </c>
      <c r="D193" t="s">
        <v>46</v>
      </c>
      <c r="E193" t="s">
        <v>419</v>
      </c>
      <c r="F193">
        <v>102</v>
      </c>
      <c r="G193">
        <v>103</v>
      </c>
      <c r="H193">
        <f t="shared" si="2"/>
        <v>12</v>
      </c>
    </row>
    <row r="194" spans="1:8" x14ac:dyDescent="0.25">
      <c r="A194">
        <v>384</v>
      </c>
      <c r="B194" t="str">
        <f>STANDINGS_SB[[#This Row],[Team]]&amp;STANDINGS_SB[[#This Row],[League]]</f>
        <v>SlackerBrothersMain Event New York March 25 League 3</v>
      </c>
      <c r="C194" t="s">
        <v>664</v>
      </c>
      <c r="D194" t="s">
        <v>665</v>
      </c>
      <c r="E194" t="s">
        <v>419</v>
      </c>
      <c r="F194">
        <v>101</v>
      </c>
      <c r="G194">
        <v>97</v>
      </c>
      <c r="H194">
        <f t="shared" ref="H194:H257" si="3">IF(E194=E193,H193+1,1)</f>
        <v>13</v>
      </c>
    </row>
    <row r="195" spans="1:8" x14ac:dyDescent="0.25">
      <c r="A195">
        <v>420</v>
      </c>
      <c r="B195" t="str">
        <f>STANDINGS_SB[[#This Row],[Team]]&amp;STANDINGS_SB[[#This Row],[League]]</f>
        <v>SchnackenpfefferhausenMain Event New York March 25 League 3</v>
      </c>
      <c r="C195" t="s">
        <v>885</v>
      </c>
      <c r="D195" t="s">
        <v>886</v>
      </c>
      <c r="E195" t="s">
        <v>419</v>
      </c>
      <c r="F195">
        <v>94</v>
      </c>
      <c r="G195">
        <v>61.5</v>
      </c>
      <c r="H195">
        <f t="shared" si="3"/>
        <v>14</v>
      </c>
    </row>
    <row r="196" spans="1:8" x14ac:dyDescent="0.25">
      <c r="A196">
        <v>421</v>
      </c>
      <c r="B196" t="str">
        <f>STANDINGS_SB[[#This Row],[Team]]&amp;STANDINGS_SB[[#This Row],[League]]</f>
        <v>Team BurakMain Event New York March 25 League 3</v>
      </c>
      <c r="C196" t="s">
        <v>111</v>
      </c>
      <c r="D196" t="s">
        <v>112</v>
      </c>
      <c r="E196" t="s">
        <v>419</v>
      </c>
      <c r="F196">
        <v>94</v>
      </c>
      <c r="G196">
        <v>61.5</v>
      </c>
      <c r="H196">
        <f t="shared" si="3"/>
        <v>15</v>
      </c>
    </row>
    <row r="197" spans="1:8" x14ac:dyDescent="0.25">
      <c r="A197">
        <v>31</v>
      </c>
      <c r="B197" t="str">
        <f>STANDINGS_SB[[#This Row],[Team]]&amp;STANDINGS_SB[[#This Row],[League]]</f>
        <v>Joe Buck YourselfMain Event New York March 25 League 4</v>
      </c>
      <c r="C197" t="s">
        <v>640</v>
      </c>
      <c r="D197" t="s">
        <v>641</v>
      </c>
      <c r="E197" t="s">
        <v>409</v>
      </c>
      <c r="F197">
        <v>161</v>
      </c>
      <c r="G197">
        <v>450.5</v>
      </c>
      <c r="H197">
        <f t="shared" si="3"/>
        <v>1</v>
      </c>
    </row>
    <row r="198" spans="1:8" x14ac:dyDescent="0.25">
      <c r="A198">
        <v>87</v>
      </c>
      <c r="B198" t="str">
        <f>STANDINGS_SB[[#This Row],[Team]]&amp;STANDINGS_SB[[#This Row],[League]]</f>
        <v>Midnight ExpressMain Event New York March 25 League 4</v>
      </c>
      <c r="C198" t="s">
        <v>716</v>
      </c>
      <c r="D198" t="s">
        <v>717</v>
      </c>
      <c r="E198" t="s">
        <v>409</v>
      </c>
      <c r="F198">
        <v>142</v>
      </c>
      <c r="G198">
        <v>394.5</v>
      </c>
      <c r="H198">
        <f t="shared" si="3"/>
        <v>2</v>
      </c>
    </row>
    <row r="199" spans="1:8" x14ac:dyDescent="0.25">
      <c r="A199">
        <v>138</v>
      </c>
      <c r="B199" t="str">
        <f>STANDINGS_SB[[#This Row],[Team]]&amp;STANDINGS_SB[[#This Row],[League]]</f>
        <v>Team TaylorMain Event New York March 25 League 4</v>
      </c>
      <c r="C199" t="s">
        <v>458</v>
      </c>
      <c r="D199" t="s">
        <v>34</v>
      </c>
      <c r="E199" t="s">
        <v>409</v>
      </c>
      <c r="F199">
        <v>135</v>
      </c>
      <c r="G199">
        <v>346.5</v>
      </c>
      <c r="H199">
        <f t="shared" si="3"/>
        <v>3</v>
      </c>
    </row>
    <row r="200" spans="1:8" x14ac:dyDescent="0.25">
      <c r="A200">
        <v>139</v>
      </c>
      <c r="B200" t="str">
        <f>STANDINGS_SB[[#This Row],[Team]]&amp;STANDINGS_SB[[#This Row],[League]]</f>
        <v>The Citgo SignMain Event New York March 25 League 4</v>
      </c>
      <c r="C200" t="s">
        <v>567</v>
      </c>
      <c r="D200" t="s">
        <v>568</v>
      </c>
      <c r="E200" t="s">
        <v>409</v>
      </c>
      <c r="F200">
        <v>135</v>
      </c>
      <c r="G200">
        <v>346.5</v>
      </c>
      <c r="H200">
        <f t="shared" si="3"/>
        <v>4</v>
      </c>
    </row>
    <row r="201" spans="1:8" x14ac:dyDescent="0.25">
      <c r="A201">
        <v>152</v>
      </c>
      <c r="B201" t="str">
        <f>STANDINGS_SB[[#This Row],[Team]]&amp;STANDINGS_SB[[#This Row],[League]]</f>
        <v>Captain LouMain Event New York March 25 League 4</v>
      </c>
      <c r="C201" t="s">
        <v>581</v>
      </c>
      <c r="D201" t="s">
        <v>582</v>
      </c>
      <c r="E201" t="s">
        <v>409</v>
      </c>
      <c r="F201">
        <v>131</v>
      </c>
      <c r="G201">
        <v>328.5</v>
      </c>
      <c r="H201">
        <f t="shared" si="3"/>
        <v>5</v>
      </c>
    </row>
    <row r="202" spans="1:8" x14ac:dyDescent="0.25">
      <c r="A202">
        <v>185</v>
      </c>
      <c r="B202" t="str">
        <f>STANDINGS_SB[[#This Row],[Team]]&amp;STANDINGS_SB[[#This Row],[League]]</f>
        <v>Uptown BabyMain Event New York March 25 League 4</v>
      </c>
      <c r="C202" t="s">
        <v>408</v>
      </c>
      <c r="D202" t="s">
        <v>193</v>
      </c>
      <c r="E202" t="s">
        <v>409</v>
      </c>
      <c r="F202">
        <v>127</v>
      </c>
      <c r="G202">
        <v>300</v>
      </c>
      <c r="H202">
        <f t="shared" si="3"/>
        <v>6</v>
      </c>
    </row>
    <row r="203" spans="1:8" x14ac:dyDescent="0.25">
      <c r="A203">
        <v>193</v>
      </c>
      <c r="B203" t="str">
        <f>STANDINGS_SB[[#This Row],[Team]]&amp;STANDINGS_SB[[#This Row],[League]]</f>
        <v>Frozen RopesMain Event New York March 25 League 4</v>
      </c>
      <c r="C203" t="s">
        <v>676</v>
      </c>
      <c r="D203" t="s">
        <v>227</v>
      </c>
      <c r="E203" t="s">
        <v>409</v>
      </c>
      <c r="F203">
        <v>125</v>
      </c>
      <c r="G203">
        <v>285.5</v>
      </c>
      <c r="H203">
        <f t="shared" si="3"/>
        <v>7</v>
      </c>
    </row>
    <row r="204" spans="1:8" x14ac:dyDescent="0.25">
      <c r="A204">
        <v>243</v>
      </c>
      <c r="B204" t="str">
        <f>STANDINGS_SB[[#This Row],[Team]]&amp;STANDINGS_SB[[#This Row],[League]]</f>
        <v>Canadian BeaversMain Event New York March 25 League 4</v>
      </c>
      <c r="C204" t="s">
        <v>336</v>
      </c>
      <c r="D204" t="s">
        <v>337</v>
      </c>
      <c r="E204" t="s">
        <v>409</v>
      </c>
      <c r="F204">
        <v>119</v>
      </c>
      <c r="G204">
        <v>233.5</v>
      </c>
      <c r="H204">
        <f t="shared" si="3"/>
        <v>8</v>
      </c>
    </row>
    <row r="205" spans="1:8" x14ac:dyDescent="0.25">
      <c r="A205">
        <v>283</v>
      </c>
      <c r="B205" t="str">
        <f>STANDINGS_SB[[#This Row],[Team]]&amp;STANDINGS_SB[[#This Row],[League]]</f>
        <v>Good DE'sMain Event New York March 25 League 4</v>
      </c>
      <c r="C205" t="s">
        <v>698</v>
      </c>
      <c r="D205" t="s">
        <v>243</v>
      </c>
      <c r="E205" t="s">
        <v>409</v>
      </c>
      <c r="F205">
        <v>114</v>
      </c>
      <c r="G205">
        <v>196</v>
      </c>
      <c r="H205">
        <f t="shared" si="3"/>
        <v>9</v>
      </c>
    </row>
    <row r="206" spans="1:8" x14ac:dyDescent="0.25">
      <c r="A206">
        <v>287</v>
      </c>
      <c r="B206" t="str">
        <f>STANDINGS_SB[[#This Row],[Team]]&amp;STANDINGS_SB[[#This Row],[League]]</f>
        <v>Yah MuleMain Event New York March 25 League 4</v>
      </c>
      <c r="C206" t="s">
        <v>144</v>
      </c>
      <c r="D206" t="s">
        <v>141</v>
      </c>
      <c r="E206" t="s">
        <v>409</v>
      </c>
      <c r="F206">
        <v>114</v>
      </c>
      <c r="G206">
        <v>196</v>
      </c>
      <c r="H206">
        <f t="shared" si="3"/>
        <v>10</v>
      </c>
    </row>
    <row r="207" spans="1:8" x14ac:dyDescent="0.25">
      <c r="A207">
        <v>296</v>
      </c>
      <c r="B207" t="str">
        <f>STANDINGS_SB[[#This Row],[Team]]&amp;STANDINGS_SB[[#This Row],[League]]</f>
        <v>Emma/Srebro Main NYCMain Event New York March 25 League 4</v>
      </c>
      <c r="C207" t="s">
        <v>465</v>
      </c>
      <c r="D207" t="s">
        <v>89</v>
      </c>
      <c r="E207" t="s">
        <v>409</v>
      </c>
      <c r="F207">
        <v>112</v>
      </c>
      <c r="G207">
        <v>182.5</v>
      </c>
      <c r="H207">
        <f t="shared" si="3"/>
        <v>11</v>
      </c>
    </row>
    <row r="208" spans="1:8" x14ac:dyDescent="0.25">
      <c r="A208">
        <v>324</v>
      </c>
      <c r="B208" t="str">
        <f>STANDINGS_SB[[#This Row],[Team]]&amp;STANDINGS_SB[[#This Row],[League]]</f>
        <v>Team olsenMain Event New York March 25 League 4</v>
      </c>
      <c r="C208" t="s">
        <v>811</v>
      </c>
      <c r="D208" t="s">
        <v>812</v>
      </c>
      <c r="E208" t="s">
        <v>409</v>
      </c>
      <c r="F208">
        <v>109</v>
      </c>
      <c r="G208">
        <v>158</v>
      </c>
      <c r="H208">
        <f t="shared" si="3"/>
        <v>12</v>
      </c>
    </row>
    <row r="209" spans="1:8" x14ac:dyDescent="0.25">
      <c r="A209">
        <v>328</v>
      </c>
      <c r="B209" t="str">
        <f>STANDINGS_SB[[#This Row],[Team]]&amp;STANDINGS_SB[[#This Row],[League]]</f>
        <v>Crockett and TubbsMain Event New York March 25 League 4</v>
      </c>
      <c r="C209" t="s">
        <v>447</v>
      </c>
      <c r="D209" t="s">
        <v>94</v>
      </c>
      <c r="E209" t="s">
        <v>409</v>
      </c>
      <c r="F209">
        <v>108</v>
      </c>
      <c r="G209">
        <v>151</v>
      </c>
      <c r="H209">
        <f t="shared" si="3"/>
        <v>13</v>
      </c>
    </row>
    <row r="210" spans="1:8" x14ac:dyDescent="0.25">
      <c r="A210">
        <v>343</v>
      </c>
      <c r="B210" t="str">
        <f>STANDINGS_SB[[#This Row],[Team]]&amp;STANDINGS_SB[[#This Row],[League]]</f>
        <v>Bash BrothersMain Event New York March 25 League 4</v>
      </c>
      <c r="C210" t="s">
        <v>867</v>
      </c>
      <c r="D210" t="s">
        <v>868</v>
      </c>
      <c r="E210" t="s">
        <v>409</v>
      </c>
      <c r="F210">
        <v>106</v>
      </c>
      <c r="G210">
        <v>135.5</v>
      </c>
      <c r="H210">
        <f t="shared" si="3"/>
        <v>14</v>
      </c>
    </row>
    <row r="211" spans="1:8" x14ac:dyDescent="0.25">
      <c r="A211">
        <v>462</v>
      </c>
      <c r="B211" t="str">
        <f>STANDINGS_SB[[#This Row],[Team]]&amp;STANDINGS_SB[[#This Row],[League]]</f>
        <v>Team MelliaMain Event New York March 25 League 4</v>
      </c>
      <c r="C211" t="s">
        <v>877</v>
      </c>
      <c r="D211" t="s">
        <v>878</v>
      </c>
      <c r="E211" t="s">
        <v>409</v>
      </c>
      <c r="F211">
        <v>78</v>
      </c>
      <c r="G211">
        <v>19</v>
      </c>
      <c r="H211">
        <f t="shared" si="3"/>
        <v>15</v>
      </c>
    </row>
    <row r="212" spans="1:8" x14ac:dyDescent="0.25">
      <c r="A212">
        <v>57</v>
      </c>
      <c r="B212" t="str">
        <f>STANDINGS_SB[[#This Row],[Team]]&amp;STANDINGS_SB[[#This Row],[League]]</f>
        <v>PhillyCheeseSteaks-M26Main Event New York March 26 League</v>
      </c>
      <c r="C212" t="s">
        <v>843</v>
      </c>
      <c r="D212" t="s">
        <v>75</v>
      </c>
      <c r="E212" t="s">
        <v>412</v>
      </c>
      <c r="F212">
        <v>152</v>
      </c>
      <c r="G212">
        <v>424</v>
      </c>
      <c r="H212">
        <f t="shared" si="3"/>
        <v>1</v>
      </c>
    </row>
    <row r="213" spans="1:8" x14ac:dyDescent="0.25">
      <c r="A213">
        <v>92</v>
      </c>
      <c r="B213" t="str">
        <f>STANDINGS_SB[[#This Row],[Team]]&amp;STANDINGS_SB[[#This Row],[League]]</f>
        <v>Team LissMain Event New York March 26 League</v>
      </c>
      <c r="C213" t="s">
        <v>123</v>
      </c>
      <c r="D213" t="s">
        <v>124</v>
      </c>
      <c r="E213" t="s">
        <v>412</v>
      </c>
      <c r="F213">
        <v>141</v>
      </c>
      <c r="G213">
        <v>389.5</v>
      </c>
      <c r="H213">
        <f t="shared" si="3"/>
        <v>2</v>
      </c>
    </row>
    <row r="214" spans="1:8" x14ac:dyDescent="0.25">
      <c r="A214">
        <v>105</v>
      </c>
      <c r="B214" t="str">
        <f>STANDINGS_SB[[#This Row],[Team]]&amp;STANDINGS_SB[[#This Row],[League]]</f>
        <v>Serenity Now! NY2Main Event New York March 26 League</v>
      </c>
      <c r="C214" t="s">
        <v>520</v>
      </c>
      <c r="D214" t="s">
        <v>521</v>
      </c>
      <c r="E214" t="s">
        <v>412</v>
      </c>
      <c r="F214">
        <v>139</v>
      </c>
      <c r="G214">
        <v>377</v>
      </c>
      <c r="H214">
        <f t="shared" si="3"/>
        <v>3</v>
      </c>
    </row>
    <row r="215" spans="1:8" x14ac:dyDescent="0.25">
      <c r="A215">
        <v>124</v>
      </c>
      <c r="B215" t="str">
        <f>STANDINGS_SB[[#This Row],[Team]]&amp;STANDINGS_SB[[#This Row],[League]]</f>
        <v>Evil EmpireMain Event New York March 26 League</v>
      </c>
      <c r="C215" t="s">
        <v>333</v>
      </c>
      <c r="D215" t="s">
        <v>334</v>
      </c>
      <c r="E215" t="s">
        <v>412</v>
      </c>
      <c r="F215">
        <v>136</v>
      </c>
      <c r="G215">
        <v>354.5</v>
      </c>
      <c r="H215">
        <f t="shared" si="3"/>
        <v>4</v>
      </c>
    </row>
    <row r="216" spans="1:8" x14ac:dyDescent="0.25">
      <c r="A216">
        <v>136</v>
      </c>
      <c r="B216" t="str">
        <f>STANDINGS_SB[[#This Row],[Team]]&amp;STANDINGS_SB[[#This Row],[League]]</f>
        <v>SaxErrol mainMain Event New York March 26 League</v>
      </c>
      <c r="C216" t="s">
        <v>538</v>
      </c>
      <c r="D216" t="s">
        <v>371</v>
      </c>
      <c r="E216" t="s">
        <v>412</v>
      </c>
      <c r="F216">
        <v>135</v>
      </c>
      <c r="G216">
        <v>346.5</v>
      </c>
      <c r="H216">
        <f t="shared" si="3"/>
        <v>5</v>
      </c>
    </row>
    <row r="217" spans="1:8" x14ac:dyDescent="0.25">
      <c r="A217">
        <v>140</v>
      </c>
      <c r="B217" t="str">
        <f>STANDINGS_SB[[#This Row],[Team]]&amp;STANDINGS_SB[[#This Row],[League]]</f>
        <v>Colton &amp; the WolfmanMain Event New York March 26 League</v>
      </c>
      <c r="C217" t="s">
        <v>599</v>
      </c>
      <c r="D217" t="s">
        <v>340</v>
      </c>
      <c r="E217" t="s">
        <v>412</v>
      </c>
      <c r="F217">
        <v>134</v>
      </c>
      <c r="G217">
        <v>340</v>
      </c>
      <c r="H217">
        <f t="shared" si="3"/>
        <v>6</v>
      </c>
    </row>
    <row r="218" spans="1:8" x14ac:dyDescent="0.25">
      <c r="A218">
        <v>208</v>
      </c>
      <c r="B218" t="str">
        <f>STANDINGS_SB[[#This Row],[Team]]&amp;STANDINGS_SB[[#This Row],[League]]</f>
        <v>We Got the RunsMain Event New York March 26 League</v>
      </c>
      <c r="C218" t="s">
        <v>410</v>
      </c>
      <c r="D218" t="s">
        <v>411</v>
      </c>
      <c r="E218" t="s">
        <v>412</v>
      </c>
      <c r="F218">
        <v>124</v>
      </c>
      <c r="G218">
        <v>276</v>
      </c>
      <c r="H218">
        <f t="shared" si="3"/>
        <v>7</v>
      </c>
    </row>
    <row r="219" spans="1:8" x14ac:dyDescent="0.25">
      <c r="A219">
        <v>226</v>
      </c>
      <c r="B219" t="str">
        <f>STANDINGS_SB[[#This Row],[Team]]&amp;STANDINGS_SB[[#This Row],[League]]</f>
        <v>EtherMain Event New York March 26 League</v>
      </c>
      <c r="C219" t="s">
        <v>706</v>
      </c>
      <c r="D219" t="s">
        <v>707</v>
      </c>
      <c r="E219" t="s">
        <v>412</v>
      </c>
      <c r="F219">
        <v>121</v>
      </c>
      <c r="G219">
        <v>252.5</v>
      </c>
      <c r="H219">
        <f t="shared" si="3"/>
        <v>8</v>
      </c>
    </row>
    <row r="220" spans="1:8" x14ac:dyDescent="0.25">
      <c r="A220">
        <v>232</v>
      </c>
      <c r="B220" t="str">
        <f>STANDINGS_SB[[#This Row],[Team]]&amp;STANDINGS_SB[[#This Row],[League]]</f>
        <v>Cookies are for ClosersMain Event New York March 26 League</v>
      </c>
      <c r="C220" t="s">
        <v>748</v>
      </c>
      <c r="D220" t="s">
        <v>749</v>
      </c>
      <c r="E220" t="s">
        <v>412</v>
      </c>
      <c r="F220">
        <v>120</v>
      </c>
      <c r="G220">
        <v>244</v>
      </c>
      <c r="H220">
        <f t="shared" si="3"/>
        <v>9</v>
      </c>
    </row>
    <row r="221" spans="1:8" x14ac:dyDescent="0.25">
      <c r="A221">
        <v>280</v>
      </c>
      <c r="B221" t="str">
        <f>STANDINGS_SB[[#This Row],[Team]]&amp;STANDINGS_SB[[#This Row],[League]]</f>
        <v>Team MaidaMain Event New York March 26 League</v>
      </c>
      <c r="C221" t="s">
        <v>759</v>
      </c>
      <c r="D221" t="s">
        <v>760</v>
      </c>
      <c r="E221" t="s">
        <v>412</v>
      </c>
      <c r="F221">
        <v>115</v>
      </c>
      <c r="G221">
        <v>201</v>
      </c>
      <c r="H221">
        <f t="shared" si="3"/>
        <v>10</v>
      </c>
    </row>
    <row r="222" spans="1:8" x14ac:dyDescent="0.25">
      <c r="A222">
        <v>323</v>
      </c>
      <c r="B222" t="str">
        <f>STANDINGS_SB[[#This Row],[Team]]&amp;STANDINGS_SB[[#This Row],[League]]</f>
        <v>Team JaffeMain Event New York March 26 League</v>
      </c>
      <c r="C222" t="s">
        <v>74</v>
      </c>
      <c r="D222" t="s">
        <v>20</v>
      </c>
      <c r="E222" t="s">
        <v>412</v>
      </c>
      <c r="F222">
        <v>109</v>
      </c>
      <c r="G222">
        <v>158</v>
      </c>
      <c r="H222">
        <f t="shared" si="3"/>
        <v>11</v>
      </c>
    </row>
    <row r="223" spans="1:8" x14ac:dyDescent="0.25">
      <c r="A223">
        <v>336</v>
      </c>
      <c r="B223" t="str">
        <f>STANDINGS_SB[[#This Row],[Team]]&amp;STANDINGS_SB[[#This Row],[League]]</f>
        <v>BABIP McBatflipsMain Event New York March 26 League</v>
      </c>
      <c r="C223" t="s">
        <v>305</v>
      </c>
      <c r="D223" t="s">
        <v>24</v>
      </c>
      <c r="E223" t="s">
        <v>412</v>
      </c>
      <c r="F223">
        <v>107</v>
      </c>
      <c r="G223">
        <v>143</v>
      </c>
      <c r="H223">
        <f t="shared" si="3"/>
        <v>12</v>
      </c>
    </row>
    <row r="224" spans="1:8" x14ac:dyDescent="0.25">
      <c r="A224">
        <v>382</v>
      </c>
      <c r="B224" t="str">
        <f>STANDINGS_SB[[#This Row],[Team]]&amp;STANDINGS_SB[[#This Row],[League]]</f>
        <v>Incredible Hulking Us NY2Main Event New York March 26 League</v>
      </c>
      <c r="C224" t="s">
        <v>226</v>
      </c>
      <c r="D224" t="s">
        <v>95</v>
      </c>
      <c r="E224" t="s">
        <v>412</v>
      </c>
      <c r="F224">
        <v>101</v>
      </c>
      <c r="G224">
        <v>97</v>
      </c>
      <c r="H224">
        <f t="shared" si="3"/>
        <v>13</v>
      </c>
    </row>
    <row r="225" spans="1:8" x14ac:dyDescent="0.25">
      <c r="A225">
        <v>400</v>
      </c>
      <c r="B225" t="str">
        <f>STANDINGS_SB[[#This Row],[Team]]&amp;STANDINGS_SB[[#This Row],[League]]</f>
        <v>NJ MinnowMain Event New York March 26 League</v>
      </c>
      <c r="C225" t="s">
        <v>851</v>
      </c>
      <c r="D225" t="s">
        <v>852</v>
      </c>
      <c r="E225" t="s">
        <v>412</v>
      </c>
      <c r="F225">
        <v>98</v>
      </c>
      <c r="G225">
        <v>81.5</v>
      </c>
      <c r="H225">
        <f t="shared" si="3"/>
        <v>14</v>
      </c>
    </row>
    <row r="226" spans="1:8" x14ac:dyDescent="0.25">
      <c r="A226">
        <v>416</v>
      </c>
      <c r="B226" t="str">
        <f>STANDINGS_SB[[#This Row],[Team]]&amp;STANDINGS_SB[[#This Row],[League]]</f>
        <v>CTM/GST MAINMain Event New York March 26 League</v>
      </c>
      <c r="C226" t="s">
        <v>639</v>
      </c>
      <c r="D226" t="s">
        <v>93</v>
      </c>
      <c r="E226" t="s">
        <v>412</v>
      </c>
      <c r="F226">
        <v>94</v>
      </c>
      <c r="G226">
        <v>61.5</v>
      </c>
      <c r="H226">
        <f t="shared" si="3"/>
        <v>15</v>
      </c>
    </row>
    <row r="227" spans="1:8" x14ac:dyDescent="0.25">
      <c r="A227">
        <v>7</v>
      </c>
      <c r="B227" t="str">
        <f>STANDINGS_SB[[#This Row],[Team]]&amp;STANDINGS_SB[[#This Row],[League]]</f>
        <v>Puddle of Nud 4/1Main Event Online April 1 1 pm ET League 1</v>
      </c>
      <c r="C227" t="s">
        <v>455</v>
      </c>
      <c r="D227" t="s">
        <v>108</v>
      </c>
      <c r="E227" t="s">
        <v>441</v>
      </c>
      <c r="F227">
        <v>176</v>
      </c>
      <c r="G227">
        <v>474.5</v>
      </c>
      <c r="H227">
        <f t="shared" si="3"/>
        <v>1</v>
      </c>
    </row>
    <row r="228" spans="1:8" x14ac:dyDescent="0.25">
      <c r="A228">
        <v>16</v>
      </c>
      <c r="B228" t="str">
        <f>STANDINGS_SB[[#This Row],[Team]]&amp;STANDINGS_SB[[#This Row],[League]]</f>
        <v>Team KaufmannMain Event Online April 1 1 pm ET League 1</v>
      </c>
      <c r="C228" t="s">
        <v>475</v>
      </c>
      <c r="D228" t="s">
        <v>476</v>
      </c>
      <c r="E228" t="s">
        <v>441</v>
      </c>
      <c r="F228">
        <v>170</v>
      </c>
      <c r="G228">
        <v>466</v>
      </c>
      <c r="H228">
        <f t="shared" si="3"/>
        <v>2</v>
      </c>
    </row>
    <row r="229" spans="1:8" x14ac:dyDescent="0.25">
      <c r="A229">
        <v>44</v>
      </c>
      <c r="B229" t="str">
        <f>STANDINGS_SB[[#This Row],[Team]]&amp;STANDINGS_SB[[#This Row],[League]]</f>
        <v>Champagne SwagMain Event Online April 1 1 pm ET League 1</v>
      </c>
      <c r="C229" t="s">
        <v>101</v>
      </c>
      <c r="D229" t="s">
        <v>102</v>
      </c>
      <c r="E229" t="s">
        <v>441</v>
      </c>
      <c r="F229">
        <v>156</v>
      </c>
      <c r="G229">
        <v>435</v>
      </c>
      <c r="H229">
        <f t="shared" si="3"/>
        <v>3</v>
      </c>
    </row>
    <row r="230" spans="1:8" x14ac:dyDescent="0.25">
      <c r="A230">
        <v>81</v>
      </c>
      <c r="B230" t="str">
        <f>STANDINGS_SB[[#This Row],[Team]]&amp;STANDINGS_SB[[#This Row],[League]]</f>
        <v>SpartacusMain Event Online April 1 1 pm ET League 1</v>
      </c>
      <c r="C230" t="s">
        <v>360</v>
      </c>
      <c r="D230" t="s">
        <v>218</v>
      </c>
      <c r="E230" t="s">
        <v>441</v>
      </c>
      <c r="F230">
        <v>143</v>
      </c>
      <c r="G230">
        <v>399.5</v>
      </c>
      <c r="H230">
        <f t="shared" si="3"/>
        <v>4</v>
      </c>
    </row>
    <row r="231" spans="1:8" x14ac:dyDescent="0.25">
      <c r="A231">
        <v>147</v>
      </c>
      <c r="B231" t="str">
        <f>STANDINGS_SB[[#This Row],[Team]]&amp;STANDINGS_SB[[#This Row],[League]]</f>
        <v>The People's ChampMain Event Online April 1 1 pm ET League 1</v>
      </c>
      <c r="C231" t="s">
        <v>128</v>
      </c>
      <c r="D231" t="s">
        <v>129</v>
      </c>
      <c r="E231" t="s">
        <v>441</v>
      </c>
      <c r="F231">
        <v>133</v>
      </c>
      <c r="G231">
        <v>336</v>
      </c>
      <c r="H231">
        <f t="shared" si="3"/>
        <v>5</v>
      </c>
    </row>
    <row r="232" spans="1:8" x14ac:dyDescent="0.25">
      <c r="A232">
        <v>168</v>
      </c>
      <c r="B232" t="str">
        <f>STANDINGS_SB[[#This Row],[Team]]&amp;STANDINGS_SB[[#This Row],[League]]</f>
        <v>Team MadaniMain Event Online April 1 1 pm ET League 1</v>
      </c>
      <c r="C232" t="s">
        <v>153</v>
      </c>
      <c r="D232" t="s">
        <v>153</v>
      </c>
      <c r="E232" t="s">
        <v>441</v>
      </c>
      <c r="F232">
        <v>129</v>
      </c>
      <c r="G232">
        <v>315.5</v>
      </c>
      <c r="H232">
        <f t="shared" si="3"/>
        <v>6</v>
      </c>
    </row>
    <row r="233" spans="1:8" x14ac:dyDescent="0.25">
      <c r="A233">
        <v>223</v>
      </c>
      <c r="B233" t="str">
        <f>STANDINGS_SB[[#This Row],[Team]]&amp;STANDINGS_SB[[#This Row],[League]]</f>
        <v>Team TwoninerMain Event Online April 1 1 pm ET League 1</v>
      </c>
      <c r="C233" t="s">
        <v>884</v>
      </c>
      <c r="D233" t="s">
        <v>401</v>
      </c>
      <c r="E233" t="s">
        <v>441</v>
      </c>
      <c r="F233">
        <v>122</v>
      </c>
      <c r="G233">
        <v>259.5</v>
      </c>
      <c r="H233">
        <f t="shared" si="3"/>
        <v>7</v>
      </c>
    </row>
    <row r="234" spans="1:8" x14ac:dyDescent="0.25">
      <c r="A234">
        <v>316</v>
      </c>
      <c r="B234" t="str">
        <f>STANDINGS_SB[[#This Row],[Team]]&amp;STANDINGS_SB[[#This Row],[League]]</f>
        <v>Infinity Management GroupMain Event Online April 1 1 pm ET League 1</v>
      </c>
      <c r="C234" t="s">
        <v>354</v>
      </c>
      <c r="D234" t="s">
        <v>355</v>
      </c>
      <c r="E234" t="s">
        <v>441</v>
      </c>
      <c r="F234">
        <v>110</v>
      </c>
      <c r="G234">
        <v>165</v>
      </c>
      <c r="H234">
        <f t="shared" si="3"/>
        <v>8</v>
      </c>
    </row>
    <row r="235" spans="1:8" x14ac:dyDescent="0.25">
      <c r="A235">
        <v>325</v>
      </c>
      <c r="B235" t="str">
        <f>STANDINGS_SB[[#This Row],[Team]]&amp;STANDINGS_SB[[#This Row],[League]]</f>
        <v>Team thomasMain Event Online April 1 1 pm ET League 1</v>
      </c>
      <c r="C235" t="s">
        <v>695</v>
      </c>
      <c r="D235" t="s">
        <v>696</v>
      </c>
      <c r="E235" t="s">
        <v>441</v>
      </c>
      <c r="F235">
        <v>109</v>
      </c>
      <c r="G235">
        <v>158</v>
      </c>
      <c r="H235">
        <f t="shared" si="3"/>
        <v>9</v>
      </c>
    </row>
    <row r="236" spans="1:8" x14ac:dyDescent="0.25">
      <c r="A236">
        <v>327</v>
      </c>
      <c r="B236" t="str">
        <f>STANDINGS_SB[[#This Row],[Team]]&amp;STANDINGS_SB[[#This Row],[League]]</f>
        <v>Breaking Bats 2Main Event Online April 1 1 pm ET League 1</v>
      </c>
      <c r="C236" t="s">
        <v>549</v>
      </c>
      <c r="D236" t="s">
        <v>550</v>
      </c>
      <c r="E236" t="s">
        <v>441</v>
      </c>
      <c r="F236">
        <v>108</v>
      </c>
      <c r="G236">
        <v>151</v>
      </c>
      <c r="H236">
        <f t="shared" si="3"/>
        <v>10</v>
      </c>
    </row>
    <row r="237" spans="1:8" x14ac:dyDescent="0.25">
      <c r="A237">
        <v>338</v>
      </c>
      <c r="B237" t="str">
        <f>STANDINGS_SB[[#This Row],[Team]]&amp;STANDINGS_SB[[#This Row],[League]]</f>
        <v>Men Without HelmetsMain Event Online April 1 1 pm ET League 1</v>
      </c>
      <c r="C237" t="s">
        <v>194</v>
      </c>
      <c r="D237" t="s">
        <v>195</v>
      </c>
      <c r="E237" t="s">
        <v>441</v>
      </c>
      <c r="F237">
        <v>107</v>
      </c>
      <c r="G237">
        <v>143</v>
      </c>
      <c r="H237">
        <f t="shared" si="3"/>
        <v>11</v>
      </c>
    </row>
    <row r="238" spans="1:8" x14ac:dyDescent="0.25">
      <c r="A238">
        <v>399</v>
      </c>
      <c r="B238" t="str">
        <f>STANDINGS_SB[[#This Row],[Team]]&amp;STANDINGS_SB[[#This Row],[League]]</f>
        <v>Money IVMain Event Online April 1 1 pm ET League 1</v>
      </c>
      <c r="C238" t="s">
        <v>493</v>
      </c>
      <c r="D238" t="s">
        <v>67</v>
      </c>
      <c r="E238" t="s">
        <v>441</v>
      </c>
      <c r="F238">
        <v>98</v>
      </c>
      <c r="G238">
        <v>81.5</v>
      </c>
      <c r="H238">
        <f t="shared" si="3"/>
        <v>12</v>
      </c>
    </row>
    <row r="239" spans="1:8" x14ac:dyDescent="0.25">
      <c r="A239">
        <v>418</v>
      </c>
      <c r="B239" t="str">
        <f>STANDINGS_SB[[#This Row],[Team]]&amp;STANDINGS_SB[[#This Row],[League]]</f>
        <v>Impaired PhysiciansMain Event Online April 1 1 pm ET League 1</v>
      </c>
      <c r="C239" t="s">
        <v>38</v>
      </c>
      <c r="D239" t="s">
        <v>39</v>
      </c>
      <c r="E239" t="s">
        <v>441</v>
      </c>
      <c r="F239">
        <v>94</v>
      </c>
      <c r="G239">
        <v>61.5</v>
      </c>
      <c r="H239">
        <f t="shared" si="3"/>
        <v>13</v>
      </c>
    </row>
    <row r="240" spans="1:8" x14ac:dyDescent="0.25">
      <c r="A240">
        <v>464</v>
      </c>
      <c r="B240" t="str">
        <f>STANDINGS_SB[[#This Row],[Team]]&amp;STANDINGS_SB[[#This Row],[League]]</f>
        <v>LittlefingerMain Event Online April 1 1 pm ET League 1</v>
      </c>
      <c r="C240" t="s">
        <v>777</v>
      </c>
      <c r="D240" t="s">
        <v>778</v>
      </c>
      <c r="E240" t="s">
        <v>441</v>
      </c>
      <c r="F240">
        <v>77</v>
      </c>
      <c r="G240">
        <v>17.5</v>
      </c>
      <c r="H240">
        <f t="shared" si="3"/>
        <v>14</v>
      </c>
    </row>
    <row r="241" spans="1:8" x14ac:dyDescent="0.25">
      <c r="A241">
        <v>466</v>
      </c>
      <c r="B241" t="str">
        <f>STANDINGS_SB[[#This Row],[Team]]&amp;STANDINGS_SB[[#This Row],[League]]</f>
        <v>Penny LoverMain Event Online April 1 1 pm ET League 1</v>
      </c>
      <c r="C241" t="s">
        <v>662</v>
      </c>
      <c r="D241" t="s">
        <v>125</v>
      </c>
      <c r="E241" t="s">
        <v>441</v>
      </c>
      <c r="F241">
        <v>75</v>
      </c>
      <c r="G241">
        <v>14.5</v>
      </c>
      <c r="H241">
        <f t="shared" si="3"/>
        <v>15</v>
      </c>
    </row>
    <row r="242" spans="1:8" x14ac:dyDescent="0.25">
      <c r="A242">
        <v>18</v>
      </c>
      <c r="B242" t="str">
        <f>STANDINGS_SB[[#This Row],[Team]]&amp;STANDINGS_SB[[#This Row],[League]]</f>
        <v>Going Going GoneMain Event Online April 1 1 pm ET League 2</v>
      </c>
      <c r="C242" t="s">
        <v>688</v>
      </c>
      <c r="D242" t="s">
        <v>689</v>
      </c>
      <c r="E242" t="s">
        <v>444</v>
      </c>
      <c r="F242">
        <v>167</v>
      </c>
      <c r="G242">
        <v>461.5</v>
      </c>
      <c r="H242">
        <f t="shared" si="3"/>
        <v>1</v>
      </c>
    </row>
    <row r="243" spans="1:8" x14ac:dyDescent="0.25">
      <c r="A243">
        <v>62</v>
      </c>
      <c r="B243" t="str">
        <f>STANDINGS_SB[[#This Row],[Team]]&amp;STANDINGS_SB[[#This Row],[League]]</f>
        <v>Joaquin PhoenixMain Event Online April 1 1 pm ET League 2</v>
      </c>
      <c r="C243" t="s">
        <v>637</v>
      </c>
      <c r="D243" t="s">
        <v>638</v>
      </c>
      <c r="E243" t="s">
        <v>444</v>
      </c>
      <c r="F243">
        <v>150</v>
      </c>
      <c r="G243">
        <v>419</v>
      </c>
      <c r="H243">
        <f t="shared" si="3"/>
        <v>2</v>
      </c>
    </row>
    <row r="244" spans="1:8" x14ac:dyDescent="0.25">
      <c r="A244">
        <v>116</v>
      </c>
      <c r="B244" t="str">
        <f>STANDINGS_SB[[#This Row],[Team]]&amp;STANDINGS_SB[[#This Row],[League]]</f>
        <v>Team PaolucciMain Event Online April 1 1 pm ET League 2</v>
      </c>
      <c r="C244" t="s">
        <v>120</v>
      </c>
      <c r="D244" t="s">
        <v>121</v>
      </c>
      <c r="E244" t="s">
        <v>444</v>
      </c>
      <c r="F244">
        <v>138</v>
      </c>
      <c r="G244">
        <v>369.5</v>
      </c>
      <c r="H244">
        <f t="shared" si="3"/>
        <v>3</v>
      </c>
    </row>
    <row r="245" spans="1:8" x14ac:dyDescent="0.25">
      <c r="A245">
        <v>172</v>
      </c>
      <c r="B245" t="str">
        <f>STANDINGS_SB[[#This Row],[Team]]&amp;STANDINGS_SB[[#This Row],[League]]</f>
        <v>BAG BALLSMain Event Online April 1 1 pm ET League 2</v>
      </c>
      <c r="C245" t="s">
        <v>722</v>
      </c>
      <c r="D245" t="s">
        <v>723</v>
      </c>
      <c r="E245" t="s">
        <v>444</v>
      </c>
      <c r="F245">
        <v>128</v>
      </c>
      <c r="G245">
        <v>307.5</v>
      </c>
      <c r="H245">
        <f t="shared" si="3"/>
        <v>4</v>
      </c>
    </row>
    <row r="246" spans="1:8" x14ac:dyDescent="0.25">
      <c r="A246">
        <v>175</v>
      </c>
      <c r="B246" t="str">
        <f>STANDINGS_SB[[#This Row],[Team]]&amp;STANDINGS_SB[[#This Row],[League]]</f>
        <v>Ryan's Laying the AxlerodMain Event Online April 1 1 pm ET League 2</v>
      </c>
      <c r="C246" t="s">
        <v>855</v>
      </c>
      <c r="D246" t="s">
        <v>56</v>
      </c>
      <c r="E246" t="s">
        <v>444</v>
      </c>
      <c r="F246">
        <v>128</v>
      </c>
      <c r="G246">
        <v>307.5</v>
      </c>
      <c r="H246">
        <f t="shared" si="3"/>
        <v>5</v>
      </c>
    </row>
    <row r="247" spans="1:8" x14ac:dyDescent="0.25">
      <c r="A247">
        <v>199</v>
      </c>
      <c r="B247" t="str">
        <f>STANDINGS_SB[[#This Row],[Team]]&amp;STANDINGS_SB[[#This Row],[League]]</f>
        <v>The Justice BerrysMain Event Online April 1 1 pm ET League 2</v>
      </c>
      <c r="C247" t="s">
        <v>594</v>
      </c>
      <c r="D247" t="s">
        <v>69</v>
      </c>
      <c r="E247" t="s">
        <v>444</v>
      </c>
      <c r="F247">
        <v>125</v>
      </c>
      <c r="G247">
        <v>285.5</v>
      </c>
      <c r="H247">
        <f t="shared" si="3"/>
        <v>6</v>
      </c>
    </row>
    <row r="248" spans="1:8" x14ac:dyDescent="0.25">
      <c r="A248">
        <v>227</v>
      </c>
      <c r="B248" t="str">
        <f>STANDINGS_SB[[#This Row],[Team]]&amp;STANDINGS_SB[[#This Row],[League]]</f>
        <v>How U Doin ME2Main Event Online April 1 1 pm ET League 2</v>
      </c>
      <c r="C248" t="s">
        <v>443</v>
      </c>
      <c r="D248" t="s">
        <v>230</v>
      </c>
      <c r="E248" t="s">
        <v>444</v>
      </c>
      <c r="F248">
        <v>121</v>
      </c>
      <c r="G248">
        <v>252.5</v>
      </c>
      <c r="H248">
        <f t="shared" si="3"/>
        <v>7</v>
      </c>
    </row>
    <row r="249" spans="1:8" x14ac:dyDescent="0.25">
      <c r="A249">
        <v>228</v>
      </c>
      <c r="B249" t="str">
        <f>STANDINGS_SB[[#This Row],[Team]]&amp;STANDINGS_SB[[#This Row],[League]]</f>
        <v>Miggy's CrownMain Event Online April 1 1 pm ET League 2</v>
      </c>
      <c r="C249" t="s">
        <v>83</v>
      </c>
      <c r="D249" t="s">
        <v>84</v>
      </c>
      <c r="E249" t="s">
        <v>444</v>
      </c>
      <c r="F249">
        <v>121</v>
      </c>
      <c r="G249">
        <v>252.5</v>
      </c>
      <c r="H249">
        <f t="shared" si="3"/>
        <v>8</v>
      </c>
    </row>
    <row r="250" spans="1:8" x14ac:dyDescent="0.25">
      <c r="A250">
        <v>276</v>
      </c>
      <c r="B250" t="str">
        <f>STANDINGS_SB[[#This Row],[Team]]&amp;STANDINGS_SB[[#This Row],[League]]</f>
        <v>Shug KnightsMain Event Online April 1 1 pm ET League 2</v>
      </c>
      <c r="C250" t="s">
        <v>485</v>
      </c>
      <c r="D250" t="s">
        <v>486</v>
      </c>
      <c r="E250" t="s">
        <v>444</v>
      </c>
      <c r="F250">
        <v>116</v>
      </c>
      <c r="G250">
        <v>207.5</v>
      </c>
      <c r="H250">
        <f t="shared" si="3"/>
        <v>9</v>
      </c>
    </row>
    <row r="251" spans="1:8" x14ac:dyDescent="0.25">
      <c r="A251">
        <v>282</v>
      </c>
      <c r="B251" t="str">
        <f>STANDINGS_SB[[#This Row],[Team]]&amp;STANDINGS_SB[[#This Row],[League]]</f>
        <v>Who is next on the Disabled List V2Main Event Online April 1 1 pm ET League 2</v>
      </c>
      <c r="C251" t="s">
        <v>764</v>
      </c>
      <c r="D251" t="s">
        <v>256</v>
      </c>
      <c r="E251" t="s">
        <v>444</v>
      </c>
      <c r="F251">
        <v>115</v>
      </c>
      <c r="G251">
        <v>201</v>
      </c>
      <c r="H251">
        <f t="shared" si="3"/>
        <v>10</v>
      </c>
    </row>
    <row r="252" spans="1:8" x14ac:dyDescent="0.25">
      <c r="A252">
        <v>284</v>
      </c>
      <c r="B252" t="str">
        <f>STANDINGS_SB[[#This Row],[Team]]&amp;STANDINGS_SB[[#This Row],[League]]</f>
        <v>Hot Ham WaterMain Event Online April 1 1 pm ET League 2</v>
      </c>
      <c r="C252" t="s">
        <v>592</v>
      </c>
      <c r="D252" t="s">
        <v>100</v>
      </c>
      <c r="E252" t="s">
        <v>444</v>
      </c>
      <c r="F252">
        <v>114</v>
      </c>
      <c r="G252">
        <v>196</v>
      </c>
      <c r="H252">
        <f t="shared" si="3"/>
        <v>11</v>
      </c>
    </row>
    <row r="253" spans="1:8" x14ac:dyDescent="0.25">
      <c r="A253">
        <v>300</v>
      </c>
      <c r="B253" t="str">
        <f>STANDINGS_SB[[#This Row],[Team]]&amp;STANDINGS_SB[[#This Row],[League]]</f>
        <v>Reverse BlindsideMain Event Online April 1 1 pm ET League 2</v>
      </c>
      <c r="C253" t="s">
        <v>734</v>
      </c>
      <c r="D253" t="s">
        <v>735</v>
      </c>
      <c r="E253" t="s">
        <v>444</v>
      </c>
      <c r="F253">
        <v>112</v>
      </c>
      <c r="G253">
        <v>182.5</v>
      </c>
      <c r="H253">
        <f t="shared" si="3"/>
        <v>12</v>
      </c>
    </row>
    <row r="254" spans="1:8" x14ac:dyDescent="0.25">
      <c r="A254">
        <v>301</v>
      </c>
      <c r="B254" t="str">
        <f>STANDINGS_SB[[#This Row],[Team]]&amp;STANDINGS_SB[[#This Row],[League]]</f>
        <v>Slowly I TurnedMain Event Online April 1 1 pm ET League 2</v>
      </c>
      <c r="C254" t="s">
        <v>590</v>
      </c>
      <c r="D254" t="s">
        <v>253</v>
      </c>
      <c r="E254" t="s">
        <v>444</v>
      </c>
      <c r="F254">
        <v>112</v>
      </c>
      <c r="G254">
        <v>182.5</v>
      </c>
      <c r="H254">
        <f t="shared" si="3"/>
        <v>13</v>
      </c>
    </row>
    <row r="255" spans="1:8" x14ac:dyDescent="0.25">
      <c r="A255">
        <v>395</v>
      </c>
      <c r="B255" t="str">
        <f>STANDINGS_SB[[#This Row],[Team]]&amp;STANDINGS_SB[[#This Row],[League]]</f>
        <v>Team RedgraveMain Event Online April 1 1 pm ET League 2</v>
      </c>
      <c r="C255" t="s">
        <v>821</v>
      </c>
      <c r="D255" t="s">
        <v>239</v>
      </c>
      <c r="E255" t="s">
        <v>444</v>
      </c>
      <c r="F255">
        <v>99</v>
      </c>
      <c r="G255">
        <v>88.5</v>
      </c>
      <c r="H255">
        <f t="shared" si="3"/>
        <v>14</v>
      </c>
    </row>
    <row r="256" spans="1:8" x14ac:dyDescent="0.25">
      <c r="A256">
        <v>414</v>
      </c>
      <c r="B256" t="str">
        <f>STANDINGS_SB[[#This Row],[Team]]&amp;STANDINGS_SB[[#This Row],[League]]</f>
        <v>WAR GamesMain Event Online April 1 1 pm ET League 2</v>
      </c>
      <c r="C256" t="s">
        <v>632</v>
      </c>
      <c r="D256" t="s">
        <v>117</v>
      </c>
      <c r="E256" t="s">
        <v>444</v>
      </c>
      <c r="F256">
        <v>95</v>
      </c>
      <c r="G256">
        <v>68.5</v>
      </c>
      <c r="H256">
        <f t="shared" si="3"/>
        <v>15</v>
      </c>
    </row>
    <row r="257" spans="1:8" x14ac:dyDescent="0.25">
      <c r="A257">
        <v>58</v>
      </c>
      <c r="B257" t="str">
        <f>STANDINGS_SB[[#This Row],[Team]]&amp;STANDINGS_SB[[#This Row],[League]]</f>
        <v>Don DiegoMain Event Online April 1 1 pm ET League 3</v>
      </c>
      <c r="C257" t="s">
        <v>329</v>
      </c>
      <c r="D257" t="s">
        <v>330</v>
      </c>
      <c r="E257" t="s">
        <v>442</v>
      </c>
      <c r="F257">
        <v>151</v>
      </c>
      <c r="G257">
        <v>422</v>
      </c>
      <c r="H257">
        <f t="shared" si="3"/>
        <v>1</v>
      </c>
    </row>
    <row r="258" spans="1:8" x14ac:dyDescent="0.25">
      <c r="A258">
        <v>67</v>
      </c>
      <c r="B258" t="str">
        <f>STANDINGS_SB[[#This Row],[Team]]&amp;STANDINGS_SB[[#This Row],[League]]</f>
        <v>bluebloodsMain Event Online April 1 1 pm ET League 3</v>
      </c>
      <c r="C258" t="s">
        <v>199</v>
      </c>
      <c r="D258" t="s">
        <v>200</v>
      </c>
      <c r="E258" t="s">
        <v>442</v>
      </c>
      <c r="F258">
        <v>149</v>
      </c>
      <c r="G258">
        <v>415</v>
      </c>
      <c r="H258">
        <f t="shared" ref="H258:H321" si="4">IF(E258=E257,H257+1,1)</f>
        <v>2</v>
      </c>
    </row>
    <row r="259" spans="1:8" x14ac:dyDescent="0.25">
      <c r="A259">
        <v>91</v>
      </c>
      <c r="B259" t="str">
        <f>STANDINGS_SB[[#This Row],[Team]]&amp;STANDINGS_SB[[#This Row],[League]]</f>
        <v>Team BenjaminMain Event Online April 1 1 pm ET League 3</v>
      </c>
      <c r="C259" t="s">
        <v>260</v>
      </c>
      <c r="D259" t="s">
        <v>261</v>
      </c>
      <c r="E259" t="s">
        <v>442</v>
      </c>
      <c r="F259">
        <v>141</v>
      </c>
      <c r="G259">
        <v>389.5</v>
      </c>
      <c r="H259">
        <f t="shared" si="4"/>
        <v>3</v>
      </c>
    </row>
    <row r="260" spans="1:8" x14ac:dyDescent="0.25">
      <c r="A260">
        <v>103</v>
      </c>
      <c r="B260" t="str">
        <f>STANDINGS_SB[[#This Row],[Team]]&amp;STANDINGS_SB[[#This Row],[League]]</f>
        <v>Long DongMain Event Online April 1 1 pm ET League 3</v>
      </c>
      <c r="C260" t="s">
        <v>534</v>
      </c>
      <c r="D260" t="s">
        <v>526</v>
      </c>
      <c r="E260" t="s">
        <v>442</v>
      </c>
      <c r="F260">
        <v>139</v>
      </c>
      <c r="G260">
        <v>377</v>
      </c>
      <c r="H260">
        <f t="shared" si="4"/>
        <v>4</v>
      </c>
    </row>
    <row r="261" spans="1:8" x14ac:dyDescent="0.25">
      <c r="A261">
        <v>113</v>
      </c>
      <c r="B261" t="str">
        <f>STANDINGS_SB[[#This Row],[Team]]&amp;STANDINGS_SB[[#This Row],[League]]</f>
        <v>Poopy ToothMain Event Online April 1 1 pm ET League 3</v>
      </c>
      <c r="C261" t="s">
        <v>378</v>
      </c>
      <c r="D261" t="s">
        <v>379</v>
      </c>
      <c r="E261" t="s">
        <v>442</v>
      </c>
      <c r="F261">
        <v>138</v>
      </c>
      <c r="G261">
        <v>369.5</v>
      </c>
      <c r="H261">
        <f t="shared" si="4"/>
        <v>5</v>
      </c>
    </row>
    <row r="262" spans="1:8" x14ac:dyDescent="0.25">
      <c r="A262">
        <v>119</v>
      </c>
      <c r="B262" t="str">
        <f>STANDINGS_SB[[#This Row],[Team]]&amp;STANDINGS_SB[[#This Row],[League]]</f>
        <v>Monogomy SucksMain Event Online April 1 1 pm ET League 3</v>
      </c>
      <c r="C262" t="s">
        <v>595</v>
      </c>
      <c r="D262" t="s">
        <v>596</v>
      </c>
      <c r="E262" t="s">
        <v>442</v>
      </c>
      <c r="F262">
        <v>137</v>
      </c>
      <c r="G262">
        <v>361</v>
      </c>
      <c r="H262">
        <f t="shared" si="4"/>
        <v>6</v>
      </c>
    </row>
    <row r="263" spans="1:8" x14ac:dyDescent="0.25">
      <c r="A263">
        <v>163</v>
      </c>
      <c r="B263" t="str">
        <f>STANDINGS_SB[[#This Row],[Team]]&amp;STANDINGS_SB[[#This Row],[League]]</f>
        <v>Chico Lind's Hermanos - MAIN 4/1Main Event Online April 1 1 pm ET League 3</v>
      </c>
      <c r="C263" t="s">
        <v>781</v>
      </c>
      <c r="D263" t="s">
        <v>185</v>
      </c>
      <c r="E263" t="s">
        <v>442</v>
      </c>
      <c r="F263">
        <v>129</v>
      </c>
      <c r="G263">
        <v>315.5</v>
      </c>
      <c r="H263">
        <f t="shared" si="4"/>
        <v>7</v>
      </c>
    </row>
    <row r="264" spans="1:8" x14ac:dyDescent="0.25">
      <c r="A264">
        <v>171</v>
      </c>
      <c r="B264" t="str">
        <f>STANDINGS_SB[[#This Row],[Team]]&amp;STANDINGS_SB[[#This Row],[League]]</f>
        <v>Ashley BearsMain Event Online April 1 1 pm ET League 3</v>
      </c>
      <c r="C264" t="s">
        <v>766</v>
      </c>
      <c r="D264" t="s">
        <v>232</v>
      </c>
      <c r="E264" t="s">
        <v>442</v>
      </c>
      <c r="F264">
        <v>128</v>
      </c>
      <c r="G264">
        <v>307.5</v>
      </c>
      <c r="H264">
        <f t="shared" si="4"/>
        <v>8</v>
      </c>
    </row>
    <row r="265" spans="1:8" x14ac:dyDescent="0.25">
      <c r="A265">
        <v>320</v>
      </c>
      <c r="B265" t="str">
        <f>STANDINGS_SB[[#This Row],[Team]]&amp;STANDINGS_SB[[#This Row],[League]]</f>
        <v>Navel LintMain Event Online April 1 1 pm ET League 3</v>
      </c>
      <c r="C265" t="s">
        <v>277</v>
      </c>
      <c r="D265" t="s">
        <v>278</v>
      </c>
      <c r="E265" t="s">
        <v>442</v>
      </c>
      <c r="F265">
        <v>109</v>
      </c>
      <c r="G265">
        <v>158</v>
      </c>
      <c r="H265">
        <f t="shared" si="4"/>
        <v>9</v>
      </c>
    </row>
    <row r="266" spans="1:8" x14ac:dyDescent="0.25">
      <c r="A266">
        <v>353</v>
      </c>
      <c r="B266" t="str">
        <f>STANDINGS_SB[[#This Row],[Team]]&amp;STANDINGS_SB[[#This Row],[League]]</f>
        <v>DOUGHBOYSMain Event Online April 1 1 pm ET League 3</v>
      </c>
      <c r="C266" t="s">
        <v>48</v>
      </c>
      <c r="D266" t="s">
        <v>49</v>
      </c>
      <c r="E266" t="s">
        <v>442</v>
      </c>
      <c r="F266">
        <v>105</v>
      </c>
      <c r="G266">
        <v>126.5</v>
      </c>
      <c r="H266">
        <f t="shared" si="4"/>
        <v>10</v>
      </c>
    </row>
    <row r="267" spans="1:8" x14ac:dyDescent="0.25">
      <c r="A267">
        <v>378</v>
      </c>
      <c r="B267" t="str">
        <f>STANDINGS_SB[[#This Row],[Team]]&amp;STANDINGS_SB[[#This Row],[League]]</f>
        <v>Red MuleMain Event Online April 1 1 pm ET League 3</v>
      </c>
      <c r="C267" t="s">
        <v>369</v>
      </c>
      <c r="D267" t="s">
        <v>369</v>
      </c>
      <c r="E267" t="s">
        <v>442</v>
      </c>
      <c r="F267">
        <v>102</v>
      </c>
      <c r="G267">
        <v>103</v>
      </c>
      <c r="H267">
        <f t="shared" si="4"/>
        <v>11</v>
      </c>
    </row>
    <row r="268" spans="1:8" x14ac:dyDescent="0.25">
      <c r="A268">
        <v>402</v>
      </c>
      <c r="B268" t="str">
        <f>STANDINGS_SB[[#This Row],[Team]]&amp;STANDINGS_SB[[#This Row],[League]]</f>
        <v>SD GiantsMain Event Online April 1 1 pm ET League 3</v>
      </c>
      <c r="C268" t="s">
        <v>721</v>
      </c>
      <c r="D268" t="s">
        <v>221</v>
      </c>
      <c r="E268" t="s">
        <v>442</v>
      </c>
      <c r="F268">
        <v>98</v>
      </c>
      <c r="G268">
        <v>81.5</v>
      </c>
      <c r="H268">
        <f t="shared" si="4"/>
        <v>12</v>
      </c>
    </row>
    <row r="269" spans="1:8" x14ac:dyDescent="0.25">
      <c r="A269">
        <v>407</v>
      </c>
      <c r="B269" t="str">
        <f>STANDINGS_SB[[#This Row],[Team]]&amp;STANDINGS_SB[[#This Row],[League]]</f>
        <v>THE MACHINEMain Event Online April 1 1 pm ET League 3</v>
      </c>
      <c r="C269" t="s">
        <v>856</v>
      </c>
      <c r="D269" t="s">
        <v>857</v>
      </c>
      <c r="E269" t="s">
        <v>442</v>
      </c>
      <c r="F269">
        <v>96</v>
      </c>
      <c r="G269">
        <v>73.5</v>
      </c>
      <c r="H269">
        <f t="shared" si="4"/>
        <v>13</v>
      </c>
    </row>
    <row r="270" spans="1:8" x14ac:dyDescent="0.25">
      <c r="A270">
        <v>411</v>
      </c>
      <c r="B270" t="str">
        <f>STANDINGS_SB[[#This Row],[Team]]&amp;STANDINGS_SB[[#This Row],[League]]</f>
        <v>Big Mac Attack MainMain Event Online April 1 1 pm ET League 3</v>
      </c>
      <c r="C270" t="s">
        <v>597</v>
      </c>
      <c r="D270" t="s">
        <v>23</v>
      </c>
      <c r="E270" t="s">
        <v>442</v>
      </c>
      <c r="F270">
        <v>95</v>
      </c>
      <c r="G270">
        <v>68.5</v>
      </c>
      <c r="H270">
        <f t="shared" si="4"/>
        <v>14</v>
      </c>
    </row>
    <row r="271" spans="1:8" x14ac:dyDescent="0.25">
      <c r="A271">
        <v>425</v>
      </c>
      <c r="B271" t="str">
        <f>STANDINGS_SB[[#This Row],[Team]]&amp;STANDINGS_SB[[#This Row],[League]]</f>
        <v>JoeSoDefMain Event Online April 1 1 pm ET League 3</v>
      </c>
      <c r="C271" t="s">
        <v>163</v>
      </c>
      <c r="D271" t="s">
        <v>164</v>
      </c>
      <c r="E271" t="s">
        <v>442</v>
      </c>
      <c r="F271">
        <v>93</v>
      </c>
      <c r="G271">
        <v>55.5</v>
      </c>
      <c r="H271">
        <f t="shared" si="4"/>
        <v>15</v>
      </c>
    </row>
    <row r="272" spans="1:8" x14ac:dyDescent="0.25">
      <c r="A272">
        <v>28</v>
      </c>
      <c r="B272" t="str">
        <f>STANDINGS_SB[[#This Row],[Team]]&amp;STANDINGS_SB[[#This Row],[League]]</f>
        <v>JUST A BIT OUTSIDEMain Event Online April 1 1 pm ET League 4</v>
      </c>
      <c r="C272" t="s">
        <v>762</v>
      </c>
      <c r="D272" t="s">
        <v>763</v>
      </c>
      <c r="E272" t="s">
        <v>417</v>
      </c>
      <c r="F272">
        <v>163</v>
      </c>
      <c r="G272">
        <v>453</v>
      </c>
      <c r="H272">
        <f t="shared" si="4"/>
        <v>1</v>
      </c>
    </row>
    <row r="273" spans="1:8" x14ac:dyDescent="0.25">
      <c r="A273">
        <v>29</v>
      </c>
      <c r="B273" t="str">
        <f>STANDINGS_SB[[#This Row],[Team]]&amp;STANDINGS_SB[[#This Row],[League]]</f>
        <v>Brock The HouseMain Event Online April 1 1 pm ET League 4</v>
      </c>
      <c r="C273" t="s">
        <v>320</v>
      </c>
      <c r="D273" t="s">
        <v>178</v>
      </c>
      <c r="E273" t="s">
        <v>417</v>
      </c>
      <c r="F273">
        <v>162</v>
      </c>
      <c r="G273">
        <v>452</v>
      </c>
      <c r="H273">
        <f t="shared" si="4"/>
        <v>2</v>
      </c>
    </row>
    <row r="274" spans="1:8" x14ac:dyDescent="0.25">
      <c r="A274">
        <v>73</v>
      </c>
      <c r="B274" t="str">
        <f>STANDINGS_SB[[#This Row],[Team]]&amp;STANDINGS_SB[[#This Row],[League]]</f>
        <v>Paradoxical HrbekMain Event Online April 1 1 pm ET League 4</v>
      </c>
      <c r="C274" t="s">
        <v>416</v>
      </c>
      <c r="D274" t="s">
        <v>349</v>
      </c>
      <c r="E274" t="s">
        <v>417</v>
      </c>
      <c r="F274">
        <v>146</v>
      </c>
      <c r="G274">
        <v>407</v>
      </c>
      <c r="H274">
        <f t="shared" si="4"/>
        <v>3</v>
      </c>
    </row>
    <row r="275" spans="1:8" x14ac:dyDescent="0.25">
      <c r="A275">
        <v>107</v>
      </c>
      <c r="B275" t="str">
        <f>STANDINGS_SB[[#This Row],[Team]]&amp;STANDINGS_SB[[#This Row],[League]]</f>
        <v>Attie BabiesMain Event Online April 1 1 pm ET League 4</v>
      </c>
      <c r="C275" t="s">
        <v>155</v>
      </c>
      <c r="D275" t="s">
        <v>156</v>
      </c>
      <c r="E275" t="s">
        <v>417</v>
      </c>
      <c r="F275">
        <v>138</v>
      </c>
      <c r="G275">
        <v>369.5</v>
      </c>
      <c r="H275">
        <f t="shared" si="4"/>
        <v>4</v>
      </c>
    </row>
    <row r="276" spans="1:8" x14ac:dyDescent="0.25">
      <c r="A276">
        <v>126</v>
      </c>
      <c r="B276" t="str">
        <f>STANDINGS_SB[[#This Row],[Team]]&amp;STANDINGS_SB[[#This Row],[League]]</f>
        <v>Pine Tar Pros- ME4Main Event Online April 1 1 pm ET League 4</v>
      </c>
      <c r="C276" t="s">
        <v>501</v>
      </c>
      <c r="D276" t="s">
        <v>502</v>
      </c>
      <c r="E276" t="s">
        <v>417</v>
      </c>
      <c r="F276">
        <v>136</v>
      </c>
      <c r="G276">
        <v>354.5</v>
      </c>
      <c r="H276">
        <f t="shared" si="4"/>
        <v>5</v>
      </c>
    </row>
    <row r="277" spans="1:8" x14ac:dyDescent="0.25">
      <c r="A277">
        <v>150</v>
      </c>
      <c r="B277" t="str">
        <f>STANDINGS_SB[[#This Row],[Team]]&amp;STANDINGS_SB[[#This Row],[League]]</f>
        <v>Saggitariutt JefferspinMain Event Online April 1 1 pm ET League 4</v>
      </c>
      <c r="C277" t="s">
        <v>610</v>
      </c>
      <c r="D277" t="s">
        <v>382</v>
      </c>
      <c r="E277" t="s">
        <v>417</v>
      </c>
      <c r="F277">
        <v>132</v>
      </c>
      <c r="G277">
        <v>331.5</v>
      </c>
      <c r="H277">
        <f t="shared" si="4"/>
        <v>6</v>
      </c>
    </row>
    <row r="278" spans="1:8" x14ac:dyDescent="0.25">
      <c r="A278">
        <v>219</v>
      </c>
      <c r="B278" t="str">
        <f>STANDINGS_SB[[#This Row],[Team]]&amp;STANDINGS_SB[[#This Row],[League]]</f>
        <v>Hell Bent For LeatherMain Event Online April 1 1 pm ET League 4</v>
      </c>
      <c r="C278" t="s">
        <v>414</v>
      </c>
      <c r="D278" t="s">
        <v>92</v>
      </c>
      <c r="E278" t="s">
        <v>417</v>
      </c>
      <c r="F278">
        <v>122</v>
      </c>
      <c r="G278">
        <v>259.5</v>
      </c>
      <c r="H278">
        <f t="shared" si="4"/>
        <v>7</v>
      </c>
    </row>
    <row r="279" spans="1:8" x14ac:dyDescent="0.25">
      <c r="A279">
        <v>248</v>
      </c>
      <c r="B279" t="str">
        <f>STANDINGS_SB[[#This Row],[Team]]&amp;STANDINGS_SB[[#This Row],[League]]</f>
        <v>Mr. Wilhelm's B SquadMain Event Online April 1 1 pm ET League 4</v>
      </c>
      <c r="C279" t="s">
        <v>427</v>
      </c>
      <c r="D279" t="s">
        <v>428</v>
      </c>
      <c r="E279" t="s">
        <v>417</v>
      </c>
      <c r="F279">
        <v>119</v>
      </c>
      <c r="G279">
        <v>233.5</v>
      </c>
      <c r="H279">
        <f t="shared" si="4"/>
        <v>8</v>
      </c>
    </row>
    <row r="280" spans="1:8" x14ac:dyDescent="0.25">
      <c r="A280">
        <v>251</v>
      </c>
      <c r="B280" t="str">
        <f>STANDINGS_SB[[#This Row],[Team]]&amp;STANDINGS_SB[[#This Row],[League]]</f>
        <v>Tulo-Git 2 QuitMain Event Online April 1 1 pm ET League 4</v>
      </c>
      <c r="C280" t="s">
        <v>835</v>
      </c>
      <c r="D280" t="s">
        <v>836</v>
      </c>
      <c r="E280" t="s">
        <v>417</v>
      </c>
      <c r="F280">
        <v>119</v>
      </c>
      <c r="G280">
        <v>233.5</v>
      </c>
      <c r="H280">
        <f t="shared" si="4"/>
        <v>9</v>
      </c>
    </row>
    <row r="281" spans="1:8" x14ac:dyDescent="0.25">
      <c r="A281">
        <v>271</v>
      </c>
      <c r="B281" t="str">
        <f>STANDINGS_SB[[#This Row],[Team]]&amp;STANDINGS_SB[[#This Row],[League]]</f>
        <v>Brutal KangarooMain Event Online April 1 1 pm ET League 4</v>
      </c>
      <c r="C281" t="s">
        <v>861</v>
      </c>
      <c r="D281" t="s">
        <v>862</v>
      </c>
      <c r="E281" t="s">
        <v>417</v>
      </c>
      <c r="F281">
        <v>116</v>
      </c>
      <c r="G281">
        <v>207.5</v>
      </c>
      <c r="H281">
        <f t="shared" si="4"/>
        <v>10</v>
      </c>
    </row>
    <row r="282" spans="1:8" x14ac:dyDescent="0.25">
      <c r="A282">
        <v>326</v>
      </c>
      <c r="B282" t="str">
        <f>STANDINGS_SB[[#This Row],[Team]]&amp;STANDINGS_SB[[#This Row],[League]]</f>
        <v>Trunk Monkey TooMain Event Online April 1 1 pm ET League 4</v>
      </c>
      <c r="C282" t="s">
        <v>496</v>
      </c>
      <c r="D282" t="s">
        <v>439</v>
      </c>
      <c r="E282" t="s">
        <v>417</v>
      </c>
      <c r="F282">
        <v>109</v>
      </c>
      <c r="G282">
        <v>158</v>
      </c>
      <c r="H282">
        <f t="shared" si="4"/>
        <v>11</v>
      </c>
    </row>
    <row r="283" spans="1:8" x14ac:dyDescent="0.25">
      <c r="A283">
        <v>331</v>
      </c>
      <c r="B283" t="str">
        <f>STANDINGS_SB[[#This Row],[Team]]&amp;STANDINGS_SB[[#This Row],[League]]</f>
        <v>One Eyed JackMain Event Online April 1 1 pm ET League 4</v>
      </c>
      <c r="C283" t="s">
        <v>104</v>
      </c>
      <c r="D283" t="s">
        <v>343</v>
      </c>
      <c r="E283" t="s">
        <v>417</v>
      </c>
      <c r="F283">
        <v>108</v>
      </c>
      <c r="G283">
        <v>151</v>
      </c>
      <c r="H283">
        <f t="shared" si="4"/>
        <v>12</v>
      </c>
    </row>
    <row r="284" spans="1:8" x14ac:dyDescent="0.25">
      <c r="A284">
        <v>349</v>
      </c>
      <c r="B284" t="str">
        <f>STANDINGS_SB[[#This Row],[Team]]&amp;STANDINGS_SB[[#This Row],[League]]</f>
        <v>BeaglesMain Event Online April 1 1 pm ET League 4</v>
      </c>
      <c r="C284" t="s">
        <v>285</v>
      </c>
      <c r="D284" t="s">
        <v>286</v>
      </c>
      <c r="E284" t="s">
        <v>417</v>
      </c>
      <c r="F284">
        <v>105</v>
      </c>
      <c r="G284">
        <v>126.5</v>
      </c>
      <c r="H284">
        <f t="shared" si="4"/>
        <v>13</v>
      </c>
    </row>
    <row r="285" spans="1:8" x14ac:dyDescent="0.25">
      <c r="A285">
        <v>451</v>
      </c>
      <c r="B285" t="str">
        <f>STANDINGS_SB[[#This Row],[Team]]&amp;STANDINGS_SB[[#This Row],[League]]</f>
        <v>southpawsMain Event Online April 1 1 pm ET League 4</v>
      </c>
      <c r="C285" t="s">
        <v>392</v>
      </c>
      <c r="D285" t="s">
        <v>393</v>
      </c>
      <c r="E285" t="s">
        <v>417</v>
      </c>
      <c r="F285">
        <v>85</v>
      </c>
      <c r="G285">
        <v>31</v>
      </c>
      <c r="H285">
        <f t="shared" si="4"/>
        <v>14</v>
      </c>
    </row>
    <row r="286" spans="1:8" x14ac:dyDescent="0.25">
      <c r="A286">
        <v>461</v>
      </c>
      <c r="B286" t="str">
        <f>STANDINGS_SB[[#This Row],[Team]]&amp;STANDINGS_SB[[#This Row],[League]]</f>
        <v>Trump's PsychiatristMain Event Online April 1 1 pm ET League 4</v>
      </c>
      <c r="C286" t="s">
        <v>887</v>
      </c>
      <c r="D286" t="s">
        <v>888</v>
      </c>
      <c r="E286" t="s">
        <v>417</v>
      </c>
      <c r="F286">
        <v>79</v>
      </c>
      <c r="G286">
        <v>20.5</v>
      </c>
      <c r="H286">
        <f t="shared" si="4"/>
        <v>15</v>
      </c>
    </row>
    <row r="287" spans="1:8" x14ac:dyDescent="0.25">
      <c r="A287">
        <v>19</v>
      </c>
      <c r="B287" t="str">
        <f>STANDINGS_SB[[#This Row],[Team]]&amp;STANDINGS_SB[[#This Row],[League]]</f>
        <v>Home Run DerbiesMain Event Online April 1 1 pm ET League 5</v>
      </c>
      <c r="C287" t="s">
        <v>448</v>
      </c>
      <c r="D287" t="s">
        <v>343</v>
      </c>
      <c r="E287" t="s">
        <v>451</v>
      </c>
      <c r="F287">
        <v>167</v>
      </c>
      <c r="G287">
        <v>461.5</v>
      </c>
      <c r="H287">
        <f t="shared" si="4"/>
        <v>1</v>
      </c>
    </row>
    <row r="288" spans="1:8" x14ac:dyDescent="0.25">
      <c r="A288">
        <v>45</v>
      </c>
      <c r="B288" t="str">
        <f>STANDINGS_SB[[#This Row],[Team]]&amp;STANDINGS_SB[[#This Row],[League]]</f>
        <v>Chest RockwellMain Event Online April 1 1 pm ET League 5</v>
      </c>
      <c r="C288" t="s">
        <v>551</v>
      </c>
      <c r="D288" t="s">
        <v>405</v>
      </c>
      <c r="E288" t="s">
        <v>451</v>
      </c>
      <c r="F288">
        <v>156</v>
      </c>
      <c r="G288">
        <v>435</v>
      </c>
      <c r="H288">
        <f t="shared" si="4"/>
        <v>2</v>
      </c>
    </row>
    <row r="289" spans="1:8" x14ac:dyDescent="0.25">
      <c r="A289">
        <v>88</v>
      </c>
      <c r="B289" t="str">
        <f>STANDINGS_SB[[#This Row],[Team]]&amp;STANDINGS_SB[[#This Row],[League]]</f>
        <v>Mookie BatsMain Event Online April 1 1 pm ET League 5</v>
      </c>
      <c r="C289" t="s">
        <v>642</v>
      </c>
      <c r="D289" t="s">
        <v>643</v>
      </c>
      <c r="E289" t="s">
        <v>451</v>
      </c>
      <c r="F289">
        <v>142</v>
      </c>
      <c r="G289">
        <v>394.5</v>
      </c>
      <c r="H289">
        <f t="shared" si="4"/>
        <v>3</v>
      </c>
    </row>
    <row r="290" spans="1:8" x14ac:dyDescent="0.25">
      <c r="A290">
        <v>115</v>
      </c>
      <c r="B290" t="str">
        <f>STANDINGS_SB[[#This Row],[Team]]&amp;STANDINGS_SB[[#This Row],[League]]</f>
        <v>SakaS' hittersMain Event Online April 1 1 pm ET League 5</v>
      </c>
      <c r="C290" t="s">
        <v>257</v>
      </c>
      <c r="D290" t="s">
        <v>769</v>
      </c>
      <c r="E290" t="s">
        <v>451</v>
      </c>
      <c r="F290">
        <v>138</v>
      </c>
      <c r="G290">
        <v>369.5</v>
      </c>
      <c r="H290">
        <f t="shared" si="4"/>
        <v>4</v>
      </c>
    </row>
    <row r="291" spans="1:8" x14ac:dyDescent="0.25">
      <c r="A291">
        <v>153</v>
      </c>
      <c r="B291" t="str">
        <f>STANDINGS_SB[[#This Row],[Team]]&amp;STANDINGS_SB[[#This Row],[League]]</f>
        <v>Winning Fantasy BaseballMain Event Online April 1 1 pm ET League 5</v>
      </c>
      <c r="C291" t="s">
        <v>311</v>
      </c>
      <c r="D291" t="s">
        <v>78</v>
      </c>
      <c r="E291" t="s">
        <v>451</v>
      </c>
      <c r="F291">
        <v>131</v>
      </c>
      <c r="G291">
        <v>328.5</v>
      </c>
      <c r="H291">
        <f t="shared" si="4"/>
        <v>5</v>
      </c>
    </row>
    <row r="292" spans="1:8" x14ac:dyDescent="0.25">
      <c r="A292">
        <v>154</v>
      </c>
      <c r="B292" t="str">
        <f>STANDINGS_SB[[#This Row],[Team]]&amp;STANDINGS_SB[[#This Row],[League]]</f>
        <v>Broken Wings &amp; a Prayer!!Main Event Online April 1 1 pm ET League 5</v>
      </c>
      <c r="C292" t="s">
        <v>569</v>
      </c>
      <c r="D292" t="s">
        <v>234</v>
      </c>
      <c r="E292" t="s">
        <v>451</v>
      </c>
      <c r="F292">
        <v>130</v>
      </c>
      <c r="G292">
        <v>324</v>
      </c>
      <c r="H292">
        <f t="shared" si="4"/>
        <v>6</v>
      </c>
    </row>
    <row r="293" spans="1:8" x14ac:dyDescent="0.25">
      <c r="A293">
        <v>302</v>
      </c>
      <c r="B293" t="str">
        <f>STANDINGS_SB[[#This Row],[Team]]&amp;STANDINGS_SB[[#This Row],[League]]</f>
        <v>Team SchaefferMain Event Online April 1 1 pm ET League 5</v>
      </c>
      <c r="C293" t="s">
        <v>350</v>
      </c>
      <c r="D293" t="s">
        <v>351</v>
      </c>
      <c r="E293" t="s">
        <v>451</v>
      </c>
      <c r="F293">
        <v>112</v>
      </c>
      <c r="G293">
        <v>182.5</v>
      </c>
      <c r="H293">
        <f t="shared" si="4"/>
        <v>7</v>
      </c>
    </row>
    <row r="294" spans="1:8" x14ac:dyDescent="0.25">
      <c r="A294">
        <v>305</v>
      </c>
      <c r="B294" t="str">
        <f>STANDINGS_SB[[#This Row],[Team]]&amp;STANDINGS_SB[[#This Row],[League]]</f>
        <v>Diamond KingsMain Event Online April 1 1 pm ET League 5</v>
      </c>
      <c r="C294" t="s">
        <v>41</v>
      </c>
      <c r="D294" t="s">
        <v>42</v>
      </c>
      <c r="E294" t="s">
        <v>451</v>
      </c>
      <c r="F294">
        <v>111</v>
      </c>
      <c r="G294">
        <v>173</v>
      </c>
      <c r="H294">
        <f t="shared" si="4"/>
        <v>8</v>
      </c>
    </row>
    <row r="295" spans="1:8" x14ac:dyDescent="0.25">
      <c r="A295">
        <v>310</v>
      </c>
      <c r="B295" t="str">
        <f>STANDINGS_SB[[#This Row],[Team]]&amp;STANDINGS_SB[[#This Row],[League]]</f>
        <v>Royal FlushMain Event Online April 1 1 pm ET League 5</v>
      </c>
      <c r="C295" t="s">
        <v>712</v>
      </c>
      <c r="D295" t="s">
        <v>148</v>
      </c>
      <c r="E295" t="s">
        <v>451</v>
      </c>
      <c r="F295">
        <v>111</v>
      </c>
      <c r="G295">
        <v>173</v>
      </c>
      <c r="H295">
        <f t="shared" si="4"/>
        <v>9</v>
      </c>
    </row>
    <row r="296" spans="1:8" x14ac:dyDescent="0.25">
      <c r="A296">
        <v>330</v>
      </c>
      <c r="B296" t="str">
        <f>STANDINGS_SB[[#This Row],[Team]]&amp;STANDINGS_SB[[#This Row],[League]]</f>
        <v>HEDELGOTITMain Event Online April 1 1 pm ET League 5</v>
      </c>
      <c r="C296" t="s">
        <v>601</v>
      </c>
      <c r="D296" t="s">
        <v>602</v>
      </c>
      <c r="E296" t="s">
        <v>451</v>
      </c>
      <c r="F296">
        <v>108</v>
      </c>
      <c r="G296">
        <v>151</v>
      </c>
      <c r="H296">
        <f t="shared" si="4"/>
        <v>10</v>
      </c>
    </row>
    <row r="297" spans="1:8" x14ac:dyDescent="0.25">
      <c r="A297">
        <v>346</v>
      </c>
      <c r="B297" t="str">
        <f>STANDINGS_SB[[#This Row],[Team]]&amp;STANDINGS_SB[[#This Row],[League]]</f>
        <v>MGBS109Main Event Online April 1 1 pm ET League 5</v>
      </c>
      <c r="C297" t="s">
        <v>725</v>
      </c>
      <c r="D297" t="s">
        <v>726</v>
      </c>
      <c r="E297" t="s">
        <v>451</v>
      </c>
      <c r="F297">
        <v>106</v>
      </c>
      <c r="G297">
        <v>135.5</v>
      </c>
      <c r="H297">
        <f t="shared" si="4"/>
        <v>11</v>
      </c>
    </row>
    <row r="298" spans="1:8" x14ac:dyDescent="0.25">
      <c r="A298">
        <v>363</v>
      </c>
      <c r="B298" t="str">
        <f>STANDINGS_SB[[#This Row],[Team]]&amp;STANDINGS_SB[[#This Row],[League]]</f>
        <v>Rockland SharksMain Event Online April 1 1 pm ET League 5</v>
      </c>
      <c r="C298" t="s">
        <v>755</v>
      </c>
      <c r="D298" t="s">
        <v>756</v>
      </c>
      <c r="E298" t="s">
        <v>451</v>
      </c>
      <c r="F298">
        <v>104</v>
      </c>
      <c r="G298">
        <v>118.5</v>
      </c>
      <c r="H298">
        <f t="shared" si="4"/>
        <v>12</v>
      </c>
    </row>
    <row r="299" spans="1:8" x14ac:dyDescent="0.25">
      <c r="A299">
        <v>404</v>
      </c>
      <c r="B299" t="str">
        <f>STANDINGS_SB[[#This Row],[Team]]&amp;STANDINGS_SB[[#This Row],[League]]</f>
        <v>SHAPANMain Event Online April 1 1 pm ET League 5</v>
      </c>
      <c r="C299" t="s">
        <v>357</v>
      </c>
      <c r="D299" t="s">
        <v>358</v>
      </c>
      <c r="E299" t="s">
        <v>451</v>
      </c>
      <c r="F299">
        <v>97</v>
      </c>
      <c r="G299">
        <v>76.5</v>
      </c>
      <c r="H299">
        <f t="shared" si="4"/>
        <v>13</v>
      </c>
    </row>
    <row r="300" spans="1:8" x14ac:dyDescent="0.25">
      <c r="A300">
        <v>410</v>
      </c>
      <c r="B300" t="str">
        <f>STANDINGS_SB[[#This Row],[Team]]&amp;STANDINGS_SB[[#This Row],[League]]</f>
        <v>3DeepMain Event Online April 1 1 pm ET League 5</v>
      </c>
      <c r="C300" t="s">
        <v>783</v>
      </c>
      <c r="D300" t="s">
        <v>784</v>
      </c>
      <c r="E300" t="s">
        <v>451</v>
      </c>
      <c r="F300">
        <v>95</v>
      </c>
      <c r="G300">
        <v>68.5</v>
      </c>
      <c r="H300">
        <f t="shared" si="4"/>
        <v>14</v>
      </c>
    </row>
    <row r="301" spans="1:8" x14ac:dyDescent="0.25">
      <c r="A301">
        <v>442</v>
      </c>
      <c r="B301" t="str">
        <f>STANDINGS_SB[[#This Row],[Team]]&amp;STANDINGS_SB[[#This Row],[League]]</f>
        <v>Slip Stitches M2Main Event Online April 1 1 pm ET League 5</v>
      </c>
      <c r="C301" t="s">
        <v>506</v>
      </c>
      <c r="D301" t="s">
        <v>213</v>
      </c>
      <c r="E301" t="s">
        <v>451</v>
      </c>
      <c r="F301">
        <v>89</v>
      </c>
      <c r="G301">
        <v>39.5</v>
      </c>
      <c r="H301">
        <f t="shared" si="4"/>
        <v>15</v>
      </c>
    </row>
    <row r="302" spans="1:8" x14ac:dyDescent="0.25">
      <c r="A302">
        <v>1</v>
      </c>
      <c r="B302" t="str">
        <f>STANDINGS_SB[[#This Row],[Team]]&amp;STANDINGS_SB[[#This Row],[League]]</f>
        <v>Der KomminskMain Event Online March 25 League 1</v>
      </c>
      <c r="C302" t="s">
        <v>449</v>
      </c>
      <c r="D302" t="s">
        <v>349</v>
      </c>
      <c r="E302" t="s">
        <v>450</v>
      </c>
      <c r="F302">
        <v>192</v>
      </c>
      <c r="G302">
        <v>480</v>
      </c>
      <c r="H302">
        <f t="shared" si="4"/>
        <v>1</v>
      </c>
    </row>
    <row r="303" spans="1:8" x14ac:dyDescent="0.25">
      <c r="A303">
        <v>33</v>
      </c>
      <c r="B303" t="str">
        <f>STANDINGS_SB[[#This Row],[Team]]&amp;STANDINGS_SB[[#This Row],[League]]</f>
        <v>Delt Thunder XIIIMain Event Online March 25 League 1</v>
      </c>
      <c r="C303" t="s">
        <v>663</v>
      </c>
      <c r="D303" t="s">
        <v>247</v>
      </c>
      <c r="E303" t="s">
        <v>450</v>
      </c>
      <c r="F303">
        <v>159</v>
      </c>
      <c r="G303">
        <v>447</v>
      </c>
      <c r="H303">
        <f t="shared" si="4"/>
        <v>2</v>
      </c>
    </row>
    <row r="304" spans="1:8" x14ac:dyDescent="0.25">
      <c r="A304">
        <v>97</v>
      </c>
      <c r="B304" t="str">
        <f>STANDINGS_SB[[#This Row],[Team]]&amp;STANDINGS_SB[[#This Row],[League]]</f>
        <v>KamakaziMain Event Online March 25 League 1</v>
      </c>
      <c r="C304" t="s">
        <v>633</v>
      </c>
      <c r="D304" t="s">
        <v>328</v>
      </c>
      <c r="E304" t="s">
        <v>450</v>
      </c>
      <c r="F304">
        <v>140</v>
      </c>
      <c r="G304">
        <v>383.5</v>
      </c>
      <c r="H304">
        <f t="shared" si="4"/>
        <v>3</v>
      </c>
    </row>
    <row r="305" spans="1:8" x14ac:dyDescent="0.25">
      <c r="A305">
        <v>123</v>
      </c>
      <c r="B305" t="str">
        <f>STANDINGS_SB[[#This Row],[Team]]&amp;STANDINGS_SB[[#This Row],[League]]</f>
        <v>Wong DongMain Event Online March 25 League 1</v>
      </c>
      <c r="C305" t="s">
        <v>525</v>
      </c>
      <c r="D305" t="s">
        <v>526</v>
      </c>
      <c r="E305" t="s">
        <v>450</v>
      </c>
      <c r="F305">
        <v>137</v>
      </c>
      <c r="G305">
        <v>361</v>
      </c>
      <c r="H305">
        <f t="shared" si="4"/>
        <v>4</v>
      </c>
    </row>
    <row r="306" spans="1:8" x14ac:dyDescent="0.25">
      <c r="A306">
        <v>143</v>
      </c>
      <c r="B306" t="str">
        <f>STANDINGS_SB[[#This Row],[Team]]&amp;STANDINGS_SB[[#This Row],[League]]</f>
        <v>Chico Lind's Hermanos - MAIN 3/25Main Event Online March 25 League 1</v>
      </c>
      <c r="C306" t="s">
        <v>834</v>
      </c>
      <c r="D306" t="s">
        <v>186</v>
      </c>
      <c r="E306" t="s">
        <v>450</v>
      </c>
      <c r="F306">
        <v>133</v>
      </c>
      <c r="G306">
        <v>336</v>
      </c>
      <c r="H306">
        <f t="shared" si="4"/>
        <v>5</v>
      </c>
    </row>
    <row r="307" spans="1:8" x14ac:dyDescent="0.25">
      <c r="A307">
        <v>160</v>
      </c>
      <c r="B307" t="str">
        <f>STANDINGS_SB[[#This Row],[Team]]&amp;STANDINGS_SB[[#This Row],[League]]</f>
        <v>Team WeedeaterMain Event Online March 25 League 1</v>
      </c>
      <c r="C307" t="s">
        <v>600</v>
      </c>
      <c r="D307" t="s">
        <v>266</v>
      </c>
      <c r="E307" t="s">
        <v>450</v>
      </c>
      <c r="F307">
        <v>130</v>
      </c>
      <c r="G307">
        <v>324</v>
      </c>
      <c r="H307">
        <f t="shared" si="4"/>
        <v>6</v>
      </c>
    </row>
    <row r="308" spans="1:8" x14ac:dyDescent="0.25">
      <c r="A308">
        <v>189</v>
      </c>
      <c r="B308" t="str">
        <f>STANDINGS_SB[[#This Row],[Team]]&amp;STANDINGS_SB[[#This Row],[League]]</f>
        <v>Team SchaefferMain Event Online March 25 League 1</v>
      </c>
      <c r="C308" t="s">
        <v>350</v>
      </c>
      <c r="D308" t="s">
        <v>351</v>
      </c>
      <c r="E308" t="s">
        <v>450</v>
      </c>
      <c r="F308">
        <v>126</v>
      </c>
      <c r="G308">
        <v>293</v>
      </c>
      <c r="H308">
        <f t="shared" si="4"/>
        <v>7</v>
      </c>
    </row>
    <row r="309" spans="1:8" x14ac:dyDescent="0.25">
      <c r="A309">
        <v>225</v>
      </c>
      <c r="B309" t="str">
        <f>STANDINGS_SB[[#This Row],[Team]]&amp;STANDINGS_SB[[#This Row],[League]]</f>
        <v>moversMain Event Online March 25 League 1</v>
      </c>
      <c r="C309" t="s">
        <v>201</v>
      </c>
      <c r="D309" t="s">
        <v>202</v>
      </c>
      <c r="E309" t="s">
        <v>450</v>
      </c>
      <c r="F309">
        <v>122</v>
      </c>
      <c r="G309">
        <v>259.5</v>
      </c>
      <c r="H309">
        <f t="shared" si="4"/>
        <v>8</v>
      </c>
    </row>
    <row r="310" spans="1:8" x14ac:dyDescent="0.25">
      <c r="A310">
        <v>303</v>
      </c>
      <c r="B310" t="str">
        <f>STANDINGS_SB[[#This Row],[Team]]&amp;STANDINGS_SB[[#This Row],[League]]</f>
        <v>Thats So WONGMain Event Online March 25 League 1</v>
      </c>
      <c r="C310" t="s">
        <v>613</v>
      </c>
      <c r="D310" t="s">
        <v>192</v>
      </c>
      <c r="E310" t="s">
        <v>450</v>
      </c>
      <c r="F310">
        <v>112</v>
      </c>
      <c r="G310">
        <v>182.5</v>
      </c>
      <c r="H310">
        <f t="shared" si="4"/>
        <v>9</v>
      </c>
    </row>
    <row r="311" spans="1:8" x14ac:dyDescent="0.25">
      <c r="A311">
        <v>315</v>
      </c>
      <c r="B311" t="str">
        <f>STANDINGS_SB[[#This Row],[Team]]&amp;STANDINGS_SB[[#This Row],[League]]</f>
        <v>Hopkins SyndicateMain Event Online March 25 League 1</v>
      </c>
      <c r="C311" t="s">
        <v>341</v>
      </c>
      <c r="D311" t="s">
        <v>342</v>
      </c>
      <c r="E311" t="s">
        <v>450</v>
      </c>
      <c r="F311">
        <v>110</v>
      </c>
      <c r="G311">
        <v>165</v>
      </c>
      <c r="H311">
        <f t="shared" si="4"/>
        <v>10</v>
      </c>
    </row>
    <row r="312" spans="1:8" x14ac:dyDescent="0.25">
      <c r="A312">
        <v>317</v>
      </c>
      <c r="B312" t="str">
        <f>STANDINGS_SB[[#This Row],[Team]]&amp;STANDINGS_SB[[#This Row],[League]]</f>
        <v>K9 || LV1Main Event Online March 25 League 1</v>
      </c>
      <c r="C312" t="s">
        <v>461</v>
      </c>
      <c r="D312" t="s">
        <v>37</v>
      </c>
      <c r="E312" t="s">
        <v>450</v>
      </c>
      <c r="F312">
        <v>110</v>
      </c>
      <c r="G312">
        <v>165</v>
      </c>
      <c r="H312">
        <f t="shared" si="4"/>
        <v>11</v>
      </c>
    </row>
    <row r="313" spans="1:8" x14ac:dyDescent="0.25">
      <c r="A313">
        <v>427</v>
      </c>
      <c r="B313" t="str">
        <f>STANDINGS_SB[[#This Row],[Team]]&amp;STANDINGS_SB[[#This Row],[League]]</f>
        <v>Team ShookMain Event Online March 25 League 1</v>
      </c>
      <c r="C313" t="s">
        <v>323</v>
      </c>
      <c r="D313" t="s">
        <v>168</v>
      </c>
      <c r="E313" t="s">
        <v>450</v>
      </c>
      <c r="F313">
        <v>93</v>
      </c>
      <c r="G313">
        <v>55.5</v>
      </c>
      <c r="H313">
        <f t="shared" si="4"/>
        <v>12</v>
      </c>
    </row>
    <row r="314" spans="1:8" x14ac:dyDescent="0.25">
      <c r="A314">
        <v>428</v>
      </c>
      <c r="B314" t="str">
        <f>STANDINGS_SB[[#This Row],[Team]]&amp;STANDINGS_SB[[#This Row],[League]]</f>
        <v>Elvis Lives MEMain Event Online March 25 League 1</v>
      </c>
      <c r="C314" t="s">
        <v>846</v>
      </c>
      <c r="D314" t="s">
        <v>847</v>
      </c>
      <c r="E314" t="s">
        <v>450</v>
      </c>
      <c r="F314">
        <v>92</v>
      </c>
      <c r="G314">
        <v>51</v>
      </c>
      <c r="H314">
        <f t="shared" si="4"/>
        <v>13</v>
      </c>
    </row>
    <row r="315" spans="1:8" x14ac:dyDescent="0.25">
      <c r="A315">
        <v>439</v>
      </c>
      <c r="B315" t="str">
        <f>STANDINGS_SB[[#This Row],[Team]]&amp;STANDINGS_SB[[#This Row],[League]]</f>
        <v>Dos GringosMain Event Online March 25 League 1</v>
      </c>
      <c r="C315" t="s">
        <v>542</v>
      </c>
      <c r="D315" t="s">
        <v>347</v>
      </c>
      <c r="E315" t="s">
        <v>450</v>
      </c>
      <c r="F315">
        <v>89</v>
      </c>
      <c r="G315">
        <v>39.5</v>
      </c>
      <c r="H315">
        <f t="shared" si="4"/>
        <v>14</v>
      </c>
    </row>
    <row r="316" spans="1:8" x14ac:dyDescent="0.25">
      <c r="A316">
        <v>443</v>
      </c>
      <c r="B316" t="str">
        <f>STANDINGS_SB[[#This Row],[Team]]&amp;STANDINGS_SB[[#This Row],[League]]</f>
        <v>Team LibrosMain Event Online March 25 League 1</v>
      </c>
      <c r="C316" t="s">
        <v>338</v>
      </c>
      <c r="D316" t="s">
        <v>339</v>
      </c>
      <c r="E316" t="s">
        <v>450</v>
      </c>
      <c r="F316">
        <v>89</v>
      </c>
      <c r="G316">
        <v>39.5</v>
      </c>
      <c r="H316">
        <f t="shared" si="4"/>
        <v>15</v>
      </c>
    </row>
    <row r="317" spans="1:8" x14ac:dyDescent="0.25">
      <c r="A317">
        <v>25</v>
      </c>
      <c r="B317" t="str">
        <f>STANDINGS_SB[[#This Row],[Team]]&amp;STANDINGS_SB[[#This Row],[League]]</f>
        <v>Hell Bent For LeatherMain Event Online March 25 League 2</v>
      </c>
      <c r="C317" t="s">
        <v>414</v>
      </c>
      <c r="D317" t="s">
        <v>92</v>
      </c>
      <c r="E317" t="s">
        <v>415</v>
      </c>
      <c r="F317">
        <v>164</v>
      </c>
      <c r="G317">
        <v>455</v>
      </c>
      <c r="H317">
        <f t="shared" si="4"/>
        <v>1</v>
      </c>
    </row>
    <row r="318" spans="1:8" x14ac:dyDescent="0.25">
      <c r="A318">
        <v>54</v>
      </c>
      <c r="B318" t="str">
        <f>STANDINGS_SB[[#This Row],[Team]]&amp;STANDINGS_SB[[#This Row],[League]]</f>
        <v>JavierBryantMain Event Online March 25 League 2</v>
      </c>
      <c r="C318" t="s">
        <v>624</v>
      </c>
      <c r="D318" t="s">
        <v>625</v>
      </c>
      <c r="E318" t="s">
        <v>415</v>
      </c>
      <c r="F318">
        <v>154</v>
      </c>
      <c r="G318">
        <v>428.5</v>
      </c>
      <c r="H318">
        <f t="shared" si="4"/>
        <v>2</v>
      </c>
    </row>
    <row r="319" spans="1:8" x14ac:dyDescent="0.25">
      <c r="A319">
        <v>69</v>
      </c>
      <c r="B319" t="str">
        <f>STANDINGS_SB[[#This Row],[Team]]&amp;STANDINGS_SB[[#This Row],[League]]</f>
        <v>Home Run DerbiesMain Event Online March 25 League 2</v>
      </c>
      <c r="C319" t="s">
        <v>448</v>
      </c>
      <c r="D319" t="s">
        <v>343</v>
      </c>
      <c r="E319" t="s">
        <v>415</v>
      </c>
      <c r="F319">
        <v>148</v>
      </c>
      <c r="G319">
        <v>412</v>
      </c>
      <c r="H319">
        <f t="shared" si="4"/>
        <v>3</v>
      </c>
    </row>
    <row r="320" spans="1:8" x14ac:dyDescent="0.25">
      <c r="A320">
        <v>120</v>
      </c>
      <c r="B320" t="str">
        <f>STANDINGS_SB[[#This Row],[Team]]&amp;STANDINGS_SB[[#This Row],[League]]</f>
        <v>MustSeeTV314{M1}Main Event Online March 25 League 2</v>
      </c>
      <c r="C320" t="s">
        <v>648</v>
      </c>
      <c r="D320" t="s">
        <v>40</v>
      </c>
      <c r="E320" t="s">
        <v>415</v>
      </c>
      <c r="F320">
        <v>137</v>
      </c>
      <c r="G320">
        <v>361</v>
      </c>
      <c r="H320">
        <f t="shared" si="4"/>
        <v>4</v>
      </c>
    </row>
    <row r="321" spans="1:8" x14ac:dyDescent="0.25">
      <c r="A321">
        <v>125</v>
      </c>
      <c r="B321" t="str">
        <f>STANDINGS_SB[[#This Row],[Team]]&amp;STANDINGS_SB[[#This Row],[League]]</f>
        <v>KnuckleheadsMain Event Online March 25 League 2</v>
      </c>
      <c r="C321" t="s">
        <v>606</v>
      </c>
      <c r="D321" t="s">
        <v>113</v>
      </c>
      <c r="E321" t="s">
        <v>415</v>
      </c>
      <c r="F321">
        <v>136</v>
      </c>
      <c r="G321">
        <v>354.5</v>
      </c>
      <c r="H321">
        <f t="shared" si="4"/>
        <v>5</v>
      </c>
    </row>
    <row r="322" spans="1:8" x14ac:dyDescent="0.25">
      <c r="A322">
        <v>135</v>
      </c>
      <c r="B322" t="str">
        <f>STANDINGS_SB[[#This Row],[Team]]&amp;STANDINGS_SB[[#This Row],[League]]</f>
        <v>Ms. Booty ButtMain Event Online March 25 League 2</v>
      </c>
      <c r="C322" t="s">
        <v>804</v>
      </c>
      <c r="D322" t="s">
        <v>805</v>
      </c>
      <c r="E322" t="s">
        <v>415</v>
      </c>
      <c r="F322">
        <v>135</v>
      </c>
      <c r="G322">
        <v>346.5</v>
      </c>
      <c r="H322">
        <f t="shared" ref="H322:H385" si="5">IF(E322=E321,H321+1,1)</f>
        <v>6</v>
      </c>
    </row>
    <row r="323" spans="1:8" x14ac:dyDescent="0.25">
      <c r="A323">
        <v>148</v>
      </c>
      <c r="B323" t="str">
        <f>STANDINGS_SB[[#This Row],[Team]]&amp;STANDINGS_SB[[#This Row],[League]]</f>
        <v>Pine Tar Pros- ME1Main Event Online March 25 League 2</v>
      </c>
      <c r="C323" t="s">
        <v>348</v>
      </c>
      <c r="D323" t="s">
        <v>50</v>
      </c>
      <c r="E323" t="s">
        <v>415</v>
      </c>
      <c r="F323">
        <v>132</v>
      </c>
      <c r="G323">
        <v>331.5</v>
      </c>
      <c r="H323">
        <f t="shared" si="5"/>
        <v>7</v>
      </c>
    </row>
    <row r="324" spans="1:8" x14ac:dyDescent="0.25">
      <c r="A324">
        <v>255</v>
      </c>
      <c r="B324" t="str">
        <f>STANDINGS_SB[[#This Row],[Team]]&amp;STANDINGS_SB[[#This Row],[League]]</f>
        <v>Kris BryantMain Event Online March 25 League 2</v>
      </c>
      <c r="C324" t="s">
        <v>751</v>
      </c>
      <c r="D324" t="s">
        <v>752</v>
      </c>
      <c r="E324" t="s">
        <v>415</v>
      </c>
      <c r="F324">
        <v>118</v>
      </c>
      <c r="G324">
        <v>225</v>
      </c>
      <c r="H324">
        <f t="shared" si="5"/>
        <v>8</v>
      </c>
    </row>
    <row r="325" spans="1:8" x14ac:dyDescent="0.25">
      <c r="A325">
        <v>286</v>
      </c>
      <c r="B325" t="str">
        <f>STANDINGS_SB[[#This Row],[Team]]&amp;STANDINGS_SB[[#This Row],[League]]</f>
        <v>Team MadaniMain Event Online March 25 League 2</v>
      </c>
      <c r="C325" t="s">
        <v>153</v>
      </c>
      <c r="D325" t="s">
        <v>153</v>
      </c>
      <c r="E325" t="s">
        <v>415</v>
      </c>
      <c r="F325">
        <v>114</v>
      </c>
      <c r="G325">
        <v>196</v>
      </c>
      <c r="H325">
        <f t="shared" si="5"/>
        <v>9</v>
      </c>
    </row>
    <row r="326" spans="1:8" x14ac:dyDescent="0.25">
      <c r="A326">
        <v>356</v>
      </c>
      <c r="B326" t="str">
        <f>STANDINGS_SB[[#This Row],[Team]]&amp;STANDINGS_SB[[#This Row],[League]]</f>
        <v>Stoop Ball 1Main Event Online March 25 League 2</v>
      </c>
      <c r="C326" t="s">
        <v>252</v>
      </c>
      <c r="D326" t="s">
        <v>253</v>
      </c>
      <c r="E326" t="s">
        <v>415</v>
      </c>
      <c r="F326">
        <v>105</v>
      </c>
      <c r="G326">
        <v>126.5</v>
      </c>
      <c r="H326">
        <f t="shared" si="5"/>
        <v>10</v>
      </c>
    </row>
    <row r="327" spans="1:8" x14ac:dyDescent="0.25">
      <c r="A327">
        <v>362</v>
      </c>
      <c r="B327" t="str">
        <f>STANDINGS_SB[[#This Row],[Team]]&amp;STANDINGS_SB[[#This Row],[League]]</f>
        <v>Plati-pusesMain Event Online March 25 League 2</v>
      </c>
      <c r="C327" t="s">
        <v>279</v>
      </c>
      <c r="D327" t="s">
        <v>280</v>
      </c>
      <c r="E327" t="s">
        <v>415</v>
      </c>
      <c r="F327">
        <v>104</v>
      </c>
      <c r="G327">
        <v>118.5</v>
      </c>
      <c r="H327">
        <f t="shared" si="5"/>
        <v>11</v>
      </c>
    </row>
    <row r="328" spans="1:8" x14ac:dyDescent="0.25">
      <c r="A328">
        <v>373</v>
      </c>
      <c r="B328" t="str">
        <f>STANDINGS_SB[[#This Row],[Team]]&amp;STANDINGS_SB[[#This Row],[League]]</f>
        <v>The SyndicateMain Event Online March 25 League 2</v>
      </c>
      <c r="C328" t="s">
        <v>537</v>
      </c>
      <c r="D328" t="s">
        <v>72</v>
      </c>
      <c r="E328" t="s">
        <v>415</v>
      </c>
      <c r="F328">
        <v>103</v>
      </c>
      <c r="G328">
        <v>111.5</v>
      </c>
      <c r="H328">
        <f t="shared" si="5"/>
        <v>12</v>
      </c>
    </row>
    <row r="329" spans="1:8" x14ac:dyDescent="0.25">
      <c r="A329">
        <v>379</v>
      </c>
      <c r="B329" t="str">
        <f>STANDINGS_SB[[#This Row],[Team]]&amp;STANDINGS_SB[[#This Row],[League]]</f>
        <v>Skillz that KillzMain Event Online March 25 League 2</v>
      </c>
      <c r="C329" t="s">
        <v>511</v>
      </c>
      <c r="D329" t="s">
        <v>183</v>
      </c>
      <c r="E329" t="s">
        <v>415</v>
      </c>
      <c r="F329">
        <v>102</v>
      </c>
      <c r="G329">
        <v>103</v>
      </c>
      <c r="H329">
        <f t="shared" si="5"/>
        <v>13</v>
      </c>
    </row>
    <row r="330" spans="1:8" x14ac:dyDescent="0.25">
      <c r="A330">
        <v>440</v>
      </c>
      <c r="B330" t="str">
        <f>STANDINGS_SB[[#This Row],[Team]]&amp;STANDINGS_SB[[#This Row],[League]]</f>
        <v>Lords of FurbushMain Event Online March 25 League 2</v>
      </c>
      <c r="C330" t="s">
        <v>816</v>
      </c>
      <c r="D330" t="s">
        <v>258</v>
      </c>
      <c r="E330" t="s">
        <v>415</v>
      </c>
      <c r="F330">
        <v>89</v>
      </c>
      <c r="G330">
        <v>39.5</v>
      </c>
      <c r="H330">
        <f t="shared" si="5"/>
        <v>14</v>
      </c>
    </row>
    <row r="331" spans="1:8" x14ac:dyDescent="0.25">
      <c r="A331">
        <v>480</v>
      </c>
      <c r="B331" t="str">
        <f>STANDINGS_SB[[#This Row],[Team]]&amp;STANDINGS_SB[[#This Row],[League]]</f>
        <v>Roy Rogers McFreelyMain Event Online March 25 League 2</v>
      </c>
      <c r="C331" t="s">
        <v>797</v>
      </c>
      <c r="D331" t="s">
        <v>798</v>
      </c>
      <c r="E331" t="s">
        <v>415</v>
      </c>
      <c r="F331">
        <v>55</v>
      </c>
      <c r="G331">
        <v>1</v>
      </c>
      <c r="H331">
        <f t="shared" si="5"/>
        <v>15</v>
      </c>
    </row>
    <row r="332" spans="1:8" x14ac:dyDescent="0.25">
      <c r="A332">
        <v>35</v>
      </c>
      <c r="B332" t="str">
        <f>STANDINGS_SB[[#This Row],[Team]]&amp;STANDINGS_SB[[#This Row],[League]]</f>
        <v>wildcatsMain Event Online March 25 League 3</v>
      </c>
      <c r="C332" t="s">
        <v>870</v>
      </c>
      <c r="D332" t="s">
        <v>107</v>
      </c>
      <c r="E332" t="s">
        <v>445</v>
      </c>
      <c r="F332">
        <v>159</v>
      </c>
      <c r="G332">
        <v>447</v>
      </c>
      <c r="H332">
        <f t="shared" si="5"/>
        <v>1</v>
      </c>
    </row>
    <row r="333" spans="1:8" x14ac:dyDescent="0.25">
      <c r="A333">
        <v>53</v>
      </c>
      <c r="B333" t="str">
        <f>STANDINGS_SB[[#This Row],[Team]]&amp;STANDINGS_SB[[#This Row],[League]]</f>
        <v>Fast Eddie Felson MEMain Event Online March 25 League 3</v>
      </c>
      <c r="C333" t="s">
        <v>388</v>
      </c>
      <c r="D333" t="s">
        <v>236</v>
      </c>
      <c r="E333" t="s">
        <v>445</v>
      </c>
      <c r="F333">
        <v>154</v>
      </c>
      <c r="G333">
        <v>428.5</v>
      </c>
      <c r="H333">
        <f t="shared" si="5"/>
        <v>2</v>
      </c>
    </row>
    <row r="334" spans="1:8" x14ac:dyDescent="0.25">
      <c r="A334">
        <v>59</v>
      </c>
      <c r="B334" t="str">
        <f>STANDINGS_SB[[#This Row],[Team]]&amp;STANDINGS_SB[[#This Row],[League]]</f>
        <v>Good Luck Catching KelceMain Event Online March 25 League 3</v>
      </c>
      <c r="C334" t="s">
        <v>536</v>
      </c>
      <c r="D334" t="s">
        <v>324</v>
      </c>
      <c r="E334" t="s">
        <v>445</v>
      </c>
      <c r="F334">
        <v>151</v>
      </c>
      <c r="G334">
        <v>422</v>
      </c>
      <c r="H334">
        <f t="shared" si="5"/>
        <v>3</v>
      </c>
    </row>
    <row r="335" spans="1:8" x14ac:dyDescent="0.25">
      <c r="A335">
        <v>82</v>
      </c>
      <c r="B335" t="str">
        <f>STANDINGS_SB[[#This Row],[Team]]&amp;STANDINGS_SB[[#This Row],[League]]</f>
        <v>Xmus Jaxon Flaxon WaxonMain Event Online March 25 League 3</v>
      </c>
      <c r="C335" t="s">
        <v>729</v>
      </c>
      <c r="D335" t="s">
        <v>382</v>
      </c>
      <c r="E335" t="s">
        <v>445</v>
      </c>
      <c r="F335">
        <v>143</v>
      </c>
      <c r="G335">
        <v>399.5</v>
      </c>
      <c r="H335">
        <f t="shared" si="5"/>
        <v>4</v>
      </c>
    </row>
    <row r="336" spans="1:8" x14ac:dyDescent="0.25">
      <c r="A336">
        <v>94</v>
      </c>
      <c r="B336" t="str">
        <f>STANDINGS_SB[[#This Row],[Team]]&amp;STANDINGS_SB[[#This Row],[League]]</f>
        <v>B and T SlumpBusters SquadMain Event Online March 25 League 3</v>
      </c>
      <c r="C336" t="s">
        <v>547</v>
      </c>
      <c r="D336" t="s">
        <v>245</v>
      </c>
      <c r="E336" t="s">
        <v>445</v>
      </c>
      <c r="F336">
        <v>140</v>
      </c>
      <c r="G336">
        <v>383.5</v>
      </c>
      <c r="H336">
        <f t="shared" si="5"/>
        <v>5</v>
      </c>
    </row>
    <row r="337" spans="1:8" x14ac:dyDescent="0.25">
      <c r="A337">
        <v>173</v>
      </c>
      <c r="B337" t="str">
        <f>STANDINGS_SB[[#This Row],[Team]]&amp;STANDINGS_SB[[#This Row],[League]]</f>
        <v>Bash Buds 2.0Main Event Online March 25 League 3</v>
      </c>
      <c r="C337" t="s">
        <v>779</v>
      </c>
      <c r="D337" t="s">
        <v>321</v>
      </c>
      <c r="E337" t="s">
        <v>445</v>
      </c>
      <c r="F337">
        <v>128</v>
      </c>
      <c r="G337">
        <v>307.5</v>
      </c>
      <c r="H337">
        <f t="shared" si="5"/>
        <v>6</v>
      </c>
    </row>
    <row r="338" spans="1:8" x14ac:dyDescent="0.25">
      <c r="A338">
        <v>188</v>
      </c>
      <c r="B338" t="str">
        <f>STANDINGS_SB[[#This Row],[Team]]&amp;STANDINGS_SB[[#This Row],[League]]</f>
        <v>Soggy Bottom BoysMain Event Online March 25 League 3</v>
      </c>
      <c r="C338" t="s">
        <v>454</v>
      </c>
      <c r="D338" t="s">
        <v>36</v>
      </c>
      <c r="E338" t="s">
        <v>445</v>
      </c>
      <c r="F338">
        <v>126</v>
      </c>
      <c r="G338">
        <v>293</v>
      </c>
      <c r="H338">
        <f t="shared" si="5"/>
        <v>7</v>
      </c>
    </row>
    <row r="339" spans="1:8" x14ac:dyDescent="0.25">
      <c r="A339">
        <v>244</v>
      </c>
      <c r="B339" t="str">
        <f>STANDINGS_SB[[#This Row],[Team]]&amp;STANDINGS_SB[[#This Row],[League]]</f>
        <v>Dead RedMain Event Online March 25 League 3</v>
      </c>
      <c r="C339" t="s">
        <v>325</v>
      </c>
      <c r="D339" t="s">
        <v>326</v>
      </c>
      <c r="E339" t="s">
        <v>445</v>
      </c>
      <c r="F339">
        <v>119</v>
      </c>
      <c r="G339">
        <v>233.5</v>
      </c>
      <c r="H339">
        <f t="shared" si="5"/>
        <v>8</v>
      </c>
    </row>
    <row r="340" spans="1:8" x14ac:dyDescent="0.25">
      <c r="A340">
        <v>263</v>
      </c>
      <c r="B340" t="str">
        <f>STANDINGS_SB[[#This Row],[Team]]&amp;STANDINGS_SB[[#This Row],[League]]</f>
        <v>JK ALL THE WAY MAINMain Event Online March 25 League 3</v>
      </c>
      <c r="C340" t="s">
        <v>346</v>
      </c>
      <c r="D340" t="s">
        <v>166</v>
      </c>
      <c r="E340" t="s">
        <v>445</v>
      </c>
      <c r="F340">
        <v>117</v>
      </c>
      <c r="G340">
        <v>216.5</v>
      </c>
      <c r="H340">
        <f t="shared" si="5"/>
        <v>9</v>
      </c>
    </row>
    <row r="341" spans="1:8" x14ac:dyDescent="0.25">
      <c r="A341">
        <v>269</v>
      </c>
      <c r="B341" t="str">
        <f>STANDINGS_SB[[#This Row],[Team]]&amp;STANDINGS_SB[[#This Row],[League]]</f>
        <v>Ybor City RollersMain Event Online March 25 League 3</v>
      </c>
      <c r="C341" t="s">
        <v>740</v>
      </c>
      <c r="D341" t="s">
        <v>741</v>
      </c>
      <c r="E341" t="s">
        <v>445</v>
      </c>
      <c r="F341">
        <v>117</v>
      </c>
      <c r="G341">
        <v>216.5</v>
      </c>
      <c r="H341">
        <f t="shared" si="5"/>
        <v>10</v>
      </c>
    </row>
    <row r="342" spans="1:8" x14ac:dyDescent="0.25">
      <c r="A342">
        <v>434</v>
      </c>
      <c r="B342" t="str">
        <f>STANDINGS_SB[[#This Row],[Team]]&amp;STANDINGS_SB[[#This Row],[League]]</f>
        <v>LollygaggersMain Event Online March 25 League 3</v>
      </c>
      <c r="C342" t="s">
        <v>352</v>
      </c>
      <c r="D342" t="s">
        <v>353</v>
      </c>
      <c r="E342" t="s">
        <v>445</v>
      </c>
      <c r="F342">
        <v>91</v>
      </c>
      <c r="G342">
        <v>46.5</v>
      </c>
      <c r="H342">
        <f t="shared" si="5"/>
        <v>11</v>
      </c>
    </row>
    <row r="343" spans="1:8" x14ac:dyDescent="0.25">
      <c r="A343">
        <v>435</v>
      </c>
      <c r="B343" t="str">
        <f>STANDINGS_SB[[#This Row],[Team]]&amp;STANDINGS_SB[[#This Row],[League]]</f>
        <v>Team MitchellMain Event Online March 25 League 3</v>
      </c>
      <c r="C343" t="s">
        <v>400</v>
      </c>
      <c r="D343" t="s">
        <v>401</v>
      </c>
      <c r="E343" t="s">
        <v>445</v>
      </c>
      <c r="F343">
        <v>91</v>
      </c>
      <c r="G343">
        <v>46.5</v>
      </c>
      <c r="H343">
        <f t="shared" si="5"/>
        <v>12</v>
      </c>
    </row>
    <row r="344" spans="1:8" x14ac:dyDescent="0.25">
      <c r="A344">
        <v>467</v>
      </c>
      <c r="B344" t="str">
        <f>STANDINGS_SB[[#This Row],[Team]]&amp;STANDINGS_SB[[#This Row],[League]]</f>
        <v>Team WarnkenMain Event Online March 25 League 3</v>
      </c>
      <c r="C344" t="s">
        <v>681</v>
      </c>
      <c r="D344" t="s">
        <v>682</v>
      </c>
      <c r="E344" t="s">
        <v>445</v>
      </c>
      <c r="F344">
        <v>75</v>
      </c>
      <c r="G344">
        <v>14.5</v>
      </c>
      <c r="H344">
        <f t="shared" si="5"/>
        <v>13</v>
      </c>
    </row>
    <row r="345" spans="1:8" x14ac:dyDescent="0.25">
      <c r="A345">
        <v>473</v>
      </c>
      <c r="B345" t="str">
        <f>STANDINGS_SB[[#This Row],[Team]]&amp;STANDINGS_SB[[#This Row],[League]]</f>
        <v>squiresMain Event Online March 25 League 3</v>
      </c>
      <c r="C345" t="s">
        <v>829</v>
      </c>
      <c r="D345" t="s">
        <v>150</v>
      </c>
      <c r="E345" t="s">
        <v>445</v>
      </c>
      <c r="F345">
        <v>69</v>
      </c>
      <c r="G345">
        <v>8</v>
      </c>
      <c r="H345">
        <f t="shared" si="5"/>
        <v>14</v>
      </c>
    </row>
    <row r="346" spans="1:8" x14ac:dyDescent="0.25">
      <c r="A346">
        <v>474</v>
      </c>
      <c r="B346" t="str">
        <f>STANDINGS_SB[[#This Row],[Team]]&amp;STANDINGS_SB[[#This Row],[League]]</f>
        <v>THE GAMBURGERMain Event Online March 25 League 3</v>
      </c>
      <c r="C346" t="s">
        <v>802</v>
      </c>
      <c r="D346" t="s">
        <v>794</v>
      </c>
      <c r="E346" t="s">
        <v>445</v>
      </c>
      <c r="F346">
        <v>68</v>
      </c>
      <c r="G346">
        <v>6.5</v>
      </c>
      <c r="H346">
        <f t="shared" si="5"/>
        <v>15</v>
      </c>
    </row>
    <row r="347" spans="1:8" x14ac:dyDescent="0.25">
      <c r="A347">
        <v>5</v>
      </c>
      <c r="B347" t="str">
        <f>STANDINGS_SB[[#This Row],[Team]]&amp;STANDINGS_SB[[#This Row],[League]]</f>
        <v>MulleteersMain Event Online March 27 8 pm ET League 1</v>
      </c>
      <c r="C347" t="s">
        <v>366</v>
      </c>
      <c r="D347" t="s">
        <v>191</v>
      </c>
      <c r="E347" t="s">
        <v>464</v>
      </c>
      <c r="F347">
        <v>182</v>
      </c>
      <c r="G347">
        <v>476.5</v>
      </c>
      <c r="H347">
        <f t="shared" si="5"/>
        <v>1</v>
      </c>
    </row>
    <row r="348" spans="1:8" x14ac:dyDescent="0.25">
      <c r="A348">
        <v>6</v>
      </c>
      <c r="B348" t="str">
        <f>STANDINGS_SB[[#This Row],[Team]]&amp;STANDINGS_SB[[#This Row],[League]]</f>
        <v>Glenneration XMain Event Online March 27 8 pm ET League 1</v>
      </c>
      <c r="C348" t="s">
        <v>145</v>
      </c>
      <c r="D348" t="s">
        <v>146</v>
      </c>
      <c r="E348" t="s">
        <v>464</v>
      </c>
      <c r="F348">
        <v>176</v>
      </c>
      <c r="G348">
        <v>474.5</v>
      </c>
      <c r="H348">
        <f t="shared" si="5"/>
        <v>2</v>
      </c>
    </row>
    <row r="349" spans="1:8" x14ac:dyDescent="0.25">
      <c r="A349">
        <v>42</v>
      </c>
      <c r="B349" t="str">
        <f>STANDINGS_SB[[#This Row],[Team]]&amp;STANDINGS_SB[[#This Row],[League]]</f>
        <v>Hell Bent For LeatherMain Event Online March 27 8 pm ET League 1</v>
      </c>
      <c r="C349" t="s">
        <v>414</v>
      </c>
      <c r="D349" t="s">
        <v>92</v>
      </c>
      <c r="E349" t="s">
        <v>464</v>
      </c>
      <c r="F349">
        <v>157</v>
      </c>
      <c r="G349">
        <v>440.5</v>
      </c>
      <c r="H349">
        <f t="shared" si="5"/>
        <v>3</v>
      </c>
    </row>
    <row r="350" spans="1:8" x14ac:dyDescent="0.25">
      <c r="A350">
        <v>93</v>
      </c>
      <c r="B350" t="str">
        <f>STANDINGS_SB[[#This Row],[Team]]&amp;STANDINGS_SB[[#This Row],[League]]</f>
        <v>The NorthsidersMain Event Online March 27 8 pm ET League 1</v>
      </c>
      <c r="C350" t="s">
        <v>219</v>
      </c>
      <c r="D350" t="s">
        <v>220</v>
      </c>
      <c r="E350" t="s">
        <v>464</v>
      </c>
      <c r="F350">
        <v>141</v>
      </c>
      <c r="G350">
        <v>389.5</v>
      </c>
      <c r="H350">
        <f t="shared" si="5"/>
        <v>4</v>
      </c>
    </row>
    <row r="351" spans="1:8" x14ac:dyDescent="0.25">
      <c r="A351">
        <v>98</v>
      </c>
      <c r="B351" t="str">
        <f>STANDINGS_SB[[#This Row],[Team]]&amp;STANDINGS_SB[[#This Row],[League]]</f>
        <v>Team venezianoMain Event Online March 27 8 pm ET League 1</v>
      </c>
      <c r="C351" t="s">
        <v>635</v>
      </c>
      <c r="D351" t="s">
        <v>636</v>
      </c>
      <c r="E351" t="s">
        <v>464</v>
      </c>
      <c r="F351">
        <v>140</v>
      </c>
      <c r="G351">
        <v>383.5</v>
      </c>
      <c r="H351">
        <f t="shared" si="5"/>
        <v>5</v>
      </c>
    </row>
    <row r="352" spans="1:8" x14ac:dyDescent="0.25">
      <c r="A352">
        <v>170</v>
      </c>
      <c r="B352" t="str">
        <f>STANDINGS_SB[[#This Row],[Team]]&amp;STANDINGS_SB[[#This Row],[League]]</f>
        <v>The Notorious C.O.Z.Main Event Online March 27 8 pm ET League 1</v>
      </c>
      <c r="C352" t="s">
        <v>491</v>
      </c>
      <c r="D352" t="s">
        <v>122</v>
      </c>
      <c r="E352" t="s">
        <v>464</v>
      </c>
      <c r="F352">
        <v>129</v>
      </c>
      <c r="G352">
        <v>315.5</v>
      </c>
      <c r="H352">
        <f t="shared" si="5"/>
        <v>6</v>
      </c>
    </row>
    <row r="353" spans="1:8" x14ac:dyDescent="0.25">
      <c r="A353">
        <v>174</v>
      </c>
      <c r="B353" t="str">
        <f>STANDINGS_SB[[#This Row],[Team]]&amp;STANDINGS_SB[[#This Row],[League]]</f>
        <v>If You Like Pina MoncadaMain Event Online March 27 8 pm ET League 1</v>
      </c>
      <c r="C353" t="s">
        <v>652</v>
      </c>
      <c r="D353" t="s">
        <v>275</v>
      </c>
      <c r="E353" t="s">
        <v>464</v>
      </c>
      <c r="F353">
        <v>128</v>
      </c>
      <c r="G353">
        <v>307.5</v>
      </c>
      <c r="H353">
        <f t="shared" si="5"/>
        <v>7</v>
      </c>
    </row>
    <row r="354" spans="1:8" x14ac:dyDescent="0.25">
      <c r="A354">
        <v>238</v>
      </c>
      <c r="B354" t="str">
        <f>STANDINGS_SB[[#This Row],[Team]]&amp;STANDINGS_SB[[#This Row],[League]]</f>
        <v>SweatsMain Event Online March 27 8 pm ET League 1</v>
      </c>
      <c r="C354" t="s">
        <v>591</v>
      </c>
      <c r="D354" t="s">
        <v>192</v>
      </c>
      <c r="E354" t="s">
        <v>464</v>
      </c>
      <c r="F354">
        <v>120</v>
      </c>
      <c r="G354">
        <v>244</v>
      </c>
      <c r="H354">
        <f t="shared" si="5"/>
        <v>8</v>
      </c>
    </row>
    <row r="355" spans="1:8" x14ac:dyDescent="0.25">
      <c r="A355">
        <v>311</v>
      </c>
      <c r="B355" t="str">
        <f>STANDINGS_SB[[#This Row],[Team]]&amp;STANDINGS_SB[[#This Row],[League]]</f>
        <v>Stricks SlumpBusters 2Main Event Online March 27 8 pm ET League 1</v>
      </c>
      <c r="C355" t="s">
        <v>825</v>
      </c>
      <c r="D355" t="s">
        <v>245</v>
      </c>
      <c r="E355" t="s">
        <v>464</v>
      </c>
      <c r="F355">
        <v>111</v>
      </c>
      <c r="G355">
        <v>173</v>
      </c>
      <c r="H355">
        <f t="shared" si="5"/>
        <v>9</v>
      </c>
    </row>
    <row r="356" spans="1:8" x14ac:dyDescent="0.25">
      <c r="A356">
        <v>354</v>
      </c>
      <c r="B356" t="str">
        <f>STANDINGS_SB[[#This Row],[Team]]&amp;STANDINGS_SB[[#This Row],[League]]</f>
        <v>Flopped the NutsMain Event Online March 27 8 pm ET League 1</v>
      </c>
      <c r="C356" t="s">
        <v>389</v>
      </c>
      <c r="D356" t="s">
        <v>117</v>
      </c>
      <c r="E356" t="s">
        <v>464</v>
      </c>
      <c r="F356">
        <v>105</v>
      </c>
      <c r="G356">
        <v>126.5</v>
      </c>
      <c r="H356">
        <f t="shared" si="5"/>
        <v>10</v>
      </c>
    </row>
    <row r="357" spans="1:8" x14ac:dyDescent="0.25">
      <c r="A357">
        <v>365</v>
      </c>
      <c r="B357" t="str">
        <f>STANDINGS_SB[[#This Row],[Team]]&amp;STANDINGS_SB[[#This Row],[League]]</f>
        <v>AlwaysMain Event Online March 27 8 pm ET League 1</v>
      </c>
      <c r="C357" t="s">
        <v>714</v>
      </c>
      <c r="D357" t="s">
        <v>715</v>
      </c>
      <c r="E357" t="s">
        <v>464</v>
      </c>
      <c r="F357">
        <v>103</v>
      </c>
      <c r="G357">
        <v>111.5</v>
      </c>
      <c r="H357">
        <f t="shared" si="5"/>
        <v>11</v>
      </c>
    </row>
    <row r="358" spans="1:8" x14ac:dyDescent="0.25">
      <c r="A358">
        <v>413</v>
      </c>
      <c r="B358" t="str">
        <f>STANDINGS_SB[[#This Row],[Team]]&amp;STANDINGS_SB[[#This Row],[League]]</f>
        <v>PTBNLsMain Event Online March 27 8 pm ET League 1</v>
      </c>
      <c r="C358" t="s">
        <v>463</v>
      </c>
      <c r="D358" t="s">
        <v>175</v>
      </c>
      <c r="E358" t="s">
        <v>464</v>
      </c>
      <c r="F358">
        <v>95</v>
      </c>
      <c r="G358">
        <v>68.5</v>
      </c>
      <c r="H358">
        <f t="shared" si="5"/>
        <v>12</v>
      </c>
    </row>
    <row r="359" spans="1:8" x14ac:dyDescent="0.25">
      <c r="A359">
        <v>436</v>
      </c>
      <c r="B359" t="str">
        <f>STANDINGS_SB[[#This Row],[Team]]&amp;STANDINGS_SB[[#This Row],[League]]</f>
        <v>Team kingMain Event Online March 27 8 pm ET League 1</v>
      </c>
      <c r="C359" t="s">
        <v>309</v>
      </c>
      <c r="D359" t="s">
        <v>110</v>
      </c>
      <c r="E359" t="s">
        <v>464</v>
      </c>
      <c r="F359">
        <v>91</v>
      </c>
      <c r="G359">
        <v>46.5</v>
      </c>
      <c r="H359">
        <f t="shared" si="5"/>
        <v>13</v>
      </c>
    </row>
    <row r="360" spans="1:8" x14ac:dyDescent="0.25">
      <c r="A360">
        <v>444</v>
      </c>
      <c r="B360" t="str">
        <f>STANDINGS_SB[[#This Row],[Team]]&amp;STANDINGS_SB[[#This Row],[League]]</f>
        <v>Team ShookMain Event Online March 27 8 pm ET League 1</v>
      </c>
      <c r="C360" t="s">
        <v>323</v>
      </c>
      <c r="D360" t="s">
        <v>167</v>
      </c>
      <c r="E360" t="s">
        <v>464</v>
      </c>
      <c r="F360">
        <v>89</v>
      </c>
      <c r="G360">
        <v>39.5</v>
      </c>
      <c r="H360">
        <f t="shared" si="5"/>
        <v>14</v>
      </c>
    </row>
    <row r="361" spans="1:8" x14ac:dyDescent="0.25">
      <c r="A361">
        <v>477</v>
      </c>
      <c r="B361" t="str">
        <f>STANDINGS_SB[[#This Row],[Team]]&amp;STANDINGS_SB[[#This Row],[League]]</f>
        <v>Team FernicolaMain Event Online March 27 8 pm ET League 1</v>
      </c>
      <c r="C361" t="s">
        <v>313</v>
      </c>
      <c r="D361" t="s">
        <v>314</v>
      </c>
      <c r="E361" t="s">
        <v>464</v>
      </c>
      <c r="F361">
        <v>62</v>
      </c>
      <c r="G361">
        <v>4</v>
      </c>
      <c r="H361">
        <f t="shared" si="5"/>
        <v>15</v>
      </c>
    </row>
    <row r="362" spans="1:8" x14ac:dyDescent="0.25">
      <c r="A362">
        <v>4</v>
      </c>
      <c r="B362" t="str">
        <f>STANDINGS_SB[[#This Row],[Team]]&amp;STANDINGS_SB[[#This Row],[League]]</f>
        <v>Baseball sevant 1Main Event Online March 27 8 pm ET League 2</v>
      </c>
      <c r="C362" t="s">
        <v>361</v>
      </c>
      <c r="D362" t="s">
        <v>231</v>
      </c>
      <c r="E362" t="s">
        <v>479</v>
      </c>
      <c r="F362">
        <v>182</v>
      </c>
      <c r="G362">
        <v>476.5</v>
      </c>
      <c r="H362">
        <f t="shared" si="5"/>
        <v>1</v>
      </c>
    </row>
    <row r="363" spans="1:8" x14ac:dyDescent="0.25">
      <c r="A363">
        <v>32</v>
      </c>
      <c r="B363" t="str">
        <f>STANDINGS_SB[[#This Row],[Team]]&amp;STANDINGS_SB[[#This Row],[League]]</f>
        <v>Home Run DerbiesMain Event Online March 27 8 pm ET League 2</v>
      </c>
      <c r="C363" t="s">
        <v>448</v>
      </c>
      <c r="D363" t="s">
        <v>343</v>
      </c>
      <c r="E363" t="s">
        <v>479</v>
      </c>
      <c r="F363">
        <v>160</v>
      </c>
      <c r="G363">
        <v>449</v>
      </c>
      <c r="H363">
        <f t="shared" si="5"/>
        <v>2</v>
      </c>
    </row>
    <row r="364" spans="1:8" x14ac:dyDescent="0.25">
      <c r="A364">
        <v>99</v>
      </c>
      <c r="B364" t="str">
        <f>STANDINGS_SB[[#This Row],[Team]]&amp;STANDINGS_SB[[#This Row],[League]]</f>
        <v>Terminal GravityMain Event Online March 27 8 pm ET League 2</v>
      </c>
      <c r="C364" t="s">
        <v>674</v>
      </c>
      <c r="D364" t="s">
        <v>82</v>
      </c>
      <c r="E364" t="s">
        <v>479</v>
      </c>
      <c r="F364">
        <v>140</v>
      </c>
      <c r="G364">
        <v>383.5</v>
      </c>
      <c r="H364">
        <f t="shared" si="5"/>
        <v>3</v>
      </c>
    </row>
    <row r="365" spans="1:8" x14ac:dyDescent="0.25">
      <c r="A365">
        <v>167</v>
      </c>
      <c r="B365" t="str">
        <f>STANDINGS_SB[[#This Row],[Team]]&amp;STANDINGS_SB[[#This Row],[League]]</f>
        <v>Royal FlushMain Event Online March 27 8 pm ET League 2</v>
      </c>
      <c r="C365" t="s">
        <v>712</v>
      </c>
      <c r="D365" t="s">
        <v>148</v>
      </c>
      <c r="E365" t="s">
        <v>479</v>
      </c>
      <c r="F365">
        <v>129</v>
      </c>
      <c r="G365">
        <v>315.5</v>
      </c>
      <c r="H365">
        <f t="shared" si="5"/>
        <v>4</v>
      </c>
    </row>
    <row r="366" spans="1:8" x14ac:dyDescent="0.25">
      <c r="A366">
        <v>196</v>
      </c>
      <c r="B366" t="str">
        <f>STANDINGS_SB[[#This Row],[Team]]&amp;STANDINGS_SB[[#This Row],[League]]</f>
        <v>Team CameronMain Event Online March 27 8 pm ET League 2</v>
      </c>
      <c r="C366" t="s">
        <v>85</v>
      </c>
      <c r="D366" t="s">
        <v>86</v>
      </c>
      <c r="E366" t="s">
        <v>479</v>
      </c>
      <c r="F366">
        <v>125</v>
      </c>
      <c r="G366">
        <v>285.5</v>
      </c>
      <c r="H366">
        <f t="shared" si="5"/>
        <v>5</v>
      </c>
    </row>
    <row r="367" spans="1:8" x14ac:dyDescent="0.25">
      <c r="A367">
        <v>202</v>
      </c>
      <c r="B367" t="str">
        <f>STANDINGS_SB[[#This Row],[Team]]&amp;STANDINGS_SB[[#This Row],[League]]</f>
        <v>Hoss CartwrightMain Event Online March 27 8 pm ET League 2</v>
      </c>
      <c r="C367" t="s">
        <v>292</v>
      </c>
      <c r="D367" t="s">
        <v>242</v>
      </c>
      <c r="E367" t="s">
        <v>479</v>
      </c>
      <c r="F367">
        <v>124</v>
      </c>
      <c r="G367">
        <v>276</v>
      </c>
      <c r="H367">
        <f t="shared" si="5"/>
        <v>6</v>
      </c>
    </row>
    <row r="368" spans="1:8" x14ac:dyDescent="0.25">
      <c r="A368">
        <v>245</v>
      </c>
      <c r="B368" t="str">
        <f>STANDINGS_SB[[#This Row],[Team]]&amp;STANDINGS_SB[[#This Row],[League]]</f>
        <v>Dyv Bars and Local BandsMain Event Online March 27 8 pm ET League 2</v>
      </c>
      <c r="C368" t="s">
        <v>546</v>
      </c>
      <c r="D368" t="s">
        <v>71</v>
      </c>
      <c r="E368" t="s">
        <v>479</v>
      </c>
      <c r="F368">
        <v>119</v>
      </c>
      <c r="G368">
        <v>233.5</v>
      </c>
      <c r="H368">
        <f t="shared" si="5"/>
        <v>7</v>
      </c>
    </row>
    <row r="369" spans="1:8" x14ac:dyDescent="0.25">
      <c r="A369">
        <v>261</v>
      </c>
      <c r="B369" t="str">
        <f>STANDINGS_SB[[#This Row],[Team]]&amp;STANDINGS_SB[[#This Row],[League]]</f>
        <v>BABIP McBatflipsMain Event Online March 27 8 pm ET League 2</v>
      </c>
      <c r="C369" t="s">
        <v>305</v>
      </c>
      <c r="D369" t="s">
        <v>24</v>
      </c>
      <c r="E369" t="s">
        <v>479</v>
      </c>
      <c r="F369">
        <v>117</v>
      </c>
      <c r="G369">
        <v>216.5</v>
      </c>
      <c r="H369">
        <f t="shared" si="5"/>
        <v>8</v>
      </c>
    </row>
    <row r="370" spans="1:8" x14ac:dyDescent="0.25">
      <c r="A370">
        <v>275</v>
      </c>
      <c r="B370" t="str">
        <f>STANDINGS_SB[[#This Row],[Team]]&amp;STANDINGS_SB[[#This Row],[League]]</f>
        <v>PiggyMain Event Online March 27 8 pm ET League 2</v>
      </c>
      <c r="C370" t="s">
        <v>317</v>
      </c>
      <c r="D370" t="s">
        <v>318</v>
      </c>
      <c r="E370" t="s">
        <v>479</v>
      </c>
      <c r="F370">
        <v>116</v>
      </c>
      <c r="G370">
        <v>207.5</v>
      </c>
      <c r="H370">
        <f t="shared" si="5"/>
        <v>9</v>
      </c>
    </row>
    <row r="371" spans="1:8" x14ac:dyDescent="0.25">
      <c r="A371">
        <v>299</v>
      </c>
      <c r="B371" t="str">
        <f>STANDINGS_SB[[#This Row],[Team]]&amp;STANDINGS_SB[[#This Row],[League]]</f>
        <v>Loser 7Main Event Online March 27 8 pm ET League 2</v>
      </c>
      <c r="C371" t="s">
        <v>603</v>
      </c>
      <c r="D371" t="s">
        <v>22</v>
      </c>
      <c r="E371" t="s">
        <v>479</v>
      </c>
      <c r="F371">
        <v>112</v>
      </c>
      <c r="G371">
        <v>182.5</v>
      </c>
      <c r="H371">
        <f t="shared" si="5"/>
        <v>10</v>
      </c>
    </row>
    <row r="372" spans="1:8" x14ac:dyDescent="0.25">
      <c r="A372">
        <v>342</v>
      </c>
      <c r="B372" t="str">
        <f>STANDINGS_SB[[#This Row],[Team]]&amp;STANDINGS_SB[[#This Row],[League]]</f>
        <v>huskiesMain Event Online March 27 8 pm ET League 2</v>
      </c>
      <c r="C372" t="s">
        <v>675</v>
      </c>
      <c r="D372" t="s">
        <v>107</v>
      </c>
      <c r="E372" t="s">
        <v>479</v>
      </c>
      <c r="F372">
        <v>107</v>
      </c>
      <c r="G372">
        <v>143</v>
      </c>
      <c r="H372">
        <f t="shared" si="5"/>
        <v>11</v>
      </c>
    </row>
    <row r="373" spans="1:8" x14ac:dyDescent="0.25">
      <c r="A373">
        <v>348</v>
      </c>
      <c r="B373" t="str">
        <f>STANDINGS_SB[[#This Row],[Team]]&amp;STANDINGS_SB[[#This Row],[League]]</f>
        <v>Team MadaniMain Event Online March 27 8 pm ET League 2</v>
      </c>
      <c r="C373" t="s">
        <v>153</v>
      </c>
      <c r="D373" t="s">
        <v>153</v>
      </c>
      <c r="E373" t="s">
        <v>479</v>
      </c>
      <c r="F373">
        <v>106</v>
      </c>
      <c r="G373">
        <v>135.5</v>
      </c>
      <c r="H373">
        <f t="shared" si="5"/>
        <v>12</v>
      </c>
    </row>
    <row r="374" spans="1:8" x14ac:dyDescent="0.25">
      <c r="A374">
        <v>430</v>
      </c>
      <c r="B374" t="str">
        <f>STANDINGS_SB[[#This Row],[Team]]&amp;STANDINGS_SB[[#This Row],[League]]</f>
        <v>Low TalkersMain Event Online March 27 8 pm ET League 2</v>
      </c>
      <c r="C374" t="s">
        <v>189</v>
      </c>
      <c r="D374" t="s">
        <v>190</v>
      </c>
      <c r="E374" t="s">
        <v>479</v>
      </c>
      <c r="F374">
        <v>92</v>
      </c>
      <c r="G374">
        <v>51</v>
      </c>
      <c r="H374">
        <f t="shared" si="5"/>
        <v>13</v>
      </c>
    </row>
    <row r="375" spans="1:8" x14ac:dyDescent="0.25">
      <c r="A375">
        <v>445</v>
      </c>
      <c r="B375" t="str">
        <f>STANDINGS_SB[[#This Row],[Team]]&amp;STANDINGS_SB[[#This Row],[League]]</f>
        <v>Jobu VoodooMain Event Online March 27 8 pm ET League 2</v>
      </c>
      <c r="C375" t="s">
        <v>865</v>
      </c>
      <c r="D375" t="s">
        <v>866</v>
      </c>
      <c r="E375" t="s">
        <v>479</v>
      </c>
      <c r="F375">
        <v>88</v>
      </c>
      <c r="G375">
        <v>35.5</v>
      </c>
      <c r="H375">
        <f t="shared" si="5"/>
        <v>14</v>
      </c>
    </row>
    <row r="376" spans="1:8" x14ac:dyDescent="0.25">
      <c r="A376">
        <v>468</v>
      </c>
      <c r="B376" t="str">
        <f>STANDINGS_SB[[#This Row],[Team]]&amp;STANDINGS_SB[[#This Row],[League]]</f>
        <v>Team LibrosMain Event Online March 27 8 pm ET League 2</v>
      </c>
      <c r="C376" t="s">
        <v>338</v>
      </c>
      <c r="D376" t="s">
        <v>339</v>
      </c>
      <c r="E376" t="s">
        <v>479</v>
      </c>
      <c r="F376">
        <v>74</v>
      </c>
      <c r="G376">
        <v>13</v>
      </c>
      <c r="H376">
        <f t="shared" si="5"/>
        <v>15</v>
      </c>
    </row>
    <row r="377" spans="1:8" x14ac:dyDescent="0.25">
      <c r="A377">
        <v>41</v>
      </c>
      <c r="B377" t="str">
        <f>STANDINGS_SB[[#This Row],[Team]]&amp;STANDINGS_SB[[#This Row],[League]]</f>
        <v>HAMILTONMain Event Online March 29 8 pm ET League 1</v>
      </c>
      <c r="C377" t="s">
        <v>523</v>
      </c>
      <c r="D377" t="s">
        <v>79</v>
      </c>
      <c r="E377" t="s">
        <v>446</v>
      </c>
      <c r="F377">
        <v>157</v>
      </c>
      <c r="G377">
        <v>440.5</v>
      </c>
      <c r="H377">
        <f t="shared" si="5"/>
        <v>1</v>
      </c>
    </row>
    <row r="378" spans="1:8" x14ac:dyDescent="0.25">
      <c r="A378">
        <v>78</v>
      </c>
      <c r="B378" t="str">
        <f>STANDINGS_SB[[#This Row],[Team]]&amp;STANDINGS_SB[[#This Row],[League]]</f>
        <v>Jedi Mind TrickMain Event Online March 29 8 pm ET League 1</v>
      </c>
      <c r="C378" t="s">
        <v>171</v>
      </c>
      <c r="D378" t="s">
        <v>172</v>
      </c>
      <c r="E378" t="s">
        <v>446</v>
      </c>
      <c r="F378">
        <v>144</v>
      </c>
      <c r="G378">
        <v>402.5</v>
      </c>
      <c r="H378">
        <f t="shared" si="5"/>
        <v>2</v>
      </c>
    </row>
    <row r="379" spans="1:8" x14ac:dyDescent="0.25">
      <c r="A379">
        <v>141</v>
      </c>
      <c r="B379" t="str">
        <f>STANDINGS_SB[[#This Row],[Team]]&amp;STANDINGS_SB[[#This Row],[League]]</f>
        <v>Zach AttackMain Event Online March 29 8 pm ET League 1</v>
      </c>
      <c r="C379" t="s">
        <v>513</v>
      </c>
      <c r="D379" t="s">
        <v>374</v>
      </c>
      <c r="E379" t="s">
        <v>446</v>
      </c>
      <c r="F379">
        <v>134</v>
      </c>
      <c r="G379">
        <v>340</v>
      </c>
      <c r="H379">
        <f t="shared" si="5"/>
        <v>3</v>
      </c>
    </row>
    <row r="380" spans="1:8" x14ac:dyDescent="0.25">
      <c r="A380">
        <v>166</v>
      </c>
      <c r="B380" t="str">
        <f>STANDINGS_SB[[#This Row],[Team]]&amp;STANDINGS_SB[[#This Row],[League]]</f>
        <v>Pine Tar Pros- ME2Main Event Online March 29 8 pm ET League 1</v>
      </c>
      <c r="C380" t="s">
        <v>376</v>
      </c>
      <c r="D380" t="s">
        <v>50</v>
      </c>
      <c r="E380" t="s">
        <v>446</v>
      </c>
      <c r="F380">
        <v>129</v>
      </c>
      <c r="G380">
        <v>315.5</v>
      </c>
      <c r="H380">
        <f t="shared" si="5"/>
        <v>4</v>
      </c>
    </row>
    <row r="381" spans="1:8" x14ac:dyDescent="0.25">
      <c r="A381">
        <v>191</v>
      </c>
      <c r="B381" t="str">
        <f>STANDINGS_SB[[#This Row],[Team]]&amp;STANDINGS_SB[[#This Row],[League]]</f>
        <v>Chico Lind's Hermanos - MAIN 3/29Main Event Online March 29 8 pm ET League 1</v>
      </c>
      <c r="C381" t="s">
        <v>713</v>
      </c>
      <c r="D381" t="s">
        <v>185</v>
      </c>
      <c r="E381" t="s">
        <v>446</v>
      </c>
      <c r="F381">
        <v>125</v>
      </c>
      <c r="G381">
        <v>285.5</v>
      </c>
      <c r="H381">
        <f t="shared" si="5"/>
        <v>5</v>
      </c>
    </row>
    <row r="382" spans="1:8" x14ac:dyDescent="0.25">
      <c r="A382">
        <v>231</v>
      </c>
      <c r="B382" t="str">
        <f>STANDINGS_SB[[#This Row],[Team]]&amp;STANDINGS_SB[[#This Row],[League]]</f>
        <v>This one's for Pete!!Main Event Online March 29 8 pm ET League 1</v>
      </c>
      <c r="C382" t="s">
        <v>611</v>
      </c>
      <c r="D382" t="s">
        <v>234</v>
      </c>
      <c r="E382" t="s">
        <v>446</v>
      </c>
      <c r="F382">
        <v>121</v>
      </c>
      <c r="G382">
        <v>252.5</v>
      </c>
      <c r="H382">
        <f t="shared" si="5"/>
        <v>6</v>
      </c>
    </row>
    <row r="383" spans="1:8" x14ac:dyDescent="0.25">
      <c r="A383">
        <v>236</v>
      </c>
      <c r="B383" t="str">
        <f>STANDINGS_SB[[#This Row],[Team]]&amp;STANDINGS_SB[[#This Row],[League]]</f>
        <v>King of QueensMain Event Online March 29 8 pm ET League 1</v>
      </c>
      <c r="C383" t="s">
        <v>105</v>
      </c>
      <c r="D383" t="s">
        <v>106</v>
      </c>
      <c r="E383" t="s">
        <v>446</v>
      </c>
      <c r="F383">
        <v>120</v>
      </c>
      <c r="G383">
        <v>244</v>
      </c>
      <c r="H383">
        <f t="shared" si="5"/>
        <v>7</v>
      </c>
    </row>
    <row r="384" spans="1:8" x14ac:dyDescent="0.25">
      <c r="A384">
        <v>259</v>
      </c>
      <c r="B384" t="str">
        <f>STANDINGS_SB[[#This Row],[Team]]&amp;STANDINGS_SB[[#This Row],[League]]</f>
        <v>Triple AMain Event Online March 29 8 pm ET League 1</v>
      </c>
      <c r="C384" t="s">
        <v>259</v>
      </c>
      <c r="D384" t="s">
        <v>614</v>
      </c>
      <c r="E384" t="s">
        <v>446</v>
      </c>
      <c r="F384">
        <v>118</v>
      </c>
      <c r="G384">
        <v>225</v>
      </c>
      <c r="H384">
        <f t="shared" si="5"/>
        <v>8</v>
      </c>
    </row>
    <row r="385" spans="1:8" x14ac:dyDescent="0.25">
      <c r="A385">
        <v>288</v>
      </c>
      <c r="B385" t="str">
        <f>STANDINGS_SB[[#This Row],[Team]]&amp;STANDINGS_SB[[#This Row],[League]]</f>
        <v>Capitol HillMain Event Online March 29 8 pm ET League 1</v>
      </c>
      <c r="C385" t="s">
        <v>822</v>
      </c>
      <c r="D385" t="s">
        <v>823</v>
      </c>
      <c r="E385" t="s">
        <v>446</v>
      </c>
      <c r="F385">
        <v>113</v>
      </c>
      <c r="G385">
        <v>190.5</v>
      </c>
      <c r="H385">
        <f t="shared" si="5"/>
        <v>9</v>
      </c>
    </row>
    <row r="386" spans="1:8" x14ac:dyDescent="0.25">
      <c r="A386">
        <v>306</v>
      </c>
      <c r="B386" t="str">
        <f>STANDINGS_SB[[#This Row],[Team]]&amp;STANDINGS_SB[[#This Row],[League]]</f>
        <v>EM 33 BOMain Event Online March 29 8 pm ET League 1</v>
      </c>
      <c r="C386" t="s">
        <v>774</v>
      </c>
      <c r="D386" t="s">
        <v>775</v>
      </c>
      <c r="E386" t="s">
        <v>446</v>
      </c>
      <c r="F386">
        <v>111</v>
      </c>
      <c r="G386">
        <v>173</v>
      </c>
      <c r="H386">
        <f t="shared" ref="H386:H449" si="6">IF(E386=E385,H385+1,1)</f>
        <v>10</v>
      </c>
    </row>
    <row r="387" spans="1:8" x14ac:dyDescent="0.25">
      <c r="A387">
        <v>307</v>
      </c>
      <c r="B387" t="str">
        <f>STANDINGS_SB[[#This Row],[Team]]&amp;STANDINGS_SB[[#This Row],[League]]</f>
        <v>Ice Cold BatsMain Event Online March 29 8 pm ET League 1</v>
      </c>
      <c r="C387" t="s">
        <v>872</v>
      </c>
      <c r="D387" t="s">
        <v>874</v>
      </c>
      <c r="E387" t="s">
        <v>446</v>
      </c>
      <c r="F387">
        <v>111</v>
      </c>
      <c r="G387">
        <v>173</v>
      </c>
      <c r="H387">
        <f t="shared" si="6"/>
        <v>11</v>
      </c>
    </row>
    <row r="388" spans="1:8" x14ac:dyDescent="0.25">
      <c r="A388">
        <v>313</v>
      </c>
      <c r="B388" t="str">
        <f>STANDINGS_SB[[#This Row],[Team]]&amp;STANDINGS_SB[[#This Row],[League]]</f>
        <v>Dead RedMain Event Online March 29 8 pm ET League 1</v>
      </c>
      <c r="C388" t="s">
        <v>325</v>
      </c>
      <c r="D388" t="s">
        <v>327</v>
      </c>
      <c r="E388" t="s">
        <v>446</v>
      </c>
      <c r="F388">
        <v>110</v>
      </c>
      <c r="G388">
        <v>165</v>
      </c>
      <c r="H388">
        <f t="shared" si="6"/>
        <v>12</v>
      </c>
    </row>
    <row r="389" spans="1:8" x14ac:dyDescent="0.25">
      <c r="A389">
        <v>408</v>
      </c>
      <c r="B389" t="str">
        <f>STANDINGS_SB[[#This Row],[Team]]&amp;STANDINGS_SB[[#This Row],[League]]</f>
        <v>Team thomasMain Event Online March 29 8 pm ET League 1</v>
      </c>
      <c r="C389" t="s">
        <v>695</v>
      </c>
      <c r="D389" t="s">
        <v>696</v>
      </c>
      <c r="E389" t="s">
        <v>446</v>
      </c>
      <c r="F389">
        <v>96</v>
      </c>
      <c r="G389">
        <v>73.5</v>
      </c>
      <c r="H389">
        <f t="shared" si="6"/>
        <v>13</v>
      </c>
    </row>
    <row r="390" spans="1:8" x14ac:dyDescent="0.25">
      <c r="A390">
        <v>419</v>
      </c>
      <c r="B390" t="str">
        <f>STANDINGS_SB[[#This Row],[Team]]&amp;STANDINGS_SB[[#This Row],[League]]</f>
        <v>Oaktown 2Main Event Online March 29 8 pm ET League 1</v>
      </c>
      <c r="C390" t="s">
        <v>394</v>
      </c>
      <c r="D390" t="s">
        <v>137</v>
      </c>
      <c r="E390" t="s">
        <v>446</v>
      </c>
      <c r="F390">
        <v>94</v>
      </c>
      <c r="G390">
        <v>61.5</v>
      </c>
      <c r="H390">
        <f t="shared" si="6"/>
        <v>14</v>
      </c>
    </row>
    <row r="391" spans="1:8" x14ac:dyDescent="0.25">
      <c r="A391">
        <v>429</v>
      </c>
      <c r="B391" t="str">
        <f>STANDINGS_SB[[#This Row],[Team]]&amp;STANDINGS_SB[[#This Row],[League]]</f>
        <v>Fresh Ripe PeachesMain Event Online March 29 8 pm ET League 1</v>
      </c>
      <c r="C391" t="s">
        <v>296</v>
      </c>
      <c r="D391" t="s">
        <v>297</v>
      </c>
      <c r="E391" t="s">
        <v>446</v>
      </c>
      <c r="F391">
        <v>92</v>
      </c>
      <c r="G391">
        <v>51</v>
      </c>
      <c r="H391">
        <f t="shared" si="6"/>
        <v>15</v>
      </c>
    </row>
    <row r="392" spans="1:8" x14ac:dyDescent="0.25">
      <c r="A392">
        <v>14</v>
      </c>
      <c r="B392" t="str">
        <f>STANDINGS_SB[[#This Row],[Team]]&amp;STANDINGS_SB[[#This Row],[League]]</f>
        <v>Captain MorganMain Event Online March 29 8 pm ET League 2</v>
      </c>
      <c r="C392" t="s">
        <v>554</v>
      </c>
      <c r="D392" t="s">
        <v>62</v>
      </c>
      <c r="E392" t="s">
        <v>425</v>
      </c>
      <c r="F392">
        <v>170</v>
      </c>
      <c r="G392">
        <v>466</v>
      </c>
      <c r="H392">
        <f t="shared" si="6"/>
        <v>1</v>
      </c>
    </row>
    <row r="393" spans="1:8" x14ac:dyDescent="0.25">
      <c r="A393">
        <v>48</v>
      </c>
      <c r="B393" t="str">
        <f>STANDINGS_SB[[#This Row],[Team]]&amp;STANDINGS_SB[[#This Row],[League]]</f>
        <v>Tre DogMain Event Online March 29 8 pm ET League 2</v>
      </c>
      <c r="C393" t="s">
        <v>656</v>
      </c>
      <c r="D393" t="s">
        <v>657</v>
      </c>
      <c r="E393" t="s">
        <v>425</v>
      </c>
      <c r="F393">
        <v>156</v>
      </c>
      <c r="G393">
        <v>435</v>
      </c>
      <c r="H393">
        <f t="shared" si="6"/>
        <v>2</v>
      </c>
    </row>
    <row r="394" spans="1:8" x14ac:dyDescent="0.25">
      <c r="A394">
        <v>75</v>
      </c>
      <c r="B394" t="str">
        <f>STANDINGS_SB[[#This Row],[Team]]&amp;STANDINGS_SB[[#This Row],[League]]</f>
        <v>shorty043Main Event Online March 29 8 pm ET League 2</v>
      </c>
      <c r="C394" t="s">
        <v>489</v>
      </c>
      <c r="D394" t="s">
        <v>490</v>
      </c>
      <c r="E394" t="s">
        <v>425</v>
      </c>
      <c r="F394">
        <v>146</v>
      </c>
      <c r="G394">
        <v>407</v>
      </c>
      <c r="H394">
        <f t="shared" si="6"/>
        <v>3</v>
      </c>
    </row>
    <row r="395" spans="1:8" x14ac:dyDescent="0.25">
      <c r="A395">
        <v>111</v>
      </c>
      <c r="B395" t="str">
        <f>STANDINGS_SB[[#This Row],[Team]]&amp;STANDINGS_SB[[#This Row],[League]]</f>
        <v>Money IIMain Event Online March 29 8 pm ET League 2</v>
      </c>
      <c r="C395" t="s">
        <v>424</v>
      </c>
      <c r="D395" t="s">
        <v>67</v>
      </c>
      <c r="E395" t="s">
        <v>425</v>
      </c>
      <c r="F395">
        <v>138</v>
      </c>
      <c r="G395">
        <v>369.5</v>
      </c>
      <c r="H395">
        <f t="shared" si="6"/>
        <v>4</v>
      </c>
    </row>
    <row r="396" spans="1:8" x14ac:dyDescent="0.25">
      <c r="A396">
        <v>127</v>
      </c>
      <c r="B396" t="str">
        <f>STANDINGS_SB[[#This Row],[Team]]&amp;STANDINGS_SB[[#This Row],[League]]</f>
        <v>Tigers SlappyMain Event Online March 29 8 pm ET League 2</v>
      </c>
      <c r="C396" t="s">
        <v>54</v>
      </c>
      <c r="D396" t="s">
        <v>55</v>
      </c>
      <c r="E396" t="s">
        <v>425</v>
      </c>
      <c r="F396">
        <v>136</v>
      </c>
      <c r="G396">
        <v>354.5</v>
      </c>
      <c r="H396">
        <f t="shared" si="6"/>
        <v>5</v>
      </c>
    </row>
    <row r="397" spans="1:8" x14ac:dyDescent="0.25">
      <c r="A397">
        <v>217</v>
      </c>
      <c r="B397" t="str">
        <f>STANDINGS_SB[[#This Row],[Team]]&amp;STANDINGS_SB[[#This Row],[League]]</f>
        <v>deadmoney4Main Event Online March 29 8 pm ET League 2</v>
      </c>
      <c r="C397" t="s">
        <v>284</v>
      </c>
      <c r="D397" t="s">
        <v>53</v>
      </c>
      <c r="E397" t="s">
        <v>425</v>
      </c>
      <c r="F397">
        <v>123</v>
      </c>
      <c r="G397">
        <v>267.5</v>
      </c>
      <c r="H397">
        <f t="shared" si="6"/>
        <v>6</v>
      </c>
    </row>
    <row r="398" spans="1:8" x14ac:dyDescent="0.25">
      <c r="A398">
        <v>247</v>
      </c>
      <c r="B398" t="str">
        <f>STANDINGS_SB[[#This Row],[Team]]&amp;STANDINGS_SB[[#This Row],[League]]</f>
        <v>MillertimeMain Event Online March 29 8 pm ET League 2</v>
      </c>
      <c r="C398" t="s">
        <v>809</v>
      </c>
      <c r="D398" t="s">
        <v>810</v>
      </c>
      <c r="E398" t="s">
        <v>425</v>
      </c>
      <c r="F398">
        <v>119</v>
      </c>
      <c r="G398">
        <v>233.5</v>
      </c>
      <c r="H398">
        <f t="shared" si="6"/>
        <v>7</v>
      </c>
    </row>
    <row r="399" spans="1:8" x14ac:dyDescent="0.25">
      <c r="A399">
        <v>249</v>
      </c>
      <c r="B399" t="str">
        <f>STANDINGS_SB[[#This Row],[Team]]&amp;STANDINGS_SB[[#This Row],[League]]</f>
        <v>MustSeeTV314{M2}Main Event Online March 29 8 pm ET League 2</v>
      </c>
      <c r="C399" t="s">
        <v>460</v>
      </c>
      <c r="D399" t="s">
        <v>40</v>
      </c>
      <c r="E399" t="s">
        <v>425</v>
      </c>
      <c r="F399">
        <v>119</v>
      </c>
      <c r="G399">
        <v>233.5</v>
      </c>
      <c r="H399">
        <f t="shared" si="6"/>
        <v>8</v>
      </c>
    </row>
    <row r="400" spans="1:8" x14ac:dyDescent="0.25">
      <c r="A400">
        <v>253</v>
      </c>
      <c r="B400" t="str">
        <f>STANDINGS_SB[[#This Row],[Team]]&amp;STANDINGS_SB[[#This Row],[League]]</f>
        <v>30M Dollar MauerMain Event Online March 29 8 pm ET League 2</v>
      </c>
      <c r="C400" t="s">
        <v>660</v>
      </c>
      <c r="D400" t="s">
        <v>661</v>
      </c>
      <c r="E400" t="s">
        <v>425</v>
      </c>
      <c r="F400">
        <v>118</v>
      </c>
      <c r="G400">
        <v>225</v>
      </c>
      <c r="H400">
        <f t="shared" si="6"/>
        <v>9</v>
      </c>
    </row>
    <row r="401" spans="1:8" x14ac:dyDescent="0.25">
      <c r="A401">
        <v>254</v>
      </c>
      <c r="B401" t="str">
        <f>STANDINGS_SB[[#This Row],[Team]]&amp;STANDINGS_SB[[#This Row],[League]]</f>
        <v>DiamondkingMain Event Online March 29 8 pm ET League 2</v>
      </c>
      <c r="C401" t="s">
        <v>773</v>
      </c>
      <c r="D401" t="s">
        <v>232</v>
      </c>
      <c r="E401" t="s">
        <v>425</v>
      </c>
      <c r="F401">
        <v>118</v>
      </c>
      <c r="G401">
        <v>225</v>
      </c>
      <c r="H401">
        <f t="shared" si="6"/>
        <v>10</v>
      </c>
    </row>
    <row r="402" spans="1:8" x14ac:dyDescent="0.25">
      <c r="A402">
        <v>333</v>
      </c>
      <c r="B402" t="str">
        <f>STANDINGS_SB[[#This Row],[Team]]&amp;STANDINGS_SB[[#This Row],[League]]</f>
        <v>We Did Not SuckMain Event Online March 29 8 pm ET League 2</v>
      </c>
      <c r="C402" t="s">
        <v>737</v>
      </c>
      <c r="D402" t="s">
        <v>738</v>
      </c>
      <c r="E402" t="s">
        <v>425</v>
      </c>
      <c r="F402">
        <v>108</v>
      </c>
      <c r="G402">
        <v>151</v>
      </c>
      <c r="H402">
        <f t="shared" si="6"/>
        <v>11</v>
      </c>
    </row>
    <row r="403" spans="1:8" x14ac:dyDescent="0.25">
      <c r="A403">
        <v>367</v>
      </c>
      <c r="B403" t="str">
        <f>STANDINGS_SB[[#This Row],[Team]]&amp;STANDINGS_SB[[#This Row],[League]]</f>
        <v>Dialed SauceMain Event Online March 29 8 pm ET League 2</v>
      </c>
      <c r="C403" t="s">
        <v>817</v>
      </c>
      <c r="D403" t="s">
        <v>208</v>
      </c>
      <c r="E403" t="s">
        <v>425</v>
      </c>
      <c r="F403">
        <v>103</v>
      </c>
      <c r="G403">
        <v>111.5</v>
      </c>
      <c r="H403">
        <f t="shared" si="6"/>
        <v>12</v>
      </c>
    </row>
    <row r="404" spans="1:8" x14ac:dyDescent="0.25">
      <c r="A404">
        <v>372</v>
      </c>
      <c r="B404" t="str">
        <f>STANDINGS_SB[[#This Row],[Team]]&amp;STANDINGS_SB[[#This Row],[League]]</f>
        <v>The Baseball FuriesMain Event Online March 29 8 pm ET League 2</v>
      </c>
      <c r="C404" t="s">
        <v>558</v>
      </c>
      <c r="D404" t="s">
        <v>559</v>
      </c>
      <c r="E404" t="s">
        <v>425</v>
      </c>
      <c r="F404">
        <v>103</v>
      </c>
      <c r="G404">
        <v>111.5</v>
      </c>
      <c r="H404">
        <f t="shared" si="6"/>
        <v>13</v>
      </c>
    </row>
    <row r="405" spans="1:8" x14ac:dyDescent="0.25">
      <c r="A405">
        <v>393</v>
      </c>
      <c r="B405" t="str">
        <f>STANDINGS_SB[[#This Row],[Team]]&amp;STANDINGS_SB[[#This Row],[League]]</f>
        <v>Price CollusionMain Event Online March 29 8 pm ET League 2</v>
      </c>
      <c r="C405" t="s">
        <v>793</v>
      </c>
      <c r="D405" t="s">
        <v>794</v>
      </c>
      <c r="E405" t="s">
        <v>425</v>
      </c>
      <c r="F405">
        <v>99</v>
      </c>
      <c r="G405">
        <v>88.5</v>
      </c>
      <c r="H405">
        <f t="shared" si="6"/>
        <v>14</v>
      </c>
    </row>
    <row r="406" spans="1:8" x14ac:dyDescent="0.25">
      <c r="A406">
        <v>465</v>
      </c>
      <c r="B406" t="str">
        <f>STANDINGS_SB[[#This Row],[Team]]&amp;STANDINGS_SB[[#This Row],[League]]</f>
        <v>CC's DesperadosMain Event Online March 29 8 pm ET League 2</v>
      </c>
      <c r="C406" t="s">
        <v>157</v>
      </c>
      <c r="D406" t="s">
        <v>158</v>
      </c>
      <c r="E406" t="s">
        <v>425</v>
      </c>
      <c r="F406">
        <v>76</v>
      </c>
      <c r="G406">
        <v>16</v>
      </c>
      <c r="H406">
        <f t="shared" si="6"/>
        <v>15</v>
      </c>
    </row>
    <row r="407" spans="1:8" x14ac:dyDescent="0.25">
      <c r="A407">
        <v>20</v>
      </c>
      <c r="B407" t="str">
        <f>STANDINGS_SB[[#This Row],[Team]]&amp;STANDINGS_SB[[#This Row],[League]]</f>
        <v>The Ballad of BallschnobleMain Event Online March 29 8 pm ET League 3</v>
      </c>
      <c r="C407" t="s">
        <v>615</v>
      </c>
      <c r="D407" t="s">
        <v>616</v>
      </c>
      <c r="E407" t="s">
        <v>440</v>
      </c>
      <c r="F407">
        <v>167</v>
      </c>
      <c r="G407">
        <v>461.5</v>
      </c>
      <c r="H407">
        <f t="shared" si="6"/>
        <v>1</v>
      </c>
    </row>
    <row r="408" spans="1:8" x14ac:dyDescent="0.25">
      <c r="A408">
        <v>90</v>
      </c>
      <c r="B408" t="str">
        <f>STANDINGS_SB[[#This Row],[Team]]&amp;STANDINGS_SB[[#This Row],[League]]</f>
        <v>Home Run DerbiesMain Event Online March 29 8 pm ET League 3</v>
      </c>
      <c r="C408" t="s">
        <v>448</v>
      </c>
      <c r="D408" t="s">
        <v>343</v>
      </c>
      <c r="E408" t="s">
        <v>440</v>
      </c>
      <c r="F408">
        <v>141</v>
      </c>
      <c r="G408">
        <v>389.5</v>
      </c>
      <c r="H408">
        <f t="shared" si="6"/>
        <v>2</v>
      </c>
    </row>
    <row r="409" spans="1:8" x14ac:dyDescent="0.25">
      <c r="A409">
        <v>128</v>
      </c>
      <c r="B409" t="str">
        <f>STANDINGS_SB[[#This Row],[Team]]&amp;STANDINGS_SB[[#This Row],[League]]</f>
        <v>Trunk MonkeyMain Event Online March 29 8 pm ET League 3</v>
      </c>
      <c r="C409" t="s">
        <v>438</v>
      </c>
      <c r="D409" t="s">
        <v>439</v>
      </c>
      <c r="E409" t="s">
        <v>440</v>
      </c>
      <c r="F409">
        <v>136</v>
      </c>
      <c r="G409">
        <v>354.5</v>
      </c>
      <c r="H409">
        <f t="shared" si="6"/>
        <v>3</v>
      </c>
    </row>
    <row r="410" spans="1:8" x14ac:dyDescent="0.25">
      <c r="A410">
        <v>158</v>
      </c>
      <c r="B410" t="str">
        <f>STANDINGS_SB[[#This Row],[Team]]&amp;STANDINGS_SB[[#This Row],[League]]</f>
        <v>Smelly SheetMain Event Online March 29 8 pm ET League 3</v>
      </c>
      <c r="C410" t="s">
        <v>288</v>
      </c>
      <c r="D410" t="s">
        <v>289</v>
      </c>
      <c r="E410" t="s">
        <v>440</v>
      </c>
      <c r="F410">
        <v>130</v>
      </c>
      <c r="G410">
        <v>324</v>
      </c>
      <c r="H410">
        <f t="shared" si="6"/>
        <v>4</v>
      </c>
    </row>
    <row r="411" spans="1:8" x14ac:dyDescent="0.25">
      <c r="A411">
        <v>184</v>
      </c>
      <c r="B411" t="str">
        <f>STANDINGS_SB[[#This Row],[Team]]&amp;STANDINGS_SB[[#This Row],[League]]</f>
        <v>The SouthsidersMain Event Online March 29 8 pm ET League 3</v>
      </c>
      <c r="C411" t="s">
        <v>697</v>
      </c>
      <c r="D411" t="s">
        <v>220</v>
      </c>
      <c r="E411" t="s">
        <v>440</v>
      </c>
      <c r="F411">
        <v>127</v>
      </c>
      <c r="G411">
        <v>300</v>
      </c>
      <c r="H411">
        <f t="shared" si="6"/>
        <v>5</v>
      </c>
    </row>
    <row r="412" spans="1:8" x14ac:dyDescent="0.25">
      <c r="A412">
        <v>192</v>
      </c>
      <c r="B412" t="str">
        <f>STANDINGS_SB[[#This Row],[Team]]&amp;STANDINGS_SB[[#This Row],[League]]</f>
        <v>Cool GuysMain Event Online March 29 8 pm ET League 3</v>
      </c>
      <c r="C412" t="s">
        <v>540</v>
      </c>
      <c r="D412" t="s">
        <v>541</v>
      </c>
      <c r="E412" t="s">
        <v>440</v>
      </c>
      <c r="F412">
        <v>125</v>
      </c>
      <c r="G412">
        <v>285.5</v>
      </c>
      <c r="H412">
        <f t="shared" si="6"/>
        <v>6</v>
      </c>
    </row>
    <row r="413" spans="1:8" x14ac:dyDescent="0.25">
      <c r="A413">
        <v>209</v>
      </c>
      <c r="B413" t="str">
        <f>STANDINGS_SB[[#This Row],[Team]]&amp;STANDINGS_SB[[#This Row],[League]]</f>
        <v>moversMain Event Online March 29 8 pm ET League 3</v>
      </c>
      <c r="C413" t="s">
        <v>201</v>
      </c>
      <c r="D413" t="s">
        <v>202</v>
      </c>
      <c r="E413" t="s">
        <v>440</v>
      </c>
      <c r="F413">
        <v>124</v>
      </c>
      <c r="G413">
        <v>276</v>
      </c>
      <c r="H413">
        <f t="shared" si="6"/>
        <v>7</v>
      </c>
    </row>
    <row r="414" spans="1:8" x14ac:dyDescent="0.25">
      <c r="A414">
        <v>210</v>
      </c>
      <c r="B414" t="str">
        <f>STANDINGS_SB[[#This Row],[Team]]&amp;STANDINGS_SB[[#This Row],[League]]</f>
        <v>Buy Some InsuranceMain Event Online March 29 8 pm ET League 3</v>
      </c>
      <c r="C414" t="s">
        <v>882</v>
      </c>
      <c r="D414" t="s">
        <v>883</v>
      </c>
      <c r="E414" t="s">
        <v>440</v>
      </c>
      <c r="F414">
        <v>123</v>
      </c>
      <c r="G414">
        <v>267.5</v>
      </c>
      <c r="H414">
        <f t="shared" si="6"/>
        <v>8</v>
      </c>
    </row>
    <row r="415" spans="1:8" x14ac:dyDescent="0.25">
      <c r="A415">
        <v>212</v>
      </c>
      <c r="B415" t="str">
        <f>STANDINGS_SB[[#This Row],[Team]]&amp;STANDINGS_SB[[#This Row],[League]]</f>
        <v>Hell Bent For LeatherMain Event Online March 29 8 pm ET League 3</v>
      </c>
      <c r="C415" t="s">
        <v>414</v>
      </c>
      <c r="D415" t="s">
        <v>92</v>
      </c>
      <c r="E415" t="s">
        <v>440</v>
      </c>
      <c r="F415">
        <v>123</v>
      </c>
      <c r="G415">
        <v>267.5</v>
      </c>
      <c r="H415">
        <f t="shared" si="6"/>
        <v>9</v>
      </c>
    </row>
    <row r="416" spans="1:8" x14ac:dyDescent="0.25">
      <c r="A416">
        <v>246</v>
      </c>
      <c r="B416" t="str">
        <f>STANDINGS_SB[[#This Row],[Team]]&amp;STANDINGS_SB[[#This Row],[League]]</f>
        <v>Hot BoxMain Event Online March 29 8 pm ET League 3</v>
      </c>
      <c r="C416" t="s">
        <v>807</v>
      </c>
      <c r="D416" t="s">
        <v>808</v>
      </c>
      <c r="E416" t="s">
        <v>440</v>
      </c>
      <c r="F416">
        <v>119</v>
      </c>
      <c r="G416">
        <v>233.5</v>
      </c>
      <c r="H416">
        <f t="shared" si="6"/>
        <v>10</v>
      </c>
    </row>
    <row r="417" spans="1:8" x14ac:dyDescent="0.25">
      <c r="A417">
        <v>260</v>
      </c>
      <c r="B417" t="str">
        <f>STANDINGS_SB[[#This Row],[Team]]&amp;STANDINGS_SB[[#This Row],[League]]</f>
        <v>AKA ShempMain Event Online March 29 8 pm ET League 3</v>
      </c>
      <c r="C417" t="s">
        <v>679</v>
      </c>
      <c r="D417" t="s">
        <v>680</v>
      </c>
      <c r="E417" t="s">
        <v>440</v>
      </c>
      <c r="F417">
        <v>117</v>
      </c>
      <c r="G417">
        <v>216.5</v>
      </c>
      <c r="H417">
        <f t="shared" si="6"/>
        <v>11</v>
      </c>
    </row>
    <row r="418" spans="1:8" x14ac:dyDescent="0.25">
      <c r="A418">
        <v>291</v>
      </c>
      <c r="B418" t="str">
        <f>STANDINGS_SB[[#This Row],[Team]]&amp;STANDINGS_SB[[#This Row],[League]]</f>
        <v>Team BalchMain Event Online March 29 8 pm ET League 3</v>
      </c>
      <c r="C418" t="s">
        <v>658</v>
      </c>
      <c r="D418" t="s">
        <v>659</v>
      </c>
      <c r="E418" t="s">
        <v>440</v>
      </c>
      <c r="F418">
        <v>113</v>
      </c>
      <c r="G418">
        <v>190.5</v>
      </c>
      <c r="H418">
        <f t="shared" si="6"/>
        <v>12</v>
      </c>
    </row>
    <row r="419" spans="1:8" x14ac:dyDescent="0.25">
      <c r="A419">
        <v>355</v>
      </c>
      <c r="B419" t="str">
        <f>STANDINGS_SB[[#This Row],[Team]]&amp;STANDINGS_SB[[#This Row],[League]]</f>
        <v>Loser 6Main Event Online March 29 8 pm ET League 3</v>
      </c>
      <c r="C419" t="s">
        <v>669</v>
      </c>
      <c r="D419" t="s">
        <v>22</v>
      </c>
      <c r="E419" t="s">
        <v>440</v>
      </c>
      <c r="F419">
        <v>105</v>
      </c>
      <c r="G419">
        <v>126.5</v>
      </c>
      <c r="H419">
        <f t="shared" si="6"/>
        <v>13</v>
      </c>
    </row>
    <row r="420" spans="1:8" x14ac:dyDescent="0.25">
      <c r="A420">
        <v>360</v>
      </c>
      <c r="B420" t="str">
        <f>STANDINGS_SB[[#This Row],[Team]]&amp;STANDINGS_SB[[#This Row],[League]]</f>
        <v>Wiffle Ball Legends (one shot edition)Main Event Online March 29 8 pm ET League 3</v>
      </c>
      <c r="C420" t="s">
        <v>645</v>
      </c>
      <c r="D420" t="s">
        <v>647</v>
      </c>
      <c r="E420" t="s">
        <v>440</v>
      </c>
      <c r="F420">
        <v>105</v>
      </c>
      <c r="G420">
        <v>126.5</v>
      </c>
      <c r="H420">
        <f t="shared" si="6"/>
        <v>14</v>
      </c>
    </row>
    <row r="421" spans="1:8" x14ac:dyDescent="0.25">
      <c r="A421">
        <v>456</v>
      </c>
      <c r="B421" t="str">
        <f>STANDINGS_SB[[#This Row],[Team]]&amp;STANDINGS_SB[[#This Row],[League]]</f>
        <v>Team ShookMain Event Online March 29 8 pm ET League 3</v>
      </c>
      <c r="C421" t="s">
        <v>323</v>
      </c>
      <c r="D421" t="s">
        <v>168</v>
      </c>
      <c r="E421" t="s">
        <v>440</v>
      </c>
      <c r="F421">
        <v>83</v>
      </c>
      <c r="G421">
        <v>26</v>
      </c>
      <c r="H421">
        <f t="shared" si="6"/>
        <v>15</v>
      </c>
    </row>
    <row r="422" spans="1:8" x14ac:dyDescent="0.25">
      <c r="A422">
        <v>46</v>
      </c>
      <c r="B422" t="str">
        <f>STANDINGS_SB[[#This Row],[Team]]&amp;STANDINGS_SB[[#This Row],[League]]</f>
        <v>New World OrderMain Event Online March 29 8 pm ET League 4</v>
      </c>
      <c r="C422" t="s">
        <v>395</v>
      </c>
      <c r="D422" t="s">
        <v>115</v>
      </c>
      <c r="E422" t="s">
        <v>426</v>
      </c>
      <c r="F422">
        <v>156</v>
      </c>
      <c r="G422">
        <v>435</v>
      </c>
      <c r="H422">
        <f t="shared" si="6"/>
        <v>1</v>
      </c>
    </row>
    <row r="423" spans="1:8" x14ac:dyDescent="0.25">
      <c r="A423">
        <v>76</v>
      </c>
      <c r="B423" t="str">
        <f>STANDINGS_SB[[#This Row],[Team]]&amp;STANDINGS_SB[[#This Row],[League]]</f>
        <v>Bavaro ME1Main Event Online March 29 8 pm ET League 4</v>
      </c>
      <c r="C423" t="s">
        <v>507</v>
      </c>
      <c r="D423" t="s">
        <v>508</v>
      </c>
      <c r="E423" t="s">
        <v>426</v>
      </c>
      <c r="F423">
        <v>145</v>
      </c>
      <c r="G423">
        <v>404.5</v>
      </c>
      <c r="H423">
        <f t="shared" si="6"/>
        <v>2</v>
      </c>
    </row>
    <row r="424" spans="1:8" x14ac:dyDescent="0.25">
      <c r="A424">
        <v>80</v>
      </c>
      <c r="B424" t="str">
        <f>STANDINGS_SB[[#This Row],[Team]]&amp;STANDINGS_SB[[#This Row],[League]]</f>
        <v>Katz's InfernoMain Event Online March 29 8 pm ET League 4</v>
      </c>
      <c r="C424" t="s">
        <v>571</v>
      </c>
      <c r="D424" t="s">
        <v>571</v>
      </c>
      <c r="E424" t="s">
        <v>426</v>
      </c>
      <c r="F424">
        <v>143</v>
      </c>
      <c r="G424">
        <v>399.5</v>
      </c>
      <c r="H424">
        <f t="shared" si="6"/>
        <v>3</v>
      </c>
    </row>
    <row r="425" spans="1:8" x14ac:dyDescent="0.25">
      <c r="A425">
        <v>89</v>
      </c>
      <c r="B425" t="str">
        <f>STANDINGS_SB[[#This Row],[Team]]&amp;STANDINGS_SB[[#This Row],[League]]</f>
        <v>Texas ConnectionMain Event Online March 29 8 pm ET League 4</v>
      </c>
      <c r="C425" t="s">
        <v>165</v>
      </c>
      <c r="D425" t="s">
        <v>19</v>
      </c>
      <c r="E425" t="s">
        <v>426</v>
      </c>
      <c r="F425">
        <v>142</v>
      </c>
      <c r="G425">
        <v>394.5</v>
      </c>
      <c r="H425">
        <f t="shared" si="6"/>
        <v>4</v>
      </c>
    </row>
    <row r="426" spans="1:8" x14ac:dyDescent="0.25">
      <c r="A426">
        <v>106</v>
      </c>
      <c r="B426" t="str">
        <f>STANDINGS_SB[[#This Row],[Team]]&amp;STANDINGS_SB[[#This Row],[League]]</f>
        <v>Team BraudMain Event Online March 29 8 pm ET League 4</v>
      </c>
      <c r="C426" t="s">
        <v>398</v>
      </c>
      <c r="D426" t="s">
        <v>399</v>
      </c>
      <c r="E426" t="s">
        <v>426</v>
      </c>
      <c r="F426">
        <v>139</v>
      </c>
      <c r="G426">
        <v>377</v>
      </c>
      <c r="H426">
        <f t="shared" si="6"/>
        <v>5</v>
      </c>
    </row>
    <row r="427" spans="1:8" x14ac:dyDescent="0.25">
      <c r="A427">
        <v>162</v>
      </c>
      <c r="B427" t="str">
        <f>STANDINGS_SB[[#This Row],[Team]]&amp;STANDINGS_SB[[#This Row],[League]]</f>
        <v>ALLINMain Event Online March 29 8 pm ET League 4</v>
      </c>
      <c r="C427" t="s">
        <v>509</v>
      </c>
      <c r="D427" t="s">
        <v>510</v>
      </c>
      <c r="E427" t="s">
        <v>426</v>
      </c>
      <c r="F427">
        <v>129</v>
      </c>
      <c r="G427">
        <v>315.5</v>
      </c>
      <c r="H427">
        <f t="shared" si="6"/>
        <v>6</v>
      </c>
    </row>
    <row r="428" spans="1:8" x14ac:dyDescent="0.25">
      <c r="A428">
        <v>164</v>
      </c>
      <c r="B428" t="str">
        <f>STANDINGS_SB[[#This Row],[Team]]&amp;STANDINGS_SB[[#This Row],[League]]</f>
        <v>K9 || LV2Main Event Online March 29 8 pm ET League 4</v>
      </c>
      <c r="C428" t="s">
        <v>560</v>
      </c>
      <c r="D428" t="s">
        <v>37</v>
      </c>
      <c r="E428" t="s">
        <v>426</v>
      </c>
      <c r="F428">
        <v>129</v>
      </c>
      <c r="G428">
        <v>315.5</v>
      </c>
      <c r="H428">
        <f t="shared" si="6"/>
        <v>7</v>
      </c>
    </row>
    <row r="429" spans="1:8" x14ac:dyDescent="0.25">
      <c r="A429">
        <v>182</v>
      </c>
      <c r="B429" t="str">
        <f>STANDINGS_SB[[#This Row],[Team]]&amp;STANDINGS_SB[[#This Row],[League]]</f>
        <v>Impeach DrumpfMain Event Online March 29 8 pm ET League 4</v>
      </c>
      <c r="C429" t="s">
        <v>653</v>
      </c>
      <c r="D429" t="s">
        <v>655</v>
      </c>
      <c r="E429" t="s">
        <v>426</v>
      </c>
      <c r="F429">
        <v>127</v>
      </c>
      <c r="G429">
        <v>300</v>
      </c>
      <c r="H429">
        <f t="shared" si="6"/>
        <v>8</v>
      </c>
    </row>
    <row r="430" spans="1:8" x14ac:dyDescent="0.25">
      <c r="A430">
        <v>278</v>
      </c>
      <c r="B430" t="str">
        <f>STANDINGS_SB[[#This Row],[Team]]&amp;STANDINGS_SB[[#This Row],[League]]</f>
        <v>No Balls No Babies IIMain Event Online March 29 8 pm ET League 4</v>
      </c>
      <c r="C430" t="s">
        <v>694</v>
      </c>
      <c r="D430" t="s">
        <v>142</v>
      </c>
      <c r="E430" t="s">
        <v>426</v>
      </c>
      <c r="F430">
        <v>115</v>
      </c>
      <c r="G430">
        <v>201</v>
      </c>
      <c r="H430">
        <f t="shared" si="6"/>
        <v>9</v>
      </c>
    </row>
    <row r="431" spans="1:8" x14ac:dyDescent="0.25">
      <c r="A431">
        <v>312</v>
      </c>
      <c r="B431" t="str">
        <f>STANDINGS_SB[[#This Row],[Team]]&amp;STANDINGS_SB[[#This Row],[League]]</f>
        <v>The Last WaltzMain Event Online March 29 8 pm ET League 4</v>
      </c>
      <c r="C431" t="s">
        <v>858</v>
      </c>
      <c r="D431" t="s">
        <v>859</v>
      </c>
      <c r="E431" t="s">
        <v>426</v>
      </c>
      <c r="F431">
        <v>111</v>
      </c>
      <c r="G431">
        <v>173</v>
      </c>
      <c r="H431">
        <f t="shared" si="6"/>
        <v>10</v>
      </c>
    </row>
    <row r="432" spans="1:8" x14ac:dyDescent="0.25">
      <c r="A432">
        <v>321</v>
      </c>
      <c r="B432" t="str">
        <f>STANDINGS_SB[[#This Row],[Team]]&amp;STANDINGS_SB[[#This Row],[League]]</f>
        <v>RoughridersMain Event Online March 29 8 pm ET League 4</v>
      </c>
      <c r="C432" t="s">
        <v>583</v>
      </c>
      <c r="D432" t="s">
        <v>286</v>
      </c>
      <c r="E432" t="s">
        <v>426</v>
      </c>
      <c r="F432">
        <v>109</v>
      </c>
      <c r="G432">
        <v>158</v>
      </c>
      <c r="H432">
        <f t="shared" si="6"/>
        <v>11</v>
      </c>
    </row>
    <row r="433" spans="1:8" x14ac:dyDescent="0.25">
      <c r="A433">
        <v>345</v>
      </c>
      <c r="B433" t="str">
        <f>STANDINGS_SB[[#This Row],[Team]]&amp;STANDINGS_SB[[#This Row],[League]]</f>
        <v>Lets Go Storm 3Main Event Online March 29 8 pm ET League 4</v>
      </c>
      <c r="C433" t="s">
        <v>849</v>
      </c>
      <c r="D433" t="s">
        <v>850</v>
      </c>
      <c r="E433" t="s">
        <v>426</v>
      </c>
      <c r="F433">
        <v>106</v>
      </c>
      <c r="G433">
        <v>135.5</v>
      </c>
      <c r="H433">
        <f t="shared" si="6"/>
        <v>12</v>
      </c>
    </row>
    <row r="434" spans="1:8" x14ac:dyDescent="0.25">
      <c r="A434">
        <v>361</v>
      </c>
      <c r="B434" t="str">
        <f>STANDINGS_SB[[#This Row],[Team]]&amp;STANDINGS_SB[[#This Row],[League]]</f>
        <v>Charlotte's Web GemsMain Event Online March 29 8 pm ET League 4</v>
      </c>
      <c r="C434" t="s">
        <v>494</v>
      </c>
      <c r="D434" t="s">
        <v>148</v>
      </c>
      <c r="E434" t="s">
        <v>426</v>
      </c>
      <c r="F434">
        <v>104</v>
      </c>
      <c r="G434">
        <v>118.5</v>
      </c>
      <c r="H434">
        <f t="shared" si="6"/>
        <v>13</v>
      </c>
    </row>
    <row r="435" spans="1:8" x14ac:dyDescent="0.25">
      <c r="A435">
        <v>396</v>
      </c>
      <c r="B435" t="str">
        <f>STANDINGS_SB[[#This Row],[Team]]&amp;STANDINGS_SB[[#This Row],[League]]</f>
        <v>BABIP McBatflipsMain Event Online March 29 8 pm ET League 4</v>
      </c>
      <c r="C435" t="s">
        <v>305</v>
      </c>
      <c r="D435" t="s">
        <v>24</v>
      </c>
      <c r="E435" t="s">
        <v>426</v>
      </c>
      <c r="F435">
        <v>98</v>
      </c>
      <c r="G435">
        <v>81.5</v>
      </c>
      <c r="H435">
        <f t="shared" si="6"/>
        <v>14</v>
      </c>
    </row>
    <row r="436" spans="1:8" x14ac:dyDescent="0.25">
      <c r="A436">
        <v>460</v>
      </c>
      <c r="B436" t="str">
        <f>STANDINGS_SB[[#This Row],[Team]]&amp;STANDINGS_SB[[#This Row],[League]]</f>
        <v>LunkersMain Event Online March 29 8 pm ET League 4</v>
      </c>
      <c r="C436" t="s">
        <v>869</v>
      </c>
      <c r="D436" t="s">
        <v>76</v>
      </c>
      <c r="E436" t="s">
        <v>426</v>
      </c>
      <c r="F436">
        <v>79</v>
      </c>
      <c r="G436">
        <v>20.5</v>
      </c>
      <c r="H436">
        <f t="shared" si="6"/>
        <v>15</v>
      </c>
    </row>
    <row r="437" spans="1:8" x14ac:dyDescent="0.25">
      <c r="A437">
        <v>38</v>
      </c>
      <c r="B437" t="str">
        <f>STANDINGS_SB[[#This Row],[Team]]&amp;STANDINGS_SB[[#This Row],[League]]</f>
        <v>El PresidenteMain Event Online March 30 8 pm ET League 1</v>
      </c>
      <c r="C437" t="s">
        <v>535</v>
      </c>
      <c r="D437" t="s">
        <v>380</v>
      </c>
      <c r="E437" t="s">
        <v>319</v>
      </c>
      <c r="F437">
        <v>157</v>
      </c>
      <c r="G437">
        <v>440.5</v>
      </c>
      <c r="H437">
        <f t="shared" si="6"/>
        <v>1</v>
      </c>
    </row>
    <row r="438" spans="1:8" x14ac:dyDescent="0.25">
      <c r="A438">
        <v>39</v>
      </c>
      <c r="B438" t="str">
        <f>STANDINGS_SB[[#This Row],[Team]]&amp;STANDINGS_SB[[#This Row],[League]]</f>
        <v>FlawlessTomLawlessMain Event Online March 30 8 pm ET League 1</v>
      </c>
      <c r="C438" t="s">
        <v>649</v>
      </c>
      <c r="D438" t="s">
        <v>650</v>
      </c>
      <c r="E438" t="s">
        <v>319</v>
      </c>
      <c r="F438">
        <v>157</v>
      </c>
      <c r="G438">
        <v>440.5</v>
      </c>
      <c r="H438">
        <f t="shared" si="6"/>
        <v>2</v>
      </c>
    </row>
    <row r="439" spans="1:8" x14ac:dyDescent="0.25">
      <c r="A439">
        <v>77</v>
      </c>
      <c r="B439" t="str">
        <f>STANDINGS_SB[[#This Row],[Team]]&amp;STANDINGS_SB[[#This Row],[League]]</f>
        <v>D'Glester HardunkichudMain Event Online March 30 8 pm ET League 1</v>
      </c>
      <c r="C439" t="s">
        <v>462</v>
      </c>
      <c r="D439" t="s">
        <v>382</v>
      </c>
      <c r="E439" t="s">
        <v>319</v>
      </c>
      <c r="F439">
        <v>145</v>
      </c>
      <c r="G439">
        <v>404.5</v>
      </c>
      <c r="H439">
        <f t="shared" si="6"/>
        <v>3</v>
      </c>
    </row>
    <row r="440" spans="1:8" x14ac:dyDescent="0.25">
      <c r="A440">
        <v>144</v>
      </c>
      <c r="B440" t="str">
        <f>STANDINGS_SB[[#This Row],[Team]]&amp;STANDINGS_SB[[#This Row],[League]]</f>
        <v>DemolitionMain Event Online March 30 8 pm ET League 1</v>
      </c>
      <c r="C440" t="s">
        <v>470</v>
      </c>
      <c r="D440" t="s">
        <v>471</v>
      </c>
      <c r="E440" t="s">
        <v>319</v>
      </c>
      <c r="F440">
        <v>133</v>
      </c>
      <c r="G440">
        <v>336</v>
      </c>
      <c r="H440">
        <f t="shared" si="6"/>
        <v>4</v>
      </c>
    </row>
    <row r="441" spans="1:8" x14ac:dyDescent="0.25">
      <c r="A441">
        <v>145</v>
      </c>
      <c r="B441" t="str">
        <f>STANDINGS_SB[[#This Row],[Team]]&amp;STANDINGS_SB[[#This Row],[League]]</f>
        <v>Team BennetteMain Event Online March 30 8 pm ET League 1</v>
      </c>
      <c r="C441" t="s">
        <v>767</v>
      </c>
      <c r="D441" t="s">
        <v>768</v>
      </c>
      <c r="E441" t="s">
        <v>319</v>
      </c>
      <c r="F441">
        <v>133</v>
      </c>
      <c r="G441">
        <v>336</v>
      </c>
      <c r="H441">
        <f t="shared" si="6"/>
        <v>5</v>
      </c>
    </row>
    <row r="442" spans="1:8" x14ac:dyDescent="0.25">
      <c r="A442">
        <v>194</v>
      </c>
      <c r="B442" t="str">
        <f>STANDINGS_SB[[#This Row],[Team]]&amp;STANDINGS_SB[[#This Row],[League]]</f>
        <v>Mr. Wilhelm's A SquadMain Event Online March 30 8 pm ET League 1</v>
      </c>
      <c r="C442" t="s">
        <v>484</v>
      </c>
      <c r="D442" t="s">
        <v>428</v>
      </c>
      <c r="E442" t="s">
        <v>319</v>
      </c>
      <c r="F442">
        <v>125</v>
      </c>
      <c r="G442">
        <v>285.5</v>
      </c>
      <c r="H442">
        <f t="shared" si="6"/>
        <v>6</v>
      </c>
    </row>
    <row r="443" spans="1:8" x14ac:dyDescent="0.25">
      <c r="A443">
        <v>203</v>
      </c>
      <c r="B443" t="str">
        <f>STANDINGS_SB[[#This Row],[Team]]&amp;STANDINGS_SB[[#This Row],[League]]</f>
        <v>KaizenMain Event Online March 30 8 pm ET League 1</v>
      </c>
      <c r="C443" t="s">
        <v>630</v>
      </c>
      <c r="D443" t="s">
        <v>52</v>
      </c>
      <c r="E443" t="s">
        <v>319</v>
      </c>
      <c r="F443">
        <v>124</v>
      </c>
      <c r="G443">
        <v>276</v>
      </c>
      <c r="H443">
        <f t="shared" si="6"/>
        <v>7</v>
      </c>
    </row>
    <row r="444" spans="1:8" x14ac:dyDescent="0.25">
      <c r="A444">
        <v>224</v>
      </c>
      <c r="B444" t="str">
        <f>STANDINGS_SB[[#This Row],[Team]]&amp;STANDINGS_SB[[#This Row],[League]]</f>
        <v>The Notorious C.O.Z.Main Event Online March 30 8 pm ET League 1</v>
      </c>
      <c r="C444" t="s">
        <v>491</v>
      </c>
      <c r="D444" t="s">
        <v>122</v>
      </c>
      <c r="E444" t="s">
        <v>319</v>
      </c>
      <c r="F444">
        <v>122</v>
      </c>
      <c r="G444">
        <v>259.5</v>
      </c>
      <c r="H444">
        <f t="shared" si="6"/>
        <v>8</v>
      </c>
    </row>
    <row r="445" spans="1:8" x14ac:dyDescent="0.25">
      <c r="A445">
        <v>252</v>
      </c>
      <c r="B445" t="str">
        <f>STANDINGS_SB[[#This Row],[Team]]&amp;STANDINGS_SB[[#This Row],[League]]</f>
        <v>deadmoney5Main Event Online March 30 8 pm ET League 1</v>
      </c>
      <c r="C445" t="s">
        <v>250</v>
      </c>
      <c r="D445" t="s">
        <v>53</v>
      </c>
      <c r="E445" t="s">
        <v>319</v>
      </c>
      <c r="F445">
        <v>119</v>
      </c>
      <c r="G445">
        <v>233.5</v>
      </c>
      <c r="H445">
        <f t="shared" si="6"/>
        <v>9</v>
      </c>
    </row>
    <row r="446" spans="1:8" x14ac:dyDescent="0.25">
      <c r="A446">
        <v>266</v>
      </c>
      <c r="B446" t="str">
        <f>STANDINGS_SB[[#This Row],[Team]]&amp;STANDINGS_SB[[#This Row],[League]]</f>
        <v>Stoop Ball 2Main Event Online March 30 8 pm ET League 1</v>
      </c>
      <c r="C446" t="s">
        <v>282</v>
      </c>
      <c r="D446" t="s">
        <v>253</v>
      </c>
      <c r="E446" t="s">
        <v>319</v>
      </c>
      <c r="F446">
        <v>117</v>
      </c>
      <c r="G446">
        <v>216.5</v>
      </c>
      <c r="H446">
        <f t="shared" si="6"/>
        <v>10</v>
      </c>
    </row>
    <row r="447" spans="1:8" x14ac:dyDescent="0.25">
      <c r="A447">
        <v>277</v>
      </c>
      <c r="B447" t="str">
        <f>STANDINGS_SB[[#This Row],[Team]]&amp;STANDINGS_SB[[#This Row],[League]]</f>
        <v>Team mitseffMain Event Online March 30 8 pm ET League 1</v>
      </c>
      <c r="C447" t="s">
        <v>572</v>
      </c>
      <c r="D447" t="s">
        <v>573</v>
      </c>
      <c r="E447" t="s">
        <v>319</v>
      </c>
      <c r="F447">
        <v>116</v>
      </c>
      <c r="G447">
        <v>207.5</v>
      </c>
      <c r="H447">
        <f t="shared" si="6"/>
        <v>11</v>
      </c>
    </row>
    <row r="448" spans="1:8" x14ac:dyDescent="0.25">
      <c r="A448">
        <v>401</v>
      </c>
      <c r="B448" t="str">
        <f>STANDINGS_SB[[#This Row],[Team]]&amp;STANDINGS_SB[[#This Row],[League]]</f>
        <v>One for the DaggerMain Event Online March 30 8 pm ET League 1</v>
      </c>
      <c r="C448" t="s">
        <v>57</v>
      </c>
      <c r="D448" t="s">
        <v>58</v>
      </c>
      <c r="E448" t="s">
        <v>319</v>
      </c>
      <c r="F448">
        <v>98</v>
      </c>
      <c r="G448">
        <v>81.5</v>
      </c>
      <c r="H448">
        <f t="shared" si="6"/>
        <v>12</v>
      </c>
    </row>
    <row r="449" spans="1:8" x14ac:dyDescent="0.25">
      <c r="A449">
        <v>406</v>
      </c>
      <c r="B449" t="str">
        <f>STANDINGS_SB[[#This Row],[Team]]&amp;STANDINGS_SB[[#This Row],[League]]</f>
        <v>Puddle of NudMain Event Online March 30 8 pm ET League 1</v>
      </c>
      <c r="C449" t="s">
        <v>254</v>
      </c>
      <c r="D449" t="s">
        <v>108</v>
      </c>
      <c r="E449" t="s">
        <v>319</v>
      </c>
      <c r="F449">
        <v>96</v>
      </c>
      <c r="G449">
        <v>73.5</v>
      </c>
      <c r="H449">
        <f t="shared" si="6"/>
        <v>13</v>
      </c>
    </row>
    <row r="450" spans="1:8" x14ac:dyDescent="0.25">
      <c r="A450">
        <v>448</v>
      </c>
      <c r="B450" t="str">
        <f>STANDINGS_SB[[#This Row],[Team]]&amp;STANDINGS_SB[[#This Row],[League]]</f>
        <v>WalfredoMain Event Online March 30 8 pm ET League 1</v>
      </c>
      <c r="C450" t="s">
        <v>844</v>
      </c>
      <c r="D450" t="s">
        <v>845</v>
      </c>
      <c r="E450" t="s">
        <v>319</v>
      </c>
      <c r="F450">
        <v>86</v>
      </c>
      <c r="G450">
        <v>33.5</v>
      </c>
      <c r="H450">
        <f t="shared" ref="H450:H481" si="7">IF(E450=E449,H449+1,1)</f>
        <v>14</v>
      </c>
    </row>
    <row r="451" spans="1:8" x14ac:dyDescent="0.25">
      <c r="A451">
        <v>452</v>
      </c>
      <c r="B451" t="str">
        <f>STANDINGS_SB[[#This Row],[Team]]&amp;STANDINGS_SB[[#This Row],[League]]</f>
        <v>Team JohnsonMain Event Online March 30 8 pm ET League 1</v>
      </c>
      <c r="C451" t="s">
        <v>151</v>
      </c>
      <c r="D451" t="s">
        <v>803</v>
      </c>
      <c r="E451" t="s">
        <v>319</v>
      </c>
      <c r="F451">
        <v>84</v>
      </c>
      <c r="G451">
        <v>28.5</v>
      </c>
      <c r="H451">
        <f t="shared" si="7"/>
        <v>15</v>
      </c>
    </row>
    <row r="452" spans="1:8" x14ac:dyDescent="0.25">
      <c r="A452">
        <v>61</v>
      </c>
      <c r="B452" t="str">
        <f>STANDINGS_SB[[#This Row],[Team]]&amp;STANDINGS_SB[[#This Row],[League]]</f>
        <v>FoleyMain Event Online March 30 8 pm ET League 2</v>
      </c>
      <c r="C452" t="s">
        <v>588</v>
      </c>
      <c r="D452" t="s">
        <v>589</v>
      </c>
      <c r="E452" t="s">
        <v>307</v>
      </c>
      <c r="F452">
        <v>150</v>
      </c>
      <c r="G452">
        <v>419</v>
      </c>
      <c r="H452">
        <f t="shared" si="7"/>
        <v>1</v>
      </c>
    </row>
    <row r="453" spans="1:8" x14ac:dyDescent="0.25">
      <c r="A453">
        <v>72</v>
      </c>
      <c r="B453" t="str">
        <f>STANDINGS_SB[[#This Row],[Team]]&amp;STANDINGS_SB[[#This Row],[League]]</f>
        <v>Rockwell's TrollhuntersMain Event Online March 30 8 pm ET League 2</v>
      </c>
      <c r="C453" t="s">
        <v>431</v>
      </c>
      <c r="D453" t="s">
        <v>114</v>
      </c>
      <c r="E453" t="s">
        <v>307</v>
      </c>
      <c r="F453">
        <v>147</v>
      </c>
      <c r="G453">
        <v>410</v>
      </c>
      <c r="H453">
        <f t="shared" si="7"/>
        <v>2</v>
      </c>
    </row>
    <row r="454" spans="1:8" x14ac:dyDescent="0.25">
      <c r="A454">
        <v>96</v>
      </c>
      <c r="B454" t="str">
        <f>STANDINGS_SB[[#This Row],[Team]]&amp;STANDINGS_SB[[#This Row],[League]]</f>
        <v>Fire Dynasty BCMain Event Online March 30 8 pm ET League 2</v>
      </c>
      <c r="C454" t="s">
        <v>21</v>
      </c>
      <c r="D454" t="s">
        <v>22</v>
      </c>
      <c r="E454" t="s">
        <v>307</v>
      </c>
      <c r="F454">
        <v>140</v>
      </c>
      <c r="G454">
        <v>383.5</v>
      </c>
      <c r="H454">
        <f t="shared" si="7"/>
        <v>3</v>
      </c>
    </row>
    <row r="455" spans="1:8" x14ac:dyDescent="0.25">
      <c r="A455">
        <v>112</v>
      </c>
      <c r="B455" t="str">
        <f>STANDINGS_SB[[#This Row],[Team]]&amp;STANDINGS_SB[[#This Row],[League]]</f>
        <v>Pine Tar Pros- ME3Main Event Online March 30 8 pm ET League 2</v>
      </c>
      <c r="C455" t="s">
        <v>531</v>
      </c>
      <c r="D455" t="s">
        <v>502</v>
      </c>
      <c r="E455" t="s">
        <v>307</v>
      </c>
      <c r="F455">
        <v>138</v>
      </c>
      <c r="G455">
        <v>369.5</v>
      </c>
      <c r="H455">
        <f t="shared" si="7"/>
        <v>4</v>
      </c>
    </row>
    <row r="456" spans="1:8" x14ac:dyDescent="0.25">
      <c r="A456">
        <v>130</v>
      </c>
      <c r="B456" t="str">
        <f>STANDINGS_SB[[#This Row],[Team]]&amp;STANDINGS_SB[[#This Row],[League]]</f>
        <v>ALarmMain Event Online March 30 8 pm ET League 2</v>
      </c>
      <c r="C456" t="s">
        <v>824</v>
      </c>
      <c r="D456" t="s">
        <v>73</v>
      </c>
      <c r="E456" t="s">
        <v>307</v>
      </c>
      <c r="F456">
        <v>135</v>
      </c>
      <c r="G456">
        <v>346.5</v>
      </c>
      <c r="H456">
        <f t="shared" si="7"/>
        <v>5</v>
      </c>
    </row>
    <row r="457" spans="1:8" x14ac:dyDescent="0.25">
      <c r="A457">
        <v>180</v>
      </c>
      <c r="B457" t="str">
        <f>STANDINGS_SB[[#This Row],[Team]]&amp;STANDINGS_SB[[#This Row],[League]]</f>
        <v>Doctor WhoMain Event Online March 30 8 pm ET League 2</v>
      </c>
      <c r="C457" t="s">
        <v>312</v>
      </c>
      <c r="D457" t="s">
        <v>148</v>
      </c>
      <c r="E457" t="s">
        <v>307</v>
      </c>
      <c r="F457">
        <v>127</v>
      </c>
      <c r="G457">
        <v>300</v>
      </c>
      <c r="H457">
        <f t="shared" si="7"/>
        <v>6</v>
      </c>
    </row>
    <row r="458" spans="1:8" x14ac:dyDescent="0.25">
      <c r="A458">
        <v>197</v>
      </c>
      <c r="B458" t="str">
        <f>STANDINGS_SB[[#This Row],[Team]]&amp;STANDINGS_SB[[#This Row],[League]]</f>
        <v>Team MadaniMain Event Online March 30 8 pm ET League 2</v>
      </c>
      <c r="C458" t="s">
        <v>153</v>
      </c>
      <c r="D458" t="s">
        <v>492</v>
      </c>
      <c r="E458" t="s">
        <v>307</v>
      </c>
      <c r="F458">
        <v>125</v>
      </c>
      <c r="G458">
        <v>285.5</v>
      </c>
      <c r="H458">
        <f t="shared" si="7"/>
        <v>7</v>
      </c>
    </row>
    <row r="459" spans="1:8" x14ac:dyDescent="0.25">
      <c r="A459">
        <v>215</v>
      </c>
      <c r="B459" t="str">
        <f>STANDINGS_SB[[#This Row],[Team]]&amp;STANDINGS_SB[[#This Row],[League]]</f>
        <v>Money IIIMain Event Online March 30 8 pm ET League 2</v>
      </c>
      <c r="C459" t="s">
        <v>423</v>
      </c>
      <c r="D459" t="s">
        <v>67</v>
      </c>
      <c r="E459" t="s">
        <v>307</v>
      </c>
      <c r="F459">
        <v>123</v>
      </c>
      <c r="G459">
        <v>267.5</v>
      </c>
      <c r="H459">
        <f t="shared" si="7"/>
        <v>8</v>
      </c>
    </row>
    <row r="460" spans="1:8" x14ac:dyDescent="0.25">
      <c r="A460">
        <v>270</v>
      </c>
      <c r="B460" t="str">
        <f>STANDINGS_SB[[#This Row],[Team]]&amp;STANDINGS_SB[[#This Row],[League]]</f>
        <v>Baseball sevant 2Main Event Online March 30 8 pm ET League 2</v>
      </c>
      <c r="C460" t="s">
        <v>335</v>
      </c>
      <c r="D460" t="s">
        <v>231</v>
      </c>
      <c r="E460" t="s">
        <v>307</v>
      </c>
      <c r="F460">
        <v>116</v>
      </c>
      <c r="G460">
        <v>207.5</v>
      </c>
      <c r="H460">
        <f t="shared" si="7"/>
        <v>9</v>
      </c>
    </row>
    <row r="461" spans="1:8" x14ac:dyDescent="0.25">
      <c r="A461">
        <v>297</v>
      </c>
      <c r="B461" t="str">
        <f>STANDINGS_SB[[#This Row],[Team]]&amp;STANDINGS_SB[[#This Row],[League]]</f>
        <v>Glenneration XMain Event Online March 30 8 pm ET League 2</v>
      </c>
      <c r="C461" t="s">
        <v>145</v>
      </c>
      <c r="D461" t="s">
        <v>146</v>
      </c>
      <c r="E461" t="s">
        <v>307</v>
      </c>
      <c r="F461">
        <v>112</v>
      </c>
      <c r="G461">
        <v>182.5</v>
      </c>
      <c r="H461">
        <f t="shared" si="7"/>
        <v>10</v>
      </c>
    </row>
    <row r="462" spans="1:8" x14ac:dyDescent="0.25">
      <c r="A462">
        <v>318</v>
      </c>
      <c r="B462" t="str">
        <f>STANDINGS_SB[[#This Row],[Team]]&amp;STANDINGS_SB[[#This Row],[League]]</f>
        <v>So bad I don't deserve a team nameMain Event Online March 30 8 pm ET League 2</v>
      </c>
      <c r="C462" t="s">
        <v>881</v>
      </c>
      <c r="D462" t="s">
        <v>132</v>
      </c>
      <c r="E462" t="s">
        <v>307</v>
      </c>
      <c r="F462">
        <v>110</v>
      </c>
      <c r="G462">
        <v>165</v>
      </c>
      <c r="H462">
        <f t="shared" si="7"/>
        <v>11</v>
      </c>
    </row>
    <row r="463" spans="1:8" x14ac:dyDescent="0.25">
      <c r="A463">
        <v>350</v>
      </c>
      <c r="B463" t="str">
        <f>STANDINGS_SB[[#This Row],[Team]]&amp;STANDINGS_SB[[#This Row],[League]]</f>
        <v>BlueWaveMain Event Online March 30 8 pm ET League 2</v>
      </c>
      <c r="C463" t="s">
        <v>776</v>
      </c>
      <c r="D463" t="s">
        <v>286</v>
      </c>
      <c r="E463" t="s">
        <v>307</v>
      </c>
      <c r="F463">
        <v>105</v>
      </c>
      <c r="G463">
        <v>126.5</v>
      </c>
      <c r="H463">
        <f t="shared" si="7"/>
        <v>12</v>
      </c>
    </row>
    <row r="464" spans="1:8" x14ac:dyDescent="0.25">
      <c r="A464">
        <v>398</v>
      </c>
      <c r="B464" t="str">
        <f>STANDINGS_SB[[#This Row],[Team]]&amp;STANDINGS_SB[[#This Row],[League]]</f>
        <v>Maspeth SOPRANOSMain Event Online March 30 8 pm ET League 2</v>
      </c>
      <c r="C464" t="s">
        <v>677</v>
      </c>
      <c r="D464" t="s">
        <v>678</v>
      </c>
      <c r="E464" t="s">
        <v>307</v>
      </c>
      <c r="F464">
        <v>98</v>
      </c>
      <c r="G464">
        <v>81.5</v>
      </c>
      <c r="H464">
        <f t="shared" si="7"/>
        <v>13</v>
      </c>
    </row>
    <row r="465" spans="1:8" x14ac:dyDescent="0.25">
      <c r="A465">
        <v>423</v>
      </c>
      <c r="B465" t="str">
        <f>STANDINGS_SB[[#This Row],[Team]]&amp;STANDINGS_SB[[#This Row],[League]]</f>
        <v>Ulrich's Rebellion RoomMain Event Online March 30 8 pm ET League 2</v>
      </c>
      <c r="C465" t="s">
        <v>833</v>
      </c>
      <c r="D465" t="s">
        <v>184</v>
      </c>
      <c r="E465" t="s">
        <v>307</v>
      </c>
      <c r="F465">
        <v>94</v>
      </c>
      <c r="G465">
        <v>61.5</v>
      </c>
      <c r="H465">
        <f t="shared" si="7"/>
        <v>14</v>
      </c>
    </row>
    <row r="466" spans="1:8" x14ac:dyDescent="0.25">
      <c r="A466">
        <v>472</v>
      </c>
      <c r="B466" t="str">
        <f>STANDINGS_SB[[#This Row],[Team]]&amp;STANDINGS_SB[[#This Row],[League]]</f>
        <v>MustSeeTV314{M3}Main Event Online March 30 8 pm ET League 2</v>
      </c>
      <c r="C466" t="s">
        <v>871</v>
      </c>
      <c r="D466" t="s">
        <v>40</v>
      </c>
      <c r="E466" t="s">
        <v>307</v>
      </c>
      <c r="F466">
        <v>70</v>
      </c>
      <c r="G466">
        <v>9.5</v>
      </c>
      <c r="H466">
        <f t="shared" si="7"/>
        <v>15</v>
      </c>
    </row>
    <row r="467" spans="1:8" x14ac:dyDescent="0.25">
      <c r="A467">
        <v>12</v>
      </c>
      <c r="B467" t="str">
        <f>STANDINGS_SB[[#This Row],[Team]]&amp;STANDINGS_SB[[#This Row],[League]]</f>
        <v>President JesusMain Event Online March 30 8 pm ET League 3</v>
      </c>
      <c r="C467" t="s">
        <v>203</v>
      </c>
      <c r="D467" t="s">
        <v>102</v>
      </c>
      <c r="E467" t="s">
        <v>422</v>
      </c>
      <c r="F467">
        <v>173</v>
      </c>
      <c r="G467">
        <v>469</v>
      </c>
      <c r="H467">
        <f t="shared" si="7"/>
        <v>1</v>
      </c>
    </row>
    <row r="468" spans="1:8" x14ac:dyDescent="0.25">
      <c r="A468">
        <v>15</v>
      </c>
      <c r="B468" t="str">
        <f>STANDINGS_SB[[#This Row],[Team]]&amp;STANDINGS_SB[[#This Row],[League]]</f>
        <v>Mulleteers IIMain Event Online March 30 8 pm ET League 3</v>
      </c>
      <c r="C468" t="s">
        <v>765</v>
      </c>
      <c r="D468" t="s">
        <v>191</v>
      </c>
      <c r="E468" t="s">
        <v>422</v>
      </c>
      <c r="F468">
        <v>170</v>
      </c>
      <c r="G468">
        <v>466</v>
      </c>
      <c r="H468">
        <f t="shared" si="7"/>
        <v>2</v>
      </c>
    </row>
    <row r="469" spans="1:8" x14ac:dyDescent="0.25">
      <c r="A469">
        <v>24</v>
      </c>
      <c r="B469" t="str">
        <f>STANDINGS_SB[[#This Row],[Team]]&amp;STANDINGS_SB[[#This Row],[League]]</f>
        <v>StealthMain Event Online March 30 8 pm ET League 3</v>
      </c>
      <c r="C469" t="s">
        <v>608</v>
      </c>
      <c r="D469" t="s">
        <v>62</v>
      </c>
      <c r="E469" t="s">
        <v>422</v>
      </c>
      <c r="F469">
        <v>165</v>
      </c>
      <c r="G469">
        <v>457.5</v>
      </c>
      <c r="H469">
        <f t="shared" si="7"/>
        <v>3</v>
      </c>
    </row>
    <row r="470" spans="1:8" x14ac:dyDescent="0.25">
      <c r="A470">
        <v>40</v>
      </c>
      <c r="B470" t="str">
        <f>STANDINGS_SB[[#This Row],[Team]]&amp;STANDINGS_SB[[#This Row],[League]]</f>
        <v>HAMCROMain Event Online March 30 8 pm ET League 3</v>
      </c>
      <c r="C470" t="s">
        <v>840</v>
      </c>
      <c r="D470" t="s">
        <v>79</v>
      </c>
      <c r="E470" t="s">
        <v>422</v>
      </c>
      <c r="F470">
        <v>157</v>
      </c>
      <c r="G470">
        <v>440.5</v>
      </c>
      <c r="H470">
        <f t="shared" si="7"/>
        <v>4</v>
      </c>
    </row>
    <row r="471" spans="1:8" x14ac:dyDescent="0.25">
      <c r="A471">
        <v>102</v>
      </c>
      <c r="B471" t="str">
        <f>STANDINGS_SB[[#This Row],[Team]]&amp;STANDINGS_SB[[#This Row],[League]]</f>
        <v>A-TeamMain Event Online March 30 8 pm ET League 3</v>
      </c>
      <c r="C471" t="s">
        <v>26</v>
      </c>
      <c r="D471" t="s">
        <v>27</v>
      </c>
      <c r="E471" t="s">
        <v>422</v>
      </c>
      <c r="F471">
        <v>139</v>
      </c>
      <c r="G471">
        <v>377</v>
      </c>
      <c r="H471">
        <f t="shared" si="7"/>
        <v>5</v>
      </c>
    </row>
    <row r="472" spans="1:8" x14ac:dyDescent="0.25">
      <c r="A472">
        <v>159</v>
      </c>
      <c r="B472" t="str">
        <f>STANDINGS_SB[[#This Row],[Team]]&amp;STANDINGS_SB[[#This Row],[League]]</f>
        <v>Spartacus IIMain Event Online March 30 8 pm ET League 3</v>
      </c>
      <c r="C472" t="s">
        <v>497</v>
      </c>
      <c r="D472" t="s">
        <v>218</v>
      </c>
      <c r="E472" t="s">
        <v>422</v>
      </c>
      <c r="F472">
        <v>130</v>
      </c>
      <c r="G472">
        <v>324</v>
      </c>
      <c r="H472">
        <f t="shared" si="7"/>
        <v>6</v>
      </c>
    </row>
    <row r="473" spans="1:8" x14ac:dyDescent="0.25">
      <c r="A473">
        <v>207</v>
      </c>
      <c r="B473" t="str">
        <f>STANDINGS_SB[[#This Row],[Team]]&amp;STANDINGS_SB[[#This Row],[League]]</f>
        <v>Team BraderMain Event Online March 30 8 pm ET League 3</v>
      </c>
      <c r="C473" t="s">
        <v>503</v>
      </c>
      <c r="D473" t="s">
        <v>504</v>
      </c>
      <c r="E473" t="s">
        <v>422</v>
      </c>
      <c r="F473">
        <v>124</v>
      </c>
      <c r="G473">
        <v>276</v>
      </c>
      <c r="H473">
        <f t="shared" si="7"/>
        <v>7</v>
      </c>
    </row>
    <row r="474" spans="1:8" x14ac:dyDescent="0.25">
      <c r="A474">
        <v>235</v>
      </c>
      <c r="B474" t="str">
        <f>STANDINGS_SB[[#This Row],[Team]]&amp;STANDINGS_SB[[#This Row],[League]]</f>
        <v>Home Run DerbiesMain Event Online March 30 8 pm ET League 3</v>
      </c>
      <c r="C474" t="s">
        <v>448</v>
      </c>
      <c r="D474" t="s">
        <v>343</v>
      </c>
      <c r="E474" t="s">
        <v>422</v>
      </c>
      <c r="F474">
        <v>120</v>
      </c>
      <c r="G474">
        <v>244</v>
      </c>
      <c r="H474">
        <f t="shared" si="7"/>
        <v>8</v>
      </c>
    </row>
    <row r="475" spans="1:8" x14ac:dyDescent="0.25">
      <c r="A475">
        <v>298</v>
      </c>
      <c r="B475" t="str">
        <f>STANDINGS_SB[[#This Row],[Team]]&amp;STANDINGS_SB[[#This Row],[League]]</f>
        <v>I Love Don DenkingerMain Event Online March 30 8 pm ET League 3</v>
      </c>
      <c r="C475" t="s">
        <v>420</v>
      </c>
      <c r="D475" t="s">
        <v>421</v>
      </c>
      <c r="E475" t="s">
        <v>422</v>
      </c>
      <c r="F475">
        <v>112</v>
      </c>
      <c r="G475">
        <v>182.5</v>
      </c>
      <c r="H475">
        <f t="shared" si="7"/>
        <v>9</v>
      </c>
    </row>
    <row r="476" spans="1:8" x14ac:dyDescent="0.25">
      <c r="A476">
        <v>347</v>
      </c>
      <c r="B476" t="str">
        <f>STANDINGS_SB[[#This Row],[Team]]&amp;STANDINGS_SB[[#This Row],[League]]</f>
        <v>Team LibrosMain Event Online March 30 8 pm ET League 3</v>
      </c>
      <c r="C476" t="s">
        <v>338</v>
      </c>
      <c r="D476" t="s">
        <v>339</v>
      </c>
      <c r="E476" t="s">
        <v>422</v>
      </c>
      <c r="F476">
        <v>106</v>
      </c>
      <c r="G476">
        <v>135.5</v>
      </c>
      <c r="H476">
        <f t="shared" si="7"/>
        <v>10</v>
      </c>
    </row>
    <row r="477" spans="1:8" x14ac:dyDescent="0.25">
      <c r="A477">
        <v>374</v>
      </c>
      <c r="B477" t="str">
        <f>STANDINGS_SB[[#This Row],[Team]]&amp;STANDINGS_SB[[#This Row],[League]]</f>
        <v>Winning Fantasy BaseballMain Event Online March 30 8 pm ET League 3</v>
      </c>
      <c r="C477" t="s">
        <v>311</v>
      </c>
      <c r="D477" t="s">
        <v>78</v>
      </c>
      <c r="E477" t="s">
        <v>422</v>
      </c>
      <c r="F477">
        <v>103</v>
      </c>
      <c r="G477">
        <v>111.5</v>
      </c>
      <c r="H477">
        <f t="shared" si="7"/>
        <v>11</v>
      </c>
    </row>
    <row r="478" spans="1:8" x14ac:dyDescent="0.25">
      <c r="A478">
        <v>390</v>
      </c>
      <c r="B478" t="str">
        <f>STANDINGS_SB[[#This Row],[Team]]&amp;STANDINGS_SB[[#This Row],[League]]</f>
        <v>BABIP McbatflipsMain Event Online March 30 8 pm ET League 3</v>
      </c>
      <c r="C478" t="s">
        <v>770</v>
      </c>
      <c r="D478" t="s">
        <v>24</v>
      </c>
      <c r="E478" t="s">
        <v>422</v>
      </c>
      <c r="F478">
        <v>99</v>
      </c>
      <c r="G478">
        <v>88.5</v>
      </c>
      <c r="H478">
        <f t="shared" si="7"/>
        <v>12</v>
      </c>
    </row>
    <row r="479" spans="1:8" x14ac:dyDescent="0.25">
      <c r="A479">
        <v>422</v>
      </c>
      <c r="B479" t="str">
        <f>STANDINGS_SB[[#This Row],[Team]]&amp;STANDINGS_SB[[#This Row],[League]]</f>
        <v>The Justice BerrysMain Event Online March 30 8 pm ET League 3</v>
      </c>
      <c r="C479" t="s">
        <v>594</v>
      </c>
      <c r="D479" t="s">
        <v>69</v>
      </c>
      <c r="E479" t="s">
        <v>422</v>
      </c>
      <c r="F479">
        <v>94</v>
      </c>
      <c r="G479">
        <v>61.5</v>
      </c>
      <c r="H479">
        <f t="shared" si="7"/>
        <v>13</v>
      </c>
    </row>
    <row r="480" spans="1:8" x14ac:dyDescent="0.25">
      <c r="A480">
        <v>424</v>
      </c>
      <c r="B480" t="str">
        <f>STANDINGS_SB[[#This Row],[Team]]&amp;STANDINGS_SB[[#This Row],[League]]</f>
        <v>Bats + WingersMain Event Online March 30 8 pm ET League 3</v>
      </c>
      <c r="C480" t="s">
        <v>566</v>
      </c>
      <c r="D480" t="s">
        <v>25</v>
      </c>
      <c r="E480" t="s">
        <v>422</v>
      </c>
      <c r="F480">
        <v>93</v>
      </c>
      <c r="G480">
        <v>55.5</v>
      </c>
      <c r="H480">
        <f t="shared" si="7"/>
        <v>14</v>
      </c>
    </row>
    <row r="481" spans="1:8" x14ac:dyDescent="0.25">
      <c r="A481">
        <v>479</v>
      </c>
      <c r="B481" t="str">
        <f>STANDINGS_SB[[#This Row],[Team]]&amp;STANDINGS_SB[[#This Row],[League]]</f>
        <v>Team ZurichinMain Event Online March 30 8 pm ET League 3</v>
      </c>
      <c r="C481" t="s">
        <v>290</v>
      </c>
      <c r="D481" t="s">
        <v>291</v>
      </c>
      <c r="E481" t="s">
        <v>422</v>
      </c>
      <c r="F481">
        <v>60</v>
      </c>
      <c r="G481">
        <v>2.5</v>
      </c>
      <c r="H481">
        <f t="shared" si="7"/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workbookViewId="0">
      <selection activeCell="B3" sqref="B3"/>
    </sheetView>
  </sheetViews>
  <sheetFormatPr defaultRowHeight="15" x14ac:dyDescent="0.25"/>
  <cols>
    <col min="1" max="1" width="7.5703125" bestFit="1" customWidth="1"/>
    <col min="2" max="2" width="76.5703125" bestFit="1" customWidth="1"/>
    <col min="3" max="3" width="31.5703125" bestFit="1" customWidth="1"/>
    <col min="4" max="4" width="30.42578125" bestFit="1" customWidth="1"/>
    <col min="5" max="5" width="41.85546875" bestFit="1" customWidth="1"/>
    <col min="6" max="6" width="6.7109375" bestFit="1" customWidth="1"/>
    <col min="7" max="7" width="6" bestFit="1" customWidth="1"/>
  </cols>
  <sheetData>
    <row r="1" spans="1:8" x14ac:dyDescent="0.25">
      <c r="A1" t="s">
        <v>12</v>
      </c>
      <c r="B1" t="s">
        <v>890</v>
      </c>
      <c r="C1" t="s">
        <v>13</v>
      </c>
      <c r="D1" t="s">
        <v>14</v>
      </c>
      <c r="E1" t="s">
        <v>15</v>
      </c>
      <c r="F1" t="s">
        <v>7</v>
      </c>
      <c r="G1" t="s">
        <v>16</v>
      </c>
      <c r="H1" t="s">
        <v>298</v>
      </c>
    </row>
    <row r="2" spans="1:8" x14ac:dyDescent="0.25">
      <c r="A2">
        <v>40</v>
      </c>
      <c r="B2" t="str">
        <f>STANDINGS_ERA[[#This Row],[Team]]&amp;STANDINGS_ERA[[#This Row],[League]]</f>
        <v>KIRKSVILLE OSTEOPATHS 1906Main Event Chicago League</v>
      </c>
      <c r="C2" t="s">
        <v>500</v>
      </c>
      <c r="D2" t="s">
        <v>64</v>
      </c>
      <c r="E2" t="s">
        <v>473</v>
      </c>
      <c r="F2">
        <v>3.7170000000000001</v>
      </c>
      <c r="G2">
        <v>441</v>
      </c>
      <c r="H2">
        <f t="shared" ref="H2:H65" si="0">IF(E2=E1,H1+1,1)</f>
        <v>1</v>
      </c>
    </row>
    <row r="3" spans="1:8" x14ac:dyDescent="0.25">
      <c r="A3">
        <v>51</v>
      </c>
      <c r="B3" t="str">
        <f>STANDINGS_ERA[[#This Row],[Team]]&amp;STANDINGS_ERA[[#This Row],[League]]</f>
        <v>Dutch MafiaMain Event Chicago League</v>
      </c>
      <c r="C3" t="s">
        <v>222</v>
      </c>
      <c r="D3" t="s">
        <v>223</v>
      </c>
      <c r="E3" t="s">
        <v>473</v>
      </c>
      <c r="F3">
        <v>3.7490000000000001</v>
      </c>
      <c r="G3">
        <v>430</v>
      </c>
      <c r="H3">
        <f t="shared" si="0"/>
        <v>2</v>
      </c>
    </row>
    <row r="4" spans="1:8" x14ac:dyDescent="0.25">
      <c r="A4">
        <v>116</v>
      </c>
      <c r="B4" t="str">
        <f>STANDINGS_ERA[[#This Row],[Team]]&amp;STANDINGS_ERA[[#This Row],[League]]</f>
        <v>Mr Dalrae's ArrogateMain Event Chicago League</v>
      </c>
      <c r="C4" t="s">
        <v>704</v>
      </c>
      <c r="D4" t="s">
        <v>33</v>
      </c>
      <c r="E4" t="s">
        <v>473</v>
      </c>
      <c r="F4">
        <v>3.9260000000000002</v>
      </c>
      <c r="G4">
        <v>365</v>
      </c>
      <c r="H4">
        <f t="shared" si="0"/>
        <v>3</v>
      </c>
    </row>
    <row r="5" spans="1:8" x14ac:dyDescent="0.25">
      <c r="A5">
        <v>128</v>
      </c>
      <c r="B5" t="str">
        <f>STANDINGS_ERA[[#This Row],[Team]]&amp;STANDINGS_ERA[[#This Row],[League]]</f>
        <v>Serenity NowMain Event Chicago League</v>
      </c>
      <c r="C5" t="s">
        <v>598</v>
      </c>
      <c r="D5" t="s">
        <v>149</v>
      </c>
      <c r="E5" t="s">
        <v>473</v>
      </c>
      <c r="F5">
        <v>3.9529999999999998</v>
      </c>
      <c r="G5">
        <v>353</v>
      </c>
      <c r="H5">
        <f t="shared" si="0"/>
        <v>4</v>
      </c>
    </row>
    <row r="6" spans="1:8" x14ac:dyDescent="0.25">
      <c r="A6">
        <v>194</v>
      </c>
      <c r="B6" t="str">
        <f>STANDINGS_ERA[[#This Row],[Team]]&amp;STANDINGS_ERA[[#This Row],[League]]</f>
        <v>Doug's DawgsMain Event Chicago League</v>
      </c>
      <c r="C6" t="s">
        <v>31</v>
      </c>
      <c r="D6" t="s">
        <v>32</v>
      </c>
      <c r="E6" t="s">
        <v>473</v>
      </c>
      <c r="F6">
        <v>4.0419999999999998</v>
      </c>
      <c r="G6">
        <v>287</v>
      </c>
      <c r="H6">
        <f t="shared" si="0"/>
        <v>5</v>
      </c>
    </row>
    <row r="7" spans="1:8" x14ac:dyDescent="0.25">
      <c r="A7">
        <v>209</v>
      </c>
      <c r="B7" t="str">
        <f>STANDINGS_ERA[[#This Row],[Team]]&amp;STANDINGS_ERA[[#This Row],[League]]</f>
        <v>Ray Rays RevengeMain Event Chicago League</v>
      </c>
      <c r="C7" t="s">
        <v>472</v>
      </c>
      <c r="D7" t="s">
        <v>130</v>
      </c>
      <c r="E7" t="s">
        <v>473</v>
      </c>
      <c r="F7">
        <v>4.069</v>
      </c>
      <c r="G7">
        <v>272</v>
      </c>
      <c r="H7">
        <f t="shared" si="0"/>
        <v>6</v>
      </c>
    </row>
    <row r="8" spans="1:8" x14ac:dyDescent="0.25">
      <c r="A8">
        <v>226</v>
      </c>
      <c r="B8" t="str">
        <f>STANDINGS_ERA[[#This Row],[Team]]&amp;STANDINGS_ERA[[#This Row],[League]]</f>
        <v>THIRTY STIFFSMain Event Chicago League</v>
      </c>
      <c r="C8" t="s">
        <v>187</v>
      </c>
      <c r="D8" t="s">
        <v>188</v>
      </c>
      <c r="E8" t="s">
        <v>473</v>
      </c>
      <c r="F8">
        <v>4.1029999999999998</v>
      </c>
      <c r="G8">
        <v>255</v>
      </c>
      <c r="H8">
        <f t="shared" si="0"/>
        <v>7</v>
      </c>
    </row>
    <row r="9" spans="1:8" x14ac:dyDescent="0.25">
      <c r="A9">
        <v>262</v>
      </c>
      <c r="B9" t="str">
        <f>STANDINGS_ERA[[#This Row],[Team]]&amp;STANDINGS_ERA[[#This Row],[League]]</f>
        <v>The Notorious C.O.Z.Main Event Chicago League</v>
      </c>
      <c r="C9" t="s">
        <v>491</v>
      </c>
      <c r="D9" t="s">
        <v>122</v>
      </c>
      <c r="E9" t="s">
        <v>473</v>
      </c>
      <c r="F9">
        <v>4.1520000000000001</v>
      </c>
      <c r="G9">
        <v>219</v>
      </c>
      <c r="H9">
        <f t="shared" si="0"/>
        <v>8</v>
      </c>
    </row>
    <row r="10" spans="1:8" x14ac:dyDescent="0.25">
      <c r="A10">
        <v>301</v>
      </c>
      <c r="B10" t="str">
        <f>STANDINGS_ERA[[#This Row],[Team]]&amp;STANDINGS_ERA[[#This Row],[League]]</f>
        <v>JK ALL THE WAY CHICAGOMain Event Chicago League</v>
      </c>
      <c r="C10" t="s">
        <v>505</v>
      </c>
      <c r="D10" t="s">
        <v>166</v>
      </c>
      <c r="E10" t="s">
        <v>473</v>
      </c>
      <c r="F10">
        <v>4.2140000000000004</v>
      </c>
      <c r="G10">
        <v>180</v>
      </c>
      <c r="H10">
        <f t="shared" si="0"/>
        <v>9</v>
      </c>
    </row>
    <row r="11" spans="1:8" x14ac:dyDescent="0.25">
      <c r="A11">
        <v>318</v>
      </c>
      <c r="B11" t="str">
        <f>STANDINGS_ERA[[#This Row],[Team]]&amp;STANDINGS_ERA[[#This Row],[League]]</f>
        <v>88'ssMain Event Chicago League</v>
      </c>
      <c r="C11" t="s">
        <v>634</v>
      </c>
      <c r="D11" t="s">
        <v>269</v>
      </c>
      <c r="E11" t="s">
        <v>473</v>
      </c>
      <c r="F11">
        <v>4.2370000000000001</v>
      </c>
      <c r="G11">
        <v>163</v>
      </c>
      <c r="H11">
        <f t="shared" si="0"/>
        <v>10</v>
      </c>
    </row>
    <row r="12" spans="1:8" x14ac:dyDescent="0.25">
      <c r="A12">
        <v>322</v>
      </c>
      <c r="B12" t="str">
        <f>STANDINGS_ERA[[#This Row],[Team]]&amp;STANDINGS_ERA[[#This Row],[League]]</f>
        <v>No Balls No Babies IMain Event Chicago League</v>
      </c>
      <c r="C12" t="s">
        <v>527</v>
      </c>
      <c r="D12" t="s">
        <v>142</v>
      </c>
      <c r="E12" t="s">
        <v>473</v>
      </c>
      <c r="F12">
        <v>4.242</v>
      </c>
      <c r="G12">
        <v>159</v>
      </c>
      <c r="H12">
        <f t="shared" si="0"/>
        <v>11</v>
      </c>
    </row>
    <row r="13" spans="1:8" x14ac:dyDescent="0.25">
      <c r="A13">
        <v>352</v>
      </c>
      <c r="B13" t="str">
        <f>STANDINGS_ERA[[#This Row],[Team]]&amp;STANDINGS_ERA[[#This Row],[League]]</f>
        <v>Sons of Thunder - ChicagoMain Event Chicago League</v>
      </c>
      <c r="C13" t="s">
        <v>771</v>
      </c>
      <c r="D13" t="s">
        <v>62</v>
      </c>
      <c r="E13" t="s">
        <v>473</v>
      </c>
      <c r="F13">
        <v>4.3070000000000004</v>
      </c>
      <c r="G13">
        <v>129</v>
      </c>
      <c r="H13">
        <f t="shared" si="0"/>
        <v>12</v>
      </c>
    </row>
    <row r="14" spans="1:8" x14ac:dyDescent="0.25">
      <c r="A14">
        <v>373</v>
      </c>
      <c r="B14" t="str">
        <f>STANDINGS_ERA[[#This Row],[Team]]&amp;STANDINGS_ERA[[#This Row],[League]]</f>
        <v>Darth VanderMain Event Chicago League</v>
      </c>
      <c r="C14" t="s">
        <v>206</v>
      </c>
      <c r="D14" t="s">
        <v>207</v>
      </c>
      <c r="E14" t="s">
        <v>473</v>
      </c>
      <c r="F14">
        <v>4.3550000000000004</v>
      </c>
      <c r="G14">
        <v>108</v>
      </c>
      <c r="H14">
        <f t="shared" si="0"/>
        <v>13</v>
      </c>
    </row>
    <row r="15" spans="1:8" x14ac:dyDescent="0.25">
      <c r="A15">
        <v>441</v>
      </c>
      <c r="B15" t="str">
        <f>STANDINGS_ERA[[#This Row],[Team]]&amp;STANDINGS_ERA[[#This Row],[League]]</f>
        <v>EFORCE XVIIIMain Event Chicago League</v>
      </c>
      <c r="C15" t="s">
        <v>848</v>
      </c>
      <c r="D15" t="s">
        <v>173</v>
      </c>
      <c r="E15" t="s">
        <v>473</v>
      </c>
      <c r="F15">
        <v>4.556</v>
      </c>
      <c r="G15">
        <v>40</v>
      </c>
      <c r="H15">
        <f t="shared" si="0"/>
        <v>14</v>
      </c>
    </row>
    <row r="16" spans="1:8" x14ac:dyDescent="0.25">
      <c r="A16">
        <v>476</v>
      </c>
      <c r="B16" t="str">
        <f>STANDINGS_ERA[[#This Row],[Team]]&amp;STANDINGS_ERA[[#This Row],[League]]</f>
        <v>Shawon-O-MetersMain Event Chicago League</v>
      </c>
      <c r="C16" t="s">
        <v>875</v>
      </c>
      <c r="D16" t="s">
        <v>876</v>
      </c>
      <c r="E16" t="s">
        <v>473</v>
      </c>
      <c r="F16">
        <v>4.798</v>
      </c>
      <c r="G16">
        <v>5</v>
      </c>
      <c r="H16">
        <f t="shared" si="0"/>
        <v>15</v>
      </c>
    </row>
    <row r="17" spans="1:8" x14ac:dyDescent="0.25">
      <c r="A17">
        <v>49</v>
      </c>
      <c r="B17" t="str">
        <f>STANDINGS_ERA[[#This Row],[Team]]&amp;STANDINGS_ERA[[#This Row],[League]]</f>
        <v>Team MatanMain Event Las Vegas April 1 League 1</v>
      </c>
      <c r="C17" t="s">
        <v>757</v>
      </c>
      <c r="D17" t="s">
        <v>362</v>
      </c>
      <c r="E17" t="s">
        <v>452</v>
      </c>
      <c r="F17">
        <v>3.742</v>
      </c>
      <c r="G17">
        <v>432</v>
      </c>
      <c r="H17">
        <f t="shared" si="0"/>
        <v>1</v>
      </c>
    </row>
    <row r="18" spans="1:8" x14ac:dyDescent="0.25">
      <c r="A18">
        <v>58</v>
      </c>
      <c r="B18" t="str">
        <f>STANDINGS_ERA[[#This Row],[Team]]&amp;STANDINGS_ERA[[#This Row],[League]]</f>
        <v>Team PinkstaffMain Event Las Vegas April 1 League 1</v>
      </c>
      <c r="C18" t="s">
        <v>315</v>
      </c>
      <c r="D18" t="s">
        <v>316</v>
      </c>
      <c r="E18" t="s">
        <v>452</v>
      </c>
      <c r="F18">
        <v>3.7719999999999998</v>
      </c>
      <c r="G18">
        <v>423</v>
      </c>
      <c r="H18">
        <f t="shared" si="0"/>
        <v>2</v>
      </c>
    </row>
    <row r="19" spans="1:8" x14ac:dyDescent="0.25">
      <c r="A19">
        <v>77</v>
      </c>
      <c r="B19" t="str">
        <f>STANDINGS_ERA[[#This Row],[Team]]&amp;STANDINGS_ERA[[#This Row],[League]]</f>
        <v>Vegas VandalsMain Event Las Vegas April 1 League 1</v>
      </c>
      <c r="C19" t="s">
        <v>224</v>
      </c>
      <c r="D19" t="s">
        <v>469</v>
      </c>
      <c r="E19" t="s">
        <v>452</v>
      </c>
      <c r="F19">
        <v>3.823</v>
      </c>
      <c r="G19">
        <v>404</v>
      </c>
      <c r="H19">
        <f t="shared" si="0"/>
        <v>3</v>
      </c>
    </row>
    <row r="20" spans="1:8" x14ac:dyDescent="0.25">
      <c r="A20">
        <v>91</v>
      </c>
      <c r="B20" t="str">
        <f>STANDINGS_ERA[[#This Row],[Team]]&amp;STANDINGS_ERA[[#This Row],[League]]</f>
        <v>The Ron Jeremy of Midget PornMain Event Las Vegas April 1 League 1</v>
      </c>
      <c r="C20" t="s">
        <v>368</v>
      </c>
      <c r="D20" t="s">
        <v>126</v>
      </c>
      <c r="E20" t="s">
        <v>452</v>
      </c>
      <c r="F20">
        <v>3.8719999999999999</v>
      </c>
      <c r="G20">
        <v>390</v>
      </c>
      <c r="H20">
        <f t="shared" si="0"/>
        <v>4</v>
      </c>
    </row>
    <row r="21" spans="1:8" x14ac:dyDescent="0.25">
      <c r="A21">
        <v>137</v>
      </c>
      <c r="B21" t="str">
        <f>STANDINGS_ERA[[#This Row],[Team]]&amp;STANDINGS_ERA[[#This Row],[League]]</f>
        <v>Bob EnzyteMain Event Las Vegas April 1 League 1</v>
      </c>
      <c r="C21" t="s">
        <v>241</v>
      </c>
      <c r="D21" t="s">
        <v>242</v>
      </c>
      <c r="E21" t="s">
        <v>452</v>
      </c>
      <c r="F21">
        <v>3.9649999999999999</v>
      </c>
      <c r="G21">
        <v>344</v>
      </c>
      <c r="H21">
        <f t="shared" si="0"/>
        <v>5</v>
      </c>
    </row>
    <row r="22" spans="1:8" x14ac:dyDescent="0.25">
      <c r="A22">
        <v>149</v>
      </c>
      <c r="B22" t="str">
        <f>STANDINGS_ERA[[#This Row],[Team]]&amp;STANDINGS_ERA[[#This Row],[League]]</f>
        <v>Team WarnerMain Event Las Vegas April 1 League 1</v>
      </c>
      <c r="C22" t="s">
        <v>161</v>
      </c>
      <c r="D22" t="s">
        <v>162</v>
      </c>
      <c r="E22" t="s">
        <v>452</v>
      </c>
      <c r="F22">
        <v>3.9910000000000001</v>
      </c>
      <c r="G22">
        <v>332</v>
      </c>
      <c r="H22">
        <f t="shared" si="0"/>
        <v>6</v>
      </c>
    </row>
    <row r="23" spans="1:8" x14ac:dyDescent="0.25">
      <c r="A23">
        <v>185</v>
      </c>
      <c r="B23" t="str">
        <f>STANDINGS_ERA[[#This Row],[Team]]&amp;STANDINGS_ERA[[#This Row],[League]]</f>
        <v>LEATHERNECK 9Main Event Las Vegas April 1 League 1</v>
      </c>
      <c r="C23" t="s">
        <v>670</v>
      </c>
      <c r="D23" t="s">
        <v>274</v>
      </c>
      <c r="E23" t="s">
        <v>452</v>
      </c>
      <c r="F23">
        <v>4.032</v>
      </c>
      <c r="G23">
        <v>296</v>
      </c>
      <c r="H23">
        <f t="shared" si="0"/>
        <v>7</v>
      </c>
    </row>
    <row r="24" spans="1:8" x14ac:dyDescent="0.25">
      <c r="A24">
        <v>204</v>
      </c>
      <c r="B24" t="str">
        <f>STANDINGS_ERA[[#This Row],[Team]]&amp;STANDINGS_ERA[[#This Row],[League]]</f>
        <v>Yes! Yes! Yes!Main Event Las Vegas April 1 League 1</v>
      </c>
      <c r="C24" t="s">
        <v>786</v>
      </c>
      <c r="D24" t="s">
        <v>787</v>
      </c>
      <c r="E24" t="s">
        <v>452</v>
      </c>
      <c r="F24">
        <v>4.0609999999999999</v>
      </c>
      <c r="G24">
        <v>277</v>
      </c>
      <c r="H24">
        <f t="shared" si="0"/>
        <v>8</v>
      </c>
    </row>
    <row r="25" spans="1:8" x14ac:dyDescent="0.25">
      <c r="A25">
        <v>233</v>
      </c>
      <c r="B25" t="str">
        <f>STANDINGS_ERA[[#This Row],[Team]]&amp;STANDINGS_ERA[[#This Row],[League]]</f>
        <v>OaktownMain Event Las Vegas April 1 League 1</v>
      </c>
      <c r="C25" t="s">
        <v>136</v>
      </c>
      <c r="D25" t="s">
        <v>137</v>
      </c>
      <c r="E25" t="s">
        <v>452</v>
      </c>
      <c r="F25">
        <v>4.1130000000000004</v>
      </c>
      <c r="G25">
        <v>248</v>
      </c>
      <c r="H25">
        <f t="shared" si="0"/>
        <v>9</v>
      </c>
    </row>
    <row r="26" spans="1:8" x14ac:dyDescent="0.25">
      <c r="A26">
        <v>247</v>
      </c>
      <c r="B26" t="str">
        <f>STANDINGS_ERA[[#This Row],[Team]]&amp;STANDINGS_ERA[[#This Row],[League]]</f>
        <v>Baseball FuriesMain Event Las Vegas April 1 League 1</v>
      </c>
      <c r="C26" t="s">
        <v>45</v>
      </c>
      <c r="D26" t="s">
        <v>46</v>
      </c>
      <c r="E26" t="s">
        <v>452</v>
      </c>
      <c r="F26">
        <v>4.133</v>
      </c>
      <c r="G26">
        <v>234</v>
      </c>
      <c r="H26">
        <f t="shared" si="0"/>
        <v>10</v>
      </c>
    </row>
    <row r="27" spans="1:8" x14ac:dyDescent="0.25">
      <c r="A27">
        <v>307</v>
      </c>
      <c r="B27" t="str">
        <f>STANDINGS_ERA[[#This Row],[Team]]&amp;STANDINGS_ERA[[#This Row],[League]]</f>
        <v>MustSeeTV314{M4}Main Event Las Vegas April 1 League 1</v>
      </c>
      <c r="C27" t="s">
        <v>727</v>
      </c>
      <c r="D27" t="s">
        <v>40</v>
      </c>
      <c r="E27" t="s">
        <v>452</v>
      </c>
      <c r="F27">
        <v>4.22</v>
      </c>
      <c r="G27">
        <v>174</v>
      </c>
      <c r="H27">
        <f t="shared" si="0"/>
        <v>11</v>
      </c>
    </row>
    <row r="28" spans="1:8" x14ac:dyDescent="0.25">
      <c r="A28">
        <v>326</v>
      </c>
      <c r="B28" t="str">
        <f>STANDINGS_ERA[[#This Row],[Team]]&amp;STANDINGS_ERA[[#This Row],[League]]</f>
        <v>Vegas BanditMain Event Las Vegas April 1 League 1</v>
      </c>
      <c r="C28" t="s">
        <v>294</v>
      </c>
      <c r="D28" t="s">
        <v>295</v>
      </c>
      <c r="E28" t="s">
        <v>452</v>
      </c>
      <c r="F28">
        <v>4.2489999999999997</v>
      </c>
      <c r="G28">
        <v>155</v>
      </c>
      <c r="H28">
        <f t="shared" si="0"/>
        <v>12</v>
      </c>
    </row>
    <row r="29" spans="1:8" x14ac:dyDescent="0.25">
      <c r="A29">
        <v>369</v>
      </c>
      <c r="B29" t="str">
        <f>STANDINGS_ERA[[#This Row],[Team]]&amp;STANDINGS_ERA[[#This Row],[League]]</f>
        <v>Pounders MainMain Event Las Vegas April 1 League 1</v>
      </c>
      <c r="C29" t="s">
        <v>796</v>
      </c>
      <c r="D29" t="s">
        <v>266</v>
      </c>
      <c r="E29" t="s">
        <v>452</v>
      </c>
      <c r="F29">
        <v>4.3410000000000002</v>
      </c>
      <c r="G29">
        <v>112</v>
      </c>
      <c r="H29">
        <f t="shared" si="0"/>
        <v>13</v>
      </c>
    </row>
    <row r="30" spans="1:8" x14ac:dyDescent="0.25">
      <c r="A30">
        <v>473</v>
      </c>
      <c r="B30" t="str">
        <f>STANDINGS_ERA[[#This Row],[Team]]&amp;STANDINGS_ERA[[#This Row],[League]]</f>
        <v>Team Only a Mother Can LoveMain Event Las Vegas April 1 League 1</v>
      </c>
      <c r="C30" t="s">
        <v>842</v>
      </c>
      <c r="D30" t="s">
        <v>140</v>
      </c>
      <c r="E30" t="s">
        <v>452</v>
      </c>
      <c r="F30">
        <v>4.742</v>
      </c>
      <c r="G30">
        <v>8</v>
      </c>
      <c r="H30">
        <f t="shared" si="0"/>
        <v>14</v>
      </c>
    </row>
    <row r="31" spans="1:8" x14ac:dyDescent="0.25">
      <c r="A31">
        <v>477</v>
      </c>
      <c r="B31" t="str">
        <f>STANDINGS_ERA[[#This Row],[Team]]&amp;STANDINGS_ERA[[#This Row],[League]]</f>
        <v>Warrior Poets IIIMain Event Las Vegas April 1 League 1</v>
      </c>
      <c r="C31" t="s">
        <v>684</v>
      </c>
      <c r="D31" t="s">
        <v>685</v>
      </c>
      <c r="E31" t="s">
        <v>452</v>
      </c>
      <c r="F31">
        <v>4.8049999999999997</v>
      </c>
      <c r="G31">
        <v>4</v>
      </c>
      <c r="H31">
        <f t="shared" si="0"/>
        <v>15</v>
      </c>
    </row>
    <row r="32" spans="1:8" x14ac:dyDescent="0.25">
      <c r="A32">
        <v>28</v>
      </c>
      <c r="B32" t="str">
        <f>STANDINGS_ERA[[#This Row],[Team]]&amp;STANDINGS_ERA[[#This Row],[League]]</f>
        <v>The HerdMain Event Las Vegas April 1 League 2</v>
      </c>
      <c r="C32" t="s">
        <v>528</v>
      </c>
      <c r="D32" t="s">
        <v>529</v>
      </c>
      <c r="E32" t="s">
        <v>437</v>
      </c>
      <c r="F32">
        <v>3.633</v>
      </c>
      <c r="G32">
        <v>453</v>
      </c>
      <c r="H32">
        <f t="shared" si="0"/>
        <v>1</v>
      </c>
    </row>
    <row r="33" spans="1:8" x14ac:dyDescent="0.25">
      <c r="A33">
        <v>56</v>
      </c>
      <c r="B33" t="str">
        <f>STANDINGS_ERA[[#This Row],[Team]]&amp;STANDINGS_ERA[[#This Row],[League]]</f>
        <v>Edwards Bay Fox PenMain Event Las Vegas April 1 League 2</v>
      </c>
      <c r="C33" t="s">
        <v>436</v>
      </c>
      <c r="D33" t="s">
        <v>211</v>
      </c>
      <c r="E33" t="s">
        <v>437</v>
      </c>
      <c r="F33">
        <v>3.7669999999999999</v>
      </c>
      <c r="G33">
        <v>425</v>
      </c>
      <c r="H33">
        <f t="shared" si="0"/>
        <v>2</v>
      </c>
    </row>
    <row r="34" spans="1:8" x14ac:dyDescent="0.25">
      <c r="A34">
        <v>75</v>
      </c>
      <c r="B34" t="str">
        <f>STANDINGS_ERA[[#This Row],[Team]]&amp;STANDINGS_ERA[[#This Row],[League]]</f>
        <v>Bigly SmallsMain Event Las Vegas April 1 League 2</v>
      </c>
      <c r="C34" t="s">
        <v>744</v>
      </c>
      <c r="D34" t="s">
        <v>745</v>
      </c>
      <c r="E34" t="s">
        <v>437</v>
      </c>
      <c r="F34">
        <v>3.8130000000000002</v>
      </c>
      <c r="G34">
        <v>406</v>
      </c>
      <c r="H34">
        <f t="shared" si="0"/>
        <v>3</v>
      </c>
    </row>
    <row r="35" spans="1:8" x14ac:dyDescent="0.25">
      <c r="A35">
        <v>78</v>
      </c>
      <c r="B35" t="str">
        <f>STANDINGS_ERA[[#This Row],[Team]]&amp;STANDINGS_ERA[[#This Row],[League]]</f>
        <v>Black 11Main Event Las Vegas April 1 League 2</v>
      </c>
      <c r="C35" t="s">
        <v>702</v>
      </c>
      <c r="D35" t="s">
        <v>703</v>
      </c>
      <c r="E35" t="s">
        <v>437</v>
      </c>
      <c r="F35">
        <v>3.8239999999999998</v>
      </c>
      <c r="G35">
        <v>403</v>
      </c>
      <c r="H35">
        <f t="shared" si="0"/>
        <v>4</v>
      </c>
    </row>
    <row r="36" spans="1:8" x14ac:dyDescent="0.25">
      <c r="A36">
        <v>81</v>
      </c>
      <c r="B36" t="str">
        <f>STANDINGS_ERA[[#This Row],[Team]]&amp;STANDINGS_ERA[[#This Row],[League]]</f>
        <v>Lambda Lambda LambdaMain Event Las Vegas April 1 League 2</v>
      </c>
      <c r="C36" t="s">
        <v>480</v>
      </c>
      <c r="D36" t="s">
        <v>72</v>
      </c>
      <c r="E36" t="s">
        <v>437</v>
      </c>
      <c r="F36">
        <v>3.83</v>
      </c>
      <c r="G36">
        <v>400</v>
      </c>
      <c r="H36">
        <f t="shared" si="0"/>
        <v>5</v>
      </c>
    </row>
    <row r="37" spans="1:8" x14ac:dyDescent="0.25">
      <c r="A37">
        <v>123</v>
      </c>
      <c r="B37" t="str">
        <f>STANDINGS_ERA[[#This Row],[Team]]&amp;STANDINGS_ERA[[#This Row],[League]]</f>
        <v>Bash BrosMain Event Las Vegas April 1 League 2</v>
      </c>
      <c r="C37" t="s">
        <v>818</v>
      </c>
      <c r="D37" t="s">
        <v>820</v>
      </c>
      <c r="E37" t="s">
        <v>437</v>
      </c>
      <c r="F37">
        <v>3.9470000000000001</v>
      </c>
      <c r="G37">
        <v>358</v>
      </c>
      <c r="H37">
        <f t="shared" si="0"/>
        <v>6</v>
      </c>
    </row>
    <row r="38" spans="1:8" x14ac:dyDescent="0.25">
      <c r="A38">
        <v>240</v>
      </c>
      <c r="B38" t="str">
        <f>STANDINGS_ERA[[#This Row],[Team]]&amp;STANDINGS_ERA[[#This Row],[League]]</f>
        <v>High Hard OneMain Event Las Vegas April 1 League 2</v>
      </c>
      <c r="C38" t="s">
        <v>782</v>
      </c>
      <c r="D38" t="s">
        <v>29</v>
      </c>
      <c r="E38" t="s">
        <v>437</v>
      </c>
      <c r="F38">
        <v>4.1219999999999999</v>
      </c>
      <c r="G38">
        <v>241</v>
      </c>
      <c r="H38">
        <f t="shared" si="0"/>
        <v>7</v>
      </c>
    </row>
    <row r="39" spans="1:8" x14ac:dyDescent="0.25">
      <c r="A39">
        <v>293</v>
      </c>
      <c r="B39" t="str">
        <f>STANDINGS_ERA[[#This Row],[Team]]&amp;STANDINGS_ERA[[#This Row],[League]]</f>
        <v>Main Event LVMain Event Las Vegas April 1 League 2</v>
      </c>
      <c r="C39" t="s">
        <v>584</v>
      </c>
      <c r="D39" t="s">
        <v>90</v>
      </c>
      <c r="E39" t="s">
        <v>437</v>
      </c>
      <c r="F39">
        <v>4.2050000000000001</v>
      </c>
      <c r="G39">
        <v>188</v>
      </c>
      <c r="H39">
        <f t="shared" si="0"/>
        <v>8</v>
      </c>
    </row>
    <row r="40" spans="1:8" x14ac:dyDescent="0.25">
      <c r="A40">
        <v>298</v>
      </c>
      <c r="B40" t="str">
        <f>STANDINGS_ERA[[#This Row],[Team]]&amp;STANDINGS_ERA[[#This Row],[League]]</f>
        <v>coldwater coyotesMain Event Las Vegas April 1 League 2</v>
      </c>
      <c r="C40" t="s">
        <v>644</v>
      </c>
      <c r="D40" t="s">
        <v>381</v>
      </c>
      <c r="E40" t="s">
        <v>437</v>
      </c>
      <c r="F40">
        <v>4.2119999999999997</v>
      </c>
      <c r="G40">
        <v>183</v>
      </c>
      <c r="H40">
        <f t="shared" si="0"/>
        <v>9</v>
      </c>
    </row>
    <row r="41" spans="1:8" x14ac:dyDescent="0.25">
      <c r="A41">
        <v>330</v>
      </c>
      <c r="B41" t="str">
        <f>STANDINGS_ERA[[#This Row],[Team]]&amp;STANDINGS_ERA[[#This Row],[League]]</f>
        <v>High HopesMain Event Las Vegas April 1 League 2</v>
      </c>
      <c r="C41" t="s">
        <v>228</v>
      </c>
      <c r="D41" t="s">
        <v>229</v>
      </c>
      <c r="E41" t="s">
        <v>437</v>
      </c>
      <c r="F41">
        <v>4.2590000000000003</v>
      </c>
      <c r="G41">
        <v>151</v>
      </c>
      <c r="H41">
        <f t="shared" si="0"/>
        <v>10</v>
      </c>
    </row>
    <row r="42" spans="1:8" x14ac:dyDescent="0.25">
      <c r="A42">
        <v>337</v>
      </c>
      <c r="B42" t="str">
        <f>STANDINGS_ERA[[#This Row],[Team]]&amp;STANDINGS_ERA[[#This Row],[League]]</f>
        <v>K9 || LV3Main Event Las Vegas April 1 League 2</v>
      </c>
      <c r="C42" t="s">
        <v>483</v>
      </c>
      <c r="D42" t="s">
        <v>37</v>
      </c>
      <c r="E42" t="s">
        <v>437</v>
      </c>
      <c r="F42">
        <v>4.2699999999999996</v>
      </c>
      <c r="G42">
        <v>144</v>
      </c>
      <c r="H42">
        <f t="shared" si="0"/>
        <v>11</v>
      </c>
    </row>
    <row r="43" spans="1:8" x14ac:dyDescent="0.25">
      <c r="A43">
        <v>351</v>
      </c>
      <c r="B43" t="str">
        <f>STANDINGS_ERA[[#This Row],[Team]]&amp;STANDINGS_ERA[[#This Row],[League]]</f>
        <v>Gold Star AwardMain Event Las Vegas April 1 League 2</v>
      </c>
      <c r="C43" t="s">
        <v>524</v>
      </c>
      <c r="D43" t="s">
        <v>365</v>
      </c>
      <c r="E43" t="s">
        <v>437</v>
      </c>
      <c r="F43">
        <v>4.3040000000000003</v>
      </c>
      <c r="G43">
        <v>130</v>
      </c>
      <c r="H43">
        <f t="shared" si="0"/>
        <v>12</v>
      </c>
    </row>
    <row r="44" spans="1:8" x14ac:dyDescent="0.25">
      <c r="A44">
        <v>370</v>
      </c>
      <c r="B44" t="str">
        <f>STANDINGS_ERA[[#This Row],[Team]]&amp;STANDINGS_ERA[[#This Row],[League]]</f>
        <v>The ChameleonsMain Event Las Vegas April 1 League 2</v>
      </c>
      <c r="C44" t="s">
        <v>690</v>
      </c>
      <c r="D44" t="s">
        <v>691</v>
      </c>
      <c r="E44" t="s">
        <v>437</v>
      </c>
      <c r="F44">
        <v>4.3499999999999996</v>
      </c>
      <c r="G44">
        <v>111</v>
      </c>
      <c r="H44">
        <f t="shared" si="0"/>
        <v>13</v>
      </c>
    </row>
    <row r="45" spans="1:8" x14ac:dyDescent="0.25">
      <c r="A45">
        <v>398</v>
      </c>
      <c r="B45" t="str">
        <f>STANDINGS_ERA[[#This Row],[Team]]&amp;STANDINGS_ERA[[#This Row],[League]]</f>
        <v>Cub KickersMain Event Las Vegas April 1 League 2</v>
      </c>
      <c r="C45" t="s">
        <v>795</v>
      </c>
      <c r="D45" t="s">
        <v>356</v>
      </c>
      <c r="E45" t="s">
        <v>437</v>
      </c>
      <c r="F45">
        <v>4.4130000000000003</v>
      </c>
      <c r="G45">
        <v>83</v>
      </c>
      <c r="H45">
        <f t="shared" si="0"/>
        <v>14</v>
      </c>
    </row>
    <row r="46" spans="1:8" x14ac:dyDescent="0.25">
      <c r="A46">
        <v>450</v>
      </c>
      <c r="B46" t="str">
        <f>STANDINGS_ERA[[#This Row],[Team]]&amp;STANDINGS_ERA[[#This Row],[League]]</f>
        <v>Sad SackMain Event Las Vegas April 1 League 2</v>
      </c>
      <c r="C46" t="s">
        <v>753</v>
      </c>
      <c r="D46" t="s">
        <v>754</v>
      </c>
      <c r="E46" t="s">
        <v>437</v>
      </c>
      <c r="F46">
        <v>4.6130000000000004</v>
      </c>
      <c r="G46">
        <v>31</v>
      </c>
      <c r="H46">
        <f t="shared" si="0"/>
        <v>15</v>
      </c>
    </row>
    <row r="47" spans="1:8" x14ac:dyDescent="0.25">
      <c r="A47">
        <v>14</v>
      </c>
      <c r="B47" t="str">
        <f>STANDINGS_ERA[[#This Row],[Team]]&amp;STANDINGS_ERA[[#This Row],[League]]</f>
        <v>Sultans of SmackMain Event Las Vegas April 1 League 3</v>
      </c>
      <c r="C47" t="s">
        <v>98</v>
      </c>
      <c r="D47" t="s">
        <v>99</v>
      </c>
      <c r="E47" t="s">
        <v>407</v>
      </c>
      <c r="F47">
        <v>3.516</v>
      </c>
      <c r="G47">
        <v>467</v>
      </c>
      <c r="H47">
        <f t="shared" si="0"/>
        <v>1</v>
      </c>
    </row>
    <row r="48" spans="1:8" x14ac:dyDescent="0.25">
      <c r="A48">
        <v>21</v>
      </c>
      <c r="B48" t="str">
        <f>STANDINGS_ERA[[#This Row],[Team]]&amp;STANDINGS_ERA[[#This Row],[League]]</f>
        <v>Fire Dynasty BCMain Event Las Vegas April 1 League 3</v>
      </c>
      <c r="C48" t="s">
        <v>21</v>
      </c>
      <c r="D48" t="s">
        <v>22</v>
      </c>
      <c r="E48" t="s">
        <v>407</v>
      </c>
      <c r="F48">
        <v>3.5830000000000002</v>
      </c>
      <c r="G48">
        <v>460</v>
      </c>
      <c r="H48">
        <f t="shared" si="0"/>
        <v>2</v>
      </c>
    </row>
    <row r="49" spans="1:8" x14ac:dyDescent="0.25">
      <c r="A49">
        <v>33</v>
      </c>
      <c r="B49" t="str">
        <f>STANDINGS_ERA[[#This Row],[Team]]&amp;STANDINGS_ERA[[#This Row],[League]]</f>
        <v>FLAWLESS VICTORYMain Event Las Vegas April 1 League 3</v>
      </c>
      <c r="C49" t="s">
        <v>264</v>
      </c>
      <c r="D49" t="s">
        <v>265</v>
      </c>
      <c r="E49" t="s">
        <v>407</v>
      </c>
      <c r="F49">
        <v>3.6589999999999998</v>
      </c>
      <c r="G49">
        <v>448</v>
      </c>
      <c r="H49">
        <f t="shared" si="0"/>
        <v>3</v>
      </c>
    </row>
    <row r="50" spans="1:8" x14ac:dyDescent="0.25">
      <c r="A50">
        <v>42</v>
      </c>
      <c r="B50" t="str">
        <f>STANDINGS_ERA[[#This Row],[Team]]&amp;STANDINGS_ERA[[#This Row],[League]]</f>
        <v>Lamentation of Their WomenMain Event Las Vegas April 1 League 3</v>
      </c>
      <c r="C50" t="s">
        <v>742</v>
      </c>
      <c r="D50" t="s">
        <v>743</v>
      </c>
      <c r="E50" t="s">
        <v>407</v>
      </c>
      <c r="F50">
        <v>3.7189999999999999</v>
      </c>
      <c r="G50">
        <v>439</v>
      </c>
      <c r="H50">
        <f t="shared" si="0"/>
        <v>4</v>
      </c>
    </row>
    <row r="51" spans="1:8" x14ac:dyDescent="0.25">
      <c r="A51">
        <v>50</v>
      </c>
      <c r="B51" t="str">
        <f>STANDINGS_ERA[[#This Row],[Team]]&amp;STANDINGS_ERA[[#This Row],[League]]</f>
        <v>Party TitMain Event Las Vegas April 1 League 3</v>
      </c>
      <c r="C51" t="s">
        <v>699</v>
      </c>
      <c r="D51" t="s">
        <v>700</v>
      </c>
      <c r="E51" t="s">
        <v>407</v>
      </c>
      <c r="F51">
        <v>3.7429999999999999</v>
      </c>
      <c r="G51">
        <v>431</v>
      </c>
      <c r="H51">
        <f t="shared" si="0"/>
        <v>5</v>
      </c>
    </row>
    <row r="52" spans="1:8" x14ac:dyDescent="0.25">
      <c r="A52">
        <v>76</v>
      </c>
      <c r="B52" t="str">
        <f>STANDINGS_ERA[[#This Row],[Team]]&amp;STANDINGS_ERA[[#This Row],[League]]</f>
        <v>Worst Russians EverMain Event Las Vegas April 1 League 3</v>
      </c>
      <c r="C52" t="s">
        <v>159</v>
      </c>
      <c r="D52" t="s">
        <v>364</v>
      </c>
      <c r="E52" t="s">
        <v>407</v>
      </c>
      <c r="F52">
        <v>3.8140000000000001</v>
      </c>
      <c r="G52">
        <v>405</v>
      </c>
      <c r="H52">
        <f t="shared" si="0"/>
        <v>6</v>
      </c>
    </row>
    <row r="53" spans="1:8" x14ac:dyDescent="0.25">
      <c r="A53">
        <v>187</v>
      </c>
      <c r="B53" t="str">
        <f>STANDINGS_ERA[[#This Row],[Team]]&amp;STANDINGS_ERA[[#This Row],[League]]</f>
        <v>Team DoyleMain Event Las Vegas April 1 League 3</v>
      </c>
      <c r="C53" t="s">
        <v>363</v>
      </c>
      <c r="D53" t="s">
        <v>44</v>
      </c>
      <c r="E53" t="s">
        <v>407</v>
      </c>
      <c r="F53">
        <v>4.0330000000000004</v>
      </c>
      <c r="G53">
        <v>294</v>
      </c>
      <c r="H53">
        <f t="shared" si="0"/>
        <v>7</v>
      </c>
    </row>
    <row r="54" spans="1:8" x14ac:dyDescent="0.25">
      <c r="A54">
        <v>231</v>
      </c>
      <c r="B54" t="str">
        <f>STANDINGS_ERA[[#This Row],[Team]]&amp;STANDINGS_ERA[[#This Row],[League]]</f>
        <v>Team CameronMain Event Las Vegas April 1 League 3</v>
      </c>
      <c r="C54" t="s">
        <v>85</v>
      </c>
      <c r="D54" t="s">
        <v>86</v>
      </c>
      <c r="E54" t="s">
        <v>407</v>
      </c>
      <c r="F54">
        <v>4.109</v>
      </c>
      <c r="G54">
        <v>250</v>
      </c>
      <c r="H54">
        <f t="shared" si="0"/>
        <v>8</v>
      </c>
    </row>
    <row r="55" spans="1:8" x14ac:dyDescent="0.25">
      <c r="A55">
        <v>234</v>
      </c>
      <c r="B55" t="str">
        <f>STANDINGS_ERA[[#This Row],[Team]]&amp;STANDINGS_ERA[[#This Row],[League]]</f>
        <v>Low TalkersMain Event Las Vegas April 1 League 3</v>
      </c>
      <c r="C55" t="s">
        <v>189</v>
      </c>
      <c r="D55" t="s">
        <v>190</v>
      </c>
      <c r="E55" t="s">
        <v>407</v>
      </c>
      <c r="F55">
        <v>4.1139999999999999</v>
      </c>
      <c r="G55">
        <v>247</v>
      </c>
      <c r="H55">
        <f t="shared" si="0"/>
        <v>9</v>
      </c>
    </row>
    <row r="56" spans="1:8" x14ac:dyDescent="0.25">
      <c r="A56">
        <v>365</v>
      </c>
      <c r="B56" t="str">
        <f>STANDINGS_ERA[[#This Row],[Team]]&amp;STANDINGS_ERA[[#This Row],[League]]</f>
        <v>ctm lvMain Event Las Vegas April 1 League 3</v>
      </c>
      <c r="C56" t="s">
        <v>832</v>
      </c>
      <c r="D56" t="s">
        <v>93</v>
      </c>
      <c r="E56" t="s">
        <v>407</v>
      </c>
      <c r="F56">
        <v>4.3319999999999999</v>
      </c>
      <c r="G56">
        <v>116</v>
      </c>
      <c r="H56">
        <f t="shared" si="0"/>
        <v>10</v>
      </c>
    </row>
    <row r="57" spans="1:8" x14ac:dyDescent="0.25">
      <c r="A57">
        <v>393</v>
      </c>
      <c r="B57" t="str">
        <f>STANDINGS_ERA[[#This Row],[Team]]&amp;STANDINGS_ERA[[#This Row],[League]]</f>
        <v>Bama #1Main Event Las Vegas April 1 League 3</v>
      </c>
      <c r="C57" t="s">
        <v>367</v>
      </c>
      <c r="D57" t="s">
        <v>127</v>
      </c>
      <c r="E57" t="s">
        <v>407</v>
      </c>
      <c r="F57">
        <v>4.4020000000000001</v>
      </c>
      <c r="G57">
        <v>88</v>
      </c>
      <c r="H57">
        <f t="shared" si="0"/>
        <v>11</v>
      </c>
    </row>
    <row r="58" spans="1:8" x14ac:dyDescent="0.25">
      <c r="A58">
        <v>404</v>
      </c>
      <c r="B58" t="str">
        <f>STANDINGS_ERA[[#This Row],[Team]]&amp;STANDINGS_ERA[[#This Row],[League]]</f>
        <v>Walla WallaMain Event Las Vegas April 1 League 3</v>
      </c>
      <c r="C58" t="s">
        <v>788</v>
      </c>
      <c r="D58" t="s">
        <v>789</v>
      </c>
      <c r="E58" t="s">
        <v>407</v>
      </c>
      <c r="F58">
        <v>4.4409999999999998</v>
      </c>
      <c r="G58">
        <v>77</v>
      </c>
      <c r="H58">
        <f t="shared" si="0"/>
        <v>12</v>
      </c>
    </row>
    <row r="59" spans="1:8" x14ac:dyDescent="0.25">
      <c r="A59">
        <v>410</v>
      </c>
      <c r="B59" t="str">
        <f>STANDINGS_ERA[[#This Row],[Team]]&amp;STANDINGS_ERA[[#This Row],[League]]</f>
        <v>Story TimeMain Event Las Vegas April 1 League 3</v>
      </c>
      <c r="C59" t="s">
        <v>701</v>
      </c>
      <c r="D59" t="s">
        <v>177</v>
      </c>
      <c r="E59" t="s">
        <v>407</v>
      </c>
      <c r="F59">
        <v>4.4660000000000002</v>
      </c>
      <c r="G59">
        <v>71</v>
      </c>
      <c r="H59">
        <f t="shared" si="0"/>
        <v>13</v>
      </c>
    </row>
    <row r="60" spans="1:8" x14ac:dyDescent="0.25">
      <c r="A60">
        <v>424</v>
      </c>
      <c r="B60" t="str">
        <f>STANDINGS_ERA[[#This Row],[Team]]&amp;STANDINGS_ERA[[#This Row],[League]]</f>
        <v>Spinning DecompositionMain Event Las Vegas April 1 League 3</v>
      </c>
      <c r="C60" t="s">
        <v>785</v>
      </c>
      <c r="D60" t="s">
        <v>390</v>
      </c>
      <c r="E60" t="s">
        <v>407</v>
      </c>
      <c r="F60">
        <v>4.5019999999999998</v>
      </c>
      <c r="G60">
        <v>57</v>
      </c>
      <c r="H60">
        <f t="shared" si="0"/>
        <v>14</v>
      </c>
    </row>
    <row r="61" spans="1:8" x14ac:dyDescent="0.25">
      <c r="A61">
        <v>446</v>
      </c>
      <c r="B61" t="str">
        <f>STANDINGS_ERA[[#This Row],[Team]]&amp;STANDINGS_ERA[[#This Row],[League]]</f>
        <v>Team ChristensonMain Event Las Vegas April 1 League 3</v>
      </c>
      <c r="C61" t="s">
        <v>332</v>
      </c>
      <c r="D61" t="s">
        <v>68</v>
      </c>
      <c r="E61" t="s">
        <v>407</v>
      </c>
      <c r="F61">
        <v>4.5830000000000002</v>
      </c>
      <c r="G61">
        <v>35</v>
      </c>
      <c r="H61">
        <f t="shared" si="0"/>
        <v>15</v>
      </c>
    </row>
    <row r="62" spans="1:8" x14ac:dyDescent="0.25">
      <c r="A62">
        <v>41</v>
      </c>
      <c r="B62" t="str">
        <f>STANDINGS_ERA[[#This Row],[Team]]&amp;STANDINGS_ERA[[#This Row],[League]]</f>
        <v>Waffle HouseMain Event Las Vegas April 1 League 4</v>
      </c>
      <c r="C62" t="s">
        <v>621</v>
      </c>
      <c r="D62" t="s">
        <v>623</v>
      </c>
      <c r="E62" t="s">
        <v>459</v>
      </c>
      <c r="F62">
        <v>3.718</v>
      </c>
      <c r="G62">
        <v>440</v>
      </c>
      <c r="H62">
        <f t="shared" si="0"/>
        <v>1</v>
      </c>
    </row>
    <row r="63" spans="1:8" x14ac:dyDescent="0.25">
      <c r="A63">
        <v>84</v>
      </c>
      <c r="B63" t="str">
        <f>STANDINGS_ERA[[#This Row],[Team]]&amp;STANDINGS_ERA[[#This Row],[League]]</f>
        <v>Main Squeeze 2Main Event Las Vegas April 1 League 4</v>
      </c>
      <c r="C63" t="s">
        <v>512</v>
      </c>
      <c r="D63" t="s">
        <v>238</v>
      </c>
      <c r="E63" t="s">
        <v>459</v>
      </c>
      <c r="F63">
        <v>3.8359999999999999</v>
      </c>
      <c r="G63">
        <v>397</v>
      </c>
      <c r="H63">
        <f t="shared" si="0"/>
        <v>2</v>
      </c>
    </row>
    <row r="64" spans="1:8" x14ac:dyDescent="0.25">
      <c r="A64">
        <v>98</v>
      </c>
      <c r="B64" t="str">
        <f>STANDINGS_ERA[[#This Row],[Team]]&amp;STANDINGS_ERA[[#This Row],[League]]</f>
        <v>Nellie BeesMain Event Las Vegas April 1 League 4</v>
      </c>
      <c r="C64" t="s">
        <v>532</v>
      </c>
      <c r="D64" t="s">
        <v>533</v>
      </c>
      <c r="E64" t="s">
        <v>459</v>
      </c>
      <c r="F64">
        <v>3.883</v>
      </c>
      <c r="G64">
        <v>383</v>
      </c>
      <c r="H64">
        <f t="shared" si="0"/>
        <v>3</v>
      </c>
    </row>
    <row r="65" spans="1:8" x14ac:dyDescent="0.25">
      <c r="A65">
        <v>121</v>
      </c>
      <c r="B65" t="str">
        <f>STANDINGS_ERA[[#This Row],[Team]]&amp;STANDINGS_ERA[[#This Row],[League]]</f>
        <v>Stricks SlumpBusters 3Main Event Las Vegas April 1 League 4</v>
      </c>
      <c r="C65" t="s">
        <v>683</v>
      </c>
      <c r="D65" t="s">
        <v>245</v>
      </c>
      <c r="E65" t="s">
        <v>459</v>
      </c>
      <c r="F65">
        <v>3.9409999999999998</v>
      </c>
      <c r="G65">
        <v>360</v>
      </c>
      <c r="H65">
        <f t="shared" si="0"/>
        <v>4</v>
      </c>
    </row>
    <row r="66" spans="1:8" x14ac:dyDescent="0.25">
      <c r="A66">
        <v>144</v>
      </c>
      <c r="B66" t="str">
        <f>STANDINGS_ERA[[#This Row],[Team]]&amp;STANDINGS_ERA[[#This Row],[League]]</f>
        <v>PACO THYMEMain Event Las Vegas April 1 League 4</v>
      </c>
      <c r="C66" t="s">
        <v>80</v>
      </c>
      <c r="D66" t="s">
        <v>81</v>
      </c>
      <c r="E66" t="s">
        <v>459</v>
      </c>
      <c r="F66">
        <v>3.984</v>
      </c>
      <c r="G66">
        <v>337</v>
      </c>
      <c r="H66">
        <f t="shared" ref="H66:H129" si="1">IF(E66=E65,H65+1,1)</f>
        <v>5</v>
      </c>
    </row>
    <row r="67" spans="1:8" x14ac:dyDescent="0.25">
      <c r="A67">
        <v>158</v>
      </c>
      <c r="B67" t="str">
        <f>STANDINGS_ERA[[#This Row],[Team]]&amp;STANDINGS_ERA[[#This Row],[League]]</f>
        <v>Fossy's StokedMain Event Las Vegas April 1 League 4</v>
      </c>
      <c r="C67" t="s">
        <v>593</v>
      </c>
      <c r="D67" t="s">
        <v>35</v>
      </c>
      <c r="E67" t="s">
        <v>459</v>
      </c>
      <c r="F67">
        <v>3.996</v>
      </c>
      <c r="G67">
        <v>323</v>
      </c>
      <c r="H67">
        <f t="shared" si="1"/>
        <v>6</v>
      </c>
    </row>
    <row r="68" spans="1:8" x14ac:dyDescent="0.25">
      <c r="A68">
        <v>165</v>
      </c>
      <c r="B68" t="str">
        <f>STANDINGS_ERA[[#This Row],[Team]]&amp;STANDINGS_ERA[[#This Row],[League]]</f>
        <v>Miami MacMain Event Las Vegas April 1 League 4</v>
      </c>
      <c r="C68" t="s">
        <v>267</v>
      </c>
      <c r="D68" t="s">
        <v>268</v>
      </c>
      <c r="E68" t="s">
        <v>459</v>
      </c>
      <c r="F68">
        <v>4.0069999999999997</v>
      </c>
      <c r="G68">
        <v>316</v>
      </c>
      <c r="H68">
        <f t="shared" si="1"/>
        <v>7</v>
      </c>
    </row>
    <row r="69" spans="1:8" x14ac:dyDescent="0.25">
      <c r="A69">
        <v>171</v>
      </c>
      <c r="B69" t="str">
        <f>STANDINGS_ERA[[#This Row],[Team]]&amp;STANDINGS_ERA[[#This Row],[League]]</f>
        <v>Not My YearMain Event Las Vegas April 1 League 4</v>
      </c>
      <c r="C69" t="s">
        <v>530</v>
      </c>
      <c r="D69" t="s">
        <v>28</v>
      </c>
      <c r="E69" t="s">
        <v>459</v>
      </c>
      <c r="F69">
        <v>4.0140000000000002</v>
      </c>
      <c r="G69">
        <v>310</v>
      </c>
      <c r="H69">
        <f t="shared" si="1"/>
        <v>8</v>
      </c>
    </row>
    <row r="70" spans="1:8" x14ac:dyDescent="0.25">
      <c r="A70">
        <v>198</v>
      </c>
      <c r="B70" t="str">
        <f>STANDINGS_ERA[[#This Row],[Team]]&amp;STANDINGS_ERA[[#This Row],[League]]</f>
        <v>The Yellow JerseysMain Event Las Vegas April 1 League 4</v>
      </c>
      <c r="C70" t="s">
        <v>790</v>
      </c>
      <c r="D70" t="s">
        <v>792</v>
      </c>
      <c r="E70" t="s">
        <v>459</v>
      </c>
      <c r="F70">
        <v>4.048</v>
      </c>
      <c r="G70">
        <v>283</v>
      </c>
      <c r="H70">
        <f t="shared" si="1"/>
        <v>9</v>
      </c>
    </row>
    <row r="71" spans="1:8" x14ac:dyDescent="0.25">
      <c r="A71">
        <v>199</v>
      </c>
      <c r="B71" t="str">
        <f>STANDINGS_ERA[[#This Row],[Team]]&amp;STANDINGS_ERA[[#This Row],[League]]</f>
        <v>Cleveland DustmitesMain Event Las Vegas April 1 League 4</v>
      </c>
      <c r="C71" t="s">
        <v>397</v>
      </c>
      <c r="D71" t="s">
        <v>293</v>
      </c>
      <c r="E71" t="s">
        <v>459</v>
      </c>
      <c r="F71">
        <v>4.0490000000000004</v>
      </c>
      <c r="G71">
        <v>282</v>
      </c>
      <c r="H71">
        <f t="shared" si="1"/>
        <v>10</v>
      </c>
    </row>
    <row r="72" spans="1:8" x14ac:dyDescent="0.25">
      <c r="A72">
        <v>217</v>
      </c>
      <c r="B72" t="str">
        <f>STANDINGS_ERA[[#This Row],[Team]]&amp;STANDINGS_ERA[[#This Row],[League]]</f>
        <v>deadmoney6Main Event Las Vegas April 1 League 4</v>
      </c>
      <c r="C72" t="s">
        <v>308</v>
      </c>
      <c r="D72" t="s">
        <v>53</v>
      </c>
      <c r="E72" t="s">
        <v>459</v>
      </c>
      <c r="F72">
        <v>4.0869999999999997</v>
      </c>
      <c r="G72">
        <v>264</v>
      </c>
      <c r="H72">
        <f t="shared" si="1"/>
        <v>11</v>
      </c>
    </row>
    <row r="73" spans="1:8" x14ac:dyDescent="0.25">
      <c r="A73">
        <v>271</v>
      </c>
      <c r="B73" t="str">
        <f>STANDINGS_ERA[[#This Row],[Team]]&amp;STANDINGS_ERA[[#This Row],[League]]</f>
        <v>MANKIND NATION &amp; SEABASSMain Event Las Vegas April 1 League 4</v>
      </c>
      <c r="C73" t="s">
        <v>209</v>
      </c>
      <c r="D73" t="s">
        <v>210</v>
      </c>
      <c r="E73" t="s">
        <v>459</v>
      </c>
      <c r="F73">
        <v>4.1680000000000001</v>
      </c>
      <c r="G73">
        <v>210</v>
      </c>
      <c r="H73">
        <f t="shared" si="1"/>
        <v>12</v>
      </c>
    </row>
    <row r="74" spans="1:8" x14ac:dyDescent="0.25">
      <c r="A74">
        <v>406</v>
      </c>
      <c r="B74" t="str">
        <f>STANDINGS_ERA[[#This Row],[Team]]&amp;STANDINGS_ERA[[#This Row],[League]]</f>
        <v>The Gamblers 2017Main Event Las Vegas April 1 League 4</v>
      </c>
      <c r="C74" t="s">
        <v>732</v>
      </c>
      <c r="D74" t="s">
        <v>272</v>
      </c>
      <c r="E74" t="s">
        <v>459</v>
      </c>
      <c r="F74">
        <v>4.4560000000000004</v>
      </c>
      <c r="G74">
        <v>75</v>
      </c>
      <c r="H74">
        <f t="shared" si="1"/>
        <v>13</v>
      </c>
    </row>
    <row r="75" spans="1:8" x14ac:dyDescent="0.25">
      <c r="A75">
        <v>417</v>
      </c>
      <c r="B75" t="str">
        <f>STANDINGS_ERA[[#This Row],[Team]]&amp;STANDINGS_ERA[[#This Row],[League]]</f>
        <v>King of QueensMain Event Las Vegas April 1 League 4</v>
      </c>
      <c r="C75" t="s">
        <v>105</v>
      </c>
      <c r="D75" t="s">
        <v>106</v>
      </c>
      <c r="E75" t="s">
        <v>459</v>
      </c>
      <c r="F75">
        <v>4.4859999999999998</v>
      </c>
      <c r="G75">
        <v>64</v>
      </c>
      <c r="H75">
        <f t="shared" si="1"/>
        <v>14</v>
      </c>
    </row>
    <row r="76" spans="1:8" x14ac:dyDescent="0.25">
      <c r="A76">
        <v>439</v>
      </c>
      <c r="B76" t="str">
        <f>STANDINGS_ERA[[#This Row],[Team]]&amp;STANDINGS_ERA[[#This Row],[League]]</f>
        <v>CC's DesperadosMain Event Las Vegas April 1 League 4</v>
      </c>
      <c r="C76" t="s">
        <v>157</v>
      </c>
      <c r="D76" t="s">
        <v>158</v>
      </c>
      <c r="E76" t="s">
        <v>459</v>
      </c>
      <c r="F76">
        <v>4.5389999999999997</v>
      </c>
      <c r="G76">
        <v>42</v>
      </c>
      <c r="H76">
        <f t="shared" si="1"/>
        <v>15</v>
      </c>
    </row>
    <row r="77" spans="1:8" x14ac:dyDescent="0.25">
      <c r="A77">
        <v>3</v>
      </c>
      <c r="B77" t="str">
        <f>STANDINGS_ERA[[#This Row],[Team]]&amp;STANDINGS_ERA[[#This Row],[League]]</f>
        <v>Man In BlackMain Event Las Vegas April 1 League 5</v>
      </c>
      <c r="C77" t="s">
        <v>514</v>
      </c>
      <c r="D77" t="s">
        <v>212</v>
      </c>
      <c r="E77" t="s">
        <v>434</v>
      </c>
      <c r="F77">
        <v>3.3180000000000001</v>
      </c>
      <c r="G77">
        <v>478</v>
      </c>
      <c r="H77">
        <f t="shared" si="1"/>
        <v>1</v>
      </c>
    </row>
    <row r="78" spans="1:8" x14ac:dyDescent="0.25">
      <c r="A78">
        <v>69</v>
      </c>
      <c r="B78" t="str">
        <f>STANDINGS_ERA[[#This Row],[Team]]&amp;STANDINGS_ERA[[#This Row],[League]]</f>
        <v>Cali CartelMain Event Las Vegas April 1 League 5</v>
      </c>
      <c r="C78" t="s">
        <v>133</v>
      </c>
      <c r="D78" t="s">
        <v>135</v>
      </c>
      <c r="E78" t="s">
        <v>434</v>
      </c>
      <c r="F78">
        <v>3.8010000000000002</v>
      </c>
      <c r="G78">
        <v>412</v>
      </c>
      <c r="H78">
        <f t="shared" si="1"/>
        <v>2</v>
      </c>
    </row>
    <row r="79" spans="1:8" x14ac:dyDescent="0.25">
      <c r="A79">
        <v>93</v>
      </c>
      <c r="B79" t="str">
        <f>STANDINGS_ERA[[#This Row],[Team]]&amp;STANDINGS_ERA[[#This Row],[League]]</f>
        <v>Team WithrowMain Event Las Vegas April 1 League 5</v>
      </c>
      <c r="C79" t="s">
        <v>433</v>
      </c>
      <c r="D79" t="s">
        <v>435</v>
      </c>
      <c r="E79" t="s">
        <v>434</v>
      </c>
      <c r="F79">
        <v>3.879</v>
      </c>
      <c r="G79">
        <v>388</v>
      </c>
      <c r="H79">
        <f t="shared" si="1"/>
        <v>3</v>
      </c>
    </row>
    <row r="80" spans="1:8" x14ac:dyDescent="0.25">
      <c r="A80">
        <v>106</v>
      </c>
      <c r="B80" t="str">
        <f>STANDINGS_ERA[[#This Row],[Team]]&amp;STANDINGS_ERA[[#This Row],[League]]</f>
        <v>Slappy and PentawMain Event Las Vegas April 1 League 5</v>
      </c>
      <c r="C80" t="s">
        <v>552</v>
      </c>
      <c r="D80" t="s">
        <v>55</v>
      </c>
      <c r="E80" t="s">
        <v>434</v>
      </c>
      <c r="F80">
        <v>3.9119999999999999</v>
      </c>
      <c r="G80">
        <v>375</v>
      </c>
      <c r="H80">
        <f t="shared" si="1"/>
        <v>4</v>
      </c>
    </row>
    <row r="81" spans="1:8" x14ac:dyDescent="0.25">
      <c r="A81">
        <v>118</v>
      </c>
      <c r="B81" t="str">
        <f>STANDINGS_ERA[[#This Row],[Team]]&amp;STANDINGS_ERA[[#This Row],[League]]</f>
        <v>Wags WarriorsMain Event Las Vegas April 1 League 5</v>
      </c>
      <c r="C81" t="s">
        <v>147</v>
      </c>
      <c r="D81" t="s">
        <v>148</v>
      </c>
      <c r="E81" t="s">
        <v>434</v>
      </c>
      <c r="F81">
        <v>3.931</v>
      </c>
      <c r="G81">
        <v>363</v>
      </c>
      <c r="H81">
        <f t="shared" si="1"/>
        <v>5</v>
      </c>
    </row>
    <row r="82" spans="1:8" x14ac:dyDescent="0.25">
      <c r="A82">
        <v>147</v>
      </c>
      <c r="B82" t="str">
        <f>STANDINGS_ERA[[#This Row],[Team]]&amp;STANDINGS_ERA[[#This Row],[League]]</f>
        <v>Dude, it's Football Season!!!Main Event Las Vegas April 1 League 5</v>
      </c>
      <c r="C82" t="s">
        <v>557</v>
      </c>
      <c r="D82" t="s">
        <v>255</v>
      </c>
      <c r="E82" t="s">
        <v>434</v>
      </c>
      <c r="F82">
        <v>3.9889999999999999</v>
      </c>
      <c r="G82">
        <v>334</v>
      </c>
      <c r="H82">
        <f t="shared" si="1"/>
        <v>6</v>
      </c>
    </row>
    <row r="83" spans="1:8" x14ac:dyDescent="0.25">
      <c r="A83">
        <v>276</v>
      </c>
      <c r="B83" t="str">
        <f>STANDINGS_ERA[[#This Row],[Team]]&amp;STANDINGS_ERA[[#This Row],[League]]</f>
        <v>Texas ConnectionMain Event Las Vegas April 1 League 5</v>
      </c>
      <c r="C83" t="s">
        <v>165</v>
      </c>
      <c r="D83" t="s">
        <v>19</v>
      </c>
      <c r="E83" t="s">
        <v>434</v>
      </c>
      <c r="F83">
        <v>4.1749999999999998</v>
      </c>
      <c r="G83">
        <v>205</v>
      </c>
      <c r="H83">
        <f t="shared" si="1"/>
        <v>7</v>
      </c>
    </row>
    <row r="84" spans="1:8" x14ac:dyDescent="0.25">
      <c r="A84">
        <v>283</v>
      </c>
      <c r="B84" t="str">
        <f>STANDINGS_ERA[[#This Row],[Team]]&amp;STANDINGS_ERA[[#This Row],[League]]</f>
        <v>Team EricksonMain Event Las Vegas April 1 League 5</v>
      </c>
      <c r="C84" t="s">
        <v>801</v>
      </c>
      <c r="D84" t="s">
        <v>138</v>
      </c>
      <c r="E84" t="s">
        <v>434</v>
      </c>
      <c r="F84">
        <v>4.1859999999999999</v>
      </c>
      <c r="G84">
        <v>198</v>
      </c>
      <c r="H84">
        <f t="shared" si="1"/>
        <v>8</v>
      </c>
    </row>
    <row r="85" spans="1:8" x14ac:dyDescent="0.25">
      <c r="A85">
        <v>285</v>
      </c>
      <c r="B85" t="str">
        <f>STANDINGS_ERA[[#This Row],[Team]]&amp;STANDINGS_ERA[[#This Row],[League]]</f>
        <v>Team RobinsonMain Event Las Vegas April 1 League 5</v>
      </c>
      <c r="C85" t="s">
        <v>59</v>
      </c>
      <c r="D85" t="s">
        <v>60</v>
      </c>
      <c r="E85" t="s">
        <v>434</v>
      </c>
      <c r="F85">
        <v>4.1890000000000001</v>
      </c>
      <c r="G85">
        <v>196</v>
      </c>
      <c r="H85">
        <f t="shared" si="1"/>
        <v>9</v>
      </c>
    </row>
    <row r="86" spans="1:8" x14ac:dyDescent="0.25">
      <c r="A86">
        <v>291</v>
      </c>
      <c r="B86" t="str">
        <f>STANDINGS_ERA[[#This Row],[Team]]&amp;STANDINGS_ERA[[#This Row],[League]]</f>
        <v>Hungry HipposMain Event Las Vegas April 1 League 5</v>
      </c>
      <c r="C86" t="s">
        <v>518</v>
      </c>
      <c r="D86" t="s">
        <v>519</v>
      </c>
      <c r="E86" t="s">
        <v>434</v>
      </c>
      <c r="F86">
        <v>4.2</v>
      </c>
      <c r="G86">
        <v>190</v>
      </c>
      <c r="H86">
        <f t="shared" si="1"/>
        <v>10</v>
      </c>
    </row>
    <row r="87" spans="1:8" x14ac:dyDescent="0.25">
      <c r="A87">
        <v>403</v>
      </c>
      <c r="B87" t="str">
        <f>STANDINGS_ERA[[#This Row],[Team]]&amp;STANDINGS_ERA[[#This Row],[League]]</f>
        <v>Is It Football Season Yet?Main Event Las Vegas April 1 League 5</v>
      </c>
      <c r="C87" t="s">
        <v>813</v>
      </c>
      <c r="D87" t="s">
        <v>814</v>
      </c>
      <c r="E87" t="s">
        <v>434</v>
      </c>
      <c r="F87">
        <v>4.4340000000000002</v>
      </c>
      <c r="G87">
        <v>78</v>
      </c>
      <c r="H87">
        <f t="shared" si="1"/>
        <v>11</v>
      </c>
    </row>
    <row r="88" spans="1:8" x14ac:dyDescent="0.25">
      <c r="A88">
        <v>409</v>
      </c>
      <c r="B88" t="str">
        <f>STANDINGS_ERA[[#This Row],[Team]]&amp;STANDINGS_ERA[[#This Row],[League]]</f>
        <v>Ray Of LightMain Event Las Vegas April 1 League 5</v>
      </c>
      <c r="C88" t="s">
        <v>864</v>
      </c>
      <c r="D88" t="s">
        <v>51</v>
      </c>
      <c r="E88" t="s">
        <v>434</v>
      </c>
      <c r="F88">
        <v>4.4630000000000001</v>
      </c>
      <c r="G88">
        <v>72</v>
      </c>
      <c r="H88">
        <f t="shared" si="1"/>
        <v>12</v>
      </c>
    </row>
    <row r="89" spans="1:8" x14ac:dyDescent="0.25">
      <c r="A89">
        <v>416</v>
      </c>
      <c r="B89" t="str">
        <f>STANDINGS_ERA[[#This Row],[Team]]&amp;STANDINGS_ERA[[#This Row],[League]]</f>
        <v>Bronx Yankees (ME2)Main Event Las Vegas April 1 League 5</v>
      </c>
      <c r="C89" t="s">
        <v>143</v>
      </c>
      <c r="D89" t="s">
        <v>88</v>
      </c>
      <c r="E89" t="s">
        <v>434</v>
      </c>
      <c r="F89">
        <v>4.4829999999999997</v>
      </c>
      <c r="G89">
        <v>65</v>
      </c>
      <c r="H89">
        <f t="shared" si="1"/>
        <v>13</v>
      </c>
    </row>
    <row r="90" spans="1:8" x14ac:dyDescent="0.25">
      <c r="A90">
        <v>437</v>
      </c>
      <c r="B90" t="str">
        <f>STANDINGS_ERA[[#This Row],[Team]]&amp;STANDINGS_ERA[[#This Row],[League]]</f>
        <v>Cheaper cigsMain Event Las Vegas April 1 League 5</v>
      </c>
      <c r="C90" t="s">
        <v>585</v>
      </c>
      <c r="D90" t="s">
        <v>183</v>
      </c>
      <c r="E90" t="s">
        <v>434</v>
      </c>
      <c r="F90">
        <v>4.5250000000000004</v>
      </c>
      <c r="G90">
        <v>44</v>
      </c>
      <c r="H90">
        <f t="shared" si="1"/>
        <v>14</v>
      </c>
    </row>
    <row r="91" spans="1:8" x14ac:dyDescent="0.25">
      <c r="A91">
        <v>447</v>
      </c>
      <c r="B91" t="str">
        <f>STANDINGS_ERA[[#This Row],[Team]]&amp;STANDINGS_ERA[[#This Row],[League]]</f>
        <v>Stewie's Team 2Main Event Las Vegas April 1 League 5</v>
      </c>
      <c r="C91" t="s">
        <v>772</v>
      </c>
      <c r="D91" t="s">
        <v>271</v>
      </c>
      <c r="E91" t="s">
        <v>434</v>
      </c>
      <c r="F91">
        <v>4.5880000000000001</v>
      </c>
      <c r="G91">
        <v>34</v>
      </c>
      <c r="H91">
        <f t="shared" si="1"/>
        <v>15</v>
      </c>
    </row>
    <row r="92" spans="1:8" x14ac:dyDescent="0.25">
      <c r="A92">
        <v>18</v>
      </c>
      <c r="B92" t="str">
        <f>STANDINGS_ERA[[#This Row],[Team]]&amp;STANDINGS_ERA[[#This Row],[League]]</f>
        <v>RotoGut MainMain Event Las Vegas April 1 League 6</v>
      </c>
      <c r="C92" t="s">
        <v>429</v>
      </c>
      <c r="D92" t="s">
        <v>116</v>
      </c>
      <c r="E92" t="s">
        <v>430</v>
      </c>
      <c r="F92">
        <v>3.5510000000000002</v>
      </c>
      <c r="G92">
        <v>463</v>
      </c>
      <c r="H92">
        <f t="shared" si="1"/>
        <v>1</v>
      </c>
    </row>
    <row r="93" spans="1:8" x14ac:dyDescent="0.25">
      <c r="A93">
        <v>29</v>
      </c>
      <c r="B93" t="str">
        <f>STANDINGS_ERA[[#This Row],[Team]]&amp;STANDINGS_ERA[[#This Row],[League]]</f>
        <v>Four Headed MonstersMain Event Las Vegas April 1 League 6</v>
      </c>
      <c r="C93" t="s">
        <v>310</v>
      </c>
      <c r="D93" t="s">
        <v>263</v>
      </c>
      <c r="E93" t="s">
        <v>430</v>
      </c>
      <c r="F93">
        <v>3.6379999999999999</v>
      </c>
      <c r="G93">
        <v>452</v>
      </c>
      <c r="H93">
        <f t="shared" si="1"/>
        <v>2</v>
      </c>
    </row>
    <row r="94" spans="1:8" x14ac:dyDescent="0.25">
      <c r="A94">
        <v>102</v>
      </c>
      <c r="B94" t="str">
        <f>STANDINGS_ERA[[#This Row],[Team]]&amp;STANDINGS_ERA[[#This Row],[League]]</f>
        <v>Serenity Now! LVMain Event Las Vegas April 1 League 6</v>
      </c>
      <c r="C94" t="s">
        <v>499</v>
      </c>
      <c r="D94" t="s">
        <v>198</v>
      </c>
      <c r="E94" t="s">
        <v>430</v>
      </c>
      <c r="F94">
        <v>3.9020000000000001</v>
      </c>
      <c r="G94">
        <v>379</v>
      </c>
      <c r="H94">
        <f t="shared" si="1"/>
        <v>3</v>
      </c>
    </row>
    <row r="95" spans="1:8" x14ac:dyDescent="0.25">
      <c r="A95">
        <v>111</v>
      </c>
      <c r="B95" t="str">
        <f>STANDINGS_ERA[[#This Row],[Team]]&amp;STANDINGS_ERA[[#This Row],[League]]</f>
        <v>Team HillMain Event Las Vegas April 1 League 6</v>
      </c>
      <c r="C95" t="s">
        <v>747</v>
      </c>
      <c r="D95" t="s">
        <v>266</v>
      </c>
      <c r="E95" t="s">
        <v>430</v>
      </c>
      <c r="F95">
        <v>3.9169999999999998</v>
      </c>
      <c r="G95">
        <v>370</v>
      </c>
      <c r="H95">
        <f t="shared" si="1"/>
        <v>4</v>
      </c>
    </row>
    <row r="96" spans="1:8" x14ac:dyDescent="0.25">
      <c r="A96">
        <v>127</v>
      </c>
      <c r="B96" t="str">
        <f>STANDINGS_ERA[[#This Row],[Team]]&amp;STANDINGS_ERA[[#This Row],[League]]</f>
        <v>BABIP McBatflipsMain Event Las Vegas April 1 League 6</v>
      </c>
      <c r="C96" t="s">
        <v>305</v>
      </c>
      <c r="D96" t="s">
        <v>24</v>
      </c>
      <c r="E96" t="s">
        <v>430</v>
      </c>
      <c r="F96">
        <v>3.952</v>
      </c>
      <c r="G96">
        <v>354</v>
      </c>
      <c r="H96">
        <f t="shared" si="1"/>
        <v>5</v>
      </c>
    </row>
    <row r="97" spans="1:8" x14ac:dyDescent="0.25">
      <c r="A97">
        <v>145</v>
      </c>
      <c r="B97" t="str">
        <f>STANDINGS_ERA[[#This Row],[Team]]&amp;STANDINGS_ERA[[#This Row],[League]]</f>
        <v>Glenneration XMain Event Las Vegas April 1 League 6</v>
      </c>
      <c r="C97" t="s">
        <v>145</v>
      </c>
      <c r="D97" t="s">
        <v>146</v>
      </c>
      <c r="E97" t="s">
        <v>430</v>
      </c>
      <c r="F97">
        <v>3.9849999999999999</v>
      </c>
      <c r="G97">
        <v>336</v>
      </c>
      <c r="H97">
        <f t="shared" si="1"/>
        <v>6</v>
      </c>
    </row>
    <row r="98" spans="1:8" x14ac:dyDescent="0.25">
      <c r="A98">
        <v>179</v>
      </c>
      <c r="B98" t="str">
        <f>STANDINGS_ERA[[#This Row],[Team]]&amp;STANDINGS_ERA[[#This Row],[League]]</f>
        <v>Patches Meningoencephalitis Egg Layer 2Main Event Las Vegas April 1 League 6</v>
      </c>
      <c r="C98" t="s">
        <v>686</v>
      </c>
      <c r="D98" t="s">
        <v>687</v>
      </c>
      <c r="E98" t="s">
        <v>430</v>
      </c>
      <c r="F98">
        <v>4.024</v>
      </c>
      <c r="G98">
        <v>302</v>
      </c>
      <c r="H98">
        <f t="shared" si="1"/>
        <v>7</v>
      </c>
    </row>
    <row r="99" spans="1:8" x14ac:dyDescent="0.25">
      <c r="A99">
        <v>211</v>
      </c>
      <c r="B99" t="str">
        <f>STANDINGS_ERA[[#This Row],[Team]]&amp;STANDINGS_ERA[[#This Row],[League]]</f>
        <v>KILLEBREWMain Event Las Vegas April 1 League 6</v>
      </c>
      <c r="C99" t="s">
        <v>487</v>
      </c>
      <c r="D99" t="s">
        <v>176</v>
      </c>
      <c r="E99" t="s">
        <v>430</v>
      </c>
      <c r="F99">
        <v>4.0709999999999997</v>
      </c>
      <c r="G99">
        <v>270</v>
      </c>
      <c r="H99">
        <f t="shared" si="1"/>
        <v>8</v>
      </c>
    </row>
    <row r="100" spans="1:8" x14ac:dyDescent="0.25">
      <c r="A100">
        <v>261</v>
      </c>
      <c r="B100" t="str">
        <f>STANDINGS_ERA[[#This Row],[Team]]&amp;STANDINGS_ERA[[#This Row],[League]]</f>
        <v>Big Bad Booty DaddyMain Event Las Vegas April 1 League 6</v>
      </c>
      <c r="C100" t="s">
        <v>570</v>
      </c>
      <c r="D100" t="s">
        <v>273</v>
      </c>
      <c r="E100" t="s">
        <v>430</v>
      </c>
      <c r="F100">
        <v>4.149</v>
      </c>
      <c r="G100">
        <v>220</v>
      </c>
      <c r="H100">
        <f t="shared" si="1"/>
        <v>9</v>
      </c>
    </row>
    <row r="101" spans="1:8" x14ac:dyDescent="0.25">
      <c r="A101">
        <v>325</v>
      </c>
      <c r="B101" t="str">
        <f>STANDINGS_ERA[[#This Row],[Team]]&amp;STANDINGS_ERA[[#This Row],[League]]</f>
        <v>Team enfieldMain Event Las Vegas April 1 League 6</v>
      </c>
      <c r="C101" t="s">
        <v>204</v>
      </c>
      <c r="D101" t="s">
        <v>205</v>
      </c>
      <c r="E101" t="s">
        <v>430</v>
      </c>
      <c r="F101">
        <v>4.2469999999999999</v>
      </c>
      <c r="G101">
        <v>156</v>
      </c>
      <c r="H101">
        <f t="shared" si="1"/>
        <v>10</v>
      </c>
    </row>
    <row r="102" spans="1:8" x14ac:dyDescent="0.25">
      <c r="A102">
        <v>377</v>
      </c>
      <c r="B102" t="str">
        <f>STANDINGS_ERA[[#This Row],[Team]]&amp;STANDINGS_ERA[[#This Row],[League]]</f>
        <v>The Goofy BastardsMain Event Las Vegas April 1 League 6</v>
      </c>
      <c r="C102" t="s">
        <v>383</v>
      </c>
      <c r="D102" t="s">
        <v>208</v>
      </c>
      <c r="E102" t="s">
        <v>430</v>
      </c>
      <c r="F102">
        <v>4.359</v>
      </c>
      <c r="G102">
        <v>104</v>
      </c>
      <c r="H102">
        <f t="shared" si="1"/>
        <v>11</v>
      </c>
    </row>
    <row r="103" spans="1:8" x14ac:dyDescent="0.25">
      <c r="A103">
        <v>382</v>
      </c>
      <c r="B103" t="str">
        <f>STANDINGS_ERA[[#This Row],[Team]]&amp;STANDINGS_ERA[[#This Row],[League]]</f>
        <v>DukesMain Event Las Vegas April 1 League 6</v>
      </c>
      <c r="C103" t="s">
        <v>799</v>
      </c>
      <c r="D103" t="s">
        <v>800</v>
      </c>
      <c r="E103" t="s">
        <v>430</v>
      </c>
      <c r="F103">
        <v>4.3650000000000002</v>
      </c>
      <c r="G103">
        <v>99</v>
      </c>
      <c r="H103">
        <f t="shared" si="1"/>
        <v>12</v>
      </c>
    </row>
    <row r="104" spans="1:8" x14ac:dyDescent="0.25">
      <c r="A104">
        <v>442</v>
      </c>
      <c r="B104" t="str">
        <f>STANDINGS_ERA[[#This Row],[Team]]&amp;STANDINGS_ERA[[#This Row],[League]]</f>
        <v>Winter has comeMain Event Las Vegas April 1 League 6</v>
      </c>
      <c r="C104" t="s">
        <v>780</v>
      </c>
      <c r="D104" t="s">
        <v>281</v>
      </c>
      <c r="E104" t="s">
        <v>430</v>
      </c>
      <c r="F104">
        <v>4.556</v>
      </c>
      <c r="G104">
        <v>39</v>
      </c>
      <c r="H104">
        <f t="shared" si="1"/>
        <v>13</v>
      </c>
    </row>
    <row r="105" spans="1:8" x14ac:dyDescent="0.25">
      <c r="A105">
        <v>455</v>
      </c>
      <c r="B105" t="str">
        <f>STANDINGS_ERA[[#This Row],[Team]]&amp;STANDINGS_ERA[[#This Row],[League]]</f>
        <v>Quahogs ME LVMain Event Las Vegas April 1 League 6</v>
      </c>
      <c r="C105" t="s">
        <v>612</v>
      </c>
      <c r="D105" t="s">
        <v>154</v>
      </c>
      <c r="E105" t="s">
        <v>430</v>
      </c>
      <c r="F105">
        <v>4.6230000000000002</v>
      </c>
      <c r="G105">
        <v>26</v>
      </c>
      <c r="H105">
        <f t="shared" si="1"/>
        <v>14</v>
      </c>
    </row>
    <row r="106" spans="1:8" x14ac:dyDescent="0.25">
      <c r="A106">
        <v>463</v>
      </c>
      <c r="B106" t="str">
        <f>STANDINGS_ERA[[#This Row],[Team]]&amp;STANDINGS_ERA[[#This Row],[League]]</f>
        <v>Team ShookMain Event Las Vegas April 1 League 6</v>
      </c>
      <c r="C106" t="s">
        <v>323</v>
      </c>
      <c r="D106" t="s">
        <v>167</v>
      </c>
      <c r="E106" t="s">
        <v>430</v>
      </c>
      <c r="F106">
        <v>4.6829999999999998</v>
      </c>
      <c r="G106">
        <v>18</v>
      </c>
      <c r="H106">
        <f t="shared" si="1"/>
        <v>15</v>
      </c>
    </row>
    <row r="107" spans="1:8" x14ac:dyDescent="0.25">
      <c r="A107">
        <v>24</v>
      </c>
      <c r="B107" t="str">
        <f>STANDINGS_ERA[[#This Row],[Team]]&amp;STANDINGS_ERA[[#This Row],[League]]</f>
        <v>TEAM RIVERA1Main Event Las Vegas March 25 League 1</v>
      </c>
      <c r="C107" t="s">
        <v>692</v>
      </c>
      <c r="D107" t="s">
        <v>693</v>
      </c>
      <c r="E107" t="s">
        <v>474</v>
      </c>
      <c r="F107">
        <v>3.5859999999999999</v>
      </c>
      <c r="G107">
        <v>457</v>
      </c>
      <c r="H107">
        <f t="shared" si="1"/>
        <v>1</v>
      </c>
    </row>
    <row r="108" spans="1:8" x14ac:dyDescent="0.25">
      <c r="A108">
        <v>83</v>
      </c>
      <c r="B108" t="str">
        <f>STANDINGS_ERA[[#This Row],[Team]]&amp;STANDINGS_ERA[[#This Row],[League]]</f>
        <v>*Rog*Main Event Las Vegas March 25 League 1</v>
      </c>
      <c r="C108" t="s">
        <v>488</v>
      </c>
      <c r="D108" t="s">
        <v>244</v>
      </c>
      <c r="E108" t="s">
        <v>474</v>
      </c>
      <c r="F108">
        <v>3.835</v>
      </c>
      <c r="G108">
        <v>398</v>
      </c>
      <c r="H108">
        <f t="shared" si="1"/>
        <v>2</v>
      </c>
    </row>
    <row r="109" spans="1:8" x14ac:dyDescent="0.25">
      <c r="A109">
        <v>94</v>
      </c>
      <c r="B109" t="str">
        <f>STANDINGS_ERA[[#This Row],[Team]]&amp;STANDINGS_ERA[[#This Row],[League]]</f>
        <v>Moose on the LooseMain Event Las Vegas March 25 League 1</v>
      </c>
      <c r="C109" t="s">
        <v>214</v>
      </c>
      <c r="D109" t="s">
        <v>215</v>
      </c>
      <c r="E109" t="s">
        <v>474</v>
      </c>
      <c r="F109">
        <v>3.879</v>
      </c>
      <c r="G109">
        <v>387</v>
      </c>
      <c r="H109">
        <f t="shared" si="1"/>
        <v>3</v>
      </c>
    </row>
    <row r="110" spans="1:8" x14ac:dyDescent="0.25">
      <c r="A110">
        <v>181</v>
      </c>
      <c r="B110" t="str">
        <f>STANDINGS_ERA[[#This Row],[Team]]&amp;STANDINGS_ERA[[#This Row],[League]]</f>
        <v>Chip Chop ChipMain Event Las Vegas March 25 League 1</v>
      </c>
      <c r="C110" t="s">
        <v>586</v>
      </c>
      <c r="D110" t="s">
        <v>587</v>
      </c>
      <c r="E110" t="s">
        <v>474</v>
      </c>
      <c r="F110">
        <v>4.0250000000000004</v>
      </c>
      <c r="G110">
        <v>300</v>
      </c>
      <c r="H110">
        <f t="shared" si="1"/>
        <v>4</v>
      </c>
    </row>
    <row r="111" spans="1:8" x14ac:dyDescent="0.25">
      <c r="A111">
        <v>183</v>
      </c>
      <c r="B111" t="str">
        <f>STANDINGS_ERA[[#This Row],[Team]]&amp;STANDINGS_ERA[[#This Row],[League]]</f>
        <v>Tigers SlappyMain Event Las Vegas March 25 League 1</v>
      </c>
      <c r="C111" t="s">
        <v>54</v>
      </c>
      <c r="D111" t="s">
        <v>55</v>
      </c>
      <c r="E111" t="s">
        <v>474</v>
      </c>
      <c r="F111">
        <v>4.0279999999999996</v>
      </c>
      <c r="G111">
        <v>298</v>
      </c>
      <c r="H111">
        <f t="shared" si="1"/>
        <v>5</v>
      </c>
    </row>
    <row r="112" spans="1:8" x14ac:dyDescent="0.25">
      <c r="A112">
        <v>186</v>
      </c>
      <c r="B112" t="str">
        <f>STANDINGS_ERA[[#This Row],[Team]]&amp;STANDINGS_ERA[[#This Row],[League]]</f>
        <v>CC's DesperadosMain Event Las Vegas March 25 League 1</v>
      </c>
      <c r="C112" t="s">
        <v>157</v>
      </c>
      <c r="D112" t="s">
        <v>158</v>
      </c>
      <c r="E112" t="s">
        <v>474</v>
      </c>
      <c r="F112">
        <v>4.0330000000000004</v>
      </c>
      <c r="G112">
        <v>295</v>
      </c>
      <c r="H112">
        <f t="shared" si="1"/>
        <v>6</v>
      </c>
    </row>
    <row r="113" spans="1:8" x14ac:dyDescent="0.25">
      <c r="A113">
        <v>203</v>
      </c>
      <c r="B113" t="str">
        <f>STANDINGS_ERA[[#This Row],[Team]]&amp;STANDINGS_ERA[[#This Row],[League]]</f>
        <v>Atlanta 4 4 4'sMain Event Las Vegas March 25 League 1</v>
      </c>
      <c r="C113" t="s">
        <v>387</v>
      </c>
      <c r="D113" t="s">
        <v>109</v>
      </c>
      <c r="E113" t="s">
        <v>474</v>
      </c>
      <c r="F113">
        <v>4.0570000000000004</v>
      </c>
      <c r="G113">
        <v>278</v>
      </c>
      <c r="H113">
        <f t="shared" si="1"/>
        <v>7</v>
      </c>
    </row>
    <row r="114" spans="1:8" x14ac:dyDescent="0.25">
      <c r="A114">
        <v>205</v>
      </c>
      <c r="B114" t="str">
        <f>STANDINGS_ERA[[#This Row],[Team]]&amp;STANDINGS_ERA[[#This Row],[League]]</f>
        <v>Doug's DawgsMain Event Las Vegas March 25 League 1</v>
      </c>
      <c r="C114" t="s">
        <v>31</v>
      </c>
      <c r="D114" t="s">
        <v>32</v>
      </c>
      <c r="E114" t="s">
        <v>474</v>
      </c>
      <c r="F114">
        <v>4.0620000000000003</v>
      </c>
      <c r="G114">
        <v>276</v>
      </c>
      <c r="H114">
        <f t="shared" si="1"/>
        <v>8</v>
      </c>
    </row>
    <row r="115" spans="1:8" x14ac:dyDescent="0.25">
      <c r="A115">
        <v>222</v>
      </c>
      <c r="B115" t="str">
        <f>STANDINGS_ERA[[#This Row],[Team]]&amp;STANDINGS_ERA[[#This Row],[League]]</f>
        <v>The Flaming RoostersMain Event Las Vegas March 25 League 1</v>
      </c>
      <c r="C115" t="s">
        <v>169</v>
      </c>
      <c r="D115" t="s">
        <v>170</v>
      </c>
      <c r="E115" t="s">
        <v>474</v>
      </c>
      <c r="F115">
        <v>4.0960000000000001</v>
      </c>
      <c r="G115">
        <v>259</v>
      </c>
      <c r="H115">
        <f t="shared" si="1"/>
        <v>9</v>
      </c>
    </row>
    <row r="116" spans="1:8" x14ac:dyDescent="0.25">
      <c r="A116">
        <v>275</v>
      </c>
      <c r="B116" t="str">
        <f>STANDINGS_ERA[[#This Row],[Team]]&amp;STANDINGS_ERA[[#This Row],[League]]</f>
        <v>The Notorious C.O.Z.Main Event Las Vegas March 25 League 1</v>
      </c>
      <c r="C116" t="s">
        <v>491</v>
      </c>
      <c r="D116" t="s">
        <v>122</v>
      </c>
      <c r="E116" t="s">
        <v>474</v>
      </c>
      <c r="F116">
        <v>4.173</v>
      </c>
      <c r="G116">
        <v>206</v>
      </c>
      <c r="H116">
        <f t="shared" si="1"/>
        <v>10</v>
      </c>
    </row>
    <row r="117" spans="1:8" x14ac:dyDescent="0.25">
      <c r="A117">
        <v>306</v>
      </c>
      <c r="B117" t="str">
        <f>STANDINGS_ERA[[#This Row],[Team]]&amp;STANDINGS_ERA[[#This Row],[League]]</f>
        <v>Low TalkersMain Event Las Vegas March 25 League 1</v>
      </c>
      <c r="C117" t="s">
        <v>189</v>
      </c>
      <c r="D117" t="s">
        <v>190</v>
      </c>
      <c r="E117" t="s">
        <v>474</v>
      </c>
      <c r="F117">
        <v>4.22</v>
      </c>
      <c r="G117">
        <v>175</v>
      </c>
      <c r="H117">
        <f t="shared" si="1"/>
        <v>11</v>
      </c>
    </row>
    <row r="118" spans="1:8" x14ac:dyDescent="0.25">
      <c r="A118">
        <v>357</v>
      </c>
      <c r="B118" t="str">
        <f>STANDINGS_ERA[[#This Row],[Team]]&amp;STANDINGS_ERA[[#This Row],[League]]</f>
        <v>Prestige WorldwideMain Event Las Vegas March 25 League 1</v>
      </c>
      <c r="C118" t="s">
        <v>403</v>
      </c>
      <c r="D118" t="s">
        <v>404</v>
      </c>
      <c r="E118" t="s">
        <v>474</v>
      </c>
      <c r="F118">
        <v>4.3170000000000002</v>
      </c>
      <c r="G118">
        <v>124</v>
      </c>
      <c r="H118">
        <f t="shared" si="1"/>
        <v>12</v>
      </c>
    </row>
    <row r="119" spans="1:8" x14ac:dyDescent="0.25">
      <c r="A119">
        <v>397</v>
      </c>
      <c r="B119" t="str">
        <f>STANDINGS_ERA[[#This Row],[Team]]&amp;STANDINGS_ERA[[#This Row],[League]]</f>
        <v>Welcome to StevielandMain Event Las Vegas March 25 League 1</v>
      </c>
      <c r="C119" t="s">
        <v>96</v>
      </c>
      <c r="D119" t="s">
        <v>97</v>
      </c>
      <c r="E119" t="s">
        <v>474</v>
      </c>
      <c r="F119">
        <v>4.4109999999999996</v>
      </c>
      <c r="G119">
        <v>84</v>
      </c>
      <c r="H119">
        <f t="shared" si="1"/>
        <v>13</v>
      </c>
    </row>
    <row r="120" spans="1:8" x14ac:dyDescent="0.25">
      <c r="A120">
        <v>428</v>
      </c>
      <c r="B120" t="str">
        <f>STANDINGS_ERA[[#This Row],[Team]]&amp;STANDINGS_ERA[[#This Row],[League]]</f>
        <v>Perdido Street StationMain Event Las Vegas March 25 League 1</v>
      </c>
      <c r="C120" t="s">
        <v>605</v>
      </c>
      <c r="D120" t="s">
        <v>402</v>
      </c>
      <c r="E120" t="s">
        <v>474</v>
      </c>
      <c r="F120">
        <v>4.5140000000000002</v>
      </c>
      <c r="G120">
        <v>53</v>
      </c>
      <c r="H120">
        <f t="shared" si="1"/>
        <v>14</v>
      </c>
    </row>
    <row r="121" spans="1:8" x14ac:dyDescent="0.25">
      <c r="A121">
        <v>457</v>
      </c>
      <c r="B121" t="str">
        <f>STANDINGS_ERA[[#This Row],[Team]]&amp;STANDINGS_ERA[[#This Row],[League]]</f>
        <v>Team ShairsonMain Event Las Vegas March 25 League 1</v>
      </c>
      <c r="C121" t="s">
        <v>860</v>
      </c>
      <c r="D121" t="s">
        <v>180</v>
      </c>
      <c r="E121" t="s">
        <v>474</v>
      </c>
      <c r="F121">
        <v>4.6289999999999996</v>
      </c>
      <c r="G121">
        <v>24</v>
      </c>
      <c r="H121">
        <f t="shared" si="1"/>
        <v>15</v>
      </c>
    </row>
    <row r="122" spans="1:8" x14ac:dyDescent="0.25">
      <c r="A122">
        <v>13</v>
      </c>
      <c r="B122" t="str">
        <f>STANDINGS_ERA[[#This Row],[Team]]&amp;STANDINGS_ERA[[#This Row],[League]]</f>
        <v>Clown Question BroMain Event Las Vegas March 25 League 2</v>
      </c>
      <c r="C122" t="s">
        <v>562</v>
      </c>
      <c r="D122" t="s">
        <v>563</v>
      </c>
      <c r="E122" t="s">
        <v>453</v>
      </c>
      <c r="F122">
        <v>3.4489999999999998</v>
      </c>
      <c r="G122">
        <v>468</v>
      </c>
      <c r="H122">
        <f t="shared" si="1"/>
        <v>1</v>
      </c>
    </row>
    <row r="123" spans="1:8" x14ac:dyDescent="0.25">
      <c r="A123">
        <v>38</v>
      </c>
      <c r="B123" t="str">
        <f>STANDINGS_ERA[[#This Row],[Team]]&amp;STANDINGS_ERA[[#This Row],[League]]</f>
        <v>Team WarnerMain Event Las Vegas March 25 League 2</v>
      </c>
      <c r="C123" t="s">
        <v>161</v>
      </c>
      <c r="D123" t="s">
        <v>162</v>
      </c>
      <c r="E123" t="s">
        <v>453</v>
      </c>
      <c r="F123">
        <v>3.7130000000000001</v>
      </c>
      <c r="G123">
        <v>443</v>
      </c>
      <c r="H123">
        <f t="shared" si="1"/>
        <v>2</v>
      </c>
    </row>
    <row r="124" spans="1:8" x14ac:dyDescent="0.25">
      <c r="A124">
        <v>150</v>
      </c>
      <c r="B124" t="str">
        <f>STANDINGS_ERA[[#This Row],[Team]]&amp;STANDINGS_ERA[[#This Row],[League]]</f>
        <v>Team passalacquaMain Event Las Vegas March 25 League 2</v>
      </c>
      <c r="C124" t="s">
        <v>467</v>
      </c>
      <c r="D124" t="s">
        <v>468</v>
      </c>
      <c r="E124" t="s">
        <v>453</v>
      </c>
      <c r="F124">
        <v>3.9910000000000001</v>
      </c>
      <c r="G124">
        <v>330.5</v>
      </c>
      <c r="H124">
        <f t="shared" si="1"/>
        <v>3</v>
      </c>
    </row>
    <row r="125" spans="1:8" x14ac:dyDescent="0.25">
      <c r="A125">
        <v>166</v>
      </c>
      <c r="B125" t="str">
        <f>STANDINGS_ERA[[#This Row],[Team]]&amp;STANDINGS_ERA[[#This Row],[League]]</f>
        <v>Dutch MafiaMain Event Las Vegas March 25 League 2</v>
      </c>
      <c r="C125" t="s">
        <v>222</v>
      </c>
      <c r="D125" t="s">
        <v>223</v>
      </c>
      <c r="E125" t="s">
        <v>453</v>
      </c>
      <c r="F125">
        <v>4.0069999999999997</v>
      </c>
      <c r="G125">
        <v>315</v>
      </c>
      <c r="H125">
        <f t="shared" si="1"/>
        <v>4</v>
      </c>
    </row>
    <row r="126" spans="1:8" x14ac:dyDescent="0.25">
      <c r="A126">
        <v>208</v>
      </c>
      <c r="B126" t="str">
        <f>STANDINGS_ERA[[#This Row],[Team]]&amp;STANDINGS_ERA[[#This Row],[League]]</f>
        <v>Wild Willie's TeamMain Event Las Vegas March 25 League 2</v>
      </c>
      <c r="C126" t="s">
        <v>576</v>
      </c>
      <c r="D126" t="s">
        <v>179</v>
      </c>
      <c r="E126" t="s">
        <v>453</v>
      </c>
      <c r="F126">
        <v>4.069</v>
      </c>
      <c r="G126">
        <v>273</v>
      </c>
      <c r="H126">
        <f t="shared" si="1"/>
        <v>5</v>
      </c>
    </row>
    <row r="127" spans="1:8" x14ac:dyDescent="0.25">
      <c r="A127">
        <v>213</v>
      </c>
      <c r="B127" t="str">
        <f>STANDINGS_ERA[[#This Row],[Team]]&amp;STANDINGS_ERA[[#This Row],[League]]</f>
        <v>MoneyMain Event Las Vegas March 25 League 2</v>
      </c>
      <c r="C127" t="s">
        <v>736</v>
      </c>
      <c r="D127" t="s">
        <v>67</v>
      </c>
      <c r="E127" t="s">
        <v>453</v>
      </c>
      <c r="F127">
        <v>4.0720000000000001</v>
      </c>
      <c r="G127">
        <v>268</v>
      </c>
      <c r="H127">
        <f t="shared" si="1"/>
        <v>6</v>
      </c>
    </row>
    <row r="128" spans="1:8" x14ac:dyDescent="0.25">
      <c r="A128">
        <v>225</v>
      </c>
      <c r="B128" t="str">
        <f>STANDINGS_ERA[[#This Row],[Team]]&amp;STANDINGS_ERA[[#This Row],[League]]</f>
        <v>Sultans of SmackMain Event Las Vegas March 25 League 2</v>
      </c>
      <c r="C128" t="s">
        <v>98</v>
      </c>
      <c r="D128" t="s">
        <v>99</v>
      </c>
      <c r="E128" t="s">
        <v>453</v>
      </c>
      <c r="F128">
        <v>4.0990000000000002</v>
      </c>
      <c r="G128">
        <v>256</v>
      </c>
      <c r="H128">
        <f t="shared" si="1"/>
        <v>7</v>
      </c>
    </row>
    <row r="129" spans="1:8" x14ac:dyDescent="0.25">
      <c r="A129">
        <v>257</v>
      </c>
      <c r="B129" t="str">
        <f>STANDINGS_ERA[[#This Row],[Team]]&amp;STANDINGS_ERA[[#This Row],[League]]</f>
        <v>What Happens in Vegas...Main Event Las Vegas March 25 League 2</v>
      </c>
      <c r="C129" t="s">
        <v>724</v>
      </c>
      <c r="D129" t="s">
        <v>240</v>
      </c>
      <c r="E129" t="s">
        <v>453</v>
      </c>
      <c r="F129">
        <v>4.1420000000000003</v>
      </c>
      <c r="G129">
        <v>224</v>
      </c>
      <c r="H129">
        <f t="shared" si="1"/>
        <v>8</v>
      </c>
    </row>
    <row r="130" spans="1:8" x14ac:dyDescent="0.25">
      <c r="A130">
        <v>265</v>
      </c>
      <c r="B130" t="str">
        <f>STANDINGS_ERA[[#This Row],[Team]]&amp;STANDINGS_ERA[[#This Row],[League]]</f>
        <v>Bellagio HeistMain Event Las Vegas March 25 League 2</v>
      </c>
      <c r="C130" t="s">
        <v>671</v>
      </c>
      <c r="D130" t="s">
        <v>672</v>
      </c>
      <c r="E130" t="s">
        <v>453</v>
      </c>
      <c r="F130">
        <v>4.1580000000000004</v>
      </c>
      <c r="G130">
        <v>216</v>
      </c>
      <c r="H130">
        <f t="shared" ref="H130:H193" si="2">IF(E130=E129,H129+1,1)</f>
        <v>9</v>
      </c>
    </row>
    <row r="131" spans="1:8" x14ac:dyDescent="0.25">
      <c r="A131">
        <v>336</v>
      </c>
      <c r="B131" t="str">
        <f>STANDINGS_ERA[[#This Row],[Team]]&amp;STANDINGS_ERA[[#This Row],[League]]</f>
        <v>Bench BlazersMain Event Las Vegas March 25 League 2</v>
      </c>
      <c r="C131" t="s">
        <v>515</v>
      </c>
      <c r="D131" t="s">
        <v>515</v>
      </c>
      <c r="E131" t="s">
        <v>453</v>
      </c>
      <c r="F131">
        <v>4.2690000000000001</v>
      </c>
      <c r="G131">
        <v>145</v>
      </c>
      <c r="H131">
        <f t="shared" si="2"/>
        <v>10</v>
      </c>
    </row>
    <row r="132" spans="1:8" x14ac:dyDescent="0.25">
      <c r="A132">
        <v>350</v>
      </c>
      <c r="B132" t="str">
        <f>STANDINGS_ERA[[#This Row],[Team]]&amp;STANDINGS_ERA[[#This Row],[League]]</f>
        <v>Betts All InMain Event Las Vegas March 25 League 2</v>
      </c>
      <c r="C132" t="s">
        <v>853</v>
      </c>
      <c r="D132" t="s">
        <v>854</v>
      </c>
      <c r="E132" t="s">
        <v>453</v>
      </c>
      <c r="F132">
        <v>4.2969999999999997</v>
      </c>
      <c r="G132">
        <v>131</v>
      </c>
      <c r="H132">
        <f t="shared" si="2"/>
        <v>11</v>
      </c>
    </row>
    <row r="133" spans="1:8" x14ac:dyDescent="0.25">
      <c r="A133">
        <v>363</v>
      </c>
      <c r="B133" t="str">
        <f>STANDINGS_ERA[[#This Row],[Team]]&amp;STANDINGS_ERA[[#This Row],[League]]</f>
        <v>Butler Baseball ClubMain Event Las Vegas March 25 League 2</v>
      </c>
      <c r="C133" t="s">
        <v>730</v>
      </c>
      <c r="D133" t="s">
        <v>731</v>
      </c>
      <c r="E133" t="s">
        <v>453</v>
      </c>
      <c r="F133">
        <v>4.33</v>
      </c>
      <c r="G133">
        <v>118</v>
      </c>
      <c r="H133">
        <f t="shared" si="2"/>
        <v>12</v>
      </c>
    </row>
    <row r="134" spans="1:8" x14ac:dyDescent="0.25">
      <c r="A134">
        <v>386</v>
      </c>
      <c r="B134" t="str">
        <f>STANDINGS_ERA[[#This Row],[Team]]&amp;STANDINGS_ERA[[#This Row],[League]]</f>
        <v>zzzzzzzzMain Event Las Vegas March 25 League 2</v>
      </c>
      <c r="C134" t="s">
        <v>841</v>
      </c>
      <c r="D134" t="s">
        <v>110</v>
      </c>
      <c r="E134" t="s">
        <v>453</v>
      </c>
      <c r="F134">
        <v>4.375</v>
      </c>
      <c r="G134">
        <v>95</v>
      </c>
      <c r="H134">
        <f t="shared" si="2"/>
        <v>13</v>
      </c>
    </row>
    <row r="135" spans="1:8" x14ac:dyDescent="0.25">
      <c r="A135">
        <v>405</v>
      </c>
      <c r="B135" t="str">
        <f>STANDINGS_ERA[[#This Row],[Team]]&amp;STANDINGS_ERA[[#This Row],[League]]</f>
        <v>Rock n' PipesMain Event Las Vegas March 25 League 2</v>
      </c>
      <c r="C135" t="s">
        <v>666</v>
      </c>
      <c r="D135" t="s">
        <v>667</v>
      </c>
      <c r="E135" t="s">
        <v>453</v>
      </c>
      <c r="F135">
        <v>4.452</v>
      </c>
      <c r="G135">
        <v>76</v>
      </c>
      <c r="H135">
        <f t="shared" si="2"/>
        <v>14</v>
      </c>
    </row>
    <row r="136" spans="1:8" x14ac:dyDescent="0.25">
      <c r="A136">
        <v>456</v>
      </c>
      <c r="B136" t="str">
        <f>STANDINGS_ERA[[#This Row],[Team]]&amp;STANDINGS_ERA[[#This Row],[League]]</f>
        <v>MudhensMain Event Las Vegas March 25 League 2</v>
      </c>
      <c r="C136" t="s">
        <v>18</v>
      </c>
      <c r="D136" t="s">
        <v>19</v>
      </c>
      <c r="E136" t="s">
        <v>453</v>
      </c>
      <c r="F136">
        <v>4.6280000000000001</v>
      </c>
      <c r="G136">
        <v>25</v>
      </c>
      <c r="H136">
        <f t="shared" si="2"/>
        <v>15</v>
      </c>
    </row>
    <row r="137" spans="1:8" x14ac:dyDescent="0.25">
      <c r="A137">
        <v>25</v>
      </c>
      <c r="B137" t="str">
        <f>STANDINGS_ERA[[#This Row],[Team]]&amp;STANDINGS_ERA[[#This Row],[League]]</f>
        <v>Murder Inc.Main Event Las Vegas March 30 5 pm PT</v>
      </c>
      <c r="C137" t="s">
        <v>386</v>
      </c>
      <c r="D137" t="s">
        <v>131</v>
      </c>
      <c r="E137" t="s">
        <v>478</v>
      </c>
      <c r="F137">
        <v>3.589</v>
      </c>
      <c r="G137">
        <v>456</v>
      </c>
      <c r="H137">
        <f t="shared" si="2"/>
        <v>1</v>
      </c>
    </row>
    <row r="138" spans="1:8" x14ac:dyDescent="0.25">
      <c r="A138">
        <v>100</v>
      </c>
      <c r="B138" t="str">
        <f>STANDINGS_ERA[[#This Row],[Team]]&amp;STANDINGS_ERA[[#This Row],[League]]</f>
        <v>The Ron Jeremy of Midget PornMain Event Las Vegas March 30 5 pm PT</v>
      </c>
      <c r="C138" t="s">
        <v>368</v>
      </c>
      <c r="D138" t="s">
        <v>126</v>
      </c>
      <c r="E138" t="s">
        <v>478</v>
      </c>
      <c r="F138">
        <v>3.8889999999999998</v>
      </c>
      <c r="G138">
        <v>381</v>
      </c>
      <c r="H138">
        <f t="shared" si="2"/>
        <v>2</v>
      </c>
    </row>
    <row r="139" spans="1:8" x14ac:dyDescent="0.25">
      <c r="A139">
        <v>124</v>
      </c>
      <c r="B139" t="str">
        <f>STANDINGS_ERA[[#This Row],[Team]]&amp;STANDINGS_ERA[[#This Row],[League]]</f>
        <v>Low TalkersMain Event Las Vegas March 30 5 pm PT</v>
      </c>
      <c r="C139" t="s">
        <v>189</v>
      </c>
      <c r="D139" t="s">
        <v>190</v>
      </c>
      <c r="E139" t="s">
        <v>478</v>
      </c>
      <c r="F139">
        <v>3.9489999999999998</v>
      </c>
      <c r="G139">
        <v>357</v>
      </c>
      <c r="H139">
        <f t="shared" si="2"/>
        <v>3</v>
      </c>
    </row>
    <row r="140" spans="1:8" x14ac:dyDescent="0.25">
      <c r="A140">
        <v>153</v>
      </c>
      <c r="B140" t="str">
        <f>STANDINGS_ERA[[#This Row],[Team]]&amp;STANDINGS_ERA[[#This Row],[League]]</f>
        <v>KILLEBREWMain Event Las Vegas March 30 5 pm PT</v>
      </c>
      <c r="C140" t="s">
        <v>487</v>
      </c>
      <c r="D140" t="s">
        <v>565</v>
      </c>
      <c r="E140" t="s">
        <v>478</v>
      </c>
      <c r="F140">
        <v>3.992</v>
      </c>
      <c r="G140">
        <v>328</v>
      </c>
      <c r="H140">
        <f t="shared" si="2"/>
        <v>4</v>
      </c>
    </row>
    <row r="141" spans="1:8" x14ac:dyDescent="0.25">
      <c r="A141">
        <v>167</v>
      </c>
      <c r="B141" t="str">
        <f>STANDINGS_ERA[[#This Row],[Team]]&amp;STANDINGS_ERA[[#This Row],[League]]</f>
        <v>PACO THYMEMain Event Las Vegas March 30 5 pm PT</v>
      </c>
      <c r="C141" t="s">
        <v>80</v>
      </c>
      <c r="D141" t="s">
        <v>81</v>
      </c>
      <c r="E141" t="s">
        <v>478</v>
      </c>
      <c r="F141">
        <v>4.0090000000000003</v>
      </c>
      <c r="G141">
        <v>314</v>
      </c>
      <c r="H141">
        <f t="shared" si="2"/>
        <v>5</v>
      </c>
    </row>
    <row r="142" spans="1:8" x14ac:dyDescent="0.25">
      <c r="A142">
        <v>266</v>
      </c>
      <c r="B142" t="str">
        <f>STANDINGS_ERA[[#This Row],[Team]]&amp;STANDINGS_ERA[[#This Row],[League]]</f>
        <v>BNBearsMain Event Las Vegas March 30 5 pm PT</v>
      </c>
      <c r="C142" t="s">
        <v>477</v>
      </c>
      <c r="D142" t="s">
        <v>139</v>
      </c>
      <c r="E142" t="s">
        <v>478</v>
      </c>
      <c r="F142">
        <v>4.1589999999999998</v>
      </c>
      <c r="G142">
        <v>215</v>
      </c>
      <c r="H142">
        <f t="shared" si="2"/>
        <v>6</v>
      </c>
    </row>
    <row r="143" spans="1:8" x14ac:dyDescent="0.25">
      <c r="A143">
        <v>286</v>
      </c>
      <c r="B143" t="str">
        <f>STANDINGS_ERA[[#This Row],[Team]]&amp;STANDINGS_ERA[[#This Row],[League]]</f>
        <v>Arnold's RugMain Event Las Vegas March 30 5 pm PT</v>
      </c>
      <c r="C143" t="s">
        <v>306</v>
      </c>
      <c r="D143" t="s">
        <v>35</v>
      </c>
      <c r="E143" t="s">
        <v>478</v>
      </c>
      <c r="F143">
        <v>4.1890000000000001</v>
      </c>
      <c r="G143">
        <v>195</v>
      </c>
      <c r="H143">
        <f t="shared" si="2"/>
        <v>7</v>
      </c>
    </row>
    <row r="144" spans="1:8" x14ac:dyDescent="0.25">
      <c r="A144">
        <v>303</v>
      </c>
      <c r="B144" t="str">
        <f>STANDINGS_ERA[[#This Row],[Team]]&amp;STANDINGS_ERA[[#This Row],[League]]</f>
        <v>Main Squeeze 1Main Event Las Vegas March 30 5 pm PT</v>
      </c>
      <c r="C144" t="s">
        <v>750</v>
      </c>
      <c r="D144" t="s">
        <v>238</v>
      </c>
      <c r="E144" t="s">
        <v>478</v>
      </c>
      <c r="F144">
        <v>4.2149999999999999</v>
      </c>
      <c r="G144">
        <v>178</v>
      </c>
      <c r="H144">
        <f t="shared" si="2"/>
        <v>8</v>
      </c>
    </row>
    <row r="145" spans="1:8" x14ac:dyDescent="0.25">
      <c r="A145">
        <v>327</v>
      </c>
      <c r="B145" t="str">
        <f>STANDINGS_ERA[[#This Row],[Team]]&amp;STANDINGS_ERA[[#This Row],[League]]</f>
        <v>DegeneratesMain Event Las Vegas March 30 5 pm PT</v>
      </c>
      <c r="C145" t="s">
        <v>708</v>
      </c>
      <c r="D145" t="s">
        <v>711</v>
      </c>
      <c r="E145" t="s">
        <v>478</v>
      </c>
      <c r="F145">
        <v>4.25</v>
      </c>
      <c r="G145">
        <v>154</v>
      </c>
      <c r="H145">
        <f t="shared" si="2"/>
        <v>9</v>
      </c>
    </row>
    <row r="146" spans="1:8" x14ac:dyDescent="0.25">
      <c r="A146">
        <v>329</v>
      </c>
      <c r="B146" t="str">
        <f>STANDINGS_ERA[[#This Row],[Team]]&amp;STANDINGS_ERA[[#This Row],[League]]</f>
        <v>MudhensMain Event Las Vegas March 30 5 pm PT</v>
      </c>
      <c r="C146" t="s">
        <v>18</v>
      </c>
      <c r="D146" t="s">
        <v>19</v>
      </c>
      <c r="E146" t="s">
        <v>478</v>
      </c>
      <c r="F146">
        <v>4.2590000000000003</v>
      </c>
      <c r="G146">
        <v>152</v>
      </c>
      <c r="H146">
        <f t="shared" si="2"/>
        <v>10</v>
      </c>
    </row>
    <row r="147" spans="1:8" x14ac:dyDescent="0.25">
      <c r="A147">
        <v>355</v>
      </c>
      <c r="B147" t="str">
        <f>STANDINGS_ERA[[#This Row],[Team]]&amp;STANDINGS_ERA[[#This Row],[League]]</f>
        <v>Baseball FuriesMain Event Las Vegas March 30 5 pm PT</v>
      </c>
      <c r="C147" t="s">
        <v>45</v>
      </c>
      <c r="D147" t="s">
        <v>46</v>
      </c>
      <c r="E147" t="s">
        <v>478</v>
      </c>
      <c r="F147">
        <v>4.3120000000000003</v>
      </c>
      <c r="G147">
        <v>126</v>
      </c>
      <c r="H147">
        <f t="shared" si="2"/>
        <v>11</v>
      </c>
    </row>
    <row r="148" spans="1:8" x14ac:dyDescent="0.25">
      <c r="A148">
        <v>384</v>
      </c>
      <c r="B148" t="str">
        <f>STANDINGS_ERA[[#This Row],[Team]]&amp;STANDINGS_ERA[[#This Row],[League]]</f>
        <v>The ShirishamaMain Event Las Vegas March 30 5 pm PT</v>
      </c>
      <c r="C148" t="s">
        <v>837</v>
      </c>
      <c r="D148" t="s">
        <v>838</v>
      </c>
      <c r="E148" t="s">
        <v>478</v>
      </c>
      <c r="F148">
        <v>4.367</v>
      </c>
      <c r="G148">
        <v>97</v>
      </c>
      <c r="H148">
        <f t="shared" si="2"/>
        <v>12</v>
      </c>
    </row>
    <row r="149" spans="1:8" x14ac:dyDescent="0.25">
      <c r="A149">
        <v>387</v>
      </c>
      <c r="B149" t="str">
        <f>STANDINGS_ERA[[#This Row],[Team]]&amp;STANDINGS_ERA[[#This Row],[League]]</f>
        <v>Stewie's Team 1Main Event Las Vegas March 30 5 pm PT</v>
      </c>
      <c r="C149" t="s">
        <v>626</v>
      </c>
      <c r="D149" t="s">
        <v>271</v>
      </c>
      <c r="E149" t="s">
        <v>478</v>
      </c>
      <c r="F149">
        <v>4.3769999999999998</v>
      </c>
      <c r="G149">
        <v>94</v>
      </c>
      <c r="H149">
        <f t="shared" si="2"/>
        <v>13</v>
      </c>
    </row>
    <row r="150" spans="1:8" x14ac:dyDescent="0.25">
      <c r="A150">
        <v>412</v>
      </c>
      <c r="B150" t="str">
        <f>STANDINGS_ERA[[#This Row],[Team]]&amp;STANDINGS_ERA[[#This Row],[League]]</f>
        <v>SandstormMain Event Las Vegas March 30 5 pm PT</v>
      </c>
      <c r="C150" t="s">
        <v>830</v>
      </c>
      <c r="D150" t="s">
        <v>831</v>
      </c>
      <c r="E150" t="s">
        <v>478</v>
      </c>
      <c r="F150">
        <v>4.4729999999999999</v>
      </c>
      <c r="G150">
        <v>69</v>
      </c>
      <c r="H150">
        <f t="shared" si="2"/>
        <v>14</v>
      </c>
    </row>
    <row r="151" spans="1:8" x14ac:dyDescent="0.25">
      <c r="A151">
        <v>465</v>
      </c>
      <c r="B151" t="str">
        <f>STANDINGS_ERA[[#This Row],[Team]]&amp;STANDINGS_ERA[[#This Row],[League]]</f>
        <v>Team enfieldMain Event Las Vegas March 30 5 pm PT</v>
      </c>
      <c r="C151" t="s">
        <v>204</v>
      </c>
      <c r="D151" t="s">
        <v>205</v>
      </c>
      <c r="E151" t="s">
        <v>478</v>
      </c>
      <c r="F151">
        <v>4.6840000000000002</v>
      </c>
      <c r="G151">
        <v>16</v>
      </c>
      <c r="H151">
        <f t="shared" si="2"/>
        <v>15</v>
      </c>
    </row>
    <row r="152" spans="1:8" x14ac:dyDescent="0.25">
      <c r="A152">
        <v>4</v>
      </c>
      <c r="B152" t="str">
        <f>STANDINGS_ERA[[#This Row],[Team]]&amp;STANDINGS_ERA[[#This Row],[League]]</f>
        <v>bluebloodsMain Event New York March 25 League 1</v>
      </c>
      <c r="C152" t="s">
        <v>199</v>
      </c>
      <c r="D152" t="s">
        <v>200</v>
      </c>
      <c r="E152" t="s">
        <v>432</v>
      </c>
      <c r="F152">
        <v>3.3490000000000002</v>
      </c>
      <c r="G152">
        <v>477</v>
      </c>
      <c r="H152">
        <f t="shared" si="2"/>
        <v>1</v>
      </c>
    </row>
    <row r="153" spans="1:8" x14ac:dyDescent="0.25">
      <c r="A153">
        <v>8</v>
      </c>
      <c r="B153" t="str">
        <f>STANDINGS_ERA[[#This Row],[Team]]&amp;STANDINGS_ERA[[#This Row],[League]]</f>
        <v>Ash BrothersMain Event New York March 25 League 1</v>
      </c>
      <c r="C153" t="s">
        <v>578</v>
      </c>
      <c r="D153" t="s">
        <v>580</v>
      </c>
      <c r="E153" t="s">
        <v>432</v>
      </c>
      <c r="F153">
        <v>3.4079999999999999</v>
      </c>
      <c r="G153">
        <v>473</v>
      </c>
      <c r="H153">
        <f t="shared" si="2"/>
        <v>2</v>
      </c>
    </row>
    <row r="154" spans="1:8" x14ac:dyDescent="0.25">
      <c r="A154">
        <v>87</v>
      </c>
      <c r="B154" t="str">
        <f>STANDINGS_ERA[[#This Row],[Team]]&amp;STANDINGS_ERA[[#This Row],[League]]</f>
        <v>Incredible Hulking Us NY1Main Event New York March 25 League 1</v>
      </c>
      <c r="C154" t="s">
        <v>251</v>
      </c>
      <c r="D154" t="s">
        <v>94</v>
      </c>
      <c r="E154" t="s">
        <v>432</v>
      </c>
      <c r="F154">
        <v>3.851</v>
      </c>
      <c r="G154">
        <v>394</v>
      </c>
      <c r="H154">
        <f t="shared" si="2"/>
        <v>3</v>
      </c>
    </row>
    <row r="155" spans="1:8" x14ac:dyDescent="0.25">
      <c r="A155">
        <v>110</v>
      </c>
      <c r="B155" t="str">
        <f>STANDINGS_ERA[[#This Row],[Team]]&amp;STANDINGS_ERA[[#This Row],[League]]</f>
        <v>Bronx Yankees (ME1)Main Event New York March 25 League 1</v>
      </c>
      <c r="C155" t="s">
        <v>87</v>
      </c>
      <c r="D155" t="s">
        <v>88</v>
      </c>
      <c r="E155" t="s">
        <v>432</v>
      </c>
      <c r="F155">
        <v>3.9159999999999999</v>
      </c>
      <c r="G155">
        <v>371</v>
      </c>
      <c r="H155">
        <f t="shared" si="2"/>
        <v>4</v>
      </c>
    </row>
    <row r="156" spans="1:8" x14ac:dyDescent="0.25">
      <c r="A156">
        <v>138</v>
      </c>
      <c r="B156" t="str">
        <f>STANDINGS_ERA[[#This Row],[Team]]&amp;STANDINGS_ERA[[#This Row],[League]]</f>
        <v>The FighterMain Event New York March 25 League 1</v>
      </c>
      <c r="C156" t="s">
        <v>607</v>
      </c>
      <c r="D156" t="s">
        <v>270</v>
      </c>
      <c r="E156" t="s">
        <v>432</v>
      </c>
      <c r="F156">
        <v>3.9689999999999999</v>
      </c>
      <c r="G156">
        <v>343</v>
      </c>
      <c r="H156">
        <f t="shared" si="2"/>
        <v>5</v>
      </c>
    </row>
    <row r="157" spans="1:8" x14ac:dyDescent="0.25">
      <c r="A157">
        <v>252</v>
      </c>
      <c r="B157" t="str">
        <f>STANDINGS_ERA[[#This Row],[Team]]&amp;STANDINGS_ERA[[#This Row],[League]]</f>
        <v>The Bronx BuckeyesMain Event New York March 25 League 1</v>
      </c>
      <c r="C157" t="s">
        <v>806</v>
      </c>
      <c r="D157" t="s">
        <v>331</v>
      </c>
      <c r="E157" t="s">
        <v>432</v>
      </c>
      <c r="F157">
        <v>4.1369999999999996</v>
      </c>
      <c r="G157">
        <v>229</v>
      </c>
      <c r="H157">
        <f t="shared" si="2"/>
        <v>6</v>
      </c>
    </row>
    <row r="158" spans="1:8" x14ac:dyDescent="0.25">
      <c r="A158">
        <v>281</v>
      </c>
      <c r="B158" t="str">
        <f>STANDINGS_ERA[[#This Row],[Team]]&amp;STANDINGS_ERA[[#This Row],[League]]</f>
        <v>Ordentligt Sommar SemesterMain Event New York March 25 League 1</v>
      </c>
      <c r="C158" t="s">
        <v>705</v>
      </c>
      <c r="D158" t="s">
        <v>61</v>
      </c>
      <c r="E158" t="s">
        <v>432</v>
      </c>
      <c r="F158">
        <v>4.1840000000000002</v>
      </c>
      <c r="G158">
        <v>200</v>
      </c>
      <c r="H158">
        <f t="shared" si="2"/>
        <v>7</v>
      </c>
    </row>
    <row r="159" spans="1:8" x14ac:dyDescent="0.25">
      <c r="A159">
        <v>310</v>
      </c>
      <c r="B159" t="str">
        <f>STANDINGS_ERA[[#This Row],[Team]]&amp;STANDINGS_ERA[[#This Row],[League]]</f>
        <v>Sons of Thunder - New YorkMain Event New York March 25 League 1</v>
      </c>
      <c r="C159" t="s">
        <v>728</v>
      </c>
      <c r="D159" t="s">
        <v>62</v>
      </c>
      <c r="E159" t="s">
        <v>432</v>
      </c>
      <c r="F159">
        <v>4.226</v>
      </c>
      <c r="G159">
        <v>171</v>
      </c>
      <c r="H159">
        <f t="shared" si="2"/>
        <v>8</v>
      </c>
    </row>
    <row r="160" spans="1:8" x14ac:dyDescent="0.25">
      <c r="A160">
        <v>331</v>
      </c>
      <c r="B160" t="str">
        <f>STANDINGS_ERA[[#This Row],[Team]]&amp;STANDINGS_ERA[[#This Row],[League]]</f>
        <v>Wilmington Blue RocksMain Event New York March 25 League 1</v>
      </c>
      <c r="C160" t="s">
        <v>879</v>
      </c>
      <c r="D160" t="s">
        <v>880</v>
      </c>
      <c r="E160" t="s">
        <v>432</v>
      </c>
      <c r="F160">
        <v>4.2619999999999996</v>
      </c>
      <c r="G160">
        <v>150</v>
      </c>
      <c r="H160">
        <f t="shared" si="2"/>
        <v>9</v>
      </c>
    </row>
    <row r="161" spans="1:8" x14ac:dyDescent="0.25">
      <c r="A161">
        <v>334</v>
      </c>
      <c r="B161" t="str">
        <f>STANDINGS_ERA[[#This Row],[Team]]&amp;STANDINGS_ERA[[#This Row],[League]]</f>
        <v>The Achievers - MEMain Event New York March 25 League 1</v>
      </c>
      <c r="C161" t="s">
        <v>604</v>
      </c>
      <c r="D161" t="s">
        <v>17</v>
      </c>
      <c r="E161" t="s">
        <v>432</v>
      </c>
      <c r="F161">
        <v>4.2670000000000003</v>
      </c>
      <c r="G161">
        <v>147</v>
      </c>
      <c r="H161">
        <f t="shared" si="2"/>
        <v>10</v>
      </c>
    </row>
    <row r="162" spans="1:8" x14ac:dyDescent="0.25">
      <c r="A162">
        <v>353</v>
      </c>
      <c r="B162" t="str">
        <f>STANDINGS_ERA[[#This Row],[Team]]&amp;STANDINGS_ERA[[#This Row],[League]]</f>
        <v>KnightMare GamesMain Event New York March 25 League 1</v>
      </c>
      <c r="C162" t="s">
        <v>216</v>
      </c>
      <c r="D162" t="s">
        <v>217</v>
      </c>
      <c r="E162" t="s">
        <v>432</v>
      </c>
      <c r="F162">
        <v>4.3079999999999998</v>
      </c>
      <c r="G162">
        <v>128</v>
      </c>
      <c r="H162">
        <f t="shared" si="2"/>
        <v>11</v>
      </c>
    </row>
    <row r="163" spans="1:8" x14ac:dyDescent="0.25">
      <c r="A163">
        <v>368</v>
      </c>
      <c r="B163" t="str">
        <f>STANDINGS_ERA[[#This Row],[Team]]&amp;STANDINGS_ERA[[#This Row],[League]]</f>
        <v>(Mace, Bailey) = Ass-kickers^2Main Event New York March 25 League 1</v>
      </c>
      <c r="C163" t="s">
        <v>758</v>
      </c>
      <c r="D163" t="s">
        <v>47</v>
      </c>
      <c r="E163" t="s">
        <v>432</v>
      </c>
      <c r="F163">
        <v>4.3410000000000002</v>
      </c>
      <c r="G163">
        <v>113</v>
      </c>
      <c r="H163">
        <f t="shared" si="2"/>
        <v>12</v>
      </c>
    </row>
    <row r="164" spans="1:8" x14ac:dyDescent="0.25">
      <c r="A164">
        <v>378</v>
      </c>
      <c r="B164" t="str">
        <f>STANDINGS_ERA[[#This Row],[Team]]&amp;STANDINGS_ERA[[#This Row],[League]]</f>
        <v>The Christian Vazquez ExperienceMain Event New York March 25 League 1</v>
      </c>
      <c r="C164" t="s">
        <v>544</v>
      </c>
      <c r="D164" t="s">
        <v>371</v>
      </c>
      <c r="E164" t="s">
        <v>432</v>
      </c>
      <c r="F164">
        <v>4.3620000000000001</v>
      </c>
      <c r="G164">
        <v>103</v>
      </c>
      <c r="H164">
        <f t="shared" si="2"/>
        <v>13</v>
      </c>
    </row>
    <row r="165" spans="1:8" x14ac:dyDescent="0.25">
      <c r="A165">
        <v>408</v>
      </c>
      <c r="B165" t="str">
        <f>STANDINGS_ERA[[#This Row],[Team]]&amp;STANDINGS_ERA[[#This Row],[League]]</f>
        <v>Leave the Gun, Take the CannoliMain Event New York March 25 League 1</v>
      </c>
      <c r="C165" t="s">
        <v>577</v>
      </c>
      <c r="D165" t="s">
        <v>248</v>
      </c>
      <c r="E165" t="s">
        <v>432</v>
      </c>
      <c r="F165">
        <v>4.46</v>
      </c>
      <c r="G165">
        <v>73</v>
      </c>
      <c r="H165">
        <f t="shared" si="2"/>
        <v>14</v>
      </c>
    </row>
    <row r="166" spans="1:8" x14ac:dyDescent="0.25">
      <c r="A166">
        <v>452</v>
      </c>
      <c r="B166" t="str">
        <f>STANDINGS_ERA[[#This Row],[Team]]&amp;STANDINGS_ERA[[#This Row],[League]]</f>
        <v>VenomMain Event New York March 25 League 1</v>
      </c>
      <c r="C166" t="s">
        <v>746</v>
      </c>
      <c r="D166" t="s">
        <v>70</v>
      </c>
      <c r="E166" t="s">
        <v>432</v>
      </c>
      <c r="F166">
        <v>4.6180000000000003</v>
      </c>
      <c r="G166">
        <v>29</v>
      </c>
      <c r="H166">
        <f t="shared" si="2"/>
        <v>15</v>
      </c>
    </row>
    <row r="167" spans="1:8" x14ac:dyDescent="0.25">
      <c r="A167">
        <v>5</v>
      </c>
      <c r="B167" t="str">
        <f>STANDINGS_ERA[[#This Row],[Team]]&amp;STANDINGS_ERA[[#This Row],[League]]</f>
        <v>ctm nycMain Event New York March 25 League 2</v>
      </c>
      <c r="C167" t="s">
        <v>522</v>
      </c>
      <c r="D167" t="s">
        <v>93</v>
      </c>
      <c r="E167" t="s">
        <v>457</v>
      </c>
      <c r="F167">
        <v>3.383</v>
      </c>
      <c r="G167">
        <v>476</v>
      </c>
      <c r="H167">
        <f t="shared" si="2"/>
        <v>1</v>
      </c>
    </row>
    <row r="168" spans="1:8" x14ac:dyDescent="0.25">
      <c r="A168">
        <v>23</v>
      </c>
      <c r="B168" t="str">
        <f>STANDINGS_ERA[[#This Row],[Team]]&amp;STANDINGS_ERA[[#This Row],[League]]</f>
        <v>SMELLY KAT-HarperMain Event New York March 25 League 2</v>
      </c>
      <c r="C168" t="s">
        <v>609</v>
      </c>
      <c r="D168" t="s">
        <v>249</v>
      </c>
      <c r="E168" t="s">
        <v>457</v>
      </c>
      <c r="F168">
        <v>3.5859999999999999</v>
      </c>
      <c r="G168">
        <v>458</v>
      </c>
      <c r="H168">
        <f t="shared" si="2"/>
        <v>2</v>
      </c>
    </row>
    <row r="169" spans="1:8" x14ac:dyDescent="0.25">
      <c r="A169">
        <v>61</v>
      </c>
      <c r="B169" t="str">
        <f>STANDINGS_ERA[[#This Row],[Team]]&amp;STANDINGS_ERA[[#This Row],[League]]</f>
        <v>GST MainMain Event New York March 25 League 2</v>
      </c>
      <c r="C169" t="s">
        <v>651</v>
      </c>
      <c r="D169" t="s">
        <v>91</v>
      </c>
      <c r="E169" t="s">
        <v>457</v>
      </c>
      <c r="F169">
        <v>3.7879999999999998</v>
      </c>
      <c r="G169">
        <v>420</v>
      </c>
      <c r="H169">
        <f t="shared" si="2"/>
        <v>3</v>
      </c>
    </row>
    <row r="170" spans="1:8" x14ac:dyDescent="0.25">
      <c r="A170">
        <v>64</v>
      </c>
      <c r="B170" t="str">
        <f>STANDINGS_ERA[[#This Row],[Team]]&amp;STANDINGS_ERA[[#This Row],[League]]</f>
        <v>LEATHERNECK 8Main Event New York March 25 League 2</v>
      </c>
      <c r="C170" t="s">
        <v>556</v>
      </c>
      <c r="D170" t="s">
        <v>274</v>
      </c>
      <c r="E170" t="s">
        <v>457</v>
      </c>
      <c r="F170">
        <v>3.7930000000000001</v>
      </c>
      <c r="G170">
        <v>417</v>
      </c>
      <c r="H170">
        <f t="shared" si="2"/>
        <v>4</v>
      </c>
    </row>
    <row r="171" spans="1:8" x14ac:dyDescent="0.25">
      <c r="A171">
        <v>80</v>
      </c>
      <c r="B171" t="str">
        <f>STANDINGS_ERA[[#This Row],[Team]]&amp;STANDINGS_ERA[[#This Row],[League]]</f>
        <v>Happy RecapMain Event New York March 25 League 2</v>
      </c>
      <c r="C171" t="s">
        <v>372</v>
      </c>
      <c r="D171" t="s">
        <v>373</v>
      </c>
      <c r="E171" t="s">
        <v>457</v>
      </c>
      <c r="F171">
        <v>3.8250000000000002</v>
      </c>
      <c r="G171">
        <v>401</v>
      </c>
      <c r="H171">
        <f t="shared" si="2"/>
        <v>5</v>
      </c>
    </row>
    <row r="172" spans="1:8" x14ac:dyDescent="0.25">
      <c r="A172">
        <v>107</v>
      </c>
      <c r="B172" t="str">
        <f>STANDINGS_ERA[[#This Row],[Team]]&amp;STANDINGS_ERA[[#This Row],[League]]</f>
        <v>Mr.OctoberMain Event New York March 25 League 2</v>
      </c>
      <c r="C172" t="s">
        <v>181</v>
      </c>
      <c r="D172" t="s">
        <v>182</v>
      </c>
      <c r="E172" t="s">
        <v>457</v>
      </c>
      <c r="F172">
        <v>3.9119999999999999</v>
      </c>
      <c r="G172">
        <v>374</v>
      </c>
      <c r="H172">
        <f t="shared" si="2"/>
        <v>6</v>
      </c>
    </row>
    <row r="173" spans="1:8" x14ac:dyDescent="0.25">
      <c r="A173">
        <v>141</v>
      </c>
      <c r="B173" t="str">
        <f>STANDINGS_ERA[[#This Row],[Team]]&amp;STANDINGS_ERA[[#This Row],[League]]</f>
        <v>Quahogs ME NYMain Event New York March 25 League 2</v>
      </c>
      <c r="C173" t="s">
        <v>456</v>
      </c>
      <c r="D173" t="s">
        <v>154</v>
      </c>
      <c r="E173" t="s">
        <v>457</v>
      </c>
      <c r="F173">
        <v>3.9740000000000002</v>
      </c>
      <c r="G173">
        <v>340</v>
      </c>
      <c r="H173">
        <f t="shared" si="2"/>
        <v>7</v>
      </c>
    </row>
    <row r="174" spans="1:8" x14ac:dyDescent="0.25">
      <c r="A174">
        <v>228</v>
      </c>
      <c r="B174" t="str">
        <f>STANDINGS_ERA[[#This Row],[Team]]&amp;STANDINGS_ERA[[#This Row],[League]]</f>
        <v>I'm Your HuckleberryMain Event New York March 25 League 2</v>
      </c>
      <c r="C174" t="s">
        <v>481</v>
      </c>
      <c r="D174" t="s">
        <v>482</v>
      </c>
      <c r="E174" t="s">
        <v>457</v>
      </c>
      <c r="F174">
        <v>4.1040000000000001</v>
      </c>
      <c r="G174">
        <v>253</v>
      </c>
      <c r="H174">
        <f t="shared" si="2"/>
        <v>8</v>
      </c>
    </row>
    <row r="175" spans="1:8" x14ac:dyDescent="0.25">
      <c r="A175">
        <v>273</v>
      </c>
      <c r="B175" t="str">
        <f>STANDINGS_ERA[[#This Row],[Team]]&amp;STANDINGS_ERA[[#This Row],[League]]</f>
        <v>Sack &amp; ChipMain Event New York March 25 League 2</v>
      </c>
      <c r="C175" t="s">
        <v>628</v>
      </c>
      <c r="D175" t="s">
        <v>262</v>
      </c>
      <c r="E175" t="s">
        <v>457</v>
      </c>
      <c r="F175">
        <v>4.1680000000000001</v>
      </c>
      <c r="G175">
        <v>208</v>
      </c>
      <c r="H175">
        <f t="shared" si="2"/>
        <v>9</v>
      </c>
    </row>
    <row r="176" spans="1:8" x14ac:dyDescent="0.25">
      <c r="A176">
        <v>278</v>
      </c>
      <c r="B176" t="str">
        <f>STANDINGS_ERA[[#This Row],[Team]]&amp;STANDINGS_ERA[[#This Row],[League]]</f>
        <v>eshies mainMain Event New York March 25 League 2</v>
      </c>
      <c r="C176" t="s">
        <v>617</v>
      </c>
      <c r="D176" t="s">
        <v>359</v>
      </c>
      <c r="E176" t="s">
        <v>457</v>
      </c>
      <c r="F176">
        <v>4.1790000000000003</v>
      </c>
      <c r="G176">
        <v>203</v>
      </c>
      <c r="H176">
        <f t="shared" si="2"/>
        <v>10</v>
      </c>
    </row>
    <row r="177" spans="1:8" x14ac:dyDescent="0.25">
      <c r="A177">
        <v>346</v>
      </c>
      <c r="B177" t="str">
        <f>STANDINGS_ERA[[#This Row],[Team]]&amp;STANDINGS_ERA[[#This Row],[League]]</f>
        <v>Slip Stitches M1Main Event New York March 25 League 2</v>
      </c>
      <c r="C177" t="s">
        <v>543</v>
      </c>
      <c r="D177" t="s">
        <v>213</v>
      </c>
      <c r="E177" t="s">
        <v>457</v>
      </c>
      <c r="F177">
        <v>4.29</v>
      </c>
      <c r="G177">
        <v>135</v>
      </c>
      <c r="H177">
        <f t="shared" si="2"/>
        <v>11</v>
      </c>
    </row>
    <row r="178" spans="1:8" x14ac:dyDescent="0.25">
      <c r="A178">
        <v>383</v>
      </c>
      <c r="B178" t="str">
        <f>STANDINGS_ERA[[#This Row],[Team]]&amp;STANDINGS_ERA[[#This Row],[League]]</f>
        <v>THE TRUTHMain Event New York March 25 League 2</v>
      </c>
      <c r="C178" t="s">
        <v>385</v>
      </c>
      <c r="D178" t="s">
        <v>30</v>
      </c>
      <c r="E178" t="s">
        <v>457</v>
      </c>
      <c r="F178">
        <v>4.3659999999999997</v>
      </c>
      <c r="G178">
        <v>98</v>
      </c>
      <c r="H178">
        <f t="shared" si="2"/>
        <v>12</v>
      </c>
    </row>
    <row r="179" spans="1:8" x14ac:dyDescent="0.25">
      <c r="A179">
        <v>422</v>
      </c>
      <c r="B179" t="str">
        <f>STANDINGS_ERA[[#This Row],[Team]]&amp;STANDINGS_ERA[[#This Row],[League]]</f>
        <v>SKUNKSMain Event New York March 25 League 2</v>
      </c>
      <c r="C179" t="s">
        <v>826</v>
      </c>
      <c r="D179" t="s">
        <v>827</v>
      </c>
      <c r="E179" t="s">
        <v>457</v>
      </c>
      <c r="F179">
        <v>4.4969999999999999</v>
      </c>
      <c r="G179">
        <v>59</v>
      </c>
      <c r="H179">
        <f t="shared" si="2"/>
        <v>13</v>
      </c>
    </row>
    <row r="180" spans="1:8" x14ac:dyDescent="0.25">
      <c r="A180">
        <v>464</v>
      </c>
      <c r="B180" t="str">
        <f>STANDINGS_ERA[[#This Row],[Team]]&amp;STANDINGS_ERA[[#This Row],[League]]</f>
        <v>Golden TuxMain Event New York March 25 League 2</v>
      </c>
      <c r="C180" t="s">
        <v>815</v>
      </c>
      <c r="D180" t="s">
        <v>287</v>
      </c>
      <c r="E180" t="s">
        <v>457</v>
      </c>
      <c r="F180">
        <v>4.6829999999999998</v>
      </c>
      <c r="G180">
        <v>17</v>
      </c>
      <c r="H180">
        <f t="shared" si="2"/>
        <v>14</v>
      </c>
    </row>
    <row r="181" spans="1:8" x14ac:dyDescent="0.25">
      <c r="A181">
        <v>475</v>
      </c>
      <c r="B181" t="str">
        <f>STANDINGS_ERA[[#This Row],[Team]]&amp;STANDINGS_ERA[[#This Row],[League]]</f>
        <v>I LOVE BRIAN BOCCIAMain Event New York March 25 League 2</v>
      </c>
      <c r="C181" t="s">
        <v>629</v>
      </c>
      <c r="D181" t="s">
        <v>235</v>
      </c>
      <c r="E181" t="s">
        <v>457</v>
      </c>
      <c r="F181">
        <v>4.7670000000000003</v>
      </c>
      <c r="G181">
        <v>6</v>
      </c>
      <c r="H181">
        <f t="shared" si="2"/>
        <v>15</v>
      </c>
    </row>
    <row r="182" spans="1:8" x14ac:dyDescent="0.25">
      <c r="A182">
        <v>6</v>
      </c>
      <c r="B182" t="str">
        <f>STANDINGS_ERA[[#This Row],[Team]]&amp;STANDINGS_ERA[[#This Row],[League]]</f>
        <v>Team Never LuckyMain Event New York March 25 League 3</v>
      </c>
      <c r="C182" t="s">
        <v>418</v>
      </c>
      <c r="D182" t="s">
        <v>148</v>
      </c>
      <c r="E182" t="s">
        <v>419</v>
      </c>
      <c r="F182">
        <v>3.395</v>
      </c>
      <c r="G182">
        <v>475</v>
      </c>
      <c r="H182">
        <f t="shared" si="2"/>
        <v>1</v>
      </c>
    </row>
    <row r="183" spans="1:8" x14ac:dyDescent="0.25">
      <c r="A183">
        <v>39</v>
      </c>
      <c r="B183" t="str">
        <f>STANDINGS_ERA[[#This Row],[Team]]&amp;STANDINGS_ERA[[#This Row],[League]]</f>
        <v>How U Doin ME1Main Event New York March 25 League 3</v>
      </c>
      <c r="C183" t="s">
        <v>517</v>
      </c>
      <c r="D183" t="s">
        <v>230</v>
      </c>
      <c r="E183" t="s">
        <v>419</v>
      </c>
      <c r="F183">
        <v>3.7160000000000002</v>
      </c>
      <c r="G183">
        <v>442</v>
      </c>
      <c r="H183">
        <f t="shared" si="2"/>
        <v>2</v>
      </c>
    </row>
    <row r="184" spans="1:8" x14ac:dyDescent="0.25">
      <c r="A184">
        <v>62</v>
      </c>
      <c r="B184" t="str">
        <f>STANDINGS_ERA[[#This Row],[Team]]&amp;STANDINGS_ERA[[#This Row],[League]]</f>
        <v>Serenity Now! NY1Main Event New York March 25 League 3</v>
      </c>
      <c r="C184" t="s">
        <v>575</v>
      </c>
      <c r="D184" t="s">
        <v>198</v>
      </c>
      <c r="E184" t="s">
        <v>419</v>
      </c>
      <c r="F184">
        <v>3.7909999999999999</v>
      </c>
      <c r="G184">
        <v>419</v>
      </c>
      <c r="H184">
        <f t="shared" si="2"/>
        <v>3</v>
      </c>
    </row>
    <row r="185" spans="1:8" x14ac:dyDescent="0.25">
      <c r="A185">
        <v>95</v>
      </c>
      <c r="B185" t="str">
        <f>STANDINGS_ERA[[#This Row],[Team]]&amp;STANDINGS_ERA[[#This Row],[League]]</f>
        <v>GoombasMain Event New York March 25 League 3</v>
      </c>
      <c r="C185" t="s">
        <v>118</v>
      </c>
      <c r="D185" t="s">
        <v>119</v>
      </c>
      <c r="E185" t="s">
        <v>419</v>
      </c>
      <c r="F185">
        <v>3.8809999999999998</v>
      </c>
      <c r="G185">
        <v>386</v>
      </c>
      <c r="H185">
        <f t="shared" si="2"/>
        <v>4</v>
      </c>
    </row>
    <row r="186" spans="1:8" x14ac:dyDescent="0.25">
      <c r="A186">
        <v>109</v>
      </c>
      <c r="B186" t="str">
        <f>STANDINGS_ERA[[#This Row],[Team]]&amp;STANDINGS_ERA[[#This Row],[League]]</f>
        <v>Dem Brooklyn BumsMain Event New York March 25 League 3</v>
      </c>
      <c r="C186" t="s">
        <v>719</v>
      </c>
      <c r="D186" t="s">
        <v>720</v>
      </c>
      <c r="E186" t="s">
        <v>419</v>
      </c>
      <c r="F186">
        <v>3.9140000000000001</v>
      </c>
      <c r="G186">
        <v>372</v>
      </c>
      <c r="H186">
        <f t="shared" si="2"/>
        <v>5</v>
      </c>
    </row>
    <row r="187" spans="1:8" x14ac:dyDescent="0.25">
      <c r="A187">
        <v>180</v>
      </c>
      <c r="B187" t="str">
        <f>STANDINGS_ERA[[#This Row],[Team]]&amp;STANDINGS_ERA[[#This Row],[League]]</f>
        <v>Glenneration XMain Event New York March 25 League 3</v>
      </c>
      <c r="C187" t="s">
        <v>145</v>
      </c>
      <c r="D187" t="s">
        <v>146</v>
      </c>
      <c r="E187" t="s">
        <v>419</v>
      </c>
      <c r="F187">
        <v>4.024</v>
      </c>
      <c r="G187">
        <v>301</v>
      </c>
      <c r="H187">
        <f t="shared" si="2"/>
        <v>6</v>
      </c>
    </row>
    <row r="188" spans="1:8" x14ac:dyDescent="0.25">
      <c r="A188">
        <v>192</v>
      </c>
      <c r="B188" t="str">
        <f>STANDINGS_ERA[[#This Row],[Team]]&amp;STANDINGS_ERA[[#This Row],[League]]</f>
        <v>SlackerBrothersMain Event New York March 25 League 3</v>
      </c>
      <c r="C188" t="s">
        <v>664</v>
      </c>
      <c r="D188" t="s">
        <v>665</v>
      </c>
      <c r="E188" t="s">
        <v>419</v>
      </c>
      <c r="F188">
        <v>4.0410000000000004</v>
      </c>
      <c r="G188">
        <v>289</v>
      </c>
      <c r="H188">
        <f t="shared" si="2"/>
        <v>7</v>
      </c>
    </row>
    <row r="189" spans="1:8" x14ac:dyDescent="0.25">
      <c r="A189">
        <v>294</v>
      </c>
      <c r="B189" t="str">
        <f>STANDINGS_ERA[[#This Row],[Team]]&amp;STANDINGS_ERA[[#This Row],[League]]</f>
        <v>SchnackenpfefferhausenMain Event New York March 25 League 3</v>
      </c>
      <c r="C189" t="s">
        <v>885</v>
      </c>
      <c r="D189" t="s">
        <v>886</v>
      </c>
      <c r="E189" t="s">
        <v>419</v>
      </c>
      <c r="F189">
        <v>4.2050000000000001</v>
      </c>
      <c r="G189">
        <v>187</v>
      </c>
      <c r="H189">
        <f t="shared" si="2"/>
        <v>8</v>
      </c>
    </row>
    <row r="190" spans="1:8" x14ac:dyDescent="0.25">
      <c r="A190">
        <v>376</v>
      </c>
      <c r="B190" t="str">
        <f>STANDINGS_ERA[[#This Row],[Team]]&amp;STANDINGS_ERA[[#This Row],[League]]</f>
        <v>Roy's OutlawsMain Event New York March 25 League 3</v>
      </c>
      <c r="C190" t="s">
        <v>370</v>
      </c>
      <c r="D190" t="s">
        <v>197</v>
      </c>
      <c r="E190" t="s">
        <v>419</v>
      </c>
      <c r="F190">
        <v>4.359</v>
      </c>
      <c r="G190">
        <v>105</v>
      </c>
      <c r="H190">
        <f t="shared" si="2"/>
        <v>9</v>
      </c>
    </row>
    <row r="191" spans="1:8" x14ac:dyDescent="0.25">
      <c r="A191">
        <v>407</v>
      </c>
      <c r="B191" t="str">
        <f>STANDINGS_ERA[[#This Row],[Team]]&amp;STANDINGS_ERA[[#This Row],[League]]</f>
        <v>Amber LumberMain Event New York March 25 League 3</v>
      </c>
      <c r="C191" t="s">
        <v>377</v>
      </c>
      <c r="D191" t="s">
        <v>283</v>
      </c>
      <c r="E191" t="s">
        <v>419</v>
      </c>
      <c r="F191">
        <v>4.4569999999999999</v>
      </c>
      <c r="G191">
        <v>74</v>
      </c>
      <c r="H191">
        <f t="shared" si="2"/>
        <v>10</v>
      </c>
    </row>
    <row r="192" spans="1:8" x14ac:dyDescent="0.25">
      <c r="A192">
        <v>427</v>
      </c>
      <c r="B192" t="str">
        <f>STANDINGS_ERA[[#This Row],[Team]]&amp;STANDINGS_ERA[[#This Row],[League]]</f>
        <v>Team BurakMain Event New York March 25 League 3</v>
      </c>
      <c r="C192" t="s">
        <v>111</v>
      </c>
      <c r="D192" t="s">
        <v>112</v>
      </c>
      <c r="E192" t="s">
        <v>419</v>
      </c>
      <c r="F192">
        <v>4.5090000000000003</v>
      </c>
      <c r="G192">
        <v>54</v>
      </c>
      <c r="H192">
        <f t="shared" si="2"/>
        <v>11</v>
      </c>
    </row>
    <row r="193" spans="1:8" x14ac:dyDescent="0.25">
      <c r="A193">
        <v>430</v>
      </c>
      <c r="B193" t="str">
        <f>STANDINGS_ERA[[#This Row],[Team]]&amp;STANDINGS_ERA[[#This Row],[League]]</f>
        <v>PhillyCheeseSteaks-M25Main Event New York March 25 League 3</v>
      </c>
      <c r="C193" t="s">
        <v>761</v>
      </c>
      <c r="D193" t="s">
        <v>75</v>
      </c>
      <c r="E193" t="s">
        <v>419</v>
      </c>
      <c r="F193">
        <v>4.5149999999999997</v>
      </c>
      <c r="G193">
        <v>51</v>
      </c>
      <c r="H193">
        <f t="shared" si="2"/>
        <v>12</v>
      </c>
    </row>
    <row r="194" spans="1:8" x14ac:dyDescent="0.25">
      <c r="A194">
        <v>433</v>
      </c>
      <c r="B194" t="str">
        <f>STANDINGS_ERA[[#This Row],[Team]]&amp;STANDINGS_ERA[[#This Row],[League]]</f>
        <v>Baseball FuriesMain Event New York March 25 League 3</v>
      </c>
      <c r="C194" t="s">
        <v>45</v>
      </c>
      <c r="D194" t="s">
        <v>46</v>
      </c>
      <c r="E194" t="s">
        <v>419</v>
      </c>
      <c r="F194">
        <v>4.516</v>
      </c>
      <c r="G194">
        <v>48</v>
      </c>
      <c r="H194">
        <f t="shared" ref="H194:H257" si="3">IF(E194=E193,H193+1,1)</f>
        <v>13</v>
      </c>
    </row>
    <row r="195" spans="1:8" x14ac:dyDescent="0.25">
      <c r="A195">
        <v>436</v>
      </c>
      <c r="B195" t="str">
        <f>STANDINGS_ERA[[#This Row],[Team]]&amp;STANDINGS_ERA[[#This Row],[League]]</f>
        <v>D-Generation XMain Event New York March 25 League 3</v>
      </c>
      <c r="C195" t="s">
        <v>627</v>
      </c>
      <c r="D195" t="s">
        <v>396</v>
      </c>
      <c r="E195" t="s">
        <v>419</v>
      </c>
      <c r="F195">
        <v>4.5229999999999997</v>
      </c>
      <c r="G195">
        <v>45</v>
      </c>
      <c r="H195">
        <f t="shared" si="3"/>
        <v>14</v>
      </c>
    </row>
    <row r="196" spans="1:8" x14ac:dyDescent="0.25">
      <c r="A196">
        <v>438</v>
      </c>
      <c r="B196" t="str">
        <f>STANDINGS_ERA[[#This Row],[Team]]&amp;STANDINGS_ERA[[#This Row],[League]]</f>
        <v>Puddle of Nud NYMain Event New York March 25 League 3</v>
      </c>
      <c r="C196" t="s">
        <v>466</v>
      </c>
      <c r="D196" t="s">
        <v>108</v>
      </c>
      <c r="E196" t="s">
        <v>419</v>
      </c>
      <c r="F196">
        <v>4.5350000000000001</v>
      </c>
      <c r="G196">
        <v>43</v>
      </c>
      <c r="H196">
        <f t="shared" si="3"/>
        <v>15</v>
      </c>
    </row>
    <row r="197" spans="1:8" x14ac:dyDescent="0.25">
      <c r="A197">
        <v>22</v>
      </c>
      <c r="B197" t="str">
        <f>STANDINGS_ERA[[#This Row],[Team]]&amp;STANDINGS_ERA[[#This Row],[League]]</f>
        <v>Emma/Srebro Main NYCMain Event New York March 25 League 4</v>
      </c>
      <c r="C197" t="s">
        <v>465</v>
      </c>
      <c r="D197" t="s">
        <v>90</v>
      </c>
      <c r="E197" t="s">
        <v>409</v>
      </c>
      <c r="F197">
        <v>3.5830000000000002</v>
      </c>
      <c r="G197">
        <v>459</v>
      </c>
      <c r="H197">
        <f t="shared" si="3"/>
        <v>1</v>
      </c>
    </row>
    <row r="198" spans="1:8" x14ac:dyDescent="0.25">
      <c r="A198">
        <v>60</v>
      </c>
      <c r="B198" t="str">
        <f>STANDINGS_ERA[[#This Row],[Team]]&amp;STANDINGS_ERA[[#This Row],[League]]</f>
        <v>The Citgo SignMain Event New York March 25 League 4</v>
      </c>
      <c r="C198" t="s">
        <v>567</v>
      </c>
      <c r="D198" t="s">
        <v>568</v>
      </c>
      <c r="E198" t="s">
        <v>409</v>
      </c>
      <c r="F198">
        <v>3.7850000000000001</v>
      </c>
      <c r="G198">
        <v>421</v>
      </c>
      <c r="H198">
        <f t="shared" si="3"/>
        <v>2</v>
      </c>
    </row>
    <row r="199" spans="1:8" x14ac:dyDescent="0.25">
      <c r="A199">
        <v>71</v>
      </c>
      <c r="B199" t="str">
        <f>STANDINGS_ERA[[#This Row],[Team]]&amp;STANDINGS_ERA[[#This Row],[League]]</f>
        <v>Uptown BabyMain Event New York March 25 League 4</v>
      </c>
      <c r="C199" t="s">
        <v>408</v>
      </c>
      <c r="D199" t="s">
        <v>193</v>
      </c>
      <c r="E199" t="s">
        <v>409</v>
      </c>
      <c r="F199">
        <v>3.8090000000000002</v>
      </c>
      <c r="G199">
        <v>409.5</v>
      </c>
      <c r="H199">
        <f t="shared" si="3"/>
        <v>3</v>
      </c>
    </row>
    <row r="200" spans="1:8" x14ac:dyDescent="0.25">
      <c r="A200">
        <v>122</v>
      </c>
      <c r="B200" t="str">
        <f>STANDINGS_ERA[[#This Row],[Team]]&amp;STANDINGS_ERA[[#This Row],[League]]</f>
        <v>Team TaylorMain Event New York March 25 League 4</v>
      </c>
      <c r="C200" t="s">
        <v>458</v>
      </c>
      <c r="D200" t="s">
        <v>34</v>
      </c>
      <c r="E200" t="s">
        <v>409</v>
      </c>
      <c r="F200">
        <v>3.9460000000000002</v>
      </c>
      <c r="G200">
        <v>359</v>
      </c>
      <c r="H200">
        <f t="shared" si="3"/>
        <v>4</v>
      </c>
    </row>
    <row r="201" spans="1:8" x14ac:dyDescent="0.25">
      <c r="A201">
        <v>133</v>
      </c>
      <c r="B201" t="str">
        <f>STANDINGS_ERA[[#This Row],[Team]]&amp;STANDINGS_ERA[[#This Row],[League]]</f>
        <v>Good DE'sMain Event New York March 25 League 4</v>
      </c>
      <c r="C201" t="s">
        <v>698</v>
      </c>
      <c r="D201" t="s">
        <v>243</v>
      </c>
      <c r="E201" t="s">
        <v>409</v>
      </c>
      <c r="F201">
        <v>3.9609999999999999</v>
      </c>
      <c r="G201">
        <v>348</v>
      </c>
      <c r="H201">
        <f t="shared" si="3"/>
        <v>5</v>
      </c>
    </row>
    <row r="202" spans="1:8" x14ac:dyDescent="0.25">
      <c r="A202">
        <v>136</v>
      </c>
      <c r="B202" t="str">
        <f>STANDINGS_ERA[[#This Row],[Team]]&amp;STANDINGS_ERA[[#This Row],[League]]</f>
        <v>Captain LouMain Event New York March 25 League 4</v>
      </c>
      <c r="C202" t="s">
        <v>581</v>
      </c>
      <c r="D202" t="s">
        <v>582</v>
      </c>
      <c r="E202" t="s">
        <v>409</v>
      </c>
      <c r="F202">
        <v>3.964</v>
      </c>
      <c r="G202">
        <v>345</v>
      </c>
      <c r="H202">
        <f t="shared" si="3"/>
        <v>6</v>
      </c>
    </row>
    <row r="203" spans="1:8" x14ac:dyDescent="0.25">
      <c r="A203">
        <v>160</v>
      </c>
      <c r="B203" t="str">
        <f>STANDINGS_ERA[[#This Row],[Team]]&amp;STANDINGS_ERA[[#This Row],[League]]</f>
        <v>Team olsenMain Event New York March 25 League 4</v>
      </c>
      <c r="C203" t="s">
        <v>811</v>
      </c>
      <c r="D203" t="s">
        <v>812</v>
      </c>
      <c r="E203" t="s">
        <v>409</v>
      </c>
      <c r="F203">
        <v>3.9980000000000002</v>
      </c>
      <c r="G203">
        <v>321</v>
      </c>
      <c r="H203">
        <f t="shared" si="3"/>
        <v>7</v>
      </c>
    </row>
    <row r="204" spans="1:8" x14ac:dyDescent="0.25">
      <c r="A204">
        <v>191</v>
      </c>
      <c r="B204" t="str">
        <f>STANDINGS_ERA[[#This Row],[Team]]&amp;STANDINGS_ERA[[#This Row],[League]]</f>
        <v>Crockett and TubbsMain Event New York March 25 League 4</v>
      </c>
      <c r="C204" t="s">
        <v>447</v>
      </c>
      <c r="D204" t="s">
        <v>95</v>
      </c>
      <c r="E204" t="s">
        <v>409</v>
      </c>
      <c r="F204">
        <v>4.04</v>
      </c>
      <c r="G204">
        <v>290</v>
      </c>
      <c r="H204">
        <f t="shared" si="3"/>
        <v>8</v>
      </c>
    </row>
    <row r="205" spans="1:8" x14ac:dyDescent="0.25">
      <c r="A205">
        <v>227</v>
      </c>
      <c r="B205" t="str">
        <f>STANDINGS_ERA[[#This Row],[Team]]&amp;STANDINGS_ERA[[#This Row],[League]]</f>
        <v>Midnight ExpressMain Event New York March 25 League 4</v>
      </c>
      <c r="C205" t="s">
        <v>716</v>
      </c>
      <c r="D205" t="s">
        <v>718</v>
      </c>
      <c r="E205" t="s">
        <v>409</v>
      </c>
      <c r="F205">
        <v>4.1040000000000001</v>
      </c>
      <c r="G205">
        <v>254</v>
      </c>
      <c r="H205">
        <f t="shared" si="3"/>
        <v>9</v>
      </c>
    </row>
    <row r="206" spans="1:8" x14ac:dyDescent="0.25">
      <c r="A206">
        <v>277</v>
      </c>
      <c r="B206" t="str">
        <f>STANDINGS_ERA[[#This Row],[Team]]&amp;STANDINGS_ERA[[#This Row],[League]]</f>
        <v>Joe Buck YourselfMain Event New York March 25 League 4</v>
      </c>
      <c r="C206" t="s">
        <v>640</v>
      </c>
      <c r="D206" t="s">
        <v>641</v>
      </c>
      <c r="E206" t="s">
        <v>409</v>
      </c>
      <c r="F206">
        <v>4.1760000000000002</v>
      </c>
      <c r="G206">
        <v>204</v>
      </c>
      <c r="H206">
        <f t="shared" si="3"/>
        <v>10</v>
      </c>
    </row>
    <row r="207" spans="1:8" x14ac:dyDescent="0.25">
      <c r="A207">
        <v>308</v>
      </c>
      <c r="B207" t="str">
        <f>STANDINGS_ERA[[#This Row],[Team]]&amp;STANDINGS_ERA[[#This Row],[League]]</f>
        <v>Frozen RopesMain Event New York March 25 League 4</v>
      </c>
      <c r="C207" t="s">
        <v>676</v>
      </c>
      <c r="D207" t="s">
        <v>227</v>
      </c>
      <c r="E207" t="s">
        <v>409</v>
      </c>
      <c r="F207">
        <v>4.2220000000000004</v>
      </c>
      <c r="G207">
        <v>173</v>
      </c>
      <c r="H207">
        <f t="shared" si="3"/>
        <v>11</v>
      </c>
    </row>
    <row r="208" spans="1:8" x14ac:dyDescent="0.25">
      <c r="A208">
        <v>335</v>
      </c>
      <c r="B208" t="str">
        <f>STANDINGS_ERA[[#This Row],[Team]]&amp;STANDINGS_ERA[[#This Row],[League]]</f>
        <v>Canadian BeaversMain Event New York March 25 League 4</v>
      </c>
      <c r="C208" t="s">
        <v>336</v>
      </c>
      <c r="D208" t="s">
        <v>337</v>
      </c>
      <c r="E208" t="s">
        <v>409</v>
      </c>
      <c r="F208">
        <v>4.2670000000000003</v>
      </c>
      <c r="G208">
        <v>146</v>
      </c>
      <c r="H208">
        <f t="shared" si="3"/>
        <v>12</v>
      </c>
    </row>
    <row r="209" spans="1:8" x14ac:dyDescent="0.25">
      <c r="A209">
        <v>345</v>
      </c>
      <c r="B209" t="str">
        <f>STANDINGS_ERA[[#This Row],[Team]]&amp;STANDINGS_ERA[[#This Row],[League]]</f>
        <v>Yah MuleMain Event New York March 25 League 4</v>
      </c>
      <c r="C209" t="s">
        <v>144</v>
      </c>
      <c r="D209" t="s">
        <v>141</v>
      </c>
      <c r="E209" t="s">
        <v>409</v>
      </c>
      <c r="F209">
        <v>4.2869999999999999</v>
      </c>
      <c r="G209">
        <v>136</v>
      </c>
      <c r="H209">
        <f t="shared" si="3"/>
        <v>13</v>
      </c>
    </row>
    <row r="210" spans="1:8" x14ac:dyDescent="0.25">
      <c r="A210">
        <v>394</v>
      </c>
      <c r="B210" t="str">
        <f>STANDINGS_ERA[[#This Row],[Team]]&amp;STANDINGS_ERA[[#This Row],[League]]</f>
        <v>Team MelliaMain Event New York March 25 League 4</v>
      </c>
      <c r="C210" t="s">
        <v>877</v>
      </c>
      <c r="D210" t="s">
        <v>878</v>
      </c>
      <c r="E210" t="s">
        <v>409</v>
      </c>
      <c r="F210">
        <v>4.4020000000000001</v>
      </c>
      <c r="G210">
        <v>87</v>
      </c>
      <c r="H210">
        <f t="shared" si="3"/>
        <v>14</v>
      </c>
    </row>
    <row r="211" spans="1:8" x14ac:dyDescent="0.25">
      <c r="A211">
        <v>471</v>
      </c>
      <c r="B211" t="str">
        <f>STANDINGS_ERA[[#This Row],[Team]]&amp;STANDINGS_ERA[[#This Row],[League]]</f>
        <v>Bash BrothersMain Event New York March 25 League 4</v>
      </c>
      <c r="C211" t="s">
        <v>867</v>
      </c>
      <c r="D211" t="s">
        <v>868</v>
      </c>
      <c r="E211" t="s">
        <v>409</v>
      </c>
      <c r="F211">
        <v>4.7160000000000002</v>
      </c>
      <c r="G211">
        <v>10</v>
      </c>
      <c r="H211">
        <f t="shared" si="3"/>
        <v>15</v>
      </c>
    </row>
    <row r="212" spans="1:8" x14ac:dyDescent="0.25">
      <c r="A212">
        <v>7</v>
      </c>
      <c r="B212" t="str">
        <f>STANDINGS_ERA[[#This Row],[Team]]&amp;STANDINGS_ERA[[#This Row],[League]]</f>
        <v>Team LissMain Event New York March 26 League</v>
      </c>
      <c r="C212" t="s">
        <v>123</v>
      </c>
      <c r="D212" t="s">
        <v>124</v>
      </c>
      <c r="E212" t="s">
        <v>412</v>
      </c>
      <c r="F212">
        <v>3.407</v>
      </c>
      <c r="G212">
        <v>474</v>
      </c>
      <c r="H212">
        <f t="shared" si="3"/>
        <v>1</v>
      </c>
    </row>
    <row r="213" spans="1:8" x14ac:dyDescent="0.25">
      <c r="A213">
        <v>12</v>
      </c>
      <c r="B213" t="str">
        <f>STANDINGS_ERA[[#This Row],[Team]]&amp;STANDINGS_ERA[[#This Row],[League]]</f>
        <v>Serenity Now! NY2Main Event New York March 26 League</v>
      </c>
      <c r="C213" t="s">
        <v>520</v>
      </c>
      <c r="D213" t="s">
        <v>521</v>
      </c>
      <c r="E213" t="s">
        <v>412</v>
      </c>
      <c r="F213">
        <v>3.4409999999999998</v>
      </c>
      <c r="G213">
        <v>469</v>
      </c>
      <c r="H213">
        <f t="shared" si="3"/>
        <v>2</v>
      </c>
    </row>
    <row r="214" spans="1:8" x14ac:dyDescent="0.25">
      <c r="A214">
        <v>17</v>
      </c>
      <c r="B214" t="str">
        <f>STANDINGS_ERA[[#This Row],[Team]]&amp;STANDINGS_ERA[[#This Row],[League]]</f>
        <v>We Got the RunsMain Event New York March 26 League</v>
      </c>
      <c r="C214" t="s">
        <v>410</v>
      </c>
      <c r="D214" t="s">
        <v>413</v>
      </c>
      <c r="E214" t="s">
        <v>412</v>
      </c>
      <c r="F214">
        <v>3.5470000000000002</v>
      </c>
      <c r="G214">
        <v>464</v>
      </c>
      <c r="H214">
        <f t="shared" si="3"/>
        <v>3</v>
      </c>
    </row>
    <row r="215" spans="1:8" x14ac:dyDescent="0.25">
      <c r="A215">
        <v>157</v>
      </c>
      <c r="B215" t="str">
        <f>STANDINGS_ERA[[#This Row],[Team]]&amp;STANDINGS_ERA[[#This Row],[League]]</f>
        <v>Evil EmpireMain Event New York March 26 League</v>
      </c>
      <c r="C215" t="s">
        <v>333</v>
      </c>
      <c r="D215" t="s">
        <v>334</v>
      </c>
      <c r="E215" t="s">
        <v>412</v>
      </c>
      <c r="F215">
        <v>3.9940000000000002</v>
      </c>
      <c r="G215">
        <v>324</v>
      </c>
      <c r="H215">
        <f t="shared" si="3"/>
        <v>4</v>
      </c>
    </row>
    <row r="216" spans="1:8" x14ac:dyDescent="0.25">
      <c r="A216">
        <v>164</v>
      </c>
      <c r="B216" t="str">
        <f>STANDINGS_ERA[[#This Row],[Team]]&amp;STANDINGS_ERA[[#This Row],[League]]</f>
        <v>CTM/GST MAINMain Event New York March 26 League</v>
      </c>
      <c r="C216" t="s">
        <v>639</v>
      </c>
      <c r="D216" t="s">
        <v>93</v>
      </c>
      <c r="E216" t="s">
        <v>412</v>
      </c>
      <c r="F216">
        <v>4.0060000000000002</v>
      </c>
      <c r="G216">
        <v>317</v>
      </c>
      <c r="H216">
        <f t="shared" si="3"/>
        <v>5</v>
      </c>
    </row>
    <row r="217" spans="1:8" x14ac:dyDescent="0.25">
      <c r="A217">
        <v>176</v>
      </c>
      <c r="B217" t="str">
        <f>STANDINGS_ERA[[#This Row],[Team]]&amp;STANDINGS_ERA[[#This Row],[League]]</f>
        <v>Team JaffeMain Event New York March 26 League</v>
      </c>
      <c r="C217" t="s">
        <v>74</v>
      </c>
      <c r="D217" t="s">
        <v>20</v>
      </c>
      <c r="E217" t="s">
        <v>412</v>
      </c>
      <c r="F217">
        <v>4.0199999999999996</v>
      </c>
      <c r="G217">
        <v>305</v>
      </c>
      <c r="H217">
        <f t="shared" si="3"/>
        <v>6</v>
      </c>
    </row>
    <row r="218" spans="1:8" x14ac:dyDescent="0.25">
      <c r="A218">
        <v>214</v>
      </c>
      <c r="B218" t="str">
        <f>STANDINGS_ERA[[#This Row],[Team]]&amp;STANDINGS_ERA[[#This Row],[League]]</f>
        <v>Cookies are for ClosersMain Event New York March 26 League</v>
      </c>
      <c r="C218" t="s">
        <v>748</v>
      </c>
      <c r="D218" t="s">
        <v>749</v>
      </c>
      <c r="E218" t="s">
        <v>412</v>
      </c>
      <c r="F218">
        <v>4.0739999999999998</v>
      </c>
      <c r="G218">
        <v>267</v>
      </c>
      <c r="H218">
        <f t="shared" si="3"/>
        <v>7</v>
      </c>
    </row>
    <row r="219" spans="1:8" x14ac:dyDescent="0.25">
      <c r="A219">
        <v>245</v>
      </c>
      <c r="B219" t="str">
        <f>STANDINGS_ERA[[#This Row],[Team]]&amp;STANDINGS_ERA[[#This Row],[League]]</f>
        <v>SaxErrol mainMain Event New York March 26 League</v>
      </c>
      <c r="C219" t="s">
        <v>538</v>
      </c>
      <c r="D219" t="s">
        <v>539</v>
      </c>
      <c r="E219" t="s">
        <v>412</v>
      </c>
      <c r="F219">
        <v>4.13</v>
      </c>
      <c r="G219">
        <v>236</v>
      </c>
      <c r="H219">
        <f t="shared" si="3"/>
        <v>8</v>
      </c>
    </row>
    <row r="220" spans="1:8" x14ac:dyDescent="0.25">
      <c r="A220">
        <v>280</v>
      </c>
      <c r="B220" t="str">
        <f>STANDINGS_ERA[[#This Row],[Team]]&amp;STANDINGS_ERA[[#This Row],[League]]</f>
        <v>EtherMain Event New York March 26 League</v>
      </c>
      <c r="C220" t="s">
        <v>706</v>
      </c>
      <c r="D220" t="s">
        <v>707</v>
      </c>
      <c r="E220" t="s">
        <v>412</v>
      </c>
      <c r="F220">
        <v>4.1829999999999998</v>
      </c>
      <c r="G220">
        <v>201</v>
      </c>
      <c r="H220">
        <f t="shared" si="3"/>
        <v>9</v>
      </c>
    </row>
    <row r="221" spans="1:8" x14ac:dyDescent="0.25">
      <c r="A221">
        <v>315</v>
      </c>
      <c r="B221" t="str">
        <f>STANDINGS_ERA[[#This Row],[Team]]&amp;STANDINGS_ERA[[#This Row],[League]]</f>
        <v>NJ MinnowMain Event New York March 26 League</v>
      </c>
      <c r="C221" t="s">
        <v>851</v>
      </c>
      <c r="D221" t="s">
        <v>852</v>
      </c>
      <c r="E221" t="s">
        <v>412</v>
      </c>
      <c r="F221">
        <v>4.2309999999999999</v>
      </c>
      <c r="G221">
        <v>166</v>
      </c>
      <c r="H221">
        <f t="shared" si="3"/>
        <v>10</v>
      </c>
    </row>
    <row r="222" spans="1:8" x14ac:dyDescent="0.25">
      <c r="A222">
        <v>362</v>
      </c>
      <c r="B222" t="str">
        <f>STANDINGS_ERA[[#This Row],[Team]]&amp;STANDINGS_ERA[[#This Row],[League]]</f>
        <v>BABIP McBatflipsMain Event New York March 26 League</v>
      </c>
      <c r="C222" t="s">
        <v>305</v>
      </c>
      <c r="D222" t="s">
        <v>24</v>
      </c>
      <c r="E222" t="s">
        <v>412</v>
      </c>
      <c r="F222">
        <v>4.33</v>
      </c>
      <c r="G222">
        <v>119</v>
      </c>
      <c r="H222">
        <f t="shared" si="3"/>
        <v>11</v>
      </c>
    </row>
    <row r="223" spans="1:8" x14ac:dyDescent="0.25">
      <c r="A223">
        <v>399</v>
      </c>
      <c r="B223" t="str">
        <f>STANDINGS_ERA[[#This Row],[Team]]&amp;STANDINGS_ERA[[#This Row],[League]]</f>
        <v>Team MaidaMain Event New York March 26 League</v>
      </c>
      <c r="C223" t="s">
        <v>759</v>
      </c>
      <c r="D223" t="s">
        <v>760</v>
      </c>
      <c r="E223" t="s">
        <v>412</v>
      </c>
      <c r="F223">
        <v>4.4130000000000003</v>
      </c>
      <c r="G223">
        <v>82</v>
      </c>
      <c r="H223">
        <f t="shared" si="3"/>
        <v>12</v>
      </c>
    </row>
    <row r="224" spans="1:8" x14ac:dyDescent="0.25">
      <c r="A224">
        <v>418</v>
      </c>
      <c r="B224" t="str">
        <f>STANDINGS_ERA[[#This Row],[Team]]&amp;STANDINGS_ERA[[#This Row],[League]]</f>
        <v>Colton &amp; the WolfmanMain Event New York March 26 League</v>
      </c>
      <c r="C224" t="s">
        <v>599</v>
      </c>
      <c r="D224" t="s">
        <v>340</v>
      </c>
      <c r="E224" t="s">
        <v>412</v>
      </c>
      <c r="F224">
        <v>4.4909999999999997</v>
      </c>
      <c r="G224">
        <v>63</v>
      </c>
      <c r="H224">
        <f t="shared" si="3"/>
        <v>13</v>
      </c>
    </row>
    <row r="225" spans="1:8" x14ac:dyDescent="0.25">
      <c r="A225">
        <v>453</v>
      </c>
      <c r="B225" t="str">
        <f>STANDINGS_ERA[[#This Row],[Team]]&amp;STANDINGS_ERA[[#This Row],[League]]</f>
        <v>Incredible Hulking Us NY2Main Event New York March 26 League</v>
      </c>
      <c r="C225" t="s">
        <v>226</v>
      </c>
      <c r="D225" t="s">
        <v>94</v>
      </c>
      <c r="E225" t="s">
        <v>412</v>
      </c>
      <c r="F225">
        <v>4.6210000000000004</v>
      </c>
      <c r="G225">
        <v>28</v>
      </c>
      <c r="H225">
        <f t="shared" si="3"/>
        <v>14</v>
      </c>
    </row>
    <row r="226" spans="1:8" x14ac:dyDescent="0.25">
      <c r="A226">
        <v>469</v>
      </c>
      <c r="B226" t="str">
        <f>STANDINGS_ERA[[#This Row],[Team]]&amp;STANDINGS_ERA[[#This Row],[League]]</f>
        <v>PhillyCheeseSteaks-M26Main Event New York March 26 League</v>
      </c>
      <c r="C226" t="s">
        <v>843</v>
      </c>
      <c r="D226" t="s">
        <v>75</v>
      </c>
      <c r="E226" t="s">
        <v>412</v>
      </c>
      <c r="F226">
        <v>4.702</v>
      </c>
      <c r="G226">
        <v>12</v>
      </c>
      <c r="H226">
        <f t="shared" si="3"/>
        <v>15</v>
      </c>
    </row>
    <row r="227" spans="1:8" x14ac:dyDescent="0.25">
      <c r="A227">
        <v>11</v>
      </c>
      <c r="B227" t="str">
        <f>STANDINGS_ERA[[#This Row],[Team]]&amp;STANDINGS_ERA[[#This Row],[League]]</f>
        <v>Breaking Bats 2Main Event Online April 1 1 pm ET League 1</v>
      </c>
      <c r="C227" t="s">
        <v>549</v>
      </c>
      <c r="D227" t="s">
        <v>550</v>
      </c>
      <c r="E227" t="s">
        <v>441</v>
      </c>
      <c r="F227">
        <v>3.4249999999999998</v>
      </c>
      <c r="G227">
        <v>470</v>
      </c>
      <c r="H227">
        <f t="shared" si="3"/>
        <v>1</v>
      </c>
    </row>
    <row r="228" spans="1:8" x14ac:dyDescent="0.25">
      <c r="A228">
        <v>105</v>
      </c>
      <c r="B228" t="str">
        <f>STANDINGS_ERA[[#This Row],[Team]]&amp;STANDINGS_ERA[[#This Row],[League]]</f>
        <v>SpartacusMain Event Online April 1 1 pm ET League 1</v>
      </c>
      <c r="C228" t="s">
        <v>360</v>
      </c>
      <c r="D228" t="s">
        <v>218</v>
      </c>
      <c r="E228" t="s">
        <v>441</v>
      </c>
      <c r="F228">
        <v>3.91</v>
      </c>
      <c r="G228">
        <v>376</v>
      </c>
      <c r="H228">
        <f t="shared" si="3"/>
        <v>2</v>
      </c>
    </row>
    <row r="229" spans="1:8" x14ac:dyDescent="0.25">
      <c r="A229">
        <v>126</v>
      </c>
      <c r="B229" t="str">
        <f>STANDINGS_ERA[[#This Row],[Team]]&amp;STANDINGS_ERA[[#This Row],[League]]</f>
        <v>The People's ChampMain Event Online April 1 1 pm ET League 1</v>
      </c>
      <c r="C229" t="s">
        <v>128</v>
      </c>
      <c r="D229" t="s">
        <v>129</v>
      </c>
      <c r="E229" t="s">
        <v>441</v>
      </c>
      <c r="F229">
        <v>3.952</v>
      </c>
      <c r="G229">
        <v>355</v>
      </c>
      <c r="H229">
        <f t="shared" si="3"/>
        <v>3</v>
      </c>
    </row>
    <row r="230" spans="1:8" x14ac:dyDescent="0.25">
      <c r="A230">
        <v>134</v>
      </c>
      <c r="B230" t="str">
        <f>STANDINGS_ERA[[#This Row],[Team]]&amp;STANDINGS_ERA[[#This Row],[League]]</f>
        <v>Puddle of Nud 4/1Main Event Online April 1 1 pm ET League 1</v>
      </c>
      <c r="C230" t="s">
        <v>455</v>
      </c>
      <c r="D230" t="s">
        <v>108</v>
      </c>
      <c r="E230" t="s">
        <v>441</v>
      </c>
      <c r="F230">
        <v>3.9620000000000002</v>
      </c>
      <c r="G230">
        <v>347</v>
      </c>
      <c r="H230">
        <f t="shared" si="3"/>
        <v>4</v>
      </c>
    </row>
    <row r="231" spans="1:8" x14ac:dyDescent="0.25">
      <c r="A231">
        <v>135</v>
      </c>
      <c r="B231" t="str">
        <f>STANDINGS_ERA[[#This Row],[Team]]&amp;STANDINGS_ERA[[#This Row],[League]]</f>
        <v>Money IVMain Event Online April 1 1 pm ET League 1</v>
      </c>
      <c r="C231" t="s">
        <v>493</v>
      </c>
      <c r="D231" t="s">
        <v>67</v>
      </c>
      <c r="E231" t="s">
        <v>441</v>
      </c>
      <c r="F231">
        <v>3.9630000000000001</v>
      </c>
      <c r="G231">
        <v>346</v>
      </c>
      <c r="H231">
        <f t="shared" si="3"/>
        <v>5</v>
      </c>
    </row>
    <row r="232" spans="1:8" x14ac:dyDescent="0.25">
      <c r="A232">
        <v>156</v>
      </c>
      <c r="B232" t="str">
        <f>STANDINGS_ERA[[#This Row],[Team]]&amp;STANDINGS_ERA[[#This Row],[League]]</f>
        <v>LittlefingerMain Event Online April 1 1 pm ET League 1</v>
      </c>
      <c r="C232" t="s">
        <v>777</v>
      </c>
      <c r="D232" t="s">
        <v>778</v>
      </c>
      <c r="E232" t="s">
        <v>441</v>
      </c>
      <c r="F232">
        <v>3.9940000000000002</v>
      </c>
      <c r="G232">
        <v>325</v>
      </c>
      <c r="H232">
        <f t="shared" si="3"/>
        <v>6</v>
      </c>
    </row>
    <row r="233" spans="1:8" x14ac:dyDescent="0.25">
      <c r="A233">
        <v>229</v>
      </c>
      <c r="B233" t="str">
        <f>STANDINGS_ERA[[#This Row],[Team]]&amp;STANDINGS_ERA[[#This Row],[League]]</f>
        <v>Men Without HelmetsMain Event Online April 1 1 pm ET League 1</v>
      </c>
      <c r="C233" t="s">
        <v>194</v>
      </c>
      <c r="D233" t="s">
        <v>195</v>
      </c>
      <c r="E233" t="s">
        <v>441</v>
      </c>
      <c r="F233">
        <v>4.1050000000000004</v>
      </c>
      <c r="G233">
        <v>252</v>
      </c>
      <c r="H233">
        <f t="shared" si="3"/>
        <v>7</v>
      </c>
    </row>
    <row r="234" spans="1:8" x14ac:dyDescent="0.25">
      <c r="A234">
        <v>238</v>
      </c>
      <c r="B234" t="str">
        <f>STANDINGS_ERA[[#This Row],[Team]]&amp;STANDINGS_ERA[[#This Row],[League]]</f>
        <v>Champagne SwagMain Event Online April 1 1 pm ET League 1</v>
      </c>
      <c r="C234" t="s">
        <v>101</v>
      </c>
      <c r="D234" t="s">
        <v>103</v>
      </c>
      <c r="E234" t="s">
        <v>441</v>
      </c>
      <c r="F234">
        <v>4.1180000000000003</v>
      </c>
      <c r="G234">
        <v>243</v>
      </c>
      <c r="H234">
        <f t="shared" si="3"/>
        <v>8</v>
      </c>
    </row>
    <row r="235" spans="1:8" x14ac:dyDescent="0.25">
      <c r="A235">
        <v>244</v>
      </c>
      <c r="B235" t="str">
        <f>STANDINGS_ERA[[#This Row],[Team]]&amp;STANDINGS_ERA[[#This Row],[League]]</f>
        <v>Penny LoverMain Event Online April 1 1 pm ET League 1</v>
      </c>
      <c r="C235" t="s">
        <v>662</v>
      </c>
      <c r="D235" t="s">
        <v>125</v>
      </c>
      <c r="E235" t="s">
        <v>441</v>
      </c>
      <c r="F235">
        <v>4.13</v>
      </c>
      <c r="G235">
        <v>237</v>
      </c>
      <c r="H235">
        <f t="shared" si="3"/>
        <v>9</v>
      </c>
    </row>
    <row r="236" spans="1:8" x14ac:dyDescent="0.25">
      <c r="A236">
        <v>305</v>
      </c>
      <c r="B236" t="str">
        <f>STANDINGS_ERA[[#This Row],[Team]]&amp;STANDINGS_ERA[[#This Row],[League]]</f>
        <v>Team KaufmannMain Event Online April 1 1 pm ET League 1</v>
      </c>
      <c r="C236" t="s">
        <v>475</v>
      </c>
      <c r="D236" t="s">
        <v>476</v>
      </c>
      <c r="E236" t="s">
        <v>441</v>
      </c>
      <c r="F236">
        <v>4.2169999999999996</v>
      </c>
      <c r="G236">
        <v>176</v>
      </c>
      <c r="H236">
        <f t="shared" si="3"/>
        <v>10</v>
      </c>
    </row>
    <row r="237" spans="1:8" x14ac:dyDescent="0.25">
      <c r="A237">
        <v>332</v>
      </c>
      <c r="B237" t="str">
        <f>STANDINGS_ERA[[#This Row],[Team]]&amp;STANDINGS_ERA[[#This Row],[League]]</f>
        <v>Team MadaniMain Event Online April 1 1 pm ET League 1</v>
      </c>
      <c r="C237" t="s">
        <v>153</v>
      </c>
      <c r="D237" t="s">
        <v>153</v>
      </c>
      <c r="E237" t="s">
        <v>441</v>
      </c>
      <c r="F237">
        <v>4.2649999999999997</v>
      </c>
      <c r="G237">
        <v>149</v>
      </c>
      <c r="H237">
        <f t="shared" si="3"/>
        <v>11</v>
      </c>
    </row>
    <row r="238" spans="1:8" x14ac:dyDescent="0.25">
      <c r="A238">
        <v>379</v>
      </c>
      <c r="B238" t="str">
        <f>STANDINGS_ERA[[#This Row],[Team]]&amp;STANDINGS_ERA[[#This Row],[League]]</f>
        <v>Impaired PhysiciansMain Event Online April 1 1 pm ET League 1</v>
      </c>
      <c r="C238" t="s">
        <v>38</v>
      </c>
      <c r="D238" t="s">
        <v>39</v>
      </c>
      <c r="E238" t="s">
        <v>441</v>
      </c>
      <c r="F238">
        <v>4.3620000000000001</v>
      </c>
      <c r="G238">
        <v>102</v>
      </c>
      <c r="H238">
        <f t="shared" si="3"/>
        <v>12</v>
      </c>
    </row>
    <row r="239" spans="1:8" x14ac:dyDescent="0.25">
      <c r="A239">
        <v>389</v>
      </c>
      <c r="B239" t="str">
        <f>STANDINGS_ERA[[#This Row],[Team]]&amp;STANDINGS_ERA[[#This Row],[League]]</f>
        <v>Team thomasMain Event Online April 1 1 pm ET League 1</v>
      </c>
      <c r="C239" t="s">
        <v>695</v>
      </c>
      <c r="D239" t="s">
        <v>696</v>
      </c>
      <c r="E239" t="s">
        <v>441</v>
      </c>
      <c r="F239">
        <v>4.3840000000000003</v>
      </c>
      <c r="G239">
        <v>92</v>
      </c>
      <c r="H239">
        <f t="shared" si="3"/>
        <v>13</v>
      </c>
    </row>
    <row r="240" spans="1:8" x14ac:dyDescent="0.25">
      <c r="A240">
        <v>460</v>
      </c>
      <c r="B240" t="str">
        <f>STANDINGS_ERA[[#This Row],[Team]]&amp;STANDINGS_ERA[[#This Row],[League]]</f>
        <v>Team TwoninerMain Event Online April 1 1 pm ET League 1</v>
      </c>
      <c r="C240" t="s">
        <v>884</v>
      </c>
      <c r="D240" t="s">
        <v>401</v>
      </c>
      <c r="E240" t="s">
        <v>441</v>
      </c>
      <c r="F240">
        <v>4.6529999999999996</v>
      </c>
      <c r="G240">
        <v>21</v>
      </c>
      <c r="H240">
        <f t="shared" si="3"/>
        <v>14</v>
      </c>
    </row>
    <row r="241" spans="1:8" x14ac:dyDescent="0.25">
      <c r="A241">
        <v>462</v>
      </c>
      <c r="B241" t="str">
        <f>STANDINGS_ERA[[#This Row],[Team]]&amp;STANDINGS_ERA[[#This Row],[League]]</f>
        <v>Infinity Management GroupMain Event Online April 1 1 pm ET League 1</v>
      </c>
      <c r="C241" t="s">
        <v>354</v>
      </c>
      <c r="D241" t="s">
        <v>355</v>
      </c>
      <c r="E241" t="s">
        <v>441</v>
      </c>
      <c r="F241">
        <v>4.6829999999999998</v>
      </c>
      <c r="G241">
        <v>19</v>
      </c>
      <c r="H241">
        <f t="shared" si="3"/>
        <v>15</v>
      </c>
    </row>
    <row r="242" spans="1:8" x14ac:dyDescent="0.25">
      <c r="A242">
        <v>1</v>
      </c>
      <c r="B242" t="str">
        <f>STANDINGS_ERA[[#This Row],[Team]]&amp;STANDINGS_ERA[[#This Row],[League]]</f>
        <v>BAG BALLSMain Event Online April 1 1 pm ET League 2</v>
      </c>
      <c r="C242" t="s">
        <v>722</v>
      </c>
      <c r="D242" t="s">
        <v>723</v>
      </c>
      <c r="E242" t="s">
        <v>444</v>
      </c>
      <c r="F242">
        <v>3.125</v>
      </c>
      <c r="G242">
        <v>480</v>
      </c>
      <c r="H242">
        <f t="shared" si="3"/>
        <v>1</v>
      </c>
    </row>
    <row r="243" spans="1:8" x14ac:dyDescent="0.25">
      <c r="A243">
        <v>48</v>
      </c>
      <c r="B243" t="str">
        <f>STANDINGS_ERA[[#This Row],[Team]]&amp;STANDINGS_ERA[[#This Row],[League]]</f>
        <v>Team PaolucciMain Event Online April 1 1 pm ET League 2</v>
      </c>
      <c r="C243" t="s">
        <v>120</v>
      </c>
      <c r="D243" t="s">
        <v>121</v>
      </c>
      <c r="E243" t="s">
        <v>444</v>
      </c>
      <c r="F243">
        <v>3.734</v>
      </c>
      <c r="G243">
        <v>433</v>
      </c>
      <c r="H243">
        <f t="shared" si="3"/>
        <v>2</v>
      </c>
    </row>
    <row r="244" spans="1:8" x14ac:dyDescent="0.25">
      <c r="A244">
        <v>74</v>
      </c>
      <c r="B244" t="str">
        <f>STANDINGS_ERA[[#This Row],[Team]]&amp;STANDINGS_ERA[[#This Row],[League]]</f>
        <v>How U Doin ME2Main Event Online April 1 1 pm ET League 2</v>
      </c>
      <c r="C244" t="s">
        <v>443</v>
      </c>
      <c r="D244" t="s">
        <v>230</v>
      </c>
      <c r="E244" t="s">
        <v>444</v>
      </c>
      <c r="F244">
        <v>3.8119999999999998</v>
      </c>
      <c r="G244">
        <v>407</v>
      </c>
      <c r="H244">
        <f t="shared" si="3"/>
        <v>3</v>
      </c>
    </row>
    <row r="245" spans="1:8" x14ac:dyDescent="0.25">
      <c r="A245">
        <v>120</v>
      </c>
      <c r="B245" t="str">
        <f>STANDINGS_ERA[[#This Row],[Team]]&amp;STANDINGS_ERA[[#This Row],[League]]</f>
        <v>Miggy's CrownMain Event Online April 1 1 pm ET League 2</v>
      </c>
      <c r="C245" t="s">
        <v>83</v>
      </c>
      <c r="D245" t="s">
        <v>84</v>
      </c>
      <c r="E245" t="s">
        <v>444</v>
      </c>
      <c r="F245">
        <v>3.94</v>
      </c>
      <c r="G245">
        <v>361</v>
      </c>
      <c r="H245">
        <f t="shared" si="3"/>
        <v>4</v>
      </c>
    </row>
    <row r="246" spans="1:8" x14ac:dyDescent="0.25">
      <c r="A246">
        <v>132</v>
      </c>
      <c r="B246" t="str">
        <f>STANDINGS_ERA[[#This Row],[Team]]&amp;STANDINGS_ERA[[#This Row],[League]]</f>
        <v>Hot Ham WaterMain Event Online April 1 1 pm ET League 2</v>
      </c>
      <c r="C246" t="s">
        <v>592</v>
      </c>
      <c r="D246" t="s">
        <v>100</v>
      </c>
      <c r="E246" t="s">
        <v>444</v>
      </c>
      <c r="F246">
        <v>3.9609999999999999</v>
      </c>
      <c r="G246">
        <v>349</v>
      </c>
      <c r="H246">
        <f t="shared" si="3"/>
        <v>5</v>
      </c>
    </row>
    <row r="247" spans="1:8" x14ac:dyDescent="0.25">
      <c r="A247">
        <v>163</v>
      </c>
      <c r="B247" t="str">
        <f>STANDINGS_ERA[[#This Row],[Team]]&amp;STANDINGS_ERA[[#This Row],[League]]</f>
        <v>WAR GamesMain Event Online April 1 1 pm ET League 2</v>
      </c>
      <c r="C247" t="s">
        <v>632</v>
      </c>
      <c r="D247" t="s">
        <v>117</v>
      </c>
      <c r="E247" t="s">
        <v>444</v>
      </c>
      <c r="F247">
        <v>4.0049999999999999</v>
      </c>
      <c r="G247">
        <v>318</v>
      </c>
      <c r="H247">
        <f t="shared" si="3"/>
        <v>6</v>
      </c>
    </row>
    <row r="248" spans="1:8" x14ac:dyDescent="0.25">
      <c r="A248">
        <v>206</v>
      </c>
      <c r="B248" t="str">
        <f>STANDINGS_ERA[[#This Row],[Team]]&amp;STANDINGS_ERA[[#This Row],[League]]</f>
        <v>Shug KnightsMain Event Online April 1 1 pm ET League 2</v>
      </c>
      <c r="C248" t="s">
        <v>485</v>
      </c>
      <c r="D248" t="s">
        <v>486</v>
      </c>
      <c r="E248" t="s">
        <v>444</v>
      </c>
      <c r="F248">
        <v>4.0620000000000003</v>
      </c>
      <c r="G248">
        <v>275</v>
      </c>
      <c r="H248">
        <f t="shared" si="3"/>
        <v>7</v>
      </c>
    </row>
    <row r="249" spans="1:8" x14ac:dyDescent="0.25">
      <c r="A249">
        <v>256</v>
      </c>
      <c r="B249" t="str">
        <f>STANDINGS_ERA[[#This Row],[Team]]&amp;STANDINGS_ERA[[#This Row],[League]]</f>
        <v>Team RedgraveMain Event Online April 1 1 pm ET League 2</v>
      </c>
      <c r="C249" t="s">
        <v>821</v>
      </c>
      <c r="D249" t="s">
        <v>239</v>
      </c>
      <c r="E249" t="s">
        <v>444</v>
      </c>
      <c r="F249">
        <v>4.1399999999999997</v>
      </c>
      <c r="G249">
        <v>225</v>
      </c>
      <c r="H249">
        <f t="shared" si="3"/>
        <v>8</v>
      </c>
    </row>
    <row r="250" spans="1:8" x14ac:dyDescent="0.25">
      <c r="A250">
        <v>309</v>
      </c>
      <c r="B250" t="str">
        <f>STANDINGS_ERA[[#This Row],[Team]]&amp;STANDINGS_ERA[[#This Row],[League]]</f>
        <v>The Justice BerrysMain Event Online April 1 1 pm ET League 2</v>
      </c>
      <c r="C250" t="s">
        <v>594</v>
      </c>
      <c r="D250" t="s">
        <v>69</v>
      </c>
      <c r="E250" t="s">
        <v>444</v>
      </c>
      <c r="F250">
        <v>4.2240000000000002</v>
      </c>
      <c r="G250">
        <v>172</v>
      </c>
      <c r="H250">
        <f t="shared" si="3"/>
        <v>9</v>
      </c>
    </row>
    <row r="251" spans="1:8" x14ac:dyDescent="0.25">
      <c r="A251">
        <v>338</v>
      </c>
      <c r="B251" t="str">
        <f>STANDINGS_ERA[[#This Row],[Team]]&amp;STANDINGS_ERA[[#This Row],[League]]</f>
        <v>Joaquin PhoenixMain Event Online April 1 1 pm ET League 2</v>
      </c>
      <c r="C251" t="s">
        <v>637</v>
      </c>
      <c r="D251" t="s">
        <v>638</v>
      </c>
      <c r="E251" t="s">
        <v>444</v>
      </c>
      <c r="F251">
        <v>4.2709999999999999</v>
      </c>
      <c r="G251">
        <v>143</v>
      </c>
      <c r="H251">
        <f t="shared" si="3"/>
        <v>10</v>
      </c>
    </row>
    <row r="252" spans="1:8" x14ac:dyDescent="0.25">
      <c r="A252">
        <v>360</v>
      </c>
      <c r="B252" t="str">
        <f>STANDINGS_ERA[[#This Row],[Team]]&amp;STANDINGS_ERA[[#This Row],[League]]</f>
        <v>Slowly I TurnedMain Event Online April 1 1 pm ET League 2</v>
      </c>
      <c r="C252" t="s">
        <v>590</v>
      </c>
      <c r="D252" t="s">
        <v>253</v>
      </c>
      <c r="E252" t="s">
        <v>444</v>
      </c>
      <c r="F252">
        <v>4.3220000000000001</v>
      </c>
      <c r="G252">
        <v>121</v>
      </c>
      <c r="H252">
        <f t="shared" si="3"/>
        <v>11</v>
      </c>
    </row>
    <row r="253" spans="1:8" x14ac:dyDescent="0.25">
      <c r="A253">
        <v>401</v>
      </c>
      <c r="B253" t="str">
        <f>STANDINGS_ERA[[#This Row],[Team]]&amp;STANDINGS_ERA[[#This Row],[League]]</f>
        <v>Ryan's Laying the AxlerodMain Event Online April 1 1 pm ET League 2</v>
      </c>
      <c r="C253" t="s">
        <v>855</v>
      </c>
      <c r="D253" t="s">
        <v>56</v>
      </c>
      <c r="E253" t="s">
        <v>444</v>
      </c>
      <c r="F253">
        <v>4.4240000000000004</v>
      </c>
      <c r="G253">
        <v>80</v>
      </c>
      <c r="H253">
        <f t="shared" si="3"/>
        <v>12</v>
      </c>
    </row>
    <row r="254" spans="1:8" x14ac:dyDescent="0.25">
      <c r="A254">
        <v>402</v>
      </c>
      <c r="B254" t="str">
        <f>STANDINGS_ERA[[#This Row],[Team]]&amp;STANDINGS_ERA[[#This Row],[League]]</f>
        <v>Reverse BlindsideMain Event Online April 1 1 pm ET League 2</v>
      </c>
      <c r="C254" t="s">
        <v>734</v>
      </c>
      <c r="D254" t="s">
        <v>735</v>
      </c>
      <c r="E254" t="s">
        <v>444</v>
      </c>
      <c r="F254">
        <v>4.4269999999999996</v>
      </c>
      <c r="G254">
        <v>79</v>
      </c>
      <c r="H254">
        <f t="shared" si="3"/>
        <v>13</v>
      </c>
    </row>
    <row r="255" spans="1:8" x14ac:dyDescent="0.25">
      <c r="A255">
        <v>419</v>
      </c>
      <c r="B255" t="str">
        <f>STANDINGS_ERA[[#This Row],[Team]]&amp;STANDINGS_ERA[[#This Row],[League]]</f>
        <v>Who is next on the Disabled List V2Main Event Online April 1 1 pm ET League 2</v>
      </c>
      <c r="C255" t="s">
        <v>764</v>
      </c>
      <c r="D255" t="s">
        <v>256</v>
      </c>
      <c r="E255" t="s">
        <v>444</v>
      </c>
      <c r="F255">
        <v>4.4930000000000003</v>
      </c>
      <c r="G255">
        <v>62</v>
      </c>
      <c r="H255">
        <f t="shared" si="3"/>
        <v>14</v>
      </c>
    </row>
    <row r="256" spans="1:8" x14ac:dyDescent="0.25">
      <c r="A256">
        <v>425</v>
      </c>
      <c r="B256" t="str">
        <f>STANDINGS_ERA[[#This Row],[Team]]&amp;STANDINGS_ERA[[#This Row],[League]]</f>
        <v>Going Going GoneMain Event Online April 1 1 pm ET League 2</v>
      </c>
      <c r="C256" t="s">
        <v>688</v>
      </c>
      <c r="D256" t="s">
        <v>689</v>
      </c>
      <c r="E256" t="s">
        <v>444</v>
      </c>
      <c r="F256">
        <v>4.5030000000000001</v>
      </c>
      <c r="G256">
        <v>56</v>
      </c>
      <c r="H256">
        <f t="shared" si="3"/>
        <v>15</v>
      </c>
    </row>
    <row r="257" spans="1:8" x14ac:dyDescent="0.25">
      <c r="A257">
        <v>34</v>
      </c>
      <c r="B257" t="str">
        <f>STANDINGS_ERA[[#This Row],[Team]]&amp;STANDINGS_ERA[[#This Row],[League]]</f>
        <v>Red MuleMain Event Online April 1 1 pm ET League 3</v>
      </c>
      <c r="C257" t="s">
        <v>369</v>
      </c>
      <c r="D257" t="s">
        <v>369</v>
      </c>
      <c r="E257" t="s">
        <v>442</v>
      </c>
      <c r="F257">
        <v>3.669</v>
      </c>
      <c r="G257">
        <v>447</v>
      </c>
      <c r="H257">
        <f t="shared" si="3"/>
        <v>1</v>
      </c>
    </row>
    <row r="258" spans="1:8" x14ac:dyDescent="0.25">
      <c r="A258">
        <v>119</v>
      </c>
      <c r="B258" t="str">
        <f>STANDINGS_ERA[[#This Row],[Team]]&amp;STANDINGS_ERA[[#This Row],[League]]</f>
        <v>Team BenjaminMain Event Online April 1 1 pm ET League 3</v>
      </c>
      <c r="C258" t="s">
        <v>260</v>
      </c>
      <c r="D258" t="s">
        <v>261</v>
      </c>
      <c r="E258" t="s">
        <v>442</v>
      </c>
      <c r="F258">
        <v>3.9380000000000002</v>
      </c>
      <c r="G258">
        <v>362</v>
      </c>
      <c r="H258">
        <f t="shared" ref="H258:H321" si="4">IF(E258=E257,H257+1,1)</f>
        <v>2</v>
      </c>
    </row>
    <row r="259" spans="1:8" x14ac:dyDescent="0.25">
      <c r="A259">
        <v>178</v>
      </c>
      <c r="B259" t="str">
        <f>STANDINGS_ERA[[#This Row],[Team]]&amp;STANDINGS_ERA[[#This Row],[League]]</f>
        <v>Don DiegoMain Event Online April 1 1 pm ET League 3</v>
      </c>
      <c r="C259" t="s">
        <v>329</v>
      </c>
      <c r="D259" t="s">
        <v>330</v>
      </c>
      <c r="E259" t="s">
        <v>442</v>
      </c>
      <c r="F259">
        <v>4.0229999999999997</v>
      </c>
      <c r="G259">
        <v>303</v>
      </c>
      <c r="H259">
        <f t="shared" si="4"/>
        <v>3</v>
      </c>
    </row>
    <row r="260" spans="1:8" x14ac:dyDescent="0.25">
      <c r="A260">
        <v>212</v>
      </c>
      <c r="B260" t="str">
        <f>STANDINGS_ERA[[#This Row],[Team]]&amp;STANDINGS_ERA[[#This Row],[League]]</f>
        <v>DOUGHBOYSMain Event Online April 1 1 pm ET League 3</v>
      </c>
      <c r="C260" t="s">
        <v>48</v>
      </c>
      <c r="D260" t="s">
        <v>49</v>
      </c>
      <c r="E260" t="s">
        <v>442</v>
      </c>
      <c r="F260">
        <v>4.0720000000000001</v>
      </c>
      <c r="G260">
        <v>269</v>
      </c>
      <c r="H260">
        <f t="shared" si="4"/>
        <v>4</v>
      </c>
    </row>
    <row r="261" spans="1:8" x14ac:dyDescent="0.25">
      <c r="A261">
        <v>235</v>
      </c>
      <c r="B261" t="str">
        <f>STANDINGS_ERA[[#This Row],[Team]]&amp;STANDINGS_ERA[[#This Row],[League]]</f>
        <v>SD GiantsMain Event Online April 1 1 pm ET League 3</v>
      </c>
      <c r="C261" t="s">
        <v>721</v>
      </c>
      <c r="D261" t="s">
        <v>221</v>
      </c>
      <c r="E261" t="s">
        <v>442</v>
      </c>
      <c r="F261">
        <v>4.1150000000000002</v>
      </c>
      <c r="G261">
        <v>246</v>
      </c>
      <c r="H261">
        <f t="shared" si="4"/>
        <v>5</v>
      </c>
    </row>
    <row r="262" spans="1:8" x14ac:dyDescent="0.25">
      <c r="A262">
        <v>236</v>
      </c>
      <c r="B262" t="str">
        <f>STANDINGS_ERA[[#This Row],[Team]]&amp;STANDINGS_ERA[[#This Row],[League]]</f>
        <v>THE MACHINEMain Event Online April 1 1 pm ET League 3</v>
      </c>
      <c r="C262" t="s">
        <v>856</v>
      </c>
      <c r="D262" t="s">
        <v>857</v>
      </c>
      <c r="E262" t="s">
        <v>442</v>
      </c>
      <c r="F262">
        <v>4.117</v>
      </c>
      <c r="G262">
        <v>245</v>
      </c>
      <c r="H262">
        <f t="shared" si="4"/>
        <v>6</v>
      </c>
    </row>
    <row r="263" spans="1:8" x14ac:dyDescent="0.25">
      <c r="A263">
        <v>246</v>
      </c>
      <c r="B263" t="str">
        <f>STANDINGS_ERA[[#This Row],[Team]]&amp;STANDINGS_ERA[[#This Row],[League]]</f>
        <v>Long DongMain Event Online April 1 1 pm ET League 3</v>
      </c>
      <c r="C263" t="s">
        <v>534</v>
      </c>
      <c r="D263" t="s">
        <v>526</v>
      </c>
      <c r="E263" t="s">
        <v>442</v>
      </c>
      <c r="F263">
        <v>4.1310000000000002</v>
      </c>
      <c r="G263">
        <v>235</v>
      </c>
      <c r="H263">
        <f t="shared" si="4"/>
        <v>7</v>
      </c>
    </row>
    <row r="264" spans="1:8" x14ac:dyDescent="0.25">
      <c r="A264">
        <v>248</v>
      </c>
      <c r="B264" t="str">
        <f>STANDINGS_ERA[[#This Row],[Team]]&amp;STANDINGS_ERA[[#This Row],[League]]</f>
        <v>Poopy ToothMain Event Online April 1 1 pm ET League 3</v>
      </c>
      <c r="C264" t="s">
        <v>378</v>
      </c>
      <c r="D264" t="s">
        <v>379</v>
      </c>
      <c r="E264" t="s">
        <v>442</v>
      </c>
      <c r="F264">
        <v>4.1340000000000003</v>
      </c>
      <c r="G264">
        <v>233</v>
      </c>
      <c r="H264">
        <f t="shared" si="4"/>
        <v>8</v>
      </c>
    </row>
    <row r="265" spans="1:8" x14ac:dyDescent="0.25">
      <c r="A265">
        <v>284</v>
      </c>
      <c r="B265" t="str">
        <f>STANDINGS_ERA[[#This Row],[Team]]&amp;STANDINGS_ERA[[#This Row],[League]]</f>
        <v>Ashley BearsMain Event Online April 1 1 pm ET League 3</v>
      </c>
      <c r="C265" t="s">
        <v>766</v>
      </c>
      <c r="D265" t="s">
        <v>232</v>
      </c>
      <c r="E265" t="s">
        <v>442</v>
      </c>
      <c r="F265">
        <v>4.1870000000000003</v>
      </c>
      <c r="G265">
        <v>197</v>
      </c>
      <c r="H265">
        <f t="shared" si="4"/>
        <v>9</v>
      </c>
    </row>
    <row r="266" spans="1:8" x14ac:dyDescent="0.25">
      <c r="A266">
        <v>302</v>
      </c>
      <c r="B266" t="str">
        <f>STANDINGS_ERA[[#This Row],[Team]]&amp;STANDINGS_ERA[[#This Row],[League]]</f>
        <v>Monogomy SucksMain Event Online April 1 1 pm ET League 3</v>
      </c>
      <c r="C266" t="s">
        <v>595</v>
      </c>
      <c r="D266" t="s">
        <v>596</v>
      </c>
      <c r="E266" t="s">
        <v>442</v>
      </c>
      <c r="F266">
        <v>4.2149999999999999</v>
      </c>
      <c r="G266">
        <v>179</v>
      </c>
      <c r="H266">
        <f t="shared" si="4"/>
        <v>10</v>
      </c>
    </row>
    <row r="267" spans="1:8" x14ac:dyDescent="0.25">
      <c r="A267">
        <v>313</v>
      </c>
      <c r="B267" t="str">
        <f>STANDINGS_ERA[[#This Row],[Team]]&amp;STANDINGS_ERA[[#This Row],[League]]</f>
        <v>JoeSoDefMain Event Online April 1 1 pm ET League 3</v>
      </c>
      <c r="C267" t="s">
        <v>163</v>
      </c>
      <c r="D267" t="s">
        <v>164</v>
      </c>
      <c r="E267" t="s">
        <v>442</v>
      </c>
      <c r="F267">
        <v>4.2300000000000004</v>
      </c>
      <c r="G267">
        <v>168</v>
      </c>
      <c r="H267">
        <f t="shared" si="4"/>
        <v>11</v>
      </c>
    </row>
    <row r="268" spans="1:8" x14ac:dyDescent="0.25">
      <c r="A268">
        <v>320</v>
      </c>
      <c r="B268" t="str">
        <f>STANDINGS_ERA[[#This Row],[Team]]&amp;STANDINGS_ERA[[#This Row],[League]]</f>
        <v>Navel LintMain Event Online April 1 1 pm ET League 3</v>
      </c>
      <c r="C268" t="s">
        <v>277</v>
      </c>
      <c r="D268" t="s">
        <v>278</v>
      </c>
      <c r="E268" t="s">
        <v>442</v>
      </c>
      <c r="F268">
        <v>4.2409999999999997</v>
      </c>
      <c r="G268">
        <v>161</v>
      </c>
      <c r="H268">
        <f t="shared" si="4"/>
        <v>12</v>
      </c>
    </row>
    <row r="269" spans="1:8" x14ac:dyDescent="0.25">
      <c r="A269">
        <v>328</v>
      </c>
      <c r="B269" t="str">
        <f>STANDINGS_ERA[[#This Row],[Team]]&amp;STANDINGS_ERA[[#This Row],[League]]</f>
        <v>bluebloodsMain Event Online April 1 1 pm ET League 3</v>
      </c>
      <c r="C269" t="s">
        <v>199</v>
      </c>
      <c r="D269" t="s">
        <v>200</v>
      </c>
      <c r="E269" t="s">
        <v>442</v>
      </c>
      <c r="F269">
        <v>4.2519999999999998</v>
      </c>
      <c r="G269">
        <v>153</v>
      </c>
      <c r="H269">
        <f t="shared" si="4"/>
        <v>13</v>
      </c>
    </row>
    <row r="270" spans="1:8" x14ac:dyDescent="0.25">
      <c r="A270">
        <v>372</v>
      </c>
      <c r="B270" t="str">
        <f>STANDINGS_ERA[[#This Row],[Team]]&amp;STANDINGS_ERA[[#This Row],[League]]</f>
        <v>Big Mac Attack MainMain Event Online April 1 1 pm ET League 3</v>
      </c>
      <c r="C270" t="s">
        <v>597</v>
      </c>
      <c r="D270" t="s">
        <v>23</v>
      </c>
      <c r="E270" t="s">
        <v>442</v>
      </c>
      <c r="F270">
        <v>4.3550000000000004</v>
      </c>
      <c r="G270">
        <v>109</v>
      </c>
      <c r="H270">
        <f t="shared" si="4"/>
        <v>14</v>
      </c>
    </row>
    <row r="271" spans="1:8" x14ac:dyDescent="0.25">
      <c r="A271">
        <v>420</v>
      </c>
      <c r="B271" t="str">
        <f>STANDINGS_ERA[[#This Row],[Team]]&amp;STANDINGS_ERA[[#This Row],[League]]</f>
        <v>Chico Lind's Hermanos - MAIN 4/1Main Event Online April 1 1 pm ET League 3</v>
      </c>
      <c r="C271" t="s">
        <v>781</v>
      </c>
      <c r="D271" t="s">
        <v>185</v>
      </c>
      <c r="E271" t="s">
        <v>442</v>
      </c>
      <c r="F271">
        <v>4.4950000000000001</v>
      </c>
      <c r="G271">
        <v>61</v>
      </c>
      <c r="H271">
        <f t="shared" si="4"/>
        <v>15</v>
      </c>
    </row>
    <row r="272" spans="1:8" x14ac:dyDescent="0.25">
      <c r="A272">
        <v>2</v>
      </c>
      <c r="B272" t="str">
        <f>STANDINGS_ERA[[#This Row],[Team]]&amp;STANDINGS_ERA[[#This Row],[League]]</f>
        <v>Mr. Wilhelm's B SquadMain Event Online April 1 1 pm ET League 4</v>
      </c>
      <c r="C272" t="s">
        <v>427</v>
      </c>
      <c r="D272" t="s">
        <v>428</v>
      </c>
      <c r="E272" t="s">
        <v>417</v>
      </c>
      <c r="F272">
        <v>3.27</v>
      </c>
      <c r="G272">
        <v>479</v>
      </c>
      <c r="H272">
        <f t="shared" si="4"/>
        <v>1</v>
      </c>
    </row>
    <row r="273" spans="1:8" x14ac:dyDescent="0.25">
      <c r="A273">
        <v>36</v>
      </c>
      <c r="B273" t="str">
        <f>STANDINGS_ERA[[#This Row],[Team]]&amp;STANDINGS_ERA[[#This Row],[League]]</f>
        <v>Paradoxical HrbekMain Event Online April 1 1 pm ET League 4</v>
      </c>
      <c r="C273" t="s">
        <v>416</v>
      </c>
      <c r="D273" t="s">
        <v>349</v>
      </c>
      <c r="E273" t="s">
        <v>417</v>
      </c>
      <c r="F273">
        <v>3.6840000000000002</v>
      </c>
      <c r="G273">
        <v>445</v>
      </c>
      <c r="H273">
        <f t="shared" si="4"/>
        <v>2</v>
      </c>
    </row>
    <row r="274" spans="1:8" x14ac:dyDescent="0.25">
      <c r="A274">
        <v>57</v>
      </c>
      <c r="B274" t="str">
        <f>STANDINGS_ERA[[#This Row],[Team]]&amp;STANDINGS_ERA[[#This Row],[League]]</f>
        <v>Hell Bent For LeatherMain Event Online April 1 1 pm ET League 4</v>
      </c>
      <c r="C274" t="s">
        <v>414</v>
      </c>
      <c r="D274" t="s">
        <v>92</v>
      </c>
      <c r="E274" t="s">
        <v>417</v>
      </c>
      <c r="F274">
        <v>3.7679999999999998</v>
      </c>
      <c r="G274">
        <v>424</v>
      </c>
      <c r="H274">
        <f t="shared" si="4"/>
        <v>3</v>
      </c>
    </row>
    <row r="275" spans="1:8" x14ac:dyDescent="0.25">
      <c r="A275">
        <v>73</v>
      </c>
      <c r="B275" t="str">
        <f>STANDINGS_ERA[[#This Row],[Team]]&amp;STANDINGS_ERA[[#This Row],[League]]</f>
        <v>Trunk Monkey TooMain Event Online April 1 1 pm ET League 4</v>
      </c>
      <c r="C275" t="s">
        <v>496</v>
      </c>
      <c r="D275" t="s">
        <v>439</v>
      </c>
      <c r="E275" t="s">
        <v>417</v>
      </c>
      <c r="F275">
        <v>3.8109999999999999</v>
      </c>
      <c r="G275">
        <v>408</v>
      </c>
      <c r="H275">
        <f t="shared" si="4"/>
        <v>4</v>
      </c>
    </row>
    <row r="276" spans="1:8" x14ac:dyDescent="0.25">
      <c r="A276">
        <v>79</v>
      </c>
      <c r="B276" t="str">
        <f>STANDINGS_ERA[[#This Row],[Team]]&amp;STANDINGS_ERA[[#This Row],[League]]</f>
        <v>Pine Tar Pros- ME4Main Event Online April 1 1 pm ET League 4</v>
      </c>
      <c r="C276" t="s">
        <v>501</v>
      </c>
      <c r="D276" t="s">
        <v>502</v>
      </c>
      <c r="E276" t="s">
        <v>417</v>
      </c>
      <c r="F276">
        <v>3.8239999999999998</v>
      </c>
      <c r="G276">
        <v>402</v>
      </c>
      <c r="H276">
        <f t="shared" si="4"/>
        <v>5</v>
      </c>
    </row>
    <row r="277" spans="1:8" x14ac:dyDescent="0.25">
      <c r="A277">
        <v>112</v>
      </c>
      <c r="B277" t="str">
        <f>STANDINGS_ERA[[#This Row],[Team]]&amp;STANDINGS_ERA[[#This Row],[League]]</f>
        <v>Saggitariutt JefferspinMain Event Online April 1 1 pm ET League 4</v>
      </c>
      <c r="C277" t="s">
        <v>610</v>
      </c>
      <c r="D277" t="s">
        <v>382</v>
      </c>
      <c r="E277" t="s">
        <v>417</v>
      </c>
      <c r="F277">
        <v>3.9169999999999998</v>
      </c>
      <c r="G277">
        <v>369</v>
      </c>
      <c r="H277">
        <f t="shared" si="4"/>
        <v>6</v>
      </c>
    </row>
    <row r="278" spans="1:8" x14ac:dyDescent="0.25">
      <c r="A278">
        <v>254</v>
      </c>
      <c r="B278" t="str">
        <f>STANDINGS_ERA[[#This Row],[Team]]&amp;STANDINGS_ERA[[#This Row],[League]]</f>
        <v>BeaglesMain Event Online April 1 1 pm ET League 4</v>
      </c>
      <c r="C278" t="s">
        <v>285</v>
      </c>
      <c r="D278" t="s">
        <v>286</v>
      </c>
      <c r="E278" t="s">
        <v>417</v>
      </c>
      <c r="F278">
        <v>4.1379999999999999</v>
      </c>
      <c r="G278">
        <v>227</v>
      </c>
      <c r="H278">
        <f t="shared" si="4"/>
        <v>7</v>
      </c>
    </row>
    <row r="279" spans="1:8" x14ac:dyDescent="0.25">
      <c r="A279">
        <v>312</v>
      </c>
      <c r="B279" t="str">
        <f>STANDINGS_ERA[[#This Row],[Team]]&amp;STANDINGS_ERA[[#This Row],[League]]</f>
        <v>One Eyed JackMain Event Online April 1 1 pm ET League 4</v>
      </c>
      <c r="C279" t="s">
        <v>104</v>
      </c>
      <c r="D279" t="s">
        <v>343</v>
      </c>
      <c r="E279" t="s">
        <v>417</v>
      </c>
      <c r="F279">
        <v>4.2290000000000001</v>
      </c>
      <c r="G279">
        <v>169</v>
      </c>
      <c r="H279">
        <f t="shared" si="4"/>
        <v>8</v>
      </c>
    </row>
    <row r="280" spans="1:8" x14ac:dyDescent="0.25">
      <c r="A280">
        <v>347</v>
      </c>
      <c r="B280" t="str">
        <f>STANDINGS_ERA[[#This Row],[Team]]&amp;STANDINGS_ERA[[#This Row],[League]]</f>
        <v>Attie BabiesMain Event Online April 1 1 pm ET League 4</v>
      </c>
      <c r="C280" t="s">
        <v>155</v>
      </c>
      <c r="D280" t="s">
        <v>156</v>
      </c>
      <c r="E280" t="s">
        <v>417</v>
      </c>
      <c r="F280">
        <v>4.2939999999999996</v>
      </c>
      <c r="G280">
        <v>134</v>
      </c>
      <c r="H280">
        <f t="shared" si="4"/>
        <v>9</v>
      </c>
    </row>
    <row r="281" spans="1:8" x14ac:dyDescent="0.25">
      <c r="A281">
        <v>356</v>
      </c>
      <c r="B281" t="str">
        <f>STANDINGS_ERA[[#This Row],[Team]]&amp;STANDINGS_ERA[[#This Row],[League]]</f>
        <v>JUST A BIT OUTSIDEMain Event Online April 1 1 pm ET League 4</v>
      </c>
      <c r="C281" t="s">
        <v>762</v>
      </c>
      <c r="D281" t="s">
        <v>763</v>
      </c>
      <c r="E281" t="s">
        <v>417</v>
      </c>
      <c r="F281">
        <v>4.3140000000000001</v>
      </c>
      <c r="G281">
        <v>125</v>
      </c>
      <c r="H281">
        <f t="shared" si="4"/>
        <v>10</v>
      </c>
    </row>
    <row r="282" spans="1:8" x14ac:dyDescent="0.25">
      <c r="A282">
        <v>359</v>
      </c>
      <c r="B282" t="str">
        <f>STANDINGS_ERA[[#This Row],[Team]]&amp;STANDINGS_ERA[[#This Row],[League]]</f>
        <v>Brock The HouseMain Event Online April 1 1 pm ET League 4</v>
      </c>
      <c r="C282" t="s">
        <v>320</v>
      </c>
      <c r="D282" t="s">
        <v>178</v>
      </c>
      <c r="E282" t="s">
        <v>417</v>
      </c>
      <c r="F282">
        <v>4.3209999999999997</v>
      </c>
      <c r="G282">
        <v>122</v>
      </c>
      <c r="H282">
        <f t="shared" si="4"/>
        <v>11</v>
      </c>
    </row>
    <row r="283" spans="1:8" x14ac:dyDescent="0.25">
      <c r="A283">
        <v>366</v>
      </c>
      <c r="B283" t="str">
        <f>STANDINGS_ERA[[#This Row],[Team]]&amp;STANDINGS_ERA[[#This Row],[League]]</f>
        <v>Brutal KangarooMain Event Online April 1 1 pm ET League 4</v>
      </c>
      <c r="C283" t="s">
        <v>861</v>
      </c>
      <c r="D283" t="s">
        <v>862</v>
      </c>
      <c r="E283" t="s">
        <v>417</v>
      </c>
      <c r="F283">
        <v>4.3390000000000004</v>
      </c>
      <c r="G283">
        <v>115</v>
      </c>
      <c r="H283">
        <f t="shared" si="4"/>
        <v>12</v>
      </c>
    </row>
    <row r="284" spans="1:8" x14ac:dyDescent="0.25">
      <c r="A284">
        <v>443</v>
      </c>
      <c r="B284" t="str">
        <f>STANDINGS_ERA[[#This Row],[Team]]&amp;STANDINGS_ERA[[#This Row],[League]]</f>
        <v>Tulo-Git 2 QuitMain Event Online April 1 1 pm ET League 4</v>
      </c>
      <c r="C284" t="s">
        <v>835</v>
      </c>
      <c r="D284" t="s">
        <v>836</v>
      </c>
      <c r="E284" t="s">
        <v>417</v>
      </c>
      <c r="F284">
        <v>4.5590000000000002</v>
      </c>
      <c r="G284">
        <v>38</v>
      </c>
      <c r="H284">
        <f t="shared" si="4"/>
        <v>13</v>
      </c>
    </row>
    <row r="285" spans="1:8" x14ac:dyDescent="0.25">
      <c r="A285">
        <v>468</v>
      </c>
      <c r="B285" t="str">
        <f>STANDINGS_ERA[[#This Row],[Team]]&amp;STANDINGS_ERA[[#This Row],[League]]</f>
        <v>southpawsMain Event Online April 1 1 pm ET League 4</v>
      </c>
      <c r="C285" t="s">
        <v>392</v>
      </c>
      <c r="D285" t="s">
        <v>393</v>
      </c>
      <c r="E285" t="s">
        <v>417</v>
      </c>
      <c r="F285">
        <v>4.7009999999999996</v>
      </c>
      <c r="G285">
        <v>13</v>
      </c>
      <c r="H285">
        <f t="shared" si="4"/>
        <v>14</v>
      </c>
    </row>
    <row r="286" spans="1:8" x14ac:dyDescent="0.25">
      <c r="A286">
        <v>470</v>
      </c>
      <c r="B286" t="str">
        <f>STANDINGS_ERA[[#This Row],[Team]]&amp;STANDINGS_ERA[[#This Row],[League]]</f>
        <v>Trump's PsychiatristMain Event Online April 1 1 pm ET League 4</v>
      </c>
      <c r="C286" t="s">
        <v>887</v>
      </c>
      <c r="D286" t="s">
        <v>888</v>
      </c>
      <c r="E286" t="s">
        <v>417</v>
      </c>
      <c r="F286">
        <v>4.7050000000000001</v>
      </c>
      <c r="G286">
        <v>11</v>
      </c>
      <c r="H286">
        <f t="shared" si="4"/>
        <v>15</v>
      </c>
    </row>
    <row r="287" spans="1:8" x14ac:dyDescent="0.25">
      <c r="A287">
        <v>15</v>
      </c>
      <c r="B287" t="str">
        <f>STANDINGS_ERA[[#This Row],[Team]]&amp;STANDINGS_ERA[[#This Row],[League]]</f>
        <v>3DeepMain Event Online April 1 1 pm ET League 5</v>
      </c>
      <c r="C287" t="s">
        <v>783</v>
      </c>
      <c r="D287" t="s">
        <v>784</v>
      </c>
      <c r="E287" t="s">
        <v>451</v>
      </c>
      <c r="F287">
        <v>3.5209999999999999</v>
      </c>
      <c r="G287">
        <v>466</v>
      </c>
      <c r="H287">
        <f t="shared" si="4"/>
        <v>1</v>
      </c>
    </row>
    <row r="288" spans="1:8" x14ac:dyDescent="0.25">
      <c r="A288">
        <v>35</v>
      </c>
      <c r="B288" t="str">
        <f>STANDINGS_ERA[[#This Row],[Team]]&amp;STANDINGS_ERA[[#This Row],[League]]</f>
        <v>Winning Fantasy BaseballMain Event Online April 1 1 pm ET League 5</v>
      </c>
      <c r="C288" t="s">
        <v>311</v>
      </c>
      <c r="D288" t="s">
        <v>78</v>
      </c>
      <c r="E288" t="s">
        <v>451</v>
      </c>
      <c r="F288">
        <v>3.68</v>
      </c>
      <c r="G288">
        <v>446</v>
      </c>
      <c r="H288">
        <f t="shared" si="4"/>
        <v>2</v>
      </c>
    </row>
    <row r="289" spans="1:8" x14ac:dyDescent="0.25">
      <c r="A289">
        <v>104</v>
      </c>
      <c r="B289" t="str">
        <f>STANDINGS_ERA[[#This Row],[Team]]&amp;STANDINGS_ERA[[#This Row],[League]]</f>
        <v>Diamond KingsMain Event Online April 1 1 pm ET League 5</v>
      </c>
      <c r="C289" t="s">
        <v>41</v>
      </c>
      <c r="D289" t="s">
        <v>42</v>
      </c>
      <c r="E289" t="s">
        <v>451</v>
      </c>
      <c r="F289">
        <v>3.9079999999999999</v>
      </c>
      <c r="G289">
        <v>377</v>
      </c>
      <c r="H289">
        <f t="shared" si="4"/>
        <v>3</v>
      </c>
    </row>
    <row r="290" spans="1:8" x14ac:dyDescent="0.25">
      <c r="A290">
        <v>117</v>
      </c>
      <c r="B290" t="str">
        <f>STANDINGS_ERA[[#This Row],[Team]]&amp;STANDINGS_ERA[[#This Row],[League]]</f>
        <v>HEDELGOTITMain Event Online April 1 1 pm ET League 5</v>
      </c>
      <c r="C290" t="s">
        <v>601</v>
      </c>
      <c r="D290" t="s">
        <v>602</v>
      </c>
      <c r="E290" t="s">
        <v>451</v>
      </c>
      <c r="F290">
        <v>3.927</v>
      </c>
      <c r="G290">
        <v>364</v>
      </c>
      <c r="H290">
        <f t="shared" si="4"/>
        <v>4</v>
      </c>
    </row>
    <row r="291" spans="1:8" x14ac:dyDescent="0.25">
      <c r="A291">
        <v>125</v>
      </c>
      <c r="B291" t="str">
        <f>STANDINGS_ERA[[#This Row],[Team]]&amp;STANDINGS_ERA[[#This Row],[League]]</f>
        <v>Team SchaefferMain Event Online April 1 1 pm ET League 5</v>
      </c>
      <c r="C291" t="s">
        <v>350</v>
      </c>
      <c r="D291" t="s">
        <v>351</v>
      </c>
      <c r="E291" t="s">
        <v>451</v>
      </c>
      <c r="F291">
        <v>3.9510000000000001</v>
      </c>
      <c r="G291">
        <v>356</v>
      </c>
      <c r="H291">
        <f t="shared" si="4"/>
        <v>5</v>
      </c>
    </row>
    <row r="292" spans="1:8" x14ac:dyDescent="0.25">
      <c r="A292">
        <v>242</v>
      </c>
      <c r="B292" t="str">
        <f>STANDINGS_ERA[[#This Row],[Team]]&amp;STANDINGS_ERA[[#This Row],[League]]</f>
        <v>Rockland SharksMain Event Online April 1 1 pm ET League 5</v>
      </c>
      <c r="C292" t="s">
        <v>755</v>
      </c>
      <c r="D292" t="s">
        <v>756</v>
      </c>
      <c r="E292" t="s">
        <v>451</v>
      </c>
      <c r="F292">
        <v>4.1260000000000003</v>
      </c>
      <c r="G292">
        <v>239</v>
      </c>
      <c r="H292">
        <f t="shared" si="4"/>
        <v>6</v>
      </c>
    </row>
    <row r="293" spans="1:8" x14ac:dyDescent="0.25">
      <c r="A293">
        <v>274</v>
      </c>
      <c r="B293" t="str">
        <f>STANDINGS_ERA[[#This Row],[Team]]&amp;STANDINGS_ERA[[#This Row],[League]]</f>
        <v>Slip Stitches M2Main Event Online April 1 1 pm ET League 5</v>
      </c>
      <c r="C293" t="s">
        <v>506</v>
      </c>
      <c r="D293" t="s">
        <v>213</v>
      </c>
      <c r="E293" t="s">
        <v>451</v>
      </c>
      <c r="F293">
        <v>4.173</v>
      </c>
      <c r="G293">
        <v>207</v>
      </c>
      <c r="H293">
        <f t="shared" si="4"/>
        <v>7</v>
      </c>
    </row>
    <row r="294" spans="1:8" x14ac:dyDescent="0.25">
      <c r="A294">
        <v>296</v>
      </c>
      <c r="B294" t="str">
        <f>STANDINGS_ERA[[#This Row],[Team]]&amp;STANDINGS_ERA[[#This Row],[League]]</f>
        <v>Broken Wings &amp; a Prayer!!Main Event Online April 1 1 pm ET League 5</v>
      </c>
      <c r="C294" t="s">
        <v>569</v>
      </c>
      <c r="D294" t="s">
        <v>234</v>
      </c>
      <c r="E294" t="s">
        <v>451</v>
      </c>
      <c r="F294">
        <v>4.2080000000000002</v>
      </c>
      <c r="G294">
        <v>185</v>
      </c>
      <c r="H294">
        <f t="shared" si="4"/>
        <v>8</v>
      </c>
    </row>
    <row r="295" spans="1:8" x14ac:dyDescent="0.25">
      <c r="A295">
        <v>300</v>
      </c>
      <c r="B295" t="str">
        <f>STANDINGS_ERA[[#This Row],[Team]]&amp;STANDINGS_ERA[[#This Row],[League]]</f>
        <v>Royal FlushMain Event Online April 1 1 pm ET League 5</v>
      </c>
      <c r="C295" t="s">
        <v>712</v>
      </c>
      <c r="D295" t="s">
        <v>148</v>
      </c>
      <c r="E295" t="s">
        <v>451</v>
      </c>
      <c r="F295">
        <v>4.2130000000000001</v>
      </c>
      <c r="G295">
        <v>181</v>
      </c>
      <c r="H295">
        <f t="shared" si="4"/>
        <v>9</v>
      </c>
    </row>
    <row r="296" spans="1:8" x14ac:dyDescent="0.25">
      <c r="A296">
        <v>304</v>
      </c>
      <c r="B296" t="str">
        <f>STANDINGS_ERA[[#This Row],[Team]]&amp;STANDINGS_ERA[[#This Row],[League]]</f>
        <v>Chest RockwellMain Event Online April 1 1 pm ET League 5</v>
      </c>
      <c r="C296" t="s">
        <v>551</v>
      </c>
      <c r="D296" t="s">
        <v>405</v>
      </c>
      <c r="E296" t="s">
        <v>451</v>
      </c>
      <c r="F296">
        <v>4.2149999999999999</v>
      </c>
      <c r="G296">
        <v>177</v>
      </c>
      <c r="H296">
        <f t="shared" si="4"/>
        <v>10</v>
      </c>
    </row>
    <row r="297" spans="1:8" x14ac:dyDescent="0.25">
      <c r="A297">
        <v>317</v>
      </c>
      <c r="B297" t="str">
        <f>STANDINGS_ERA[[#This Row],[Team]]&amp;STANDINGS_ERA[[#This Row],[League]]</f>
        <v>Home Run DerbiesMain Event Online April 1 1 pm ET League 5</v>
      </c>
      <c r="C297" t="s">
        <v>448</v>
      </c>
      <c r="D297" t="s">
        <v>343</v>
      </c>
      <c r="E297" t="s">
        <v>451</v>
      </c>
      <c r="F297">
        <v>4.2370000000000001</v>
      </c>
      <c r="G297">
        <v>164</v>
      </c>
      <c r="H297">
        <f t="shared" si="4"/>
        <v>11</v>
      </c>
    </row>
    <row r="298" spans="1:8" x14ac:dyDescent="0.25">
      <c r="A298">
        <v>321</v>
      </c>
      <c r="B298" t="str">
        <f>STANDINGS_ERA[[#This Row],[Team]]&amp;STANDINGS_ERA[[#This Row],[League]]</f>
        <v>MGBS109Main Event Online April 1 1 pm ET League 5</v>
      </c>
      <c r="C298" t="s">
        <v>725</v>
      </c>
      <c r="D298" t="s">
        <v>726</v>
      </c>
      <c r="E298" t="s">
        <v>451</v>
      </c>
      <c r="F298">
        <v>4.2409999999999997</v>
      </c>
      <c r="G298">
        <v>160</v>
      </c>
      <c r="H298">
        <f t="shared" si="4"/>
        <v>12</v>
      </c>
    </row>
    <row r="299" spans="1:8" x14ac:dyDescent="0.25">
      <c r="A299">
        <v>358</v>
      </c>
      <c r="B299" t="str">
        <f>STANDINGS_ERA[[#This Row],[Team]]&amp;STANDINGS_ERA[[#This Row],[League]]</f>
        <v>SHAPANMain Event Online April 1 1 pm ET League 5</v>
      </c>
      <c r="C299" t="s">
        <v>357</v>
      </c>
      <c r="D299" t="s">
        <v>358</v>
      </c>
      <c r="E299" t="s">
        <v>451</v>
      </c>
      <c r="F299">
        <v>4.3170000000000002</v>
      </c>
      <c r="G299">
        <v>123</v>
      </c>
      <c r="H299">
        <f t="shared" si="4"/>
        <v>13</v>
      </c>
    </row>
    <row r="300" spans="1:8" x14ac:dyDescent="0.25">
      <c r="A300">
        <v>367</v>
      </c>
      <c r="B300" t="str">
        <f>STANDINGS_ERA[[#This Row],[Team]]&amp;STANDINGS_ERA[[#This Row],[League]]</f>
        <v>Mookie BatsMain Event Online April 1 1 pm ET League 5</v>
      </c>
      <c r="C300" t="s">
        <v>642</v>
      </c>
      <c r="D300" t="s">
        <v>643</v>
      </c>
      <c r="E300" t="s">
        <v>451</v>
      </c>
      <c r="F300">
        <v>4.3410000000000002</v>
      </c>
      <c r="G300">
        <v>114</v>
      </c>
      <c r="H300">
        <f t="shared" si="4"/>
        <v>14</v>
      </c>
    </row>
    <row r="301" spans="1:8" x14ac:dyDescent="0.25">
      <c r="A301">
        <v>396</v>
      </c>
      <c r="B301" t="str">
        <f>STANDINGS_ERA[[#This Row],[Team]]&amp;STANDINGS_ERA[[#This Row],[League]]</f>
        <v>SakaS' hittersMain Event Online April 1 1 pm ET League 5</v>
      </c>
      <c r="C301" t="s">
        <v>257</v>
      </c>
      <c r="D301" t="s">
        <v>769</v>
      </c>
      <c r="E301" t="s">
        <v>451</v>
      </c>
      <c r="F301">
        <v>4.4089999999999998</v>
      </c>
      <c r="G301">
        <v>85</v>
      </c>
      <c r="H301">
        <f t="shared" si="4"/>
        <v>15</v>
      </c>
    </row>
    <row r="302" spans="1:8" x14ac:dyDescent="0.25">
      <c r="A302">
        <v>9</v>
      </c>
      <c r="B302" t="str">
        <f>STANDINGS_ERA[[#This Row],[Team]]&amp;STANDINGS_ERA[[#This Row],[League]]</f>
        <v>Der KomminskMain Event Online March 25 League 1</v>
      </c>
      <c r="C302" t="s">
        <v>449</v>
      </c>
      <c r="D302" t="s">
        <v>349</v>
      </c>
      <c r="E302" t="s">
        <v>450</v>
      </c>
      <c r="F302">
        <v>3.41</v>
      </c>
      <c r="G302">
        <v>472</v>
      </c>
      <c r="H302">
        <f t="shared" si="4"/>
        <v>1</v>
      </c>
    </row>
    <row r="303" spans="1:8" x14ac:dyDescent="0.25">
      <c r="A303">
        <v>47</v>
      </c>
      <c r="B303" t="str">
        <f>STANDINGS_ERA[[#This Row],[Team]]&amp;STANDINGS_ERA[[#This Row],[League]]</f>
        <v>Hopkins SyndicateMain Event Online March 25 League 1</v>
      </c>
      <c r="C303" t="s">
        <v>341</v>
      </c>
      <c r="D303" t="s">
        <v>102</v>
      </c>
      <c r="E303" t="s">
        <v>450</v>
      </c>
      <c r="F303">
        <v>3.7320000000000002</v>
      </c>
      <c r="G303">
        <v>434</v>
      </c>
      <c r="H303">
        <f t="shared" si="4"/>
        <v>2</v>
      </c>
    </row>
    <row r="304" spans="1:8" x14ac:dyDescent="0.25">
      <c r="A304">
        <v>151</v>
      </c>
      <c r="B304" t="str">
        <f>STANDINGS_ERA[[#This Row],[Team]]&amp;STANDINGS_ERA[[#This Row],[League]]</f>
        <v>moversMain Event Online March 25 League 1</v>
      </c>
      <c r="C304" t="s">
        <v>201</v>
      </c>
      <c r="D304" t="s">
        <v>202</v>
      </c>
      <c r="E304" t="s">
        <v>450</v>
      </c>
      <c r="F304">
        <v>3.9910000000000001</v>
      </c>
      <c r="G304">
        <v>330.5</v>
      </c>
      <c r="H304">
        <f t="shared" si="4"/>
        <v>3</v>
      </c>
    </row>
    <row r="305" spans="1:8" x14ac:dyDescent="0.25">
      <c r="A305">
        <v>162</v>
      </c>
      <c r="B305" t="str">
        <f>STANDINGS_ERA[[#This Row],[Team]]&amp;STANDINGS_ERA[[#This Row],[League]]</f>
        <v>Team WeedeaterMain Event Online March 25 League 1</v>
      </c>
      <c r="C305" t="s">
        <v>600</v>
      </c>
      <c r="D305" t="s">
        <v>29</v>
      </c>
      <c r="E305" t="s">
        <v>450</v>
      </c>
      <c r="F305">
        <v>4.0049999999999999</v>
      </c>
      <c r="G305">
        <v>319</v>
      </c>
      <c r="H305">
        <f t="shared" si="4"/>
        <v>4</v>
      </c>
    </row>
    <row r="306" spans="1:8" x14ac:dyDescent="0.25">
      <c r="A306">
        <v>168</v>
      </c>
      <c r="B306" t="str">
        <f>STANDINGS_ERA[[#This Row],[Team]]&amp;STANDINGS_ERA[[#This Row],[League]]</f>
        <v>K9 || LV1Main Event Online March 25 League 1</v>
      </c>
      <c r="C306" t="s">
        <v>461</v>
      </c>
      <c r="D306" t="s">
        <v>37</v>
      </c>
      <c r="E306" t="s">
        <v>450</v>
      </c>
      <c r="F306">
        <v>4.0090000000000003</v>
      </c>
      <c r="G306">
        <v>313</v>
      </c>
      <c r="H306">
        <f t="shared" si="4"/>
        <v>5</v>
      </c>
    </row>
    <row r="307" spans="1:8" x14ac:dyDescent="0.25">
      <c r="A307">
        <v>216</v>
      </c>
      <c r="B307" t="str">
        <f>STANDINGS_ERA[[#This Row],[Team]]&amp;STANDINGS_ERA[[#This Row],[League]]</f>
        <v>KamakaziMain Event Online March 25 League 1</v>
      </c>
      <c r="C307" t="s">
        <v>633</v>
      </c>
      <c r="D307" t="s">
        <v>328</v>
      </c>
      <c r="E307" t="s">
        <v>450</v>
      </c>
      <c r="F307">
        <v>4.085</v>
      </c>
      <c r="G307">
        <v>265</v>
      </c>
      <c r="H307">
        <f t="shared" si="4"/>
        <v>6</v>
      </c>
    </row>
    <row r="308" spans="1:8" x14ac:dyDescent="0.25">
      <c r="A308">
        <v>220</v>
      </c>
      <c r="B308" t="str">
        <f>STANDINGS_ERA[[#This Row],[Team]]&amp;STANDINGS_ERA[[#This Row],[League]]</f>
        <v>Dos GringosMain Event Online March 25 League 1</v>
      </c>
      <c r="C308" t="s">
        <v>542</v>
      </c>
      <c r="D308" t="s">
        <v>347</v>
      </c>
      <c r="E308" t="s">
        <v>450</v>
      </c>
      <c r="F308">
        <v>4.0940000000000003</v>
      </c>
      <c r="G308">
        <v>261</v>
      </c>
      <c r="H308">
        <f t="shared" si="4"/>
        <v>7</v>
      </c>
    </row>
    <row r="309" spans="1:8" x14ac:dyDescent="0.25">
      <c r="A309">
        <v>279</v>
      </c>
      <c r="B309" t="str">
        <f>STANDINGS_ERA[[#This Row],[Team]]&amp;STANDINGS_ERA[[#This Row],[League]]</f>
        <v>Thats So WONGMain Event Online March 25 League 1</v>
      </c>
      <c r="C309" t="s">
        <v>613</v>
      </c>
      <c r="D309" t="s">
        <v>192</v>
      </c>
      <c r="E309" t="s">
        <v>450</v>
      </c>
      <c r="F309">
        <v>4.1829999999999998</v>
      </c>
      <c r="G309">
        <v>202</v>
      </c>
      <c r="H309">
        <f t="shared" si="4"/>
        <v>8</v>
      </c>
    </row>
    <row r="310" spans="1:8" x14ac:dyDescent="0.25">
      <c r="A310">
        <v>290</v>
      </c>
      <c r="B310" t="str">
        <f>STANDINGS_ERA[[#This Row],[Team]]&amp;STANDINGS_ERA[[#This Row],[League]]</f>
        <v>Team ShookMain Event Online March 25 League 1</v>
      </c>
      <c r="C310" t="s">
        <v>323</v>
      </c>
      <c r="D310" t="s">
        <v>168</v>
      </c>
      <c r="E310" t="s">
        <v>450</v>
      </c>
      <c r="F310">
        <v>4.1980000000000004</v>
      </c>
      <c r="G310">
        <v>191</v>
      </c>
      <c r="H310">
        <f t="shared" si="4"/>
        <v>9</v>
      </c>
    </row>
    <row r="311" spans="1:8" x14ac:dyDescent="0.25">
      <c r="A311">
        <v>292</v>
      </c>
      <c r="B311" t="str">
        <f>STANDINGS_ERA[[#This Row],[Team]]&amp;STANDINGS_ERA[[#This Row],[League]]</f>
        <v>Wong DongMain Event Online March 25 League 1</v>
      </c>
      <c r="C311" t="s">
        <v>525</v>
      </c>
      <c r="D311" t="s">
        <v>526</v>
      </c>
      <c r="E311" t="s">
        <v>450</v>
      </c>
      <c r="F311">
        <v>4.2039999999999997</v>
      </c>
      <c r="G311">
        <v>189</v>
      </c>
      <c r="H311">
        <f t="shared" si="4"/>
        <v>10</v>
      </c>
    </row>
    <row r="312" spans="1:8" x14ac:dyDescent="0.25">
      <c r="A312">
        <v>381</v>
      </c>
      <c r="B312" t="str">
        <f>STANDINGS_ERA[[#This Row],[Team]]&amp;STANDINGS_ERA[[#This Row],[League]]</f>
        <v>Elvis Lives MEMain Event Online March 25 League 1</v>
      </c>
      <c r="C312" t="s">
        <v>846</v>
      </c>
      <c r="D312" t="s">
        <v>847</v>
      </c>
      <c r="E312" t="s">
        <v>450</v>
      </c>
      <c r="F312">
        <v>4.3650000000000002</v>
      </c>
      <c r="G312">
        <v>100</v>
      </c>
      <c r="H312">
        <f t="shared" si="4"/>
        <v>11</v>
      </c>
    </row>
    <row r="313" spans="1:8" x14ac:dyDescent="0.25">
      <c r="A313">
        <v>392</v>
      </c>
      <c r="B313" t="str">
        <f>STANDINGS_ERA[[#This Row],[Team]]&amp;STANDINGS_ERA[[#This Row],[League]]</f>
        <v>Team LibrosMain Event Online March 25 League 1</v>
      </c>
      <c r="C313" t="s">
        <v>338</v>
      </c>
      <c r="D313" t="s">
        <v>339</v>
      </c>
      <c r="E313" t="s">
        <v>450</v>
      </c>
      <c r="F313">
        <v>4.4020000000000001</v>
      </c>
      <c r="G313">
        <v>89</v>
      </c>
      <c r="H313">
        <f t="shared" si="4"/>
        <v>12</v>
      </c>
    </row>
    <row r="314" spans="1:8" x14ac:dyDescent="0.25">
      <c r="A314">
        <v>421</v>
      </c>
      <c r="B314" t="str">
        <f>STANDINGS_ERA[[#This Row],[Team]]&amp;STANDINGS_ERA[[#This Row],[League]]</f>
        <v>Delt Thunder XIIIMain Event Online March 25 League 1</v>
      </c>
      <c r="C314" t="s">
        <v>663</v>
      </c>
      <c r="D314" t="s">
        <v>246</v>
      </c>
      <c r="E314" t="s">
        <v>450</v>
      </c>
      <c r="F314">
        <v>4.4960000000000004</v>
      </c>
      <c r="G314">
        <v>60</v>
      </c>
      <c r="H314">
        <f t="shared" si="4"/>
        <v>13</v>
      </c>
    </row>
    <row r="315" spans="1:8" x14ac:dyDescent="0.25">
      <c r="A315">
        <v>435</v>
      </c>
      <c r="B315" t="str">
        <f>STANDINGS_ERA[[#This Row],[Team]]&amp;STANDINGS_ERA[[#This Row],[League]]</f>
        <v>Chico Lind's Hermanos - MAIN 3/25Main Event Online March 25 League 1</v>
      </c>
      <c r="C315" t="s">
        <v>834</v>
      </c>
      <c r="D315" t="s">
        <v>186</v>
      </c>
      <c r="E315" t="s">
        <v>450</v>
      </c>
      <c r="F315">
        <v>4.5179999999999998</v>
      </c>
      <c r="G315">
        <v>46</v>
      </c>
      <c r="H315">
        <f t="shared" si="4"/>
        <v>14</v>
      </c>
    </row>
    <row r="316" spans="1:8" x14ac:dyDescent="0.25">
      <c r="A316">
        <v>466</v>
      </c>
      <c r="B316" t="str">
        <f>STANDINGS_ERA[[#This Row],[Team]]&amp;STANDINGS_ERA[[#This Row],[League]]</f>
        <v>Team SchaefferMain Event Online March 25 League 1</v>
      </c>
      <c r="C316" t="s">
        <v>350</v>
      </c>
      <c r="D316" t="s">
        <v>351</v>
      </c>
      <c r="E316" t="s">
        <v>450</v>
      </c>
      <c r="F316">
        <v>4.6870000000000003</v>
      </c>
      <c r="G316">
        <v>15</v>
      </c>
      <c r="H316">
        <f t="shared" si="4"/>
        <v>15</v>
      </c>
    </row>
    <row r="317" spans="1:8" x14ac:dyDescent="0.25">
      <c r="A317">
        <v>16</v>
      </c>
      <c r="B317" t="str">
        <f>STANDINGS_ERA[[#This Row],[Team]]&amp;STANDINGS_ERA[[#This Row],[League]]</f>
        <v>Hell Bent For LeatherMain Event Online March 25 League 2</v>
      </c>
      <c r="C317" t="s">
        <v>414</v>
      </c>
      <c r="D317" t="s">
        <v>92</v>
      </c>
      <c r="E317" t="s">
        <v>415</v>
      </c>
      <c r="F317">
        <v>3.5430000000000001</v>
      </c>
      <c r="G317">
        <v>465</v>
      </c>
      <c r="H317">
        <f t="shared" si="4"/>
        <v>1</v>
      </c>
    </row>
    <row r="318" spans="1:8" x14ac:dyDescent="0.25">
      <c r="A318">
        <v>131</v>
      </c>
      <c r="B318" t="str">
        <f>STANDINGS_ERA[[#This Row],[Team]]&amp;STANDINGS_ERA[[#This Row],[League]]</f>
        <v>JavierBryantMain Event Online March 25 League 2</v>
      </c>
      <c r="C318" t="s">
        <v>624</v>
      </c>
      <c r="D318" t="s">
        <v>625</v>
      </c>
      <c r="E318" t="s">
        <v>415</v>
      </c>
      <c r="F318">
        <v>3.9590000000000001</v>
      </c>
      <c r="G318">
        <v>350</v>
      </c>
      <c r="H318">
        <f t="shared" si="4"/>
        <v>2</v>
      </c>
    </row>
    <row r="319" spans="1:8" x14ac:dyDescent="0.25">
      <c r="A319">
        <v>170</v>
      </c>
      <c r="B319" t="str">
        <f>STANDINGS_ERA[[#This Row],[Team]]&amp;STANDINGS_ERA[[#This Row],[League]]</f>
        <v>Home Run DerbiesMain Event Online March 25 League 2</v>
      </c>
      <c r="C319" t="s">
        <v>448</v>
      </c>
      <c r="D319" t="s">
        <v>343</v>
      </c>
      <c r="E319" t="s">
        <v>415</v>
      </c>
      <c r="F319">
        <v>4.0119999999999996</v>
      </c>
      <c r="G319">
        <v>311</v>
      </c>
      <c r="H319">
        <f t="shared" si="4"/>
        <v>3</v>
      </c>
    </row>
    <row r="320" spans="1:8" x14ac:dyDescent="0.25">
      <c r="A320">
        <v>173</v>
      </c>
      <c r="B320" t="str">
        <f>STANDINGS_ERA[[#This Row],[Team]]&amp;STANDINGS_ERA[[#This Row],[League]]</f>
        <v>MustSeeTV314{M1}Main Event Online March 25 League 2</v>
      </c>
      <c r="C320" t="s">
        <v>648</v>
      </c>
      <c r="D320" t="s">
        <v>40</v>
      </c>
      <c r="E320" t="s">
        <v>415</v>
      </c>
      <c r="F320">
        <v>4.0149999999999997</v>
      </c>
      <c r="G320">
        <v>308</v>
      </c>
      <c r="H320">
        <f t="shared" si="4"/>
        <v>4</v>
      </c>
    </row>
    <row r="321" spans="1:8" x14ac:dyDescent="0.25">
      <c r="A321">
        <v>175</v>
      </c>
      <c r="B321" t="str">
        <f>STANDINGS_ERA[[#This Row],[Team]]&amp;STANDINGS_ERA[[#This Row],[League]]</f>
        <v>Roy Rogers McFreelyMain Event Online March 25 League 2</v>
      </c>
      <c r="C321" t="s">
        <v>797</v>
      </c>
      <c r="D321" t="s">
        <v>798</v>
      </c>
      <c r="E321" t="s">
        <v>415</v>
      </c>
      <c r="F321">
        <v>4.0179999999999998</v>
      </c>
      <c r="G321">
        <v>306</v>
      </c>
      <c r="H321">
        <f t="shared" si="4"/>
        <v>5</v>
      </c>
    </row>
    <row r="322" spans="1:8" x14ac:dyDescent="0.25">
      <c r="A322">
        <v>253</v>
      </c>
      <c r="B322" t="str">
        <f>STANDINGS_ERA[[#This Row],[Team]]&amp;STANDINGS_ERA[[#This Row],[League]]</f>
        <v>The SyndicateMain Event Online March 25 League 2</v>
      </c>
      <c r="C322" t="s">
        <v>537</v>
      </c>
      <c r="D322" t="s">
        <v>72</v>
      </c>
      <c r="E322" t="s">
        <v>415</v>
      </c>
      <c r="F322">
        <v>4.1379999999999999</v>
      </c>
      <c r="G322">
        <v>228</v>
      </c>
      <c r="H322">
        <f t="shared" ref="H322:H385" si="5">IF(E322=E321,H321+1,1)</f>
        <v>6</v>
      </c>
    </row>
    <row r="323" spans="1:8" x14ac:dyDescent="0.25">
      <c r="A323">
        <v>263</v>
      </c>
      <c r="B323" t="str">
        <f>STANDINGS_ERA[[#This Row],[Team]]&amp;STANDINGS_ERA[[#This Row],[League]]</f>
        <v>Plati-pusesMain Event Online March 25 League 2</v>
      </c>
      <c r="C323" t="s">
        <v>279</v>
      </c>
      <c r="D323" t="s">
        <v>280</v>
      </c>
      <c r="E323" t="s">
        <v>415</v>
      </c>
      <c r="F323">
        <v>4.157</v>
      </c>
      <c r="G323">
        <v>218</v>
      </c>
      <c r="H323">
        <f t="shared" si="5"/>
        <v>7</v>
      </c>
    </row>
    <row r="324" spans="1:8" x14ac:dyDescent="0.25">
      <c r="A324">
        <v>269</v>
      </c>
      <c r="B324" t="str">
        <f>STANDINGS_ERA[[#This Row],[Team]]&amp;STANDINGS_ERA[[#This Row],[League]]</f>
        <v>Skillz that KillzMain Event Online March 25 League 2</v>
      </c>
      <c r="C324" t="s">
        <v>511</v>
      </c>
      <c r="D324" t="s">
        <v>183</v>
      </c>
      <c r="E324" t="s">
        <v>415</v>
      </c>
      <c r="F324">
        <v>4.165</v>
      </c>
      <c r="G324">
        <v>212</v>
      </c>
      <c r="H324">
        <f t="shared" si="5"/>
        <v>8</v>
      </c>
    </row>
    <row r="325" spans="1:8" x14ac:dyDescent="0.25">
      <c r="A325">
        <v>270</v>
      </c>
      <c r="B325" t="str">
        <f>STANDINGS_ERA[[#This Row],[Team]]&amp;STANDINGS_ERA[[#This Row],[League]]</f>
        <v>Lords of FurbushMain Event Online March 25 League 2</v>
      </c>
      <c r="C325" t="s">
        <v>816</v>
      </c>
      <c r="D325" t="s">
        <v>258</v>
      </c>
      <c r="E325" t="s">
        <v>415</v>
      </c>
      <c r="F325">
        <v>4.1660000000000004</v>
      </c>
      <c r="G325">
        <v>211</v>
      </c>
      <c r="H325">
        <f t="shared" si="5"/>
        <v>9</v>
      </c>
    </row>
    <row r="326" spans="1:8" x14ac:dyDescent="0.25">
      <c r="A326">
        <v>287</v>
      </c>
      <c r="B326" t="str">
        <f>STANDINGS_ERA[[#This Row],[Team]]&amp;STANDINGS_ERA[[#This Row],[League]]</f>
        <v>Kris BryantMain Event Online March 25 League 2</v>
      </c>
      <c r="C326" t="s">
        <v>751</v>
      </c>
      <c r="D326" t="s">
        <v>752</v>
      </c>
      <c r="E326" t="s">
        <v>415</v>
      </c>
      <c r="F326">
        <v>4.194</v>
      </c>
      <c r="G326">
        <v>194</v>
      </c>
      <c r="H326">
        <f t="shared" si="5"/>
        <v>10</v>
      </c>
    </row>
    <row r="327" spans="1:8" x14ac:dyDescent="0.25">
      <c r="A327">
        <v>289</v>
      </c>
      <c r="B327" t="str">
        <f>STANDINGS_ERA[[#This Row],[Team]]&amp;STANDINGS_ERA[[#This Row],[League]]</f>
        <v>Stoop Ball 1Main Event Online March 25 League 2</v>
      </c>
      <c r="C327" t="s">
        <v>252</v>
      </c>
      <c r="D327" t="s">
        <v>253</v>
      </c>
      <c r="E327" t="s">
        <v>415</v>
      </c>
      <c r="F327">
        <v>4.1959999999999997</v>
      </c>
      <c r="G327">
        <v>192</v>
      </c>
      <c r="H327">
        <f t="shared" si="5"/>
        <v>11</v>
      </c>
    </row>
    <row r="328" spans="1:8" x14ac:dyDescent="0.25">
      <c r="A328">
        <v>295</v>
      </c>
      <c r="B328" t="str">
        <f>STANDINGS_ERA[[#This Row],[Team]]&amp;STANDINGS_ERA[[#This Row],[League]]</f>
        <v>KnuckleheadsMain Event Online March 25 League 2</v>
      </c>
      <c r="C328" t="s">
        <v>606</v>
      </c>
      <c r="D328" t="s">
        <v>113</v>
      </c>
      <c r="E328" t="s">
        <v>415</v>
      </c>
      <c r="F328">
        <v>4.2060000000000004</v>
      </c>
      <c r="G328">
        <v>186</v>
      </c>
      <c r="H328">
        <f t="shared" si="5"/>
        <v>12</v>
      </c>
    </row>
    <row r="329" spans="1:8" x14ac:dyDescent="0.25">
      <c r="A329">
        <v>323</v>
      </c>
      <c r="B329" t="str">
        <f>STANDINGS_ERA[[#This Row],[Team]]&amp;STANDINGS_ERA[[#This Row],[League]]</f>
        <v>Pine Tar Pros- ME1Main Event Online March 25 League 2</v>
      </c>
      <c r="C329" t="s">
        <v>348</v>
      </c>
      <c r="D329" t="s">
        <v>502</v>
      </c>
      <c r="E329" t="s">
        <v>415</v>
      </c>
      <c r="F329">
        <v>4.2430000000000003</v>
      </c>
      <c r="G329">
        <v>158</v>
      </c>
      <c r="H329">
        <f t="shared" si="5"/>
        <v>13</v>
      </c>
    </row>
    <row r="330" spans="1:8" x14ac:dyDescent="0.25">
      <c r="A330">
        <v>342</v>
      </c>
      <c r="B330" t="str">
        <f>STANDINGS_ERA[[#This Row],[Team]]&amp;STANDINGS_ERA[[#This Row],[League]]</f>
        <v>Team MadaniMain Event Online March 25 League 2</v>
      </c>
      <c r="C330" t="s">
        <v>153</v>
      </c>
      <c r="D330" t="s">
        <v>153</v>
      </c>
      <c r="E330" t="s">
        <v>415</v>
      </c>
      <c r="F330">
        <v>4.2789999999999999</v>
      </c>
      <c r="G330">
        <v>139</v>
      </c>
      <c r="H330">
        <f t="shared" si="5"/>
        <v>14</v>
      </c>
    </row>
    <row r="331" spans="1:8" x14ac:dyDescent="0.25">
      <c r="A331">
        <v>354</v>
      </c>
      <c r="B331" t="str">
        <f>STANDINGS_ERA[[#This Row],[Team]]&amp;STANDINGS_ERA[[#This Row],[League]]</f>
        <v>Ms. Booty ButtMain Event Online March 25 League 2</v>
      </c>
      <c r="C331" t="s">
        <v>804</v>
      </c>
      <c r="D331" t="s">
        <v>805</v>
      </c>
      <c r="E331" t="s">
        <v>415</v>
      </c>
      <c r="F331">
        <v>4.3079999999999998</v>
      </c>
      <c r="G331">
        <v>127</v>
      </c>
      <c r="H331">
        <f t="shared" si="5"/>
        <v>15</v>
      </c>
    </row>
    <row r="332" spans="1:8" x14ac:dyDescent="0.25">
      <c r="A332">
        <v>52</v>
      </c>
      <c r="B332" t="str">
        <f>STANDINGS_ERA[[#This Row],[Team]]&amp;STANDINGS_ERA[[#This Row],[League]]</f>
        <v>THE GAMBURGERMain Event Online March 25 League 3</v>
      </c>
      <c r="C332" t="s">
        <v>802</v>
      </c>
      <c r="D332" t="s">
        <v>794</v>
      </c>
      <c r="E332" t="s">
        <v>445</v>
      </c>
      <c r="F332">
        <v>3.75</v>
      </c>
      <c r="G332">
        <v>429</v>
      </c>
      <c r="H332">
        <f t="shared" si="5"/>
        <v>1</v>
      </c>
    </row>
    <row r="333" spans="1:8" x14ac:dyDescent="0.25">
      <c r="A333">
        <v>63</v>
      </c>
      <c r="B333" t="str">
        <f>STANDINGS_ERA[[#This Row],[Team]]&amp;STANDINGS_ERA[[#This Row],[League]]</f>
        <v>Dead RedMain Event Online March 25 League 3</v>
      </c>
      <c r="C333" t="s">
        <v>325</v>
      </c>
      <c r="D333" t="s">
        <v>327</v>
      </c>
      <c r="E333" t="s">
        <v>445</v>
      </c>
      <c r="F333">
        <v>3.7909999999999999</v>
      </c>
      <c r="G333">
        <v>418</v>
      </c>
      <c r="H333">
        <f t="shared" si="5"/>
        <v>2</v>
      </c>
    </row>
    <row r="334" spans="1:8" x14ac:dyDescent="0.25">
      <c r="A334">
        <v>70</v>
      </c>
      <c r="B334" t="str">
        <f>STANDINGS_ERA[[#This Row],[Team]]&amp;STANDINGS_ERA[[#This Row],[League]]</f>
        <v>Team WarnkenMain Event Online March 25 League 3</v>
      </c>
      <c r="C334" t="s">
        <v>681</v>
      </c>
      <c r="D334" t="s">
        <v>682</v>
      </c>
      <c r="E334" t="s">
        <v>445</v>
      </c>
      <c r="F334">
        <v>3.802</v>
      </c>
      <c r="G334">
        <v>411</v>
      </c>
      <c r="H334">
        <f t="shared" si="5"/>
        <v>3</v>
      </c>
    </row>
    <row r="335" spans="1:8" x14ac:dyDescent="0.25">
      <c r="A335">
        <v>86</v>
      </c>
      <c r="B335" t="str">
        <f>STANDINGS_ERA[[#This Row],[Team]]&amp;STANDINGS_ERA[[#This Row],[League]]</f>
        <v>Fast Eddie Felson MEMain Event Online March 25 League 3</v>
      </c>
      <c r="C335" t="s">
        <v>388</v>
      </c>
      <c r="D335" t="s">
        <v>236</v>
      </c>
      <c r="E335" t="s">
        <v>445</v>
      </c>
      <c r="F335">
        <v>3.8450000000000002</v>
      </c>
      <c r="G335">
        <v>395</v>
      </c>
      <c r="H335">
        <f t="shared" si="5"/>
        <v>4</v>
      </c>
    </row>
    <row r="336" spans="1:8" x14ac:dyDescent="0.25">
      <c r="A336">
        <v>103</v>
      </c>
      <c r="B336" t="str">
        <f>STANDINGS_ERA[[#This Row],[Team]]&amp;STANDINGS_ERA[[#This Row],[League]]</f>
        <v>Good Luck Catching KelceMain Event Online March 25 League 3</v>
      </c>
      <c r="C336" t="s">
        <v>536</v>
      </c>
      <c r="D336" t="s">
        <v>324</v>
      </c>
      <c r="E336" t="s">
        <v>445</v>
      </c>
      <c r="F336">
        <v>3.9049999999999998</v>
      </c>
      <c r="G336">
        <v>378</v>
      </c>
      <c r="H336">
        <f t="shared" si="5"/>
        <v>5</v>
      </c>
    </row>
    <row r="337" spans="1:8" x14ac:dyDescent="0.25">
      <c r="A337">
        <v>177</v>
      </c>
      <c r="B337" t="str">
        <f>STANDINGS_ERA[[#This Row],[Team]]&amp;STANDINGS_ERA[[#This Row],[League]]</f>
        <v>JK ALL THE WAY MAINMain Event Online March 25 League 3</v>
      </c>
      <c r="C337" t="s">
        <v>346</v>
      </c>
      <c r="D337" t="s">
        <v>166</v>
      </c>
      <c r="E337" t="s">
        <v>445</v>
      </c>
      <c r="F337">
        <v>4.0229999999999997</v>
      </c>
      <c r="G337">
        <v>304</v>
      </c>
      <c r="H337">
        <f t="shared" si="5"/>
        <v>6</v>
      </c>
    </row>
    <row r="338" spans="1:8" x14ac:dyDescent="0.25">
      <c r="A338">
        <v>223</v>
      </c>
      <c r="B338" t="str">
        <f>STANDINGS_ERA[[#This Row],[Team]]&amp;STANDINGS_ERA[[#This Row],[League]]</f>
        <v>Xmus Jaxon Flaxon WaxonMain Event Online March 25 League 3</v>
      </c>
      <c r="C338" t="s">
        <v>729</v>
      </c>
      <c r="D338" t="s">
        <v>382</v>
      </c>
      <c r="E338" t="s">
        <v>445</v>
      </c>
      <c r="F338">
        <v>4.0970000000000004</v>
      </c>
      <c r="G338">
        <v>258</v>
      </c>
      <c r="H338">
        <f t="shared" si="5"/>
        <v>7</v>
      </c>
    </row>
    <row r="339" spans="1:8" x14ac:dyDescent="0.25">
      <c r="A339">
        <v>249</v>
      </c>
      <c r="B339" t="str">
        <f>STANDINGS_ERA[[#This Row],[Team]]&amp;STANDINGS_ERA[[#This Row],[League]]</f>
        <v>Soggy Bottom BoysMain Event Online March 25 League 3</v>
      </c>
      <c r="C339" t="s">
        <v>454</v>
      </c>
      <c r="D339" t="s">
        <v>36</v>
      </c>
      <c r="E339" t="s">
        <v>445</v>
      </c>
      <c r="F339">
        <v>4.1340000000000003</v>
      </c>
      <c r="G339">
        <v>232</v>
      </c>
      <c r="H339">
        <f t="shared" si="5"/>
        <v>8</v>
      </c>
    </row>
    <row r="340" spans="1:8" x14ac:dyDescent="0.25">
      <c r="A340">
        <v>259</v>
      </c>
      <c r="B340" t="str">
        <f>STANDINGS_ERA[[#This Row],[Team]]&amp;STANDINGS_ERA[[#This Row],[League]]</f>
        <v>Ybor City RollersMain Event Online March 25 League 3</v>
      </c>
      <c r="C340" t="s">
        <v>740</v>
      </c>
      <c r="D340" t="s">
        <v>741</v>
      </c>
      <c r="E340" t="s">
        <v>445</v>
      </c>
      <c r="F340">
        <v>4.1470000000000002</v>
      </c>
      <c r="G340">
        <v>222</v>
      </c>
      <c r="H340">
        <f t="shared" si="5"/>
        <v>9</v>
      </c>
    </row>
    <row r="341" spans="1:8" x14ac:dyDescent="0.25">
      <c r="A341">
        <v>282</v>
      </c>
      <c r="B341" t="str">
        <f>STANDINGS_ERA[[#This Row],[Team]]&amp;STANDINGS_ERA[[#This Row],[League]]</f>
        <v>Team MitchellMain Event Online March 25 League 3</v>
      </c>
      <c r="C341" t="s">
        <v>400</v>
      </c>
      <c r="D341" t="s">
        <v>401</v>
      </c>
      <c r="E341" t="s">
        <v>445</v>
      </c>
      <c r="F341">
        <v>4.1840000000000002</v>
      </c>
      <c r="G341">
        <v>199</v>
      </c>
      <c r="H341">
        <f t="shared" si="5"/>
        <v>10</v>
      </c>
    </row>
    <row r="342" spans="1:8" x14ac:dyDescent="0.25">
      <c r="A342">
        <v>316</v>
      </c>
      <c r="B342" t="str">
        <f>STANDINGS_ERA[[#This Row],[Team]]&amp;STANDINGS_ERA[[#This Row],[League]]</f>
        <v>squiresMain Event Online March 25 League 3</v>
      </c>
      <c r="C342" t="s">
        <v>829</v>
      </c>
      <c r="D342" t="s">
        <v>150</v>
      </c>
      <c r="E342" t="s">
        <v>445</v>
      </c>
      <c r="F342">
        <v>4.234</v>
      </c>
      <c r="G342">
        <v>165</v>
      </c>
      <c r="H342">
        <f t="shared" si="5"/>
        <v>11</v>
      </c>
    </row>
    <row r="343" spans="1:8" x14ac:dyDescent="0.25">
      <c r="A343">
        <v>341</v>
      </c>
      <c r="B343" t="str">
        <f>STANDINGS_ERA[[#This Row],[Team]]&amp;STANDINGS_ERA[[#This Row],[League]]</f>
        <v>B and T SlumpBusters SquadMain Event Online March 25 League 3</v>
      </c>
      <c r="C343" t="s">
        <v>547</v>
      </c>
      <c r="D343" t="s">
        <v>245</v>
      </c>
      <c r="E343" t="s">
        <v>445</v>
      </c>
      <c r="F343">
        <v>4.2779999999999996</v>
      </c>
      <c r="G343">
        <v>140</v>
      </c>
      <c r="H343">
        <f t="shared" si="5"/>
        <v>12</v>
      </c>
    </row>
    <row r="344" spans="1:8" x14ac:dyDescent="0.25">
      <c r="A344">
        <v>361</v>
      </c>
      <c r="B344" t="str">
        <f>STANDINGS_ERA[[#This Row],[Team]]&amp;STANDINGS_ERA[[#This Row],[League]]</f>
        <v>Bash Buds 2.0Main Event Online March 25 League 3</v>
      </c>
      <c r="C344" t="s">
        <v>779</v>
      </c>
      <c r="D344" t="s">
        <v>322</v>
      </c>
      <c r="E344" t="s">
        <v>445</v>
      </c>
      <c r="F344">
        <v>4.3220000000000001</v>
      </c>
      <c r="G344">
        <v>120</v>
      </c>
      <c r="H344">
        <f t="shared" si="5"/>
        <v>13</v>
      </c>
    </row>
    <row r="345" spans="1:8" x14ac:dyDescent="0.25">
      <c r="A345">
        <v>444</v>
      </c>
      <c r="B345" t="str">
        <f>STANDINGS_ERA[[#This Row],[Team]]&amp;STANDINGS_ERA[[#This Row],[League]]</f>
        <v>LollygaggersMain Event Online March 25 League 3</v>
      </c>
      <c r="C345" t="s">
        <v>352</v>
      </c>
      <c r="D345" t="s">
        <v>353</v>
      </c>
      <c r="E345" t="s">
        <v>445</v>
      </c>
      <c r="F345">
        <v>4.5629999999999997</v>
      </c>
      <c r="G345">
        <v>37</v>
      </c>
      <c r="H345">
        <f t="shared" si="5"/>
        <v>14</v>
      </c>
    </row>
    <row r="346" spans="1:8" x14ac:dyDescent="0.25">
      <c r="A346">
        <v>472</v>
      </c>
      <c r="B346" t="str">
        <f>STANDINGS_ERA[[#This Row],[Team]]&amp;STANDINGS_ERA[[#This Row],[League]]</f>
        <v>wildcatsMain Event Online March 25 League 3</v>
      </c>
      <c r="C346" t="s">
        <v>870</v>
      </c>
      <c r="D346" t="s">
        <v>107</v>
      </c>
      <c r="E346" t="s">
        <v>445</v>
      </c>
      <c r="F346">
        <v>4.74</v>
      </c>
      <c r="G346">
        <v>9</v>
      </c>
      <c r="H346">
        <f t="shared" si="5"/>
        <v>15</v>
      </c>
    </row>
    <row r="347" spans="1:8" x14ac:dyDescent="0.25">
      <c r="A347">
        <v>43</v>
      </c>
      <c r="B347" t="str">
        <f>STANDINGS_ERA[[#This Row],[Team]]&amp;STANDINGS_ERA[[#This Row],[League]]</f>
        <v>Team ShookMain Event Online March 27 8 pm ET League 1</v>
      </c>
      <c r="C347" t="s">
        <v>323</v>
      </c>
      <c r="D347" t="s">
        <v>167</v>
      </c>
      <c r="E347" t="s">
        <v>464</v>
      </c>
      <c r="F347">
        <v>3.7290000000000001</v>
      </c>
      <c r="G347">
        <v>438</v>
      </c>
      <c r="H347">
        <f t="shared" si="5"/>
        <v>1</v>
      </c>
    </row>
    <row r="348" spans="1:8" x14ac:dyDescent="0.25">
      <c r="A348">
        <v>44</v>
      </c>
      <c r="B348" t="str">
        <f>STANDINGS_ERA[[#This Row],[Team]]&amp;STANDINGS_ERA[[#This Row],[League]]</f>
        <v>The Notorious C.O.Z.Main Event Online March 27 8 pm ET League 1</v>
      </c>
      <c r="C348" t="s">
        <v>491</v>
      </c>
      <c r="D348" t="s">
        <v>122</v>
      </c>
      <c r="E348" t="s">
        <v>464</v>
      </c>
      <c r="F348">
        <v>3.7290000000000001</v>
      </c>
      <c r="G348">
        <v>437</v>
      </c>
      <c r="H348">
        <f t="shared" si="5"/>
        <v>2</v>
      </c>
    </row>
    <row r="349" spans="1:8" x14ac:dyDescent="0.25">
      <c r="A349">
        <v>89</v>
      </c>
      <c r="B349" t="str">
        <f>STANDINGS_ERA[[#This Row],[Team]]&amp;STANDINGS_ERA[[#This Row],[League]]</f>
        <v>AlwaysMain Event Online March 27 8 pm ET League 1</v>
      </c>
      <c r="C349" t="s">
        <v>714</v>
      </c>
      <c r="D349" t="s">
        <v>715</v>
      </c>
      <c r="E349" t="s">
        <v>464</v>
      </c>
      <c r="F349">
        <v>3.855</v>
      </c>
      <c r="G349">
        <v>392</v>
      </c>
      <c r="H349">
        <f t="shared" si="5"/>
        <v>3</v>
      </c>
    </row>
    <row r="350" spans="1:8" x14ac:dyDescent="0.25">
      <c r="A350">
        <v>139</v>
      </c>
      <c r="B350" t="str">
        <f>STANDINGS_ERA[[#This Row],[Team]]&amp;STANDINGS_ERA[[#This Row],[League]]</f>
        <v>PTBNLsMain Event Online March 27 8 pm ET League 1</v>
      </c>
      <c r="C350" t="s">
        <v>463</v>
      </c>
      <c r="D350" t="s">
        <v>175</v>
      </c>
      <c r="E350" t="s">
        <v>464</v>
      </c>
      <c r="F350">
        <v>3.9729999999999999</v>
      </c>
      <c r="G350">
        <v>342</v>
      </c>
      <c r="H350">
        <f t="shared" si="5"/>
        <v>4</v>
      </c>
    </row>
    <row r="351" spans="1:8" x14ac:dyDescent="0.25">
      <c r="A351">
        <v>148</v>
      </c>
      <c r="B351" t="str">
        <f>STANDINGS_ERA[[#This Row],[Team]]&amp;STANDINGS_ERA[[#This Row],[League]]</f>
        <v>Team FernicolaMain Event Online March 27 8 pm ET League 1</v>
      </c>
      <c r="C351" t="s">
        <v>313</v>
      </c>
      <c r="D351" t="s">
        <v>314</v>
      </c>
      <c r="E351" t="s">
        <v>464</v>
      </c>
      <c r="F351">
        <v>3.99</v>
      </c>
      <c r="G351">
        <v>333</v>
      </c>
      <c r="H351">
        <f t="shared" si="5"/>
        <v>5</v>
      </c>
    </row>
    <row r="352" spans="1:8" x14ac:dyDescent="0.25">
      <c r="A352">
        <v>161</v>
      </c>
      <c r="B352" t="str">
        <f>STANDINGS_ERA[[#This Row],[Team]]&amp;STANDINGS_ERA[[#This Row],[League]]</f>
        <v>Team venezianoMain Event Online March 27 8 pm ET League 1</v>
      </c>
      <c r="C352" t="s">
        <v>635</v>
      </c>
      <c r="D352" t="s">
        <v>636</v>
      </c>
      <c r="E352" t="s">
        <v>464</v>
      </c>
      <c r="F352">
        <v>3.9980000000000002</v>
      </c>
      <c r="G352">
        <v>320</v>
      </c>
      <c r="H352">
        <f t="shared" si="5"/>
        <v>6</v>
      </c>
    </row>
    <row r="353" spans="1:8" x14ac:dyDescent="0.25">
      <c r="A353">
        <v>195</v>
      </c>
      <c r="B353" t="str">
        <f>STANDINGS_ERA[[#This Row],[Team]]&amp;STANDINGS_ERA[[#This Row],[League]]</f>
        <v>Team kingMain Event Online March 27 8 pm ET League 1</v>
      </c>
      <c r="C353" t="s">
        <v>309</v>
      </c>
      <c r="D353" t="s">
        <v>110</v>
      </c>
      <c r="E353" t="s">
        <v>464</v>
      </c>
      <c r="F353">
        <v>4.0469999999999997</v>
      </c>
      <c r="G353">
        <v>286</v>
      </c>
      <c r="H353">
        <f t="shared" si="5"/>
        <v>7</v>
      </c>
    </row>
    <row r="354" spans="1:8" x14ac:dyDescent="0.25">
      <c r="A354">
        <v>201</v>
      </c>
      <c r="B354" t="str">
        <f>STANDINGS_ERA[[#This Row],[Team]]&amp;STANDINGS_ERA[[#This Row],[League]]</f>
        <v>Hell Bent For LeatherMain Event Online March 27 8 pm ET League 1</v>
      </c>
      <c r="C354" t="s">
        <v>414</v>
      </c>
      <c r="D354" t="s">
        <v>92</v>
      </c>
      <c r="E354" t="s">
        <v>464</v>
      </c>
      <c r="F354">
        <v>4.0529999999999999</v>
      </c>
      <c r="G354">
        <v>280</v>
      </c>
      <c r="H354">
        <f t="shared" si="5"/>
        <v>8</v>
      </c>
    </row>
    <row r="355" spans="1:8" x14ac:dyDescent="0.25">
      <c r="A355">
        <v>288</v>
      </c>
      <c r="B355" t="str">
        <f>STANDINGS_ERA[[#This Row],[Team]]&amp;STANDINGS_ERA[[#This Row],[League]]</f>
        <v>Flopped the NutsMain Event Online March 27 8 pm ET League 1</v>
      </c>
      <c r="C355" t="s">
        <v>389</v>
      </c>
      <c r="D355" t="s">
        <v>117</v>
      </c>
      <c r="E355" t="s">
        <v>464</v>
      </c>
      <c r="F355">
        <v>4.1959999999999997</v>
      </c>
      <c r="G355">
        <v>193</v>
      </c>
      <c r="H355">
        <f t="shared" si="5"/>
        <v>9</v>
      </c>
    </row>
    <row r="356" spans="1:8" x14ac:dyDescent="0.25">
      <c r="A356">
        <v>311</v>
      </c>
      <c r="B356" t="str">
        <f>STANDINGS_ERA[[#This Row],[Team]]&amp;STANDINGS_ERA[[#This Row],[League]]</f>
        <v>Stricks SlumpBusters 2Main Event Online March 27 8 pm ET League 1</v>
      </c>
      <c r="C356" t="s">
        <v>825</v>
      </c>
      <c r="D356" t="s">
        <v>245</v>
      </c>
      <c r="E356" t="s">
        <v>464</v>
      </c>
      <c r="F356">
        <v>4.2279999999999998</v>
      </c>
      <c r="G356">
        <v>170</v>
      </c>
      <c r="H356">
        <f t="shared" si="5"/>
        <v>10</v>
      </c>
    </row>
    <row r="357" spans="1:8" x14ac:dyDescent="0.25">
      <c r="A357">
        <v>333</v>
      </c>
      <c r="B357" t="str">
        <f>STANDINGS_ERA[[#This Row],[Team]]&amp;STANDINGS_ERA[[#This Row],[League]]</f>
        <v>The NorthsidersMain Event Online March 27 8 pm ET League 1</v>
      </c>
      <c r="C357" t="s">
        <v>219</v>
      </c>
      <c r="D357" t="s">
        <v>220</v>
      </c>
      <c r="E357" t="s">
        <v>464</v>
      </c>
      <c r="F357">
        <v>4.266</v>
      </c>
      <c r="G357">
        <v>148</v>
      </c>
      <c r="H357">
        <f t="shared" si="5"/>
        <v>11</v>
      </c>
    </row>
    <row r="358" spans="1:8" x14ac:dyDescent="0.25">
      <c r="A358">
        <v>390</v>
      </c>
      <c r="B358" t="str">
        <f>STANDINGS_ERA[[#This Row],[Team]]&amp;STANDINGS_ERA[[#This Row],[League]]</f>
        <v>Glenneration XMain Event Online March 27 8 pm ET League 1</v>
      </c>
      <c r="C358" t="s">
        <v>145</v>
      </c>
      <c r="D358" t="s">
        <v>146</v>
      </c>
      <c r="E358" t="s">
        <v>464</v>
      </c>
      <c r="F358">
        <v>4.3879999999999999</v>
      </c>
      <c r="G358">
        <v>91</v>
      </c>
      <c r="H358">
        <f t="shared" si="5"/>
        <v>12</v>
      </c>
    </row>
    <row r="359" spans="1:8" x14ac:dyDescent="0.25">
      <c r="A359">
        <v>391</v>
      </c>
      <c r="B359" t="str">
        <f>STANDINGS_ERA[[#This Row],[Team]]&amp;STANDINGS_ERA[[#This Row],[League]]</f>
        <v>If You Like Pina MoncadaMain Event Online March 27 8 pm ET League 1</v>
      </c>
      <c r="C359" t="s">
        <v>652</v>
      </c>
      <c r="D359" t="s">
        <v>276</v>
      </c>
      <c r="E359" t="s">
        <v>464</v>
      </c>
      <c r="F359">
        <v>4.3890000000000002</v>
      </c>
      <c r="G359">
        <v>90</v>
      </c>
      <c r="H359">
        <f t="shared" si="5"/>
        <v>13</v>
      </c>
    </row>
    <row r="360" spans="1:8" x14ac:dyDescent="0.25">
      <c r="A360">
        <v>413</v>
      </c>
      <c r="B360" t="str">
        <f>STANDINGS_ERA[[#This Row],[Team]]&amp;STANDINGS_ERA[[#This Row],[League]]</f>
        <v>SweatsMain Event Online March 27 8 pm ET League 1</v>
      </c>
      <c r="C360" t="s">
        <v>591</v>
      </c>
      <c r="D360" t="s">
        <v>192</v>
      </c>
      <c r="E360" t="s">
        <v>464</v>
      </c>
      <c r="F360">
        <v>4.4729999999999999</v>
      </c>
      <c r="G360">
        <v>68</v>
      </c>
      <c r="H360">
        <f t="shared" si="5"/>
        <v>14</v>
      </c>
    </row>
    <row r="361" spans="1:8" x14ac:dyDescent="0.25">
      <c r="A361">
        <v>423</v>
      </c>
      <c r="B361" t="str">
        <f>STANDINGS_ERA[[#This Row],[Team]]&amp;STANDINGS_ERA[[#This Row],[League]]</f>
        <v>MulleteersMain Event Online March 27 8 pm ET League 1</v>
      </c>
      <c r="C361" t="s">
        <v>366</v>
      </c>
      <c r="D361" t="s">
        <v>191</v>
      </c>
      <c r="E361" t="s">
        <v>464</v>
      </c>
      <c r="F361">
        <v>4.5</v>
      </c>
      <c r="G361">
        <v>58</v>
      </c>
      <c r="H361">
        <f t="shared" si="5"/>
        <v>15</v>
      </c>
    </row>
    <row r="362" spans="1:8" x14ac:dyDescent="0.25">
      <c r="A362">
        <v>59</v>
      </c>
      <c r="B362" t="str">
        <f>STANDINGS_ERA[[#This Row],[Team]]&amp;STANDINGS_ERA[[#This Row],[League]]</f>
        <v>Home Run DerbiesMain Event Online March 27 8 pm ET League 2</v>
      </c>
      <c r="C362" t="s">
        <v>448</v>
      </c>
      <c r="D362" t="s">
        <v>343</v>
      </c>
      <c r="E362" t="s">
        <v>479</v>
      </c>
      <c r="F362">
        <v>3.778</v>
      </c>
      <c r="G362">
        <v>422</v>
      </c>
      <c r="H362">
        <f t="shared" si="5"/>
        <v>1</v>
      </c>
    </row>
    <row r="363" spans="1:8" x14ac:dyDescent="0.25">
      <c r="A363">
        <v>67</v>
      </c>
      <c r="B363" t="str">
        <f>STANDINGS_ERA[[#This Row],[Team]]&amp;STANDINGS_ERA[[#This Row],[League]]</f>
        <v>BABIP McBatflipsMain Event Online March 27 8 pm ET League 2</v>
      </c>
      <c r="C363" t="s">
        <v>305</v>
      </c>
      <c r="D363" t="s">
        <v>24</v>
      </c>
      <c r="E363" t="s">
        <v>479</v>
      </c>
      <c r="F363">
        <v>3.7989999999999999</v>
      </c>
      <c r="G363">
        <v>414</v>
      </c>
      <c r="H363">
        <f t="shared" si="5"/>
        <v>2</v>
      </c>
    </row>
    <row r="364" spans="1:8" x14ac:dyDescent="0.25">
      <c r="A364">
        <v>96</v>
      </c>
      <c r="B364" t="str">
        <f>STANDINGS_ERA[[#This Row],[Team]]&amp;STANDINGS_ERA[[#This Row],[League]]</f>
        <v>Terminal GravityMain Event Online March 27 8 pm ET League 2</v>
      </c>
      <c r="C364" t="s">
        <v>674</v>
      </c>
      <c r="D364" t="s">
        <v>82</v>
      </c>
      <c r="E364" t="s">
        <v>479</v>
      </c>
      <c r="F364">
        <v>3.8820000000000001</v>
      </c>
      <c r="G364">
        <v>385</v>
      </c>
      <c r="H364">
        <f t="shared" si="5"/>
        <v>3</v>
      </c>
    </row>
    <row r="365" spans="1:8" x14ac:dyDescent="0.25">
      <c r="A365">
        <v>108</v>
      </c>
      <c r="B365" t="str">
        <f>STANDINGS_ERA[[#This Row],[Team]]&amp;STANDINGS_ERA[[#This Row],[League]]</f>
        <v>Loser 7Main Event Online March 27 8 pm ET League 2</v>
      </c>
      <c r="C365" t="s">
        <v>603</v>
      </c>
      <c r="D365" t="s">
        <v>22</v>
      </c>
      <c r="E365" t="s">
        <v>479</v>
      </c>
      <c r="F365">
        <v>3.9140000000000001</v>
      </c>
      <c r="G365">
        <v>373</v>
      </c>
      <c r="H365">
        <f t="shared" si="5"/>
        <v>4</v>
      </c>
    </row>
    <row r="366" spans="1:8" x14ac:dyDescent="0.25">
      <c r="A366">
        <v>130</v>
      </c>
      <c r="B366" t="str">
        <f>STANDINGS_ERA[[#This Row],[Team]]&amp;STANDINGS_ERA[[#This Row],[League]]</f>
        <v>Team MadaniMain Event Online March 27 8 pm ET League 2</v>
      </c>
      <c r="C366" t="s">
        <v>153</v>
      </c>
      <c r="D366" t="s">
        <v>153</v>
      </c>
      <c r="E366" t="s">
        <v>479</v>
      </c>
      <c r="F366">
        <v>3.9569999999999999</v>
      </c>
      <c r="G366">
        <v>351</v>
      </c>
      <c r="H366">
        <f t="shared" si="5"/>
        <v>5</v>
      </c>
    </row>
    <row r="367" spans="1:8" x14ac:dyDescent="0.25">
      <c r="A367">
        <v>172</v>
      </c>
      <c r="B367" t="str">
        <f>STANDINGS_ERA[[#This Row],[Team]]&amp;STANDINGS_ERA[[#This Row],[League]]</f>
        <v>Team LibrosMain Event Online March 27 8 pm ET League 2</v>
      </c>
      <c r="C367" t="s">
        <v>338</v>
      </c>
      <c r="D367" t="s">
        <v>339</v>
      </c>
      <c r="E367" t="s">
        <v>479</v>
      </c>
      <c r="F367">
        <v>4.0140000000000002</v>
      </c>
      <c r="G367">
        <v>309</v>
      </c>
      <c r="H367">
        <f t="shared" si="5"/>
        <v>6</v>
      </c>
    </row>
    <row r="368" spans="1:8" x14ac:dyDescent="0.25">
      <c r="A368">
        <v>210</v>
      </c>
      <c r="B368" t="str">
        <f>STANDINGS_ERA[[#This Row],[Team]]&amp;STANDINGS_ERA[[#This Row],[League]]</f>
        <v>Hoss CartwrightMain Event Online March 27 8 pm ET League 2</v>
      </c>
      <c r="C368" t="s">
        <v>292</v>
      </c>
      <c r="D368" t="s">
        <v>242</v>
      </c>
      <c r="E368" t="s">
        <v>479</v>
      </c>
      <c r="F368">
        <v>4.07</v>
      </c>
      <c r="G368">
        <v>271</v>
      </c>
      <c r="H368">
        <f t="shared" si="5"/>
        <v>7</v>
      </c>
    </row>
    <row r="369" spans="1:8" x14ac:dyDescent="0.25">
      <c r="A369">
        <v>232</v>
      </c>
      <c r="B369" t="str">
        <f>STANDINGS_ERA[[#This Row],[Team]]&amp;STANDINGS_ERA[[#This Row],[League]]</f>
        <v>Low TalkersMain Event Online March 27 8 pm ET League 2</v>
      </c>
      <c r="C369" t="s">
        <v>189</v>
      </c>
      <c r="D369" t="s">
        <v>190</v>
      </c>
      <c r="E369" t="s">
        <v>479</v>
      </c>
      <c r="F369">
        <v>4.1130000000000004</v>
      </c>
      <c r="G369">
        <v>249</v>
      </c>
      <c r="H369">
        <f t="shared" si="5"/>
        <v>8</v>
      </c>
    </row>
    <row r="370" spans="1:8" x14ac:dyDescent="0.25">
      <c r="A370">
        <v>237</v>
      </c>
      <c r="B370" t="str">
        <f>STANDINGS_ERA[[#This Row],[Team]]&amp;STANDINGS_ERA[[#This Row],[League]]</f>
        <v>Jobu VoodooMain Event Online March 27 8 pm ET League 2</v>
      </c>
      <c r="C370" t="s">
        <v>865</v>
      </c>
      <c r="D370" t="s">
        <v>866</v>
      </c>
      <c r="E370" t="s">
        <v>479</v>
      </c>
      <c r="F370">
        <v>4.117</v>
      </c>
      <c r="G370">
        <v>244</v>
      </c>
      <c r="H370">
        <f t="shared" si="5"/>
        <v>9</v>
      </c>
    </row>
    <row r="371" spans="1:8" x14ac:dyDescent="0.25">
      <c r="A371">
        <v>268</v>
      </c>
      <c r="B371" t="str">
        <f>STANDINGS_ERA[[#This Row],[Team]]&amp;STANDINGS_ERA[[#This Row],[League]]</f>
        <v>Royal FlushMain Event Online March 27 8 pm ET League 2</v>
      </c>
      <c r="C371" t="s">
        <v>712</v>
      </c>
      <c r="D371" t="s">
        <v>148</v>
      </c>
      <c r="E371" t="s">
        <v>479</v>
      </c>
      <c r="F371">
        <v>4.165</v>
      </c>
      <c r="G371">
        <v>213</v>
      </c>
      <c r="H371">
        <f t="shared" si="5"/>
        <v>10</v>
      </c>
    </row>
    <row r="372" spans="1:8" x14ac:dyDescent="0.25">
      <c r="A372">
        <v>324</v>
      </c>
      <c r="B372" t="str">
        <f>STANDINGS_ERA[[#This Row],[Team]]&amp;STANDINGS_ERA[[#This Row],[League]]</f>
        <v>Dyv Bars and Local BandsMain Event Online March 27 8 pm ET League 2</v>
      </c>
      <c r="C372" t="s">
        <v>546</v>
      </c>
      <c r="D372" t="s">
        <v>71</v>
      </c>
      <c r="E372" t="s">
        <v>479</v>
      </c>
      <c r="F372">
        <v>4.2450000000000001</v>
      </c>
      <c r="G372">
        <v>157</v>
      </c>
      <c r="H372">
        <f t="shared" si="5"/>
        <v>11</v>
      </c>
    </row>
    <row r="373" spans="1:8" x14ac:dyDescent="0.25">
      <c r="A373">
        <v>339</v>
      </c>
      <c r="B373" t="str">
        <f>STANDINGS_ERA[[#This Row],[Team]]&amp;STANDINGS_ERA[[#This Row],[League]]</f>
        <v>huskiesMain Event Online March 27 8 pm ET League 2</v>
      </c>
      <c r="C373" t="s">
        <v>675</v>
      </c>
      <c r="D373" t="s">
        <v>107</v>
      </c>
      <c r="E373" t="s">
        <v>479</v>
      </c>
      <c r="F373">
        <v>4.2720000000000002</v>
      </c>
      <c r="G373">
        <v>142</v>
      </c>
      <c r="H373">
        <f t="shared" si="5"/>
        <v>12</v>
      </c>
    </row>
    <row r="374" spans="1:8" x14ac:dyDescent="0.25">
      <c r="A374">
        <v>388</v>
      </c>
      <c r="B374" t="str">
        <f>STANDINGS_ERA[[#This Row],[Team]]&amp;STANDINGS_ERA[[#This Row],[League]]</f>
        <v>Team CameronMain Event Online March 27 8 pm ET League 2</v>
      </c>
      <c r="C374" t="s">
        <v>85</v>
      </c>
      <c r="D374" t="s">
        <v>86</v>
      </c>
      <c r="E374" t="s">
        <v>479</v>
      </c>
      <c r="F374">
        <v>4.38</v>
      </c>
      <c r="G374">
        <v>93</v>
      </c>
      <c r="H374">
        <f t="shared" si="5"/>
        <v>13</v>
      </c>
    </row>
    <row r="375" spans="1:8" x14ac:dyDescent="0.25">
      <c r="A375">
        <v>432</v>
      </c>
      <c r="B375" t="str">
        <f>STANDINGS_ERA[[#This Row],[Team]]&amp;STANDINGS_ERA[[#This Row],[League]]</f>
        <v>Baseball sevant 1Main Event Online March 27 8 pm ET League 2</v>
      </c>
      <c r="C375" t="s">
        <v>361</v>
      </c>
      <c r="D375" t="s">
        <v>231</v>
      </c>
      <c r="E375" t="s">
        <v>479</v>
      </c>
      <c r="F375">
        <v>4.516</v>
      </c>
      <c r="G375">
        <v>49</v>
      </c>
      <c r="H375">
        <f t="shared" si="5"/>
        <v>14</v>
      </c>
    </row>
    <row r="376" spans="1:8" x14ac:dyDescent="0.25">
      <c r="A376">
        <v>451</v>
      </c>
      <c r="B376" t="str">
        <f>STANDINGS_ERA[[#This Row],[Team]]&amp;STANDINGS_ERA[[#This Row],[League]]</f>
        <v>PiggyMain Event Online March 27 8 pm ET League 2</v>
      </c>
      <c r="C376" t="s">
        <v>317</v>
      </c>
      <c r="D376" t="s">
        <v>318</v>
      </c>
      <c r="E376" t="s">
        <v>479</v>
      </c>
      <c r="F376">
        <v>4.6159999999999997</v>
      </c>
      <c r="G376">
        <v>30</v>
      </c>
      <c r="H376">
        <f t="shared" si="5"/>
        <v>15</v>
      </c>
    </row>
    <row r="377" spans="1:8" x14ac:dyDescent="0.25">
      <c r="A377">
        <v>26</v>
      </c>
      <c r="B377" t="str">
        <f>STANDINGS_ERA[[#This Row],[Team]]&amp;STANDINGS_ERA[[#This Row],[League]]</f>
        <v>Oaktown 2Main Event Online March 29 8 pm ET League 1</v>
      </c>
      <c r="C377" t="s">
        <v>394</v>
      </c>
      <c r="D377" t="s">
        <v>137</v>
      </c>
      <c r="E377" t="s">
        <v>446</v>
      </c>
      <c r="F377">
        <v>3.621</v>
      </c>
      <c r="G377">
        <v>455</v>
      </c>
      <c r="H377">
        <f t="shared" si="5"/>
        <v>1</v>
      </c>
    </row>
    <row r="378" spans="1:8" x14ac:dyDescent="0.25">
      <c r="A378">
        <v>55</v>
      </c>
      <c r="B378" t="str">
        <f>STANDINGS_ERA[[#This Row],[Team]]&amp;STANDINGS_ERA[[#This Row],[League]]</f>
        <v>Zach AttackMain Event Online March 29 8 pm ET League 1</v>
      </c>
      <c r="C378" t="s">
        <v>513</v>
      </c>
      <c r="D378" t="s">
        <v>374</v>
      </c>
      <c r="E378" t="s">
        <v>446</v>
      </c>
      <c r="F378">
        <v>3.7629999999999999</v>
      </c>
      <c r="G378">
        <v>426</v>
      </c>
      <c r="H378">
        <f t="shared" si="5"/>
        <v>2</v>
      </c>
    </row>
    <row r="379" spans="1:8" x14ac:dyDescent="0.25">
      <c r="A379">
        <v>101</v>
      </c>
      <c r="B379" t="str">
        <f>STANDINGS_ERA[[#This Row],[Team]]&amp;STANDINGS_ERA[[#This Row],[League]]</f>
        <v>Team thomasMain Event Online March 29 8 pm ET League 1</v>
      </c>
      <c r="C379" t="s">
        <v>695</v>
      </c>
      <c r="D379" t="s">
        <v>696</v>
      </c>
      <c r="E379" t="s">
        <v>446</v>
      </c>
      <c r="F379">
        <v>3.8959999999999999</v>
      </c>
      <c r="G379">
        <v>380</v>
      </c>
      <c r="H379">
        <f t="shared" si="5"/>
        <v>3</v>
      </c>
    </row>
    <row r="380" spans="1:8" x14ac:dyDescent="0.25">
      <c r="A380">
        <v>152</v>
      </c>
      <c r="B380" t="str">
        <f>STANDINGS_ERA[[#This Row],[Team]]&amp;STANDINGS_ERA[[#This Row],[League]]</f>
        <v>Dead RedMain Event Online March 29 8 pm ET League 1</v>
      </c>
      <c r="C380" t="s">
        <v>325</v>
      </c>
      <c r="D380" t="s">
        <v>326</v>
      </c>
      <c r="E380" t="s">
        <v>446</v>
      </c>
      <c r="F380">
        <v>3.9910000000000001</v>
      </c>
      <c r="G380">
        <v>329</v>
      </c>
      <c r="H380">
        <f t="shared" si="5"/>
        <v>4</v>
      </c>
    </row>
    <row r="381" spans="1:8" x14ac:dyDescent="0.25">
      <c r="A381">
        <v>184</v>
      </c>
      <c r="B381" t="str">
        <f>STANDINGS_ERA[[#This Row],[Team]]&amp;STANDINGS_ERA[[#This Row],[League]]</f>
        <v>Chico Lind's Hermanos - MAIN 3/29Main Event Online March 29 8 pm ET League 1</v>
      </c>
      <c r="C381" t="s">
        <v>713</v>
      </c>
      <c r="D381" t="s">
        <v>186</v>
      </c>
      <c r="E381" t="s">
        <v>446</v>
      </c>
      <c r="F381">
        <v>4.032</v>
      </c>
      <c r="G381">
        <v>297</v>
      </c>
      <c r="H381">
        <f t="shared" si="5"/>
        <v>5</v>
      </c>
    </row>
    <row r="382" spans="1:8" x14ac:dyDescent="0.25">
      <c r="A382">
        <v>188</v>
      </c>
      <c r="B382" t="str">
        <f>STANDINGS_ERA[[#This Row],[Team]]&amp;STANDINGS_ERA[[#This Row],[League]]</f>
        <v>HAMILTONMain Event Online March 29 8 pm ET League 1</v>
      </c>
      <c r="C382" t="s">
        <v>523</v>
      </c>
      <c r="D382" t="s">
        <v>79</v>
      </c>
      <c r="E382" t="s">
        <v>446</v>
      </c>
      <c r="F382">
        <v>4.0359999999999996</v>
      </c>
      <c r="G382">
        <v>293</v>
      </c>
      <c r="H382">
        <f t="shared" si="5"/>
        <v>6</v>
      </c>
    </row>
    <row r="383" spans="1:8" x14ac:dyDescent="0.25">
      <c r="A383">
        <v>239</v>
      </c>
      <c r="B383" t="str">
        <f>STANDINGS_ERA[[#This Row],[Team]]&amp;STANDINGS_ERA[[#This Row],[League]]</f>
        <v>Jedi Mind TrickMain Event Online March 29 8 pm ET League 1</v>
      </c>
      <c r="C383" t="s">
        <v>171</v>
      </c>
      <c r="D383" t="s">
        <v>172</v>
      </c>
      <c r="E383" t="s">
        <v>446</v>
      </c>
      <c r="F383">
        <v>4.1219999999999999</v>
      </c>
      <c r="G383">
        <v>242</v>
      </c>
      <c r="H383">
        <f t="shared" si="5"/>
        <v>7</v>
      </c>
    </row>
    <row r="384" spans="1:8" x14ac:dyDescent="0.25">
      <c r="A384">
        <v>251</v>
      </c>
      <c r="B384" t="str">
        <f>STANDINGS_ERA[[#This Row],[Team]]&amp;STANDINGS_ERA[[#This Row],[League]]</f>
        <v>Triple AMain Event Online March 29 8 pm ET League 1</v>
      </c>
      <c r="C384" t="s">
        <v>259</v>
      </c>
      <c r="D384" t="s">
        <v>614</v>
      </c>
      <c r="E384" t="s">
        <v>446</v>
      </c>
      <c r="F384">
        <v>4.1360000000000001</v>
      </c>
      <c r="G384">
        <v>230</v>
      </c>
      <c r="H384">
        <f t="shared" si="5"/>
        <v>8</v>
      </c>
    </row>
    <row r="385" spans="1:8" x14ac:dyDescent="0.25">
      <c r="A385">
        <v>258</v>
      </c>
      <c r="B385" t="str">
        <f>STANDINGS_ERA[[#This Row],[Team]]&amp;STANDINGS_ERA[[#This Row],[League]]</f>
        <v>King of QueensMain Event Online March 29 8 pm ET League 1</v>
      </c>
      <c r="C385" t="s">
        <v>105</v>
      </c>
      <c r="D385" t="s">
        <v>106</v>
      </c>
      <c r="E385" t="s">
        <v>446</v>
      </c>
      <c r="F385">
        <v>4.1459999999999999</v>
      </c>
      <c r="G385">
        <v>223</v>
      </c>
      <c r="H385">
        <f t="shared" si="5"/>
        <v>9</v>
      </c>
    </row>
    <row r="386" spans="1:8" x14ac:dyDescent="0.25">
      <c r="A386">
        <v>267</v>
      </c>
      <c r="B386" t="str">
        <f>STANDINGS_ERA[[#This Row],[Team]]&amp;STANDINGS_ERA[[#This Row],[League]]</f>
        <v>Pine Tar Pros- ME2Main Event Online March 29 8 pm ET League 1</v>
      </c>
      <c r="C386" t="s">
        <v>376</v>
      </c>
      <c r="D386" t="s">
        <v>50</v>
      </c>
      <c r="E386" t="s">
        <v>446</v>
      </c>
      <c r="F386">
        <v>4.1630000000000003</v>
      </c>
      <c r="G386">
        <v>214</v>
      </c>
      <c r="H386">
        <f t="shared" ref="H386:H449" si="6">IF(E386=E385,H385+1,1)</f>
        <v>10</v>
      </c>
    </row>
    <row r="387" spans="1:8" x14ac:dyDescent="0.25">
      <c r="A387">
        <v>348</v>
      </c>
      <c r="B387" t="str">
        <f>STANDINGS_ERA[[#This Row],[Team]]&amp;STANDINGS_ERA[[#This Row],[League]]</f>
        <v>This one's for Pete!!Main Event Online March 29 8 pm ET League 1</v>
      </c>
      <c r="C387" t="s">
        <v>611</v>
      </c>
      <c r="D387" t="s">
        <v>234</v>
      </c>
      <c r="E387" t="s">
        <v>446</v>
      </c>
      <c r="F387">
        <v>4.2939999999999996</v>
      </c>
      <c r="G387">
        <v>133</v>
      </c>
      <c r="H387">
        <f t="shared" si="6"/>
        <v>11</v>
      </c>
    </row>
    <row r="388" spans="1:8" x14ac:dyDescent="0.25">
      <c r="A388">
        <v>349</v>
      </c>
      <c r="B388" t="str">
        <f>STANDINGS_ERA[[#This Row],[Team]]&amp;STANDINGS_ERA[[#This Row],[League]]</f>
        <v>Capitol HillMain Event Online March 29 8 pm ET League 1</v>
      </c>
      <c r="C388" t="s">
        <v>822</v>
      </c>
      <c r="D388" t="s">
        <v>823</v>
      </c>
      <c r="E388" t="s">
        <v>446</v>
      </c>
      <c r="F388">
        <v>4.2949999999999999</v>
      </c>
      <c r="G388">
        <v>132</v>
      </c>
      <c r="H388">
        <f t="shared" si="6"/>
        <v>12</v>
      </c>
    </row>
    <row r="389" spans="1:8" x14ac:dyDescent="0.25">
      <c r="A389">
        <v>374</v>
      </c>
      <c r="B389" t="str">
        <f>STANDINGS_ERA[[#This Row],[Team]]&amp;STANDINGS_ERA[[#This Row],[League]]</f>
        <v>Fresh Ripe PeachesMain Event Online March 29 8 pm ET League 1</v>
      </c>
      <c r="C389" t="s">
        <v>296</v>
      </c>
      <c r="D389" t="s">
        <v>297</v>
      </c>
      <c r="E389" t="s">
        <v>446</v>
      </c>
      <c r="F389">
        <v>4.3579999999999997</v>
      </c>
      <c r="G389">
        <v>107</v>
      </c>
      <c r="H389">
        <f t="shared" si="6"/>
        <v>13</v>
      </c>
    </row>
    <row r="390" spans="1:8" x14ac:dyDescent="0.25">
      <c r="A390">
        <v>415</v>
      </c>
      <c r="B390" t="str">
        <f>STANDINGS_ERA[[#This Row],[Team]]&amp;STANDINGS_ERA[[#This Row],[League]]</f>
        <v>Ice Cold BatsMain Event Online March 29 8 pm ET League 1</v>
      </c>
      <c r="C390" t="s">
        <v>872</v>
      </c>
      <c r="D390" t="s">
        <v>874</v>
      </c>
      <c r="E390" t="s">
        <v>446</v>
      </c>
      <c r="F390">
        <v>4.4809999999999999</v>
      </c>
      <c r="G390">
        <v>66</v>
      </c>
      <c r="H390">
        <f t="shared" si="6"/>
        <v>14</v>
      </c>
    </row>
    <row r="391" spans="1:8" x14ac:dyDescent="0.25">
      <c r="A391">
        <v>454</v>
      </c>
      <c r="B391" t="str">
        <f>STANDINGS_ERA[[#This Row],[Team]]&amp;STANDINGS_ERA[[#This Row],[League]]</f>
        <v>EM 33 BOMain Event Online March 29 8 pm ET League 1</v>
      </c>
      <c r="C391" t="s">
        <v>774</v>
      </c>
      <c r="D391" t="s">
        <v>775</v>
      </c>
      <c r="E391" t="s">
        <v>446</v>
      </c>
      <c r="F391">
        <v>4.6210000000000004</v>
      </c>
      <c r="G391">
        <v>27</v>
      </c>
      <c r="H391">
        <f t="shared" si="6"/>
        <v>15</v>
      </c>
    </row>
    <row r="392" spans="1:8" x14ac:dyDescent="0.25">
      <c r="A392">
        <v>10</v>
      </c>
      <c r="B392" t="str">
        <f>STANDINGS_ERA[[#This Row],[Team]]&amp;STANDINGS_ERA[[#This Row],[League]]</f>
        <v>Money IIMain Event Online March 29 8 pm ET League 2</v>
      </c>
      <c r="C392" t="s">
        <v>424</v>
      </c>
      <c r="D392" t="s">
        <v>67</v>
      </c>
      <c r="E392" t="s">
        <v>425</v>
      </c>
      <c r="F392">
        <v>3.4239999999999999</v>
      </c>
      <c r="G392">
        <v>471</v>
      </c>
      <c r="H392">
        <f t="shared" si="6"/>
        <v>1</v>
      </c>
    </row>
    <row r="393" spans="1:8" x14ac:dyDescent="0.25">
      <c r="A393">
        <v>20</v>
      </c>
      <c r="B393" t="str">
        <f>STANDINGS_ERA[[#This Row],[Team]]&amp;STANDINGS_ERA[[#This Row],[League]]</f>
        <v>The Baseball FuriesMain Event Online March 29 8 pm ET League 2</v>
      </c>
      <c r="C393" t="s">
        <v>558</v>
      </c>
      <c r="D393" t="s">
        <v>559</v>
      </c>
      <c r="E393" t="s">
        <v>425</v>
      </c>
      <c r="F393">
        <v>3.5670000000000002</v>
      </c>
      <c r="G393">
        <v>461</v>
      </c>
      <c r="H393">
        <f t="shared" si="6"/>
        <v>2</v>
      </c>
    </row>
    <row r="394" spans="1:8" x14ac:dyDescent="0.25">
      <c r="A394">
        <v>114</v>
      </c>
      <c r="B394" t="str">
        <f>STANDINGS_ERA[[#This Row],[Team]]&amp;STANDINGS_ERA[[#This Row],[League]]</f>
        <v>shorty043Main Event Online March 29 8 pm ET League 2</v>
      </c>
      <c r="C394" t="s">
        <v>489</v>
      </c>
      <c r="D394" t="s">
        <v>490</v>
      </c>
      <c r="E394" t="s">
        <v>425</v>
      </c>
      <c r="F394">
        <v>3.92</v>
      </c>
      <c r="G394">
        <v>367</v>
      </c>
      <c r="H394">
        <f t="shared" si="6"/>
        <v>3</v>
      </c>
    </row>
    <row r="395" spans="1:8" x14ac:dyDescent="0.25">
      <c r="A395">
        <v>142</v>
      </c>
      <c r="B395" t="str">
        <f>STANDINGS_ERA[[#This Row],[Team]]&amp;STANDINGS_ERA[[#This Row],[League]]</f>
        <v>DiamondkingMain Event Online March 29 8 pm ET League 2</v>
      </c>
      <c r="C395" t="s">
        <v>773</v>
      </c>
      <c r="D395" t="s">
        <v>232</v>
      </c>
      <c r="E395" t="s">
        <v>425</v>
      </c>
      <c r="F395">
        <v>3.9750000000000001</v>
      </c>
      <c r="G395">
        <v>339</v>
      </c>
      <c r="H395">
        <f t="shared" si="6"/>
        <v>4</v>
      </c>
    </row>
    <row r="396" spans="1:8" x14ac:dyDescent="0.25">
      <c r="A396">
        <v>159</v>
      </c>
      <c r="B396" t="str">
        <f>STANDINGS_ERA[[#This Row],[Team]]&amp;STANDINGS_ERA[[#This Row],[League]]</f>
        <v>MustSeeTV314{M2}Main Event Online March 29 8 pm ET League 2</v>
      </c>
      <c r="C396" t="s">
        <v>460</v>
      </c>
      <c r="D396" t="s">
        <v>40</v>
      </c>
      <c r="E396" t="s">
        <v>425</v>
      </c>
      <c r="F396">
        <v>3.9969999999999999</v>
      </c>
      <c r="G396">
        <v>322</v>
      </c>
      <c r="H396">
        <f t="shared" si="6"/>
        <v>5</v>
      </c>
    </row>
    <row r="397" spans="1:8" x14ac:dyDescent="0.25">
      <c r="A397">
        <v>169</v>
      </c>
      <c r="B397" t="str">
        <f>STANDINGS_ERA[[#This Row],[Team]]&amp;STANDINGS_ERA[[#This Row],[League]]</f>
        <v>deadmoney4Main Event Online March 29 8 pm ET League 2</v>
      </c>
      <c r="C397" t="s">
        <v>284</v>
      </c>
      <c r="D397" t="s">
        <v>53</v>
      </c>
      <c r="E397" t="s">
        <v>425</v>
      </c>
      <c r="F397">
        <v>4.01</v>
      </c>
      <c r="G397">
        <v>312</v>
      </c>
      <c r="H397">
        <f t="shared" si="6"/>
        <v>6</v>
      </c>
    </row>
    <row r="398" spans="1:8" x14ac:dyDescent="0.25">
      <c r="A398">
        <v>207</v>
      </c>
      <c r="B398" t="str">
        <f>STANDINGS_ERA[[#This Row],[Team]]&amp;STANDINGS_ERA[[#This Row],[League]]</f>
        <v>Dialed SauceMain Event Online March 29 8 pm ET League 2</v>
      </c>
      <c r="C398" t="s">
        <v>817</v>
      </c>
      <c r="D398" t="s">
        <v>208</v>
      </c>
      <c r="E398" t="s">
        <v>425</v>
      </c>
      <c r="F398">
        <v>4.0670000000000002</v>
      </c>
      <c r="G398">
        <v>274</v>
      </c>
      <c r="H398">
        <f t="shared" si="6"/>
        <v>7</v>
      </c>
    </row>
    <row r="399" spans="1:8" x14ac:dyDescent="0.25">
      <c r="A399">
        <v>241</v>
      </c>
      <c r="B399" t="str">
        <f>STANDINGS_ERA[[#This Row],[Team]]&amp;STANDINGS_ERA[[#This Row],[League]]</f>
        <v>CC's DesperadosMain Event Online March 29 8 pm ET League 2</v>
      </c>
      <c r="C399" t="s">
        <v>157</v>
      </c>
      <c r="D399" t="s">
        <v>158</v>
      </c>
      <c r="E399" t="s">
        <v>425</v>
      </c>
      <c r="F399">
        <v>4.1230000000000002</v>
      </c>
      <c r="G399">
        <v>240</v>
      </c>
      <c r="H399">
        <f t="shared" si="6"/>
        <v>8</v>
      </c>
    </row>
    <row r="400" spans="1:8" x14ac:dyDescent="0.25">
      <c r="A400">
        <v>243</v>
      </c>
      <c r="B400" t="str">
        <f>STANDINGS_ERA[[#This Row],[Team]]&amp;STANDINGS_ERA[[#This Row],[League]]</f>
        <v>30M Dollar MauerMain Event Online March 29 8 pm ET League 2</v>
      </c>
      <c r="C400" t="s">
        <v>660</v>
      </c>
      <c r="D400" t="s">
        <v>661</v>
      </c>
      <c r="E400" t="s">
        <v>425</v>
      </c>
      <c r="F400">
        <v>4.1269999999999998</v>
      </c>
      <c r="G400">
        <v>238</v>
      </c>
      <c r="H400">
        <f t="shared" si="6"/>
        <v>9</v>
      </c>
    </row>
    <row r="401" spans="1:8" x14ac:dyDescent="0.25">
      <c r="A401">
        <v>250</v>
      </c>
      <c r="B401" t="str">
        <f>STANDINGS_ERA[[#This Row],[Team]]&amp;STANDINGS_ERA[[#This Row],[League]]</f>
        <v>Tre DogMain Event Online March 29 8 pm ET League 2</v>
      </c>
      <c r="C401" t="s">
        <v>656</v>
      </c>
      <c r="D401" t="s">
        <v>657</v>
      </c>
      <c r="E401" t="s">
        <v>425</v>
      </c>
      <c r="F401">
        <v>4.1349999999999998</v>
      </c>
      <c r="G401">
        <v>231</v>
      </c>
      <c r="H401">
        <f t="shared" si="6"/>
        <v>10</v>
      </c>
    </row>
    <row r="402" spans="1:8" x14ac:dyDescent="0.25">
      <c r="A402">
        <v>260</v>
      </c>
      <c r="B402" t="str">
        <f>STANDINGS_ERA[[#This Row],[Team]]&amp;STANDINGS_ERA[[#This Row],[League]]</f>
        <v>Price CollusionMain Event Online March 29 8 pm ET League 2</v>
      </c>
      <c r="C402" t="s">
        <v>793</v>
      </c>
      <c r="D402" t="s">
        <v>794</v>
      </c>
      <c r="E402" t="s">
        <v>425</v>
      </c>
      <c r="F402">
        <v>4.1470000000000002</v>
      </c>
      <c r="G402">
        <v>221</v>
      </c>
      <c r="H402">
        <f t="shared" si="6"/>
        <v>11</v>
      </c>
    </row>
    <row r="403" spans="1:8" x14ac:dyDescent="0.25">
      <c r="A403">
        <v>385</v>
      </c>
      <c r="B403" t="str">
        <f>STANDINGS_ERA[[#This Row],[Team]]&amp;STANDINGS_ERA[[#This Row],[League]]</f>
        <v>We Did Not SuckMain Event Online March 29 8 pm ET League 2</v>
      </c>
      <c r="C403" t="s">
        <v>737</v>
      </c>
      <c r="D403" t="s">
        <v>738</v>
      </c>
      <c r="E403" t="s">
        <v>425</v>
      </c>
      <c r="F403">
        <v>4.3710000000000004</v>
      </c>
      <c r="G403">
        <v>96</v>
      </c>
      <c r="H403">
        <f t="shared" si="6"/>
        <v>12</v>
      </c>
    </row>
    <row r="404" spans="1:8" x14ac:dyDescent="0.25">
      <c r="A404">
        <v>414</v>
      </c>
      <c r="B404" t="str">
        <f>STANDINGS_ERA[[#This Row],[Team]]&amp;STANDINGS_ERA[[#This Row],[League]]</f>
        <v>MillertimeMain Event Online March 29 8 pm ET League 2</v>
      </c>
      <c r="C404" t="s">
        <v>809</v>
      </c>
      <c r="D404" t="s">
        <v>810</v>
      </c>
      <c r="E404" t="s">
        <v>425</v>
      </c>
      <c r="F404">
        <v>4.4740000000000002</v>
      </c>
      <c r="G404">
        <v>67</v>
      </c>
      <c r="H404">
        <f t="shared" si="6"/>
        <v>13</v>
      </c>
    </row>
    <row r="405" spans="1:8" x14ac:dyDescent="0.25">
      <c r="A405">
        <v>440</v>
      </c>
      <c r="B405" t="str">
        <f>STANDINGS_ERA[[#This Row],[Team]]&amp;STANDINGS_ERA[[#This Row],[League]]</f>
        <v>Tigers SlappyMain Event Online March 29 8 pm ET League 2</v>
      </c>
      <c r="C405" t="s">
        <v>54</v>
      </c>
      <c r="D405" t="s">
        <v>55</v>
      </c>
      <c r="E405" t="s">
        <v>425</v>
      </c>
      <c r="F405">
        <v>4.5510000000000002</v>
      </c>
      <c r="G405">
        <v>41</v>
      </c>
      <c r="H405">
        <f t="shared" si="6"/>
        <v>14</v>
      </c>
    </row>
    <row r="406" spans="1:8" x14ac:dyDescent="0.25">
      <c r="A406">
        <v>467</v>
      </c>
      <c r="B406" t="str">
        <f>STANDINGS_ERA[[#This Row],[Team]]&amp;STANDINGS_ERA[[#This Row],[League]]</f>
        <v>Captain MorganMain Event Online March 29 8 pm ET League 2</v>
      </c>
      <c r="C406" t="s">
        <v>554</v>
      </c>
      <c r="D406" t="s">
        <v>555</v>
      </c>
      <c r="E406" t="s">
        <v>425</v>
      </c>
      <c r="F406">
        <v>4.6970000000000001</v>
      </c>
      <c r="G406">
        <v>14</v>
      </c>
      <c r="H406">
        <f t="shared" si="6"/>
        <v>15</v>
      </c>
    </row>
    <row r="407" spans="1:8" x14ac:dyDescent="0.25">
      <c r="A407">
        <v>53</v>
      </c>
      <c r="B407" t="str">
        <f>STANDINGS_ERA[[#This Row],[Team]]&amp;STANDINGS_ERA[[#This Row],[League]]</f>
        <v>Trunk MonkeyMain Event Online March 29 8 pm ET League 3</v>
      </c>
      <c r="C407" t="s">
        <v>438</v>
      </c>
      <c r="D407" t="s">
        <v>439</v>
      </c>
      <c r="E407" t="s">
        <v>440</v>
      </c>
      <c r="F407">
        <v>3.7559999999999998</v>
      </c>
      <c r="G407">
        <v>428</v>
      </c>
      <c r="H407">
        <f t="shared" si="6"/>
        <v>1</v>
      </c>
    </row>
    <row r="408" spans="1:8" x14ac:dyDescent="0.25">
      <c r="A408">
        <v>54</v>
      </c>
      <c r="B408" t="str">
        <f>STANDINGS_ERA[[#This Row],[Team]]&amp;STANDINGS_ERA[[#This Row],[League]]</f>
        <v>Wiffle Ball Legends (one shot edition)Main Event Online March 29 8 pm ET League 3</v>
      </c>
      <c r="C408" t="s">
        <v>645</v>
      </c>
      <c r="D408" t="s">
        <v>646</v>
      </c>
      <c r="E408" t="s">
        <v>440</v>
      </c>
      <c r="F408">
        <v>3.758</v>
      </c>
      <c r="G408">
        <v>427</v>
      </c>
      <c r="H408">
        <f t="shared" si="6"/>
        <v>2</v>
      </c>
    </row>
    <row r="409" spans="1:8" x14ac:dyDescent="0.25">
      <c r="A409">
        <v>88</v>
      </c>
      <c r="B409" t="str">
        <f>STANDINGS_ERA[[#This Row],[Team]]&amp;STANDINGS_ERA[[#This Row],[League]]</f>
        <v>Team ShookMain Event Online March 29 8 pm ET League 3</v>
      </c>
      <c r="C409" t="s">
        <v>323</v>
      </c>
      <c r="D409" t="s">
        <v>168</v>
      </c>
      <c r="E409" t="s">
        <v>440</v>
      </c>
      <c r="F409">
        <v>3.851</v>
      </c>
      <c r="G409">
        <v>393</v>
      </c>
      <c r="H409">
        <f t="shared" si="6"/>
        <v>3</v>
      </c>
    </row>
    <row r="410" spans="1:8" x14ac:dyDescent="0.25">
      <c r="A410">
        <v>140</v>
      </c>
      <c r="B410" t="str">
        <f>STANDINGS_ERA[[#This Row],[Team]]&amp;STANDINGS_ERA[[#This Row],[League]]</f>
        <v>AKA ShempMain Event Online March 29 8 pm ET League 3</v>
      </c>
      <c r="C410" t="s">
        <v>679</v>
      </c>
      <c r="D410" t="s">
        <v>680</v>
      </c>
      <c r="E410" t="s">
        <v>440</v>
      </c>
      <c r="F410">
        <v>3.9729999999999999</v>
      </c>
      <c r="G410">
        <v>341</v>
      </c>
      <c r="H410">
        <f t="shared" si="6"/>
        <v>4</v>
      </c>
    </row>
    <row r="411" spans="1:8" x14ac:dyDescent="0.25">
      <c r="A411">
        <v>143</v>
      </c>
      <c r="B411" t="str">
        <f>STANDINGS_ERA[[#This Row],[Team]]&amp;STANDINGS_ERA[[#This Row],[League]]</f>
        <v>Cool GuysMain Event Online March 29 8 pm ET League 3</v>
      </c>
      <c r="C411" t="s">
        <v>540</v>
      </c>
      <c r="D411" t="s">
        <v>541</v>
      </c>
      <c r="E411" t="s">
        <v>440</v>
      </c>
      <c r="F411">
        <v>3.9769999999999999</v>
      </c>
      <c r="G411">
        <v>338</v>
      </c>
      <c r="H411">
        <f t="shared" si="6"/>
        <v>5</v>
      </c>
    </row>
    <row r="412" spans="1:8" x14ac:dyDescent="0.25">
      <c r="A412">
        <v>146</v>
      </c>
      <c r="B412" t="str">
        <f>STANDINGS_ERA[[#This Row],[Team]]&amp;STANDINGS_ERA[[#This Row],[League]]</f>
        <v>Loser 6Main Event Online March 29 8 pm ET League 3</v>
      </c>
      <c r="C412" t="s">
        <v>669</v>
      </c>
      <c r="D412" t="s">
        <v>22</v>
      </c>
      <c r="E412" t="s">
        <v>440</v>
      </c>
      <c r="F412">
        <v>3.9889999999999999</v>
      </c>
      <c r="G412">
        <v>335</v>
      </c>
      <c r="H412">
        <f t="shared" si="6"/>
        <v>6</v>
      </c>
    </row>
    <row r="413" spans="1:8" x14ac:dyDescent="0.25">
      <c r="A413">
        <v>215</v>
      </c>
      <c r="B413" t="str">
        <f>STANDINGS_ERA[[#This Row],[Team]]&amp;STANDINGS_ERA[[#This Row],[League]]</f>
        <v>Hell Bent For LeatherMain Event Online March 29 8 pm ET League 3</v>
      </c>
      <c r="C413" t="s">
        <v>414</v>
      </c>
      <c r="D413" t="s">
        <v>92</v>
      </c>
      <c r="E413" t="s">
        <v>440</v>
      </c>
      <c r="F413">
        <v>4.085</v>
      </c>
      <c r="G413">
        <v>266</v>
      </c>
      <c r="H413">
        <f t="shared" si="6"/>
        <v>7</v>
      </c>
    </row>
    <row r="414" spans="1:8" x14ac:dyDescent="0.25">
      <c r="A414">
        <v>230</v>
      </c>
      <c r="B414" t="str">
        <f>STANDINGS_ERA[[#This Row],[Team]]&amp;STANDINGS_ERA[[#This Row],[League]]</f>
        <v>moversMain Event Online March 29 8 pm ET League 3</v>
      </c>
      <c r="C414" t="s">
        <v>201</v>
      </c>
      <c r="D414" t="s">
        <v>202</v>
      </c>
      <c r="E414" t="s">
        <v>440</v>
      </c>
      <c r="F414">
        <v>4.1070000000000002</v>
      </c>
      <c r="G414">
        <v>251</v>
      </c>
      <c r="H414">
        <f t="shared" si="6"/>
        <v>8</v>
      </c>
    </row>
    <row r="415" spans="1:8" x14ac:dyDescent="0.25">
      <c r="A415">
        <v>272</v>
      </c>
      <c r="B415" t="str">
        <f>STANDINGS_ERA[[#This Row],[Team]]&amp;STANDINGS_ERA[[#This Row],[League]]</f>
        <v>Home Run DerbiesMain Event Online March 29 8 pm ET League 3</v>
      </c>
      <c r="C415" t="s">
        <v>448</v>
      </c>
      <c r="D415" t="s">
        <v>343</v>
      </c>
      <c r="E415" t="s">
        <v>440</v>
      </c>
      <c r="F415">
        <v>4.1680000000000001</v>
      </c>
      <c r="G415">
        <v>209</v>
      </c>
      <c r="H415">
        <f t="shared" si="6"/>
        <v>9</v>
      </c>
    </row>
    <row r="416" spans="1:8" x14ac:dyDescent="0.25">
      <c r="A416">
        <v>297</v>
      </c>
      <c r="B416" t="str">
        <f>STANDINGS_ERA[[#This Row],[Team]]&amp;STANDINGS_ERA[[#This Row],[League]]</f>
        <v>Smelly SheetMain Event Online March 29 8 pm ET League 3</v>
      </c>
      <c r="C416" t="s">
        <v>288</v>
      </c>
      <c r="D416" t="s">
        <v>289</v>
      </c>
      <c r="E416" t="s">
        <v>440</v>
      </c>
      <c r="F416">
        <v>4.2110000000000003</v>
      </c>
      <c r="G416">
        <v>184</v>
      </c>
      <c r="H416">
        <f t="shared" si="6"/>
        <v>10</v>
      </c>
    </row>
    <row r="417" spans="1:8" x14ac:dyDescent="0.25">
      <c r="A417">
        <v>314</v>
      </c>
      <c r="B417" t="str">
        <f>STANDINGS_ERA[[#This Row],[Team]]&amp;STANDINGS_ERA[[#This Row],[League]]</f>
        <v>Hot BoxMain Event Online March 29 8 pm ET League 3</v>
      </c>
      <c r="C417" t="s">
        <v>807</v>
      </c>
      <c r="D417" t="s">
        <v>808</v>
      </c>
      <c r="E417" t="s">
        <v>440</v>
      </c>
      <c r="F417">
        <v>4.2309999999999999</v>
      </c>
      <c r="G417">
        <v>167</v>
      </c>
      <c r="H417">
        <f t="shared" si="6"/>
        <v>11</v>
      </c>
    </row>
    <row r="418" spans="1:8" x14ac:dyDescent="0.25">
      <c r="A418">
        <v>411</v>
      </c>
      <c r="B418" t="str">
        <f>STANDINGS_ERA[[#This Row],[Team]]&amp;STANDINGS_ERA[[#This Row],[League]]</f>
        <v>Team BalchMain Event Online March 29 8 pm ET League 3</v>
      </c>
      <c r="C418" t="s">
        <v>658</v>
      </c>
      <c r="D418" t="s">
        <v>659</v>
      </c>
      <c r="E418" t="s">
        <v>440</v>
      </c>
      <c r="F418">
        <v>4.4729999999999999</v>
      </c>
      <c r="G418">
        <v>70</v>
      </c>
      <c r="H418">
        <f t="shared" si="6"/>
        <v>12</v>
      </c>
    </row>
    <row r="419" spans="1:8" x14ac:dyDescent="0.25">
      <c r="A419">
        <v>426</v>
      </c>
      <c r="B419" t="str">
        <f>STANDINGS_ERA[[#This Row],[Team]]&amp;STANDINGS_ERA[[#This Row],[League]]</f>
        <v>The SouthsidersMain Event Online March 29 8 pm ET League 3</v>
      </c>
      <c r="C419" t="s">
        <v>697</v>
      </c>
      <c r="D419" t="s">
        <v>220</v>
      </c>
      <c r="E419" t="s">
        <v>440</v>
      </c>
      <c r="F419">
        <v>4.5060000000000002</v>
      </c>
      <c r="G419">
        <v>55</v>
      </c>
      <c r="H419">
        <f t="shared" si="6"/>
        <v>13</v>
      </c>
    </row>
    <row r="420" spans="1:8" x14ac:dyDescent="0.25">
      <c r="A420">
        <v>431</v>
      </c>
      <c r="B420" t="str">
        <f>STANDINGS_ERA[[#This Row],[Team]]&amp;STANDINGS_ERA[[#This Row],[League]]</f>
        <v>The Ballad of BallschnobleMain Event Online March 29 8 pm ET League 3</v>
      </c>
      <c r="C420" t="s">
        <v>615</v>
      </c>
      <c r="D420" t="s">
        <v>616</v>
      </c>
      <c r="E420" t="s">
        <v>440</v>
      </c>
      <c r="F420">
        <v>4.516</v>
      </c>
      <c r="G420">
        <v>50</v>
      </c>
      <c r="H420">
        <f t="shared" si="6"/>
        <v>14</v>
      </c>
    </row>
    <row r="421" spans="1:8" x14ac:dyDescent="0.25">
      <c r="A421">
        <v>479</v>
      </c>
      <c r="B421" t="str">
        <f>STANDINGS_ERA[[#This Row],[Team]]&amp;STANDINGS_ERA[[#This Row],[League]]</f>
        <v>Buy Some InsuranceMain Event Online March 29 8 pm ET League 3</v>
      </c>
      <c r="C421" t="s">
        <v>882</v>
      </c>
      <c r="D421" t="s">
        <v>883</v>
      </c>
      <c r="E421" t="s">
        <v>440</v>
      </c>
      <c r="F421">
        <v>4.9480000000000004</v>
      </c>
      <c r="G421">
        <v>2</v>
      </c>
      <c r="H421">
        <f t="shared" si="6"/>
        <v>15</v>
      </c>
    </row>
    <row r="422" spans="1:8" x14ac:dyDescent="0.25">
      <c r="A422">
        <v>27</v>
      </c>
      <c r="B422" t="str">
        <f>STANDINGS_ERA[[#This Row],[Team]]&amp;STANDINGS_ERA[[#This Row],[League]]</f>
        <v>Texas ConnectionMain Event Online March 29 8 pm ET League 4</v>
      </c>
      <c r="C422" t="s">
        <v>165</v>
      </c>
      <c r="D422" t="s">
        <v>19</v>
      </c>
      <c r="E422" t="s">
        <v>426</v>
      </c>
      <c r="F422">
        <v>3.629</v>
      </c>
      <c r="G422">
        <v>454</v>
      </c>
      <c r="H422">
        <f t="shared" si="6"/>
        <v>1</v>
      </c>
    </row>
    <row r="423" spans="1:8" x14ac:dyDescent="0.25">
      <c r="A423">
        <v>31</v>
      </c>
      <c r="B423" t="str">
        <f>STANDINGS_ERA[[#This Row],[Team]]&amp;STANDINGS_ERA[[#This Row],[League]]</f>
        <v>Impeach DrumpfMain Event Online March 29 8 pm ET League 4</v>
      </c>
      <c r="C423" t="s">
        <v>653</v>
      </c>
      <c r="D423" t="s">
        <v>655</v>
      </c>
      <c r="E423" t="s">
        <v>426</v>
      </c>
      <c r="F423">
        <v>3.6520000000000001</v>
      </c>
      <c r="G423">
        <v>450</v>
      </c>
      <c r="H423">
        <f t="shared" si="6"/>
        <v>2</v>
      </c>
    </row>
    <row r="424" spans="1:8" x14ac:dyDescent="0.25">
      <c r="A424">
        <v>66</v>
      </c>
      <c r="B424" t="str">
        <f>STANDINGS_ERA[[#This Row],[Team]]&amp;STANDINGS_ERA[[#This Row],[League]]</f>
        <v>Bavaro ME1Main Event Online March 29 8 pm ET League 4</v>
      </c>
      <c r="C424" t="s">
        <v>507</v>
      </c>
      <c r="D424" t="s">
        <v>508</v>
      </c>
      <c r="E424" t="s">
        <v>426</v>
      </c>
      <c r="F424">
        <v>3.7970000000000002</v>
      </c>
      <c r="G424">
        <v>415</v>
      </c>
      <c r="H424">
        <f t="shared" si="6"/>
        <v>3</v>
      </c>
    </row>
    <row r="425" spans="1:8" x14ac:dyDescent="0.25">
      <c r="A425">
        <v>90</v>
      </c>
      <c r="B425" t="str">
        <f>STANDINGS_ERA[[#This Row],[Team]]&amp;STANDINGS_ERA[[#This Row],[League]]</f>
        <v>BABIP McBatflipsMain Event Online March 29 8 pm ET League 4</v>
      </c>
      <c r="C425" t="s">
        <v>305</v>
      </c>
      <c r="D425" t="s">
        <v>24</v>
      </c>
      <c r="E425" t="s">
        <v>426</v>
      </c>
      <c r="F425">
        <v>3.8650000000000002</v>
      </c>
      <c r="G425">
        <v>391</v>
      </c>
      <c r="H425">
        <f t="shared" si="6"/>
        <v>4</v>
      </c>
    </row>
    <row r="426" spans="1:8" x14ac:dyDescent="0.25">
      <c r="A426">
        <v>129</v>
      </c>
      <c r="B426" t="str">
        <f>STANDINGS_ERA[[#This Row],[Team]]&amp;STANDINGS_ERA[[#This Row],[League]]</f>
        <v>Team BraudMain Event Online March 29 8 pm ET League 4</v>
      </c>
      <c r="C426" t="s">
        <v>398</v>
      </c>
      <c r="D426" t="s">
        <v>399</v>
      </c>
      <c r="E426" t="s">
        <v>426</v>
      </c>
      <c r="F426">
        <v>3.9550000000000001</v>
      </c>
      <c r="G426">
        <v>352</v>
      </c>
      <c r="H426">
        <f t="shared" si="6"/>
        <v>5</v>
      </c>
    </row>
    <row r="427" spans="1:8" x14ac:dyDescent="0.25">
      <c r="A427">
        <v>154</v>
      </c>
      <c r="B427" t="str">
        <f>STANDINGS_ERA[[#This Row],[Team]]&amp;STANDINGS_ERA[[#This Row],[League]]</f>
        <v>Charlotte's Web GemsMain Event Online March 29 8 pm ET League 4</v>
      </c>
      <c r="C427" t="s">
        <v>494</v>
      </c>
      <c r="D427" t="s">
        <v>148</v>
      </c>
      <c r="E427" t="s">
        <v>426</v>
      </c>
      <c r="F427">
        <v>3.992</v>
      </c>
      <c r="G427">
        <v>327</v>
      </c>
      <c r="H427">
        <f t="shared" si="6"/>
        <v>6</v>
      </c>
    </row>
    <row r="428" spans="1:8" x14ac:dyDescent="0.25">
      <c r="A428">
        <v>189</v>
      </c>
      <c r="B428" t="str">
        <f>STANDINGS_ERA[[#This Row],[Team]]&amp;STANDINGS_ERA[[#This Row],[League]]</f>
        <v>Katz's InfernoMain Event Online March 29 8 pm ET League 4</v>
      </c>
      <c r="C428" t="s">
        <v>571</v>
      </c>
      <c r="D428" t="s">
        <v>571</v>
      </c>
      <c r="E428" t="s">
        <v>426</v>
      </c>
      <c r="F428">
        <v>4.0369999999999999</v>
      </c>
      <c r="G428">
        <v>292</v>
      </c>
      <c r="H428">
        <f t="shared" si="6"/>
        <v>7</v>
      </c>
    </row>
    <row r="429" spans="1:8" x14ac:dyDescent="0.25">
      <c r="A429">
        <v>196</v>
      </c>
      <c r="B429" t="str">
        <f>STANDINGS_ERA[[#This Row],[Team]]&amp;STANDINGS_ERA[[#This Row],[League]]</f>
        <v>New World OrderMain Event Online March 29 8 pm ET League 4</v>
      </c>
      <c r="C429" t="s">
        <v>395</v>
      </c>
      <c r="D429" t="s">
        <v>115</v>
      </c>
      <c r="E429" t="s">
        <v>426</v>
      </c>
      <c r="F429">
        <v>4.0469999999999997</v>
      </c>
      <c r="G429">
        <v>285</v>
      </c>
      <c r="H429">
        <f t="shared" si="6"/>
        <v>8</v>
      </c>
    </row>
    <row r="430" spans="1:8" x14ac:dyDescent="0.25">
      <c r="A430">
        <v>200</v>
      </c>
      <c r="B430" t="str">
        <f>STANDINGS_ERA[[#This Row],[Team]]&amp;STANDINGS_ERA[[#This Row],[League]]</f>
        <v>RoughridersMain Event Online March 29 8 pm ET League 4</v>
      </c>
      <c r="C430" t="s">
        <v>583</v>
      </c>
      <c r="D430" t="s">
        <v>286</v>
      </c>
      <c r="E430" t="s">
        <v>426</v>
      </c>
      <c r="F430">
        <v>4.05</v>
      </c>
      <c r="G430">
        <v>281</v>
      </c>
      <c r="H430">
        <f t="shared" si="6"/>
        <v>9</v>
      </c>
    </row>
    <row r="431" spans="1:8" x14ac:dyDescent="0.25">
      <c r="A431">
        <v>224</v>
      </c>
      <c r="B431" t="str">
        <f>STANDINGS_ERA[[#This Row],[Team]]&amp;STANDINGS_ERA[[#This Row],[League]]</f>
        <v>ALLINMain Event Online March 29 8 pm ET League 4</v>
      </c>
      <c r="C431" t="s">
        <v>509</v>
      </c>
      <c r="D431" t="s">
        <v>345</v>
      </c>
      <c r="E431" t="s">
        <v>426</v>
      </c>
      <c r="F431">
        <v>4.0979999999999999</v>
      </c>
      <c r="G431">
        <v>257</v>
      </c>
      <c r="H431">
        <f t="shared" si="6"/>
        <v>10</v>
      </c>
    </row>
    <row r="432" spans="1:8" x14ac:dyDescent="0.25">
      <c r="A432">
        <v>255</v>
      </c>
      <c r="B432" t="str">
        <f>STANDINGS_ERA[[#This Row],[Team]]&amp;STANDINGS_ERA[[#This Row],[League]]</f>
        <v>No Balls No Babies IIMain Event Online March 29 8 pm ET League 4</v>
      </c>
      <c r="C432" t="s">
        <v>694</v>
      </c>
      <c r="D432" t="s">
        <v>142</v>
      </c>
      <c r="E432" t="s">
        <v>426</v>
      </c>
      <c r="F432">
        <v>4.1399999999999997</v>
      </c>
      <c r="G432">
        <v>226</v>
      </c>
      <c r="H432">
        <f t="shared" si="6"/>
        <v>11</v>
      </c>
    </row>
    <row r="433" spans="1:8" x14ac:dyDescent="0.25">
      <c r="A433">
        <v>400</v>
      </c>
      <c r="B433" t="str">
        <f>STANDINGS_ERA[[#This Row],[Team]]&amp;STANDINGS_ERA[[#This Row],[League]]</f>
        <v>K9 || LV2Main Event Online March 29 8 pm ET League 4</v>
      </c>
      <c r="C433" t="s">
        <v>560</v>
      </c>
      <c r="D433" t="s">
        <v>37</v>
      </c>
      <c r="E433" t="s">
        <v>426</v>
      </c>
      <c r="F433">
        <v>4.4240000000000004</v>
      </c>
      <c r="G433">
        <v>81</v>
      </c>
      <c r="H433">
        <f t="shared" si="6"/>
        <v>12</v>
      </c>
    </row>
    <row r="434" spans="1:8" x14ac:dyDescent="0.25">
      <c r="A434">
        <v>445</v>
      </c>
      <c r="B434" t="str">
        <f>STANDINGS_ERA[[#This Row],[Team]]&amp;STANDINGS_ERA[[#This Row],[League]]</f>
        <v>LunkersMain Event Online March 29 8 pm ET League 4</v>
      </c>
      <c r="C434" t="s">
        <v>869</v>
      </c>
      <c r="D434" t="s">
        <v>76</v>
      </c>
      <c r="E434" t="s">
        <v>426</v>
      </c>
      <c r="F434">
        <v>4.5670000000000002</v>
      </c>
      <c r="G434">
        <v>36</v>
      </c>
      <c r="H434">
        <f t="shared" si="6"/>
        <v>13</v>
      </c>
    </row>
    <row r="435" spans="1:8" x14ac:dyDescent="0.25">
      <c r="A435">
        <v>458</v>
      </c>
      <c r="B435" t="str">
        <f>STANDINGS_ERA[[#This Row],[Team]]&amp;STANDINGS_ERA[[#This Row],[League]]</f>
        <v>Lets Go Storm 3Main Event Online March 29 8 pm ET League 4</v>
      </c>
      <c r="C435" t="s">
        <v>849</v>
      </c>
      <c r="D435" t="s">
        <v>850</v>
      </c>
      <c r="E435" t="s">
        <v>426</v>
      </c>
      <c r="F435">
        <v>4.6340000000000003</v>
      </c>
      <c r="G435">
        <v>23</v>
      </c>
      <c r="H435">
        <f t="shared" si="6"/>
        <v>14</v>
      </c>
    </row>
    <row r="436" spans="1:8" x14ac:dyDescent="0.25">
      <c r="A436">
        <v>459</v>
      </c>
      <c r="B436" t="str">
        <f>STANDINGS_ERA[[#This Row],[Team]]&amp;STANDINGS_ERA[[#This Row],[League]]</f>
        <v>The Last WaltzMain Event Online March 29 8 pm ET League 4</v>
      </c>
      <c r="C436" t="s">
        <v>858</v>
      </c>
      <c r="D436" t="s">
        <v>859</v>
      </c>
      <c r="E436" t="s">
        <v>426</v>
      </c>
      <c r="F436">
        <v>4.6459999999999999</v>
      </c>
      <c r="G436">
        <v>22</v>
      </c>
      <c r="H436">
        <f t="shared" si="6"/>
        <v>15</v>
      </c>
    </row>
    <row r="437" spans="1:8" x14ac:dyDescent="0.25">
      <c r="A437">
        <v>72</v>
      </c>
      <c r="B437" t="str">
        <f>STANDINGS_ERA[[#This Row],[Team]]&amp;STANDINGS_ERA[[#This Row],[League]]</f>
        <v>deadmoney5Main Event Online March 30 8 pm ET League 1</v>
      </c>
      <c r="C437" t="s">
        <v>250</v>
      </c>
      <c r="D437" t="s">
        <v>53</v>
      </c>
      <c r="E437" t="s">
        <v>319</v>
      </c>
      <c r="F437">
        <v>3.8090000000000002</v>
      </c>
      <c r="G437">
        <v>409.5</v>
      </c>
      <c r="H437">
        <f t="shared" si="6"/>
        <v>1</v>
      </c>
    </row>
    <row r="438" spans="1:8" x14ac:dyDescent="0.25">
      <c r="A438">
        <v>82</v>
      </c>
      <c r="B438" t="str">
        <f>STANDINGS_ERA[[#This Row],[Team]]&amp;STANDINGS_ERA[[#This Row],[League]]</f>
        <v>KaizenMain Event Online March 30 8 pm ET League 1</v>
      </c>
      <c r="C438" t="s">
        <v>630</v>
      </c>
      <c r="D438" t="s">
        <v>631</v>
      </c>
      <c r="E438" t="s">
        <v>319</v>
      </c>
      <c r="F438">
        <v>3.8340000000000001</v>
      </c>
      <c r="G438">
        <v>399</v>
      </c>
      <c r="H438">
        <f t="shared" si="6"/>
        <v>2</v>
      </c>
    </row>
    <row r="439" spans="1:8" x14ac:dyDescent="0.25">
      <c r="A439">
        <v>92</v>
      </c>
      <c r="B439" t="str">
        <f>STANDINGS_ERA[[#This Row],[Team]]&amp;STANDINGS_ERA[[#This Row],[League]]</f>
        <v>D'Glester HardunkichudMain Event Online March 30 8 pm ET League 1</v>
      </c>
      <c r="C439" t="s">
        <v>462</v>
      </c>
      <c r="D439" t="s">
        <v>382</v>
      </c>
      <c r="E439" t="s">
        <v>319</v>
      </c>
      <c r="F439">
        <v>3.8769999999999998</v>
      </c>
      <c r="G439">
        <v>389</v>
      </c>
      <c r="H439">
        <f t="shared" si="6"/>
        <v>3</v>
      </c>
    </row>
    <row r="440" spans="1:8" x14ac:dyDescent="0.25">
      <c r="A440">
        <v>97</v>
      </c>
      <c r="B440" t="str">
        <f>STANDINGS_ERA[[#This Row],[Team]]&amp;STANDINGS_ERA[[#This Row],[League]]</f>
        <v>The Notorious C.O.Z.Main Event Online March 30 8 pm ET League 1</v>
      </c>
      <c r="C440" t="s">
        <v>491</v>
      </c>
      <c r="D440" t="s">
        <v>122</v>
      </c>
      <c r="E440" t="s">
        <v>319</v>
      </c>
      <c r="F440">
        <v>3.8820000000000001</v>
      </c>
      <c r="G440">
        <v>384</v>
      </c>
      <c r="H440">
        <f t="shared" si="6"/>
        <v>4</v>
      </c>
    </row>
    <row r="441" spans="1:8" x14ac:dyDescent="0.25">
      <c r="A441">
        <v>113</v>
      </c>
      <c r="B441" t="str">
        <f>STANDINGS_ERA[[#This Row],[Team]]&amp;STANDINGS_ERA[[#This Row],[League]]</f>
        <v>Mr. Wilhelm's A SquadMain Event Online March 30 8 pm ET League 1</v>
      </c>
      <c r="C441" t="s">
        <v>484</v>
      </c>
      <c r="D441" t="s">
        <v>428</v>
      </c>
      <c r="E441" t="s">
        <v>319</v>
      </c>
      <c r="F441">
        <v>3.92</v>
      </c>
      <c r="G441">
        <v>368</v>
      </c>
      <c r="H441">
        <f t="shared" si="6"/>
        <v>5</v>
      </c>
    </row>
    <row r="442" spans="1:8" x14ac:dyDescent="0.25">
      <c r="A442">
        <v>155</v>
      </c>
      <c r="B442" t="str">
        <f>STANDINGS_ERA[[#This Row],[Team]]&amp;STANDINGS_ERA[[#This Row],[League]]</f>
        <v>Team JohnsonMain Event Online March 30 8 pm ET League 1</v>
      </c>
      <c r="C442" t="s">
        <v>151</v>
      </c>
      <c r="D442" t="s">
        <v>152</v>
      </c>
      <c r="E442" t="s">
        <v>319</v>
      </c>
      <c r="F442">
        <v>3.9929999999999999</v>
      </c>
      <c r="G442">
        <v>326</v>
      </c>
      <c r="H442">
        <f t="shared" si="6"/>
        <v>6</v>
      </c>
    </row>
    <row r="443" spans="1:8" x14ac:dyDescent="0.25">
      <c r="A443">
        <v>197</v>
      </c>
      <c r="B443" t="str">
        <f>STANDINGS_ERA[[#This Row],[Team]]&amp;STANDINGS_ERA[[#This Row],[League]]</f>
        <v>FlawlessTomLawlessMain Event Online March 30 8 pm ET League 1</v>
      </c>
      <c r="C443" t="s">
        <v>649</v>
      </c>
      <c r="D443" t="s">
        <v>650</v>
      </c>
      <c r="E443" t="s">
        <v>319</v>
      </c>
      <c r="F443">
        <v>4.048</v>
      </c>
      <c r="G443">
        <v>284</v>
      </c>
      <c r="H443">
        <f t="shared" si="6"/>
        <v>7</v>
      </c>
    </row>
    <row r="444" spans="1:8" x14ac:dyDescent="0.25">
      <c r="A444">
        <v>202</v>
      </c>
      <c r="B444" t="str">
        <f>STANDINGS_ERA[[#This Row],[Team]]&amp;STANDINGS_ERA[[#This Row],[League]]</f>
        <v>DemolitionMain Event Online March 30 8 pm ET League 1</v>
      </c>
      <c r="C444" t="s">
        <v>470</v>
      </c>
      <c r="D444" t="s">
        <v>471</v>
      </c>
      <c r="E444" t="s">
        <v>319</v>
      </c>
      <c r="F444">
        <v>4.0549999999999997</v>
      </c>
      <c r="G444">
        <v>279</v>
      </c>
      <c r="H444">
        <f t="shared" si="6"/>
        <v>8</v>
      </c>
    </row>
    <row r="445" spans="1:8" x14ac:dyDescent="0.25">
      <c r="A445">
        <v>218</v>
      </c>
      <c r="B445" t="str">
        <f>STANDINGS_ERA[[#This Row],[Team]]&amp;STANDINGS_ERA[[#This Row],[League]]</f>
        <v>El PresidenteMain Event Online March 30 8 pm ET League 1</v>
      </c>
      <c r="C445" t="s">
        <v>535</v>
      </c>
      <c r="D445" t="s">
        <v>380</v>
      </c>
      <c r="E445" t="s">
        <v>319</v>
      </c>
      <c r="F445">
        <v>4.0880000000000001</v>
      </c>
      <c r="G445">
        <v>263</v>
      </c>
      <c r="H445">
        <f t="shared" si="6"/>
        <v>9</v>
      </c>
    </row>
    <row r="446" spans="1:8" x14ac:dyDescent="0.25">
      <c r="A446">
        <v>343</v>
      </c>
      <c r="B446" t="str">
        <f>STANDINGS_ERA[[#This Row],[Team]]&amp;STANDINGS_ERA[[#This Row],[League]]</f>
        <v>Puddle of NudMain Event Online March 30 8 pm ET League 1</v>
      </c>
      <c r="C446" t="s">
        <v>254</v>
      </c>
      <c r="D446" t="s">
        <v>108</v>
      </c>
      <c r="E446" t="s">
        <v>319</v>
      </c>
      <c r="F446">
        <v>4.2830000000000004</v>
      </c>
      <c r="G446">
        <v>138</v>
      </c>
      <c r="H446">
        <f t="shared" si="6"/>
        <v>10</v>
      </c>
    </row>
    <row r="447" spans="1:8" x14ac:dyDescent="0.25">
      <c r="A447">
        <v>344</v>
      </c>
      <c r="B447" t="str">
        <f>STANDINGS_ERA[[#This Row],[Team]]&amp;STANDINGS_ERA[[#This Row],[League]]</f>
        <v>Team mitseffMain Event Online March 30 8 pm ET League 1</v>
      </c>
      <c r="C447" t="s">
        <v>572</v>
      </c>
      <c r="D447" t="s">
        <v>573</v>
      </c>
      <c r="E447" t="s">
        <v>319</v>
      </c>
      <c r="F447">
        <v>4.2850000000000001</v>
      </c>
      <c r="G447">
        <v>137</v>
      </c>
      <c r="H447">
        <f t="shared" si="6"/>
        <v>11</v>
      </c>
    </row>
    <row r="448" spans="1:8" x14ac:dyDescent="0.25">
      <c r="A448">
        <v>364</v>
      </c>
      <c r="B448" t="str">
        <f>STANDINGS_ERA[[#This Row],[Team]]&amp;STANDINGS_ERA[[#This Row],[League]]</f>
        <v>Team BennetteMain Event Online March 30 8 pm ET League 1</v>
      </c>
      <c r="C448" t="s">
        <v>767</v>
      </c>
      <c r="D448" t="s">
        <v>768</v>
      </c>
      <c r="E448" t="s">
        <v>319</v>
      </c>
      <c r="F448">
        <v>4.3310000000000004</v>
      </c>
      <c r="G448">
        <v>117</v>
      </c>
      <c r="H448">
        <f t="shared" si="6"/>
        <v>12</v>
      </c>
    </row>
    <row r="449" spans="1:8" x14ac:dyDescent="0.25">
      <c r="A449">
        <v>395</v>
      </c>
      <c r="B449" t="str">
        <f>STANDINGS_ERA[[#This Row],[Team]]&amp;STANDINGS_ERA[[#This Row],[League]]</f>
        <v>Stoop Ball 2Main Event Online March 30 8 pm ET League 1</v>
      </c>
      <c r="C449" t="s">
        <v>282</v>
      </c>
      <c r="D449" t="s">
        <v>253</v>
      </c>
      <c r="E449" t="s">
        <v>319</v>
      </c>
      <c r="F449">
        <v>4.4020000000000001</v>
      </c>
      <c r="G449">
        <v>86</v>
      </c>
      <c r="H449">
        <f t="shared" si="6"/>
        <v>13</v>
      </c>
    </row>
    <row r="450" spans="1:8" x14ac:dyDescent="0.25">
      <c r="A450">
        <v>448</v>
      </c>
      <c r="B450" t="str">
        <f>STANDINGS_ERA[[#This Row],[Team]]&amp;STANDINGS_ERA[[#This Row],[League]]</f>
        <v>One for the DaggerMain Event Online March 30 8 pm ET League 1</v>
      </c>
      <c r="C450" t="s">
        <v>57</v>
      </c>
      <c r="D450" t="s">
        <v>58</v>
      </c>
      <c r="E450" t="s">
        <v>319</v>
      </c>
      <c r="F450">
        <v>4.5949999999999998</v>
      </c>
      <c r="G450">
        <v>33</v>
      </c>
      <c r="H450">
        <f t="shared" ref="H450:H481" si="7">IF(E450=E449,H449+1,1)</f>
        <v>14</v>
      </c>
    </row>
    <row r="451" spans="1:8" x14ac:dyDescent="0.25">
      <c r="A451">
        <v>461</v>
      </c>
      <c r="B451" t="str">
        <f>STANDINGS_ERA[[#This Row],[Team]]&amp;STANDINGS_ERA[[#This Row],[League]]</f>
        <v>WalfredoMain Event Online March 30 8 pm ET League 1</v>
      </c>
      <c r="C451" t="s">
        <v>844</v>
      </c>
      <c r="D451" t="s">
        <v>845</v>
      </c>
      <c r="E451" t="s">
        <v>319</v>
      </c>
      <c r="F451">
        <v>4.6779999999999999</v>
      </c>
      <c r="G451">
        <v>20</v>
      </c>
      <c r="H451">
        <f t="shared" si="7"/>
        <v>15</v>
      </c>
    </row>
    <row r="452" spans="1:8" x14ac:dyDescent="0.25">
      <c r="A452">
        <v>19</v>
      </c>
      <c r="B452" t="str">
        <f>STANDINGS_ERA[[#This Row],[Team]]&amp;STANDINGS_ERA[[#This Row],[League]]</f>
        <v>Maspeth SOPRANOSMain Event Online March 30 8 pm ET League 2</v>
      </c>
      <c r="C452" t="s">
        <v>677</v>
      </c>
      <c r="D452" t="s">
        <v>678</v>
      </c>
      <c r="E452" t="s">
        <v>307</v>
      </c>
      <c r="F452">
        <v>3.5529999999999999</v>
      </c>
      <c r="G452">
        <v>462</v>
      </c>
      <c r="H452">
        <f t="shared" si="7"/>
        <v>1</v>
      </c>
    </row>
    <row r="453" spans="1:8" x14ac:dyDescent="0.25">
      <c r="A453">
        <v>30</v>
      </c>
      <c r="B453" t="str">
        <f>STANDINGS_ERA[[#This Row],[Team]]&amp;STANDINGS_ERA[[#This Row],[League]]</f>
        <v>Team MadaniMain Event Online March 30 8 pm ET League 2</v>
      </c>
      <c r="C453" t="s">
        <v>153</v>
      </c>
      <c r="D453" t="s">
        <v>492</v>
      </c>
      <c r="E453" t="s">
        <v>307</v>
      </c>
      <c r="F453">
        <v>3.6509999999999998</v>
      </c>
      <c r="G453">
        <v>451</v>
      </c>
      <c r="H453">
        <f t="shared" si="7"/>
        <v>2</v>
      </c>
    </row>
    <row r="454" spans="1:8" x14ac:dyDescent="0.25">
      <c r="A454">
        <v>65</v>
      </c>
      <c r="B454" t="str">
        <f>STANDINGS_ERA[[#This Row],[Team]]&amp;STANDINGS_ERA[[#This Row],[League]]</f>
        <v>FoleyMain Event Online March 30 8 pm ET League 2</v>
      </c>
      <c r="C454" t="s">
        <v>588</v>
      </c>
      <c r="D454" t="s">
        <v>589</v>
      </c>
      <c r="E454" t="s">
        <v>307</v>
      </c>
      <c r="F454">
        <v>3.7930000000000001</v>
      </c>
      <c r="G454">
        <v>416</v>
      </c>
      <c r="H454">
        <f t="shared" si="7"/>
        <v>3</v>
      </c>
    </row>
    <row r="455" spans="1:8" x14ac:dyDescent="0.25">
      <c r="A455">
        <v>68</v>
      </c>
      <c r="B455" t="str">
        <f>STANDINGS_ERA[[#This Row],[Team]]&amp;STANDINGS_ERA[[#This Row],[League]]</f>
        <v>Fire Dynasty BCMain Event Online March 30 8 pm ET League 2</v>
      </c>
      <c r="C455" t="s">
        <v>21</v>
      </c>
      <c r="D455" t="s">
        <v>22</v>
      </c>
      <c r="E455" t="s">
        <v>307</v>
      </c>
      <c r="F455">
        <v>3.8</v>
      </c>
      <c r="G455">
        <v>413</v>
      </c>
      <c r="H455">
        <f t="shared" si="7"/>
        <v>4</v>
      </c>
    </row>
    <row r="456" spans="1:8" x14ac:dyDescent="0.25">
      <c r="A456">
        <v>85</v>
      </c>
      <c r="B456" t="str">
        <f>STANDINGS_ERA[[#This Row],[Team]]&amp;STANDINGS_ERA[[#This Row],[League]]</f>
        <v>Money IIIMain Event Online March 30 8 pm ET League 2</v>
      </c>
      <c r="C456" t="s">
        <v>423</v>
      </c>
      <c r="D456" t="s">
        <v>67</v>
      </c>
      <c r="E456" t="s">
        <v>307</v>
      </c>
      <c r="F456">
        <v>3.8439999999999999</v>
      </c>
      <c r="G456">
        <v>396</v>
      </c>
      <c r="H456">
        <f t="shared" si="7"/>
        <v>5</v>
      </c>
    </row>
    <row r="457" spans="1:8" x14ac:dyDescent="0.25">
      <c r="A457">
        <v>99</v>
      </c>
      <c r="B457" t="str">
        <f>STANDINGS_ERA[[#This Row],[Team]]&amp;STANDINGS_ERA[[#This Row],[League]]</f>
        <v>Doctor WhoMain Event Online March 30 8 pm ET League 2</v>
      </c>
      <c r="C457" t="s">
        <v>312</v>
      </c>
      <c r="D457" t="s">
        <v>148</v>
      </c>
      <c r="E457" t="s">
        <v>307</v>
      </c>
      <c r="F457">
        <v>3.8879999999999999</v>
      </c>
      <c r="G457">
        <v>382</v>
      </c>
      <c r="H457">
        <f t="shared" si="7"/>
        <v>6</v>
      </c>
    </row>
    <row r="458" spans="1:8" x14ac:dyDescent="0.25">
      <c r="A458">
        <v>115</v>
      </c>
      <c r="B458" t="str">
        <f>STANDINGS_ERA[[#This Row],[Team]]&amp;STANDINGS_ERA[[#This Row],[League]]</f>
        <v>Rockwell's TrollhuntersMain Event Online March 30 8 pm ET League 2</v>
      </c>
      <c r="C458" t="s">
        <v>431</v>
      </c>
      <c r="D458" t="s">
        <v>114</v>
      </c>
      <c r="E458" t="s">
        <v>307</v>
      </c>
      <c r="F458">
        <v>3.9209999999999998</v>
      </c>
      <c r="G458">
        <v>366</v>
      </c>
      <c r="H458">
        <f t="shared" si="7"/>
        <v>7</v>
      </c>
    </row>
    <row r="459" spans="1:8" x14ac:dyDescent="0.25">
      <c r="A459">
        <v>174</v>
      </c>
      <c r="B459" t="str">
        <f>STANDINGS_ERA[[#This Row],[Team]]&amp;STANDINGS_ERA[[#This Row],[League]]</f>
        <v>Ulrich's Rebellion RoomMain Event Online March 30 8 pm ET League 2</v>
      </c>
      <c r="C459" t="s">
        <v>833</v>
      </c>
      <c r="D459" t="s">
        <v>184</v>
      </c>
      <c r="E459" t="s">
        <v>307</v>
      </c>
      <c r="F459">
        <v>4.0149999999999997</v>
      </c>
      <c r="G459">
        <v>307</v>
      </c>
      <c r="H459">
        <f t="shared" si="7"/>
        <v>8</v>
      </c>
    </row>
    <row r="460" spans="1:8" x14ac:dyDescent="0.25">
      <c r="A460">
        <v>264</v>
      </c>
      <c r="B460" t="str">
        <f>STANDINGS_ERA[[#This Row],[Team]]&amp;STANDINGS_ERA[[#This Row],[League]]</f>
        <v>Pine Tar Pros- ME3Main Event Online March 30 8 pm ET League 2</v>
      </c>
      <c r="C460" t="s">
        <v>531</v>
      </c>
      <c r="D460" t="s">
        <v>502</v>
      </c>
      <c r="E460" t="s">
        <v>307</v>
      </c>
      <c r="F460">
        <v>4.1580000000000004</v>
      </c>
      <c r="G460">
        <v>217</v>
      </c>
      <c r="H460">
        <f t="shared" si="7"/>
        <v>9</v>
      </c>
    </row>
    <row r="461" spans="1:8" x14ac:dyDescent="0.25">
      <c r="A461">
        <v>299</v>
      </c>
      <c r="B461" t="str">
        <f>STANDINGS_ERA[[#This Row],[Team]]&amp;STANDINGS_ERA[[#This Row],[League]]</f>
        <v>ALarmMain Event Online March 30 8 pm ET League 2</v>
      </c>
      <c r="C461" t="s">
        <v>824</v>
      </c>
      <c r="D461" t="s">
        <v>73</v>
      </c>
      <c r="E461" t="s">
        <v>307</v>
      </c>
      <c r="F461">
        <v>4.2130000000000001</v>
      </c>
      <c r="G461">
        <v>182</v>
      </c>
      <c r="H461">
        <f t="shared" si="7"/>
        <v>10</v>
      </c>
    </row>
    <row r="462" spans="1:8" x14ac:dyDescent="0.25">
      <c r="A462">
        <v>371</v>
      </c>
      <c r="B462" t="str">
        <f>STANDINGS_ERA[[#This Row],[Team]]&amp;STANDINGS_ERA[[#This Row],[League]]</f>
        <v>Glenneration XMain Event Online March 30 8 pm ET League 2</v>
      </c>
      <c r="C462" t="s">
        <v>145</v>
      </c>
      <c r="D462" t="s">
        <v>146</v>
      </c>
      <c r="E462" t="s">
        <v>307</v>
      </c>
      <c r="F462">
        <v>4.3520000000000003</v>
      </c>
      <c r="G462">
        <v>110</v>
      </c>
      <c r="H462">
        <f t="shared" si="7"/>
        <v>11</v>
      </c>
    </row>
    <row r="463" spans="1:8" x14ac:dyDescent="0.25">
      <c r="A463">
        <v>434</v>
      </c>
      <c r="B463" t="str">
        <f>STANDINGS_ERA[[#This Row],[Team]]&amp;STANDINGS_ERA[[#This Row],[League]]</f>
        <v>Baseball sevant 2Main Event Online March 30 8 pm ET League 2</v>
      </c>
      <c r="C463" t="s">
        <v>335</v>
      </c>
      <c r="D463" t="s">
        <v>231</v>
      </c>
      <c r="E463" t="s">
        <v>307</v>
      </c>
      <c r="F463">
        <v>4.5170000000000003</v>
      </c>
      <c r="G463">
        <v>47</v>
      </c>
      <c r="H463">
        <f t="shared" si="7"/>
        <v>12</v>
      </c>
    </row>
    <row r="464" spans="1:8" x14ac:dyDescent="0.25">
      <c r="A464">
        <v>449</v>
      </c>
      <c r="B464" t="str">
        <f>STANDINGS_ERA[[#This Row],[Team]]&amp;STANDINGS_ERA[[#This Row],[League]]</f>
        <v>BlueWaveMain Event Online March 30 8 pm ET League 2</v>
      </c>
      <c r="C464" t="s">
        <v>776</v>
      </c>
      <c r="D464" t="s">
        <v>286</v>
      </c>
      <c r="E464" t="s">
        <v>307</v>
      </c>
      <c r="F464">
        <v>4.6029999999999998</v>
      </c>
      <c r="G464">
        <v>32</v>
      </c>
      <c r="H464">
        <f t="shared" si="7"/>
        <v>13</v>
      </c>
    </row>
    <row r="465" spans="1:8" x14ac:dyDescent="0.25">
      <c r="A465">
        <v>474</v>
      </c>
      <c r="B465" t="str">
        <f>STANDINGS_ERA[[#This Row],[Team]]&amp;STANDINGS_ERA[[#This Row],[League]]</f>
        <v>MustSeeTV314{M3}Main Event Online March 30 8 pm ET League 2</v>
      </c>
      <c r="C465" t="s">
        <v>871</v>
      </c>
      <c r="D465" t="s">
        <v>40</v>
      </c>
      <c r="E465" t="s">
        <v>307</v>
      </c>
      <c r="F465">
        <v>4.7560000000000002</v>
      </c>
      <c r="G465">
        <v>7</v>
      </c>
      <c r="H465">
        <f t="shared" si="7"/>
        <v>14</v>
      </c>
    </row>
    <row r="466" spans="1:8" x14ac:dyDescent="0.25">
      <c r="A466">
        <v>478</v>
      </c>
      <c r="B466" t="str">
        <f>STANDINGS_ERA[[#This Row],[Team]]&amp;STANDINGS_ERA[[#This Row],[League]]</f>
        <v>So bad I don't deserve a team nameMain Event Online March 30 8 pm ET League 2</v>
      </c>
      <c r="C466" t="s">
        <v>881</v>
      </c>
      <c r="D466" t="s">
        <v>132</v>
      </c>
      <c r="E466" t="s">
        <v>307</v>
      </c>
      <c r="F466">
        <v>4.9480000000000004</v>
      </c>
      <c r="G466">
        <v>3</v>
      </c>
      <c r="H466">
        <f t="shared" si="7"/>
        <v>15</v>
      </c>
    </row>
    <row r="467" spans="1:8" x14ac:dyDescent="0.25">
      <c r="A467">
        <v>32</v>
      </c>
      <c r="B467" t="str">
        <f>STANDINGS_ERA[[#This Row],[Team]]&amp;STANDINGS_ERA[[#This Row],[League]]</f>
        <v>Team LibrosMain Event Online March 30 8 pm ET League 3</v>
      </c>
      <c r="C467" t="s">
        <v>338</v>
      </c>
      <c r="D467" t="s">
        <v>339</v>
      </c>
      <c r="E467" t="s">
        <v>422</v>
      </c>
      <c r="F467">
        <v>3.6560000000000001</v>
      </c>
      <c r="G467">
        <v>449</v>
      </c>
      <c r="H467">
        <f t="shared" si="7"/>
        <v>1</v>
      </c>
    </row>
    <row r="468" spans="1:8" x14ac:dyDescent="0.25">
      <c r="A468">
        <v>37</v>
      </c>
      <c r="B468" t="str">
        <f>STANDINGS_ERA[[#This Row],[Team]]&amp;STANDINGS_ERA[[#This Row],[League]]</f>
        <v>I Love Don DenkingerMain Event Online March 30 8 pm ET League 3</v>
      </c>
      <c r="C468" t="s">
        <v>420</v>
      </c>
      <c r="D468" t="s">
        <v>421</v>
      </c>
      <c r="E468" t="s">
        <v>422</v>
      </c>
      <c r="F468">
        <v>3.7120000000000002</v>
      </c>
      <c r="G468">
        <v>444</v>
      </c>
      <c r="H468">
        <f t="shared" si="7"/>
        <v>2</v>
      </c>
    </row>
    <row r="469" spans="1:8" x14ac:dyDescent="0.25">
      <c r="A469">
        <v>45</v>
      </c>
      <c r="B469" t="str">
        <f>STANDINGS_ERA[[#This Row],[Team]]&amp;STANDINGS_ERA[[#This Row],[League]]</f>
        <v>President JesusMain Event Online March 30 8 pm ET League 3</v>
      </c>
      <c r="C469" t="s">
        <v>203</v>
      </c>
      <c r="D469" t="s">
        <v>103</v>
      </c>
      <c r="E469" t="s">
        <v>422</v>
      </c>
      <c r="F469">
        <v>3.7309999999999999</v>
      </c>
      <c r="G469">
        <v>436</v>
      </c>
      <c r="H469">
        <f t="shared" si="7"/>
        <v>3</v>
      </c>
    </row>
    <row r="470" spans="1:8" x14ac:dyDescent="0.25">
      <c r="A470">
        <v>46</v>
      </c>
      <c r="B470" t="str">
        <f>STANDINGS_ERA[[#This Row],[Team]]&amp;STANDINGS_ERA[[#This Row],[League]]</f>
        <v>Team BraderMain Event Online March 30 8 pm ET League 3</v>
      </c>
      <c r="C470" t="s">
        <v>503</v>
      </c>
      <c r="D470" t="s">
        <v>504</v>
      </c>
      <c r="E470" t="s">
        <v>422</v>
      </c>
      <c r="F470">
        <v>3.7309999999999999</v>
      </c>
      <c r="G470">
        <v>435</v>
      </c>
      <c r="H470">
        <f t="shared" si="7"/>
        <v>4</v>
      </c>
    </row>
    <row r="471" spans="1:8" x14ac:dyDescent="0.25">
      <c r="A471">
        <v>182</v>
      </c>
      <c r="B471" t="str">
        <f>STANDINGS_ERA[[#This Row],[Team]]&amp;STANDINGS_ERA[[#This Row],[League]]</f>
        <v>Spartacus IIMain Event Online March 30 8 pm ET League 3</v>
      </c>
      <c r="C471" t="s">
        <v>497</v>
      </c>
      <c r="D471" t="s">
        <v>498</v>
      </c>
      <c r="E471" t="s">
        <v>422</v>
      </c>
      <c r="F471">
        <v>4.0279999999999996</v>
      </c>
      <c r="G471">
        <v>299</v>
      </c>
      <c r="H471">
        <f t="shared" si="7"/>
        <v>5</v>
      </c>
    </row>
    <row r="472" spans="1:8" x14ac:dyDescent="0.25">
      <c r="A472">
        <v>190</v>
      </c>
      <c r="B472" t="str">
        <f>STANDINGS_ERA[[#This Row],[Team]]&amp;STANDINGS_ERA[[#This Row],[League]]</f>
        <v>The Justice BerrysMain Event Online March 30 8 pm ET League 3</v>
      </c>
      <c r="C472" t="s">
        <v>594</v>
      </c>
      <c r="D472" t="s">
        <v>69</v>
      </c>
      <c r="E472" t="s">
        <v>422</v>
      </c>
      <c r="F472">
        <v>4.0389999999999997</v>
      </c>
      <c r="G472">
        <v>291</v>
      </c>
      <c r="H472">
        <f t="shared" si="7"/>
        <v>6</v>
      </c>
    </row>
    <row r="473" spans="1:8" x14ac:dyDescent="0.25">
      <c r="A473">
        <v>193</v>
      </c>
      <c r="B473" t="str">
        <f>STANDINGS_ERA[[#This Row],[Team]]&amp;STANDINGS_ERA[[#This Row],[League]]</f>
        <v>BABIP McbatflipsMain Event Online March 30 8 pm ET League 3</v>
      </c>
      <c r="C473" t="s">
        <v>770</v>
      </c>
      <c r="D473" t="s">
        <v>24</v>
      </c>
      <c r="E473" t="s">
        <v>422</v>
      </c>
      <c r="F473">
        <v>4.0410000000000004</v>
      </c>
      <c r="G473">
        <v>288</v>
      </c>
      <c r="H473">
        <f t="shared" si="7"/>
        <v>7</v>
      </c>
    </row>
    <row r="474" spans="1:8" x14ac:dyDescent="0.25">
      <c r="A474">
        <v>219</v>
      </c>
      <c r="B474" t="str">
        <f>STANDINGS_ERA[[#This Row],[Team]]&amp;STANDINGS_ERA[[#This Row],[League]]</f>
        <v>Home Run DerbiesMain Event Online March 30 8 pm ET League 3</v>
      </c>
      <c r="C474" t="s">
        <v>448</v>
      </c>
      <c r="D474" t="s">
        <v>343</v>
      </c>
      <c r="E474" t="s">
        <v>422</v>
      </c>
      <c r="F474">
        <v>4.093</v>
      </c>
      <c r="G474">
        <v>262</v>
      </c>
      <c r="H474">
        <f t="shared" si="7"/>
        <v>8</v>
      </c>
    </row>
    <row r="475" spans="1:8" x14ac:dyDescent="0.25">
      <c r="A475">
        <v>221</v>
      </c>
      <c r="B475" t="str">
        <f>STANDINGS_ERA[[#This Row],[Team]]&amp;STANDINGS_ERA[[#This Row],[League]]</f>
        <v>Team ZurichinMain Event Online March 30 8 pm ET League 3</v>
      </c>
      <c r="C475" t="s">
        <v>290</v>
      </c>
      <c r="D475" t="s">
        <v>291</v>
      </c>
      <c r="E475" t="s">
        <v>422</v>
      </c>
      <c r="F475">
        <v>4.0940000000000003</v>
      </c>
      <c r="G475">
        <v>260</v>
      </c>
      <c r="H475">
        <f t="shared" si="7"/>
        <v>9</v>
      </c>
    </row>
    <row r="476" spans="1:8" x14ac:dyDescent="0.25">
      <c r="A476">
        <v>319</v>
      </c>
      <c r="B476" t="str">
        <f>STANDINGS_ERA[[#This Row],[Team]]&amp;STANDINGS_ERA[[#This Row],[League]]</f>
        <v>A-TeamMain Event Online March 30 8 pm ET League 3</v>
      </c>
      <c r="C476" t="s">
        <v>26</v>
      </c>
      <c r="D476" t="s">
        <v>27</v>
      </c>
      <c r="E476" t="s">
        <v>422</v>
      </c>
      <c r="F476">
        <v>4.2389999999999999</v>
      </c>
      <c r="G476">
        <v>162</v>
      </c>
      <c r="H476">
        <f t="shared" si="7"/>
        <v>10</v>
      </c>
    </row>
    <row r="477" spans="1:8" x14ac:dyDescent="0.25">
      <c r="A477">
        <v>340</v>
      </c>
      <c r="B477" t="str">
        <f>STANDINGS_ERA[[#This Row],[Team]]&amp;STANDINGS_ERA[[#This Row],[League]]</f>
        <v>Winning Fantasy BaseballMain Event Online March 30 8 pm ET League 3</v>
      </c>
      <c r="C477" t="s">
        <v>311</v>
      </c>
      <c r="D477" t="s">
        <v>78</v>
      </c>
      <c r="E477" t="s">
        <v>422</v>
      </c>
      <c r="F477">
        <v>4.2720000000000002</v>
      </c>
      <c r="G477">
        <v>141</v>
      </c>
      <c r="H477">
        <f t="shared" si="7"/>
        <v>11</v>
      </c>
    </row>
    <row r="478" spans="1:8" x14ac:dyDescent="0.25">
      <c r="A478">
        <v>375</v>
      </c>
      <c r="B478" t="str">
        <f>STANDINGS_ERA[[#This Row],[Team]]&amp;STANDINGS_ERA[[#This Row],[League]]</f>
        <v>Bats + WingersMain Event Online March 30 8 pm ET League 3</v>
      </c>
      <c r="C478" t="s">
        <v>566</v>
      </c>
      <c r="D478" t="s">
        <v>25</v>
      </c>
      <c r="E478" t="s">
        <v>422</v>
      </c>
      <c r="F478">
        <v>4.3579999999999997</v>
      </c>
      <c r="G478">
        <v>106</v>
      </c>
      <c r="H478">
        <f t="shared" si="7"/>
        <v>12</v>
      </c>
    </row>
    <row r="479" spans="1:8" x14ac:dyDescent="0.25">
      <c r="A479">
        <v>380</v>
      </c>
      <c r="B479" t="str">
        <f>STANDINGS_ERA[[#This Row],[Team]]&amp;STANDINGS_ERA[[#This Row],[League]]</f>
        <v>Mulleteers IIMain Event Online March 30 8 pm ET League 3</v>
      </c>
      <c r="C479" t="s">
        <v>765</v>
      </c>
      <c r="D479" t="s">
        <v>191</v>
      </c>
      <c r="E479" t="s">
        <v>422</v>
      </c>
      <c r="F479">
        <v>4.3630000000000004</v>
      </c>
      <c r="G479">
        <v>101</v>
      </c>
      <c r="H479">
        <f t="shared" si="7"/>
        <v>13</v>
      </c>
    </row>
    <row r="480" spans="1:8" x14ac:dyDescent="0.25">
      <c r="A480">
        <v>429</v>
      </c>
      <c r="B480" t="str">
        <f>STANDINGS_ERA[[#This Row],[Team]]&amp;STANDINGS_ERA[[#This Row],[League]]</f>
        <v>HAMCROMain Event Online March 30 8 pm ET League 3</v>
      </c>
      <c r="C480" t="s">
        <v>840</v>
      </c>
      <c r="D480" t="s">
        <v>79</v>
      </c>
      <c r="E480" t="s">
        <v>422</v>
      </c>
      <c r="F480">
        <v>4.5149999999999997</v>
      </c>
      <c r="G480">
        <v>52</v>
      </c>
      <c r="H480">
        <f t="shared" si="7"/>
        <v>14</v>
      </c>
    </row>
    <row r="481" spans="1:8" x14ac:dyDescent="0.25">
      <c r="A481">
        <v>480</v>
      </c>
      <c r="B481" t="str">
        <f>STANDINGS_ERA[[#This Row],[Team]]&amp;STANDINGS_ERA[[#This Row],[League]]</f>
        <v>StealthMain Event Online March 30 8 pm ET League 3</v>
      </c>
      <c r="C481" t="s">
        <v>608</v>
      </c>
      <c r="D481" t="s">
        <v>62</v>
      </c>
      <c r="E481" t="s">
        <v>422</v>
      </c>
      <c r="F481">
        <v>5.0170000000000003</v>
      </c>
      <c r="G481">
        <v>1</v>
      </c>
      <c r="H481">
        <f t="shared" si="7"/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3"/>
  <sheetViews>
    <sheetView workbookViewId="0">
      <selection activeCell="B15" sqref="B15"/>
    </sheetView>
  </sheetViews>
  <sheetFormatPr defaultRowHeight="15" x14ac:dyDescent="0.25"/>
  <cols>
    <col min="1" max="1" width="7.5703125" bestFit="1" customWidth="1"/>
    <col min="2" max="2" width="76.5703125" bestFit="1" customWidth="1"/>
    <col min="3" max="3" width="31.5703125" bestFit="1" customWidth="1"/>
    <col min="4" max="4" width="30.42578125" bestFit="1" customWidth="1"/>
    <col min="5" max="5" width="41.85546875" bestFit="1" customWidth="1"/>
    <col min="6" max="6" width="5.28515625" bestFit="1" customWidth="1"/>
    <col min="7" max="7" width="6" bestFit="1" customWidth="1"/>
  </cols>
  <sheetData>
    <row r="1" spans="1:8" x14ac:dyDescent="0.25">
      <c r="A1" t="s">
        <v>12</v>
      </c>
      <c r="B1" t="s">
        <v>890</v>
      </c>
      <c r="C1" t="s">
        <v>13</v>
      </c>
      <c r="D1" t="s">
        <v>14</v>
      </c>
      <c r="E1" t="s">
        <v>15</v>
      </c>
      <c r="F1" t="s">
        <v>9</v>
      </c>
      <c r="G1" t="s">
        <v>16</v>
      </c>
      <c r="H1" t="s">
        <v>298</v>
      </c>
    </row>
    <row r="2" spans="1:8" x14ac:dyDescent="0.25">
      <c r="A2">
        <v>29</v>
      </c>
      <c r="B2" t="str">
        <f>STANDINGS_W[[#This Row],[Team]]&amp;STANDINGS_W[[#This Row],[League]]</f>
        <v>Dutch MafiaMain Event Chicago League</v>
      </c>
      <c r="C2" t="s">
        <v>222</v>
      </c>
      <c r="D2" t="s">
        <v>223</v>
      </c>
      <c r="E2" t="s">
        <v>473</v>
      </c>
      <c r="F2">
        <v>104</v>
      </c>
      <c r="G2">
        <v>451</v>
      </c>
      <c r="H2">
        <f t="shared" ref="H2:H65" si="0">IF(E2=E1,H1+1,1)</f>
        <v>1</v>
      </c>
    </row>
    <row r="3" spans="1:8" x14ac:dyDescent="0.25">
      <c r="A3">
        <v>64</v>
      </c>
      <c r="B3" t="str">
        <f>STANDINGS_W[[#This Row],[Team]]&amp;STANDINGS_W[[#This Row],[League]]</f>
        <v>Mr Dalrae's ArrogateMain Event Chicago League</v>
      </c>
      <c r="C3" t="s">
        <v>704</v>
      </c>
      <c r="D3" t="s">
        <v>33</v>
      </c>
      <c r="E3" t="s">
        <v>473</v>
      </c>
      <c r="F3">
        <v>100</v>
      </c>
      <c r="G3">
        <v>420</v>
      </c>
      <c r="H3">
        <f t="shared" si="0"/>
        <v>2</v>
      </c>
    </row>
    <row r="4" spans="1:8" x14ac:dyDescent="0.25">
      <c r="A4">
        <v>157</v>
      </c>
      <c r="B4" t="str">
        <f>STANDINGS_W[[#This Row],[Team]]&amp;STANDINGS_W[[#This Row],[League]]</f>
        <v>Darth VanderMain Event Chicago League</v>
      </c>
      <c r="C4" t="s">
        <v>206</v>
      </c>
      <c r="D4" t="s">
        <v>207</v>
      </c>
      <c r="E4" t="s">
        <v>473</v>
      </c>
      <c r="F4">
        <v>93</v>
      </c>
      <c r="G4">
        <v>321</v>
      </c>
      <c r="H4">
        <f t="shared" si="0"/>
        <v>3</v>
      </c>
    </row>
    <row r="5" spans="1:8" x14ac:dyDescent="0.25">
      <c r="A5">
        <v>171</v>
      </c>
      <c r="B5" t="str">
        <f>STANDINGS_W[[#This Row],[Team]]&amp;STANDINGS_W[[#This Row],[League]]</f>
        <v>EFORCE XVIIIMain Event Chicago League</v>
      </c>
      <c r="C5" t="s">
        <v>848</v>
      </c>
      <c r="D5" t="s">
        <v>174</v>
      </c>
      <c r="E5" t="s">
        <v>473</v>
      </c>
      <c r="F5">
        <v>92</v>
      </c>
      <c r="G5">
        <v>305.5</v>
      </c>
      <c r="H5">
        <f t="shared" si="0"/>
        <v>4</v>
      </c>
    </row>
    <row r="6" spans="1:8" x14ac:dyDescent="0.25">
      <c r="A6">
        <v>178</v>
      </c>
      <c r="B6" t="str">
        <f>STANDINGS_W[[#This Row],[Team]]&amp;STANDINGS_W[[#This Row],[League]]</f>
        <v>Sons of Thunder - ChicagoMain Event Chicago League</v>
      </c>
      <c r="C6" t="s">
        <v>771</v>
      </c>
      <c r="D6" t="s">
        <v>63</v>
      </c>
      <c r="E6" t="s">
        <v>473</v>
      </c>
      <c r="F6">
        <v>92</v>
      </c>
      <c r="G6">
        <v>305.5</v>
      </c>
      <c r="H6">
        <f t="shared" si="0"/>
        <v>5</v>
      </c>
    </row>
    <row r="7" spans="1:8" x14ac:dyDescent="0.25">
      <c r="A7">
        <v>185</v>
      </c>
      <c r="B7" t="str">
        <f>STANDINGS_W[[#This Row],[Team]]&amp;STANDINGS_W[[#This Row],[League]]</f>
        <v>88'ssMain Event Chicago League</v>
      </c>
      <c r="C7" t="s">
        <v>634</v>
      </c>
      <c r="D7" t="s">
        <v>269</v>
      </c>
      <c r="E7" t="s">
        <v>473</v>
      </c>
      <c r="F7">
        <v>91</v>
      </c>
      <c r="G7">
        <v>289.5</v>
      </c>
      <c r="H7">
        <f t="shared" si="0"/>
        <v>6</v>
      </c>
    </row>
    <row r="8" spans="1:8" x14ac:dyDescent="0.25">
      <c r="A8">
        <v>188</v>
      </c>
      <c r="B8" t="str">
        <f>STANDINGS_W[[#This Row],[Team]]&amp;STANDINGS_W[[#This Row],[League]]</f>
        <v>JK ALL THE WAY CHICAGOMain Event Chicago League</v>
      </c>
      <c r="C8" t="s">
        <v>505</v>
      </c>
      <c r="D8" t="s">
        <v>166</v>
      </c>
      <c r="E8" t="s">
        <v>473</v>
      </c>
      <c r="F8">
        <v>91</v>
      </c>
      <c r="G8">
        <v>289.5</v>
      </c>
      <c r="H8">
        <f t="shared" si="0"/>
        <v>7</v>
      </c>
    </row>
    <row r="9" spans="1:8" x14ac:dyDescent="0.25">
      <c r="A9">
        <v>208</v>
      </c>
      <c r="B9" t="str">
        <f>STANDINGS_W[[#This Row],[Team]]&amp;STANDINGS_W[[#This Row],[League]]</f>
        <v>KIRKSVILLE OSTEOPATHS 1906Main Event Chicago League</v>
      </c>
      <c r="C9" t="s">
        <v>500</v>
      </c>
      <c r="D9" t="s">
        <v>64</v>
      </c>
      <c r="E9" t="s">
        <v>473</v>
      </c>
      <c r="F9">
        <v>90</v>
      </c>
      <c r="G9">
        <v>272.5</v>
      </c>
      <c r="H9">
        <f t="shared" si="0"/>
        <v>8</v>
      </c>
    </row>
    <row r="10" spans="1:8" x14ac:dyDescent="0.25">
      <c r="A10">
        <v>215</v>
      </c>
      <c r="B10" t="str">
        <f>STANDINGS_W[[#This Row],[Team]]&amp;STANDINGS_W[[#This Row],[League]]</f>
        <v>Serenity NowMain Event Chicago League</v>
      </c>
      <c r="C10" t="s">
        <v>598</v>
      </c>
      <c r="D10" t="s">
        <v>149</v>
      </c>
      <c r="E10" t="s">
        <v>473</v>
      </c>
      <c r="F10">
        <v>90</v>
      </c>
      <c r="G10">
        <v>272.5</v>
      </c>
      <c r="H10">
        <f t="shared" si="0"/>
        <v>9</v>
      </c>
    </row>
    <row r="11" spans="1:8" x14ac:dyDescent="0.25">
      <c r="A11">
        <v>262</v>
      </c>
      <c r="B11" t="str">
        <f>STANDINGS_W[[#This Row],[Team]]&amp;STANDINGS_W[[#This Row],[League]]</f>
        <v>The Notorious C.O.Z.Main Event Chicago League</v>
      </c>
      <c r="C11" t="s">
        <v>491</v>
      </c>
      <c r="D11" t="s">
        <v>122</v>
      </c>
      <c r="E11" t="s">
        <v>473</v>
      </c>
      <c r="F11">
        <v>87</v>
      </c>
      <c r="G11">
        <v>226</v>
      </c>
      <c r="H11">
        <f t="shared" si="0"/>
        <v>10</v>
      </c>
    </row>
    <row r="12" spans="1:8" x14ac:dyDescent="0.25">
      <c r="A12">
        <v>288</v>
      </c>
      <c r="B12" t="str">
        <f>STANDINGS_W[[#This Row],[Team]]&amp;STANDINGS_W[[#This Row],[League]]</f>
        <v>THIRTY STIFFSMain Event Chicago League</v>
      </c>
      <c r="C12" t="s">
        <v>187</v>
      </c>
      <c r="D12" t="s">
        <v>188</v>
      </c>
      <c r="E12" t="s">
        <v>473</v>
      </c>
      <c r="F12">
        <v>85</v>
      </c>
      <c r="G12">
        <v>196</v>
      </c>
      <c r="H12">
        <f t="shared" si="0"/>
        <v>11</v>
      </c>
    </row>
    <row r="13" spans="1:8" x14ac:dyDescent="0.25">
      <c r="A13">
        <v>312</v>
      </c>
      <c r="B13" t="str">
        <f>STANDINGS_W[[#This Row],[Team]]&amp;STANDINGS_W[[#This Row],[League]]</f>
        <v>Doug's DawgsMain Event Chicago League</v>
      </c>
      <c r="C13" t="s">
        <v>31</v>
      </c>
      <c r="D13" t="s">
        <v>32</v>
      </c>
      <c r="E13" t="s">
        <v>473</v>
      </c>
      <c r="F13">
        <v>83</v>
      </c>
      <c r="G13">
        <v>163</v>
      </c>
      <c r="H13">
        <f t="shared" si="0"/>
        <v>12</v>
      </c>
    </row>
    <row r="14" spans="1:8" x14ac:dyDescent="0.25">
      <c r="A14">
        <v>347</v>
      </c>
      <c r="B14" t="str">
        <f>STANDINGS_W[[#This Row],[Team]]&amp;STANDINGS_W[[#This Row],[League]]</f>
        <v>No Balls No Babies IMain Event Chicago League</v>
      </c>
      <c r="C14" t="s">
        <v>527</v>
      </c>
      <c r="D14" t="s">
        <v>142</v>
      </c>
      <c r="E14" t="s">
        <v>473</v>
      </c>
      <c r="F14">
        <v>81</v>
      </c>
      <c r="G14">
        <v>135.5</v>
      </c>
      <c r="H14">
        <f t="shared" si="0"/>
        <v>13</v>
      </c>
    </row>
    <row r="15" spans="1:8" x14ac:dyDescent="0.25">
      <c r="A15">
        <v>395</v>
      </c>
      <c r="B15" t="str">
        <f>STANDINGS_W[[#This Row],[Team]]&amp;STANDINGS_W[[#This Row],[League]]</f>
        <v>Ray Rays RevengeMain Event Chicago League</v>
      </c>
      <c r="C15" t="s">
        <v>472</v>
      </c>
      <c r="D15" t="s">
        <v>130</v>
      </c>
      <c r="E15" t="s">
        <v>473</v>
      </c>
      <c r="F15">
        <v>77</v>
      </c>
      <c r="G15">
        <v>84.5</v>
      </c>
      <c r="H15">
        <f t="shared" si="0"/>
        <v>14</v>
      </c>
    </row>
    <row r="16" spans="1:8" x14ac:dyDescent="0.25">
      <c r="A16">
        <v>396</v>
      </c>
      <c r="B16" t="str">
        <f>STANDINGS_W[[#This Row],[Team]]&amp;STANDINGS_W[[#This Row],[League]]</f>
        <v>Shawon-O-MetersMain Event Chicago League</v>
      </c>
      <c r="C16" t="s">
        <v>875</v>
      </c>
      <c r="D16" t="s">
        <v>876</v>
      </c>
      <c r="E16" t="s">
        <v>473</v>
      </c>
      <c r="F16">
        <v>77</v>
      </c>
      <c r="G16">
        <v>84.5</v>
      </c>
      <c r="H16">
        <f t="shared" si="0"/>
        <v>15</v>
      </c>
    </row>
    <row r="17" spans="1:8" x14ac:dyDescent="0.25">
      <c r="A17">
        <v>45</v>
      </c>
      <c r="B17" t="str">
        <f>STANDINGS_W[[#This Row],[Team]]&amp;STANDINGS_W[[#This Row],[League]]</f>
        <v>The Ron Jeremy of Midget PornMain Event Las Vegas April 1 League 1</v>
      </c>
      <c r="C17" t="s">
        <v>368</v>
      </c>
      <c r="D17" t="s">
        <v>126</v>
      </c>
      <c r="E17" t="s">
        <v>452</v>
      </c>
      <c r="F17">
        <v>102</v>
      </c>
      <c r="G17">
        <v>437.5</v>
      </c>
      <c r="H17">
        <f t="shared" si="0"/>
        <v>1</v>
      </c>
    </row>
    <row r="18" spans="1:8" x14ac:dyDescent="0.25">
      <c r="A18">
        <v>76</v>
      </c>
      <c r="B18" t="str">
        <f>STANDINGS_W[[#This Row],[Team]]&amp;STANDINGS_W[[#This Row],[League]]</f>
        <v>Team PinkstaffMain Event Las Vegas April 1 League 1</v>
      </c>
      <c r="C18" t="s">
        <v>315</v>
      </c>
      <c r="D18" t="s">
        <v>316</v>
      </c>
      <c r="E18" t="s">
        <v>452</v>
      </c>
      <c r="F18">
        <v>99</v>
      </c>
      <c r="G18">
        <v>407</v>
      </c>
      <c r="H18">
        <f t="shared" si="0"/>
        <v>2</v>
      </c>
    </row>
    <row r="19" spans="1:8" x14ac:dyDescent="0.25">
      <c r="A19">
        <v>131</v>
      </c>
      <c r="B19" t="str">
        <f>STANDINGS_W[[#This Row],[Team]]&amp;STANDINGS_W[[#This Row],[League]]</f>
        <v>OaktownMain Event Las Vegas April 1 League 1</v>
      </c>
      <c r="C19" t="s">
        <v>136</v>
      </c>
      <c r="D19" t="s">
        <v>137</v>
      </c>
      <c r="E19" t="s">
        <v>452</v>
      </c>
      <c r="F19">
        <v>95</v>
      </c>
      <c r="G19">
        <v>348.5</v>
      </c>
      <c r="H19">
        <f t="shared" si="0"/>
        <v>3</v>
      </c>
    </row>
    <row r="20" spans="1:8" x14ac:dyDescent="0.25">
      <c r="A20">
        <v>151</v>
      </c>
      <c r="B20" t="str">
        <f>STANDINGS_W[[#This Row],[Team]]&amp;STANDINGS_W[[#This Row],[League]]</f>
        <v>Vegas BanditMain Event Las Vegas April 1 League 1</v>
      </c>
      <c r="C20" t="s">
        <v>294</v>
      </c>
      <c r="D20" t="s">
        <v>295</v>
      </c>
      <c r="E20" t="s">
        <v>452</v>
      </c>
      <c r="F20">
        <v>94</v>
      </c>
      <c r="G20">
        <v>335</v>
      </c>
      <c r="H20">
        <f t="shared" si="0"/>
        <v>4</v>
      </c>
    </row>
    <row r="21" spans="1:8" x14ac:dyDescent="0.25">
      <c r="A21">
        <v>152</v>
      </c>
      <c r="B21" t="str">
        <f>STANDINGS_W[[#This Row],[Team]]&amp;STANDINGS_W[[#This Row],[League]]</f>
        <v>Warrior Poets IIIMain Event Las Vegas April 1 League 1</v>
      </c>
      <c r="C21" t="s">
        <v>684</v>
      </c>
      <c r="D21" t="s">
        <v>685</v>
      </c>
      <c r="E21" t="s">
        <v>452</v>
      </c>
      <c r="F21">
        <v>94</v>
      </c>
      <c r="G21">
        <v>335</v>
      </c>
      <c r="H21">
        <f t="shared" si="0"/>
        <v>5</v>
      </c>
    </row>
    <row r="22" spans="1:8" x14ac:dyDescent="0.25">
      <c r="A22">
        <v>169</v>
      </c>
      <c r="B22" t="str">
        <f>STANDINGS_W[[#This Row],[Team]]&amp;STANDINGS_W[[#This Row],[League]]</f>
        <v>Bob EnzyteMain Event Las Vegas April 1 League 1</v>
      </c>
      <c r="C22" t="s">
        <v>241</v>
      </c>
      <c r="D22" t="s">
        <v>242</v>
      </c>
      <c r="E22" t="s">
        <v>452</v>
      </c>
      <c r="F22">
        <v>92</v>
      </c>
      <c r="G22">
        <v>305.5</v>
      </c>
      <c r="H22">
        <f t="shared" si="0"/>
        <v>6</v>
      </c>
    </row>
    <row r="23" spans="1:8" x14ac:dyDescent="0.25">
      <c r="A23">
        <v>196</v>
      </c>
      <c r="B23" t="str">
        <f>STANDINGS_W[[#This Row],[Team]]&amp;STANDINGS_W[[#This Row],[League]]</f>
        <v>Team WarnerMain Event Las Vegas April 1 League 1</v>
      </c>
      <c r="C23" t="s">
        <v>161</v>
      </c>
      <c r="D23" t="s">
        <v>162</v>
      </c>
      <c r="E23" t="s">
        <v>452</v>
      </c>
      <c r="F23">
        <v>91</v>
      </c>
      <c r="G23">
        <v>289.5</v>
      </c>
      <c r="H23">
        <f t="shared" si="0"/>
        <v>7</v>
      </c>
    </row>
    <row r="24" spans="1:8" x14ac:dyDescent="0.25">
      <c r="A24">
        <v>291</v>
      </c>
      <c r="B24" t="str">
        <f>STANDINGS_W[[#This Row],[Team]]&amp;STANDINGS_W[[#This Row],[League]]</f>
        <v>Vegas VandalsMain Event Las Vegas April 1 League 1</v>
      </c>
      <c r="C24" t="s">
        <v>224</v>
      </c>
      <c r="D24" t="s">
        <v>469</v>
      </c>
      <c r="E24" t="s">
        <v>452</v>
      </c>
      <c r="F24">
        <v>85</v>
      </c>
      <c r="G24">
        <v>196</v>
      </c>
      <c r="H24">
        <f t="shared" si="0"/>
        <v>8</v>
      </c>
    </row>
    <row r="25" spans="1:8" x14ac:dyDescent="0.25">
      <c r="A25">
        <v>296</v>
      </c>
      <c r="B25" t="str">
        <f>STANDINGS_W[[#This Row],[Team]]&amp;STANDINGS_W[[#This Row],[League]]</f>
        <v>Baseball FuriesMain Event Las Vegas April 1 League 1</v>
      </c>
      <c r="C25" t="s">
        <v>45</v>
      </c>
      <c r="D25" t="s">
        <v>46</v>
      </c>
      <c r="E25" t="s">
        <v>452</v>
      </c>
      <c r="F25">
        <v>84</v>
      </c>
      <c r="G25">
        <v>180.5</v>
      </c>
      <c r="H25">
        <f t="shared" si="0"/>
        <v>9</v>
      </c>
    </row>
    <row r="26" spans="1:8" x14ac:dyDescent="0.25">
      <c r="A26">
        <v>332</v>
      </c>
      <c r="B26" t="str">
        <f>STANDINGS_W[[#This Row],[Team]]&amp;STANDINGS_W[[#This Row],[League]]</f>
        <v>MustSeeTV314{M4}Main Event Las Vegas April 1 League 1</v>
      </c>
      <c r="C26" t="s">
        <v>727</v>
      </c>
      <c r="D26" t="s">
        <v>40</v>
      </c>
      <c r="E26" t="s">
        <v>452</v>
      </c>
      <c r="F26">
        <v>82</v>
      </c>
      <c r="G26">
        <v>148</v>
      </c>
      <c r="H26">
        <f t="shared" si="0"/>
        <v>10</v>
      </c>
    </row>
    <row r="27" spans="1:8" x14ac:dyDescent="0.25">
      <c r="A27">
        <v>343</v>
      </c>
      <c r="B27" t="str">
        <f>STANDINGS_W[[#This Row],[Team]]&amp;STANDINGS_W[[#This Row],[League]]</f>
        <v>LEATHERNECK 9Main Event Las Vegas April 1 League 1</v>
      </c>
      <c r="C27" t="s">
        <v>670</v>
      </c>
      <c r="D27" t="s">
        <v>274</v>
      </c>
      <c r="E27" t="s">
        <v>452</v>
      </c>
      <c r="F27">
        <v>81</v>
      </c>
      <c r="G27">
        <v>135.5</v>
      </c>
      <c r="H27">
        <f t="shared" si="0"/>
        <v>11</v>
      </c>
    </row>
    <row r="28" spans="1:8" x14ac:dyDescent="0.25">
      <c r="A28">
        <v>371</v>
      </c>
      <c r="B28" t="str">
        <f>STANDINGS_W[[#This Row],[Team]]&amp;STANDINGS_W[[#This Row],[League]]</f>
        <v>Team MatanMain Event Las Vegas April 1 League 1</v>
      </c>
      <c r="C28" t="s">
        <v>757</v>
      </c>
      <c r="D28" t="s">
        <v>362</v>
      </c>
      <c r="E28" t="s">
        <v>452</v>
      </c>
      <c r="F28">
        <v>80</v>
      </c>
      <c r="G28">
        <v>116.5</v>
      </c>
      <c r="H28">
        <f t="shared" si="0"/>
        <v>12</v>
      </c>
    </row>
    <row r="29" spans="1:8" x14ac:dyDescent="0.25">
      <c r="A29">
        <v>390</v>
      </c>
      <c r="B29" t="str">
        <f>STANDINGS_W[[#This Row],[Team]]&amp;STANDINGS_W[[#This Row],[League]]</f>
        <v>Team Only a Mother Can LoveMain Event Las Vegas April 1 League 1</v>
      </c>
      <c r="C29" t="s">
        <v>842</v>
      </c>
      <c r="D29" t="s">
        <v>140</v>
      </c>
      <c r="E29" t="s">
        <v>452</v>
      </c>
      <c r="F29">
        <v>78</v>
      </c>
      <c r="G29">
        <v>92.5</v>
      </c>
      <c r="H29">
        <f t="shared" si="0"/>
        <v>13</v>
      </c>
    </row>
    <row r="30" spans="1:8" x14ac:dyDescent="0.25">
      <c r="A30">
        <v>411</v>
      </c>
      <c r="B30" t="str">
        <f>STANDINGS_W[[#This Row],[Team]]&amp;STANDINGS_W[[#This Row],[League]]</f>
        <v>Yes! Yes! Yes!Main Event Las Vegas April 1 League 1</v>
      </c>
      <c r="C30" t="s">
        <v>786</v>
      </c>
      <c r="D30" t="s">
        <v>787</v>
      </c>
      <c r="E30" t="s">
        <v>452</v>
      </c>
      <c r="F30">
        <v>76</v>
      </c>
      <c r="G30">
        <v>74.5</v>
      </c>
      <c r="H30">
        <f t="shared" si="0"/>
        <v>14</v>
      </c>
    </row>
    <row r="31" spans="1:8" x14ac:dyDescent="0.25">
      <c r="A31">
        <v>418</v>
      </c>
      <c r="B31" t="str">
        <f>STANDINGS_W[[#This Row],[Team]]&amp;STANDINGS_W[[#This Row],[League]]</f>
        <v>Pounders MainMain Event Las Vegas April 1 League 1</v>
      </c>
      <c r="C31" t="s">
        <v>796</v>
      </c>
      <c r="D31" t="s">
        <v>266</v>
      </c>
      <c r="E31" t="s">
        <v>452</v>
      </c>
      <c r="F31">
        <v>75</v>
      </c>
      <c r="G31">
        <v>64</v>
      </c>
      <c r="H31">
        <f t="shared" si="0"/>
        <v>15</v>
      </c>
    </row>
    <row r="32" spans="1:8" x14ac:dyDescent="0.25">
      <c r="A32">
        <v>18</v>
      </c>
      <c r="B32" t="str">
        <f>STANDINGS_W[[#This Row],[Team]]&amp;STANDINGS_W[[#This Row],[League]]</f>
        <v>Lambda Lambda LambdaMain Event Las Vegas April 1 League 2</v>
      </c>
      <c r="C32" t="s">
        <v>480</v>
      </c>
      <c r="D32" t="s">
        <v>72</v>
      </c>
      <c r="E32" t="s">
        <v>437</v>
      </c>
      <c r="F32">
        <v>106</v>
      </c>
      <c r="G32">
        <v>462</v>
      </c>
      <c r="H32">
        <f t="shared" si="0"/>
        <v>1</v>
      </c>
    </row>
    <row r="33" spans="1:8" x14ac:dyDescent="0.25">
      <c r="A33">
        <v>68</v>
      </c>
      <c r="B33" t="str">
        <f>STANDINGS_W[[#This Row],[Team]]&amp;STANDINGS_W[[#This Row],[League]]</f>
        <v>Main Event LVMain Event Las Vegas April 1 League 2</v>
      </c>
      <c r="C33" t="s">
        <v>584</v>
      </c>
      <c r="D33" t="s">
        <v>90</v>
      </c>
      <c r="E33" t="s">
        <v>437</v>
      </c>
      <c r="F33">
        <v>99</v>
      </c>
      <c r="G33">
        <v>407</v>
      </c>
      <c r="H33">
        <f t="shared" si="0"/>
        <v>2</v>
      </c>
    </row>
    <row r="34" spans="1:8" x14ac:dyDescent="0.25">
      <c r="A34">
        <v>98</v>
      </c>
      <c r="B34" t="str">
        <f>STANDINGS_W[[#This Row],[Team]]&amp;STANDINGS_W[[#This Row],[League]]</f>
        <v>coldwater coyotesMain Event Las Vegas April 1 League 2</v>
      </c>
      <c r="C34" t="s">
        <v>644</v>
      </c>
      <c r="D34" t="s">
        <v>381</v>
      </c>
      <c r="E34" t="s">
        <v>437</v>
      </c>
      <c r="F34">
        <v>98</v>
      </c>
      <c r="G34">
        <v>390.5</v>
      </c>
      <c r="H34">
        <f t="shared" si="0"/>
        <v>3</v>
      </c>
    </row>
    <row r="35" spans="1:8" x14ac:dyDescent="0.25">
      <c r="A35">
        <v>100</v>
      </c>
      <c r="B35" t="str">
        <f>STANDINGS_W[[#This Row],[Team]]&amp;STANDINGS_W[[#This Row],[League]]</f>
        <v>Edwards Bay Fox PenMain Event Las Vegas April 1 League 2</v>
      </c>
      <c r="C35" t="s">
        <v>436</v>
      </c>
      <c r="D35" t="s">
        <v>211</v>
      </c>
      <c r="E35" t="s">
        <v>437</v>
      </c>
      <c r="F35">
        <v>97</v>
      </c>
      <c r="G35">
        <v>377</v>
      </c>
      <c r="H35">
        <f t="shared" si="0"/>
        <v>4</v>
      </c>
    </row>
    <row r="36" spans="1:8" x14ac:dyDescent="0.25">
      <c r="A36">
        <v>187</v>
      </c>
      <c r="B36" t="str">
        <f>STANDINGS_W[[#This Row],[Team]]&amp;STANDINGS_W[[#This Row],[League]]</f>
        <v>High Hard OneMain Event Las Vegas April 1 League 2</v>
      </c>
      <c r="C36" t="s">
        <v>782</v>
      </c>
      <c r="D36" t="s">
        <v>28</v>
      </c>
      <c r="E36" t="s">
        <v>437</v>
      </c>
      <c r="F36">
        <v>91</v>
      </c>
      <c r="G36">
        <v>289.5</v>
      </c>
      <c r="H36">
        <f t="shared" si="0"/>
        <v>5</v>
      </c>
    </row>
    <row r="37" spans="1:8" x14ac:dyDescent="0.25">
      <c r="A37">
        <v>200</v>
      </c>
      <c r="B37" t="str">
        <f>STANDINGS_W[[#This Row],[Team]]&amp;STANDINGS_W[[#This Row],[League]]</f>
        <v>Bigly SmallsMain Event Las Vegas April 1 League 2</v>
      </c>
      <c r="C37" t="s">
        <v>744</v>
      </c>
      <c r="D37" t="s">
        <v>745</v>
      </c>
      <c r="E37" t="s">
        <v>437</v>
      </c>
      <c r="F37">
        <v>90</v>
      </c>
      <c r="G37">
        <v>272.5</v>
      </c>
      <c r="H37">
        <f t="shared" si="0"/>
        <v>6</v>
      </c>
    </row>
    <row r="38" spans="1:8" x14ac:dyDescent="0.25">
      <c r="A38">
        <v>226</v>
      </c>
      <c r="B38" t="str">
        <f>STANDINGS_W[[#This Row],[Team]]&amp;STANDINGS_W[[#This Row],[League]]</f>
        <v>Sad SackMain Event Las Vegas April 1 League 2</v>
      </c>
      <c r="C38" t="s">
        <v>753</v>
      </c>
      <c r="D38" t="s">
        <v>262</v>
      </c>
      <c r="E38" t="s">
        <v>437</v>
      </c>
      <c r="F38">
        <v>89</v>
      </c>
      <c r="G38">
        <v>256</v>
      </c>
      <c r="H38">
        <f t="shared" si="0"/>
        <v>7</v>
      </c>
    </row>
    <row r="39" spans="1:8" x14ac:dyDescent="0.25">
      <c r="A39">
        <v>235</v>
      </c>
      <c r="B39" t="str">
        <f>STANDINGS_W[[#This Row],[Team]]&amp;STANDINGS_W[[#This Row],[League]]</f>
        <v>Gold Star AwardMain Event Las Vegas April 1 League 2</v>
      </c>
      <c r="C39" t="s">
        <v>524</v>
      </c>
      <c r="D39" t="s">
        <v>365</v>
      </c>
      <c r="E39" t="s">
        <v>437</v>
      </c>
      <c r="F39">
        <v>88</v>
      </c>
      <c r="G39">
        <v>242</v>
      </c>
      <c r="H39">
        <f t="shared" si="0"/>
        <v>8</v>
      </c>
    </row>
    <row r="40" spans="1:8" x14ac:dyDescent="0.25">
      <c r="A40">
        <v>299</v>
      </c>
      <c r="B40" t="str">
        <f>STANDINGS_W[[#This Row],[Team]]&amp;STANDINGS_W[[#This Row],[League]]</f>
        <v>High HopesMain Event Las Vegas April 1 League 2</v>
      </c>
      <c r="C40" t="s">
        <v>228</v>
      </c>
      <c r="D40" t="s">
        <v>229</v>
      </c>
      <c r="E40" t="s">
        <v>437</v>
      </c>
      <c r="F40">
        <v>84</v>
      </c>
      <c r="G40">
        <v>180.5</v>
      </c>
      <c r="H40">
        <f t="shared" si="0"/>
        <v>9</v>
      </c>
    </row>
    <row r="41" spans="1:8" x14ac:dyDescent="0.25">
      <c r="A41">
        <v>301</v>
      </c>
      <c r="B41" t="str">
        <f>STANDINGS_W[[#This Row],[Team]]&amp;STANDINGS_W[[#This Row],[League]]</f>
        <v>K9 || LV3Main Event Las Vegas April 1 League 2</v>
      </c>
      <c r="C41" t="s">
        <v>483</v>
      </c>
      <c r="D41" t="s">
        <v>37</v>
      </c>
      <c r="E41" t="s">
        <v>437</v>
      </c>
      <c r="F41">
        <v>84</v>
      </c>
      <c r="G41">
        <v>180.5</v>
      </c>
      <c r="H41">
        <f t="shared" si="0"/>
        <v>10</v>
      </c>
    </row>
    <row r="42" spans="1:8" x14ac:dyDescent="0.25">
      <c r="A42">
        <v>355</v>
      </c>
      <c r="B42" t="str">
        <f>STANDINGS_W[[#This Row],[Team]]&amp;STANDINGS_W[[#This Row],[League]]</f>
        <v>Bash BrosMain Event Las Vegas April 1 League 2</v>
      </c>
      <c r="C42" t="s">
        <v>818</v>
      </c>
      <c r="D42" t="s">
        <v>819</v>
      </c>
      <c r="E42" t="s">
        <v>437</v>
      </c>
      <c r="F42">
        <v>80</v>
      </c>
      <c r="G42">
        <v>116.5</v>
      </c>
      <c r="H42">
        <f t="shared" si="0"/>
        <v>11</v>
      </c>
    </row>
    <row r="43" spans="1:8" x14ac:dyDescent="0.25">
      <c r="A43">
        <v>357</v>
      </c>
      <c r="B43" t="str">
        <f>STANDINGS_W[[#This Row],[Team]]&amp;STANDINGS_W[[#This Row],[League]]</f>
        <v>Cub KickersMain Event Las Vegas April 1 League 2</v>
      </c>
      <c r="C43" t="s">
        <v>795</v>
      </c>
      <c r="D43" t="s">
        <v>356</v>
      </c>
      <c r="E43" t="s">
        <v>437</v>
      </c>
      <c r="F43">
        <v>80</v>
      </c>
      <c r="G43">
        <v>116.5</v>
      </c>
      <c r="H43">
        <f t="shared" si="0"/>
        <v>12</v>
      </c>
    </row>
    <row r="44" spans="1:8" x14ac:dyDescent="0.25">
      <c r="A44">
        <v>374</v>
      </c>
      <c r="B44" t="str">
        <f>STANDINGS_W[[#This Row],[Team]]&amp;STANDINGS_W[[#This Row],[League]]</f>
        <v>The HerdMain Event Las Vegas April 1 League 2</v>
      </c>
      <c r="C44" t="s">
        <v>528</v>
      </c>
      <c r="D44" t="s">
        <v>529</v>
      </c>
      <c r="E44" t="s">
        <v>437</v>
      </c>
      <c r="F44">
        <v>80</v>
      </c>
      <c r="G44">
        <v>116.5</v>
      </c>
      <c r="H44">
        <f t="shared" si="0"/>
        <v>13</v>
      </c>
    </row>
    <row r="45" spans="1:8" x14ac:dyDescent="0.25">
      <c r="A45">
        <v>409</v>
      </c>
      <c r="B45" t="str">
        <f>STANDINGS_W[[#This Row],[Team]]&amp;STANDINGS_W[[#This Row],[League]]</f>
        <v>The ChameleonsMain Event Las Vegas April 1 League 2</v>
      </c>
      <c r="C45" t="s">
        <v>690</v>
      </c>
      <c r="D45" t="s">
        <v>691</v>
      </c>
      <c r="E45" t="s">
        <v>437</v>
      </c>
      <c r="F45">
        <v>76</v>
      </c>
      <c r="G45">
        <v>74.5</v>
      </c>
      <c r="H45">
        <f t="shared" si="0"/>
        <v>14</v>
      </c>
    </row>
    <row r="46" spans="1:8" x14ac:dyDescent="0.25">
      <c r="A46">
        <v>423</v>
      </c>
      <c r="B46" t="str">
        <f>STANDINGS_W[[#This Row],[Team]]&amp;STANDINGS_W[[#This Row],[League]]</f>
        <v>Black 11Main Event Las Vegas April 1 League 2</v>
      </c>
      <c r="C46" t="s">
        <v>702</v>
      </c>
      <c r="D46" t="s">
        <v>703</v>
      </c>
      <c r="E46" t="s">
        <v>437</v>
      </c>
      <c r="F46">
        <v>74</v>
      </c>
      <c r="G46">
        <v>53.5</v>
      </c>
      <c r="H46">
        <f t="shared" si="0"/>
        <v>15</v>
      </c>
    </row>
    <row r="47" spans="1:8" x14ac:dyDescent="0.25">
      <c r="A47">
        <v>15</v>
      </c>
      <c r="B47" t="str">
        <f>STANDINGS_W[[#This Row],[Team]]&amp;STANDINGS_W[[#This Row],[League]]</f>
        <v>Sultans of SmackMain Event Las Vegas April 1 League 3</v>
      </c>
      <c r="C47" t="s">
        <v>98</v>
      </c>
      <c r="D47" t="s">
        <v>99</v>
      </c>
      <c r="E47" t="s">
        <v>407</v>
      </c>
      <c r="F47">
        <v>107</v>
      </c>
      <c r="G47">
        <v>465.5</v>
      </c>
      <c r="H47">
        <f t="shared" si="0"/>
        <v>1</v>
      </c>
    </row>
    <row r="48" spans="1:8" x14ac:dyDescent="0.25">
      <c r="A48">
        <v>63</v>
      </c>
      <c r="B48" t="str">
        <f>STANDINGS_W[[#This Row],[Team]]&amp;STANDINGS_W[[#This Row],[League]]</f>
        <v>Low TalkersMain Event Las Vegas April 1 League 3</v>
      </c>
      <c r="C48" t="s">
        <v>189</v>
      </c>
      <c r="D48" t="s">
        <v>190</v>
      </c>
      <c r="E48" t="s">
        <v>407</v>
      </c>
      <c r="F48">
        <v>100</v>
      </c>
      <c r="G48">
        <v>420</v>
      </c>
      <c r="H48">
        <f t="shared" si="0"/>
        <v>2</v>
      </c>
    </row>
    <row r="49" spans="1:8" x14ac:dyDescent="0.25">
      <c r="A49">
        <v>72</v>
      </c>
      <c r="B49" t="str">
        <f>STANDINGS_W[[#This Row],[Team]]&amp;STANDINGS_W[[#This Row],[League]]</f>
        <v>Party TitMain Event Las Vegas April 1 League 3</v>
      </c>
      <c r="C49" t="s">
        <v>699</v>
      </c>
      <c r="D49" t="s">
        <v>700</v>
      </c>
      <c r="E49" t="s">
        <v>407</v>
      </c>
      <c r="F49">
        <v>99</v>
      </c>
      <c r="G49">
        <v>407</v>
      </c>
      <c r="H49">
        <f t="shared" si="0"/>
        <v>3</v>
      </c>
    </row>
    <row r="50" spans="1:8" x14ac:dyDescent="0.25">
      <c r="A50">
        <v>83</v>
      </c>
      <c r="B50" t="str">
        <f>STANDINGS_W[[#This Row],[Team]]&amp;STANDINGS_W[[#This Row],[League]]</f>
        <v>Bama #1Main Event Las Vegas April 1 League 3</v>
      </c>
      <c r="C50" t="s">
        <v>367</v>
      </c>
      <c r="D50" t="s">
        <v>127</v>
      </c>
      <c r="E50" t="s">
        <v>407</v>
      </c>
      <c r="F50">
        <v>98</v>
      </c>
      <c r="G50">
        <v>390.5</v>
      </c>
      <c r="H50">
        <f t="shared" si="0"/>
        <v>4</v>
      </c>
    </row>
    <row r="51" spans="1:8" x14ac:dyDescent="0.25">
      <c r="A51">
        <v>89</v>
      </c>
      <c r="B51" t="str">
        <f>STANDINGS_W[[#This Row],[Team]]&amp;STANDINGS_W[[#This Row],[League]]</f>
        <v>Fire Dynasty BCMain Event Las Vegas April 1 League 3</v>
      </c>
      <c r="C51" t="s">
        <v>21</v>
      </c>
      <c r="D51" t="s">
        <v>22</v>
      </c>
      <c r="E51" t="s">
        <v>407</v>
      </c>
      <c r="F51">
        <v>98</v>
      </c>
      <c r="G51">
        <v>390.5</v>
      </c>
      <c r="H51">
        <f t="shared" si="0"/>
        <v>5</v>
      </c>
    </row>
    <row r="52" spans="1:8" x14ac:dyDescent="0.25">
      <c r="A52">
        <v>106</v>
      </c>
      <c r="B52" t="str">
        <f>STANDINGS_W[[#This Row],[Team]]&amp;STANDINGS_W[[#This Row],[League]]</f>
        <v>Story TimeMain Event Las Vegas April 1 League 3</v>
      </c>
      <c r="C52" t="s">
        <v>701</v>
      </c>
      <c r="D52" t="s">
        <v>177</v>
      </c>
      <c r="E52" t="s">
        <v>407</v>
      </c>
      <c r="F52">
        <v>97</v>
      </c>
      <c r="G52">
        <v>377</v>
      </c>
      <c r="H52">
        <f t="shared" si="0"/>
        <v>6</v>
      </c>
    </row>
    <row r="53" spans="1:8" x14ac:dyDescent="0.25">
      <c r="A53">
        <v>227</v>
      </c>
      <c r="B53" t="str">
        <f>STANDINGS_W[[#This Row],[Team]]&amp;STANDINGS_W[[#This Row],[League]]</f>
        <v>Team CameronMain Event Las Vegas April 1 League 3</v>
      </c>
      <c r="C53" t="s">
        <v>85</v>
      </c>
      <c r="D53" t="s">
        <v>86</v>
      </c>
      <c r="E53" t="s">
        <v>407</v>
      </c>
      <c r="F53">
        <v>89</v>
      </c>
      <c r="G53">
        <v>256</v>
      </c>
      <c r="H53">
        <f t="shared" si="0"/>
        <v>7</v>
      </c>
    </row>
    <row r="54" spans="1:8" x14ac:dyDescent="0.25">
      <c r="A54">
        <v>230</v>
      </c>
      <c r="B54" t="str">
        <f>STANDINGS_W[[#This Row],[Team]]&amp;STANDINGS_W[[#This Row],[League]]</f>
        <v>ctm lvMain Event Las Vegas April 1 League 3</v>
      </c>
      <c r="C54" t="s">
        <v>832</v>
      </c>
      <c r="D54" t="s">
        <v>93</v>
      </c>
      <c r="E54" t="s">
        <v>407</v>
      </c>
      <c r="F54">
        <v>89</v>
      </c>
      <c r="G54">
        <v>256</v>
      </c>
      <c r="H54">
        <f t="shared" si="0"/>
        <v>8</v>
      </c>
    </row>
    <row r="55" spans="1:8" x14ac:dyDescent="0.25">
      <c r="A55">
        <v>242</v>
      </c>
      <c r="B55" t="str">
        <f>STANDINGS_W[[#This Row],[Team]]&amp;STANDINGS_W[[#This Row],[League]]</f>
        <v>Team DoyleMain Event Las Vegas April 1 League 3</v>
      </c>
      <c r="C55" t="s">
        <v>363</v>
      </c>
      <c r="D55" t="s">
        <v>44</v>
      </c>
      <c r="E55" t="s">
        <v>407</v>
      </c>
      <c r="F55">
        <v>88</v>
      </c>
      <c r="G55">
        <v>242</v>
      </c>
      <c r="H55">
        <f t="shared" si="0"/>
        <v>9</v>
      </c>
    </row>
    <row r="56" spans="1:8" x14ac:dyDescent="0.25">
      <c r="A56">
        <v>313</v>
      </c>
      <c r="B56" t="str">
        <f>STANDINGS_W[[#This Row],[Team]]&amp;STANDINGS_W[[#This Row],[League]]</f>
        <v>FLAWLESS VICTORYMain Event Las Vegas April 1 League 3</v>
      </c>
      <c r="C56" t="s">
        <v>264</v>
      </c>
      <c r="D56" t="s">
        <v>265</v>
      </c>
      <c r="E56" t="s">
        <v>407</v>
      </c>
      <c r="F56">
        <v>83</v>
      </c>
      <c r="G56">
        <v>163</v>
      </c>
      <c r="H56">
        <f t="shared" si="0"/>
        <v>10</v>
      </c>
    </row>
    <row r="57" spans="1:8" x14ac:dyDescent="0.25">
      <c r="A57">
        <v>344</v>
      </c>
      <c r="B57" t="str">
        <f>STANDINGS_W[[#This Row],[Team]]&amp;STANDINGS_W[[#This Row],[League]]</f>
        <v>Lamentation of Their WomenMain Event Las Vegas April 1 League 3</v>
      </c>
      <c r="C57" t="s">
        <v>742</v>
      </c>
      <c r="D57" t="s">
        <v>743</v>
      </c>
      <c r="E57" t="s">
        <v>407</v>
      </c>
      <c r="F57">
        <v>81</v>
      </c>
      <c r="G57">
        <v>135.5</v>
      </c>
      <c r="H57">
        <f t="shared" si="0"/>
        <v>11</v>
      </c>
    </row>
    <row r="58" spans="1:8" x14ac:dyDescent="0.25">
      <c r="A58">
        <v>398</v>
      </c>
      <c r="B58" t="str">
        <f>STANDINGS_W[[#This Row],[Team]]&amp;STANDINGS_W[[#This Row],[League]]</f>
        <v>Team ChristensonMain Event Las Vegas April 1 League 3</v>
      </c>
      <c r="C58" t="s">
        <v>332</v>
      </c>
      <c r="D58" t="s">
        <v>68</v>
      </c>
      <c r="E58" t="s">
        <v>407</v>
      </c>
      <c r="F58">
        <v>77</v>
      </c>
      <c r="G58">
        <v>84.5</v>
      </c>
      <c r="H58">
        <f t="shared" si="0"/>
        <v>12</v>
      </c>
    </row>
    <row r="59" spans="1:8" x14ac:dyDescent="0.25">
      <c r="A59">
        <v>400</v>
      </c>
      <c r="B59" t="str">
        <f>STANDINGS_W[[#This Row],[Team]]&amp;STANDINGS_W[[#This Row],[League]]</f>
        <v>Walla WallaMain Event Las Vegas April 1 League 3</v>
      </c>
      <c r="C59" t="s">
        <v>788</v>
      </c>
      <c r="D59" t="s">
        <v>789</v>
      </c>
      <c r="E59" t="s">
        <v>407</v>
      </c>
      <c r="F59">
        <v>77</v>
      </c>
      <c r="G59">
        <v>84.5</v>
      </c>
      <c r="H59">
        <f t="shared" si="0"/>
        <v>13</v>
      </c>
    </row>
    <row r="60" spans="1:8" x14ac:dyDescent="0.25">
      <c r="A60">
        <v>422</v>
      </c>
      <c r="B60" t="str">
        <f>STANDINGS_W[[#This Row],[Team]]&amp;STANDINGS_W[[#This Row],[League]]</f>
        <v>Worst Russians EverMain Event Las Vegas April 1 League 3</v>
      </c>
      <c r="C60" t="s">
        <v>159</v>
      </c>
      <c r="D60" t="s">
        <v>160</v>
      </c>
      <c r="E60" t="s">
        <v>407</v>
      </c>
      <c r="F60">
        <v>75</v>
      </c>
      <c r="G60">
        <v>64</v>
      </c>
      <c r="H60">
        <f t="shared" si="0"/>
        <v>14</v>
      </c>
    </row>
    <row r="61" spans="1:8" x14ac:dyDescent="0.25">
      <c r="A61">
        <v>427</v>
      </c>
      <c r="B61" t="str">
        <f>STANDINGS_W[[#This Row],[Team]]&amp;STANDINGS_W[[#This Row],[League]]</f>
        <v>Spinning DecompositionMain Event Las Vegas April 1 League 3</v>
      </c>
      <c r="C61" t="s">
        <v>785</v>
      </c>
      <c r="D61" t="s">
        <v>391</v>
      </c>
      <c r="E61" t="s">
        <v>407</v>
      </c>
      <c r="F61">
        <v>74</v>
      </c>
      <c r="G61">
        <v>53.5</v>
      </c>
      <c r="H61">
        <f t="shared" si="0"/>
        <v>15</v>
      </c>
    </row>
    <row r="62" spans="1:8" x14ac:dyDescent="0.25">
      <c r="A62">
        <v>35</v>
      </c>
      <c r="B62" t="str">
        <f>STANDINGS_W[[#This Row],[Team]]&amp;STANDINGS_W[[#This Row],[League]]</f>
        <v>Cleveland DustmitesMain Event Las Vegas April 1 League 4</v>
      </c>
      <c r="C62" t="s">
        <v>397</v>
      </c>
      <c r="D62" t="s">
        <v>293</v>
      </c>
      <c r="E62" t="s">
        <v>459</v>
      </c>
      <c r="F62">
        <v>103</v>
      </c>
      <c r="G62">
        <v>444.5</v>
      </c>
      <c r="H62">
        <f t="shared" si="0"/>
        <v>1</v>
      </c>
    </row>
    <row r="63" spans="1:8" x14ac:dyDescent="0.25">
      <c r="A63">
        <v>42</v>
      </c>
      <c r="B63" t="str">
        <f>STANDINGS_W[[#This Row],[Team]]&amp;STANDINGS_W[[#This Row],[League]]</f>
        <v>Main Squeeze 2Main Event Las Vegas April 1 League 4</v>
      </c>
      <c r="C63" t="s">
        <v>512</v>
      </c>
      <c r="D63" t="s">
        <v>238</v>
      </c>
      <c r="E63" t="s">
        <v>459</v>
      </c>
      <c r="F63">
        <v>102</v>
      </c>
      <c r="G63">
        <v>437.5</v>
      </c>
      <c r="H63">
        <f t="shared" si="0"/>
        <v>2</v>
      </c>
    </row>
    <row r="64" spans="1:8" x14ac:dyDescent="0.25">
      <c r="A64">
        <v>115</v>
      </c>
      <c r="B64" t="str">
        <f>STANDINGS_W[[#This Row],[Team]]&amp;STANDINGS_W[[#This Row],[League]]</f>
        <v>King of QueensMain Event Las Vegas April 1 League 4</v>
      </c>
      <c r="C64" t="s">
        <v>105</v>
      </c>
      <c r="D64" t="s">
        <v>106</v>
      </c>
      <c r="E64" t="s">
        <v>459</v>
      </c>
      <c r="F64">
        <v>96</v>
      </c>
      <c r="G64">
        <v>363</v>
      </c>
      <c r="H64">
        <f t="shared" si="0"/>
        <v>3</v>
      </c>
    </row>
    <row r="65" spans="1:8" x14ac:dyDescent="0.25">
      <c r="A65">
        <v>126</v>
      </c>
      <c r="B65" t="str">
        <f>STANDINGS_W[[#This Row],[Team]]&amp;STANDINGS_W[[#This Row],[League]]</f>
        <v>deadmoney6Main Event Las Vegas April 1 League 4</v>
      </c>
      <c r="C65" t="s">
        <v>308</v>
      </c>
      <c r="D65" t="s">
        <v>53</v>
      </c>
      <c r="E65" t="s">
        <v>459</v>
      </c>
      <c r="F65">
        <v>96</v>
      </c>
      <c r="G65">
        <v>363</v>
      </c>
      <c r="H65">
        <f t="shared" si="0"/>
        <v>4</v>
      </c>
    </row>
    <row r="66" spans="1:8" x14ac:dyDescent="0.25">
      <c r="A66">
        <v>181</v>
      </c>
      <c r="B66" t="str">
        <f>STANDINGS_W[[#This Row],[Team]]&amp;STANDINGS_W[[#This Row],[League]]</f>
        <v>The Gamblers 2017Main Event Las Vegas April 1 League 4</v>
      </c>
      <c r="C66" t="s">
        <v>732</v>
      </c>
      <c r="D66" t="s">
        <v>272</v>
      </c>
      <c r="E66" t="s">
        <v>459</v>
      </c>
      <c r="F66">
        <v>92</v>
      </c>
      <c r="G66">
        <v>305.5</v>
      </c>
      <c r="H66">
        <f t="shared" ref="H66:H129" si="1">IF(E66=E65,H65+1,1)</f>
        <v>5</v>
      </c>
    </row>
    <row r="67" spans="1:8" x14ac:dyDescent="0.25">
      <c r="A67">
        <v>209</v>
      </c>
      <c r="B67" t="str">
        <f>STANDINGS_W[[#This Row],[Team]]&amp;STANDINGS_W[[#This Row],[League]]</f>
        <v>MANKIND NATION &amp; SEABASSMain Event Las Vegas April 1 League 4</v>
      </c>
      <c r="C67" t="s">
        <v>209</v>
      </c>
      <c r="D67" t="s">
        <v>210</v>
      </c>
      <c r="E67" t="s">
        <v>459</v>
      </c>
      <c r="F67">
        <v>90</v>
      </c>
      <c r="G67">
        <v>272.5</v>
      </c>
      <c r="H67">
        <f t="shared" si="1"/>
        <v>6</v>
      </c>
    </row>
    <row r="68" spans="1:8" x14ac:dyDescent="0.25">
      <c r="A68">
        <v>212</v>
      </c>
      <c r="B68" t="str">
        <f>STANDINGS_W[[#This Row],[Team]]&amp;STANDINGS_W[[#This Row],[League]]</f>
        <v>PACO THYMEMain Event Las Vegas April 1 League 4</v>
      </c>
      <c r="C68" t="s">
        <v>80</v>
      </c>
      <c r="D68" t="s">
        <v>81</v>
      </c>
      <c r="E68" t="s">
        <v>459</v>
      </c>
      <c r="F68">
        <v>90</v>
      </c>
      <c r="G68">
        <v>272.5</v>
      </c>
      <c r="H68">
        <f t="shared" si="1"/>
        <v>7</v>
      </c>
    </row>
    <row r="69" spans="1:8" x14ac:dyDescent="0.25">
      <c r="A69">
        <v>239</v>
      </c>
      <c r="B69" t="str">
        <f>STANDINGS_W[[#This Row],[Team]]&amp;STANDINGS_W[[#This Row],[League]]</f>
        <v>Nellie BeesMain Event Las Vegas April 1 League 4</v>
      </c>
      <c r="C69" t="s">
        <v>532</v>
      </c>
      <c r="D69" t="s">
        <v>533</v>
      </c>
      <c r="E69" t="s">
        <v>459</v>
      </c>
      <c r="F69">
        <v>88</v>
      </c>
      <c r="G69">
        <v>242</v>
      </c>
      <c r="H69">
        <f t="shared" si="1"/>
        <v>8</v>
      </c>
    </row>
    <row r="70" spans="1:8" x14ac:dyDescent="0.25">
      <c r="A70">
        <v>250</v>
      </c>
      <c r="B70" t="str">
        <f>STANDINGS_W[[#This Row],[Team]]&amp;STANDINGS_W[[#This Row],[League]]</f>
        <v>Fossy's StokedMain Event Las Vegas April 1 League 4</v>
      </c>
      <c r="C70" t="s">
        <v>593</v>
      </c>
      <c r="D70" t="s">
        <v>36</v>
      </c>
      <c r="E70" t="s">
        <v>459</v>
      </c>
      <c r="F70">
        <v>87</v>
      </c>
      <c r="G70">
        <v>226</v>
      </c>
      <c r="H70">
        <f t="shared" si="1"/>
        <v>9</v>
      </c>
    </row>
    <row r="71" spans="1:8" x14ac:dyDescent="0.25">
      <c r="A71">
        <v>286</v>
      </c>
      <c r="B71" t="str">
        <f>STANDINGS_W[[#This Row],[Team]]&amp;STANDINGS_W[[#This Row],[League]]</f>
        <v>Not My YearMain Event Las Vegas April 1 League 4</v>
      </c>
      <c r="C71" t="s">
        <v>530</v>
      </c>
      <c r="D71" t="s">
        <v>28</v>
      </c>
      <c r="E71" t="s">
        <v>459</v>
      </c>
      <c r="F71">
        <v>85</v>
      </c>
      <c r="G71">
        <v>196</v>
      </c>
      <c r="H71">
        <f t="shared" si="1"/>
        <v>10</v>
      </c>
    </row>
    <row r="72" spans="1:8" x14ac:dyDescent="0.25">
      <c r="A72">
        <v>337</v>
      </c>
      <c r="B72" t="str">
        <f>STANDINGS_W[[#This Row],[Team]]&amp;STANDINGS_W[[#This Row],[League]]</f>
        <v>Waffle HouseMain Event Las Vegas April 1 League 4</v>
      </c>
      <c r="C72" t="s">
        <v>621</v>
      </c>
      <c r="D72" t="s">
        <v>622</v>
      </c>
      <c r="E72" t="s">
        <v>459</v>
      </c>
      <c r="F72">
        <v>82</v>
      </c>
      <c r="G72">
        <v>148</v>
      </c>
      <c r="H72">
        <f t="shared" si="1"/>
        <v>11</v>
      </c>
    </row>
    <row r="73" spans="1:8" x14ac:dyDescent="0.25">
      <c r="A73">
        <v>346</v>
      </c>
      <c r="B73" t="str">
        <f>STANDINGS_W[[#This Row],[Team]]&amp;STANDINGS_W[[#This Row],[League]]</f>
        <v>Miami MacMain Event Las Vegas April 1 League 4</v>
      </c>
      <c r="C73" t="s">
        <v>267</v>
      </c>
      <c r="D73" t="s">
        <v>268</v>
      </c>
      <c r="E73" t="s">
        <v>459</v>
      </c>
      <c r="F73">
        <v>81</v>
      </c>
      <c r="G73">
        <v>135.5</v>
      </c>
      <c r="H73">
        <f t="shared" si="1"/>
        <v>12</v>
      </c>
    </row>
    <row r="74" spans="1:8" x14ac:dyDescent="0.25">
      <c r="A74">
        <v>376</v>
      </c>
      <c r="B74" t="str">
        <f>STANDINGS_W[[#This Row],[Team]]&amp;STANDINGS_W[[#This Row],[League]]</f>
        <v>CC's DesperadosMain Event Las Vegas April 1 League 4</v>
      </c>
      <c r="C74" t="s">
        <v>157</v>
      </c>
      <c r="D74" t="s">
        <v>158</v>
      </c>
      <c r="E74" t="s">
        <v>459</v>
      </c>
      <c r="F74">
        <v>79</v>
      </c>
      <c r="G74">
        <v>100.5</v>
      </c>
      <c r="H74">
        <f t="shared" si="1"/>
        <v>13</v>
      </c>
    </row>
    <row r="75" spans="1:8" x14ac:dyDescent="0.25">
      <c r="A75">
        <v>397</v>
      </c>
      <c r="B75" t="str">
        <f>STANDINGS_W[[#This Row],[Team]]&amp;STANDINGS_W[[#This Row],[League]]</f>
        <v>Stricks SlumpBusters 3Main Event Las Vegas April 1 League 4</v>
      </c>
      <c r="C75" t="s">
        <v>683</v>
      </c>
      <c r="D75" t="s">
        <v>245</v>
      </c>
      <c r="E75" t="s">
        <v>459</v>
      </c>
      <c r="F75">
        <v>77</v>
      </c>
      <c r="G75">
        <v>84.5</v>
      </c>
      <c r="H75">
        <f t="shared" si="1"/>
        <v>14</v>
      </c>
    </row>
    <row r="76" spans="1:8" x14ac:dyDescent="0.25">
      <c r="A76">
        <v>469</v>
      </c>
      <c r="B76" t="str">
        <f>STANDINGS_W[[#This Row],[Team]]&amp;STANDINGS_W[[#This Row],[League]]</f>
        <v>The Yellow JerseysMain Event Las Vegas April 1 League 4</v>
      </c>
      <c r="C76" t="s">
        <v>790</v>
      </c>
      <c r="D76" t="s">
        <v>791</v>
      </c>
      <c r="E76" t="s">
        <v>459</v>
      </c>
      <c r="F76">
        <v>66</v>
      </c>
      <c r="G76">
        <v>16</v>
      </c>
      <c r="H76">
        <f t="shared" si="1"/>
        <v>15</v>
      </c>
    </row>
    <row r="77" spans="1:8" x14ac:dyDescent="0.25">
      <c r="A77">
        <v>12</v>
      </c>
      <c r="B77" t="str">
        <f>STANDINGS_W[[#This Row],[Team]]&amp;STANDINGS_W[[#This Row],[League]]</f>
        <v>Team WithrowMain Event Las Vegas April 1 League 5</v>
      </c>
      <c r="C77" t="s">
        <v>433</v>
      </c>
      <c r="D77" t="s">
        <v>375</v>
      </c>
      <c r="E77" t="s">
        <v>434</v>
      </c>
      <c r="F77">
        <v>109</v>
      </c>
      <c r="G77">
        <v>470</v>
      </c>
      <c r="H77">
        <f t="shared" si="1"/>
        <v>1</v>
      </c>
    </row>
    <row r="78" spans="1:8" x14ac:dyDescent="0.25">
      <c r="A78">
        <v>27</v>
      </c>
      <c r="B78" t="str">
        <f>STANDINGS_W[[#This Row],[Team]]&amp;STANDINGS_W[[#This Row],[League]]</f>
        <v>Cheaper cigsMain Event Las Vegas April 1 League 5</v>
      </c>
      <c r="C78" t="s">
        <v>585</v>
      </c>
      <c r="D78" t="s">
        <v>183</v>
      </c>
      <c r="E78" t="s">
        <v>434</v>
      </c>
      <c r="F78">
        <v>104</v>
      </c>
      <c r="G78">
        <v>451</v>
      </c>
      <c r="H78">
        <f t="shared" si="1"/>
        <v>2</v>
      </c>
    </row>
    <row r="79" spans="1:8" x14ac:dyDescent="0.25">
      <c r="A79">
        <v>43</v>
      </c>
      <c r="B79" t="str">
        <f>STANDINGS_W[[#This Row],[Team]]&amp;STANDINGS_W[[#This Row],[League]]</f>
        <v>Man In BlackMain Event Las Vegas April 1 League 5</v>
      </c>
      <c r="C79" t="s">
        <v>514</v>
      </c>
      <c r="D79" t="s">
        <v>212</v>
      </c>
      <c r="E79" t="s">
        <v>434</v>
      </c>
      <c r="F79">
        <v>102</v>
      </c>
      <c r="G79">
        <v>437.5</v>
      </c>
      <c r="H79">
        <f t="shared" si="1"/>
        <v>3</v>
      </c>
    </row>
    <row r="80" spans="1:8" x14ac:dyDescent="0.25">
      <c r="A80">
        <v>124</v>
      </c>
      <c r="B80" t="str">
        <f>STANDINGS_W[[#This Row],[Team]]&amp;STANDINGS_W[[#This Row],[League]]</f>
        <v>Texas ConnectionMain Event Las Vegas April 1 League 5</v>
      </c>
      <c r="C80" t="s">
        <v>165</v>
      </c>
      <c r="D80" t="s">
        <v>19</v>
      </c>
      <c r="E80" t="s">
        <v>434</v>
      </c>
      <c r="F80">
        <v>96</v>
      </c>
      <c r="G80">
        <v>363</v>
      </c>
      <c r="H80">
        <f t="shared" si="1"/>
        <v>4</v>
      </c>
    </row>
    <row r="81" spans="1:8" x14ac:dyDescent="0.25">
      <c r="A81">
        <v>165</v>
      </c>
      <c r="B81" t="str">
        <f>STANDINGS_W[[#This Row],[Team]]&amp;STANDINGS_W[[#This Row],[League]]</f>
        <v>Slappy and PentawMain Event Las Vegas April 1 League 5</v>
      </c>
      <c r="C81" t="s">
        <v>552</v>
      </c>
      <c r="D81" t="s">
        <v>553</v>
      </c>
      <c r="E81" t="s">
        <v>434</v>
      </c>
      <c r="F81">
        <v>93</v>
      </c>
      <c r="G81">
        <v>321</v>
      </c>
      <c r="H81">
        <f t="shared" si="1"/>
        <v>5</v>
      </c>
    </row>
    <row r="82" spans="1:8" x14ac:dyDescent="0.25">
      <c r="A82">
        <v>198</v>
      </c>
      <c r="B82" t="str">
        <f>STANDINGS_W[[#This Row],[Team]]&amp;STANDINGS_W[[#This Row],[League]]</f>
        <v>Wags WarriorsMain Event Las Vegas April 1 League 5</v>
      </c>
      <c r="C82" t="s">
        <v>147</v>
      </c>
      <c r="D82" t="s">
        <v>148</v>
      </c>
      <c r="E82" t="s">
        <v>434</v>
      </c>
      <c r="F82">
        <v>91</v>
      </c>
      <c r="G82">
        <v>289.5</v>
      </c>
      <c r="H82">
        <f t="shared" si="1"/>
        <v>6</v>
      </c>
    </row>
    <row r="83" spans="1:8" x14ac:dyDescent="0.25">
      <c r="A83">
        <v>201</v>
      </c>
      <c r="B83" t="str">
        <f>STANDINGS_W[[#This Row],[Team]]&amp;STANDINGS_W[[#This Row],[League]]</f>
        <v>Cali CartelMain Event Las Vegas April 1 League 5</v>
      </c>
      <c r="C83" t="s">
        <v>133</v>
      </c>
      <c r="D83" t="s">
        <v>134</v>
      </c>
      <c r="E83" t="s">
        <v>434</v>
      </c>
      <c r="F83">
        <v>90</v>
      </c>
      <c r="G83">
        <v>272.5</v>
      </c>
      <c r="H83">
        <f t="shared" si="1"/>
        <v>7</v>
      </c>
    </row>
    <row r="84" spans="1:8" x14ac:dyDescent="0.25">
      <c r="A84">
        <v>237</v>
      </c>
      <c r="B84" t="str">
        <f>STANDINGS_W[[#This Row],[Team]]&amp;STANDINGS_W[[#This Row],[League]]</f>
        <v>Hungry HipposMain Event Las Vegas April 1 League 5</v>
      </c>
      <c r="C84" t="s">
        <v>518</v>
      </c>
      <c r="D84" t="s">
        <v>519</v>
      </c>
      <c r="E84" t="s">
        <v>434</v>
      </c>
      <c r="F84">
        <v>88</v>
      </c>
      <c r="G84">
        <v>242</v>
      </c>
      <c r="H84">
        <f t="shared" si="1"/>
        <v>8</v>
      </c>
    </row>
    <row r="85" spans="1:8" x14ac:dyDescent="0.25">
      <c r="A85">
        <v>260</v>
      </c>
      <c r="B85" t="str">
        <f>STANDINGS_W[[#This Row],[Team]]&amp;STANDINGS_W[[#This Row],[League]]</f>
        <v>Stewie's Team 2Main Event Las Vegas April 1 League 5</v>
      </c>
      <c r="C85" t="s">
        <v>772</v>
      </c>
      <c r="D85" t="s">
        <v>271</v>
      </c>
      <c r="E85" t="s">
        <v>434</v>
      </c>
      <c r="F85">
        <v>87</v>
      </c>
      <c r="G85">
        <v>226</v>
      </c>
      <c r="H85">
        <f t="shared" si="1"/>
        <v>9</v>
      </c>
    </row>
    <row r="86" spans="1:8" x14ac:dyDescent="0.25">
      <c r="A86">
        <v>271</v>
      </c>
      <c r="B86" t="str">
        <f>STANDINGS_W[[#This Row],[Team]]&amp;STANDINGS_W[[#This Row],[League]]</f>
        <v>Is It Football Season Yet?Main Event Las Vegas April 1 League 5</v>
      </c>
      <c r="C86" t="s">
        <v>813</v>
      </c>
      <c r="D86" t="s">
        <v>814</v>
      </c>
      <c r="E86" t="s">
        <v>434</v>
      </c>
      <c r="F86">
        <v>86</v>
      </c>
      <c r="G86">
        <v>211</v>
      </c>
      <c r="H86">
        <f t="shared" si="1"/>
        <v>10</v>
      </c>
    </row>
    <row r="87" spans="1:8" x14ac:dyDescent="0.25">
      <c r="A87">
        <v>310</v>
      </c>
      <c r="B87" t="str">
        <f>STANDINGS_W[[#This Row],[Team]]&amp;STANDINGS_W[[#This Row],[League]]</f>
        <v>Bronx Yankees (ME2)Main Event Las Vegas April 1 League 5</v>
      </c>
      <c r="C87" t="s">
        <v>143</v>
      </c>
      <c r="D87" t="s">
        <v>88</v>
      </c>
      <c r="E87" t="s">
        <v>434</v>
      </c>
      <c r="F87">
        <v>83</v>
      </c>
      <c r="G87">
        <v>163</v>
      </c>
      <c r="H87">
        <f t="shared" si="1"/>
        <v>11</v>
      </c>
    </row>
    <row r="88" spans="1:8" x14ac:dyDescent="0.25">
      <c r="A88">
        <v>323</v>
      </c>
      <c r="B88" t="str">
        <f>STANDINGS_W[[#This Row],[Team]]&amp;STANDINGS_W[[#This Row],[League]]</f>
        <v>Team RobinsonMain Event Las Vegas April 1 League 5</v>
      </c>
      <c r="C88" t="s">
        <v>59</v>
      </c>
      <c r="D88" t="s">
        <v>60</v>
      </c>
      <c r="E88" t="s">
        <v>434</v>
      </c>
      <c r="F88">
        <v>83</v>
      </c>
      <c r="G88">
        <v>163</v>
      </c>
      <c r="H88">
        <f t="shared" si="1"/>
        <v>12</v>
      </c>
    </row>
    <row r="89" spans="1:8" x14ac:dyDescent="0.25">
      <c r="A89">
        <v>382</v>
      </c>
      <c r="B89" t="str">
        <f>STANDINGS_W[[#This Row],[Team]]&amp;STANDINGS_W[[#This Row],[League]]</f>
        <v>Team EricksonMain Event Las Vegas April 1 League 5</v>
      </c>
      <c r="C89" t="s">
        <v>801</v>
      </c>
      <c r="D89" t="s">
        <v>138</v>
      </c>
      <c r="E89" t="s">
        <v>434</v>
      </c>
      <c r="F89">
        <v>79</v>
      </c>
      <c r="G89">
        <v>100.5</v>
      </c>
      <c r="H89">
        <f t="shared" si="1"/>
        <v>13</v>
      </c>
    </row>
    <row r="90" spans="1:8" x14ac:dyDescent="0.25">
      <c r="A90">
        <v>437</v>
      </c>
      <c r="B90" t="str">
        <f>STANDINGS_W[[#This Row],[Team]]&amp;STANDINGS_W[[#This Row],[League]]</f>
        <v>Ray Of LightMain Event Las Vegas April 1 League 5</v>
      </c>
      <c r="C90" t="s">
        <v>864</v>
      </c>
      <c r="D90" t="s">
        <v>51</v>
      </c>
      <c r="E90" t="s">
        <v>434</v>
      </c>
      <c r="F90">
        <v>73</v>
      </c>
      <c r="G90">
        <v>44.5</v>
      </c>
      <c r="H90">
        <f t="shared" si="1"/>
        <v>14</v>
      </c>
    </row>
    <row r="91" spans="1:8" x14ac:dyDescent="0.25">
      <c r="A91">
        <v>478</v>
      </c>
      <c r="B91" t="str">
        <f>STANDINGS_W[[#This Row],[Team]]&amp;STANDINGS_W[[#This Row],[League]]</f>
        <v>Dude, it's Football Season!!!Main Event Las Vegas April 1 League 5</v>
      </c>
      <c r="C91" t="s">
        <v>557</v>
      </c>
      <c r="D91" t="s">
        <v>255</v>
      </c>
      <c r="E91" t="s">
        <v>434</v>
      </c>
      <c r="F91">
        <v>58</v>
      </c>
      <c r="G91">
        <v>5</v>
      </c>
      <c r="H91">
        <f t="shared" si="1"/>
        <v>15</v>
      </c>
    </row>
    <row r="92" spans="1:8" x14ac:dyDescent="0.25">
      <c r="A92">
        <v>23</v>
      </c>
      <c r="B92" t="str">
        <f>STANDINGS_W[[#This Row],[Team]]&amp;STANDINGS_W[[#This Row],[League]]</f>
        <v>RotoGut MainMain Event Las Vegas April 1 League 6</v>
      </c>
      <c r="C92" t="s">
        <v>429</v>
      </c>
      <c r="D92" t="s">
        <v>116</v>
      </c>
      <c r="E92" t="s">
        <v>430</v>
      </c>
      <c r="F92">
        <v>105</v>
      </c>
      <c r="G92">
        <v>457.5</v>
      </c>
      <c r="H92">
        <f t="shared" si="1"/>
        <v>1</v>
      </c>
    </row>
    <row r="93" spans="1:8" x14ac:dyDescent="0.25">
      <c r="A93">
        <v>85</v>
      </c>
      <c r="B93" t="str">
        <f>STANDINGS_W[[#This Row],[Team]]&amp;STANDINGS_W[[#This Row],[League]]</f>
        <v>Big Bad Booty DaddyMain Event Las Vegas April 1 League 6</v>
      </c>
      <c r="C93" t="s">
        <v>570</v>
      </c>
      <c r="D93" t="s">
        <v>273</v>
      </c>
      <c r="E93" t="s">
        <v>430</v>
      </c>
      <c r="F93">
        <v>98</v>
      </c>
      <c r="G93">
        <v>390.5</v>
      </c>
      <c r="H93">
        <f t="shared" si="1"/>
        <v>2</v>
      </c>
    </row>
    <row r="94" spans="1:8" x14ac:dyDescent="0.25">
      <c r="A94">
        <v>90</v>
      </c>
      <c r="B94" t="str">
        <f>STANDINGS_W[[#This Row],[Team]]&amp;STANDINGS_W[[#This Row],[League]]</f>
        <v>Glenneration XMain Event Las Vegas April 1 League 6</v>
      </c>
      <c r="C94" t="s">
        <v>145</v>
      </c>
      <c r="D94" t="s">
        <v>146</v>
      </c>
      <c r="E94" t="s">
        <v>430</v>
      </c>
      <c r="F94">
        <v>98</v>
      </c>
      <c r="G94">
        <v>390.5</v>
      </c>
      <c r="H94">
        <f t="shared" si="1"/>
        <v>3</v>
      </c>
    </row>
    <row r="95" spans="1:8" x14ac:dyDescent="0.25">
      <c r="A95">
        <v>104</v>
      </c>
      <c r="B95" t="str">
        <f>STANDINGS_W[[#This Row],[Team]]&amp;STANDINGS_W[[#This Row],[League]]</f>
        <v>Patches Meningoencephalitis Egg Layer 2Main Event Las Vegas April 1 League 6</v>
      </c>
      <c r="C95" t="s">
        <v>686</v>
      </c>
      <c r="D95" t="s">
        <v>687</v>
      </c>
      <c r="E95" t="s">
        <v>430</v>
      </c>
      <c r="F95">
        <v>97</v>
      </c>
      <c r="G95">
        <v>377</v>
      </c>
      <c r="H95">
        <f t="shared" si="1"/>
        <v>4</v>
      </c>
    </row>
    <row r="96" spans="1:8" x14ac:dyDescent="0.25">
      <c r="A96">
        <v>133</v>
      </c>
      <c r="B96" t="str">
        <f>STANDINGS_W[[#This Row],[Team]]&amp;STANDINGS_W[[#This Row],[League]]</f>
        <v>Team enfieldMain Event Las Vegas April 1 League 6</v>
      </c>
      <c r="C96" t="s">
        <v>204</v>
      </c>
      <c r="D96" t="s">
        <v>205</v>
      </c>
      <c r="E96" t="s">
        <v>430</v>
      </c>
      <c r="F96">
        <v>95</v>
      </c>
      <c r="G96">
        <v>348.5</v>
      </c>
      <c r="H96">
        <f t="shared" si="1"/>
        <v>5</v>
      </c>
    </row>
    <row r="97" spans="1:8" x14ac:dyDescent="0.25">
      <c r="A97">
        <v>162</v>
      </c>
      <c r="B97" t="str">
        <f>STANDINGS_W[[#This Row],[Team]]&amp;STANDINGS_W[[#This Row],[League]]</f>
        <v>KILLEBREWMain Event Las Vegas April 1 League 6</v>
      </c>
      <c r="C97" t="s">
        <v>487</v>
      </c>
      <c r="D97" t="s">
        <v>176</v>
      </c>
      <c r="E97" t="s">
        <v>430</v>
      </c>
      <c r="F97">
        <v>93</v>
      </c>
      <c r="G97">
        <v>321</v>
      </c>
      <c r="H97">
        <f t="shared" si="1"/>
        <v>6</v>
      </c>
    </row>
    <row r="98" spans="1:8" x14ac:dyDescent="0.25">
      <c r="A98">
        <v>184</v>
      </c>
      <c r="B98" t="str">
        <f>STANDINGS_W[[#This Row],[Team]]&amp;STANDINGS_W[[#This Row],[League]]</f>
        <v>Winter has comeMain Event Las Vegas April 1 League 6</v>
      </c>
      <c r="C98" t="s">
        <v>780</v>
      </c>
      <c r="D98" t="s">
        <v>281</v>
      </c>
      <c r="E98" t="s">
        <v>430</v>
      </c>
      <c r="F98">
        <v>92</v>
      </c>
      <c r="G98">
        <v>305.5</v>
      </c>
      <c r="H98">
        <f t="shared" si="1"/>
        <v>7</v>
      </c>
    </row>
    <row r="99" spans="1:8" x14ac:dyDescent="0.25">
      <c r="A99">
        <v>222</v>
      </c>
      <c r="B99" t="str">
        <f>STANDINGS_W[[#This Row],[Team]]&amp;STANDINGS_W[[#This Row],[League]]</f>
        <v>DukesMain Event Las Vegas April 1 League 6</v>
      </c>
      <c r="C99" t="s">
        <v>799</v>
      </c>
      <c r="D99" t="s">
        <v>800</v>
      </c>
      <c r="E99" t="s">
        <v>430</v>
      </c>
      <c r="F99">
        <v>89</v>
      </c>
      <c r="G99">
        <v>256</v>
      </c>
      <c r="H99">
        <f t="shared" si="1"/>
        <v>8</v>
      </c>
    </row>
    <row r="100" spans="1:8" x14ac:dyDescent="0.25">
      <c r="A100">
        <v>223</v>
      </c>
      <c r="B100" t="str">
        <f>STANDINGS_W[[#This Row],[Team]]&amp;STANDINGS_W[[#This Row],[League]]</f>
        <v>Four Headed MonstersMain Event Las Vegas April 1 League 6</v>
      </c>
      <c r="C100" t="s">
        <v>310</v>
      </c>
      <c r="D100" t="s">
        <v>263</v>
      </c>
      <c r="E100" t="s">
        <v>430</v>
      </c>
      <c r="F100">
        <v>89</v>
      </c>
      <c r="G100">
        <v>256</v>
      </c>
      <c r="H100">
        <f t="shared" si="1"/>
        <v>9</v>
      </c>
    </row>
    <row r="101" spans="1:8" x14ac:dyDescent="0.25">
      <c r="A101">
        <v>229</v>
      </c>
      <c r="B101" t="str">
        <f>STANDINGS_W[[#This Row],[Team]]&amp;STANDINGS_W[[#This Row],[League]]</f>
        <v>Team HillMain Event Las Vegas April 1 League 6</v>
      </c>
      <c r="C101" t="s">
        <v>747</v>
      </c>
      <c r="D101" t="s">
        <v>266</v>
      </c>
      <c r="E101" t="s">
        <v>430</v>
      </c>
      <c r="F101">
        <v>89</v>
      </c>
      <c r="G101">
        <v>256</v>
      </c>
      <c r="H101">
        <f t="shared" si="1"/>
        <v>10</v>
      </c>
    </row>
    <row r="102" spans="1:8" x14ac:dyDescent="0.25">
      <c r="A102">
        <v>303</v>
      </c>
      <c r="B102" t="str">
        <f>STANDINGS_W[[#This Row],[Team]]&amp;STANDINGS_W[[#This Row],[League]]</f>
        <v>Serenity Now! LVMain Event Las Vegas April 1 League 6</v>
      </c>
      <c r="C102" t="s">
        <v>499</v>
      </c>
      <c r="D102" t="s">
        <v>198</v>
      </c>
      <c r="E102" t="s">
        <v>430</v>
      </c>
      <c r="F102">
        <v>84</v>
      </c>
      <c r="G102">
        <v>180.5</v>
      </c>
      <c r="H102">
        <f t="shared" si="1"/>
        <v>11</v>
      </c>
    </row>
    <row r="103" spans="1:8" x14ac:dyDescent="0.25">
      <c r="A103">
        <v>399</v>
      </c>
      <c r="B103" t="str">
        <f>STANDINGS_W[[#This Row],[Team]]&amp;STANDINGS_W[[#This Row],[League]]</f>
        <v>The Goofy BastardsMain Event Las Vegas April 1 League 6</v>
      </c>
      <c r="C103" t="s">
        <v>383</v>
      </c>
      <c r="D103" t="s">
        <v>208</v>
      </c>
      <c r="E103" t="s">
        <v>430</v>
      </c>
      <c r="F103">
        <v>77</v>
      </c>
      <c r="G103">
        <v>84.5</v>
      </c>
      <c r="H103">
        <f t="shared" si="1"/>
        <v>12</v>
      </c>
    </row>
    <row r="104" spans="1:8" x14ac:dyDescent="0.25">
      <c r="A104">
        <v>449</v>
      </c>
      <c r="B104" t="str">
        <f>STANDINGS_W[[#This Row],[Team]]&amp;STANDINGS_W[[#This Row],[League]]</f>
        <v>BABIP McBatflipsMain Event Las Vegas April 1 League 6</v>
      </c>
      <c r="C104" t="s">
        <v>305</v>
      </c>
      <c r="D104" t="s">
        <v>24</v>
      </c>
      <c r="E104" t="s">
        <v>430</v>
      </c>
      <c r="F104">
        <v>69</v>
      </c>
      <c r="G104">
        <v>30.5</v>
      </c>
      <c r="H104">
        <f t="shared" si="1"/>
        <v>13</v>
      </c>
    </row>
    <row r="105" spans="1:8" x14ac:dyDescent="0.25">
      <c r="A105">
        <v>464</v>
      </c>
      <c r="B105" t="str">
        <f>STANDINGS_W[[#This Row],[Team]]&amp;STANDINGS_W[[#This Row],[League]]</f>
        <v>Quahogs ME LVMain Event Las Vegas April 1 League 6</v>
      </c>
      <c r="C105" t="s">
        <v>612</v>
      </c>
      <c r="D105" t="s">
        <v>154</v>
      </c>
      <c r="E105" t="s">
        <v>430</v>
      </c>
      <c r="F105">
        <v>66</v>
      </c>
      <c r="G105">
        <v>16</v>
      </c>
      <c r="H105">
        <f t="shared" si="1"/>
        <v>14</v>
      </c>
    </row>
    <row r="106" spans="1:8" x14ac:dyDescent="0.25">
      <c r="A106">
        <v>465</v>
      </c>
      <c r="B106" t="str">
        <f>STANDINGS_W[[#This Row],[Team]]&amp;STANDINGS_W[[#This Row],[League]]</f>
        <v>Team ShookMain Event Las Vegas April 1 League 6</v>
      </c>
      <c r="C106" t="s">
        <v>323</v>
      </c>
      <c r="D106" t="s">
        <v>168</v>
      </c>
      <c r="E106" t="s">
        <v>430</v>
      </c>
      <c r="F106">
        <v>66</v>
      </c>
      <c r="G106">
        <v>16</v>
      </c>
      <c r="H106">
        <f t="shared" si="1"/>
        <v>15</v>
      </c>
    </row>
    <row r="107" spans="1:8" x14ac:dyDescent="0.25">
      <c r="A107">
        <v>467</v>
      </c>
      <c r="B107" t="str">
        <f>STANDINGS_W[[#This Row],[Team]]&amp;STANDINGS_W[[#This Row],[League]]</f>
        <v>Team ShookMain Event Las Vegas April 1 League 6</v>
      </c>
      <c r="C107" t="s">
        <v>323</v>
      </c>
      <c r="D107" t="s">
        <v>167</v>
      </c>
      <c r="E107" t="s">
        <v>430</v>
      </c>
      <c r="F107">
        <v>66</v>
      </c>
      <c r="G107">
        <v>16</v>
      </c>
      <c r="H107">
        <f t="shared" si="1"/>
        <v>16</v>
      </c>
    </row>
    <row r="108" spans="1:8" x14ac:dyDescent="0.25">
      <c r="A108">
        <v>9</v>
      </c>
      <c r="B108" t="str">
        <f>STANDINGS_W[[#This Row],[Team]]&amp;STANDINGS_W[[#This Row],[League]]</f>
        <v>Chip Chop ChipMain Event Las Vegas March 25 League 1</v>
      </c>
      <c r="C108" t="s">
        <v>586</v>
      </c>
      <c r="D108" t="s">
        <v>587</v>
      </c>
      <c r="E108" t="s">
        <v>474</v>
      </c>
      <c r="F108">
        <v>109</v>
      </c>
      <c r="G108">
        <v>470</v>
      </c>
      <c r="H108">
        <f t="shared" si="1"/>
        <v>1</v>
      </c>
    </row>
    <row r="109" spans="1:8" x14ac:dyDescent="0.25">
      <c r="A109">
        <v>16</v>
      </c>
      <c r="B109" t="str">
        <f>STANDINGS_W[[#This Row],[Team]]&amp;STANDINGS_W[[#This Row],[League]]</f>
        <v>The Flaming RoostersMain Event Las Vegas March 25 League 1</v>
      </c>
      <c r="C109" t="s">
        <v>169</v>
      </c>
      <c r="D109" t="s">
        <v>170</v>
      </c>
      <c r="E109" t="s">
        <v>474</v>
      </c>
      <c r="F109">
        <v>107</v>
      </c>
      <c r="G109">
        <v>465.5</v>
      </c>
      <c r="H109">
        <f t="shared" si="1"/>
        <v>2</v>
      </c>
    </row>
    <row r="110" spans="1:8" x14ac:dyDescent="0.25">
      <c r="A110">
        <v>50</v>
      </c>
      <c r="B110" t="str">
        <f>STANDINGS_W[[#This Row],[Team]]&amp;STANDINGS_W[[#This Row],[League]]</f>
        <v>CC's DesperadosMain Event Las Vegas March 25 League 1</v>
      </c>
      <c r="C110" t="s">
        <v>157</v>
      </c>
      <c r="D110" t="s">
        <v>158</v>
      </c>
      <c r="E110" t="s">
        <v>474</v>
      </c>
      <c r="F110">
        <v>101</v>
      </c>
      <c r="G110">
        <v>428.5</v>
      </c>
      <c r="H110">
        <f t="shared" si="1"/>
        <v>3</v>
      </c>
    </row>
    <row r="111" spans="1:8" x14ac:dyDescent="0.25">
      <c r="A111">
        <v>149</v>
      </c>
      <c r="B111" t="str">
        <f>STANDINGS_W[[#This Row],[Team]]&amp;STANDINGS_W[[#This Row],[League]]</f>
        <v>TEAM RIVERA1Main Event Las Vegas March 25 League 1</v>
      </c>
      <c r="C111" t="s">
        <v>692</v>
      </c>
      <c r="D111" t="s">
        <v>693</v>
      </c>
      <c r="E111" t="s">
        <v>474</v>
      </c>
      <c r="F111">
        <v>94</v>
      </c>
      <c r="G111">
        <v>335</v>
      </c>
      <c r="H111">
        <f t="shared" si="1"/>
        <v>4</v>
      </c>
    </row>
    <row r="112" spans="1:8" x14ac:dyDescent="0.25">
      <c r="A112">
        <v>154</v>
      </c>
      <c r="B112" t="str">
        <f>STANDINGS_W[[#This Row],[Team]]&amp;STANDINGS_W[[#This Row],[League]]</f>
        <v>*Rog*Main Event Las Vegas March 25 League 1</v>
      </c>
      <c r="C112" t="s">
        <v>488</v>
      </c>
      <c r="D112" t="s">
        <v>244</v>
      </c>
      <c r="E112" t="s">
        <v>474</v>
      </c>
      <c r="F112">
        <v>93</v>
      </c>
      <c r="G112">
        <v>321</v>
      </c>
      <c r="H112">
        <f t="shared" si="1"/>
        <v>5</v>
      </c>
    </row>
    <row r="113" spans="1:8" x14ac:dyDescent="0.25">
      <c r="A113">
        <v>183</v>
      </c>
      <c r="B113" t="str">
        <f>STANDINGS_W[[#This Row],[Team]]&amp;STANDINGS_W[[#This Row],[League]]</f>
        <v>Tigers SlappyMain Event Las Vegas March 25 League 1</v>
      </c>
      <c r="C113" t="s">
        <v>54</v>
      </c>
      <c r="D113" t="s">
        <v>55</v>
      </c>
      <c r="E113" t="s">
        <v>474</v>
      </c>
      <c r="F113">
        <v>92</v>
      </c>
      <c r="G113">
        <v>305.5</v>
      </c>
      <c r="H113">
        <f t="shared" si="1"/>
        <v>6</v>
      </c>
    </row>
    <row r="114" spans="1:8" x14ac:dyDescent="0.25">
      <c r="A114">
        <v>191</v>
      </c>
      <c r="B114" t="str">
        <f>STANDINGS_W[[#This Row],[Team]]&amp;STANDINGS_W[[#This Row],[League]]</f>
        <v>Moose on the LooseMain Event Las Vegas March 25 League 1</v>
      </c>
      <c r="C114" t="s">
        <v>214</v>
      </c>
      <c r="D114" t="s">
        <v>215</v>
      </c>
      <c r="E114" t="s">
        <v>474</v>
      </c>
      <c r="F114">
        <v>91</v>
      </c>
      <c r="G114">
        <v>289.5</v>
      </c>
      <c r="H114">
        <f t="shared" si="1"/>
        <v>7</v>
      </c>
    </row>
    <row r="115" spans="1:8" x14ac:dyDescent="0.25">
      <c r="A115">
        <v>232</v>
      </c>
      <c r="B115" t="str">
        <f>STANDINGS_W[[#This Row],[Team]]&amp;STANDINGS_W[[#This Row],[League]]</f>
        <v>Atlanta 4 4 4'sMain Event Las Vegas March 25 League 1</v>
      </c>
      <c r="C115" t="s">
        <v>387</v>
      </c>
      <c r="D115" t="s">
        <v>109</v>
      </c>
      <c r="E115" t="s">
        <v>474</v>
      </c>
      <c r="F115">
        <v>88</v>
      </c>
      <c r="G115">
        <v>242</v>
      </c>
      <c r="H115">
        <f t="shared" si="1"/>
        <v>8</v>
      </c>
    </row>
    <row r="116" spans="1:8" x14ac:dyDescent="0.25">
      <c r="A116">
        <v>245</v>
      </c>
      <c r="B116" t="str">
        <f>STANDINGS_W[[#This Row],[Team]]&amp;STANDINGS_W[[#This Row],[League]]</f>
        <v>Welcome to StevielandMain Event Las Vegas March 25 League 1</v>
      </c>
      <c r="C116" t="s">
        <v>96</v>
      </c>
      <c r="D116" t="s">
        <v>97</v>
      </c>
      <c r="E116" t="s">
        <v>474</v>
      </c>
      <c r="F116">
        <v>88</v>
      </c>
      <c r="G116">
        <v>242</v>
      </c>
      <c r="H116">
        <f t="shared" si="1"/>
        <v>9</v>
      </c>
    </row>
    <row r="117" spans="1:8" x14ac:dyDescent="0.25">
      <c r="A117">
        <v>272</v>
      </c>
      <c r="B117" t="str">
        <f>STANDINGS_W[[#This Row],[Team]]&amp;STANDINGS_W[[#This Row],[League]]</f>
        <v>Low TalkersMain Event Las Vegas March 25 League 1</v>
      </c>
      <c r="C117" t="s">
        <v>189</v>
      </c>
      <c r="D117" t="s">
        <v>190</v>
      </c>
      <c r="E117" t="s">
        <v>474</v>
      </c>
      <c r="F117">
        <v>86</v>
      </c>
      <c r="G117">
        <v>211</v>
      </c>
      <c r="H117">
        <f t="shared" si="1"/>
        <v>10</v>
      </c>
    </row>
    <row r="118" spans="1:8" x14ac:dyDescent="0.25">
      <c r="A118">
        <v>306</v>
      </c>
      <c r="B118" t="str">
        <f>STANDINGS_W[[#This Row],[Team]]&amp;STANDINGS_W[[#This Row],[League]]</f>
        <v>The Notorious C.O.Z.Main Event Las Vegas March 25 League 1</v>
      </c>
      <c r="C118" t="s">
        <v>491</v>
      </c>
      <c r="D118" t="s">
        <v>122</v>
      </c>
      <c r="E118" t="s">
        <v>474</v>
      </c>
      <c r="F118">
        <v>84</v>
      </c>
      <c r="G118">
        <v>180.5</v>
      </c>
      <c r="H118">
        <f t="shared" si="1"/>
        <v>11</v>
      </c>
    </row>
    <row r="119" spans="1:8" x14ac:dyDescent="0.25">
      <c r="A119">
        <v>359</v>
      </c>
      <c r="B119" t="str">
        <f>STANDINGS_W[[#This Row],[Team]]&amp;STANDINGS_W[[#This Row],[League]]</f>
        <v>Doug's DawgsMain Event Las Vegas March 25 League 1</v>
      </c>
      <c r="C119" t="s">
        <v>31</v>
      </c>
      <c r="D119" t="s">
        <v>32</v>
      </c>
      <c r="E119" t="s">
        <v>474</v>
      </c>
      <c r="F119">
        <v>80</v>
      </c>
      <c r="G119">
        <v>116.5</v>
      </c>
      <c r="H119">
        <f t="shared" si="1"/>
        <v>12</v>
      </c>
    </row>
    <row r="120" spans="1:8" x14ac:dyDescent="0.25">
      <c r="A120">
        <v>366</v>
      </c>
      <c r="B120" t="str">
        <f>STANDINGS_W[[#This Row],[Team]]&amp;STANDINGS_W[[#This Row],[League]]</f>
        <v>Perdido Street StationMain Event Las Vegas March 25 League 1</v>
      </c>
      <c r="C120" t="s">
        <v>605</v>
      </c>
      <c r="D120" t="s">
        <v>402</v>
      </c>
      <c r="E120" t="s">
        <v>474</v>
      </c>
      <c r="F120">
        <v>80</v>
      </c>
      <c r="G120">
        <v>116.5</v>
      </c>
      <c r="H120">
        <f t="shared" si="1"/>
        <v>13</v>
      </c>
    </row>
    <row r="121" spans="1:8" x14ac:dyDescent="0.25">
      <c r="A121">
        <v>453</v>
      </c>
      <c r="B121" t="str">
        <f>STANDINGS_W[[#This Row],[Team]]&amp;STANDINGS_W[[#This Row],[League]]</f>
        <v>Prestige WorldwideMain Event Las Vegas March 25 League 1</v>
      </c>
      <c r="C121" t="s">
        <v>403</v>
      </c>
      <c r="D121" t="s">
        <v>404</v>
      </c>
      <c r="E121" t="s">
        <v>474</v>
      </c>
      <c r="F121">
        <v>68</v>
      </c>
      <c r="G121">
        <v>27</v>
      </c>
      <c r="H121">
        <f t="shared" si="1"/>
        <v>14</v>
      </c>
    </row>
    <row r="122" spans="1:8" x14ac:dyDescent="0.25">
      <c r="A122">
        <v>455</v>
      </c>
      <c r="B122" t="str">
        <f>STANDINGS_W[[#This Row],[Team]]&amp;STANDINGS_W[[#This Row],[League]]</f>
        <v>Team ShairsonMain Event Las Vegas March 25 League 1</v>
      </c>
      <c r="C122" t="s">
        <v>860</v>
      </c>
      <c r="D122" t="s">
        <v>180</v>
      </c>
      <c r="E122" t="s">
        <v>474</v>
      </c>
      <c r="F122">
        <v>68</v>
      </c>
      <c r="G122">
        <v>27</v>
      </c>
      <c r="H122">
        <f t="shared" si="1"/>
        <v>15</v>
      </c>
    </row>
    <row r="123" spans="1:8" x14ac:dyDescent="0.25">
      <c r="A123">
        <v>13</v>
      </c>
      <c r="B123" t="str">
        <f>STANDINGS_W[[#This Row],[Team]]&amp;STANDINGS_W[[#This Row],[League]]</f>
        <v>Team passalacquaMain Event Las Vegas March 25 League 2</v>
      </c>
      <c r="C123" t="s">
        <v>467</v>
      </c>
      <c r="D123" t="s">
        <v>468</v>
      </c>
      <c r="E123" t="s">
        <v>453</v>
      </c>
      <c r="F123">
        <v>109</v>
      </c>
      <c r="G123">
        <v>470</v>
      </c>
      <c r="H123">
        <f t="shared" si="1"/>
        <v>1</v>
      </c>
    </row>
    <row r="124" spans="1:8" x14ac:dyDescent="0.25">
      <c r="A124">
        <v>44</v>
      </c>
      <c r="B124" t="str">
        <f>STANDINGS_W[[#This Row],[Team]]&amp;STANDINGS_W[[#This Row],[League]]</f>
        <v>Team WarnerMain Event Las Vegas March 25 League 2</v>
      </c>
      <c r="C124" t="s">
        <v>161</v>
      </c>
      <c r="D124" t="s">
        <v>162</v>
      </c>
      <c r="E124" t="s">
        <v>453</v>
      </c>
      <c r="F124">
        <v>102</v>
      </c>
      <c r="G124">
        <v>437.5</v>
      </c>
      <c r="H124">
        <f t="shared" si="1"/>
        <v>2</v>
      </c>
    </row>
    <row r="125" spans="1:8" x14ac:dyDescent="0.25">
      <c r="A125">
        <v>47</v>
      </c>
      <c r="B125" t="str">
        <f>STANDINGS_W[[#This Row],[Team]]&amp;STANDINGS_W[[#This Row],[League]]</f>
        <v>What Happens in Vegas...Main Event Las Vegas March 25 League 2</v>
      </c>
      <c r="C125" t="s">
        <v>724</v>
      </c>
      <c r="D125" t="s">
        <v>240</v>
      </c>
      <c r="E125" t="s">
        <v>453</v>
      </c>
      <c r="F125">
        <v>102</v>
      </c>
      <c r="G125">
        <v>437.5</v>
      </c>
      <c r="H125">
        <f t="shared" si="1"/>
        <v>3</v>
      </c>
    </row>
    <row r="126" spans="1:8" x14ac:dyDescent="0.25">
      <c r="A126">
        <v>107</v>
      </c>
      <c r="B126" t="str">
        <f>STANDINGS_W[[#This Row],[Team]]&amp;STANDINGS_W[[#This Row],[League]]</f>
        <v>Sultans of SmackMain Event Las Vegas March 25 League 2</v>
      </c>
      <c r="C126" t="s">
        <v>98</v>
      </c>
      <c r="D126" t="s">
        <v>99</v>
      </c>
      <c r="E126" t="s">
        <v>453</v>
      </c>
      <c r="F126">
        <v>97</v>
      </c>
      <c r="G126">
        <v>377</v>
      </c>
      <c r="H126">
        <f t="shared" si="1"/>
        <v>4</v>
      </c>
    </row>
    <row r="127" spans="1:8" x14ac:dyDescent="0.25">
      <c r="A127">
        <v>112</v>
      </c>
      <c r="B127" t="str">
        <f>STANDINGS_W[[#This Row],[Team]]&amp;STANDINGS_W[[#This Row],[League]]</f>
        <v>Dutch MafiaMain Event Las Vegas March 25 League 2</v>
      </c>
      <c r="C127" t="s">
        <v>222</v>
      </c>
      <c r="D127" t="s">
        <v>223</v>
      </c>
      <c r="E127" t="s">
        <v>453</v>
      </c>
      <c r="F127">
        <v>96</v>
      </c>
      <c r="G127">
        <v>363</v>
      </c>
      <c r="H127">
        <f t="shared" si="1"/>
        <v>5</v>
      </c>
    </row>
    <row r="128" spans="1:8" x14ac:dyDescent="0.25">
      <c r="A128">
        <v>164</v>
      </c>
      <c r="B128" t="str">
        <f>STANDINGS_W[[#This Row],[Team]]&amp;STANDINGS_W[[#This Row],[League]]</f>
        <v>MoneyMain Event Las Vegas March 25 League 2</v>
      </c>
      <c r="C128" t="s">
        <v>736</v>
      </c>
      <c r="D128" t="s">
        <v>67</v>
      </c>
      <c r="E128" t="s">
        <v>453</v>
      </c>
      <c r="F128">
        <v>93</v>
      </c>
      <c r="G128">
        <v>321</v>
      </c>
      <c r="H128">
        <f t="shared" si="1"/>
        <v>6</v>
      </c>
    </row>
    <row r="129" spans="1:8" x14ac:dyDescent="0.25">
      <c r="A129">
        <v>220</v>
      </c>
      <c r="B129" t="str">
        <f>STANDINGS_W[[#This Row],[Team]]&amp;STANDINGS_W[[#This Row],[League]]</f>
        <v>Butler Baseball ClubMain Event Las Vegas March 25 League 2</v>
      </c>
      <c r="C129" t="s">
        <v>730</v>
      </c>
      <c r="D129" t="s">
        <v>731</v>
      </c>
      <c r="E129" t="s">
        <v>453</v>
      </c>
      <c r="F129">
        <v>89</v>
      </c>
      <c r="G129">
        <v>256</v>
      </c>
      <c r="H129">
        <f t="shared" si="1"/>
        <v>7</v>
      </c>
    </row>
    <row r="130" spans="1:8" x14ac:dyDescent="0.25">
      <c r="A130">
        <v>233</v>
      </c>
      <c r="B130" t="str">
        <f>STANDINGS_W[[#This Row],[Team]]&amp;STANDINGS_W[[#This Row],[League]]</f>
        <v>Bench BlazersMain Event Las Vegas March 25 League 2</v>
      </c>
      <c r="C130" t="s">
        <v>515</v>
      </c>
      <c r="D130" t="s">
        <v>515</v>
      </c>
      <c r="E130" t="s">
        <v>453</v>
      </c>
      <c r="F130">
        <v>88</v>
      </c>
      <c r="G130">
        <v>242</v>
      </c>
      <c r="H130">
        <f t="shared" ref="H130:H193" si="2">IF(E130=E129,H129+1,1)</f>
        <v>8</v>
      </c>
    </row>
    <row r="131" spans="1:8" x14ac:dyDescent="0.25">
      <c r="A131">
        <v>238</v>
      </c>
      <c r="B131" t="str">
        <f>STANDINGS_W[[#This Row],[Team]]&amp;STANDINGS_W[[#This Row],[League]]</f>
        <v>MudhensMain Event Las Vegas March 25 League 2</v>
      </c>
      <c r="C131" t="s">
        <v>18</v>
      </c>
      <c r="D131" t="s">
        <v>19</v>
      </c>
      <c r="E131" t="s">
        <v>453</v>
      </c>
      <c r="F131">
        <v>88</v>
      </c>
      <c r="G131">
        <v>242</v>
      </c>
      <c r="H131">
        <f t="shared" si="2"/>
        <v>9</v>
      </c>
    </row>
    <row r="132" spans="1:8" x14ac:dyDescent="0.25">
      <c r="A132">
        <v>326</v>
      </c>
      <c r="B132" t="str">
        <f>STANDINGS_W[[#This Row],[Team]]&amp;STANDINGS_W[[#This Row],[League]]</f>
        <v>Wild Willie's TeamMain Event Las Vegas March 25 League 2</v>
      </c>
      <c r="C132" t="s">
        <v>576</v>
      </c>
      <c r="D132" t="s">
        <v>179</v>
      </c>
      <c r="E132" t="s">
        <v>453</v>
      </c>
      <c r="F132">
        <v>83</v>
      </c>
      <c r="G132">
        <v>163</v>
      </c>
      <c r="H132">
        <f t="shared" si="2"/>
        <v>10</v>
      </c>
    </row>
    <row r="133" spans="1:8" x14ac:dyDescent="0.25">
      <c r="A133">
        <v>349</v>
      </c>
      <c r="B133" t="str">
        <f>STANDINGS_W[[#This Row],[Team]]&amp;STANDINGS_W[[#This Row],[League]]</f>
        <v>Rock n' PipesMain Event Las Vegas March 25 League 2</v>
      </c>
      <c r="C133" t="s">
        <v>666</v>
      </c>
      <c r="D133" t="s">
        <v>668</v>
      </c>
      <c r="E133" t="s">
        <v>453</v>
      </c>
      <c r="F133">
        <v>81</v>
      </c>
      <c r="G133">
        <v>135.5</v>
      </c>
      <c r="H133">
        <f t="shared" si="2"/>
        <v>11</v>
      </c>
    </row>
    <row r="134" spans="1:8" x14ac:dyDescent="0.25">
      <c r="A134">
        <v>356</v>
      </c>
      <c r="B134" t="str">
        <f>STANDINGS_W[[#This Row],[Team]]&amp;STANDINGS_W[[#This Row],[League]]</f>
        <v>Bellagio HeistMain Event Las Vegas March 25 League 2</v>
      </c>
      <c r="C134" t="s">
        <v>671</v>
      </c>
      <c r="D134" t="s">
        <v>673</v>
      </c>
      <c r="E134" t="s">
        <v>453</v>
      </c>
      <c r="F134">
        <v>80</v>
      </c>
      <c r="G134">
        <v>116.5</v>
      </c>
      <c r="H134">
        <f t="shared" si="2"/>
        <v>12</v>
      </c>
    </row>
    <row r="135" spans="1:8" x14ac:dyDescent="0.25">
      <c r="A135">
        <v>433</v>
      </c>
      <c r="B135" t="str">
        <f>STANDINGS_W[[#This Row],[Team]]&amp;STANDINGS_W[[#This Row],[League]]</f>
        <v>Betts All InMain Event Las Vegas March 25 League 2</v>
      </c>
      <c r="C135" t="s">
        <v>853</v>
      </c>
      <c r="D135" t="s">
        <v>854</v>
      </c>
      <c r="E135" t="s">
        <v>453</v>
      </c>
      <c r="F135">
        <v>73</v>
      </c>
      <c r="G135">
        <v>44.5</v>
      </c>
      <c r="H135">
        <f t="shared" si="2"/>
        <v>13</v>
      </c>
    </row>
    <row r="136" spans="1:8" x14ac:dyDescent="0.25">
      <c r="A136">
        <v>462</v>
      </c>
      <c r="B136" t="str">
        <f>STANDINGS_W[[#This Row],[Team]]&amp;STANDINGS_W[[#This Row],[League]]</f>
        <v>zzzzzzzzMain Event Las Vegas March 25 League 2</v>
      </c>
      <c r="C136" t="s">
        <v>841</v>
      </c>
      <c r="D136" t="s">
        <v>110</v>
      </c>
      <c r="E136" t="s">
        <v>453</v>
      </c>
      <c r="F136">
        <v>67</v>
      </c>
      <c r="G136">
        <v>22</v>
      </c>
      <c r="H136">
        <f t="shared" si="2"/>
        <v>14</v>
      </c>
    </row>
    <row r="137" spans="1:8" x14ac:dyDescent="0.25">
      <c r="A137">
        <v>463</v>
      </c>
      <c r="B137" t="str">
        <f>STANDINGS_W[[#This Row],[Team]]&amp;STANDINGS_W[[#This Row],[League]]</f>
        <v>Clown Question BroMain Event Las Vegas March 25 League 2</v>
      </c>
      <c r="C137" t="s">
        <v>562</v>
      </c>
      <c r="D137" t="s">
        <v>563</v>
      </c>
      <c r="E137" t="s">
        <v>453</v>
      </c>
      <c r="F137">
        <v>66</v>
      </c>
      <c r="G137">
        <v>16</v>
      </c>
      <c r="H137">
        <f t="shared" si="2"/>
        <v>15</v>
      </c>
    </row>
    <row r="138" spans="1:8" x14ac:dyDescent="0.25">
      <c r="A138">
        <v>1</v>
      </c>
      <c r="B138" t="str">
        <f>STANDINGS_W[[#This Row],[Team]]&amp;STANDINGS_W[[#This Row],[League]]</f>
        <v>Low TalkersMain Event Las Vegas March 30 5 pm PT</v>
      </c>
      <c r="C138" t="s">
        <v>189</v>
      </c>
      <c r="D138" t="s">
        <v>190</v>
      </c>
      <c r="E138" t="s">
        <v>478</v>
      </c>
      <c r="F138">
        <v>114</v>
      </c>
      <c r="G138">
        <v>480</v>
      </c>
      <c r="H138">
        <f t="shared" si="2"/>
        <v>1</v>
      </c>
    </row>
    <row r="139" spans="1:8" x14ac:dyDescent="0.25">
      <c r="A139">
        <v>57</v>
      </c>
      <c r="B139" t="str">
        <f>STANDINGS_W[[#This Row],[Team]]&amp;STANDINGS_W[[#This Row],[League]]</f>
        <v>Arnold's RugMain Event Las Vegas March 30 5 pm PT</v>
      </c>
      <c r="C139" t="s">
        <v>306</v>
      </c>
      <c r="D139" t="s">
        <v>36</v>
      </c>
      <c r="E139" t="s">
        <v>478</v>
      </c>
      <c r="F139">
        <v>100</v>
      </c>
      <c r="G139">
        <v>420</v>
      </c>
      <c r="H139">
        <f t="shared" si="2"/>
        <v>2</v>
      </c>
    </row>
    <row r="140" spans="1:8" x14ac:dyDescent="0.25">
      <c r="A140">
        <v>71</v>
      </c>
      <c r="B140" t="str">
        <f>STANDINGS_W[[#This Row],[Team]]&amp;STANDINGS_W[[#This Row],[League]]</f>
        <v>PACO THYMEMain Event Las Vegas March 30 5 pm PT</v>
      </c>
      <c r="C140" t="s">
        <v>80</v>
      </c>
      <c r="D140" t="s">
        <v>81</v>
      </c>
      <c r="E140" t="s">
        <v>478</v>
      </c>
      <c r="F140">
        <v>99</v>
      </c>
      <c r="G140">
        <v>407</v>
      </c>
      <c r="H140">
        <f t="shared" si="2"/>
        <v>3</v>
      </c>
    </row>
    <row r="141" spans="1:8" x14ac:dyDescent="0.25">
      <c r="A141">
        <v>145</v>
      </c>
      <c r="B141" t="str">
        <f>STANDINGS_W[[#This Row],[Team]]&amp;STANDINGS_W[[#This Row],[League]]</f>
        <v>MudhensMain Event Las Vegas March 30 5 pm PT</v>
      </c>
      <c r="C141" t="s">
        <v>18</v>
      </c>
      <c r="D141" t="s">
        <v>19</v>
      </c>
      <c r="E141" t="s">
        <v>478</v>
      </c>
      <c r="F141">
        <v>94</v>
      </c>
      <c r="G141">
        <v>335</v>
      </c>
      <c r="H141">
        <f t="shared" si="2"/>
        <v>4</v>
      </c>
    </row>
    <row r="142" spans="1:8" x14ac:dyDescent="0.25">
      <c r="A142">
        <v>182</v>
      </c>
      <c r="B142" t="str">
        <f>STANDINGS_W[[#This Row],[Team]]&amp;STANDINGS_W[[#This Row],[League]]</f>
        <v>The Ron Jeremy of Midget PornMain Event Las Vegas March 30 5 pm PT</v>
      </c>
      <c r="C142" t="s">
        <v>368</v>
      </c>
      <c r="D142" t="s">
        <v>126</v>
      </c>
      <c r="E142" t="s">
        <v>478</v>
      </c>
      <c r="F142">
        <v>92</v>
      </c>
      <c r="G142">
        <v>305.5</v>
      </c>
      <c r="H142">
        <f t="shared" si="2"/>
        <v>5</v>
      </c>
    </row>
    <row r="143" spans="1:8" x14ac:dyDescent="0.25">
      <c r="A143">
        <v>204</v>
      </c>
      <c r="B143" t="str">
        <f>STANDINGS_W[[#This Row],[Team]]&amp;STANDINGS_W[[#This Row],[League]]</f>
        <v>DegeneratesMain Event Las Vegas March 30 5 pm PT</v>
      </c>
      <c r="C143" t="s">
        <v>708</v>
      </c>
      <c r="D143" t="s">
        <v>710</v>
      </c>
      <c r="E143" t="s">
        <v>478</v>
      </c>
      <c r="F143">
        <v>90</v>
      </c>
      <c r="G143">
        <v>272.5</v>
      </c>
      <c r="H143">
        <f t="shared" si="2"/>
        <v>6</v>
      </c>
    </row>
    <row r="144" spans="1:8" x14ac:dyDescent="0.25">
      <c r="A144">
        <v>207</v>
      </c>
      <c r="B144" t="str">
        <f>STANDINGS_W[[#This Row],[Team]]&amp;STANDINGS_W[[#This Row],[League]]</f>
        <v>KILLEBREWMain Event Las Vegas March 30 5 pm PT</v>
      </c>
      <c r="C144" t="s">
        <v>487</v>
      </c>
      <c r="D144" t="s">
        <v>565</v>
      </c>
      <c r="E144" t="s">
        <v>478</v>
      </c>
      <c r="F144">
        <v>90</v>
      </c>
      <c r="G144">
        <v>272.5</v>
      </c>
      <c r="H144">
        <f t="shared" si="2"/>
        <v>7</v>
      </c>
    </row>
    <row r="145" spans="1:8" x14ac:dyDescent="0.25">
      <c r="A145">
        <v>243</v>
      </c>
      <c r="B145" t="str">
        <f>STANDINGS_W[[#This Row],[Team]]&amp;STANDINGS_W[[#This Row],[League]]</f>
        <v>Team enfieldMain Event Las Vegas March 30 5 pm PT</v>
      </c>
      <c r="C145" t="s">
        <v>204</v>
      </c>
      <c r="D145" t="s">
        <v>205</v>
      </c>
      <c r="E145" t="s">
        <v>478</v>
      </c>
      <c r="F145">
        <v>88</v>
      </c>
      <c r="G145">
        <v>242</v>
      </c>
      <c r="H145">
        <f t="shared" si="2"/>
        <v>8</v>
      </c>
    </row>
    <row r="146" spans="1:8" x14ac:dyDescent="0.25">
      <c r="A146">
        <v>258</v>
      </c>
      <c r="B146" t="str">
        <f>STANDINGS_W[[#This Row],[Team]]&amp;STANDINGS_W[[#This Row],[League]]</f>
        <v>SandstormMain Event Las Vegas March 30 5 pm PT</v>
      </c>
      <c r="C146" t="s">
        <v>830</v>
      </c>
      <c r="D146" t="s">
        <v>831</v>
      </c>
      <c r="E146" t="s">
        <v>478</v>
      </c>
      <c r="F146">
        <v>87</v>
      </c>
      <c r="G146">
        <v>226</v>
      </c>
      <c r="H146">
        <f t="shared" si="2"/>
        <v>9</v>
      </c>
    </row>
    <row r="147" spans="1:8" x14ac:dyDescent="0.25">
      <c r="A147">
        <v>285</v>
      </c>
      <c r="B147" t="str">
        <f>STANDINGS_W[[#This Row],[Team]]&amp;STANDINGS_W[[#This Row],[League]]</f>
        <v>Murder Inc.Main Event Las Vegas March 30 5 pm PT</v>
      </c>
      <c r="C147" t="s">
        <v>386</v>
      </c>
      <c r="D147" t="s">
        <v>131</v>
      </c>
      <c r="E147" t="s">
        <v>478</v>
      </c>
      <c r="F147">
        <v>85</v>
      </c>
      <c r="G147">
        <v>196</v>
      </c>
      <c r="H147">
        <f t="shared" si="2"/>
        <v>10</v>
      </c>
    </row>
    <row r="148" spans="1:8" x14ac:dyDescent="0.25">
      <c r="A148">
        <v>334</v>
      </c>
      <c r="B148" t="str">
        <f>STANDINGS_W[[#This Row],[Team]]&amp;STANDINGS_W[[#This Row],[League]]</f>
        <v>Stewie's Team 1Main Event Las Vegas March 30 5 pm PT</v>
      </c>
      <c r="C148" t="s">
        <v>626</v>
      </c>
      <c r="D148" t="s">
        <v>271</v>
      </c>
      <c r="E148" t="s">
        <v>478</v>
      </c>
      <c r="F148">
        <v>82</v>
      </c>
      <c r="G148">
        <v>148</v>
      </c>
      <c r="H148">
        <f t="shared" si="2"/>
        <v>11</v>
      </c>
    </row>
    <row r="149" spans="1:8" x14ac:dyDescent="0.25">
      <c r="A149">
        <v>354</v>
      </c>
      <c r="B149" t="str">
        <f>STANDINGS_W[[#This Row],[Team]]&amp;STANDINGS_W[[#This Row],[League]]</f>
        <v>Baseball FuriesMain Event Las Vegas March 30 5 pm PT</v>
      </c>
      <c r="C149" t="s">
        <v>45</v>
      </c>
      <c r="D149" t="s">
        <v>46</v>
      </c>
      <c r="E149" t="s">
        <v>478</v>
      </c>
      <c r="F149">
        <v>80</v>
      </c>
      <c r="G149">
        <v>116.5</v>
      </c>
      <c r="H149">
        <f t="shared" si="2"/>
        <v>12</v>
      </c>
    </row>
    <row r="150" spans="1:8" x14ac:dyDescent="0.25">
      <c r="A150">
        <v>378</v>
      </c>
      <c r="B150" t="str">
        <f>STANDINGS_W[[#This Row],[Team]]&amp;STANDINGS_W[[#This Row],[League]]</f>
        <v>Main Squeeze 1Main Event Las Vegas March 30 5 pm PT</v>
      </c>
      <c r="C150" t="s">
        <v>750</v>
      </c>
      <c r="D150" t="s">
        <v>238</v>
      </c>
      <c r="E150" t="s">
        <v>478</v>
      </c>
      <c r="F150">
        <v>79</v>
      </c>
      <c r="G150">
        <v>100.5</v>
      </c>
      <c r="H150">
        <f t="shared" si="2"/>
        <v>13</v>
      </c>
    </row>
    <row r="151" spans="1:8" x14ac:dyDescent="0.25">
      <c r="A151">
        <v>392</v>
      </c>
      <c r="B151" t="str">
        <f>STANDINGS_W[[#This Row],[Team]]&amp;STANDINGS_W[[#This Row],[League]]</f>
        <v>BNBearsMain Event Las Vegas March 30 5 pm PT</v>
      </c>
      <c r="C151" t="s">
        <v>477</v>
      </c>
      <c r="D151" t="s">
        <v>139</v>
      </c>
      <c r="E151" t="s">
        <v>478</v>
      </c>
      <c r="F151">
        <v>77</v>
      </c>
      <c r="G151">
        <v>84.5</v>
      </c>
      <c r="H151">
        <f t="shared" si="2"/>
        <v>14</v>
      </c>
    </row>
    <row r="152" spans="1:8" x14ac:dyDescent="0.25">
      <c r="A152">
        <v>430</v>
      </c>
      <c r="B152" t="str">
        <f>STANDINGS_W[[#This Row],[Team]]&amp;STANDINGS_W[[#This Row],[League]]</f>
        <v>The ShirishamaMain Event Las Vegas March 30 5 pm PT</v>
      </c>
      <c r="C152" t="s">
        <v>837</v>
      </c>
      <c r="D152" t="s">
        <v>838</v>
      </c>
      <c r="E152" t="s">
        <v>478</v>
      </c>
      <c r="F152">
        <v>74</v>
      </c>
      <c r="G152">
        <v>53.5</v>
      </c>
      <c r="H152">
        <f t="shared" si="2"/>
        <v>15</v>
      </c>
    </row>
    <row r="153" spans="1:8" x14ac:dyDescent="0.25">
      <c r="A153">
        <v>21</v>
      </c>
      <c r="B153" t="str">
        <f>STANDINGS_W[[#This Row],[Team]]&amp;STANDINGS_W[[#This Row],[League]]</f>
        <v>bluebloodsMain Event New York March 25 League 1</v>
      </c>
      <c r="C153" t="s">
        <v>199</v>
      </c>
      <c r="D153" t="s">
        <v>200</v>
      </c>
      <c r="E153" t="s">
        <v>432</v>
      </c>
      <c r="F153">
        <v>106</v>
      </c>
      <c r="G153">
        <v>462</v>
      </c>
      <c r="H153">
        <f t="shared" si="2"/>
        <v>1</v>
      </c>
    </row>
    <row r="154" spans="1:8" x14ac:dyDescent="0.25">
      <c r="A154">
        <v>52</v>
      </c>
      <c r="B154" t="str">
        <f>STANDINGS_W[[#This Row],[Team]]&amp;STANDINGS_W[[#This Row],[League]]</f>
        <v>Incredible Hulking Us NY1Main Event New York March 25 League 1</v>
      </c>
      <c r="C154" t="s">
        <v>251</v>
      </c>
      <c r="D154" t="s">
        <v>95</v>
      </c>
      <c r="E154" t="s">
        <v>432</v>
      </c>
      <c r="F154">
        <v>101</v>
      </c>
      <c r="G154">
        <v>428.5</v>
      </c>
      <c r="H154">
        <f t="shared" si="2"/>
        <v>2</v>
      </c>
    </row>
    <row r="155" spans="1:8" x14ac:dyDescent="0.25">
      <c r="A155">
        <v>87</v>
      </c>
      <c r="B155" t="str">
        <f>STANDINGS_W[[#This Row],[Team]]&amp;STANDINGS_W[[#This Row],[League]]</f>
        <v>Bronx Yankees (ME1)Main Event New York March 25 League 1</v>
      </c>
      <c r="C155" t="s">
        <v>87</v>
      </c>
      <c r="D155" t="s">
        <v>88</v>
      </c>
      <c r="E155" t="s">
        <v>432</v>
      </c>
      <c r="F155">
        <v>98</v>
      </c>
      <c r="G155">
        <v>390.5</v>
      </c>
      <c r="H155">
        <f t="shared" si="2"/>
        <v>3</v>
      </c>
    </row>
    <row r="156" spans="1:8" x14ac:dyDescent="0.25">
      <c r="A156">
        <v>134</v>
      </c>
      <c r="B156" t="str">
        <f>STANDINGS_W[[#This Row],[Team]]&amp;STANDINGS_W[[#This Row],[League]]</f>
        <v>The Achievers - MEMain Event New York March 25 League 1</v>
      </c>
      <c r="C156" t="s">
        <v>604</v>
      </c>
      <c r="D156" t="s">
        <v>17</v>
      </c>
      <c r="E156" t="s">
        <v>432</v>
      </c>
      <c r="F156">
        <v>95</v>
      </c>
      <c r="G156">
        <v>348.5</v>
      </c>
      <c r="H156">
        <f t="shared" si="2"/>
        <v>4</v>
      </c>
    </row>
    <row r="157" spans="1:8" x14ac:dyDescent="0.25">
      <c r="A157">
        <v>144</v>
      </c>
      <c r="B157" t="str">
        <f>STANDINGS_W[[#This Row],[Team]]&amp;STANDINGS_W[[#This Row],[League]]</f>
        <v>Leave the Gun, Take the CannoliMain Event New York March 25 League 1</v>
      </c>
      <c r="C157" t="s">
        <v>577</v>
      </c>
      <c r="D157" t="s">
        <v>249</v>
      </c>
      <c r="E157" t="s">
        <v>432</v>
      </c>
      <c r="F157">
        <v>94</v>
      </c>
      <c r="G157">
        <v>335</v>
      </c>
      <c r="H157">
        <f t="shared" si="2"/>
        <v>5</v>
      </c>
    </row>
    <row r="158" spans="1:8" x14ac:dyDescent="0.25">
      <c r="A158">
        <v>166</v>
      </c>
      <c r="B158" t="str">
        <f>STANDINGS_W[[#This Row],[Team]]&amp;STANDINGS_W[[#This Row],[League]]</f>
        <v>The FighterMain Event New York March 25 League 1</v>
      </c>
      <c r="C158" t="s">
        <v>607</v>
      </c>
      <c r="D158" t="s">
        <v>270</v>
      </c>
      <c r="E158" t="s">
        <v>432</v>
      </c>
      <c r="F158">
        <v>93</v>
      </c>
      <c r="G158">
        <v>321</v>
      </c>
      <c r="H158">
        <f t="shared" si="2"/>
        <v>6</v>
      </c>
    </row>
    <row r="159" spans="1:8" x14ac:dyDescent="0.25">
      <c r="A159">
        <v>225</v>
      </c>
      <c r="B159" t="str">
        <f>STANDINGS_W[[#This Row],[Team]]&amp;STANDINGS_W[[#This Row],[League]]</f>
        <v>Ordentligt Sommar SemesterMain Event New York March 25 League 1</v>
      </c>
      <c r="C159" t="s">
        <v>705</v>
      </c>
      <c r="D159" t="s">
        <v>61</v>
      </c>
      <c r="E159" t="s">
        <v>432</v>
      </c>
      <c r="F159">
        <v>89</v>
      </c>
      <c r="G159">
        <v>256</v>
      </c>
      <c r="H159">
        <f t="shared" si="2"/>
        <v>7</v>
      </c>
    </row>
    <row r="160" spans="1:8" x14ac:dyDescent="0.25">
      <c r="A160">
        <v>253</v>
      </c>
      <c r="B160" t="str">
        <f>STANDINGS_W[[#This Row],[Team]]&amp;STANDINGS_W[[#This Row],[League]]</f>
        <v>KnightMare GamesMain Event New York March 25 League 1</v>
      </c>
      <c r="C160" t="s">
        <v>216</v>
      </c>
      <c r="D160" t="s">
        <v>217</v>
      </c>
      <c r="E160" t="s">
        <v>432</v>
      </c>
      <c r="F160">
        <v>87</v>
      </c>
      <c r="G160">
        <v>226</v>
      </c>
      <c r="H160">
        <f t="shared" si="2"/>
        <v>8</v>
      </c>
    </row>
    <row r="161" spans="1:8" x14ac:dyDescent="0.25">
      <c r="A161">
        <v>259</v>
      </c>
      <c r="B161" t="str">
        <f>STANDINGS_W[[#This Row],[Team]]&amp;STANDINGS_W[[#This Row],[League]]</f>
        <v>Sons of Thunder - New YorkMain Event New York March 25 League 1</v>
      </c>
      <c r="C161" t="s">
        <v>728</v>
      </c>
      <c r="D161" t="s">
        <v>62</v>
      </c>
      <c r="E161" t="s">
        <v>432</v>
      </c>
      <c r="F161">
        <v>87</v>
      </c>
      <c r="G161">
        <v>226</v>
      </c>
      <c r="H161">
        <f t="shared" si="2"/>
        <v>9</v>
      </c>
    </row>
    <row r="162" spans="1:8" x14ac:dyDescent="0.25">
      <c r="A162">
        <v>264</v>
      </c>
      <c r="B162" t="str">
        <f>STANDINGS_W[[#This Row],[Team]]&amp;STANDINGS_W[[#This Row],[League]]</f>
        <v>(Mace, Bailey) = Ass-kickers^2Main Event New York March 25 League 1</v>
      </c>
      <c r="C162" t="s">
        <v>758</v>
      </c>
      <c r="D162" t="s">
        <v>47</v>
      </c>
      <c r="E162" t="s">
        <v>432</v>
      </c>
      <c r="F162">
        <v>86</v>
      </c>
      <c r="G162">
        <v>211</v>
      </c>
      <c r="H162">
        <f t="shared" si="2"/>
        <v>10</v>
      </c>
    </row>
    <row r="163" spans="1:8" x14ac:dyDescent="0.25">
      <c r="A163">
        <v>277</v>
      </c>
      <c r="B163" t="str">
        <f>STANDINGS_W[[#This Row],[Team]]&amp;STANDINGS_W[[#This Row],[League]]</f>
        <v>Ash BrothersMain Event New York March 25 League 1</v>
      </c>
      <c r="C163" t="s">
        <v>578</v>
      </c>
      <c r="D163" t="s">
        <v>580</v>
      </c>
      <c r="E163" t="s">
        <v>432</v>
      </c>
      <c r="F163">
        <v>85</v>
      </c>
      <c r="G163">
        <v>196</v>
      </c>
      <c r="H163">
        <f t="shared" si="2"/>
        <v>11</v>
      </c>
    </row>
    <row r="164" spans="1:8" x14ac:dyDescent="0.25">
      <c r="A164">
        <v>335</v>
      </c>
      <c r="B164" t="str">
        <f>STANDINGS_W[[#This Row],[Team]]&amp;STANDINGS_W[[#This Row],[League]]</f>
        <v>The Christian Vazquez ExperienceMain Event New York March 25 League 1</v>
      </c>
      <c r="C164" t="s">
        <v>544</v>
      </c>
      <c r="D164" t="s">
        <v>371</v>
      </c>
      <c r="E164" t="s">
        <v>432</v>
      </c>
      <c r="F164">
        <v>82</v>
      </c>
      <c r="G164">
        <v>148</v>
      </c>
      <c r="H164">
        <f t="shared" si="2"/>
        <v>12</v>
      </c>
    </row>
    <row r="165" spans="1:8" x14ac:dyDescent="0.25">
      <c r="A165">
        <v>352</v>
      </c>
      <c r="B165" t="str">
        <f>STANDINGS_W[[#This Row],[Team]]&amp;STANDINGS_W[[#This Row],[League]]</f>
        <v>VenomMain Event New York March 25 League 1</v>
      </c>
      <c r="C165" t="s">
        <v>746</v>
      </c>
      <c r="D165" t="s">
        <v>70</v>
      </c>
      <c r="E165" t="s">
        <v>432</v>
      </c>
      <c r="F165">
        <v>81</v>
      </c>
      <c r="G165">
        <v>135.5</v>
      </c>
      <c r="H165">
        <f t="shared" si="2"/>
        <v>13</v>
      </c>
    </row>
    <row r="166" spans="1:8" x14ac:dyDescent="0.25">
      <c r="A166">
        <v>373</v>
      </c>
      <c r="B166" t="str">
        <f>STANDINGS_W[[#This Row],[Team]]&amp;STANDINGS_W[[#This Row],[League]]</f>
        <v>The Bronx BuckeyesMain Event New York March 25 League 1</v>
      </c>
      <c r="C166" t="s">
        <v>806</v>
      </c>
      <c r="D166" t="s">
        <v>331</v>
      </c>
      <c r="E166" t="s">
        <v>432</v>
      </c>
      <c r="F166">
        <v>80</v>
      </c>
      <c r="G166">
        <v>116.5</v>
      </c>
      <c r="H166">
        <f t="shared" si="2"/>
        <v>14</v>
      </c>
    </row>
    <row r="167" spans="1:8" x14ac:dyDescent="0.25">
      <c r="A167">
        <v>481</v>
      </c>
      <c r="B167" t="str">
        <f>STANDINGS_W[[#This Row],[Team]]&amp;STANDINGS_W[[#This Row],[League]]</f>
        <v>Wilmington Blue RocksMain Event New York March 25 League 1</v>
      </c>
      <c r="C167" t="s">
        <v>879</v>
      </c>
      <c r="D167" t="s">
        <v>880</v>
      </c>
      <c r="E167" t="s">
        <v>432</v>
      </c>
      <c r="F167">
        <v>54</v>
      </c>
      <c r="G167">
        <v>2</v>
      </c>
      <c r="H167">
        <f t="shared" si="2"/>
        <v>15</v>
      </c>
    </row>
    <row r="168" spans="1:8" x14ac:dyDescent="0.25">
      <c r="A168">
        <v>11</v>
      </c>
      <c r="B168" t="str">
        <f>STANDINGS_W[[#This Row],[Team]]&amp;STANDINGS_W[[#This Row],[League]]</f>
        <v>Quahogs ME NYMain Event New York March 25 League 2</v>
      </c>
      <c r="C168" t="s">
        <v>456</v>
      </c>
      <c r="D168" t="s">
        <v>154</v>
      </c>
      <c r="E168" t="s">
        <v>457</v>
      </c>
      <c r="F168">
        <v>109</v>
      </c>
      <c r="G168">
        <v>470</v>
      </c>
      <c r="H168">
        <f t="shared" si="2"/>
        <v>1</v>
      </c>
    </row>
    <row r="169" spans="1:8" x14ac:dyDescent="0.25">
      <c r="A169">
        <v>38</v>
      </c>
      <c r="B169" t="str">
        <f>STANDINGS_W[[#This Row],[Team]]&amp;STANDINGS_W[[#This Row],[League]]</f>
        <v>ctm nycMain Event New York March 25 League 2</v>
      </c>
      <c r="C169" t="s">
        <v>522</v>
      </c>
      <c r="D169" t="s">
        <v>93</v>
      </c>
      <c r="E169" t="s">
        <v>457</v>
      </c>
      <c r="F169">
        <v>103</v>
      </c>
      <c r="G169">
        <v>444.5</v>
      </c>
      <c r="H169">
        <f t="shared" si="2"/>
        <v>2</v>
      </c>
    </row>
    <row r="170" spans="1:8" x14ac:dyDescent="0.25">
      <c r="A170">
        <v>66</v>
      </c>
      <c r="B170" t="str">
        <f>STANDINGS_W[[#This Row],[Team]]&amp;STANDINGS_W[[#This Row],[League]]</f>
        <v>GST MainMain Event New York March 25 League 2</v>
      </c>
      <c r="C170" t="s">
        <v>651</v>
      </c>
      <c r="D170" t="s">
        <v>91</v>
      </c>
      <c r="E170" t="s">
        <v>457</v>
      </c>
      <c r="F170">
        <v>99</v>
      </c>
      <c r="G170">
        <v>407</v>
      </c>
      <c r="H170">
        <f t="shared" si="2"/>
        <v>3</v>
      </c>
    </row>
    <row r="171" spans="1:8" x14ac:dyDescent="0.25">
      <c r="A171">
        <v>163</v>
      </c>
      <c r="B171" t="str">
        <f>STANDINGS_W[[#This Row],[Team]]&amp;STANDINGS_W[[#This Row],[League]]</f>
        <v>LEATHERNECK 8Main Event New York March 25 League 2</v>
      </c>
      <c r="C171" t="s">
        <v>556</v>
      </c>
      <c r="D171" t="s">
        <v>274</v>
      </c>
      <c r="E171" t="s">
        <v>457</v>
      </c>
      <c r="F171">
        <v>93</v>
      </c>
      <c r="G171">
        <v>321</v>
      </c>
      <c r="H171">
        <f t="shared" si="2"/>
        <v>4</v>
      </c>
    </row>
    <row r="172" spans="1:8" x14ac:dyDescent="0.25">
      <c r="A172">
        <v>177</v>
      </c>
      <c r="B172" t="str">
        <f>STANDINGS_W[[#This Row],[Team]]&amp;STANDINGS_W[[#This Row],[League]]</f>
        <v>Slip Stitches M1Main Event New York March 25 League 2</v>
      </c>
      <c r="C172" t="s">
        <v>543</v>
      </c>
      <c r="D172" t="s">
        <v>213</v>
      </c>
      <c r="E172" t="s">
        <v>457</v>
      </c>
      <c r="F172">
        <v>92</v>
      </c>
      <c r="G172">
        <v>305.5</v>
      </c>
      <c r="H172">
        <f t="shared" si="2"/>
        <v>5</v>
      </c>
    </row>
    <row r="173" spans="1:8" x14ac:dyDescent="0.25">
      <c r="A173">
        <v>192</v>
      </c>
      <c r="B173" t="str">
        <f>STANDINGS_W[[#This Row],[Team]]&amp;STANDINGS_W[[#This Row],[League]]</f>
        <v>Mr.OctoberMain Event New York March 25 League 2</v>
      </c>
      <c r="C173" t="s">
        <v>181</v>
      </c>
      <c r="D173" t="s">
        <v>182</v>
      </c>
      <c r="E173" t="s">
        <v>457</v>
      </c>
      <c r="F173">
        <v>91</v>
      </c>
      <c r="G173">
        <v>289.5</v>
      </c>
      <c r="H173">
        <f t="shared" si="2"/>
        <v>6</v>
      </c>
    </row>
    <row r="174" spans="1:8" x14ac:dyDescent="0.25">
      <c r="A174">
        <v>240</v>
      </c>
      <c r="B174" t="str">
        <f>STANDINGS_W[[#This Row],[Team]]&amp;STANDINGS_W[[#This Row],[League]]</f>
        <v>Sack &amp; ChipMain Event New York March 25 League 2</v>
      </c>
      <c r="C174" t="s">
        <v>628</v>
      </c>
      <c r="D174" t="s">
        <v>262</v>
      </c>
      <c r="E174" t="s">
        <v>457</v>
      </c>
      <c r="F174">
        <v>88</v>
      </c>
      <c r="G174">
        <v>242</v>
      </c>
      <c r="H174">
        <f t="shared" si="2"/>
        <v>7</v>
      </c>
    </row>
    <row r="175" spans="1:8" x14ac:dyDescent="0.25">
      <c r="A175">
        <v>270</v>
      </c>
      <c r="B175" t="str">
        <f>STANDINGS_W[[#This Row],[Team]]&amp;STANDINGS_W[[#This Row],[League]]</f>
        <v>Golden TuxMain Event New York March 25 League 2</v>
      </c>
      <c r="C175" t="s">
        <v>815</v>
      </c>
      <c r="D175" t="s">
        <v>287</v>
      </c>
      <c r="E175" t="s">
        <v>457</v>
      </c>
      <c r="F175">
        <v>86</v>
      </c>
      <c r="G175">
        <v>211</v>
      </c>
      <c r="H175">
        <f t="shared" si="2"/>
        <v>8</v>
      </c>
    </row>
    <row r="176" spans="1:8" x14ac:dyDescent="0.25">
      <c r="A176">
        <v>315</v>
      </c>
      <c r="B176" t="str">
        <f>STANDINGS_W[[#This Row],[Team]]&amp;STANDINGS_W[[#This Row],[League]]</f>
        <v>Happy RecapMain Event New York March 25 League 2</v>
      </c>
      <c r="C176" t="s">
        <v>372</v>
      </c>
      <c r="D176" t="s">
        <v>373</v>
      </c>
      <c r="E176" t="s">
        <v>457</v>
      </c>
      <c r="F176">
        <v>83</v>
      </c>
      <c r="G176">
        <v>163</v>
      </c>
      <c r="H176">
        <f t="shared" si="2"/>
        <v>9</v>
      </c>
    </row>
    <row r="177" spans="1:8" x14ac:dyDescent="0.25">
      <c r="A177">
        <v>319</v>
      </c>
      <c r="B177" t="str">
        <f>STANDINGS_W[[#This Row],[Team]]&amp;STANDINGS_W[[#This Row],[League]]</f>
        <v>SMELLY KAT-HarperMain Event New York March 25 League 2</v>
      </c>
      <c r="C177" t="s">
        <v>609</v>
      </c>
      <c r="D177" t="s">
        <v>249</v>
      </c>
      <c r="E177" t="s">
        <v>457</v>
      </c>
      <c r="F177">
        <v>83</v>
      </c>
      <c r="G177">
        <v>163</v>
      </c>
      <c r="H177">
        <f t="shared" si="2"/>
        <v>10</v>
      </c>
    </row>
    <row r="178" spans="1:8" x14ac:dyDescent="0.25">
      <c r="A178">
        <v>330</v>
      </c>
      <c r="B178" t="str">
        <f>STANDINGS_W[[#This Row],[Team]]&amp;STANDINGS_W[[#This Row],[League]]</f>
        <v>I LOVE BRIAN BOCCIAMain Event New York March 25 League 2</v>
      </c>
      <c r="C178" t="s">
        <v>629</v>
      </c>
      <c r="D178" t="s">
        <v>235</v>
      </c>
      <c r="E178" t="s">
        <v>457</v>
      </c>
      <c r="F178">
        <v>82</v>
      </c>
      <c r="G178">
        <v>148</v>
      </c>
      <c r="H178">
        <f t="shared" si="2"/>
        <v>11</v>
      </c>
    </row>
    <row r="179" spans="1:8" x14ac:dyDescent="0.25">
      <c r="A179">
        <v>361</v>
      </c>
      <c r="B179" t="str">
        <f>STANDINGS_W[[#This Row],[Team]]&amp;STANDINGS_W[[#This Row],[League]]</f>
        <v>I'm Your HuckleberryMain Event New York March 25 League 2</v>
      </c>
      <c r="C179" t="s">
        <v>481</v>
      </c>
      <c r="D179" t="s">
        <v>482</v>
      </c>
      <c r="E179" t="s">
        <v>457</v>
      </c>
      <c r="F179">
        <v>80</v>
      </c>
      <c r="G179">
        <v>116.5</v>
      </c>
      <c r="H179">
        <f t="shared" si="2"/>
        <v>12</v>
      </c>
    </row>
    <row r="180" spans="1:8" x14ac:dyDescent="0.25">
      <c r="A180">
        <v>419</v>
      </c>
      <c r="B180" t="str">
        <f>STANDINGS_W[[#This Row],[Team]]&amp;STANDINGS_W[[#This Row],[League]]</f>
        <v>SKUNKSMain Event New York March 25 League 2</v>
      </c>
      <c r="C180" t="s">
        <v>826</v>
      </c>
      <c r="D180" t="s">
        <v>827</v>
      </c>
      <c r="E180" t="s">
        <v>457</v>
      </c>
      <c r="F180">
        <v>75</v>
      </c>
      <c r="G180">
        <v>64</v>
      </c>
      <c r="H180">
        <f t="shared" si="2"/>
        <v>13</v>
      </c>
    </row>
    <row r="181" spans="1:8" x14ac:dyDescent="0.25">
      <c r="A181">
        <v>420</v>
      </c>
      <c r="B181" t="str">
        <f>STANDINGS_W[[#This Row],[Team]]&amp;STANDINGS_W[[#This Row],[League]]</f>
        <v>THE TRUTHMain Event New York March 25 League 2</v>
      </c>
      <c r="C181" t="s">
        <v>385</v>
      </c>
      <c r="D181" t="s">
        <v>30</v>
      </c>
      <c r="E181" t="s">
        <v>457</v>
      </c>
      <c r="F181">
        <v>75</v>
      </c>
      <c r="G181">
        <v>64</v>
      </c>
      <c r="H181">
        <f t="shared" si="2"/>
        <v>14</v>
      </c>
    </row>
    <row r="182" spans="1:8" x14ac:dyDescent="0.25">
      <c r="A182">
        <v>432</v>
      </c>
      <c r="B182" t="str">
        <f>STANDINGS_W[[#This Row],[Team]]&amp;STANDINGS_W[[#This Row],[League]]</f>
        <v>eshies mainMain Event New York March 25 League 2</v>
      </c>
      <c r="C182" t="s">
        <v>617</v>
      </c>
      <c r="D182" t="s">
        <v>359</v>
      </c>
      <c r="E182" t="s">
        <v>457</v>
      </c>
      <c r="F182">
        <v>74</v>
      </c>
      <c r="G182">
        <v>53.5</v>
      </c>
      <c r="H182">
        <f t="shared" si="2"/>
        <v>15</v>
      </c>
    </row>
    <row r="183" spans="1:8" x14ac:dyDescent="0.25">
      <c r="A183">
        <v>55</v>
      </c>
      <c r="B183" t="str">
        <f>STANDINGS_W[[#This Row],[Team]]&amp;STANDINGS_W[[#This Row],[League]]</f>
        <v>Puddle of Nud NYMain Event New York March 25 League 3</v>
      </c>
      <c r="C183" t="s">
        <v>466</v>
      </c>
      <c r="D183" t="s">
        <v>108</v>
      </c>
      <c r="E183" t="s">
        <v>419</v>
      </c>
      <c r="F183">
        <v>101</v>
      </c>
      <c r="G183">
        <v>428.5</v>
      </c>
      <c r="H183">
        <f t="shared" si="2"/>
        <v>1</v>
      </c>
    </row>
    <row r="184" spans="1:8" x14ac:dyDescent="0.25">
      <c r="A184">
        <v>56</v>
      </c>
      <c r="B184" t="str">
        <f>STANDINGS_W[[#This Row],[Team]]&amp;STANDINGS_W[[#This Row],[League]]</f>
        <v>Team Never LuckyMain Event New York March 25 League 3</v>
      </c>
      <c r="C184" t="s">
        <v>418</v>
      </c>
      <c r="D184" t="s">
        <v>148</v>
      </c>
      <c r="E184" t="s">
        <v>419</v>
      </c>
      <c r="F184">
        <v>101</v>
      </c>
      <c r="G184">
        <v>428.5</v>
      </c>
      <c r="H184">
        <f t="shared" si="2"/>
        <v>2</v>
      </c>
    </row>
    <row r="185" spans="1:8" x14ac:dyDescent="0.25">
      <c r="A185">
        <v>73</v>
      </c>
      <c r="B185" t="str">
        <f>STANDINGS_W[[#This Row],[Team]]&amp;STANDINGS_W[[#This Row],[League]]</f>
        <v>PhillyCheeseSteaks-M25Main Event New York March 25 League 3</v>
      </c>
      <c r="C185" t="s">
        <v>761</v>
      </c>
      <c r="D185" t="s">
        <v>75</v>
      </c>
      <c r="E185" t="s">
        <v>419</v>
      </c>
      <c r="F185">
        <v>99</v>
      </c>
      <c r="G185">
        <v>407</v>
      </c>
      <c r="H185">
        <f t="shared" si="2"/>
        <v>3</v>
      </c>
    </row>
    <row r="186" spans="1:8" x14ac:dyDescent="0.25">
      <c r="A186">
        <v>142</v>
      </c>
      <c r="B186" t="str">
        <f>STANDINGS_W[[#This Row],[Team]]&amp;STANDINGS_W[[#This Row],[League]]</f>
        <v>How U Doin ME1Main Event New York March 25 League 3</v>
      </c>
      <c r="C186" t="s">
        <v>517</v>
      </c>
      <c r="D186" t="s">
        <v>230</v>
      </c>
      <c r="E186" t="s">
        <v>419</v>
      </c>
      <c r="F186">
        <v>94</v>
      </c>
      <c r="G186">
        <v>335</v>
      </c>
      <c r="H186">
        <f t="shared" si="2"/>
        <v>4</v>
      </c>
    </row>
    <row r="187" spans="1:8" x14ac:dyDescent="0.25">
      <c r="A187">
        <v>148</v>
      </c>
      <c r="B187" t="str">
        <f>STANDINGS_W[[#This Row],[Team]]&amp;STANDINGS_W[[#This Row],[League]]</f>
        <v>Serenity Now! NY1Main Event New York March 25 League 3</v>
      </c>
      <c r="C187" t="s">
        <v>575</v>
      </c>
      <c r="D187" t="s">
        <v>521</v>
      </c>
      <c r="E187" t="s">
        <v>419</v>
      </c>
      <c r="F187">
        <v>94</v>
      </c>
      <c r="G187">
        <v>335</v>
      </c>
      <c r="H187">
        <f t="shared" si="2"/>
        <v>5</v>
      </c>
    </row>
    <row r="188" spans="1:8" x14ac:dyDescent="0.25">
      <c r="A188">
        <v>219</v>
      </c>
      <c r="B188" t="str">
        <f>STANDINGS_W[[#This Row],[Team]]&amp;STANDINGS_W[[#This Row],[League]]</f>
        <v>Amber LumberMain Event New York March 25 League 3</v>
      </c>
      <c r="C188" t="s">
        <v>377</v>
      </c>
      <c r="D188" t="s">
        <v>283</v>
      </c>
      <c r="E188" t="s">
        <v>419</v>
      </c>
      <c r="F188">
        <v>89</v>
      </c>
      <c r="G188">
        <v>256</v>
      </c>
      <c r="H188">
        <f t="shared" si="2"/>
        <v>6</v>
      </c>
    </row>
    <row r="189" spans="1:8" x14ac:dyDescent="0.25">
      <c r="A189">
        <v>236</v>
      </c>
      <c r="B189" t="str">
        <f>STANDINGS_W[[#This Row],[Team]]&amp;STANDINGS_W[[#This Row],[League]]</f>
        <v>GoombasMain Event New York March 25 League 3</v>
      </c>
      <c r="C189" t="s">
        <v>118</v>
      </c>
      <c r="D189" t="s">
        <v>119</v>
      </c>
      <c r="E189" t="s">
        <v>419</v>
      </c>
      <c r="F189">
        <v>88</v>
      </c>
      <c r="G189">
        <v>242</v>
      </c>
      <c r="H189">
        <f t="shared" si="2"/>
        <v>7</v>
      </c>
    </row>
    <row r="190" spans="1:8" x14ac:dyDescent="0.25">
      <c r="A190">
        <v>268</v>
      </c>
      <c r="B190" t="str">
        <f>STANDINGS_W[[#This Row],[Team]]&amp;STANDINGS_W[[#This Row],[League]]</f>
        <v>D-Generation XMain Event New York March 25 League 3</v>
      </c>
      <c r="C190" t="s">
        <v>627</v>
      </c>
      <c r="D190" t="s">
        <v>396</v>
      </c>
      <c r="E190" t="s">
        <v>419</v>
      </c>
      <c r="F190">
        <v>86</v>
      </c>
      <c r="G190">
        <v>211</v>
      </c>
      <c r="H190">
        <f t="shared" si="2"/>
        <v>8</v>
      </c>
    </row>
    <row r="191" spans="1:8" x14ac:dyDescent="0.25">
      <c r="A191">
        <v>279</v>
      </c>
      <c r="B191" t="str">
        <f>STANDINGS_W[[#This Row],[Team]]&amp;STANDINGS_W[[#This Row],[League]]</f>
        <v>Baseball FuriesMain Event New York March 25 League 3</v>
      </c>
      <c r="C191" t="s">
        <v>45</v>
      </c>
      <c r="D191" t="s">
        <v>46</v>
      </c>
      <c r="E191" t="s">
        <v>419</v>
      </c>
      <c r="F191">
        <v>85</v>
      </c>
      <c r="G191">
        <v>196</v>
      </c>
      <c r="H191">
        <f t="shared" si="2"/>
        <v>9</v>
      </c>
    </row>
    <row r="192" spans="1:8" x14ac:dyDescent="0.25">
      <c r="A192">
        <v>298</v>
      </c>
      <c r="B192" t="str">
        <f>STANDINGS_W[[#This Row],[Team]]&amp;STANDINGS_W[[#This Row],[League]]</f>
        <v>Glenneration XMain Event New York March 25 League 3</v>
      </c>
      <c r="C192" t="s">
        <v>145</v>
      </c>
      <c r="D192" t="s">
        <v>146</v>
      </c>
      <c r="E192" t="s">
        <v>419</v>
      </c>
      <c r="F192">
        <v>84</v>
      </c>
      <c r="G192">
        <v>180.5</v>
      </c>
      <c r="H192">
        <f t="shared" si="2"/>
        <v>10</v>
      </c>
    </row>
    <row r="193" spans="1:8" x14ac:dyDescent="0.25">
      <c r="A193">
        <v>320</v>
      </c>
      <c r="B193" t="str">
        <f>STANDINGS_W[[#This Row],[Team]]&amp;STANDINGS_W[[#This Row],[League]]</f>
        <v>SlackerBrothersMain Event New York March 25 League 3</v>
      </c>
      <c r="C193" t="s">
        <v>664</v>
      </c>
      <c r="D193" t="s">
        <v>665</v>
      </c>
      <c r="E193" t="s">
        <v>419</v>
      </c>
      <c r="F193">
        <v>83</v>
      </c>
      <c r="G193">
        <v>163</v>
      </c>
      <c r="H193">
        <f t="shared" si="2"/>
        <v>11</v>
      </c>
    </row>
    <row r="194" spans="1:8" x14ac:dyDescent="0.25">
      <c r="A194">
        <v>333</v>
      </c>
      <c r="B194" t="str">
        <f>STANDINGS_W[[#This Row],[Team]]&amp;STANDINGS_W[[#This Row],[League]]</f>
        <v>Roy's OutlawsMain Event New York March 25 League 3</v>
      </c>
      <c r="C194" t="s">
        <v>370</v>
      </c>
      <c r="D194" t="s">
        <v>197</v>
      </c>
      <c r="E194" t="s">
        <v>419</v>
      </c>
      <c r="F194">
        <v>82</v>
      </c>
      <c r="G194">
        <v>148</v>
      </c>
      <c r="H194">
        <f t="shared" ref="H194:H257" si="3">IF(E194=E193,H193+1,1)</f>
        <v>12</v>
      </c>
    </row>
    <row r="195" spans="1:8" x14ac:dyDescent="0.25">
      <c r="A195">
        <v>381</v>
      </c>
      <c r="B195" t="str">
        <f>STANDINGS_W[[#This Row],[Team]]&amp;STANDINGS_W[[#This Row],[League]]</f>
        <v>Team BurakMain Event New York March 25 League 3</v>
      </c>
      <c r="C195" t="s">
        <v>111</v>
      </c>
      <c r="D195" t="s">
        <v>112</v>
      </c>
      <c r="E195" t="s">
        <v>419</v>
      </c>
      <c r="F195">
        <v>79</v>
      </c>
      <c r="G195">
        <v>100.5</v>
      </c>
      <c r="H195">
        <f t="shared" si="3"/>
        <v>13</v>
      </c>
    </row>
    <row r="196" spans="1:8" x14ac:dyDescent="0.25">
      <c r="A196">
        <v>434</v>
      </c>
      <c r="B196" t="str">
        <f>STANDINGS_W[[#This Row],[Team]]&amp;STANDINGS_W[[#This Row],[League]]</f>
        <v>Dem Brooklyn BumsMain Event New York March 25 League 3</v>
      </c>
      <c r="C196" t="s">
        <v>719</v>
      </c>
      <c r="D196" t="s">
        <v>720</v>
      </c>
      <c r="E196" t="s">
        <v>419</v>
      </c>
      <c r="F196">
        <v>73</v>
      </c>
      <c r="G196">
        <v>44.5</v>
      </c>
      <c r="H196">
        <f t="shared" si="3"/>
        <v>14</v>
      </c>
    </row>
    <row r="197" spans="1:8" x14ac:dyDescent="0.25">
      <c r="A197">
        <v>480</v>
      </c>
      <c r="B197" t="str">
        <f>STANDINGS_W[[#This Row],[Team]]&amp;STANDINGS_W[[#This Row],[League]]</f>
        <v>SchnackenpfefferhausenMain Event New York March 25 League 3</v>
      </c>
      <c r="C197" t="s">
        <v>885</v>
      </c>
      <c r="D197" t="s">
        <v>886</v>
      </c>
      <c r="E197" t="s">
        <v>419</v>
      </c>
      <c r="F197">
        <v>55</v>
      </c>
      <c r="G197">
        <v>3</v>
      </c>
      <c r="H197">
        <f t="shared" si="3"/>
        <v>15</v>
      </c>
    </row>
    <row r="198" spans="1:8" x14ac:dyDescent="0.25">
      <c r="A198">
        <v>3</v>
      </c>
      <c r="B198" t="str">
        <f>STANDINGS_W[[#This Row],[Team]]&amp;STANDINGS_W[[#This Row],[League]]</f>
        <v>Emma/Srebro Main NYCMain Event New York March 25 League 4</v>
      </c>
      <c r="C198" t="s">
        <v>465</v>
      </c>
      <c r="D198" t="s">
        <v>89</v>
      </c>
      <c r="E198" t="s">
        <v>409</v>
      </c>
      <c r="F198">
        <v>112</v>
      </c>
      <c r="G198">
        <v>477</v>
      </c>
      <c r="H198">
        <f t="shared" si="3"/>
        <v>1</v>
      </c>
    </row>
    <row r="199" spans="1:8" x14ac:dyDescent="0.25">
      <c r="A199">
        <v>24</v>
      </c>
      <c r="B199" t="str">
        <f>STANDINGS_W[[#This Row],[Team]]&amp;STANDINGS_W[[#This Row],[League]]</f>
        <v>Uptown BabyMain Event New York March 25 League 4</v>
      </c>
      <c r="C199" t="s">
        <v>408</v>
      </c>
      <c r="D199" t="s">
        <v>193</v>
      </c>
      <c r="E199" t="s">
        <v>409</v>
      </c>
      <c r="F199">
        <v>105</v>
      </c>
      <c r="G199">
        <v>457.5</v>
      </c>
      <c r="H199">
        <f t="shared" si="3"/>
        <v>2</v>
      </c>
    </row>
    <row r="200" spans="1:8" x14ac:dyDescent="0.25">
      <c r="A200">
        <v>88</v>
      </c>
      <c r="B200" t="str">
        <f>STANDINGS_W[[#This Row],[Team]]&amp;STANDINGS_W[[#This Row],[League]]</f>
        <v>Crockett and TubbsMain Event New York March 25 League 4</v>
      </c>
      <c r="C200" t="s">
        <v>447</v>
      </c>
      <c r="D200" t="s">
        <v>95</v>
      </c>
      <c r="E200" t="s">
        <v>409</v>
      </c>
      <c r="F200">
        <v>98</v>
      </c>
      <c r="G200">
        <v>390.5</v>
      </c>
      <c r="H200">
        <f t="shared" si="3"/>
        <v>3</v>
      </c>
    </row>
    <row r="201" spans="1:8" x14ac:dyDescent="0.25">
      <c r="A201">
        <v>96</v>
      </c>
      <c r="B201" t="str">
        <f>STANDINGS_W[[#This Row],[Team]]&amp;STANDINGS_W[[#This Row],[League]]</f>
        <v>Team TaylorMain Event New York March 25 League 4</v>
      </c>
      <c r="C201" t="s">
        <v>458</v>
      </c>
      <c r="D201" t="s">
        <v>34</v>
      </c>
      <c r="E201" t="s">
        <v>409</v>
      </c>
      <c r="F201">
        <v>98</v>
      </c>
      <c r="G201">
        <v>390.5</v>
      </c>
      <c r="H201">
        <f t="shared" si="3"/>
        <v>4</v>
      </c>
    </row>
    <row r="202" spans="1:8" x14ac:dyDescent="0.25">
      <c r="A202">
        <v>102</v>
      </c>
      <c r="B202" t="str">
        <f>STANDINGS_W[[#This Row],[Team]]&amp;STANDINGS_W[[#This Row],[League]]</f>
        <v>Frozen RopesMain Event New York March 25 League 4</v>
      </c>
      <c r="C202" t="s">
        <v>676</v>
      </c>
      <c r="D202" t="s">
        <v>227</v>
      </c>
      <c r="E202" t="s">
        <v>409</v>
      </c>
      <c r="F202">
        <v>97</v>
      </c>
      <c r="G202">
        <v>377</v>
      </c>
      <c r="H202">
        <f t="shared" si="3"/>
        <v>5</v>
      </c>
    </row>
    <row r="203" spans="1:8" x14ac:dyDescent="0.25">
      <c r="A203">
        <v>170</v>
      </c>
      <c r="B203" t="str">
        <f>STANDINGS_W[[#This Row],[Team]]&amp;STANDINGS_W[[#This Row],[League]]</f>
        <v>Captain LouMain Event New York March 25 League 4</v>
      </c>
      <c r="C203" t="s">
        <v>581</v>
      </c>
      <c r="D203" t="s">
        <v>582</v>
      </c>
      <c r="E203" t="s">
        <v>409</v>
      </c>
      <c r="F203">
        <v>92</v>
      </c>
      <c r="G203">
        <v>305.5</v>
      </c>
      <c r="H203">
        <f t="shared" si="3"/>
        <v>6</v>
      </c>
    </row>
    <row r="204" spans="1:8" x14ac:dyDescent="0.25">
      <c r="A204">
        <v>255</v>
      </c>
      <c r="B204" t="str">
        <f>STANDINGS_W[[#This Row],[Team]]&amp;STANDINGS_W[[#This Row],[League]]</f>
        <v>Midnight ExpressMain Event New York March 25 League 4</v>
      </c>
      <c r="C204" t="s">
        <v>716</v>
      </c>
      <c r="D204" t="s">
        <v>718</v>
      </c>
      <c r="E204" t="s">
        <v>409</v>
      </c>
      <c r="F204">
        <v>87</v>
      </c>
      <c r="G204">
        <v>226</v>
      </c>
      <c r="H204">
        <f t="shared" si="3"/>
        <v>7</v>
      </c>
    </row>
    <row r="205" spans="1:8" x14ac:dyDescent="0.25">
      <c r="A205">
        <v>261</v>
      </c>
      <c r="B205" t="str">
        <f>STANDINGS_W[[#This Row],[Team]]&amp;STANDINGS_W[[#This Row],[League]]</f>
        <v>The Citgo SignMain Event New York March 25 League 4</v>
      </c>
      <c r="C205" t="s">
        <v>567</v>
      </c>
      <c r="D205" t="s">
        <v>568</v>
      </c>
      <c r="E205" t="s">
        <v>409</v>
      </c>
      <c r="F205">
        <v>87</v>
      </c>
      <c r="G205">
        <v>226</v>
      </c>
      <c r="H205">
        <f t="shared" si="3"/>
        <v>8</v>
      </c>
    </row>
    <row r="206" spans="1:8" x14ac:dyDescent="0.25">
      <c r="A206">
        <v>309</v>
      </c>
      <c r="B206" t="str">
        <f>STANDINGS_W[[#This Row],[Team]]&amp;STANDINGS_W[[#This Row],[League]]</f>
        <v>Bash BrothersMain Event New York March 25 League 4</v>
      </c>
      <c r="C206" t="s">
        <v>867</v>
      </c>
      <c r="D206" t="s">
        <v>868</v>
      </c>
      <c r="E206" t="s">
        <v>409</v>
      </c>
      <c r="F206">
        <v>83</v>
      </c>
      <c r="G206">
        <v>163</v>
      </c>
      <c r="H206">
        <f t="shared" si="3"/>
        <v>9</v>
      </c>
    </row>
    <row r="207" spans="1:8" x14ac:dyDescent="0.25">
      <c r="A207">
        <v>324</v>
      </c>
      <c r="B207" t="str">
        <f>STANDINGS_W[[#This Row],[Team]]&amp;STANDINGS_W[[#This Row],[League]]</f>
        <v>Team olsenMain Event New York March 25 League 4</v>
      </c>
      <c r="C207" t="s">
        <v>811</v>
      </c>
      <c r="D207" t="s">
        <v>812</v>
      </c>
      <c r="E207" t="s">
        <v>409</v>
      </c>
      <c r="F207">
        <v>83</v>
      </c>
      <c r="G207">
        <v>163</v>
      </c>
      <c r="H207">
        <f t="shared" si="3"/>
        <v>10</v>
      </c>
    </row>
    <row r="208" spans="1:8" x14ac:dyDescent="0.25">
      <c r="A208">
        <v>389</v>
      </c>
      <c r="B208" t="str">
        <f>STANDINGS_W[[#This Row],[Team]]&amp;STANDINGS_W[[#This Row],[League]]</f>
        <v>Team MelliaMain Event New York March 25 League 4</v>
      </c>
      <c r="C208" t="s">
        <v>877</v>
      </c>
      <c r="D208" t="s">
        <v>878</v>
      </c>
      <c r="E208" t="s">
        <v>409</v>
      </c>
      <c r="F208">
        <v>78</v>
      </c>
      <c r="G208">
        <v>92.5</v>
      </c>
      <c r="H208">
        <f t="shared" si="3"/>
        <v>11</v>
      </c>
    </row>
    <row r="209" spans="1:8" x14ac:dyDescent="0.25">
      <c r="A209">
        <v>415</v>
      </c>
      <c r="B209" t="str">
        <f>STANDINGS_W[[#This Row],[Team]]&amp;STANDINGS_W[[#This Row],[League]]</f>
        <v>Joe Buck YourselfMain Event New York March 25 League 4</v>
      </c>
      <c r="C209" t="s">
        <v>640</v>
      </c>
      <c r="D209" t="s">
        <v>641</v>
      </c>
      <c r="E209" t="s">
        <v>409</v>
      </c>
      <c r="F209">
        <v>75</v>
      </c>
      <c r="G209">
        <v>64</v>
      </c>
      <c r="H209">
        <f t="shared" si="3"/>
        <v>12</v>
      </c>
    </row>
    <row r="210" spans="1:8" x14ac:dyDescent="0.25">
      <c r="A210">
        <v>440</v>
      </c>
      <c r="B210" t="str">
        <f>STANDINGS_W[[#This Row],[Team]]&amp;STANDINGS_W[[#This Row],[League]]</f>
        <v>Yah MuleMain Event New York March 25 League 4</v>
      </c>
      <c r="C210" t="s">
        <v>144</v>
      </c>
      <c r="D210" t="s">
        <v>141</v>
      </c>
      <c r="E210" t="s">
        <v>409</v>
      </c>
      <c r="F210">
        <v>73</v>
      </c>
      <c r="G210">
        <v>44.5</v>
      </c>
      <c r="H210">
        <f t="shared" si="3"/>
        <v>13</v>
      </c>
    </row>
    <row r="211" spans="1:8" x14ac:dyDescent="0.25">
      <c r="A211">
        <v>444</v>
      </c>
      <c r="B211" t="str">
        <f>STANDINGS_W[[#This Row],[Team]]&amp;STANDINGS_W[[#This Row],[League]]</f>
        <v>Canadian BeaversMain Event New York March 25 League 4</v>
      </c>
      <c r="C211" t="s">
        <v>336</v>
      </c>
      <c r="D211" t="s">
        <v>337</v>
      </c>
      <c r="E211" t="s">
        <v>409</v>
      </c>
      <c r="F211">
        <v>71</v>
      </c>
      <c r="G211">
        <v>36.5</v>
      </c>
      <c r="H211">
        <f t="shared" si="3"/>
        <v>14</v>
      </c>
    </row>
    <row r="212" spans="1:8" x14ac:dyDescent="0.25">
      <c r="A212">
        <v>459</v>
      </c>
      <c r="B212" t="str">
        <f>STANDINGS_W[[#This Row],[Team]]&amp;STANDINGS_W[[#This Row],[League]]</f>
        <v>Good DE'sMain Event New York March 25 League 4</v>
      </c>
      <c r="C212" t="s">
        <v>698</v>
      </c>
      <c r="D212" t="s">
        <v>243</v>
      </c>
      <c r="E212" t="s">
        <v>409</v>
      </c>
      <c r="F212">
        <v>67</v>
      </c>
      <c r="G212">
        <v>22</v>
      </c>
      <c r="H212">
        <f t="shared" si="3"/>
        <v>15</v>
      </c>
    </row>
    <row r="213" spans="1:8" x14ac:dyDescent="0.25">
      <c r="A213">
        <v>8</v>
      </c>
      <c r="B213" t="str">
        <f>STANDINGS_W[[#This Row],[Team]]&amp;STANDINGS_W[[#This Row],[League]]</f>
        <v>Team LissMain Event New York March 26 League</v>
      </c>
      <c r="C213" t="s">
        <v>123</v>
      </c>
      <c r="D213" t="s">
        <v>124</v>
      </c>
      <c r="E213" t="s">
        <v>412</v>
      </c>
      <c r="F213">
        <v>111</v>
      </c>
      <c r="G213">
        <v>473.5</v>
      </c>
      <c r="H213">
        <f t="shared" si="3"/>
        <v>1</v>
      </c>
    </row>
    <row r="214" spans="1:8" x14ac:dyDescent="0.25">
      <c r="A214">
        <v>60</v>
      </c>
      <c r="B214" t="str">
        <f>STANDINGS_W[[#This Row],[Team]]&amp;STANDINGS_W[[#This Row],[League]]</f>
        <v>Evil EmpireMain Event New York March 26 League</v>
      </c>
      <c r="C214" t="s">
        <v>333</v>
      </c>
      <c r="D214" t="s">
        <v>334</v>
      </c>
      <c r="E214" t="s">
        <v>412</v>
      </c>
      <c r="F214">
        <v>100</v>
      </c>
      <c r="G214">
        <v>420</v>
      </c>
      <c r="H214">
        <f t="shared" si="3"/>
        <v>2</v>
      </c>
    </row>
    <row r="215" spans="1:8" x14ac:dyDescent="0.25">
      <c r="A215">
        <v>65</v>
      </c>
      <c r="B215" t="str">
        <f>STANDINGS_W[[#This Row],[Team]]&amp;STANDINGS_W[[#This Row],[League]]</f>
        <v>We Got the RunsMain Event New York March 26 League</v>
      </c>
      <c r="C215" t="s">
        <v>410</v>
      </c>
      <c r="D215" t="s">
        <v>411</v>
      </c>
      <c r="E215" t="s">
        <v>412</v>
      </c>
      <c r="F215">
        <v>100</v>
      </c>
      <c r="G215">
        <v>420</v>
      </c>
      <c r="H215">
        <f t="shared" si="3"/>
        <v>3</v>
      </c>
    </row>
    <row r="216" spans="1:8" x14ac:dyDescent="0.25">
      <c r="A216">
        <v>105</v>
      </c>
      <c r="B216" t="str">
        <f>STANDINGS_W[[#This Row],[Team]]&amp;STANDINGS_W[[#This Row],[League]]</f>
        <v>Serenity Now! NY2Main Event New York March 26 League</v>
      </c>
      <c r="C216" t="s">
        <v>520</v>
      </c>
      <c r="D216" t="s">
        <v>198</v>
      </c>
      <c r="E216" t="s">
        <v>412</v>
      </c>
      <c r="F216">
        <v>97</v>
      </c>
      <c r="G216">
        <v>377</v>
      </c>
      <c r="H216">
        <f t="shared" si="3"/>
        <v>4</v>
      </c>
    </row>
    <row r="217" spans="1:8" x14ac:dyDescent="0.25">
      <c r="A217">
        <v>110</v>
      </c>
      <c r="B217" t="str">
        <f>STANDINGS_W[[#This Row],[Team]]&amp;STANDINGS_W[[#This Row],[League]]</f>
        <v>CTM/GST MAINMain Event New York March 26 League</v>
      </c>
      <c r="C217" t="s">
        <v>639</v>
      </c>
      <c r="D217" t="s">
        <v>93</v>
      </c>
      <c r="E217" t="s">
        <v>412</v>
      </c>
      <c r="F217">
        <v>96</v>
      </c>
      <c r="G217">
        <v>363</v>
      </c>
      <c r="H217">
        <f t="shared" si="3"/>
        <v>5</v>
      </c>
    </row>
    <row r="218" spans="1:8" x14ac:dyDescent="0.25">
      <c r="A218">
        <v>186</v>
      </c>
      <c r="B218" t="str">
        <f>STANDINGS_W[[#This Row],[Team]]&amp;STANDINGS_W[[#This Row],[League]]</f>
        <v>Cookies are for ClosersMain Event New York March 26 League</v>
      </c>
      <c r="C218" t="s">
        <v>748</v>
      </c>
      <c r="D218" t="s">
        <v>749</v>
      </c>
      <c r="E218" t="s">
        <v>412</v>
      </c>
      <c r="F218">
        <v>91</v>
      </c>
      <c r="G218">
        <v>289.5</v>
      </c>
      <c r="H218">
        <f t="shared" si="3"/>
        <v>6</v>
      </c>
    </row>
    <row r="219" spans="1:8" x14ac:dyDescent="0.25">
      <c r="A219">
        <v>274</v>
      </c>
      <c r="B219" t="str">
        <f>STANDINGS_W[[#This Row],[Team]]&amp;STANDINGS_W[[#This Row],[League]]</f>
        <v>PhillyCheeseSteaks-M26Main Event New York March 26 League</v>
      </c>
      <c r="C219" t="s">
        <v>843</v>
      </c>
      <c r="D219" t="s">
        <v>75</v>
      </c>
      <c r="E219" t="s">
        <v>412</v>
      </c>
      <c r="F219">
        <v>86</v>
      </c>
      <c r="G219">
        <v>211</v>
      </c>
      <c r="H219">
        <f t="shared" si="3"/>
        <v>7</v>
      </c>
    </row>
    <row r="220" spans="1:8" x14ac:dyDescent="0.25">
      <c r="A220">
        <v>282</v>
      </c>
      <c r="B220" t="str">
        <f>STANDINGS_W[[#This Row],[Team]]&amp;STANDINGS_W[[#This Row],[League]]</f>
        <v>Incredible Hulking Us NY2Main Event New York March 26 League</v>
      </c>
      <c r="C220" t="s">
        <v>226</v>
      </c>
      <c r="D220" t="s">
        <v>95</v>
      </c>
      <c r="E220" t="s">
        <v>412</v>
      </c>
      <c r="F220">
        <v>85</v>
      </c>
      <c r="G220">
        <v>196</v>
      </c>
      <c r="H220">
        <f t="shared" si="3"/>
        <v>8</v>
      </c>
    </row>
    <row r="221" spans="1:8" x14ac:dyDescent="0.25">
      <c r="A221">
        <v>321</v>
      </c>
      <c r="B221" t="str">
        <f>STANDINGS_W[[#This Row],[Team]]&amp;STANDINGS_W[[#This Row],[League]]</f>
        <v>Team JaffeMain Event New York March 26 League</v>
      </c>
      <c r="C221" t="s">
        <v>74</v>
      </c>
      <c r="D221" t="s">
        <v>20</v>
      </c>
      <c r="E221" t="s">
        <v>412</v>
      </c>
      <c r="F221">
        <v>83</v>
      </c>
      <c r="G221">
        <v>163</v>
      </c>
      <c r="H221">
        <f t="shared" si="3"/>
        <v>9</v>
      </c>
    </row>
    <row r="222" spans="1:8" x14ac:dyDescent="0.25">
      <c r="A222">
        <v>351</v>
      </c>
      <c r="B222" t="str">
        <f>STANDINGS_W[[#This Row],[Team]]&amp;STANDINGS_W[[#This Row],[League]]</f>
        <v>Team MaidaMain Event New York March 26 League</v>
      </c>
      <c r="C222" t="s">
        <v>759</v>
      </c>
      <c r="D222" t="s">
        <v>760</v>
      </c>
      <c r="E222" t="s">
        <v>412</v>
      </c>
      <c r="F222">
        <v>81</v>
      </c>
      <c r="G222">
        <v>135.5</v>
      </c>
      <c r="H222">
        <f t="shared" si="3"/>
        <v>10</v>
      </c>
    </row>
    <row r="223" spans="1:8" x14ac:dyDescent="0.25">
      <c r="A223">
        <v>364</v>
      </c>
      <c r="B223" t="str">
        <f>STANDINGS_W[[#This Row],[Team]]&amp;STANDINGS_W[[#This Row],[League]]</f>
        <v>NJ MinnowMain Event New York March 26 League</v>
      </c>
      <c r="C223" t="s">
        <v>851</v>
      </c>
      <c r="D223" t="s">
        <v>852</v>
      </c>
      <c r="E223" t="s">
        <v>412</v>
      </c>
      <c r="F223">
        <v>80</v>
      </c>
      <c r="G223">
        <v>116.5</v>
      </c>
      <c r="H223">
        <f t="shared" si="3"/>
        <v>11</v>
      </c>
    </row>
    <row r="224" spans="1:8" x14ac:dyDescent="0.25">
      <c r="A224">
        <v>377</v>
      </c>
      <c r="B224" t="str">
        <f>STANDINGS_W[[#This Row],[Team]]&amp;STANDINGS_W[[#This Row],[League]]</f>
        <v>EtherMain Event New York March 26 League</v>
      </c>
      <c r="C224" t="s">
        <v>706</v>
      </c>
      <c r="D224" t="s">
        <v>707</v>
      </c>
      <c r="E224" t="s">
        <v>412</v>
      </c>
      <c r="F224">
        <v>79</v>
      </c>
      <c r="G224">
        <v>100.5</v>
      </c>
      <c r="H224">
        <f t="shared" si="3"/>
        <v>12</v>
      </c>
    </row>
    <row r="225" spans="1:8" x14ac:dyDescent="0.25">
      <c r="A225">
        <v>393</v>
      </c>
      <c r="B225" t="str">
        <f>STANDINGS_W[[#This Row],[Team]]&amp;STANDINGS_W[[#This Row],[League]]</f>
        <v>Colton &amp; the WolfmanMain Event New York March 26 League</v>
      </c>
      <c r="C225" t="s">
        <v>599</v>
      </c>
      <c r="D225" t="s">
        <v>340</v>
      </c>
      <c r="E225" t="s">
        <v>412</v>
      </c>
      <c r="F225">
        <v>77</v>
      </c>
      <c r="G225">
        <v>84.5</v>
      </c>
      <c r="H225">
        <f t="shared" si="3"/>
        <v>13</v>
      </c>
    </row>
    <row r="226" spans="1:8" x14ac:dyDescent="0.25">
      <c r="A226">
        <v>452</v>
      </c>
      <c r="B226" t="str">
        <f>STANDINGS_W[[#This Row],[Team]]&amp;STANDINGS_W[[#This Row],[League]]</f>
        <v>SaxErrol mainMain Event New York March 26 League</v>
      </c>
      <c r="C226" t="s">
        <v>538</v>
      </c>
      <c r="D226" t="s">
        <v>371</v>
      </c>
      <c r="E226" t="s">
        <v>412</v>
      </c>
      <c r="F226">
        <v>69</v>
      </c>
      <c r="G226">
        <v>30.5</v>
      </c>
      <c r="H226">
        <f t="shared" si="3"/>
        <v>14</v>
      </c>
    </row>
    <row r="227" spans="1:8" x14ac:dyDescent="0.25">
      <c r="A227">
        <v>456</v>
      </c>
      <c r="B227" t="str">
        <f>STANDINGS_W[[#This Row],[Team]]&amp;STANDINGS_W[[#This Row],[League]]</f>
        <v>BABIP McBatflipsMain Event New York March 26 League</v>
      </c>
      <c r="C227" t="s">
        <v>305</v>
      </c>
      <c r="D227" t="s">
        <v>24</v>
      </c>
      <c r="E227" t="s">
        <v>412</v>
      </c>
      <c r="F227">
        <v>67</v>
      </c>
      <c r="G227">
        <v>22</v>
      </c>
      <c r="H227">
        <f t="shared" si="3"/>
        <v>15</v>
      </c>
    </row>
    <row r="228" spans="1:8" x14ac:dyDescent="0.25">
      <c r="A228">
        <v>20</v>
      </c>
      <c r="B228" t="str">
        <f>STANDINGS_W[[#This Row],[Team]]&amp;STANDINGS_W[[#This Row],[League]]</f>
        <v>Puddle of Nud 4/1Main Event Online April 1 1 pm ET League 1</v>
      </c>
      <c r="C228" t="s">
        <v>455</v>
      </c>
      <c r="D228" t="s">
        <v>108</v>
      </c>
      <c r="E228" t="s">
        <v>441</v>
      </c>
      <c r="F228">
        <v>106</v>
      </c>
      <c r="G228">
        <v>462</v>
      </c>
      <c r="H228">
        <f t="shared" si="3"/>
        <v>1</v>
      </c>
    </row>
    <row r="229" spans="1:8" x14ac:dyDescent="0.25">
      <c r="A229">
        <v>54</v>
      </c>
      <c r="B229" t="str">
        <f>STANDINGS_W[[#This Row],[Team]]&amp;STANDINGS_W[[#This Row],[League]]</f>
        <v>Money IVMain Event Online April 1 1 pm ET League 1</v>
      </c>
      <c r="C229" t="s">
        <v>493</v>
      </c>
      <c r="D229" t="s">
        <v>67</v>
      </c>
      <c r="E229" t="s">
        <v>441</v>
      </c>
      <c r="F229">
        <v>101</v>
      </c>
      <c r="G229">
        <v>428.5</v>
      </c>
      <c r="H229">
        <f t="shared" si="3"/>
        <v>2</v>
      </c>
    </row>
    <row r="230" spans="1:8" x14ac:dyDescent="0.25">
      <c r="A230">
        <v>111</v>
      </c>
      <c r="B230" t="str">
        <f>STANDINGS_W[[#This Row],[Team]]&amp;STANDINGS_W[[#This Row],[League]]</f>
        <v>Champagne SwagMain Event Online April 1 1 pm ET League 1</v>
      </c>
      <c r="C230" t="s">
        <v>101</v>
      </c>
      <c r="D230" t="s">
        <v>103</v>
      </c>
      <c r="E230" t="s">
        <v>441</v>
      </c>
      <c r="F230">
        <v>96</v>
      </c>
      <c r="G230">
        <v>363</v>
      </c>
      <c r="H230">
        <f t="shared" si="3"/>
        <v>3</v>
      </c>
    </row>
    <row r="231" spans="1:8" x14ac:dyDescent="0.25">
      <c r="A231">
        <v>130</v>
      </c>
      <c r="B231" t="str">
        <f>STANDINGS_W[[#This Row],[Team]]&amp;STANDINGS_W[[#This Row],[League]]</f>
        <v>Men Without HelmetsMain Event Online April 1 1 pm ET League 1</v>
      </c>
      <c r="C231" t="s">
        <v>194</v>
      </c>
      <c r="D231" t="s">
        <v>195</v>
      </c>
      <c r="E231" t="s">
        <v>441</v>
      </c>
      <c r="F231">
        <v>95</v>
      </c>
      <c r="G231">
        <v>348.5</v>
      </c>
      <c r="H231">
        <f t="shared" si="3"/>
        <v>4</v>
      </c>
    </row>
    <row r="232" spans="1:8" x14ac:dyDescent="0.25">
      <c r="A232">
        <v>135</v>
      </c>
      <c r="B232" t="str">
        <f>STANDINGS_W[[#This Row],[Team]]&amp;STANDINGS_W[[#This Row],[League]]</f>
        <v>The People's ChampMain Event Online April 1 1 pm ET League 1</v>
      </c>
      <c r="C232" t="s">
        <v>128</v>
      </c>
      <c r="D232" t="s">
        <v>129</v>
      </c>
      <c r="E232" t="s">
        <v>441</v>
      </c>
      <c r="F232">
        <v>95</v>
      </c>
      <c r="G232">
        <v>348.5</v>
      </c>
      <c r="H232">
        <f t="shared" si="3"/>
        <v>5</v>
      </c>
    </row>
    <row r="233" spans="1:8" x14ac:dyDescent="0.25">
      <c r="A233">
        <v>174</v>
      </c>
      <c r="B233" t="str">
        <f>STANDINGS_W[[#This Row],[Team]]&amp;STANDINGS_W[[#This Row],[League]]</f>
        <v>Penny LoverMain Event Online April 1 1 pm ET League 1</v>
      </c>
      <c r="C233" t="s">
        <v>662</v>
      </c>
      <c r="D233" t="s">
        <v>125</v>
      </c>
      <c r="E233" t="s">
        <v>441</v>
      </c>
      <c r="F233">
        <v>92</v>
      </c>
      <c r="G233">
        <v>305.5</v>
      </c>
      <c r="H233">
        <f t="shared" si="3"/>
        <v>6</v>
      </c>
    </row>
    <row r="234" spans="1:8" x14ac:dyDescent="0.25">
      <c r="A234">
        <v>179</v>
      </c>
      <c r="B234" t="str">
        <f>STANDINGS_W[[#This Row],[Team]]&amp;STANDINGS_W[[#This Row],[League]]</f>
        <v>SpartacusMain Event Online April 1 1 pm ET League 1</v>
      </c>
      <c r="C234" t="s">
        <v>360</v>
      </c>
      <c r="D234" t="s">
        <v>218</v>
      </c>
      <c r="E234" t="s">
        <v>441</v>
      </c>
      <c r="F234">
        <v>92</v>
      </c>
      <c r="G234">
        <v>305.5</v>
      </c>
      <c r="H234">
        <f t="shared" si="3"/>
        <v>7</v>
      </c>
    </row>
    <row r="235" spans="1:8" x14ac:dyDescent="0.25">
      <c r="A235">
        <v>247</v>
      </c>
      <c r="B235" t="str">
        <f>STANDINGS_W[[#This Row],[Team]]&amp;STANDINGS_W[[#This Row],[League]]</f>
        <v>Breaking Bats 2Main Event Online April 1 1 pm ET League 1</v>
      </c>
      <c r="C235" t="s">
        <v>549</v>
      </c>
      <c r="D235" t="s">
        <v>550</v>
      </c>
      <c r="E235" t="s">
        <v>441</v>
      </c>
      <c r="F235">
        <v>87</v>
      </c>
      <c r="G235">
        <v>226</v>
      </c>
      <c r="H235">
        <f t="shared" si="3"/>
        <v>8</v>
      </c>
    </row>
    <row r="236" spans="1:8" x14ac:dyDescent="0.25">
      <c r="A236">
        <v>252</v>
      </c>
      <c r="B236" t="str">
        <f>STANDINGS_W[[#This Row],[Team]]&amp;STANDINGS_W[[#This Row],[League]]</f>
        <v>Infinity Management GroupMain Event Online April 1 1 pm ET League 1</v>
      </c>
      <c r="C236" t="s">
        <v>354</v>
      </c>
      <c r="D236" t="s">
        <v>355</v>
      </c>
      <c r="E236" t="s">
        <v>441</v>
      </c>
      <c r="F236">
        <v>87</v>
      </c>
      <c r="G236">
        <v>226</v>
      </c>
      <c r="H236">
        <f t="shared" si="3"/>
        <v>9</v>
      </c>
    </row>
    <row r="237" spans="1:8" x14ac:dyDescent="0.25">
      <c r="A237">
        <v>300</v>
      </c>
      <c r="B237" t="str">
        <f>STANDINGS_W[[#This Row],[Team]]&amp;STANDINGS_W[[#This Row],[League]]</f>
        <v>Impaired PhysiciansMain Event Online April 1 1 pm ET League 1</v>
      </c>
      <c r="C237" t="s">
        <v>38</v>
      </c>
      <c r="D237" t="s">
        <v>39</v>
      </c>
      <c r="E237" t="s">
        <v>441</v>
      </c>
      <c r="F237">
        <v>84</v>
      </c>
      <c r="G237">
        <v>180.5</v>
      </c>
      <c r="H237">
        <f t="shared" si="3"/>
        <v>10</v>
      </c>
    </row>
    <row r="238" spans="1:8" x14ac:dyDescent="0.25">
      <c r="A238">
        <v>322</v>
      </c>
      <c r="B238" t="str">
        <f>STANDINGS_W[[#This Row],[Team]]&amp;STANDINGS_W[[#This Row],[League]]</f>
        <v>Team MadaniMain Event Online April 1 1 pm ET League 1</v>
      </c>
      <c r="C238" t="s">
        <v>153</v>
      </c>
      <c r="D238" t="s">
        <v>153</v>
      </c>
      <c r="E238" t="s">
        <v>441</v>
      </c>
      <c r="F238">
        <v>83</v>
      </c>
      <c r="G238">
        <v>163</v>
      </c>
      <c r="H238">
        <f t="shared" si="3"/>
        <v>11</v>
      </c>
    </row>
    <row r="239" spans="1:8" x14ac:dyDescent="0.25">
      <c r="A239">
        <v>325</v>
      </c>
      <c r="B239" t="str">
        <f>STANDINGS_W[[#This Row],[Team]]&amp;STANDINGS_W[[#This Row],[League]]</f>
        <v>Team thomasMain Event Online April 1 1 pm ET League 1</v>
      </c>
      <c r="C239" t="s">
        <v>695</v>
      </c>
      <c r="D239" t="s">
        <v>696</v>
      </c>
      <c r="E239" t="s">
        <v>441</v>
      </c>
      <c r="F239">
        <v>83</v>
      </c>
      <c r="G239">
        <v>163</v>
      </c>
      <c r="H239">
        <f t="shared" si="3"/>
        <v>12</v>
      </c>
    </row>
    <row r="240" spans="1:8" x14ac:dyDescent="0.25">
      <c r="A240">
        <v>331</v>
      </c>
      <c r="B240" t="str">
        <f>STANDINGS_W[[#This Row],[Team]]&amp;STANDINGS_W[[#This Row],[League]]</f>
        <v>LittlefingerMain Event Online April 1 1 pm ET League 1</v>
      </c>
      <c r="C240" t="s">
        <v>777</v>
      </c>
      <c r="D240" t="s">
        <v>778</v>
      </c>
      <c r="E240" t="s">
        <v>441</v>
      </c>
      <c r="F240">
        <v>82</v>
      </c>
      <c r="G240">
        <v>148</v>
      </c>
      <c r="H240">
        <f t="shared" si="3"/>
        <v>13</v>
      </c>
    </row>
    <row r="241" spans="1:8" x14ac:dyDescent="0.25">
      <c r="A241">
        <v>350</v>
      </c>
      <c r="B241" t="str">
        <f>STANDINGS_W[[#This Row],[Team]]&amp;STANDINGS_W[[#This Row],[League]]</f>
        <v>Team KaufmannMain Event Online April 1 1 pm ET League 1</v>
      </c>
      <c r="C241" t="s">
        <v>475</v>
      </c>
      <c r="D241" t="s">
        <v>476</v>
      </c>
      <c r="E241" t="s">
        <v>441</v>
      </c>
      <c r="F241">
        <v>81</v>
      </c>
      <c r="G241">
        <v>135.5</v>
      </c>
      <c r="H241">
        <f t="shared" si="3"/>
        <v>14</v>
      </c>
    </row>
    <row r="242" spans="1:8" x14ac:dyDescent="0.25">
      <c r="A242">
        <v>479</v>
      </c>
      <c r="B242" t="str">
        <f>STANDINGS_W[[#This Row],[Team]]&amp;STANDINGS_W[[#This Row],[League]]</f>
        <v>Team TwoninerMain Event Online April 1 1 pm ET League 1</v>
      </c>
      <c r="C242" t="s">
        <v>884</v>
      </c>
      <c r="D242" t="s">
        <v>401</v>
      </c>
      <c r="E242" t="s">
        <v>441</v>
      </c>
      <c r="F242">
        <v>56</v>
      </c>
      <c r="G242">
        <v>4</v>
      </c>
      <c r="H242">
        <f t="shared" si="3"/>
        <v>15</v>
      </c>
    </row>
    <row r="243" spans="1:8" x14ac:dyDescent="0.25">
      <c r="A243">
        <v>25</v>
      </c>
      <c r="B243" t="str">
        <f>STANDINGS_W[[#This Row],[Team]]&amp;STANDINGS_W[[#This Row],[League]]</f>
        <v>WAR GamesMain Event Online April 1 1 pm ET League 2</v>
      </c>
      <c r="C243" t="s">
        <v>632</v>
      </c>
      <c r="D243" t="s">
        <v>117</v>
      </c>
      <c r="E243" t="s">
        <v>444</v>
      </c>
      <c r="F243">
        <v>105</v>
      </c>
      <c r="G243">
        <v>457.5</v>
      </c>
      <c r="H243">
        <f t="shared" si="3"/>
        <v>1</v>
      </c>
    </row>
    <row r="244" spans="1:8" x14ac:dyDescent="0.25">
      <c r="A244">
        <v>67</v>
      </c>
      <c r="B244" t="str">
        <f>STANDINGS_W[[#This Row],[Team]]&amp;STANDINGS_W[[#This Row],[League]]</f>
        <v>How U Doin ME2Main Event Online April 1 1 pm ET League 2</v>
      </c>
      <c r="C244" t="s">
        <v>443</v>
      </c>
      <c r="D244" t="s">
        <v>230</v>
      </c>
      <c r="E244" t="s">
        <v>444</v>
      </c>
      <c r="F244">
        <v>99</v>
      </c>
      <c r="G244">
        <v>407</v>
      </c>
      <c r="H244">
        <f t="shared" si="3"/>
        <v>2</v>
      </c>
    </row>
    <row r="245" spans="1:8" x14ac:dyDescent="0.25">
      <c r="A245">
        <v>94</v>
      </c>
      <c r="B245" t="str">
        <f>STANDINGS_W[[#This Row],[Team]]&amp;STANDINGS_W[[#This Row],[League]]</f>
        <v>Shug KnightsMain Event Online April 1 1 pm ET League 2</v>
      </c>
      <c r="C245" t="s">
        <v>485</v>
      </c>
      <c r="D245" t="s">
        <v>486</v>
      </c>
      <c r="E245" t="s">
        <v>444</v>
      </c>
      <c r="F245">
        <v>98</v>
      </c>
      <c r="G245">
        <v>390.5</v>
      </c>
      <c r="H245">
        <f t="shared" si="3"/>
        <v>3</v>
      </c>
    </row>
    <row r="246" spans="1:8" x14ac:dyDescent="0.25">
      <c r="A246">
        <v>95</v>
      </c>
      <c r="B246" t="str">
        <f>STANDINGS_W[[#This Row],[Team]]&amp;STANDINGS_W[[#This Row],[League]]</f>
        <v>Slowly I TurnedMain Event Online April 1 1 pm ET League 2</v>
      </c>
      <c r="C246" t="s">
        <v>590</v>
      </c>
      <c r="D246" t="s">
        <v>253</v>
      </c>
      <c r="E246" t="s">
        <v>444</v>
      </c>
      <c r="F246">
        <v>98</v>
      </c>
      <c r="G246">
        <v>390.5</v>
      </c>
      <c r="H246">
        <f t="shared" si="3"/>
        <v>4</v>
      </c>
    </row>
    <row r="247" spans="1:8" x14ac:dyDescent="0.25">
      <c r="A247">
        <v>113</v>
      </c>
      <c r="B247" t="str">
        <f>STANDINGS_W[[#This Row],[Team]]&amp;STANDINGS_W[[#This Row],[League]]</f>
        <v>Hot Ham WaterMain Event Online April 1 1 pm ET League 2</v>
      </c>
      <c r="C247" t="s">
        <v>592</v>
      </c>
      <c r="D247" t="s">
        <v>100</v>
      </c>
      <c r="E247" t="s">
        <v>444</v>
      </c>
      <c r="F247">
        <v>96</v>
      </c>
      <c r="G247">
        <v>363</v>
      </c>
      <c r="H247">
        <f t="shared" si="3"/>
        <v>5</v>
      </c>
    </row>
    <row r="248" spans="1:8" x14ac:dyDescent="0.25">
      <c r="A248">
        <v>136</v>
      </c>
      <c r="B248" t="str">
        <f>STANDINGS_W[[#This Row],[Team]]&amp;STANDINGS_W[[#This Row],[League]]</f>
        <v>Who is next on the Disabled List V2Main Event Online April 1 1 pm ET League 2</v>
      </c>
      <c r="C248" t="s">
        <v>764</v>
      </c>
      <c r="D248" t="s">
        <v>256</v>
      </c>
      <c r="E248" t="s">
        <v>444</v>
      </c>
      <c r="F248">
        <v>95</v>
      </c>
      <c r="G248">
        <v>348.5</v>
      </c>
      <c r="H248">
        <f t="shared" si="3"/>
        <v>6</v>
      </c>
    </row>
    <row r="249" spans="1:8" x14ac:dyDescent="0.25">
      <c r="A249">
        <v>140</v>
      </c>
      <c r="B249" t="str">
        <f>STANDINGS_W[[#This Row],[Team]]&amp;STANDINGS_W[[#This Row],[League]]</f>
        <v>Going Going GoneMain Event Online April 1 1 pm ET League 2</v>
      </c>
      <c r="C249" t="s">
        <v>688</v>
      </c>
      <c r="D249" t="s">
        <v>689</v>
      </c>
      <c r="E249" t="s">
        <v>444</v>
      </c>
      <c r="F249">
        <v>94</v>
      </c>
      <c r="G249">
        <v>335</v>
      </c>
      <c r="H249">
        <f t="shared" si="3"/>
        <v>7</v>
      </c>
    </row>
    <row r="250" spans="1:8" x14ac:dyDescent="0.25">
      <c r="A250">
        <v>210</v>
      </c>
      <c r="B250" t="str">
        <f>STANDINGS_W[[#This Row],[Team]]&amp;STANDINGS_W[[#This Row],[League]]</f>
        <v>Miggy's CrownMain Event Online April 1 1 pm ET League 2</v>
      </c>
      <c r="C250" t="s">
        <v>83</v>
      </c>
      <c r="D250" t="s">
        <v>84</v>
      </c>
      <c r="E250" t="s">
        <v>444</v>
      </c>
      <c r="F250">
        <v>90</v>
      </c>
      <c r="G250">
        <v>272.5</v>
      </c>
      <c r="H250">
        <f t="shared" si="3"/>
        <v>8</v>
      </c>
    </row>
    <row r="251" spans="1:8" x14ac:dyDescent="0.25">
      <c r="A251">
        <v>348</v>
      </c>
      <c r="B251" t="str">
        <f>STANDINGS_W[[#This Row],[Team]]&amp;STANDINGS_W[[#This Row],[League]]</f>
        <v>Reverse BlindsideMain Event Online April 1 1 pm ET League 2</v>
      </c>
      <c r="C251" t="s">
        <v>734</v>
      </c>
      <c r="D251" t="s">
        <v>735</v>
      </c>
      <c r="E251" t="s">
        <v>444</v>
      </c>
      <c r="F251">
        <v>81</v>
      </c>
      <c r="G251">
        <v>135.5</v>
      </c>
      <c r="H251">
        <f t="shared" si="3"/>
        <v>9</v>
      </c>
    </row>
    <row r="252" spans="1:8" x14ac:dyDescent="0.25">
      <c r="A252">
        <v>384</v>
      </c>
      <c r="B252" t="str">
        <f>STANDINGS_W[[#This Row],[Team]]&amp;STANDINGS_W[[#This Row],[League]]</f>
        <v>The Justice BerrysMain Event Online April 1 1 pm ET League 2</v>
      </c>
      <c r="C252" t="s">
        <v>594</v>
      </c>
      <c r="D252" t="s">
        <v>69</v>
      </c>
      <c r="E252" t="s">
        <v>444</v>
      </c>
      <c r="F252">
        <v>79</v>
      </c>
      <c r="G252">
        <v>100.5</v>
      </c>
      <c r="H252">
        <f t="shared" si="3"/>
        <v>10</v>
      </c>
    </row>
    <row r="253" spans="1:8" x14ac:dyDescent="0.25">
      <c r="A253">
        <v>391</v>
      </c>
      <c r="B253" t="str">
        <f>STANDINGS_W[[#This Row],[Team]]&amp;STANDINGS_W[[#This Row],[League]]</f>
        <v>Team RedgraveMain Event Online April 1 1 pm ET League 2</v>
      </c>
      <c r="C253" t="s">
        <v>821</v>
      </c>
      <c r="D253" t="s">
        <v>239</v>
      </c>
      <c r="E253" t="s">
        <v>444</v>
      </c>
      <c r="F253">
        <v>78</v>
      </c>
      <c r="G253">
        <v>92.5</v>
      </c>
      <c r="H253">
        <f t="shared" si="3"/>
        <v>11</v>
      </c>
    </row>
    <row r="254" spans="1:8" x14ac:dyDescent="0.25">
      <c r="A254">
        <v>414</v>
      </c>
      <c r="B254" t="str">
        <f>STANDINGS_W[[#This Row],[Team]]&amp;STANDINGS_W[[#This Row],[League]]</f>
        <v>Joaquin PhoenixMain Event Online April 1 1 pm ET League 2</v>
      </c>
      <c r="C254" t="s">
        <v>637</v>
      </c>
      <c r="D254" t="s">
        <v>638</v>
      </c>
      <c r="E254" t="s">
        <v>444</v>
      </c>
      <c r="F254">
        <v>75</v>
      </c>
      <c r="G254">
        <v>64</v>
      </c>
      <c r="H254">
        <f t="shared" si="3"/>
        <v>12</v>
      </c>
    </row>
    <row r="255" spans="1:8" x14ac:dyDescent="0.25">
      <c r="A255">
        <v>425</v>
      </c>
      <c r="B255" t="str">
        <f>STANDINGS_W[[#This Row],[Team]]&amp;STANDINGS_W[[#This Row],[League]]</f>
        <v>Ryan's Laying the AxlerodMain Event Online April 1 1 pm ET League 2</v>
      </c>
      <c r="C255" t="s">
        <v>855</v>
      </c>
      <c r="D255" t="s">
        <v>56</v>
      </c>
      <c r="E255" t="s">
        <v>444</v>
      </c>
      <c r="F255">
        <v>74</v>
      </c>
      <c r="G255">
        <v>53.5</v>
      </c>
      <c r="H255">
        <f t="shared" si="3"/>
        <v>13</v>
      </c>
    </row>
    <row r="256" spans="1:8" x14ac:dyDescent="0.25">
      <c r="A256">
        <v>471</v>
      </c>
      <c r="B256" t="str">
        <f>STANDINGS_W[[#This Row],[Team]]&amp;STANDINGS_W[[#This Row],[League]]</f>
        <v>Team PaolucciMain Event Online April 1 1 pm ET League 2</v>
      </c>
      <c r="C256" t="s">
        <v>120</v>
      </c>
      <c r="D256" t="s">
        <v>121</v>
      </c>
      <c r="E256" t="s">
        <v>444</v>
      </c>
      <c r="F256">
        <v>65</v>
      </c>
      <c r="G256">
        <v>12.5</v>
      </c>
      <c r="H256">
        <f t="shared" si="3"/>
        <v>14</v>
      </c>
    </row>
    <row r="257" spans="1:8" x14ac:dyDescent="0.25">
      <c r="A257">
        <v>482</v>
      </c>
      <c r="B257" t="str">
        <f>STANDINGS_W[[#This Row],[Team]]&amp;STANDINGS_W[[#This Row],[League]]</f>
        <v>BAG BALLSMain Event Online April 1 1 pm ET League 2</v>
      </c>
      <c r="C257" t="s">
        <v>722</v>
      </c>
      <c r="D257" t="s">
        <v>723</v>
      </c>
      <c r="E257" t="s">
        <v>444</v>
      </c>
      <c r="F257">
        <v>45</v>
      </c>
      <c r="G257">
        <v>1</v>
      </c>
      <c r="H257">
        <f t="shared" si="3"/>
        <v>15</v>
      </c>
    </row>
    <row r="258" spans="1:8" x14ac:dyDescent="0.25">
      <c r="A258">
        <v>5</v>
      </c>
      <c r="B258" t="str">
        <f>STANDINGS_W[[#This Row],[Team]]&amp;STANDINGS_W[[#This Row],[League]]</f>
        <v>Red MuleMain Event Online April 1 1 pm ET League 3</v>
      </c>
      <c r="C258" t="s">
        <v>369</v>
      </c>
      <c r="D258" t="s">
        <v>369</v>
      </c>
      <c r="E258" t="s">
        <v>442</v>
      </c>
      <c r="F258">
        <v>112</v>
      </c>
      <c r="G258">
        <v>477</v>
      </c>
      <c r="H258">
        <f t="shared" ref="H258:H321" si="4">IF(E258=E257,H257+1,1)</f>
        <v>1</v>
      </c>
    </row>
    <row r="259" spans="1:8" x14ac:dyDescent="0.25">
      <c r="A259">
        <v>59</v>
      </c>
      <c r="B259" t="str">
        <f>STANDINGS_W[[#This Row],[Team]]&amp;STANDINGS_W[[#This Row],[League]]</f>
        <v>Don DiegoMain Event Online April 1 1 pm ET League 3</v>
      </c>
      <c r="C259" t="s">
        <v>329</v>
      </c>
      <c r="D259" t="s">
        <v>330</v>
      </c>
      <c r="E259" t="s">
        <v>442</v>
      </c>
      <c r="F259">
        <v>100</v>
      </c>
      <c r="G259">
        <v>420</v>
      </c>
      <c r="H259">
        <f t="shared" si="4"/>
        <v>2</v>
      </c>
    </row>
    <row r="260" spans="1:8" x14ac:dyDescent="0.25">
      <c r="A260">
        <v>86</v>
      </c>
      <c r="B260" t="str">
        <f>STANDINGS_W[[#This Row],[Team]]&amp;STANDINGS_W[[#This Row],[League]]</f>
        <v>Big Mac Attack MainMain Event Online April 1 1 pm ET League 3</v>
      </c>
      <c r="C260" t="s">
        <v>597</v>
      </c>
      <c r="D260" t="s">
        <v>23</v>
      </c>
      <c r="E260" t="s">
        <v>442</v>
      </c>
      <c r="F260">
        <v>98</v>
      </c>
      <c r="G260">
        <v>390.5</v>
      </c>
      <c r="H260">
        <f t="shared" si="4"/>
        <v>3</v>
      </c>
    </row>
    <row r="261" spans="1:8" x14ac:dyDescent="0.25">
      <c r="A261">
        <v>118</v>
      </c>
      <c r="B261" t="str">
        <f>STANDINGS_W[[#This Row],[Team]]&amp;STANDINGS_W[[#This Row],[League]]</f>
        <v>SD GiantsMain Event Online April 1 1 pm ET League 3</v>
      </c>
      <c r="C261" t="s">
        <v>721</v>
      </c>
      <c r="D261" t="s">
        <v>221</v>
      </c>
      <c r="E261" t="s">
        <v>442</v>
      </c>
      <c r="F261">
        <v>96</v>
      </c>
      <c r="G261">
        <v>363</v>
      </c>
      <c r="H261">
        <f t="shared" si="4"/>
        <v>4</v>
      </c>
    </row>
    <row r="262" spans="1:8" x14ac:dyDescent="0.25">
      <c r="A262">
        <v>156</v>
      </c>
      <c r="B262" t="str">
        <f>STANDINGS_W[[#This Row],[Team]]&amp;STANDINGS_W[[#This Row],[League]]</f>
        <v>DOUGHBOYSMain Event Online April 1 1 pm ET League 3</v>
      </c>
      <c r="C262" t="s">
        <v>48</v>
      </c>
      <c r="D262" t="s">
        <v>49</v>
      </c>
      <c r="E262" t="s">
        <v>442</v>
      </c>
      <c r="F262">
        <v>93</v>
      </c>
      <c r="G262">
        <v>321</v>
      </c>
      <c r="H262">
        <f t="shared" si="4"/>
        <v>5</v>
      </c>
    </row>
    <row r="263" spans="1:8" x14ac:dyDescent="0.25">
      <c r="A263">
        <v>176</v>
      </c>
      <c r="B263" t="str">
        <f>STANDINGS_W[[#This Row],[Team]]&amp;STANDINGS_W[[#This Row],[League]]</f>
        <v>Poopy ToothMain Event Online April 1 1 pm ET League 3</v>
      </c>
      <c r="C263" t="s">
        <v>378</v>
      </c>
      <c r="D263" t="s">
        <v>379</v>
      </c>
      <c r="E263" t="s">
        <v>442</v>
      </c>
      <c r="F263">
        <v>92</v>
      </c>
      <c r="G263">
        <v>305.5</v>
      </c>
      <c r="H263">
        <f t="shared" si="4"/>
        <v>6</v>
      </c>
    </row>
    <row r="264" spans="1:8" x14ac:dyDescent="0.25">
      <c r="A264">
        <v>273</v>
      </c>
      <c r="B264" t="str">
        <f>STANDINGS_W[[#This Row],[Team]]&amp;STANDINGS_W[[#This Row],[League]]</f>
        <v>Navel LintMain Event Online April 1 1 pm ET League 3</v>
      </c>
      <c r="C264" t="s">
        <v>277</v>
      </c>
      <c r="D264" t="s">
        <v>278</v>
      </c>
      <c r="E264" t="s">
        <v>442</v>
      </c>
      <c r="F264">
        <v>86</v>
      </c>
      <c r="G264">
        <v>211</v>
      </c>
      <c r="H264">
        <f t="shared" si="4"/>
        <v>7</v>
      </c>
    </row>
    <row r="265" spans="1:8" x14ac:dyDescent="0.25">
      <c r="A265">
        <v>294</v>
      </c>
      <c r="B265" t="str">
        <f>STANDINGS_W[[#This Row],[Team]]&amp;STANDINGS_W[[#This Row],[League]]</f>
        <v>Ashley BearsMain Event Online April 1 1 pm ET League 3</v>
      </c>
      <c r="C265" t="s">
        <v>766</v>
      </c>
      <c r="D265" t="s">
        <v>232</v>
      </c>
      <c r="E265" t="s">
        <v>442</v>
      </c>
      <c r="F265">
        <v>84</v>
      </c>
      <c r="G265">
        <v>180.5</v>
      </c>
      <c r="H265">
        <f t="shared" si="4"/>
        <v>8</v>
      </c>
    </row>
    <row r="266" spans="1:8" x14ac:dyDescent="0.25">
      <c r="A266">
        <v>302</v>
      </c>
      <c r="B266" t="str">
        <f>STANDINGS_W[[#This Row],[Team]]&amp;STANDINGS_W[[#This Row],[League]]</f>
        <v>Monogomy SucksMain Event Online April 1 1 pm ET League 3</v>
      </c>
      <c r="C266" t="s">
        <v>595</v>
      </c>
      <c r="D266" t="s">
        <v>596</v>
      </c>
      <c r="E266" t="s">
        <v>442</v>
      </c>
      <c r="F266">
        <v>84</v>
      </c>
      <c r="G266">
        <v>180.5</v>
      </c>
      <c r="H266">
        <f t="shared" si="4"/>
        <v>9</v>
      </c>
    </row>
    <row r="267" spans="1:8" x14ac:dyDescent="0.25">
      <c r="A267">
        <v>327</v>
      </c>
      <c r="B267" t="str">
        <f>STANDINGS_W[[#This Row],[Team]]&amp;STANDINGS_W[[#This Row],[League]]</f>
        <v>bluebloodsMain Event Online April 1 1 pm ET League 3</v>
      </c>
      <c r="C267" t="s">
        <v>199</v>
      </c>
      <c r="D267" t="s">
        <v>200</v>
      </c>
      <c r="E267" t="s">
        <v>442</v>
      </c>
      <c r="F267">
        <v>83</v>
      </c>
      <c r="G267">
        <v>163</v>
      </c>
      <c r="H267">
        <f t="shared" si="4"/>
        <v>10</v>
      </c>
    </row>
    <row r="268" spans="1:8" x14ac:dyDescent="0.25">
      <c r="A268">
        <v>342</v>
      </c>
      <c r="B268" t="str">
        <f>STANDINGS_W[[#This Row],[Team]]&amp;STANDINGS_W[[#This Row],[League]]</f>
        <v>JoeSoDefMain Event Online April 1 1 pm ET League 3</v>
      </c>
      <c r="C268" t="s">
        <v>163</v>
      </c>
      <c r="D268" t="s">
        <v>164</v>
      </c>
      <c r="E268" t="s">
        <v>442</v>
      </c>
      <c r="F268">
        <v>81</v>
      </c>
      <c r="G268">
        <v>135.5</v>
      </c>
      <c r="H268">
        <f t="shared" si="4"/>
        <v>11</v>
      </c>
    </row>
    <row r="269" spans="1:8" x14ac:dyDescent="0.25">
      <c r="A269">
        <v>363</v>
      </c>
      <c r="B269" t="str">
        <f>STANDINGS_W[[#This Row],[Team]]&amp;STANDINGS_W[[#This Row],[League]]</f>
        <v>Long DongMain Event Online April 1 1 pm ET League 3</v>
      </c>
      <c r="C269" t="s">
        <v>534</v>
      </c>
      <c r="D269" t="s">
        <v>526</v>
      </c>
      <c r="E269" t="s">
        <v>442</v>
      </c>
      <c r="F269">
        <v>80</v>
      </c>
      <c r="G269">
        <v>116.5</v>
      </c>
      <c r="H269">
        <f t="shared" si="4"/>
        <v>12</v>
      </c>
    </row>
    <row r="270" spans="1:8" x14ac:dyDescent="0.25">
      <c r="A270">
        <v>447</v>
      </c>
      <c r="B270" t="str">
        <f>STANDINGS_W[[#This Row],[Team]]&amp;STANDINGS_W[[#This Row],[League]]</f>
        <v>Team BenjaminMain Event Online April 1 1 pm ET League 3</v>
      </c>
      <c r="C270" t="s">
        <v>260</v>
      </c>
      <c r="D270" t="s">
        <v>261</v>
      </c>
      <c r="E270" t="s">
        <v>442</v>
      </c>
      <c r="F270">
        <v>70</v>
      </c>
      <c r="G270">
        <v>34</v>
      </c>
      <c r="H270">
        <f t="shared" si="4"/>
        <v>13</v>
      </c>
    </row>
    <row r="271" spans="1:8" x14ac:dyDescent="0.25">
      <c r="A271">
        <v>454</v>
      </c>
      <c r="B271" t="str">
        <f>STANDINGS_W[[#This Row],[Team]]&amp;STANDINGS_W[[#This Row],[League]]</f>
        <v>THE MACHINEMain Event Online April 1 1 pm ET League 3</v>
      </c>
      <c r="C271" t="s">
        <v>856</v>
      </c>
      <c r="D271" t="s">
        <v>857</v>
      </c>
      <c r="E271" t="s">
        <v>442</v>
      </c>
      <c r="F271">
        <v>68</v>
      </c>
      <c r="G271">
        <v>27</v>
      </c>
      <c r="H271">
        <f t="shared" si="4"/>
        <v>14</v>
      </c>
    </row>
    <row r="272" spans="1:8" x14ac:dyDescent="0.25">
      <c r="A272">
        <v>470</v>
      </c>
      <c r="B272" t="str">
        <f>STANDINGS_W[[#This Row],[Team]]&amp;STANDINGS_W[[#This Row],[League]]</f>
        <v>Chico Lind's Hermanos - MAIN 4/1Main Event Online April 1 1 pm ET League 3</v>
      </c>
      <c r="C272" t="s">
        <v>781</v>
      </c>
      <c r="D272" t="s">
        <v>186</v>
      </c>
      <c r="E272" t="s">
        <v>442</v>
      </c>
      <c r="F272">
        <v>65</v>
      </c>
      <c r="G272">
        <v>12.5</v>
      </c>
      <c r="H272">
        <f t="shared" si="4"/>
        <v>15</v>
      </c>
    </row>
    <row r="273" spans="1:8" x14ac:dyDescent="0.25">
      <c r="A273">
        <v>31</v>
      </c>
      <c r="B273" t="str">
        <f>STANDINGS_W[[#This Row],[Team]]&amp;STANDINGS_W[[#This Row],[League]]</f>
        <v>Mr. Wilhelm's B SquadMain Event Online April 1 1 pm ET League 4</v>
      </c>
      <c r="C273" t="s">
        <v>427</v>
      </c>
      <c r="D273" t="s">
        <v>428</v>
      </c>
      <c r="E273" t="s">
        <v>417</v>
      </c>
      <c r="F273">
        <v>104</v>
      </c>
      <c r="G273">
        <v>451</v>
      </c>
      <c r="H273">
        <f t="shared" si="4"/>
        <v>1</v>
      </c>
    </row>
    <row r="274" spans="1:8" x14ac:dyDescent="0.25">
      <c r="A274">
        <v>49</v>
      </c>
      <c r="B274" t="str">
        <f>STANDINGS_W[[#This Row],[Team]]&amp;STANDINGS_W[[#This Row],[League]]</f>
        <v>Brock The HouseMain Event Online April 1 1 pm ET League 4</v>
      </c>
      <c r="C274" t="s">
        <v>320</v>
      </c>
      <c r="D274" t="s">
        <v>178</v>
      </c>
      <c r="E274" t="s">
        <v>417</v>
      </c>
      <c r="F274">
        <v>101</v>
      </c>
      <c r="G274">
        <v>428.5</v>
      </c>
      <c r="H274">
        <f t="shared" si="4"/>
        <v>2</v>
      </c>
    </row>
    <row r="275" spans="1:8" x14ac:dyDescent="0.25">
      <c r="A275">
        <v>62</v>
      </c>
      <c r="B275" t="str">
        <f>STANDINGS_W[[#This Row],[Team]]&amp;STANDINGS_W[[#This Row],[League]]</f>
        <v>Hell Bent For LeatherMain Event Online April 1 1 pm ET League 4</v>
      </c>
      <c r="C275" t="s">
        <v>414</v>
      </c>
      <c r="D275" t="s">
        <v>92</v>
      </c>
      <c r="E275" t="s">
        <v>417</v>
      </c>
      <c r="F275">
        <v>100</v>
      </c>
      <c r="G275">
        <v>420</v>
      </c>
      <c r="H275">
        <f t="shared" si="4"/>
        <v>3</v>
      </c>
    </row>
    <row r="276" spans="1:8" x14ac:dyDescent="0.25">
      <c r="A276">
        <v>161</v>
      </c>
      <c r="B276" t="str">
        <f>STANDINGS_W[[#This Row],[Team]]&amp;STANDINGS_W[[#This Row],[League]]</f>
        <v>JUST A BIT OUTSIDEMain Event Online April 1 1 pm ET League 4</v>
      </c>
      <c r="C276" t="s">
        <v>762</v>
      </c>
      <c r="D276" t="s">
        <v>763</v>
      </c>
      <c r="E276" t="s">
        <v>417</v>
      </c>
      <c r="F276">
        <v>93</v>
      </c>
      <c r="G276">
        <v>321</v>
      </c>
      <c r="H276">
        <f t="shared" si="4"/>
        <v>4</v>
      </c>
    </row>
    <row r="277" spans="1:8" x14ac:dyDescent="0.25">
      <c r="A277">
        <v>173</v>
      </c>
      <c r="B277" t="str">
        <f>STANDINGS_W[[#This Row],[Team]]&amp;STANDINGS_W[[#This Row],[League]]</f>
        <v>Paradoxical HrbekMain Event Online April 1 1 pm ET League 4</v>
      </c>
      <c r="C277" t="s">
        <v>416</v>
      </c>
      <c r="D277" t="s">
        <v>349</v>
      </c>
      <c r="E277" t="s">
        <v>417</v>
      </c>
      <c r="F277">
        <v>92</v>
      </c>
      <c r="G277">
        <v>305.5</v>
      </c>
      <c r="H277">
        <f t="shared" si="4"/>
        <v>5</v>
      </c>
    </row>
    <row r="278" spans="1:8" x14ac:dyDescent="0.25">
      <c r="A278">
        <v>175</v>
      </c>
      <c r="B278" t="str">
        <f>STANDINGS_W[[#This Row],[Team]]&amp;STANDINGS_W[[#This Row],[League]]</f>
        <v>Pine Tar Pros- ME4Main Event Online April 1 1 pm ET League 4</v>
      </c>
      <c r="C278" t="s">
        <v>501</v>
      </c>
      <c r="D278" t="s">
        <v>502</v>
      </c>
      <c r="E278" t="s">
        <v>417</v>
      </c>
      <c r="F278">
        <v>92</v>
      </c>
      <c r="G278">
        <v>305.5</v>
      </c>
      <c r="H278">
        <f t="shared" si="4"/>
        <v>6</v>
      </c>
    </row>
    <row r="279" spans="1:8" x14ac:dyDescent="0.25">
      <c r="A279">
        <v>214</v>
      </c>
      <c r="B279" t="str">
        <f>STANDINGS_W[[#This Row],[Team]]&amp;STANDINGS_W[[#This Row],[League]]</f>
        <v>Saggitariutt JefferspinMain Event Online April 1 1 pm ET League 4</v>
      </c>
      <c r="C279" t="s">
        <v>610</v>
      </c>
      <c r="D279" t="s">
        <v>382</v>
      </c>
      <c r="E279" t="s">
        <v>417</v>
      </c>
      <c r="F279">
        <v>90</v>
      </c>
      <c r="G279">
        <v>272.5</v>
      </c>
      <c r="H279">
        <f t="shared" si="4"/>
        <v>7</v>
      </c>
    </row>
    <row r="280" spans="1:8" x14ac:dyDescent="0.25">
      <c r="A280">
        <v>257</v>
      </c>
      <c r="B280" t="str">
        <f>STANDINGS_W[[#This Row],[Team]]&amp;STANDINGS_W[[#This Row],[League]]</f>
        <v>One Eyed JackMain Event Online April 1 1 pm ET League 4</v>
      </c>
      <c r="C280" t="s">
        <v>104</v>
      </c>
      <c r="D280" t="s">
        <v>343</v>
      </c>
      <c r="E280" t="s">
        <v>417</v>
      </c>
      <c r="F280">
        <v>87</v>
      </c>
      <c r="G280">
        <v>226</v>
      </c>
      <c r="H280">
        <f t="shared" si="4"/>
        <v>8</v>
      </c>
    </row>
    <row r="281" spans="1:8" x14ac:dyDescent="0.25">
      <c r="A281">
        <v>263</v>
      </c>
      <c r="B281" t="str">
        <f>STANDINGS_W[[#This Row],[Team]]&amp;STANDINGS_W[[#This Row],[League]]</f>
        <v>Trunk Monkey TooMain Event Online April 1 1 pm ET League 4</v>
      </c>
      <c r="C281" t="s">
        <v>496</v>
      </c>
      <c r="D281" t="s">
        <v>439</v>
      </c>
      <c r="E281" t="s">
        <v>417</v>
      </c>
      <c r="F281">
        <v>87</v>
      </c>
      <c r="G281">
        <v>226</v>
      </c>
      <c r="H281">
        <f t="shared" si="4"/>
        <v>9</v>
      </c>
    </row>
    <row r="282" spans="1:8" x14ac:dyDescent="0.25">
      <c r="A282">
        <v>265</v>
      </c>
      <c r="B282" t="str">
        <f>STANDINGS_W[[#This Row],[Team]]&amp;STANDINGS_W[[#This Row],[League]]</f>
        <v>Attie BabiesMain Event Online April 1 1 pm ET League 4</v>
      </c>
      <c r="C282" t="s">
        <v>155</v>
      </c>
      <c r="D282" t="s">
        <v>156</v>
      </c>
      <c r="E282" t="s">
        <v>417</v>
      </c>
      <c r="F282">
        <v>86</v>
      </c>
      <c r="G282">
        <v>211</v>
      </c>
      <c r="H282">
        <f t="shared" si="4"/>
        <v>10</v>
      </c>
    </row>
    <row r="283" spans="1:8" x14ac:dyDescent="0.25">
      <c r="A283">
        <v>266</v>
      </c>
      <c r="B283" t="str">
        <f>STANDINGS_W[[#This Row],[Team]]&amp;STANDINGS_W[[#This Row],[League]]</f>
        <v>BeaglesMain Event Online April 1 1 pm ET League 4</v>
      </c>
      <c r="C283" t="s">
        <v>285</v>
      </c>
      <c r="D283" t="s">
        <v>286</v>
      </c>
      <c r="E283" t="s">
        <v>417</v>
      </c>
      <c r="F283">
        <v>86</v>
      </c>
      <c r="G283">
        <v>211</v>
      </c>
      <c r="H283">
        <f t="shared" si="4"/>
        <v>11</v>
      </c>
    </row>
    <row r="284" spans="1:8" x14ac:dyDescent="0.25">
      <c r="A284">
        <v>339</v>
      </c>
      <c r="B284" t="str">
        <f>STANDINGS_W[[#This Row],[Team]]&amp;STANDINGS_W[[#This Row],[League]]</f>
        <v>Brutal KangarooMain Event Online April 1 1 pm ET League 4</v>
      </c>
      <c r="C284" t="s">
        <v>861</v>
      </c>
      <c r="D284" t="s">
        <v>862</v>
      </c>
      <c r="E284" t="s">
        <v>417</v>
      </c>
      <c r="F284">
        <v>81</v>
      </c>
      <c r="G284">
        <v>135.5</v>
      </c>
      <c r="H284">
        <f t="shared" si="4"/>
        <v>12</v>
      </c>
    </row>
    <row r="285" spans="1:8" x14ac:dyDescent="0.25">
      <c r="A285">
        <v>401</v>
      </c>
      <c r="B285" t="str">
        <f>STANDINGS_W[[#This Row],[Team]]&amp;STANDINGS_W[[#This Row],[League]]</f>
        <v>southpawsMain Event Online April 1 1 pm ET League 4</v>
      </c>
      <c r="C285" t="s">
        <v>392</v>
      </c>
      <c r="D285" t="s">
        <v>393</v>
      </c>
      <c r="E285" t="s">
        <v>417</v>
      </c>
      <c r="F285">
        <v>77</v>
      </c>
      <c r="G285">
        <v>84.5</v>
      </c>
      <c r="H285">
        <f t="shared" si="4"/>
        <v>13</v>
      </c>
    </row>
    <row r="286" spans="1:8" x14ac:dyDescent="0.25">
      <c r="A286">
        <v>410</v>
      </c>
      <c r="B286" t="str">
        <f>STANDINGS_W[[#This Row],[Team]]&amp;STANDINGS_W[[#This Row],[League]]</f>
        <v>Tulo-Git 2 QuitMain Event Online April 1 1 pm ET League 4</v>
      </c>
      <c r="C286" t="s">
        <v>835</v>
      </c>
      <c r="D286" t="s">
        <v>836</v>
      </c>
      <c r="E286" t="s">
        <v>417</v>
      </c>
      <c r="F286">
        <v>76</v>
      </c>
      <c r="G286">
        <v>74.5</v>
      </c>
      <c r="H286">
        <f t="shared" si="4"/>
        <v>14</v>
      </c>
    </row>
    <row r="287" spans="1:8" x14ac:dyDescent="0.25">
      <c r="A287">
        <v>431</v>
      </c>
      <c r="B287" t="str">
        <f>STANDINGS_W[[#This Row],[Team]]&amp;STANDINGS_W[[#This Row],[League]]</f>
        <v>Trump's PsychiatristMain Event Online April 1 1 pm ET League 4</v>
      </c>
      <c r="C287" t="s">
        <v>887</v>
      </c>
      <c r="D287" t="s">
        <v>888</v>
      </c>
      <c r="E287" t="s">
        <v>417</v>
      </c>
      <c r="F287">
        <v>74</v>
      </c>
      <c r="G287">
        <v>53.5</v>
      </c>
      <c r="H287">
        <f t="shared" si="4"/>
        <v>15</v>
      </c>
    </row>
    <row r="288" spans="1:8" x14ac:dyDescent="0.25">
      <c r="A288">
        <v>39</v>
      </c>
      <c r="B288" t="str">
        <f>STANDINGS_W[[#This Row],[Team]]&amp;STANDINGS_W[[#This Row],[League]]</f>
        <v>Broken Wings &amp; a Prayer!!Main Event Online April 1 1 pm ET League 5</v>
      </c>
      <c r="C288" t="s">
        <v>569</v>
      </c>
      <c r="D288" t="s">
        <v>234</v>
      </c>
      <c r="E288" t="s">
        <v>451</v>
      </c>
      <c r="F288">
        <v>102</v>
      </c>
      <c r="G288">
        <v>437.5</v>
      </c>
      <c r="H288">
        <f t="shared" si="4"/>
        <v>1</v>
      </c>
    </row>
    <row r="289" spans="1:8" x14ac:dyDescent="0.25">
      <c r="A289">
        <v>48</v>
      </c>
      <c r="B289" t="str">
        <f>STANDINGS_W[[#This Row],[Team]]&amp;STANDINGS_W[[#This Row],[League]]</f>
        <v>Winning Fantasy BaseballMain Event Online April 1 1 pm ET League 5</v>
      </c>
      <c r="C289" t="s">
        <v>311</v>
      </c>
      <c r="D289" t="s">
        <v>78</v>
      </c>
      <c r="E289" t="s">
        <v>451</v>
      </c>
      <c r="F289">
        <v>102</v>
      </c>
      <c r="G289">
        <v>437.5</v>
      </c>
      <c r="H289">
        <f t="shared" si="4"/>
        <v>2</v>
      </c>
    </row>
    <row r="290" spans="1:8" x14ac:dyDescent="0.25">
      <c r="A290">
        <v>92</v>
      </c>
      <c r="B290" t="str">
        <f>STANDINGS_W[[#This Row],[Team]]&amp;STANDINGS_W[[#This Row],[League]]</f>
        <v>MGBS109Main Event Online April 1 1 pm ET League 5</v>
      </c>
      <c r="C290" t="s">
        <v>725</v>
      </c>
      <c r="D290" t="s">
        <v>726</v>
      </c>
      <c r="E290" t="s">
        <v>451</v>
      </c>
      <c r="F290">
        <v>98</v>
      </c>
      <c r="G290">
        <v>390.5</v>
      </c>
      <c r="H290">
        <f t="shared" si="4"/>
        <v>3</v>
      </c>
    </row>
    <row r="291" spans="1:8" x14ac:dyDescent="0.25">
      <c r="A291">
        <v>123</v>
      </c>
      <c r="B291" t="str">
        <f>STANDINGS_W[[#This Row],[Team]]&amp;STANDINGS_W[[#This Row],[League]]</f>
        <v>Team SchaefferMain Event Online April 1 1 pm ET League 5</v>
      </c>
      <c r="C291" t="s">
        <v>350</v>
      </c>
      <c r="D291" t="s">
        <v>351</v>
      </c>
      <c r="E291" t="s">
        <v>451</v>
      </c>
      <c r="F291">
        <v>96</v>
      </c>
      <c r="G291">
        <v>363</v>
      </c>
      <c r="H291">
        <f t="shared" si="4"/>
        <v>4</v>
      </c>
    </row>
    <row r="292" spans="1:8" x14ac:dyDescent="0.25">
      <c r="A292">
        <v>132</v>
      </c>
      <c r="B292" t="str">
        <f>STANDINGS_W[[#This Row],[Team]]&amp;STANDINGS_W[[#This Row],[League]]</f>
        <v>SHAPANMain Event Online April 1 1 pm ET League 5</v>
      </c>
      <c r="C292" t="s">
        <v>357</v>
      </c>
      <c r="D292" t="s">
        <v>358</v>
      </c>
      <c r="E292" t="s">
        <v>451</v>
      </c>
      <c r="F292">
        <v>95</v>
      </c>
      <c r="G292">
        <v>348.5</v>
      </c>
      <c r="H292">
        <f t="shared" si="4"/>
        <v>5</v>
      </c>
    </row>
    <row r="293" spans="1:8" x14ac:dyDescent="0.25">
      <c r="A293">
        <v>221</v>
      </c>
      <c r="B293" t="str">
        <f>STANDINGS_W[[#This Row],[Team]]&amp;STANDINGS_W[[#This Row],[League]]</f>
        <v>Diamond KingsMain Event Online April 1 1 pm ET League 5</v>
      </c>
      <c r="C293" t="s">
        <v>41</v>
      </c>
      <c r="D293" t="s">
        <v>42</v>
      </c>
      <c r="E293" t="s">
        <v>451</v>
      </c>
      <c r="F293">
        <v>89</v>
      </c>
      <c r="G293">
        <v>256</v>
      </c>
      <c r="H293">
        <f t="shared" si="4"/>
        <v>6</v>
      </c>
    </row>
    <row r="294" spans="1:8" x14ac:dyDescent="0.25">
      <c r="A294">
        <v>241</v>
      </c>
      <c r="B294" t="str">
        <f>STANDINGS_W[[#This Row],[Team]]&amp;STANDINGS_W[[#This Row],[League]]</f>
        <v>Slip Stitches M2Main Event Online April 1 1 pm ET League 5</v>
      </c>
      <c r="C294" t="s">
        <v>506</v>
      </c>
      <c r="D294" t="s">
        <v>213</v>
      </c>
      <c r="E294" t="s">
        <v>451</v>
      </c>
      <c r="F294">
        <v>88</v>
      </c>
      <c r="G294">
        <v>242</v>
      </c>
      <c r="H294">
        <f t="shared" si="4"/>
        <v>7</v>
      </c>
    </row>
    <row r="295" spans="1:8" x14ac:dyDescent="0.25">
      <c r="A295">
        <v>287</v>
      </c>
      <c r="B295" t="str">
        <f>STANDINGS_W[[#This Row],[Team]]&amp;STANDINGS_W[[#This Row],[League]]</f>
        <v>SakaS' hittersMain Event Online April 1 1 pm ET League 5</v>
      </c>
      <c r="C295" t="s">
        <v>257</v>
      </c>
      <c r="D295" t="s">
        <v>769</v>
      </c>
      <c r="E295" t="s">
        <v>451</v>
      </c>
      <c r="F295">
        <v>85</v>
      </c>
      <c r="G295">
        <v>196</v>
      </c>
      <c r="H295">
        <f t="shared" si="4"/>
        <v>8</v>
      </c>
    </row>
    <row r="296" spans="1:8" x14ac:dyDescent="0.25">
      <c r="A296">
        <v>311</v>
      </c>
      <c r="B296" t="str">
        <f>STANDINGS_W[[#This Row],[Team]]&amp;STANDINGS_W[[#This Row],[League]]</f>
        <v>Chest RockwellMain Event Online April 1 1 pm ET League 5</v>
      </c>
      <c r="C296" t="s">
        <v>551</v>
      </c>
      <c r="D296" t="s">
        <v>405</v>
      </c>
      <c r="E296" t="s">
        <v>451</v>
      </c>
      <c r="F296">
        <v>83</v>
      </c>
      <c r="G296">
        <v>163</v>
      </c>
      <c r="H296">
        <f t="shared" si="4"/>
        <v>9</v>
      </c>
    </row>
    <row r="297" spans="1:8" x14ac:dyDescent="0.25">
      <c r="A297">
        <v>314</v>
      </c>
      <c r="B297" t="str">
        <f>STANDINGS_W[[#This Row],[Team]]&amp;STANDINGS_W[[#This Row],[League]]</f>
        <v>HEDELGOTITMain Event Online April 1 1 pm ET League 5</v>
      </c>
      <c r="C297" t="s">
        <v>601</v>
      </c>
      <c r="D297" t="s">
        <v>602</v>
      </c>
      <c r="E297" t="s">
        <v>451</v>
      </c>
      <c r="F297">
        <v>83</v>
      </c>
      <c r="G297">
        <v>163</v>
      </c>
      <c r="H297">
        <f t="shared" si="4"/>
        <v>10</v>
      </c>
    </row>
    <row r="298" spans="1:8" x14ac:dyDescent="0.25">
      <c r="A298">
        <v>318</v>
      </c>
      <c r="B298" t="str">
        <f>STANDINGS_W[[#This Row],[Team]]&amp;STANDINGS_W[[#This Row],[League]]</f>
        <v>Royal FlushMain Event Online April 1 1 pm ET League 5</v>
      </c>
      <c r="C298" t="s">
        <v>712</v>
      </c>
      <c r="D298" t="s">
        <v>148</v>
      </c>
      <c r="E298" t="s">
        <v>451</v>
      </c>
      <c r="F298">
        <v>83</v>
      </c>
      <c r="G298">
        <v>163</v>
      </c>
      <c r="H298">
        <f t="shared" si="4"/>
        <v>11</v>
      </c>
    </row>
    <row r="299" spans="1:8" x14ac:dyDescent="0.25">
      <c r="A299">
        <v>341</v>
      </c>
      <c r="B299" t="str">
        <f>STANDINGS_W[[#This Row],[Team]]&amp;STANDINGS_W[[#This Row],[League]]</f>
        <v>Home Run DerbiesMain Event Online April 1 1 pm ET League 5</v>
      </c>
      <c r="C299" t="s">
        <v>448</v>
      </c>
      <c r="D299" t="s">
        <v>343</v>
      </c>
      <c r="E299" t="s">
        <v>451</v>
      </c>
      <c r="F299">
        <v>81</v>
      </c>
      <c r="G299">
        <v>135.5</v>
      </c>
      <c r="H299">
        <f t="shared" si="4"/>
        <v>12</v>
      </c>
    </row>
    <row r="300" spans="1:8" x14ac:dyDescent="0.25">
      <c r="A300">
        <v>380</v>
      </c>
      <c r="B300" t="str">
        <f>STANDINGS_W[[#This Row],[Team]]&amp;STANDINGS_W[[#This Row],[League]]</f>
        <v>Rockland SharksMain Event Online April 1 1 pm ET League 5</v>
      </c>
      <c r="C300" t="s">
        <v>755</v>
      </c>
      <c r="D300" t="s">
        <v>756</v>
      </c>
      <c r="E300" t="s">
        <v>451</v>
      </c>
      <c r="F300">
        <v>79</v>
      </c>
      <c r="G300">
        <v>100.5</v>
      </c>
      <c r="H300">
        <f t="shared" si="4"/>
        <v>13</v>
      </c>
    </row>
    <row r="301" spans="1:8" x14ac:dyDescent="0.25">
      <c r="A301">
        <v>402</v>
      </c>
      <c r="B301" t="str">
        <f>STANDINGS_W[[#This Row],[Team]]&amp;STANDINGS_W[[#This Row],[League]]</f>
        <v>3DeepMain Event Online April 1 1 pm ET League 5</v>
      </c>
      <c r="C301" t="s">
        <v>783</v>
      </c>
      <c r="D301" t="s">
        <v>784</v>
      </c>
      <c r="E301" t="s">
        <v>451</v>
      </c>
      <c r="F301">
        <v>76</v>
      </c>
      <c r="G301">
        <v>74.5</v>
      </c>
      <c r="H301">
        <f t="shared" si="4"/>
        <v>14</v>
      </c>
    </row>
    <row r="302" spans="1:8" x14ac:dyDescent="0.25">
      <c r="A302">
        <v>405</v>
      </c>
      <c r="B302" t="str">
        <f>STANDINGS_W[[#This Row],[Team]]&amp;STANDINGS_W[[#This Row],[League]]</f>
        <v>Mookie BatsMain Event Online April 1 1 pm ET League 5</v>
      </c>
      <c r="C302" t="s">
        <v>642</v>
      </c>
      <c r="D302" t="s">
        <v>643</v>
      </c>
      <c r="E302" t="s">
        <v>451</v>
      </c>
      <c r="F302">
        <v>76</v>
      </c>
      <c r="G302">
        <v>74.5</v>
      </c>
      <c r="H302">
        <f t="shared" si="4"/>
        <v>15</v>
      </c>
    </row>
    <row r="303" spans="1:8" x14ac:dyDescent="0.25">
      <c r="A303">
        <v>22</v>
      </c>
      <c r="B303" t="str">
        <f>STANDINGS_W[[#This Row],[Team]]&amp;STANDINGS_W[[#This Row],[League]]</f>
        <v>KamakaziMain Event Online March 25 League 1</v>
      </c>
      <c r="C303" t="s">
        <v>633</v>
      </c>
      <c r="D303" t="s">
        <v>328</v>
      </c>
      <c r="E303" t="s">
        <v>450</v>
      </c>
      <c r="F303">
        <v>105</v>
      </c>
      <c r="G303">
        <v>457.5</v>
      </c>
      <c r="H303">
        <f t="shared" si="4"/>
        <v>1</v>
      </c>
    </row>
    <row r="304" spans="1:8" x14ac:dyDescent="0.25">
      <c r="A304">
        <v>30</v>
      </c>
      <c r="B304" t="str">
        <f>STANDINGS_W[[#This Row],[Team]]&amp;STANDINGS_W[[#This Row],[League]]</f>
        <v>Hopkins SyndicateMain Event Online March 25 League 1</v>
      </c>
      <c r="C304" t="s">
        <v>341</v>
      </c>
      <c r="D304" t="s">
        <v>619</v>
      </c>
      <c r="E304" t="s">
        <v>450</v>
      </c>
      <c r="F304">
        <v>104</v>
      </c>
      <c r="G304">
        <v>451</v>
      </c>
      <c r="H304">
        <f t="shared" si="4"/>
        <v>2</v>
      </c>
    </row>
    <row r="305" spans="1:8" x14ac:dyDescent="0.25">
      <c r="A305">
        <v>36</v>
      </c>
      <c r="B305" t="str">
        <f>STANDINGS_W[[#This Row],[Team]]&amp;STANDINGS_W[[#This Row],[League]]</f>
        <v>K9 || LV1Main Event Online March 25 League 1</v>
      </c>
      <c r="C305" t="s">
        <v>461</v>
      </c>
      <c r="D305" t="s">
        <v>37</v>
      </c>
      <c r="E305" t="s">
        <v>450</v>
      </c>
      <c r="F305">
        <v>103</v>
      </c>
      <c r="G305">
        <v>444.5</v>
      </c>
      <c r="H305">
        <f t="shared" si="4"/>
        <v>3</v>
      </c>
    </row>
    <row r="306" spans="1:8" x14ac:dyDescent="0.25">
      <c r="A306">
        <v>40</v>
      </c>
      <c r="B306" t="str">
        <f>STANDINGS_W[[#This Row],[Team]]&amp;STANDINGS_W[[#This Row],[League]]</f>
        <v>Dos GringosMain Event Online March 25 League 1</v>
      </c>
      <c r="C306" t="s">
        <v>542</v>
      </c>
      <c r="D306" t="s">
        <v>347</v>
      </c>
      <c r="E306" t="s">
        <v>450</v>
      </c>
      <c r="F306">
        <v>102</v>
      </c>
      <c r="G306">
        <v>437.5</v>
      </c>
      <c r="H306">
        <f t="shared" si="4"/>
        <v>4</v>
      </c>
    </row>
    <row r="307" spans="1:8" x14ac:dyDescent="0.25">
      <c r="A307">
        <v>97</v>
      </c>
      <c r="B307" t="str">
        <f>STANDINGS_W[[#This Row],[Team]]&amp;STANDINGS_W[[#This Row],[League]]</f>
        <v>Thats So WONGMain Event Online March 25 League 1</v>
      </c>
      <c r="C307" t="s">
        <v>613</v>
      </c>
      <c r="D307" t="s">
        <v>192</v>
      </c>
      <c r="E307" t="s">
        <v>450</v>
      </c>
      <c r="F307">
        <v>98</v>
      </c>
      <c r="G307">
        <v>390.5</v>
      </c>
      <c r="H307">
        <f t="shared" si="4"/>
        <v>5</v>
      </c>
    </row>
    <row r="308" spans="1:8" x14ac:dyDescent="0.25">
      <c r="A308">
        <v>246</v>
      </c>
      <c r="B308" t="str">
        <f>STANDINGS_W[[#This Row],[Team]]&amp;STANDINGS_W[[#This Row],[League]]</f>
        <v>Wong DongMain Event Online March 25 League 1</v>
      </c>
      <c r="C308" t="s">
        <v>525</v>
      </c>
      <c r="D308" t="s">
        <v>526</v>
      </c>
      <c r="E308" t="s">
        <v>450</v>
      </c>
      <c r="F308">
        <v>88</v>
      </c>
      <c r="G308">
        <v>242</v>
      </c>
      <c r="H308">
        <f t="shared" si="4"/>
        <v>6</v>
      </c>
    </row>
    <row r="309" spans="1:8" x14ac:dyDescent="0.25">
      <c r="A309">
        <v>269</v>
      </c>
      <c r="B309" t="str">
        <f>STANDINGS_W[[#This Row],[Team]]&amp;STANDINGS_W[[#This Row],[League]]</f>
        <v>Delt Thunder XIIIMain Event Online March 25 League 1</v>
      </c>
      <c r="C309" t="s">
        <v>663</v>
      </c>
      <c r="D309" t="s">
        <v>247</v>
      </c>
      <c r="E309" t="s">
        <v>450</v>
      </c>
      <c r="F309">
        <v>86</v>
      </c>
      <c r="G309">
        <v>211</v>
      </c>
      <c r="H309">
        <f t="shared" si="4"/>
        <v>7</v>
      </c>
    </row>
    <row r="310" spans="1:8" x14ac:dyDescent="0.25">
      <c r="A310">
        <v>276</v>
      </c>
      <c r="B310" t="str">
        <f>STANDINGS_W[[#This Row],[Team]]&amp;STANDINGS_W[[#This Row],[League]]</f>
        <v>Team ShookMain Event Online March 25 League 1</v>
      </c>
      <c r="C310" t="s">
        <v>323</v>
      </c>
      <c r="D310" t="s">
        <v>167</v>
      </c>
      <c r="E310" t="s">
        <v>450</v>
      </c>
      <c r="F310">
        <v>86</v>
      </c>
      <c r="G310">
        <v>211</v>
      </c>
      <c r="H310">
        <f t="shared" si="4"/>
        <v>8</v>
      </c>
    </row>
    <row r="311" spans="1:8" x14ac:dyDescent="0.25">
      <c r="A311">
        <v>297</v>
      </c>
      <c r="B311" t="str">
        <f>STANDINGS_W[[#This Row],[Team]]&amp;STANDINGS_W[[#This Row],[League]]</f>
        <v>Elvis Lives MEMain Event Online March 25 League 1</v>
      </c>
      <c r="C311" t="s">
        <v>846</v>
      </c>
      <c r="D311" t="s">
        <v>847</v>
      </c>
      <c r="E311" t="s">
        <v>450</v>
      </c>
      <c r="F311">
        <v>84</v>
      </c>
      <c r="G311">
        <v>180.5</v>
      </c>
      <c r="H311">
        <f t="shared" si="4"/>
        <v>9</v>
      </c>
    </row>
    <row r="312" spans="1:8" x14ac:dyDescent="0.25">
      <c r="A312">
        <v>353</v>
      </c>
      <c r="B312" t="str">
        <f>STANDINGS_W[[#This Row],[Team]]&amp;STANDINGS_W[[#This Row],[League]]</f>
        <v>moversMain Event Online March 25 League 1</v>
      </c>
      <c r="C312" t="s">
        <v>201</v>
      </c>
      <c r="D312" t="s">
        <v>202</v>
      </c>
      <c r="E312" t="s">
        <v>450</v>
      </c>
      <c r="F312">
        <v>81</v>
      </c>
      <c r="G312">
        <v>135.5</v>
      </c>
      <c r="H312">
        <f t="shared" si="4"/>
        <v>10</v>
      </c>
    </row>
    <row r="313" spans="1:8" x14ac:dyDescent="0.25">
      <c r="A313">
        <v>370</v>
      </c>
      <c r="B313" t="str">
        <f>STANDINGS_W[[#This Row],[Team]]&amp;STANDINGS_W[[#This Row],[League]]</f>
        <v>Team LibrosMain Event Online March 25 League 1</v>
      </c>
      <c r="C313" t="s">
        <v>338</v>
      </c>
      <c r="D313" t="s">
        <v>339</v>
      </c>
      <c r="E313" t="s">
        <v>450</v>
      </c>
      <c r="F313">
        <v>80</v>
      </c>
      <c r="G313">
        <v>116.5</v>
      </c>
      <c r="H313">
        <f t="shared" si="4"/>
        <v>11</v>
      </c>
    </row>
    <row r="314" spans="1:8" x14ac:dyDescent="0.25">
      <c r="A314">
        <v>383</v>
      </c>
      <c r="B314" t="str">
        <f>STANDINGS_W[[#This Row],[Team]]&amp;STANDINGS_W[[#This Row],[League]]</f>
        <v>Team WeedeaterMain Event Online March 25 League 1</v>
      </c>
      <c r="C314" t="s">
        <v>600</v>
      </c>
      <c r="D314" t="s">
        <v>266</v>
      </c>
      <c r="E314" t="s">
        <v>450</v>
      </c>
      <c r="F314">
        <v>79</v>
      </c>
      <c r="G314">
        <v>100.5</v>
      </c>
      <c r="H314">
        <f t="shared" si="4"/>
        <v>12</v>
      </c>
    </row>
    <row r="315" spans="1:8" x14ac:dyDescent="0.25">
      <c r="A315">
        <v>424</v>
      </c>
      <c r="B315" t="str">
        <f>STANDINGS_W[[#This Row],[Team]]&amp;STANDINGS_W[[#This Row],[League]]</f>
        <v>Chico Lind's Hermanos - MAIN 3/25Main Event Online March 25 League 1</v>
      </c>
      <c r="C315" t="s">
        <v>834</v>
      </c>
      <c r="D315" t="s">
        <v>186</v>
      </c>
      <c r="E315" t="s">
        <v>450</v>
      </c>
      <c r="F315">
        <v>74</v>
      </c>
      <c r="G315">
        <v>53.5</v>
      </c>
      <c r="H315">
        <f t="shared" si="4"/>
        <v>13</v>
      </c>
    </row>
    <row r="316" spans="1:8" x14ac:dyDescent="0.25">
      <c r="A316">
        <v>429</v>
      </c>
      <c r="B316" t="str">
        <f>STANDINGS_W[[#This Row],[Team]]&amp;STANDINGS_W[[#This Row],[League]]</f>
        <v>Team SchaefferMain Event Online March 25 League 1</v>
      </c>
      <c r="C316" t="s">
        <v>350</v>
      </c>
      <c r="D316" t="s">
        <v>351</v>
      </c>
      <c r="E316" t="s">
        <v>450</v>
      </c>
      <c r="F316">
        <v>74</v>
      </c>
      <c r="G316">
        <v>53.5</v>
      </c>
      <c r="H316">
        <f t="shared" si="4"/>
        <v>14</v>
      </c>
    </row>
    <row r="317" spans="1:8" x14ac:dyDescent="0.25">
      <c r="A317">
        <v>451</v>
      </c>
      <c r="B317" t="str">
        <f>STANDINGS_W[[#This Row],[Team]]&amp;STANDINGS_W[[#This Row],[League]]</f>
        <v>Der KomminskMain Event Online March 25 League 1</v>
      </c>
      <c r="C317" t="s">
        <v>449</v>
      </c>
      <c r="D317" t="s">
        <v>349</v>
      </c>
      <c r="E317" t="s">
        <v>450</v>
      </c>
      <c r="F317">
        <v>69</v>
      </c>
      <c r="G317">
        <v>30.5</v>
      </c>
      <c r="H317">
        <f t="shared" si="4"/>
        <v>15</v>
      </c>
    </row>
    <row r="318" spans="1:8" x14ac:dyDescent="0.25">
      <c r="A318">
        <v>4</v>
      </c>
      <c r="B318" t="str">
        <f>STANDINGS_W[[#This Row],[Team]]&amp;STANDINGS_W[[#This Row],[League]]</f>
        <v>Hell Bent For LeatherMain Event Online March 25 League 2</v>
      </c>
      <c r="C318" t="s">
        <v>414</v>
      </c>
      <c r="D318" t="s">
        <v>92</v>
      </c>
      <c r="E318" t="s">
        <v>415</v>
      </c>
      <c r="F318">
        <v>112</v>
      </c>
      <c r="G318">
        <v>477</v>
      </c>
      <c r="H318">
        <f t="shared" si="4"/>
        <v>1</v>
      </c>
    </row>
    <row r="319" spans="1:8" x14ac:dyDescent="0.25">
      <c r="A319">
        <v>37</v>
      </c>
      <c r="B319" t="str">
        <f>STANDINGS_W[[#This Row],[Team]]&amp;STANDINGS_W[[#This Row],[League]]</f>
        <v>Skillz that KillzMain Event Online March 25 League 2</v>
      </c>
      <c r="C319" t="s">
        <v>511</v>
      </c>
      <c r="D319" t="s">
        <v>183</v>
      </c>
      <c r="E319" t="s">
        <v>415</v>
      </c>
      <c r="F319">
        <v>103</v>
      </c>
      <c r="G319">
        <v>444.5</v>
      </c>
      <c r="H319">
        <f t="shared" si="4"/>
        <v>2</v>
      </c>
    </row>
    <row r="320" spans="1:8" x14ac:dyDescent="0.25">
      <c r="A320">
        <v>80</v>
      </c>
      <c r="B320" t="str">
        <f>STANDINGS_W[[#This Row],[Team]]&amp;STANDINGS_W[[#This Row],[League]]</f>
        <v>The SyndicateMain Event Online March 25 League 2</v>
      </c>
      <c r="C320" t="s">
        <v>537</v>
      </c>
      <c r="D320" t="s">
        <v>72</v>
      </c>
      <c r="E320" t="s">
        <v>415</v>
      </c>
      <c r="F320">
        <v>99</v>
      </c>
      <c r="G320">
        <v>407</v>
      </c>
      <c r="H320">
        <f t="shared" si="4"/>
        <v>3</v>
      </c>
    </row>
    <row r="321" spans="1:8" x14ac:dyDescent="0.25">
      <c r="A321">
        <v>116</v>
      </c>
      <c r="B321" t="str">
        <f>STANDINGS_W[[#This Row],[Team]]&amp;STANDINGS_W[[#This Row],[League]]</f>
        <v>KnuckleheadsMain Event Online March 25 League 2</v>
      </c>
      <c r="C321" t="s">
        <v>606</v>
      </c>
      <c r="D321" t="s">
        <v>113</v>
      </c>
      <c r="E321" t="s">
        <v>415</v>
      </c>
      <c r="F321">
        <v>96</v>
      </c>
      <c r="G321">
        <v>363</v>
      </c>
      <c r="H321">
        <f t="shared" si="4"/>
        <v>4</v>
      </c>
    </row>
    <row r="322" spans="1:8" x14ac:dyDescent="0.25">
      <c r="A322">
        <v>143</v>
      </c>
      <c r="B322" t="str">
        <f>STANDINGS_W[[#This Row],[Team]]&amp;STANDINGS_W[[#This Row],[League]]</f>
        <v>JavierBryantMain Event Online March 25 League 2</v>
      </c>
      <c r="C322" t="s">
        <v>624</v>
      </c>
      <c r="D322" t="s">
        <v>625</v>
      </c>
      <c r="E322" t="s">
        <v>415</v>
      </c>
      <c r="F322">
        <v>94</v>
      </c>
      <c r="G322">
        <v>335</v>
      </c>
      <c r="H322">
        <f t="shared" ref="H322:H385" si="5">IF(E322=E321,H321+1,1)</f>
        <v>5</v>
      </c>
    </row>
    <row r="323" spans="1:8" x14ac:dyDescent="0.25">
      <c r="A323">
        <v>206</v>
      </c>
      <c r="B323" t="str">
        <f>STANDINGS_W[[#This Row],[Team]]&amp;STANDINGS_W[[#This Row],[League]]</f>
        <v>Home Run DerbiesMain Event Online March 25 League 2</v>
      </c>
      <c r="C323" t="s">
        <v>448</v>
      </c>
      <c r="D323" t="s">
        <v>343</v>
      </c>
      <c r="E323" t="s">
        <v>415</v>
      </c>
      <c r="F323">
        <v>90</v>
      </c>
      <c r="G323">
        <v>272.5</v>
      </c>
      <c r="H323">
        <f t="shared" si="5"/>
        <v>6</v>
      </c>
    </row>
    <row r="324" spans="1:8" x14ac:dyDescent="0.25">
      <c r="A324">
        <v>275</v>
      </c>
      <c r="B324" t="str">
        <f>STANDINGS_W[[#This Row],[Team]]&amp;STANDINGS_W[[#This Row],[League]]</f>
        <v>Plati-pusesMain Event Online March 25 League 2</v>
      </c>
      <c r="C324" t="s">
        <v>279</v>
      </c>
      <c r="D324" t="s">
        <v>280</v>
      </c>
      <c r="E324" t="s">
        <v>415</v>
      </c>
      <c r="F324">
        <v>86</v>
      </c>
      <c r="G324">
        <v>211</v>
      </c>
      <c r="H324">
        <f t="shared" si="5"/>
        <v>7</v>
      </c>
    </row>
    <row r="325" spans="1:8" x14ac:dyDescent="0.25">
      <c r="A325">
        <v>284</v>
      </c>
      <c r="B325" t="str">
        <f>STANDINGS_W[[#This Row],[Team]]&amp;STANDINGS_W[[#This Row],[League]]</f>
        <v>Kris BryantMain Event Online March 25 League 2</v>
      </c>
      <c r="C325" t="s">
        <v>751</v>
      </c>
      <c r="D325" t="s">
        <v>752</v>
      </c>
      <c r="E325" t="s">
        <v>415</v>
      </c>
      <c r="F325">
        <v>85</v>
      </c>
      <c r="G325">
        <v>196</v>
      </c>
      <c r="H325">
        <f t="shared" si="5"/>
        <v>8</v>
      </c>
    </row>
    <row r="326" spans="1:8" x14ac:dyDescent="0.25">
      <c r="A326">
        <v>304</v>
      </c>
      <c r="B326" t="str">
        <f>STANDINGS_W[[#This Row],[Team]]&amp;STANDINGS_W[[#This Row],[League]]</f>
        <v>Stoop Ball 1Main Event Online March 25 League 2</v>
      </c>
      <c r="C326" t="s">
        <v>252</v>
      </c>
      <c r="D326" t="s">
        <v>253</v>
      </c>
      <c r="E326" t="s">
        <v>415</v>
      </c>
      <c r="F326">
        <v>84</v>
      </c>
      <c r="G326">
        <v>180.5</v>
      </c>
      <c r="H326">
        <f t="shared" si="5"/>
        <v>9</v>
      </c>
    </row>
    <row r="327" spans="1:8" x14ac:dyDescent="0.25">
      <c r="A327">
        <v>317</v>
      </c>
      <c r="B327" t="str">
        <f>STANDINGS_W[[#This Row],[Team]]&amp;STANDINGS_W[[#This Row],[League]]</f>
        <v>Pine Tar Pros- ME1Main Event Online March 25 League 2</v>
      </c>
      <c r="C327" t="s">
        <v>348</v>
      </c>
      <c r="D327" t="s">
        <v>50</v>
      </c>
      <c r="E327" t="s">
        <v>415</v>
      </c>
      <c r="F327">
        <v>83</v>
      </c>
      <c r="G327">
        <v>163</v>
      </c>
      <c r="H327">
        <f t="shared" si="5"/>
        <v>10</v>
      </c>
    </row>
    <row r="328" spans="1:8" x14ac:dyDescent="0.25">
      <c r="A328">
        <v>387</v>
      </c>
      <c r="B328" t="str">
        <f>STANDINGS_W[[#This Row],[Team]]&amp;STANDINGS_W[[#This Row],[League]]</f>
        <v>Roy Rogers McFreelyMain Event Online March 25 League 2</v>
      </c>
      <c r="C328" t="s">
        <v>797</v>
      </c>
      <c r="D328" t="s">
        <v>798</v>
      </c>
      <c r="E328" t="s">
        <v>415</v>
      </c>
      <c r="F328">
        <v>78</v>
      </c>
      <c r="G328">
        <v>92.5</v>
      </c>
      <c r="H328">
        <f t="shared" si="5"/>
        <v>11</v>
      </c>
    </row>
    <row r="329" spans="1:8" x14ac:dyDescent="0.25">
      <c r="A329">
        <v>388</v>
      </c>
      <c r="B329" t="str">
        <f>STANDINGS_W[[#This Row],[Team]]&amp;STANDINGS_W[[#This Row],[League]]</f>
        <v>Team MadaniMain Event Online March 25 League 2</v>
      </c>
      <c r="C329" t="s">
        <v>153</v>
      </c>
      <c r="D329" t="s">
        <v>153</v>
      </c>
      <c r="E329" t="s">
        <v>415</v>
      </c>
      <c r="F329">
        <v>78</v>
      </c>
      <c r="G329">
        <v>92.5</v>
      </c>
      <c r="H329">
        <f t="shared" si="5"/>
        <v>12</v>
      </c>
    </row>
    <row r="330" spans="1:8" x14ac:dyDescent="0.25">
      <c r="A330">
        <v>394</v>
      </c>
      <c r="B330" t="str">
        <f>STANDINGS_W[[#This Row],[Team]]&amp;STANDINGS_W[[#This Row],[League]]</f>
        <v>MustSeeTV314{M1}Main Event Online March 25 League 2</v>
      </c>
      <c r="C330" t="s">
        <v>648</v>
      </c>
      <c r="D330" t="s">
        <v>40</v>
      </c>
      <c r="E330" t="s">
        <v>415</v>
      </c>
      <c r="F330">
        <v>77</v>
      </c>
      <c r="G330">
        <v>84.5</v>
      </c>
      <c r="H330">
        <f t="shared" si="5"/>
        <v>13</v>
      </c>
    </row>
    <row r="331" spans="1:8" x14ac:dyDescent="0.25">
      <c r="A331">
        <v>406</v>
      </c>
      <c r="B331" t="str">
        <f>STANDINGS_W[[#This Row],[Team]]&amp;STANDINGS_W[[#This Row],[League]]</f>
        <v>Ms. Booty ButtMain Event Online March 25 League 2</v>
      </c>
      <c r="C331" t="s">
        <v>804</v>
      </c>
      <c r="D331" t="s">
        <v>805</v>
      </c>
      <c r="E331" t="s">
        <v>415</v>
      </c>
      <c r="F331">
        <v>76</v>
      </c>
      <c r="G331">
        <v>74.5</v>
      </c>
      <c r="H331">
        <f t="shared" si="5"/>
        <v>14</v>
      </c>
    </row>
    <row r="332" spans="1:8" x14ac:dyDescent="0.25">
      <c r="A332">
        <v>436</v>
      </c>
      <c r="B332" t="str">
        <f>STANDINGS_W[[#This Row],[Team]]&amp;STANDINGS_W[[#This Row],[League]]</f>
        <v>Lords of FurbushMain Event Online March 25 League 2</v>
      </c>
      <c r="C332" t="s">
        <v>816</v>
      </c>
      <c r="D332" t="s">
        <v>258</v>
      </c>
      <c r="E332" t="s">
        <v>415</v>
      </c>
      <c r="F332">
        <v>73</v>
      </c>
      <c r="G332">
        <v>44.5</v>
      </c>
      <c r="H332">
        <f t="shared" si="5"/>
        <v>15</v>
      </c>
    </row>
    <row r="333" spans="1:8" x14ac:dyDescent="0.25">
      <c r="A333">
        <v>10</v>
      </c>
      <c r="B333" t="str">
        <f>STANDINGS_W[[#This Row],[Team]]&amp;STANDINGS_W[[#This Row],[League]]</f>
        <v>JK ALL THE WAY MAINMain Event Online March 25 League 3</v>
      </c>
      <c r="C333" t="s">
        <v>346</v>
      </c>
      <c r="D333" t="s">
        <v>166</v>
      </c>
      <c r="E333" t="s">
        <v>445</v>
      </c>
      <c r="F333">
        <v>109</v>
      </c>
      <c r="G333">
        <v>470</v>
      </c>
      <c r="H333">
        <f t="shared" si="5"/>
        <v>1</v>
      </c>
    </row>
    <row r="334" spans="1:8" x14ac:dyDescent="0.25">
      <c r="A334">
        <v>61</v>
      </c>
      <c r="B334" t="str">
        <f>STANDINGS_W[[#This Row],[Team]]&amp;STANDINGS_W[[#This Row],[League]]</f>
        <v>Fast Eddie Felson MEMain Event Online March 25 League 3</v>
      </c>
      <c r="C334" t="s">
        <v>388</v>
      </c>
      <c r="D334" t="s">
        <v>236</v>
      </c>
      <c r="E334" t="s">
        <v>445</v>
      </c>
      <c r="F334">
        <v>100</v>
      </c>
      <c r="G334">
        <v>420</v>
      </c>
      <c r="H334">
        <f t="shared" si="5"/>
        <v>2</v>
      </c>
    </row>
    <row r="335" spans="1:8" x14ac:dyDescent="0.25">
      <c r="A335">
        <v>77</v>
      </c>
      <c r="B335" t="str">
        <f>STANDINGS_W[[#This Row],[Team]]&amp;STANDINGS_W[[#This Row],[League]]</f>
        <v>Team WarnkenMain Event Online March 25 League 3</v>
      </c>
      <c r="C335" t="s">
        <v>681</v>
      </c>
      <c r="D335" t="s">
        <v>682</v>
      </c>
      <c r="E335" t="s">
        <v>445</v>
      </c>
      <c r="F335">
        <v>99</v>
      </c>
      <c r="G335">
        <v>407</v>
      </c>
      <c r="H335">
        <f t="shared" si="5"/>
        <v>3</v>
      </c>
    </row>
    <row r="336" spans="1:8" x14ac:dyDescent="0.25">
      <c r="A336">
        <v>119</v>
      </c>
      <c r="B336" t="str">
        <f>STANDINGS_W[[#This Row],[Team]]&amp;STANDINGS_W[[#This Row],[League]]</f>
        <v>Soggy Bottom BoysMain Event Online March 25 League 3</v>
      </c>
      <c r="C336" t="s">
        <v>454</v>
      </c>
      <c r="D336" t="s">
        <v>35</v>
      </c>
      <c r="E336" t="s">
        <v>445</v>
      </c>
      <c r="F336">
        <v>96</v>
      </c>
      <c r="G336">
        <v>363</v>
      </c>
      <c r="H336">
        <f t="shared" si="5"/>
        <v>4</v>
      </c>
    </row>
    <row r="337" spans="1:8" x14ac:dyDescent="0.25">
      <c r="A337">
        <v>122</v>
      </c>
      <c r="B337" t="str">
        <f>STANDINGS_W[[#This Row],[Team]]&amp;STANDINGS_W[[#This Row],[League]]</f>
        <v>Team MitchellMain Event Online March 25 League 3</v>
      </c>
      <c r="C337" t="s">
        <v>400</v>
      </c>
      <c r="D337" t="s">
        <v>401</v>
      </c>
      <c r="E337" t="s">
        <v>445</v>
      </c>
      <c r="F337">
        <v>96</v>
      </c>
      <c r="G337">
        <v>363</v>
      </c>
      <c r="H337">
        <f t="shared" si="5"/>
        <v>5</v>
      </c>
    </row>
    <row r="338" spans="1:8" x14ac:dyDescent="0.25">
      <c r="A338">
        <v>138</v>
      </c>
      <c r="B338" t="str">
        <f>STANDINGS_W[[#This Row],[Team]]&amp;STANDINGS_W[[#This Row],[League]]</f>
        <v>Ybor City RollersMain Event Online March 25 League 3</v>
      </c>
      <c r="C338" t="s">
        <v>740</v>
      </c>
      <c r="D338" t="s">
        <v>741</v>
      </c>
      <c r="E338" t="s">
        <v>445</v>
      </c>
      <c r="F338">
        <v>95</v>
      </c>
      <c r="G338">
        <v>348.5</v>
      </c>
      <c r="H338">
        <f t="shared" si="5"/>
        <v>6</v>
      </c>
    </row>
    <row r="339" spans="1:8" x14ac:dyDescent="0.25">
      <c r="A339">
        <v>205</v>
      </c>
      <c r="B339" t="str">
        <f>STANDINGS_W[[#This Row],[Team]]&amp;STANDINGS_W[[#This Row],[League]]</f>
        <v>Good Luck Catching KelceMain Event Online March 25 League 3</v>
      </c>
      <c r="C339" t="s">
        <v>536</v>
      </c>
      <c r="D339" t="s">
        <v>324</v>
      </c>
      <c r="E339" t="s">
        <v>445</v>
      </c>
      <c r="F339">
        <v>90</v>
      </c>
      <c r="G339">
        <v>272.5</v>
      </c>
      <c r="H339">
        <f t="shared" si="5"/>
        <v>7</v>
      </c>
    </row>
    <row r="340" spans="1:8" x14ac:dyDescent="0.25">
      <c r="A340">
        <v>249</v>
      </c>
      <c r="B340" t="str">
        <f>STANDINGS_W[[#This Row],[Team]]&amp;STANDINGS_W[[#This Row],[League]]</f>
        <v>Dead RedMain Event Online March 25 League 3</v>
      </c>
      <c r="C340" t="s">
        <v>325</v>
      </c>
      <c r="D340" t="s">
        <v>326</v>
      </c>
      <c r="E340" t="s">
        <v>445</v>
      </c>
      <c r="F340">
        <v>87</v>
      </c>
      <c r="G340">
        <v>226</v>
      </c>
      <c r="H340">
        <f t="shared" si="5"/>
        <v>8</v>
      </c>
    </row>
    <row r="341" spans="1:8" x14ac:dyDescent="0.25">
      <c r="A341">
        <v>278</v>
      </c>
      <c r="B341" t="str">
        <f>STANDINGS_W[[#This Row],[Team]]&amp;STANDINGS_W[[#This Row],[League]]</f>
        <v>B and T SlumpBusters SquadMain Event Online March 25 League 3</v>
      </c>
      <c r="C341" t="s">
        <v>547</v>
      </c>
      <c r="D341" t="s">
        <v>548</v>
      </c>
      <c r="E341" t="s">
        <v>445</v>
      </c>
      <c r="F341">
        <v>85</v>
      </c>
      <c r="G341">
        <v>196</v>
      </c>
      <c r="H341">
        <f t="shared" si="5"/>
        <v>9</v>
      </c>
    </row>
    <row r="342" spans="1:8" x14ac:dyDescent="0.25">
      <c r="A342">
        <v>280</v>
      </c>
      <c r="B342" t="str">
        <f>STANDINGS_W[[#This Row],[Team]]&amp;STANDINGS_W[[#This Row],[League]]</f>
        <v>Bash Buds 2.0Main Event Online March 25 League 3</v>
      </c>
      <c r="C342" t="s">
        <v>779</v>
      </c>
      <c r="D342" t="s">
        <v>322</v>
      </c>
      <c r="E342" t="s">
        <v>445</v>
      </c>
      <c r="F342">
        <v>85</v>
      </c>
      <c r="G342">
        <v>196</v>
      </c>
      <c r="H342">
        <f t="shared" si="5"/>
        <v>10</v>
      </c>
    </row>
    <row r="343" spans="1:8" x14ac:dyDescent="0.25">
      <c r="A343">
        <v>328</v>
      </c>
      <c r="B343" t="str">
        <f>STANDINGS_W[[#This Row],[Team]]&amp;STANDINGS_W[[#This Row],[League]]</f>
        <v>squiresMain Event Online March 25 League 3</v>
      </c>
      <c r="C343" t="s">
        <v>829</v>
      </c>
      <c r="D343" t="s">
        <v>150</v>
      </c>
      <c r="E343" t="s">
        <v>445</v>
      </c>
      <c r="F343">
        <v>83</v>
      </c>
      <c r="G343">
        <v>163</v>
      </c>
      <c r="H343">
        <f t="shared" si="5"/>
        <v>11</v>
      </c>
    </row>
    <row r="344" spans="1:8" x14ac:dyDescent="0.25">
      <c r="A344">
        <v>442</v>
      </c>
      <c r="B344" t="str">
        <f>STANDINGS_W[[#This Row],[Team]]&amp;STANDINGS_W[[#This Row],[League]]</f>
        <v>LollygaggersMain Event Online March 25 League 3</v>
      </c>
      <c r="C344" t="s">
        <v>352</v>
      </c>
      <c r="D344" t="s">
        <v>353</v>
      </c>
      <c r="E344" t="s">
        <v>445</v>
      </c>
      <c r="F344">
        <v>72</v>
      </c>
      <c r="G344">
        <v>39</v>
      </c>
      <c r="H344">
        <f t="shared" si="5"/>
        <v>12</v>
      </c>
    </row>
    <row r="345" spans="1:8" x14ac:dyDescent="0.25">
      <c r="A345">
        <v>445</v>
      </c>
      <c r="B345" t="str">
        <f>STANDINGS_W[[#This Row],[Team]]&amp;STANDINGS_W[[#This Row],[League]]</f>
        <v>wildcatsMain Event Online March 25 League 3</v>
      </c>
      <c r="C345" t="s">
        <v>870</v>
      </c>
      <c r="D345" t="s">
        <v>107</v>
      </c>
      <c r="E345" t="s">
        <v>445</v>
      </c>
      <c r="F345">
        <v>71</v>
      </c>
      <c r="G345">
        <v>36.5</v>
      </c>
      <c r="H345">
        <f t="shared" si="5"/>
        <v>13</v>
      </c>
    </row>
    <row r="346" spans="1:8" x14ac:dyDescent="0.25">
      <c r="A346">
        <v>448</v>
      </c>
      <c r="B346" t="str">
        <f>STANDINGS_W[[#This Row],[Team]]&amp;STANDINGS_W[[#This Row],[League]]</f>
        <v>Xmus Jaxon Flaxon WaxonMain Event Online March 25 League 3</v>
      </c>
      <c r="C346" t="s">
        <v>729</v>
      </c>
      <c r="D346" t="s">
        <v>382</v>
      </c>
      <c r="E346" t="s">
        <v>445</v>
      </c>
      <c r="F346">
        <v>70</v>
      </c>
      <c r="G346">
        <v>34</v>
      </c>
      <c r="H346">
        <f t="shared" si="5"/>
        <v>14</v>
      </c>
    </row>
    <row r="347" spans="1:8" x14ac:dyDescent="0.25">
      <c r="A347">
        <v>461</v>
      </c>
      <c r="B347" t="str">
        <f>STANDINGS_W[[#This Row],[Team]]&amp;STANDINGS_W[[#This Row],[League]]</f>
        <v>THE GAMBURGERMain Event Online March 25 League 3</v>
      </c>
      <c r="C347" t="s">
        <v>802</v>
      </c>
      <c r="D347" t="s">
        <v>794</v>
      </c>
      <c r="E347" t="s">
        <v>445</v>
      </c>
      <c r="F347">
        <v>67</v>
      </c>
      <c r="G347">
        <v>22</v>
      </c>
      <c r="H347">
        <f t="shared" si="5"/>
        <v>15</v>
      </c>
    </row>
    <row r="348" spans="1:8" x14ac:dyDescent="0.25">
      <c r="A348">
        <v>103</v>
      </c>
      <c r="B348" t="str">
        <f>STANDINGS_W[[#This Row],[Team]]&amp;STANDINGS_W[[#This Row],[League]]</f>
        <v>Glenneration XMain Event Online March 27 8 pm ET League 1</v>
      </c>
      <c r="C348" t="s">
        <v>145</v>
      </c>
      <c r="D348" t="s">
        <v>146</v>
      </c>
      <c r="E348" t="s">
        <v>464</v>
      </c>
      <c r="F348">
        <v>97</v>
      </c>
      <c r="G348">
        <v>377</v>
      </c>
      <c r="H348">
        <f t="shared" si="5"/>
        <v>1</v>
      </c>
    </row>
    <row r="349" spans="1:8" x14ac:dyDescent="0.25">
      <c r="A349">
        <v>120</v>
      </c>
      <c r="B349" t="str">
        <f>STANDINGS_W[[#This Row],[Team]]&amp;STANDINGS_W[[#This Row],[League]]</f>
        <v>SweatsMain Event Online March 27 8 pm ET League 1</v>
      </c>
      <c r="C349" t="s">
        <v>591</v>
      </c>
      <c r="D349" t="s">
        <v>192</v>
      </c>
      <c r="E349" t="s">
        <v>464</v>
      </c>
      <c r="F349">
        <v>96</v>
      </c>
      <c r="G349">
        <v>363</v>
      </c>
      <c r="H349">
        <f t="shared" si="5"/>
        <v>2</v>
      </c>
    </row>
    <row r="350" spans="1:8" x14ac:dyDescent="0.25">
      <c r="A350">
        <v>125</v>
      </c>
      <c r="B350" t="str">
        <f>STANDINGS_W[[#This Row],[Team]]&amp;STANDINGS_W[[#This Row],[League]]</f>
        <v>The Notorious C.O.Z.Main Event Online March 27 8 pm ET League 1</v>
      </c>
      <c r="C350" t="s">
        <v>491</v>
      </c>
      <c r="D350" t="s">
        <v>122</v>
      </c>
      <c r="E350" t="s">
        <v>464</v>
      </c>
      <c r="F350">
        <v>96</v>
      </c>
      <c r="G350">
        <v>363</v>
      </c>
      <c r="H350">
        <f t="shared" si="5"/>
        <v>3</v>
      </c>
    </row>
    <row r="351" spans="1:8" x14ac:dyDescent="0.25">
      <c r="A351">
        <v>127</v>
      </c>
      <c r="B351" t="str">
        <f>STANDINGS_W[[#This Row],[Team]]&amp;STANDINGS_W[[#This Row],[League]]</f>
        <v>Flopped the NutsMain Event Online March 27 8 pm ET League 1</v>
      </c>
      <c r="C351" t="s">
        <v>389</v>
      </c>
      <c r="D351" t="s">
        <v>117</v>
      </c>
      <c r="E351" t="s">
        <v>464</v>
      </c>
      <c r="F351">
        <v>95</v>
      </c>
      <c r="G351">
        <v>348.5</v>
      </c>
      <c r="H351">
        <f t="shared" si="5"/>
        <v>4</v>
      </c>
    </row>
    <row r="352" spans="1:8" x14ac:dyDescent="0.25">
      <c r="A352">
        <v>146</v>
      </c>
      <c r="B352" t="str">
        <f>STANDINGS_W[[#This Row],[Team]]&amp;STANDINGS_W[[#This Row],[League]]</f>
        <v>PTBNLsMain Event Online March 27 8 pm ET League 1</v>
      </c>
      <c r="C352" t="s">
        <v>463</v>
      </c>
      <c r="D352" t="s">
        <v>175</v>
      </c>
      <c r="E352" t="s">
        <v>464</v>
      </c>
      <c r="F352">
        <v>94</v>
      </c>
      <c r="G352">
        <v>335</v>
      </c>
      <c r="H352">
        <f t="shared" si="5"/>
        <v>5</v>
      </c>
    </row>
    <row r="353" spans="1:8" x14ac:dyDescent="0.25">
      <c r="A353">
        <v>159</v>
      </c>
      <c r="B353" t="str">
        <f>STANDINGS_W[[#This Row],[Team]]&amp;STANDINGS_W[[#This Row],[League]]</f>
        <v>Hell Bent For LeatherMain Event Online March 27 8 pm ET League 1</v>
      </c>
      <c r="C353" t="s">
        <v>414</v>
      </c>
      <c r="D353" t="s">
        <v>92</v>
      </c>
      <c r="E353" t="s">
        <v>464</v>
      </c>
      <c r="F353">
        <v>93</v>
      </c>
      <c r="G353">
        <v>321</v>
      </c>
      <c r="H353">
        <f t="shared" si="5"/>
        <v>6</v>
      </c>
    </row>
    <row r="354" spans="1:8" x14ac:dyDescent="0.25">
      <c r="A354">
        <v>197</v>
      </c>
      <c r="B354" t="str">
        <f>STANDINGS_W[[#This Row],[Team]]&amp;STANDINGS_W[[#This Row],[League]]</f>
        <v>The NorthsidersMain Event Online March 27 8 pm ET League 1</v>
      </c>
      <c r="C354" t="s">
        <v>219</v>
      </c>
      <c r="D354" t="s">
        <v>220</v>
      </c>
      <c r="E354" t="s">
        <v>464</v>
      </c>
      <c r="F354">
        <v>91</v>
      </c>
      <c r="G354">
        <v>289.5</v>
      </c>
      <c r="H354">
        <f t="shared" si="5"/>
        <v>7</v>
      </c>
    </row>
    <row r="355" spans="1:8" x14ac:dyDescent="0.25">
      <c r="A355">
        <v>211</v>
      </c>
      <c r="B355" t="str">
        <f>STANDINGS_W[[#This Row],[Team]]&amp;STANDINGS_W[[#This Row],[League]]</f>
        <v>MulleteersMain Event Online March 27 8 pm ET League 1</v>
      </c>
      <c r="C355" t="s">
        <v>366</v>
      </c>
      <c r="D355" t="s">
        <v>191</v>
      </c>
      <c r="E355" t="s">
        <v>464</v>
      </c>
      <c r="F355">
        <v>90</v>
      </c>
      <c r="G355">
        <v>272.5</v>
      </c>
      <c r="H355">
        <f t="shared" si="5"/>
        <v>8</v>
      </c>
    </row>
    <row r="356" spans="1:8" x14ac:dyDescent="0.25">
      <c r="A356">
        <v>217</v>
      </c>
      <c r="B356" t="str">
        <f>STANDINGS_W[[#This Row],[Team]]&amp;STANDINGS_W[[#This Row],[League]]</f>
        <v>Team kingMain Event Online March 27 8 pm ET League 1</v>
      </c>
      <c r="C356" t="s">
        <v>309</v>
      </c>
      <c r="D356" t="s">
        <v>110</v>
      </c>
      <c r="E356" t="s">
        <v>464</v>
      </c>
      <c r="F356">
        <v>90</v>
      </c>
      <c r="G356">
        <v>272.5</v>
      </c>
      <c r="H356">
        <f t="shared" si="5"/>
        <v>9</v>
      </c>
    </row>
    <row r="357" spans="1:8" x14ac:dyDescent="0.25">
      <c r="A357">
        <v>228</v>
      </c>
      <c r="B357" t="str">
        <f>STANDINGS_W[[#This Row],[Team]]&amp;STANDINGS_W[[#This Row],[League]]</f>
        <v>Team FernicolaMain Event Online March 27 8 pm ET League 1</v>
      </c>
      <c r="C357" t="s">
        <v>313</v>
      </c>
      <c r="D357" t="s">
        <v>314</v>
      </c>
      <c r="E357" t="s">
        <v>464</v>
      </c>
      <c r="F357">
        <v>89</v>
      </c>
      <c r="G357">
        <v>256</v>
      </c>
      <c r="H357">
        <f t="shared" si="5"/>
        <v>10</v>
      </c>
    </row>
    <row r="358" spans="1:8" x14ac:dyDescent="0.25">
      <c r="A358">
        <v>308</v>
      </c>
      <c r="B358" t="str">
        <f>STANDINGS_W[[#This Row],[Team]]&amp;STANDINGS_W[[#This Row],[League]]</f>
        <v>AlwaysMain Event Online March 27 8 pm ET League 1</v>
      </c>
      <c r="C358" t="s">
        <v>714</v>
      </c>
      <c r="D358" t="s">
        <v>715</v>
      </c>
      <c r="E358" t="s">
        <v>464</v>
      </c>
      <c r="F358">
        <v>83</v>
      </c>
      <c r="G358">
        <v>163</v>
      </c>
      <c r="H358">
        <f t="shared" si="5"/>
        <v>11</v>
      </c>
    </row>
    <row r="359" spans="1:8" x14ac:dyDescent="0.25">
      <c r="A359">
        <v>316</v>
      </c>
      <c r="B359" t="str">
        <f>STANDINGS_W[[#This Row],[Team]]&amp;STANDINGS_W[[#This Row],[League]]</f>
        <v>If You Like Pina MoncadaMain Event Online March 27 8 pm ET League 1</v>
      </c>
      <c r="C359" t="s">
        <v>652</v>
      </c>
      <c r="D359" t="s">
        <v>275</v>
      </c>
      <c r="E359" t="s">
        <v>464</v>
      </c>
      <c r="F359">
        <v>83</v>
      </c>
      <c r="G359">
        <v>163</v>
      </c>
      <c r="H359">
        <f t="shared" si="5"/>
        <v>12</v>
      </c>
    </row>
    <row r="360" spans="1:8" x14ac:dyDescent="0.25">
      <c r="A360">
        <v>368</v>
      </c>
      <c r="B360" t="str">
        <f>STANDINGS_W[[#This Row],[Team]]&amp;STANDINGS_W[[#This Row],[League]]</f>
        <v>Stricks SlumpBusters 2Main Event Online March 27 8 pm ET League 1</v>
      </c>
      <c r="C360" t="s">
        <v>825</v>
      </c>
      <c r="D360" t="s">
        <v>245</v>
      </c>
      <c r="E360" t="s">
        <v>464</v>
      </c>
      <c r="F360">
        <v>80</v>
      </c>
      <c r="G360">
        <v>116.5</v>
      </c>
      <c r="H360">
        <f t="shared" si="5"/>
        <v>13</v>
      </c>
    </row>
    <row r="361" spans="1:8" x14ac:dyDescent="0.25">
      <c r="A361">
        <v>421</v>
      </c>
      <c r="B361" t="str">
        <f>STANDINGS_W[[#This Row],[Team]]&amp;STANDINGS_W[[#This Row],[League]]</f>
        <v>Team ShookMain Event Online March 27 8 pm ET League 1</v>
      </c>
      <c r="C361" t="s">
        <v>323</v>
      </c>
      <c r="D361" t="s">
        <v>168</v>
      </c>
      <c r="E361" t="s">
        <v>464</v>
      </c>
      <c r="F361">
        <v>75</v>
      </c>
      <c r="G361">
        <v>64</v>
      </c>
      <c r="H361">
        <f t="shared" si="5"/>
        <v>14</v>
      </c>
    </row>
    <row r="362" spans="1:8" x14ac:dyDescent="0.25">
      <c r="A362">
        <v>474</v>
      </c>
      <c r="B362" t="str">
        <f>STANDINGS_W[[#This Row],[Team]]&amp;STANDINGS_W[[#This Row],[League]]</f>
        <v>Team venezianoMain Event Online March 27 8 pm ET League 1</v>
      </c>
      <c r="C362" t="s">
        <v>635</v>
      </c>
      <c r="D362" t="s">
        <v>636</v>
      </c>
      <c r="E362" t="s">
        <v>464</v>
      </c>
      <c r="F362">
        <v>62</v>
      </c>
      <c r="G362">
        <v>9.5</v>
      </c>
      <c r="H362">
        <f t="shared" si="5"/>
        <v>15</v>
      </c>
    </row>
    <row r="363" spans="1:8" x14ac:dyDescent="0.25">
      <c r="A363">
        <v>19</v>
      </c>
      <c r="B363" t="str">
        <f>STANDINGS_W[[#This Row],[Team]]&amp;STANDINGS_W[[#This Row],[League]]</f>
        <v>Low TalkersMain Event Online March 27 8 pm ET League 2</v>
      </c>
      <c r="C363" t="s">
        <v>189</v>
      </c>
      <c r="D363" t="s">
        <v>190</v>
      </c>
      <c r="E363" t="s">
        <v>479</v>
      </c>
      <c r="F363">
        <v>106</v>
      </c>
      <c r="G363">
        <v>462</v>
      </c>
      <c r="H363">
        <f t="shared" si="5"/>
        <v>1</v>
      </c>
    </row>
    <row r="364" spans="1:8" x14ac:dyDescent="0.25">
      <c r="A364">
        <v>108</v>
      </c>
      <c r="B364" t="str">
        <f>STANDINGS_W[[#This Row],[Team]]&amp;STANDINGS_W[[#This Row],[League]]</f>
        <v>Team LibrosMain Event Online March 27 8 pm ET League 2</v>
      </c>
      <c r="C364" t="s">
        <v>338</v>
      </c>
      <c r="D364" t="s">
        <v>339</v>
      </c>
      <c r="E364" t="s">
        <v>479</v>
      </c>
      <c r="F364">
        <v>97</v>
      </c>
      <c r="G364">
        <v>377</v>
      </c>
      <c r="H364">
        <f t="shared" si="5"/>
        <v>2</v>
      </c>
    </row>
    <row r="365" spans="1:8" x14ac:dyDescent="0.25">
      <c r="A365">
        <v>129</v>
      </c>
      <c r="B365" t="str">
        <f>STANDINGS_W[[#This Row],[Team]]&amp;STANDINGS_W[[#This Row],[League]]</f>
        <v>Hoss CartwrightMain Event Online March 27 8 pm ET League 2</v>
      </c>
      <c r="C365" t="s">
        <v>292</v>
      </c>
      <c r="D365" t="s">
        <v>242</v>
      </c>
      <c r="E365" t="s">
        <v>479</v>
      </c>
      <c r="F365">
        <v>95</v>
      </c>
      <c r="G365">
        <v>348.5</v>
      </c>
      <c r="H365">
        <f t="shared" si="5"/>
        <v>3</v>
      </c>
    </row>
    <row r="366" spans="1:8" x14ac:dyDescent="0.25">
      <c r="A366">
        <v>150</v>
      </c>
      <c r="B366" t="str">
        <f>STANDINGS_W[[#This Row],[Team]]&amp;STANDINGS_W[[#This Row],[League]]</f>
        <v>Terminal GravityMain Event Online March 27 8 pm ET League 2</v>
      </c>
      <c r="C366" t="s">
        <v>674</v>
      </c>
      <c r="D366" t="s">
        <v>82</v>
      </c>
      <c r="E366" t="s">
        <v>479</v>
      </c>
      <c r="F366">
        <v>94</v>
      </c>
      <c r="G366">
        <v>335</v>
      </c>
      <c r="H366">
        <f t="shared" si="5"/>
        <v>4</v>
      </c>
    </row>
    <row r="367" spans="1:8" x14ac:dyDescent="0.25">
      <c r="A367">
        <v>168</v>
      </c>
      <c r="B367" t="str">
        <f>STANDINGS_W[[#This Row],[Team]]&amp;STANDINGS_W[[#This Row],[League]]</f>
        <v>BABIP McBatflipsMain Event Online March 27 8 pm ET League 2</v>
      </c>
      <c r="C367" t="s">
        <v>305</v>
      </c>
      <c r="D367" t="s">
        <v>24</v>
      </c>
      <c r="E367" t="s">
        <v>479</v>
      </c>
      <c r="F367">
        <v>92</v>
      </c>
      <c r="G367">
        <v>305.5</v>
      </c>
      <c r="H367">
        <f t="shared" si="5"/>
        <v>5</v>
      </c>
    </row>
    <row r="368" spans="1:8" x14ac:dyDescent="0.25">
      <c r="A368">
        <v>180</v>
      </c>
      <c r="B368" t="str">
        <f>STANDINGS_W[[#This Row],[Team]]&amp;STANDINGS_W[[#This Row],[League]]</f>
        <v>Team CameronMain Event Online March 27 8 pm ET League 2</v>
      </c>
      <c r="C368" t="s">
        <v>85</v>
      </c>
      <c r="D368" t="s">
        <v>86</v>
      </c>
      <c r="E368" t="s">
        <v>479</v>
      </c>
      <c r="F368">
        <v>92</v>
      </c>
      <c r="G368">
        <v>305.5</v>
      </c>
      <c r="H368">
        <f t="shared" si="5"/>
        <v>6</v>
      </c>
    </row>
    <row r="369" spans="1:8" x14ac:dyDescent="0.25">
      <c r="A369">
        <v>231</v>
      </c>
      <c r="B369" t="str">
        <f>STANDINGS_W[[#This Row],[Team]]&amp;STANDINGS_W[[#This Row],[League]]</f>
        <v>huskiesMain Event Online March 27 8 pm ET League 2</v>
      </c>
      <c r="C369" t="s">
        <v>675</v>
      </c>
      <c r="D369" t="s">
        <v>107</v>
      </c>
      <c r="E369" t="s">
        <v>479</v>
      </c>
      <c r="F369">
        <v>89</v>
      </c>
      <c r="G369">
        <v>256</v>
      </c>
      <c r="H369">
        <f t="shared" si="5"/>
        <v>7</v>
      </c>
    </row>
    <row r="370" spans="1:8" x14ac:dyDescent="0.25">
      <c r="A370">
        <v>281</v>
      </c>
      <c r="B370" t="str">
        <f>STANDINGS_W[[#This Row],[Team]]&amp;STANDINGS_W[[#This Row],[League]]</f>
        <v>Home Run DerbiesMain Event Online March 27 8 pm ET League 2</v>
      </c>
      <c r="C370" t="s">
        <v>448</v>
      </c>
      <c r="D370" t="s">
        <v>343</v>
      </c>
      <c r="E370" t="s">
        <v>479</v>
      </c>
      <c r="F370">
        <v>85</v>
      </c>
      <c r="G370">
        <v>196</v>
      </c>
      <c r="H370">
        <f t="shared" si="5"/>
        <v>8</v>
      </c>
    </row>
    <row r="371" spans="1:8" x14ac:dyDescent="0.25">
      <c r="A371">
        <v>340</v>
      </c>
      <c r="B371" t="str">
        <f>STANDINGS_W[[#This Row],[Team]]&amp;STANDINGS_W[[#This Row],[League]]</f>
        <v>Dyv Bars and Local BandsMain Event Online March 27 8 pm ET League 2</v>
      </c>
      <c r="C371" t="s">
        <v>546</v>
      </c>
      <c r="D371" t="s">
        <v>71</v>
      </c>
      <c r="E371" t="s">
        <v>479</v>
      </c>
      <c r="F371">
        <v>81</v>
      </c>
      <c r="G371">
        <v>135.5</v>
      </c>
      <c r="H371">
        <f t="shared" si="5"/>
        <v>9</v>
      </c>
    </row>
    <row r="372" spans="1:8" x14ac:dyDescent="0.25">
      <c r="A372">
        <v>345</v>
      </c>
      <c r="B372" t="str">
        <f>STANDINGS_W[[#This Row],[Team]]&amp;STANDINGS_W[[#This Row],[League]]</f>
        <v>Loser 7Main Event Online March 27 8 pm ET League 2</v>
      </c>
      <c r="C372" t="s">
        <v>603</v>
      </c>
      <c r="D372" t="s">
        <v>22</v>
      </c>
      <c r="E372" t="s">
        <v>479</v>
      </c>
      <c r="F372">
        <v>81</v>
      </c>
      <c r="G372">
        <v>135.5</v>
      </c>
      <c r="H372">
        <f t="shared" si="5"/>
        <v>10</v>
      </c>
    </row>
    <row r="373" spans="1:8" x14ac:dyDescent="0.25">
      <c r="A373">
        <v>379</v>
      </c>
      <c r="B373" t="str">
        <f>STANDINGS_W[[#This Row],[Team]]&amp;STANDINGS_W[[#This Row],[League]]</f>
        <v>PiggyMain Event Online March 27 8 pm ET League 2</v>
      </c>
      <c r="C373" t="s">
        <v>317</v>
      </c>
      <c r="D373" t="s">
        <v>318</v>
      </c>
      <c r="E373" t="s">
        <v>479</v>
      </c>
      <c r="F373">
        <v>79</v>
      </c>
      <c r="G373">
        <v>100.5</v>
      </c>
      <c r="H373">
        <f t="shared" si="5"/>
        <v>11</v>
      </c>
    </row>
    <row r="374" spans="1:8" x14ac:dyDescent="0.25">
      <c r="A374">
        <v>407</v>
      </c>
      <c r="B374" t="str">
        <f>STANDINGS_W[[#This Row],[Team]]&amp;STANDINGS_W[[#This Row],[League]]</f>
        <v>Royal FlushMain Event Online March 27 8 pm ET League 2</v>
      </c>
      <c r="C374" t="s">
        <v>712</v>
      </c>
      <c r="D374" t="s">
        <v>148</v>
      </c>
      <c r="E374" t="s">
        <v>479</v>
      </c>
      <c r="F374">
        <v>76</v>
      </c>
      <c r="G374">
        <v>74.5</v>
      </c>
      <c r="H374">
        <f t="shared" si="5"/>
        <v>12</v>
      </c>
    </row>
    <row r="375" spans="1:8" x14ac:dyDescent="0.25">
      <c r="A375">
        <v>428</v>
      </c>
      <c r="B375" t="str">
        <f>STANDINGS_W[[#This Row],[Team]]&amp;STANDINGS_W[[#This Row],[League]]</f>
        <v>Team MadaniMain Event Online March 27 8 pm ET League 2</v>
      </c>
      <c r="C375" t="s">
        <v>153</v>
      </c>
      <c r="D375" t="s">
        <v>153</v>
      </c>
      <c r="E375" t="s">
        <v>479</v>
      </c>
      <c r="F375">
        <v>74</v>
      </c>
      <c r="G375">
        <v>53.5</v>
      </c>
      <c r="H375">
        <f t="shared" si="5"/>
        <v>13</v>
      </c>
    </row>
    <row r="376" spans="1:8" x14ac:dyDescent="0.25">
      <c r="A376">
        <v>435</v>
      </c>
      <c r="B376" t="str">
        <f>STANDINGS_W[[#This Row],[Team]]&amp;STANDINGS_W[[#This Row],[League]]</f>
        <v>Jobu VoodooMain Event Online March 27 8 pm ET League 2</v>
      </c>
      <c r="C376" t="s">
        <v>865</v>
      </c>
      <c r="D376" t="s">
        <v>866</v>
      </c>
      <c r="E376" t="s">
        <v>479</v>
      </c>
      <c r="F376">
        <v>73</v>
      </c>
      <c r="G376">
        <v>44.5</v>
      </c>
      <c r="H376">
        <f t="shared" si="5"/>
        <v>14</v>
      </c>
    </row>
    <row r="377" spans="1:8" x14ac:dyDescent="0.25">
      <c r="A377">
        <v>472</v>
      </c>
      <c r="B377" t="str">
        <f>STANDINGS_W[[#This Row],[Team]]&amp;STANDINGS_W[[#This Row],[League]]</f>
        <v>Baseball sevant 1Main Event Online March 27 8 pm ET League 2</v>
      </c>
      <c r="C377" t="s">
        <v>361</v>
      </c>
      <c r="D377" t="s">
        <v>231</v>
      </c>
      <c r="E377" t="s">
        <v>479</v>
      </c>
      <c r="F377">
        <v>64</v>
      </c>
      <c r="G377">
        <v>11</v>
      </c>
      <c r="H377">
        <f t="shared" si="5"/>
        <v>15</v>
      </c>
    </row>
    <row r="378" spans="1:8" x14ac:dyDescent="0.25">
      <c r="A378">
        <v>33</v>
      </c>
      <c r="B378" t="str">
        <f>STANDINGS_W[[#This Row],[Team]]&amp;STANDINGS_W[[#This Row],[League]]</f>
        <v>Team thomasMain Event Online March 29 8 pm ET League 1</v>
      </c>
      <c r="C378" t="s">
        <v>695</v>
      </c>
      <c r="D378" t="s">
        <v>696</v>
      </c>
      <c r="E378" t="s">
        <v>446</v>
      </c>
      <c r="F378">
        <v>104</v>
      </c>
      <c r="G378">
        <v>451</v>
      </c>
      <c r="H378">
        <f t="shared" si="5"/>
        <v>1</v>
      </c>
    </row>
    <row r="379" spans="1:8" x14ac:dyDescent="0.25">
      <c r="A379">
        <v>41</v>
      </c>
      <c r="B379" t="str">
        <f>STANDINGS_W[[#This Row],[Team]]&amp;STANDINGS_W[[#This Row],[League]]</f>
        <v>HAMILTONMain Event Online March 29 8 pm ET League 1</v>
      </c>
      <c r="C379" t="s">
        <v>523</v>
      </c>
      <c r="D379" t="s">
        <v>79</v>
      </c>
      <c r="E379" t="s">
        <v>446</v>
      </c>
      <c r="F379">
        <v>102</v>
      </c>
      <c r="G379">
        <v>437.5</v>
      </c>
      <c r="H379">
        <f t="shared" si="5"/>
        <v>2</v>
      </c>
    </row>
    <row r="380" spans="1:8" x14ac:dyDescent="0.25">
      <c r="A380">
        <v>70</v>
      </c>
      <c r="B380" t="str">
        <f>STANDINGS_W[[#This Row],[Team]]&amp;STANDINGS_W[[#This Row],[League]]</f>
        <v>Oaktown 2Main Event Online March 29 8 pm ET League 1</v>
      </c>
      <c r="C380" t="s">
        <v>394</v>
      </c>
      <c r="D380" t="s">
        <v>137</v>
      </c>
      <c r="E380" t="s">
        <v>446</v>
      </c>
      <c r="F380">
        <v>99</v>
      </c>
      <c r="G380">
        <v>407</v>
      </c>
      <c r="H380">
        <f t="shared" si="5"/>
        <v>3</v>
      </c>
    </row>
    <row r="381" spans="1:8" x14ac:dyDescent="0.25">
      <c r="A381">
        <v>91</v>
      </c>
      <c r="B381" t="str">
        <f>STANDINGS_W[[#This Row],[Team]]&amp;STANDINGS_W[[#This Row],[League]]</f>
        <v>King of QueensMain Event Online March 29 8 pm ET League 1</v>
      </c>
      <c r="C381" t="s">
        <v>105</v>
      </c>
      <c r="D381" t="s">
        <v>106</v>
      </c>
      <c r="E381" t="s">
        <v>446</v>
      </c>
      <c r="F381">
        <v>98</v>
      </c>
      <c r="G381">
        <v>390.5</v>
      </c>
      <c r="H381">
        <f t="shared" si="5"/>
        <v>4</v>
      </c>
    </row>
    <row r="382" spans="1:8" x14ac:dyDescent="0.25">
      <c r="A382">
        <v>155</v>
      </c>
      <c r="B382" t="str">
        <f>STANDINGS_W[[#This Row],[Team]]&amp;STANDINGS_W[[#This Row],[League]]</f>
        <v>Chico Lind's Hermanos - MAIN 3/29Main Event Online March 29 8 pm ET League 1</v>
      </c>
      <c r="C382" t="s">
        <v>713</v>
      </c>
      <c r="D382" t="s">
        <v>186</v>
      </c>
      <c r="E382" t="s">
        <v>446</v>
      </c>
      <c r="F382">
        <v>93</v>
      </c>
      <c r="G382">
        <v>321</v>
      </c>
      <c r="H382">
        <f t="shared" si="5"/>
        <v>5</v>
      </c>
    </row>
    <row r="383" spans="1:8" x14ac:dyDescent="0.25">
      <c r="A383">
        <v>203</v>
      </c>
      <c r="B383" t="str">
        <f>STANDINGS_W[[#This Row],[Team]]&amp;STANDINGS_W[[#This Row],[League]]</f>
        <v>Dead RedMain Event Online March 29 8 pm ET League 1</v>
      </c>
      <c r="C383" t="s">
        <v>325</v>
      </c>
      <c r="D383" t="s">
        <v>326</v>
      </c>
      <c r="E383" t="s">
        <v>446</v>
      </c>
      <c r="F383">
        <v>90</v>
      </c>
      <c r="G383">
        <v>272.5</v>
      </c>
      <c r="H383">
        <f t="shared" si="5"/>
        <v>6</v>
      </c>
    </row>
    <row r="384" spans="1:8" x14ac:dyDescent="0.25">
      <c r="A384">
        <v>248</v>
      </c>
      <c r="B384" t="str">
        <f>STANDINGS_W[[#This Row],[Team]]&amp;STANDINGS_W[[#This Row],[League]]</f>
        <v>Capitol HillMain Event Online March 29 8 pm ET League 1</v>
      </c>
      <c r="C384" t="s">
        <v>822</v>
      </c>
      <c r="D384" t="s">
        <v>823</v>
      </c>
      <c r="E384" t="s">
        <v>446</v>
      </c>
      <c r="F384">
        <v>87</v>
      </c>
      <c r="G384">
        <v>226</v>
      </c>
      <c r="H384">
        <f t="shared" si="5"/>
        <v>7</v>
      </c>
    </row>
    <row r="385" spans="1:8" x14ac:dyDescent="0.25">
      <c r="A385">
        <v>290</v>
      </c>
      <c r="B385" t="str">
        <f>STANDINGS_W[[#This Row],[Team]]&amp;STANDINGS_W[[#This Row],[League]]</f>
        <v>Triple AMain Event Online March 29 8 pm ET League 1</v>
      </c>
      <c r="C385" t="s">
        <v>259</v>
      </c>
      <c r="D385" t="s">
        <v>614</v>
      </c>
      <c r="E385" t="s">
        <v>446</v>
      </c>
      <c r="F385">
        <v>85</v>
      </c>
      <c r="G385">
        <v>196</v>
      </c>
      <c r="H385">
        <f t="shared" si="5"/>
        <v>8</v>
      </c>
    </row>
    <row r="386" spans="1:8" x14ac:dyDescent="0.25">
      <c r="A386">
        <v>307</v>
      </c>
      <c r="B386" t="str">
        <f>STANDINGS_W[[#This Row],[Team]]&amp;STANDINGS_W[[#This Row],[League]]</f>
        <v>Zach AttackMain Event Online March 29 8 pm ET League 1</v>
      </c>
      <c r="C386" t="s">
        <v>513</v>
      </c>
      <c r="D386" t="s">
        <v>374</v>
      </c>
      <c r="E386" t="s">
        <v>446</v>
      </c>
      <c r="F386">
        <v>84</v>
      </c>
      <c r="G386">
        <v>180.5</v>
      </c>
      <c r="H386">
        <f t="shared" ref="H386:H449" si="6">IF(E386=E385,H385+1,1)</f>
        <v>9</v>
      </c>
    </row>
    <row r="387" spans="1:8" x14ac:dyDescent="0.25">
      <c r="A387">
        <v>336</v>
      </c>
      <c r="B387" t="str">
        <f>STANDINGS_W[[#This Row],[Team]]&amp;STANDINGS_W[[#This Row],[League]]</f>
        <v>This one's for Pete!!Main Event Online March 29 8 pm ET League 1</v>
      </c>
      <c r="C387" t="s">
        <v>611</v>
      </c>
      <c r="D387" t="s">
        <v>234</v>
      </c>
      <c r="E387" t="s">
        <v>446</v>
      </c>
      <c r="F387">
        <v>82</v>
      </c>
      <c r="G387">
        <v>148</v>
      </c>
      <c r="H387">
        <f t="shared" si="6"/>
        <v>10</v>
      </c>
    </row>
    <row r="388" spans="1:8" x14ac:dyDescent="0.25">
      <c r="A388">
        <v>360</v>
      </c>
      <c r="B388" t="str">
        <f>STANDINGS_W[[#This Row],[Team]]&amp;STANDINGS_W[[#This Row],[League]]</f>
        <v>EM 33 BOMain Event Online March 29 8 pm ET League 1</v>
      </c>
      <c r="C388" t="s">
        <v>774</v>
      </c>
      <c r="D388" t="s">
        <v>775</v>
      </c>
      <c r="E388" t="s">
        <v>446</v>
      </c>
      <c r="F388">
        <v>80</v>
      </c>
      <c r="G388">
        <v>116.5</v>
      </c>
      <c r="H388">
        <f t="shared" si="6"/>
        <v>11</v>
      </c>
    </row>
    <row r="389" spans="1:8" x14ac:dyDescent="0.25">
      <c r="A389">
        <v>367</v>
      </c>
      <c r="B389" t="str">
        <f>STANDINGS_W[[#This Row],[Team]]&amp;STANDINGS_W[[#This Row],[League]]</f>
        <v>Pine Tar Pros- ME2Main Event Online March 29 8 pm ET League 1</v>
      </c>
      <c r="C389" t="s">
        <v>376</v>
      </c>
      <c r="D389" t="s">
        <v>50</v>
      </c>
      <c r="E389" t="s">
        <v>446</v>
      </c>
      <c r="F389">
        <v>80</v>
      </c>
      <c r="G389">
        <v>116.5</v>
      </c>
      <c r="H389">
        <f t="shared" si="6"/>
        <v>12</v>
      </c>
    </row>
    <row r="390" spans="1:8" x14ac:dyDescent="0.25">
      <c r="A390">
        <v>386</v>
      </c>
      <c r="B390" t="str">
        <f>STANDINGS_W[[#This Row],[Team]]&amp;STANDINGS_W[[#This Row],[League]]</f>
        <v>Ice Cold BatsMain Event Online March 29 8 pm ET League 1</v>
      </c>
      <c r="C390" t="s">
        <v>872</v>
      </c>
      <c r="D390" t="s">
        <v>874</v>
      </c>
      <c r="E390" t="s">
        <v>446</v>
      </c>
      <c r="F390">
        <v>78</v>
      </c>
      <c r="G390">
        <v>92.5</v>
      </c>
      <c r="H390">
        <f t="shared" si="6"/>
        <v>13</v>
      </c>
    </row>
    <row r="391" spans="1:8" x14ac:dyDescent="0.25">
      <c r="A391">
        <v>413</v>
      </c>
      <c r="B391" t="str">
        <f>STANDINGS_W[[#This Row],[Team]]&amp;STANDINGS_W[[#This Row],[League]]</f>
        <v>Jedi Mind TrickMain Event Online March 29 8 pm ET League 1</v>
      </c>
      <c r="C391" t="s">
        <v>171</v>
      </c>
      <c r="D391" t="s">
        <v>172</v>
      </c>
      <c r="E391" t="s">
        <v>446</v>
      </c>
      <c r="F391">
        <v>75</v>
      </c>
      <c r="G391">
        <v>64</v>
      </c>
      <c r="H391">
        <f t="shared" si="6"/>
        <v>14</v>
      </c>
    </row>
    <row r="392" spans="1:8" x14ac:dyDescent="0.25">
      <c r="A392">
        <v>441</v>
      </c>
      <c r="B392" t="str">
        <f>STANDINGS_W[[#This Row],[Team]]&amp;STANDINGS_W[[#This Row],[League]]</f>
        <v>Fresh Ripe PeachesMain Event Online March 29 8 pm ET League 1</v>
      </c>
      <c r="C392" t="s">
        <v>296</v>
      </c>
      <c r="D392" t="s">
        <v>297</v>
      </c>
      <c r="E392" t="s">
        <v>446</v>
      </c>
      <c r="F392">
        <v>72</v>
      </c>
      <c r="G392">
        <v>39</v>
      </c>
      <c r="H392">
        <f t="shared" si="6"/>
        <v>15</v>
      </c>
    </row>
    <row r="393" spans="1:8" x14ac:dyDescent="0.25">
      <c r="A393">
        <v>7</v>
      </c>
      <c r="B393" t="str">
        <f>STANDINGS_W[[#This Row],[Team]]&amp;STANDINGS_W[[#This Row],[League]]</f>
        <v>Money IIMain Event Online March 29 8 pm ET League 2</v>
      </c>
      <c r="C393" t="s">
        <v>424</v>
      </c>
      <c r="D393" t="s">
        <v>67</v>
      </c>
      <c r="E393" t="s">
        <v>425</v>
      </c>
      <c r="F393">
        <v>111</v>
      </c>
      <c r="G393">
        <v>473.5</v>
      </c>
      <c r="H393">
        <f t="shared" si="6"/>
        <v>1</v>
      </c>
    </row>
    <row r="394" spans="1:8" x14ac:dyDescent="0.25">
      <c r="A394">
        <v>58</v>
      </c>
      <c r="B394" t="str">
        <f>STANDINGS_W[[#This Row],[Team]]&amp;STANDINGS_W[[#This Row],[League]]</f>
        <v>CC's DesperadosMain Event Online March 29 8 pm ET League 2</v>
      </c>
      <c r="C394" t="s">
        <v>157</v>
      </c>
      <c r="D394" t="s">
        <v>561</v>
      </c>
      <c r="E394" t="s">
        <v>425</v>
      </c>
      <c r="F394">
        <v>100</v>
      </c>
      <c r="G394">
        <v>420</v>
      </c>
      <c r="H394">
        <f t="shared" si="6"/>
        <v>2</v>
      </c>
    </row>
    <row r="395" spans="1:8" x14ac:dyDescent="0.25">
      <c r="A395">
        <v>69</v>
      </c>
      <c r="B395" t="str">
        <f>STANDINGS_W[[#This Row],[Team]]&amp;STANDINGS_W[[#This Row],[League]]</f>
        <v>MustSeeTV314{M2}Main Event Online March 29 8 pm ET League 2</v>
      </c>
      <c r="C395" t="s">
        <v>460</v>
      </c>
      <c r="D395" t="s">
        <v>40</v>
      </c>
      <c r="E395" t="s">
        <v>425</v>
      </c>
      <c r="F395">
        <v>99</v>
      </c>
      <c r="G395">
        <v>407</v>
      </c>
      <c r="H395">
        <f t="shared" si="6"/>
        <v>3</v>
      </c>
    </row>
    <row r="396" spans="1:8" x14ac:dyDescent="0.25">
      <c r="A396">
        <v>81</v>
      </c>
      <c r="B396" t="str">
        <f>STANDINGS_W[[#This Row],[Team]]&amp;STANDINGS_W[[#This Row],[League]]</f>
        <v>deadmoney4Main Event Online March 29 8 pm ET League 2</v>
      </c>
      <c r="C396" t="s">
        <v>284</v>
      </c>
      <c r="D396" t="s">
        <v>53</v>
      </c>
      <c r="E396" t="s">
        <v>425</v>
      </c>
      <c r="F396">
        <v>99</v>
      </c>
      <c r="G396">
        <v>407</v>
      </c>
      <c r="H396">
        <f t="shared" si="6"/>
        <v>4</v>
      </c>
    </row>
    <row r="397" spans="1:8" x14ac:dyDescent="0.25">
      <c r="A397">
        <v>82</v>
      </c>
      <c r="B397" t="str">
        <f>STANDINGS_W[[#This Row],[Team]]&amp;STANDINGS_W[[#This Row],[League]]</f>
        <v>shorty043Main Event Online March 29 8 pm ET League 2</v>
      </c>
      <c r="C397" t="s">
        <v>489</v>
      </c>
      <c r="D397" t="s">
        <v>490</v>
      </c>
      <c r="E397" t="s">
        <v>425</v>
      </c>
      <c r="F397">
        <v>99</v>
      </c>
      <c r="G397">
        <v>407</v>
      </c>
      <c r="H397">
        <f t="shared" si="6"/>
        <v>5</v>
      </c>
    </row>
    <row r="398" spans="1:8" x14ac:dyDescent="0.25">
      <c r="A398">
        <v>153</v>
      </c>
      <c r="B398" t="str">
        <f>STANDINGS_W[[#This Row],[Team]]&amp;STANDINGS_W[[#This Row],[League]]</f>
        <v>We Did Not SuckMain Event Online March 29 8 pm ET League 2</v>
      </c>
      <c r="C398" t="s">
        <v>737</v>
      </c>
      <c r="D398" t="s">
        <v>738</v>
      </c>
      <c r="E398" t="s">
        <v>425</v>
      </c>
      <c r="F398">
        <v>94</v>
      </c>
      <c r="G398">
        <v>335</v>
      </c>
      <c r="H398">
        <f t="shared" si="6"/>
        <v>6</v>
      </c>
    </row>
    <row r="399" spans="1:8" x14ac:dyDescent="0.25">
      <c r="A399">
        <v>199</v>
      </c>
      <c r="B399" t="str">
        <f>STANDINGS_W[[#This Row],[Team]]&amp;STANDINGS_W[[#This Row],[League]]</f>
        <v>30M Dollar MauerMain Event Online March 29 8 pm ET League 2</v>
      </c>
      <c r="C399" t="s">
        <v>660</v>
      </c>
      <c r="D399" t="s">
        <v>661</v>
      </c>
      <c r="E399" t="s">
        <v>425</v>
      </c>
      <c r="F399">
        <v>90</v>
      </c>
      <c r="G399">
        <v>272.5</v>
      </c>
      <c r="H399">
        <f t="shared" si="6"/>
        <v>7</v>
      </c>
    </row>
    <row r="400" spans="1:8" x14ac:dyDescent="0.25">
      <c r="A400">
        <v>218</v>
      </c>
      <c r="B400" t="str">
        <f>STANDINGS_W[[#This Row],[Team]]&amp;STANDINGS_W[[#This Row],[League]]</f>
        <v>The Baseball FuriesMain Event Online March 29 8 pm ET League 2</v>
      </c>
      <c r="C400" t="s">
        <v>558</v>
      </c>
      <c r="D400" t="s">
        <v>559</v>
      </c>
      <c r="E400" t="s">
        <v>425</v>
      </c>
      <c r="F400">
        <v>90</v>
      </c>
      <c r="G400">
        <v>272.5</v>
      </c>
      <c r="H400">
        <f t="shared" si="6"/>
        <v>8</v>
      </c>
    </row>
    <row r="401" spans="1:8" x14ac:dyDescent="0.25">
      <c r="A401">
        <v>224</v>
      </c>
      <c r="B401" t="str">
        <f>STANDINGS_W[[#This Row],[Team]]&amp;STANDINGS_W[[#This Row],[League]]</f>
        <v>MillertimeMain Event Online March 29 8 pm ET League 2</v>
      </c>
      <c r="C401" t="s">
        <v>809</v>
      </c>
      <c r="D401" t="s">
        <v>810</v>
      </c>
      <c r="E401" t="s">
        <v>425</v>
      </c>
      <c r="F401">
        <v>89</v>
      </c>
      <c r="G401">
        <v>256</v>
      </c>
      <c r="H401">
        <f t="shared" si="6"/>
        <v>9</v>
      </c>
    </row>
    <row r="402" spans="1:8" x14ac:dyDescent="0.25">
      <c r="A402">
        <v>267</v>
      </c>
      <c r="B402" t="str">
        <f>STANDINGS_W[[#This Row],[Team]]&amp;STANDINGS_W[[#This Row],[League]]</f>
        <v>Captain MorganMain Event Online March 29 8 pm ET League 2</v>
      </c>
      <c r="C402" t="s">
        <v>554</v>
      </c>
      <c r="D402" t="s">
        <v>62</v>
      </c>
      <c r="E402" t="s">
        <v>425</v>
      </c>
      <c r="F402">
        <v>86</v>
      </c>
      <c r="G402">
        <v>211</v>
      </c>
      <c r="H402">
        <f t="shared" si="6"/>
        <v>10</v>
      </c>
    </row>
    <row r="403" spans="1:8" x14ac:dyDescent="0.25">
      <c r="A403">
        <v>358</v>
      </c>
      <c r="B403" t="str">
        <f>STANDINGS_W[[#This Row],[Team]]&amp;STANDINGS_W[[#This Row],[League]]</f>
        <v>DiamondkingMain Event Online March 29 8 pm ET League 2</v>
      </c>
      <c r="C403" t="s">
        <v>773</v>
      </c>
      <c r="D403" t="s">
        <v>232</v>
      </c>
      <c r="E403" t="s">
        <v>425</v>
      </c>
      <c r="F403">
        <v>80</v>
      </c>
      <c r="G403">
        <v>116.5</v>
      </c>
      <c r="H403">
        <f t="shared" si="6"/>
        <v>11</v>
      </c>
    </row>
    <row r="404" spans="1:8" x14ac:dyDescent="0.25">
      <c r="A404">
        <v>375</v>
      </c>
      <c r="B404" t="str">
        <f>STANDINGS_W[[#This Row],[Team]]&amp;STANDINGS_W[[#This Row],[League]]</f>
        <v>Tre DogMain Event Online March 29 8 pm ET League 2</v>
      </c>
      <c r="C404" t="s">
        <v>656</v>
      </c>
      <c r="D404" t="s">
        <v>657</v>
      </c>
      <c r="E404" t="s">
        <v>425</v>
      </c>
      <c r="F404">
        <v>80</v>
      </c>
      <c r="G404">
        <v>116.5</v>
      </c>
      <c r="H404">
        <f t="shared" si="6"/>
        <v>12</v>
      </c>
    </row>
    <row r="405" spans="1:8" x14ac:dyDescent="0.25">
      <c r="A405">
        <v>403</v>
      </c>
      <c r="B405" t="str">
        <f>STANDINGS_W[[#This Row],[Team]]&amp;STANDINGS_W[[#This Row],[League]]</f>
        <v>Dialed SauceMain Event Online March 29 8 pm ET League 2</v>
      </c>
      <c r="C405" t="s">
        <v>817</v>
      </c>
      <c r="D405" t="s">
        <v>208</v>
      </c>
      <c r="E405" t="s">
        <v>425</v>
      </c>
      <c r="F405">
        <v>76</v>
      </c>
      <c r="G405">
        <v>74.5</v>
      </c>
      <c r="H405">
        <f t="shared" si="6"/>
        <v>13</v>
      </c>
    </row>
    <row r="406" spans="1:8" x14ac:dyDescent="0.25">
      <c r="A406">
        <v>438</v>
      </c>
      <c r="B406" t="str">
        <f>STANDINGS_W[[#This Row],[Team]]&amp;STANDINGS_W[[#This Row],[League]]</f>
        <v>Tigers SlappyMain Event Online March 29 8 pm ET League 2</v>
      </c>
      <c r="C406" t="s">
        <v>54</v>
      </c>
      <c r="D406" t="s">
        <v>55</v>
      </c>
      <c r="E406" t="s">
        <v>425</v>
      </c>
      <c r="F406">
        <v>73</v>
      </c>
      <c r="G406">
        <v>44.5</v>
      </c>
      <c r="H406">
        <f t="shared" si="6"/>
        <v>14</v>
      </c>
    </row>
    <row r="407" spans="1:8" x14ac:dyDescent="0.25">
      <c r="A407">
        <v>477</v>
      </c>
      <c r="B407" t="str">
        <f>STANDINGS_W[[#This Row],[Team]]&amp;STANDINGS_W[[#This Row],[League]]</f>
        <v>Price CollusionMain Event Online March 29 8 pm ET League 2</v>
      </c>
      <c r="C407" t="s">
        <v>793</v>
      </c>
      <c r="D407" t="s">
        <v>794</v>
      </c>
      <c r="E407" t="s">
        <v>425</v>
      </c>
      <c r="F407">
        <v>59</v>
      </c>
      <c r="G407">
        <v>6</v>
      </c>
      <c r="H407">
        <f t="shared" si="6"/>
        <v>15</v>
      </c>
    </row>
    <row r="408" spans="1:8" x14ac:dyDescent="0.25">
      <c r="A408">
        <v>17</v>
      </c>
      <c r="B408" t="str">
        <f>STANDINGS_W[[#This Row],[Team]]&amp;STANDINGS_W[[#This Row],[League]]</f>
        <v>Hell Bent For LeatherMain Event Online March 29 8 pm ET League 3</v>
      </c>
      <c r="C408" t="s">
        <v>414</v>
      </c>
      <c r="D408" t="s">
        <v>92</v>
      </c>
      <c r="E408" t="s">
        <v>440</v>
      </c>
      <c r="F408">
        <v>106</v>
      </c>
      <c r="G408">
        <v>462</v>
      </c>
      <c r="H408">
        <f t="shared" si="6"/>
        <v>1</v>
      </c>
    </row>
    <row r="409" spans="1:8" x14ac:dyDescent="0.25">
      <c r="A409">
        <v>26</v>
      </c>
      <c r="B409" t="str">
        <f>STANDINGS_W[[#This Row],[Team]]&amp;STANDINGS_W[[#This Row],[League]]</f>
        <v>AKA ShempMain Event Online March 29 8 pm ET League 3</v>
      </c>
      <c r="C409" t="s">
        <v>679</v>
      </c>
      <c r="D409" t="s">
        <v>680</v>
      </c>
      <c r="E409" t="s">
        <v>440</v>
      </c>
      <c r="F409">
        <v>104</v>
      </c>
      <c r="G409">
        <v>451</v>
      </c>
      <c r="H409">
        <f t="shared" si="6"/>
        <v>2</v>
      </c>
    </row>
    <row r="410" spans="1:8" x14ac:dyDescent="0.25">
      <c r="A410">
        <v>28</v>
      </c>
      <c r="B410" t="str">
        <f>STANDINGS_W[[#This Row],[Team]]&amp;STANDINGS_W[[#This Row],[League]]</f>
        <v>Cool GuysMain Event Online March 29 8 pm ET League 3</v>
      </c>
      <c r="C410" t="s">
        <v>540</v>
      </c>
      <c r="D410" t="s">
        <v>541</v>
      </c>
      <c r="E410" t="s">
        <v>440</v>
      </c>
      <c r="F410">
        <v>104</v>
      </c>
      <c r="G410">
        <v>451</v>
      </c>
      <c r="H410">
        <f t="shared" si="6"/>
        <v>3</v>
      </c>
    </row>
    <row r="411" spans="1:8" x14ac:dyDescent="0.25">
      <c r="A411">
        <v>46</v>
      </c>
      <c r="B411" t="str">
        <f>STANDINGS_W[[#This Row],[Team]]&amp;STANDINGS_W[[#This Row],[League]]</f>
        <v>Trunk MonkeyMain Event Online March 29 8 pm ET League 3</v>
      </c>
      <c r="C411" t="s">
        <v>438</v>
      </c>
      <c r="D411" t="s">
        <v>439</v>
      </c>
      <c r="E411" t="s">
        <v>440</v>
      </c>
      <c r="F411">
        <v>102</v>
      </c>
      <c r="G411">
        <v>437.5</v>
      </c>
      <c r="H411">
        <f t="shared" si="6"/>
        <v>4</v>
      </c>
    </row>
    <row r="412" spans="1:8" x14ac:dyDescent="0.25">
      <c r="A412">
        <v>109</v>
      </c>
      <c r="B412" t="str">
        <f>STANDINGS_W[[#This Row],[Team]]&amp;STANDINGS_W[[#This Row],[League]]</f>
        <v>The SouthsidersMain Event Online March 29 8 pm ET League 3</v>
      </c>
      <c r="C412" t="s">
        <v>697</v>
      </c>
      <c r="D412" t="s">
        <v>220</v>
      </c>
      <c r="E412" t="s">
        <v>440</v>
      </c>
      <c r="F412">
        <v>97</v>
      </c>
      <c r="G412">
        <v>377</v>
      </c>
      <c r="H412">
        <f t="shared" si="6"/>
        <v>5</v>
      </c>
    </row>
    <row r="413" spans="1:8" x14ac:dyDescent="0.25">
      <c r="A413">
        <v>137</v>
      </c>
      <c r="B413" t="str">
        <f>STANDINGS_W[[#This Row],[Team]]&amp;STANDINGS_W[[#This Row],[League]]</f>
        <v>Wiffle Ball Legends (one shot edition)Main Event Online March 29 8 pm ET League 3</v>
      </c>
      <c r="C413" t="s">
        <v>645</v>
      </c>
      <c r="D413" t="s">
        <v>646</v>
      </c>
      <c r="E413" t="s">
        <v>440</v>
      </c>
      <c r="F413">
        <v>95</v>
      </c>
      <c r="G413">
        <v>348.5</v>
      </c>
      <c r="H413">
        <f t="shared" si="6"/>
        <v>6</v>
      </c>
    </row>
    <row r="414" spans="1:8" x14ac:dyDescent="0.25">
      <c r="A414">
        <v>172</v>
      </c>
      <c r="B414" t="str">
        <f>STANDINGS_W[[#This Row],[Team]]&amp;STANDINGS_W[[#This Row],[League]]</f>
        <v>Home Run DerbiesMain Event Online March 29 8 pm ET League 3</v>
      </c>
      <c r="C414" t="s">
        <v>448</v>
      </c>
      <c r="D414" t="s">
        <v>343</v>
      </c>
      <c r="E414" t="s">
        <v>440</v>
      </c>
      <c r="F414">
        <v>92</v>
      </c>
      <c r="G414">
        <v>305.5</v>
      </c>
      <c r="H414">
        <f t="shared" si="6"/>
        <v>7</v>
      </c>
    </row>
    <row r="415" spans="1:8" x14ac:dyDescent="0.25">
      <c r="A415">
        <v>244</v>
      </c>
      <c r="B415" t="str">
        <f>STANDINGS_W[[#This Row],[Team]]&amp;STANDINGS_W[[#This Row],[League]]</f>
        <v>The Ballad of BallschnobleMain Event Online March 29 8 pm ET League 3</v>
      </c>
      <c r="C415" t="s">
        <v>615</v>
      </c>
      <c r="D415" t="s">
        <v>616</v>
      </c>
      <c r="E415" t="s">
        <v>440</v>
      </c>
      <c r="F415">
        <v>88</v>
      </c>
      <c r="G415">
        <v>242</v>
      </c>
      <c r="H415">
        <f t="shared" si="6"/>
        <v>8</v>
      </c>
    </row>
    <row r="416" spans="1:8" x14ac:dyDescent="0.25">
      <c r="A416">
        <v>254</v>
      </c>
      <c r="B416" t="str">
        <f>STANDINGS_W[[#This Row],[Team]]&amp;STANDINGS_W[[#This Row],[League]]</f>
        <v>Loser 6Main Event Online March 29 8 pm ET League 3</v>
      </c>
      <c r="C416" t="s">
        <v>669</v>
      </c>
      <c r="D416" t="s">
        <v>22</v>
      </c>
      <c r="E416" t="s">
        <v>440</v>
      </c>
      <c r="F416">
        <v>87</v>
      </c>
      <c r="G416">
        <v>226</v>
      </c>
      <c r="H416">
        <f t="shared" si="6"/>
        <v>9</v>
      </c>
    </row>
    <row r="417" spans="1:8" x14ac:dyDescent="0.25">
      <c r="A417">
        <v>293</v>
      </c>
      <c r="B417" t="str">
        <f>STANDINGS_W[[#This Row],[Team]]&amp;STANDINGS_W[[#This Row],[League]]</f>
        <v>moversMain Event Online March 29 8 pm ET League 3</v>
      </c>
      <c r="C417" t="s">
        <v>201</v>
      </c>
      <c r="D417" t="s">
        <v>202</v>
      </c>
      <c r="E417" t="s">
        <v>440</v>
      </c>
      <c r="F417">
        <v>85</v>
      </c>
      <c r="G417">
        <v>196</v>
      </c>
      <c r="H417">
        <f t="shared" si="6"/>
        <v>10</v>
      </c>
    </row>
    <row r="418" spans="1:8" x14ac:dyDescent="0.25">
      <c r="A418">
        <v>369</v>
      </c>
      <c r="B418" t="str">
        <f>STANDINGS_W[[#This Row],[Team]]&amp;STANDINGS_W[[#This Row],[League]]</f>
        <v>Team BalchMain Event Online March 29 8 pm ET League 3</v>
      </c>
      <c r="C418" t="s">
        <v>658</v>
      </c>
      <c r="D418" t="s">
        <v>659</v>
      </c>
      <c r="E418" t="s">
        <v>440</v>
      </c>
      <c r="F418">
        <v>80</v>
      </c>
      <c r="G418">
        <v>116.5</v>
      </c>
      <c r="H418">
        <f t="shared" si="6"/>
        <v>11</v>
      </c>
    </row>
    <row r="419" spans="1:8" x14ac:dyDescent="0.25">
      <c r="A419">
        <v>408</v>
      </c>
      <c r="B419" t="str">
        <f>STANDINGS_W[[#This Row],[Team]]&amp;STANDINGS_W[[#This Row],[League]]</f>
        <v>Smelly SheetMain Event Online March 29 8 pm ET League 3</v>
      </c>
      <c r="C419" t="s">
        <v>288</v>
      </c>
      <c r="D419" t="s">
        <v>289</v>
      </c>
      <c r="E419" t="s">
        <v>440</v>
      </c>
      <c r="F419">
        <v>76</v>
      </c>
      <c r="G419">
        <v>74.5</v>
      </c>
      <c r="H419">
        <f t="shared" si="6"/>
        <v>12</v>
      </c>
    </row>
    <row r="420" spans="1:8" x14ac:dyDescent="0.25">
      <c r="A420">
        <v>450</v>
      </c>
      <c r="B420" t="str">
        <f>STANDINGS_W[[#This Row],[Team]]&amp;STANDINGS_W[[#This Row],[League]]</f>
        <v>Buy Some InsuranceMain Event Online March 29 8 pm ET League 3</v>
      </c>
      <c r="C420" t="s">
        <v>882</v>
      </c>
      <c r="D420" t="s">
        <v>883</v>
      </c>
      <c r="E420" t="s">
        <v>440</v>
      </c>
      <c r="F420">
        <v>69</v>
      </c>
      <c r="G420">
        <v>30.5</v>
      </c>
      <c r="H420">
        <f t="shared" si="6"/>
        <v>13</v>
      </c>
    </row>
    <row r="421" spans="1:8" x14ac:dyDescent="0.25">
      <c r="A421">
        <v>460</v>
      </c>
      <c r="B421" t="str">
        <f>STANDINGS_W[[#This Row],[Team]]&amp;STANDINGS_W[[#This Row],[League]]</f>
        <v>Hot BoxMain Event Online March 29 8 pm ET League 3</v>
      </c>
      <c r="C421" t="s">
        <v>807</v>
      </c>
      <c r="D421" t="s">
        <v>808</v>
      </c>
      <c r="E421" t="s">
        <v>440</v>
      </c>
      <c r="F421">
        <v>67</v>
      </c>
      <c r="G421">
        <v>22</v>
      </c>
      <c r="H421">
        <f t="shared" si="6"/>
        <v>14</v>
      </c>
    </row>
    <row r="422" spans="1:8" x14ac:dyDescent="0.25">
      <c r="A422">
        <v>466</v>
      </c>
      <c r="B422" t="str">
        <f>STANDINGS_W[[#This Row],[Team]]&amp;STANDINGS_W[[#This Row],[League]]</f>
        <v>Team ShookMain Event Online March 29 8 pm ET League 3</v>
      </c>
      <c r="C422" t="s">
        <v>323</v>
      </c>
      <c r="D422" t="s">
        <v>167</v>
      </c>
      <c r="E422" t="s">
        <v>440</v>
      </c>
      <c r="F422">
        <v>66</v>
      </c>
      <c r="G422">
        <v>16</v>
      </c>
      <c r="H422">
        <f t="shared" si="6"/>
        <v>15</v>
      </c>
    </row>
    <row r="423" spans="1:8" x14ac:dyDescent="0.25">
      <c r="A423">
        <v>468</v>
      </c>
      <c r="B423" t="str">
        <f>STANDINGS_W[[#This Row],[Team]]&amp;STANDINGS_W[[#This Row],[League]]</f>
        <v>Team ShookMain Event Online March 29 8 pm ET League 3</v>
      </c>
      <c r="C423" t="s">
        <v>323</v>
      </c>
      <c r="D423" t="s">
        <v>168</v>
      </c>
      <c r="E423" t="s">
        <v>440</v>
      </c>
      <c r="F423">
        <v>66</v>
      </c>
      <c r="G423">
        <v>16</v>
      </c>
      <c r="H423">
        <f t="shared" si="6"/>
        <v>16</v>
      </c>
    </row>
    <row r="424" spans="1:8" x14ac:dyDescent="0.25">
      <c r="A424">
        <v>2</v>
      </c>
      <c r="B424" t="str">
        <f>STANDINGS_W[[#This Row],[Team]]&amp;STANDINGS_W[[#This Row],[League]]</f>
        <v>Charlotte's Web GemsMain Event Online March 29 8 pm ET League 4</v>
      </c>
      <c r="C424" t="s">
        <v>494</v>
      </c>
      <c r="D424" t="s">
        <v>495</v>
      </c>
      <c r="E424" t="s">
        <v>426</v>
      </c>
      <c r="F424">
        <v>112</v>
      </c>
      <c r="G424">
        <v>477</v>
      </c>
      <c r="H424">
        <f t="shared" si="6"/>
        <v>1</v>
      </c>
    </row>
    <row r="425" spans="1:8" x14ac:dyDescent="0.25">
      <c r="A425">
        <v>6</v>
      </c>
      <c r="B425" t="str">
        <f>STANDINGS_W[[#This Row],[Team]]&amp;STANDINGS_W[[#This Row],[League]]</f>
        <v>Texas ConnectionMain Event Online March 29 8 pm ET League 4</v>
      </c>
      <c r="C425" t="s">
        <v>165</v>
      </c>
      <c r="D425" t="s">
        <v>19</v>
      </c>
      <c r="E425" t="s">
        <v>426</v>
      </c>
      <c r="F425">
        <v>112</v>
      </c>
      <c r="G425">
        <v>477</v>
      </c>
      <c r="H425">
        <f t="shared" si="6"/>
        <v>2</v>
      </c>
    </row>
    <row r="426" spans="1:8" x14ac:dyDescent="0.25">
      <c r="A426">
        <v>32</v>
      </c>
      <c r="B426" t="str">
        <f>STANDINGS_W[[#This Row],[Team]]&amp;STANDINGS_W[[#This Row],[League]]</f>
        <v>Team BraudMain Event Online March 29 8 pm ET League 4</v>
      </c>
      <c r="C426" t="s">
        <v>398</v>
      </c>
      <c r="D426" t="s">
        <v>399</v>
      </c>
      <c r="E426" t="s">
        <v>426</v>
      </c>
      <c r="F426">
        <v>104</v>
      </c>
      <c r="G426">
        <v>451</v>
      </c>
      <c r="H426">
        <f t="shared" si="6"/>
        <v>3</v>
      </c>
    </row>
    <row r="427" spans="1:8" x14ac:dyDescent="0.25">
      <c r="A427">
        <v>117</v>
      </c>
      <c r="B427" t="str">
        <f>STANDINGS_W[[#This Row],[Team]]&amp;STANDINGS_W[[#This Row],[League]]</f>
        <v>New World OrderMain Event Online March 29 8 pm ET League 4</v>
      </c>
      <c r="C427" t="s">
        <v>395</v>
      </c>
      <c r="D427" t="s">
        <v>115</v>
      </c>
      <c r="E427" t="s">
        <v>426</v>
      </c>
      <c r="F427">
        <v>96</v>
      </c>
      <c r="G427">
        <v>363</v>
      </c>
      <c r="H427">
        <f t="shared" si="6"/>
        <v>4</v>
      </c>
    </row>
    <row r="428" spans="1:8" x14ac:dyDescent="0.25">
      <c r="A428">
        <v>160</v>
      </c>
      <c r="B428" t="str">
        <f>STANDINGS_W[[#This Row],[Team]]&amp;STANDINGS_W[[#This Row],[League]]</f>
        <v>Impeach DrumpfMain Event Online March 29 8 pm ET League 4</v>
      </c>
      <c r="C428" t="s">
        <v>653</v>
      </c>
      <c r="D428" t="s">
        <v>655</v>
      </c>
      <c r="E428" t="s">
        <v>426</v>
      </c>
      <c r="F428">
        <v>93</v>
      </c>
      <c r="G428">
        <v>321</v>
      </c>
      <c r="H428">
        <f t="shared" si="6"/>
        <v>5</v>
      </c>
    </row>
    <row r="429" spans="1:8" x14ac:dyDescent="0.25">
      <c r="A429">
        <v>167</v>
      </c>
      <c r="B429" t="str">
        <f>STANDINGS_W[[#This Row],[Team]]&amp;STANDINGS_W[[#This Row],[League]]</f>
        <v>ALLINMain Event Online March 29 8 pm ET League 4</v>
      </c>
      <c r="C429" t="s">
        <v>509</v>
      </c>
      <c r="D429" t="s">
        <v>510</v>
      </c>
      <c r="E429" t="s">
        <v>426</v>
      </c>
      <c r="F429">
        <v>92</v>
      </c>
      <c r="G429">
        <v>305.5</v>
      </c>
      <c r="H429">
        <f t="shared" si="6"/>
        <v>6</v>
      </c>
    </row>
    <row r="430" spans="1:8" x14ac:dyDescent="0.25">
      <c r="A430">
        <v>189</v>
      </c>
      <c r="B430" t="str">
        <f>STANDINGS_W[[#This Row],[Team]]&amp;STANDINGS_W[[#This Row],[League]]</f>
        <v>K9 || LV2Main Event Online March 29 8 pm ET League 4</v>
      </c>
      <c r="C430" t="s">
        <v>560</v>
      </c>
      <c r="D430" t="s">
        <v>37</v>
      </c>
      <c r="E430" t="s">
        <v>426</v>
      </c>
      <c r="F430">
        <v>91</v>
      </c>
      <c r="G430">
        <v>289.5</v>
      </c>
      <c r="H430">
        <f t="shared" si="6"/>
        <v>7</v>
      </c>
    </row>
    <row r="431" spans="1:8" x14ac:dyDescent="0.25">
      <c r="A431">
        <v>194</v>
      </c>
      <c r="B431" t="str">
        <f>STANDINGS_W[[#This Row],[Team]]&amp;STANDINGS_W[[#This Row],[League]]</f>
        <v>RoughridersMain Event Online March 29 8 pm ET League 4</v>
      </c>
      <c r="C431" t="s">
        <v>583</v>
      </c>
      <c r="D431" t="s">
        <v>286</v>
      </c>
      <c r="E431" t="s">
        <v>426</v>
      </c>
      <c r="F431">
        <v>91</v>
      </c>
      <c r="G431">
        <v>289.5</v>
      </c>
      <c r="H431">
        <f t="shared" si="6"/>
        <v>8</v>
      </c>
    </row>
    <row r="432" spans="1:8" x14ac:dyDescent="0.25">
      <c r="A432">
        <v>289</v>
      </c>
      <c r="B432" t="str">
        <f>STANDINGS_W[[#This Row],[Team]]&amp;STANDINGS_W[[#This Row],[League]]</f>
        <v>The Last WaltzMain Event Online March 29 8 pm ET League 4</v>
      </c>
      <c r="C432" t="s">
        <v>858</v>
      </c>
      <c r="D432" t="s">
        <v>859</v>
      </c>
      <c r="E432" t="s">
        <v>426</v>
      </c>
      <c r="F432">
        <v>85</v>
      </c>
      <c r="G432">
        <v>196</v>
      </c>
      <c r="H432">
        <f t="shared" si="6"/>
        <v>9</v>
      </c>
    </row>
    <row r="433" spans="1:8" x14ac:dyDescent="0.25">
      <c r="A433">
        <v>295</v>
      </c>
      <c r="B433" t="str">
        <f>STANDINGS_W[[#This Row],[Team]]&amp;STANDINGS_W[[#This Row],[League]]</f>
        <v>BABIP McBatflipsMain Event Online March 29 8 pm ET League 4</v>
      </c>
      <c r="C433" t="s">
        <v>305</v>
      </c>
      <c r="D433" t="s">
        <v>24</v>
      </c>
      <c r="E433" t="s">
        <v>426</v>
      </c>
      <c r="F433">
        <v>84</v>
      </c>
      <c r="G433">
        <v>180.5</v>
      </c>
      <c r="H433">
        <f t="shared" si="6"/>
        <v>10</v>
      </c>
    </row>
    <row r="434" spans="1:8" x14ac:dyDescent="0.25">
      <c r="A434">
        <v>362</v>
      </c>
      <c r="B434" t="str">
        <f>STANDINGS_W[[#This Row],[Team]]&amp;STANDINGS_W[[#This Row],[League]]</f>
        <v>Lets Go Storm 3Main Event Online March 29 8 pm ET League 4</v>
      </c>
      <c r="C434" t="s">
        <v>849</v>
      </c>
      <c r="D434" t="s">
        <v>850</v>
      </c>
      <c r="E434" t="s">
        <v>426</v>
      </c>
      <c r="F434">
        <v>80</v>
      </c>
      <c r="G434">
        <v>116.5</v>
      </c>
      <c r="H434">
        <f t="shared" si="6"/>
        <v>11</v>
      </c>
    </row>
    <row r="435" spans="1:8" x14ac:dyDescent="0.25">
      <c r="A435">
        <v>365</v>
      </c>
      <c r="B435" t="str">
        <f>STANDINGS_W[[#This Row],[Team]]&amp;STANDINGS_W[[#This Row],[League]]</f>
        <v>No Balls No Babies IIMain Event Online March 29 8 pm ET League 4</v>
      </c>
      <c r="C435" t="s">
        <v>694</v>
      </c>
      <c r="D435" t="s">
        <v>142</v>
      </c>
      <c r="E435" t="s">
        <v>426</v>
      </c>
      <c r="F435">
        <v>80</v>
      </c>
      <c r="G435">
        <v>116.5</v>
      </c>
      <c r="H435">
        <f t="shared" si="6"/>
        <v>12</v>
      </c>
    </row>
    <row r="436" spans="1:8" x14ac:dyDescent="0.25">
      <c r="A436">
        <v>404</v>
      </c>
      <c r="B436" t="str">
        <f>STANDINGS_W[[#This Row],[Team]]&amp;STANDINGS_W[[#This Row],[League]]</f>
        <v>LunkersMain Event Online March 29 8 pm ET League 4</v>
      </c>
      <c r="C436" t="s">
        <v>869</v>
      </c>
      <c r="D436" t="s">
        <v>77</v>
      </c>
      <c r="E436" t="s">
        <v>426</v>
      </c>
      <c r="F436">
        <v>76</v>
      </c>
      <c r="G436">
        <v>74.5</v>
      </c>
      <c r="H436">
        <f t="shared" si="6"/>
        <v>13</v>
      </c>
    </row>
    <row r="437" spans="1:8" x14ac:dyDescent="0.25">
      <c r="A437">
        <v>416</v>
      </c>
      <c r="B437" t="str">
        <f>STANDINGS_W[[#This Row],[Team]]&amp;STANDINGS_W[[#This Row],[League]]</f>
        <v>Katz's InfernoMain Event Online March 29 8 pm ET League 4</v>
      </c>
      <c r="C437" t="s">
        <v>571</v>
      </c>
      <c r="D437" t="s">
        <v>571</v>
      </c>
      <c r="E437" t="s">
        <v>426</v>
      </c>
      <c r="F437">
        <v>75</v>
      </c>
      <c r="G437">
        <v>64</v>
      </c>
      <c r="H437">
        <f t="shared" si="6"/>
        <v>14</v>
      </c>
    </row>
    <row r="438" spans="1:8" x14ac:dyDescent="0.25">
      <c r="A438">
        <v>458</v>
      </c>
      <c r="B438" t="str">
        <f>STANDINGS_W[[#This Row],[Team]]&amp;STANDINGS_W[[#This Row],[League]]</f>
        <v>Bavaro ME1Main Event Online March 29 8 pm ET League 4</v>
      </c>
      <c r="C438" t="s">
        <v>507</v>
      </c>
      <c r="D438" t="s">
        <v>508</v>
      </c>
      <c r="E438" t="s">
        <v>426</v>
      </c>
      <c r="F438">
        <v>67</v>
      </c>
      <c r="G438">
        <v>22</v>
      </c>
      <c r="H438">
        <f t="shared" si="6"/>
        <v>15</v>
      </c>
    </row>
    <row r="439" spans="1:8" x14ac:dyDescent="0.25">
      <c r="A439">
        <v>34</v>
      </c>
      <c r="B439" t="str">
        <f>STANDINGS_W[[#This Row],[Team]]&amp;STANDINGS_W[[#This Row],[League]]</f>
        <v>deadmoney5Main Event Online March 30 8 pm ET League 1</v>
      </c>
      <c r="C439" t="s">
        <v>250</v>
      </c>
      <c r="D439" t="s">
        <v>53</v>
      </c>
      <c r="E439" t="s">
        <v>319</v>
      </c>
      <c r="F439">
        <v>104</v>
      </c>
      <c r="G439">
        <v>451</v>
      </c>
      <c r="H439">
        <f t="shared" si="6"/>
        <v>1</v>
      </c>
    </row>
    <row r="440" spans="1:8" x14ac:dyDescent="0.25">
      <c r="A440">
        <v>51</v>
      </c>
      <c r="B440" t="str">
        <f>STANDINGS_W[[#This Row],[Team]]&amp;STANDINGS_W[[#This Row],[League]]</f>
        <v>DemolitionMain Event Online March 30 8 pm ET League 1</v>
      </c>
      <c r="C440" t="s">
        <v>470</v>
      </c>
      <c r="D440" t="s">
        <v>471</v>
      </c>
      <c r="E440" t="s">
        <v>319</v>
      </c>
      <c r="F440">
        <v>101</v>
      </c>
      <c r="G440">
        <v>428.5</v>
      </c>
      <c r="H440">
        <f t="shared" si="6"/>
        <v>2</v>
      </c>
    </row>
    <row r="441" spans="1:8" x14ac:dyDescent="0.25">
      <c r="A441">
        <v>74</v>
      </c>
      <c r="B441" t="str">
        <f>STANDINGS_W[[#This Row],[Team]]&amp;STANDINGS_W[[#This Row],[League]]</f>
        <v>Puddle of NudMain Event Online March 30 8 pm ET League 1</v>
      </c>
      <c r="C441" t="s">
        <v>254</v>
      </c>
      <c r="D441" t="s">
        <v>108</v>
      </c>
      <c r="E441" t="s">
        <v>319</v>
      </c>
      <c r="F441">
        <v>99</v>
      </c>
      <c r="G441">
        <v>407</v>
      </c>
      <c r="H441">
        <f t="shared" si="6"/>
        <v>3</v>
      </c>
    </row>
    <row r="442" spans="1:8" x14ac:dyDescent="0.25">
      <c r="A442">
        <v>78</v>
      </c>
      <c r="B442" t="str">
        <f>STANDINGS_W[[#This Row],[Team]]&amp;STANDINGS_W[[#This Row],[League]]</f>
        <v>Team mitseffMain Event Online March 30 8 pm ET League 1</v>
      </c>
      <c r="C442" t="s">
        <v>572</v>
      </c>
      <c r="D442" t="s">
        <v>573</v>
      </c>
      <c r="E442" t="s">
        <v>319</v>
      </c>
      <c r="F442">
        <v>99</v>
      </c>
      <c r="G442">
        <v>407</v>
      </c>
      <c r="H442">
        <f t="shared" si="6"/>
        <v>4</v>
      </c>
    </row>
    <row r="443" spans="1:8" x14ac:dyDescent="0.25">
      <c r="A443">
        <v>79</v>
      </c>
      <c r="B443" t="str">
        <f>STANDINGS_W[[#This Row],[Team]]&amp;STANDINGS_W[[#This Row],[League]]</f>
        <v>The Notorious C.O.Z.Main Event Online March 30 8 pm ET League 1</v>
      </c>
      <c r="C443" t="s">
        <v>491</v>
      </c>
      <c r="D443" t="s">
        <v>122</v>
      </c>
      <c r="E443" t="s">
        <v>319</v>
      </c>
      <c r="F443">
        <v>99</v>
      </c>
      <c r="G443">
        <v>407</v>
      </c>
      <c r="H443">
        <f t="shared" si="6"/>
        <v>5</v>
      </c>
    </row>
    <row r="444" spans="1:8" x14ac:dyDescent="0.25">
      <c r="A444">
        <v>158</v>
      </c>
      <c r="B444" t="str">
        <f>STANDINGS_W[[#This Row],[Team]]&amp;STANDINGS_W[[#This Row],[League]]</f>
        <v>El PresidenteMain Event Online March 30 8 pm ET League 1</v>
      </c>
      <c r="C444" t="s">
        <v>535</v>
      </c>
      <c r="D444" t="s">
        <v>380</v>
      </c>
      <c r="E444" t="s">
        <v>319</v>
      </c>
      <c r="F444">
        <v>93</v>
      </c>
      <c r="G444">
        <v>321</v>
      </c>
      <c r="H444">
        <f t="shared" si="6"/>
        <v>6</v>
      </c>
    </row>
    <row r="445" spans="1:8" x14ac:dyDescent="0.25">
      <c r="A445">
        <v>193</v>
      </c>
      <c r="B445" t="str">
        <f>STANDINGS_W[[#This Row],[Team]]&amp;STANDINGS_W[[#This Row],[League]]</f>
        <v>One for the DaggerMain Event Online March 30 8 pm ET League 1</v>
      </c>
      <c r="C445" t="s">
        <v>57</v>
      </c>
      <c r="D445" t="s">
        <v>58</v>
      </c>
      <c r="E445" t="s">
        <v>319</v>
      </c>
      <c r="F445">
        <v>91</v>
      </c>
      <c r="G445">
        <v>289.5</v>
      </c>
      <c r="H445">
        <f t="shared" si="6"/>
        <v>7</v>
      </c>
    </row>
    <row r="446" spans="1:8" x14ac:dyDescent="0.25">
      <c r="A446">
        <v>202</v>
      </c>
      <c r="B446" t="str">
        <f>STANDINGS_W[[#This Row],[Team]]&amp;STANDINGS_W[[#This Row],[League]]</f>
        <v>D'Glester HardunkichudMain Event Online March 30 8 pm ET League 1</v>
      </c>
      <c r="C446" t="s">
        <v>462</v>
      </c>
      <c r="D446" t="s">
        <v>382</v>
      </c>
      <c r="E446" t="s">
        <v>319</v>
      </c>
      <c r="F446">
        <v>90</v>
      </c>
      <c r="G446">
        <v>272.5</v>
      </c>
      <c r="H446">
        <f t="shared" si="6"/>
        <v>8</v>
      </c>
    </row>
    <row r="447" spans="1:8" x14ac:dyDescent="0.25">
      <c r="A447">
        <v>234</v>
      </c>
      <c r="B447" t="str">
        <f>STANDINGS_W[[#This Row],[Team]]&amp;STANDINGS_W[[#This Row],[League]]</f>
        <v>FlawlessTomLawlessMain Event Online March 30 8 pm ET League 1</v>
      </c>
      <c r="C447" t="s">
        <v>649</v>
      </c>
      <c r="D447" t="s">
        <v>650</v>
      </c>
      <c r="E447" t="s">
        <v>319</v>
      </c>
      <c r="F447">
        <v>88</v>
      </c>
      <c r="G447">
        <v>242</v>
      </c>
      <c r="H447">
        <f t="shared" si="6"/>
        <v>9</v>
      </c>
    </row>
    <row r="448" spans="1:8" x14ac:dyDescent="0.25">
      <c r="A448">
        <v>283</v>
      </c>
      <c r="B448" t="str">
        <f>STANDINGS_W[[#This Row],[Team]]&amp;STANDINGS_W[[#This Row],[League]]</f>
        <v>KaizenMain Event Online March 30 8 pm ET League 1</v>
      </c>
      <c r="C448" t="s">
        <v>630</v>
      </c>
      <c r="D448" t="s">
        <v>52</v>
      </c>
      <c r="E448" t="s">
        <v>319</v>
      </c>
      <c r="F448">
        <v>85</v>
      </c>
      <c r="G448">
        <v>196</v>
      </c>
      <c r="H448">
        <f t="shared" si="6"/>
        <v>10</v>
      </c>
    </row>
    <row r="449" spans="1:8" x14ac:dyDescent="0.25">
      <c r="A449">
        <v>305</v>
      </c>
      <c r="B449" t="str">
        <f>STANDINGS_W[[#This Row],[Team]]&amp;STANDINGS_W[[#This Row],[League]]</f>
        <v>Stoop Ball 2Main Event Online March 30 8 pm ET League 1</v>
      </c>
      <c r="C449" t="s">
        <v>282</v>
      </c>
      <c r="D449" t="s">
        <v>253</v>
      </c>
      <c r="E449" t="s">
        <v>319</v>
      </c>
      <c r="F449">
        <v>84</v>
      </c>
      <c r="G449">
        <v>180.5</v>
      </c>
      <c r="H449">
        <f t="shared" si="6"/>
        <v>11</v>
      </c>
    </row>
    <row r="450" spans="1:8" x14ac:dyDescent="0.25">
      <c r="A450">
        <v>417</v>
      </c>
      <c r="B450" t="str">
        <f>STANDINGS_W[[#This Row],[Team]]&amp;STANDINGS_W[[#This Row],[League]]</f>
        <v>Mr. Wilhelm's A SquadMain Event Online March 30 8 pm ET League 1</v>
      </c>
      <c r="C450" t="s">
        <v>484</v>
      </c>
      <c r="D450" t="s">
        <v>428</v>
      </c>
      <c r="E450" t="s">
        <v>319</v>
      </c>
      <c r="F450">
        <v>75</v>
      </c>
      <c r="G450">
        <v>64</v>
      </c>
      <c r="H450">
        <f t="shared" ref="H450:H483" si="7">IF(E450=E449,H449+1,1)</f>
        <v>12</v>
      </c>
    </row>
    <row r="451" spans="1:8" x14ac:dyDescent="0.25">
      <c r="A451">
        <v>439</v>
      </c>
      <c r="B451" t="str">
        <f>STANDINGS_W[[#This Row],[Team]]&amp;STANDINGS_W[[#This Row],[League]]</f>
        <v>WalfredoMain Event Online March 30 8 pm ET League 1</v>
      </c>
      <c r="C451" t="s">
        <v>844</v>
      </c>
      <c r="D451" t="s">
        <v>845</v>
      </c>
      <c r="E451" t="s">
        <v>319</v>
      </c>
      <c r="F451">
        <v>73</v>
      </c>
      <c r="G451">
        <v>44.5</v>
      </c>
      <c r="H451">
        <f t="shared" si="7"/>
        <v>13</v>
      </c>
    </row>
    <row r="452" spans="1:8" x14ac:dyDescent="0.25">
      <c r="A452">
        <v>475</v>
      </c>
      <c r="B452" t="str">
        <f>STANDINGS_W[[#This Row],[Team]]&amp;STANDINGS_W[[#This Row],[League]]</f>
        <v>Team BennetteMain Event Online March 30 8 pm ET League 1</v>
      </c>
      <c r="C452" t="s">
        <v>767</v>
      </c>
      <c r="D452" t="s">
        <v>768</v>
      </c>
      <c r="E452" t="s">
        <v>319</v>
      </c>
      <c r="F452">
        <v>61</v>
      </c>
      <c r="G452">
        <v>8</v>
      </c>
      <c r="H452">
        <f t="shared" si="7"/>
        <v>14</v>
      </c>
    </row>
    <row r="453" spans="1:8" x14ac:dyDescent="0.25">
      <c r="A453">
        <v>476</v>
      </c>
      <c r="B453" t="str">
        <f>STANDINGS_W[[#This Row],[Team]]&amp;STANDINGS_W[[#This Row],[League]]</f>
        <v>Team JohnsonMain Event Online March 30 8 pm ET League 1</v>
      </c>
      <c r="C453" t="s">
        <v>151</v>
      </c>
      <c r="D453" t="s">
        <v>803</v>
      </c>
      <c r="E453" t="s">
        <v>319</v>
      </c>
      <c r="F453">
        <v>60</v>
      </c>
      <c r="G453">
        <v>7</v>
      </c>
      <c r="H453">
        <f t="shared" si="7"/>
        <v>15</v>
      </c>
    </row>
    <row r="454" spans="1:8" x14ac:dyDescent="0.25">
      <c r="A454">
        <v>53</v>
      </c>
      <c r="B454" t="str">
        <f>STANDINGS_W[[#This Row],[Team]]&amp;STANDINGS_W[[#This Row],[League]]</f>
        <v>Money IIIMain Event Online March 30 8 pm ET League 2</v>
      </c>
      <c r="C454" t="s">
        <v>423</v>
      </c>
      <c r="D454" t="s">
        <v>67</v>
      </c>
      <c r="E454" t="s">
        <v>307</v>
      </c>
      <c r="F454">
        <v>101</v>
      </c>
      <c r="G454">
        <v>428.5</v>
      </c>
      <c r="H454">
        <f t="shared" si="7"/>
        <v>1</v>
      </c>
    </row>
    <row r="455" spans="1:8" x14ac:dyDescent="0.25">
      <c r="A455">
        <v>99</v>
      </c>
      <c r="B455" t="str">
        <f>STANDINGS_W[[#This Row],[Team]]&amp;STANDINGS_W[[#This Row],[League]]</f>
        <v>Doctor WhoMain Event Online March 30 8 pm ET League 2</v>
      </c>
      <c r="C455" t="s">
        <v>312</v>
      </c>
      <c r="D455" t="s">
        <v>148</v>
      </c>
      <c r="E455" t="s">
        <v>307</v>
      </c>
      <c r="F455">
        <v>97</v>
      </c>
      <c r="G455">
        <v>377</v>
      </c>
      <c r="H455">
        <f t="shared" si="7"/>
        <v>2</v>
      </c>
    </row>
    <row r="456" spans="1:8" x14ac:dyDescent="0.25">
      <c r="A456">
        <v>101</v>
      </c>
      <c r="B456" t="str">
        <f>STANDINGS_W[[#This Row],[Team]]&amp;STANDINGS_W[[#This Row],[League]]</f>
        <v>Fire Dynasty BCMain Event Online March 30 8 pm ET League 2</v>
      </c>
      <c r="C456" t="s">
        <v>21</v>
      </c>
      <c r="D456" t="s">
        <v>22</v>
      </c>
      <c r="E456" t="s">
        <v>307</v>
      </c>
      <c r="F456">
        <v>97</v>
      </c>
      <c r="G456">
        <v>377</v>
      </c>
      <c r="H456">
        <f t="shared" si="7"/>
        <v>3</v>
      </c>
    </row>
    <row r="457" spans="1:8" x14ac:dyDescent="0.25">
      <c r="A457">
        <v>121</v>
      </c>
      <c r="B457" t="str">
        <f>STANDINGS_W[[#This Row],[Team]]&amp;STANDINGS_W[[#This Row],[League]]</f>
        <v>Team MadaniMain Event Online March 30 8 pm ET League 2</v>
      </c>
      <c r="C457" t="s">
        <v>153</v>
      </c>
      <c r="D457" t="s">
        <v>492</v>
      </c>
      <c r="E457" t="s">
        <v>307</v>
      </c>
      <c r="F457">
        <v>96</v>
      </c>
      <c r="G457">
        <v>363</v>
      </c>
      <c r="H457">
        <f t="shared" si="7"/>
        <v>4</v>
      </c>
    </row>
    <row r="458" spans="1:8" x14ac:dyDescent="0.25">
      <c r="A458">
        <v>128</v>
      </c>
      <c r="B458" t="str">
        <f>STANDINGS_W[[#This Row],[Team]]&amp;STANDINGS_W[[#This Row],[League]]</f>
        <v>FoleyMain Event Online March 30 8 pm ET League 2</v>
      </c>
      <c r="C458" t="s">
        <v>588</v>
      </c>
      <c r="D458" t="s">
        <v>589</v>
      </c>
      <c r="E458" t="s">
        <v>307</v>
      </c>
      <c r="F458">
        <v>95</v>
      </c>
      <c r="G458">
        <v>348.5</v>
      </c>
      <c r="H458">
        <f t="shared" si="7"/>
        <v>5</v>
      </c>
    </row>
    <row r="459" spans="1:8" x14ac:dyDescent="0.25">
      <c r="A459">
        <v>139</v>
      </c>
      <c r="B459" t="str">
        <f>STANDINGS_W[[#This Row],[Team]]&amp;STANDINGS_W[[#This Row],[League]]</f>
        <v>Glenneration XMain Event Online March 30 8 pm ET League 2</v>
      </c>
      <c r="C459" t="s">
        <v>145</v>
      </c>
      <c r="D459" t="s">
        <v>146</v>
      </c>
      <c r="E459" t="s">
        <v>307</v>
      </c>
      <c r="F459">
        <v>94</v>
      </c>
      <c r="G459">
        <v>335</v>
      </c>
      <c r="H459">
        <f t="shared" si="7"/>
        <v>6</v>
      </c>
    </row>
    <row r="460" spans="1:8" x14ac:dyDescent="0.25">
      <c r="A460">
        <v>147</v>
      </c>
      <c r="B460" t="str">
        <f>STANDINGS_W[[#This Row],[Team]]&amp;STANDINGS_W[[#This Row],[League]]</f>
        <v>Pine Tar Pros- ME3Main Event Online March 30 8 pm ET League 2</v>
      </c>
      <c r="C460" t="s">
        <v>531</v>
      </c>
      <c r="D460" t="s">
        <v>50</v>
      </c>
      <c r="E460" t="s">
        <v>307</v>
      </c>
      <c r="F460">
        <v>94</v>
      </c>
      <c r="G460">
        <v>335</v>
      </c>
      <c r="H460">
        <f t="shared" si="7"/>
        <v>7</v>
      </c>
    </row>
    <row r="461" spans="1:8" x14ac:dyDescent="0.25">
      <c r="A461">
        <v>190</v>
      </c>
      <c r="B461" t="str">
        <f>STANDINGS_W[[#This Row],[Team]]&amp;STANDINGS_W[[#This Row],[League]]</f>
        <v>Maspeth SOPRANOSMain Event Online March 30 8 pm ET League 2</v>
      </c>
      <c r="C461" t="s">
        <v>677</v>
      </c>
      <c r="D461" t="s">
        <v>678</v>
      </c>
      <c r="E461" t="s">
        <v>307</v>
      </c>
      <c r="F461">
        <v>91</v>
      </c>
      <c r="G461">
        <v>289.5</v>
      </c>
      <c r="H461">
        <f t="shared" si="7"/>
        <v>8</v>
      </c>
    </row>
    <row r="462" spans="1:8" x14ac:dyDescent="0.25">
      <c r="A462">
        <v>213</v>
      </c>
      <c r="B462" t="str">
        <f>STANDINGS_W[[#This Row],[Team]]&amp;STANDINGS_W[[#This Row],[League]]</f>
        <v>Rockwell's TrollhuntersMain Event Online March 30 8 pm ET League 2</v>
      </c>
      <c r="C462" t="s">
        <v>431</v>
      </c>
      <c r="D462" t="s">
        <v>114</v>
      </c>
      <c r="E462" t="s">
        <v>307</v>
      </c>
      <c r="F462">
        <v>90</v>
      </c>
      <c r="G462">
        <v>272.5</v>
      </c>
      <c r="H462">
        <f t="shared" si="7"/>
        <v>9</v>
      </c>
    </row>
    <row r="463" spans="1:8" x14ac:dyDescent="0.25">
      <c r="A463">
        <v>256</v>
      </c>
      <c r="B463" t="str">
        <f>STANDINGS_W[[#This Row],[Team]]&amp;STANDINGS_W[[#This Row],[League]]</f>
        <v>MustSeeTV314{M3}Main Event Online March 30 8 pm ET League 2</v>
      </c>
      <c r="C463" t="s">
        <v>871</v>
      </c>
      <c r="D463" t="s">
        <v>40</v>
      </c>
      <c r="E463" t="s">
        <v>307</v>
      </c>
      <c r="F463">
        <v>87</v>
      </c>
      <c r="G463">
        <v>226</v>
      </c>
      <c r="H463">
        <f t="shared" si="7"/>
        <v>10</v>
      </c>
    </row>
    <row r="464" spans="1:8" x14ac:dyDescent="0.25">
      <c r="A464">
        <v>338</v>
      </c>
      <c r="B464" t="str">
        <f>STANDINGS_W[[#This Row],[Team]]&amp;STANDINGS_W[[#This Row],[League]]</f>
        <v>BlueWaveMain Event Online March 30 8 pm ET League 2</v>
      </c>
      <c r="C464" t="s">
        <v>776</v>
      </c>
      <c r="D464" t="s">
        <v>286</v>
      </c>
      <c r="E464" t="s">
        <v>307</v>
      </c>
      <c r="F464">
        <v>81</v>
      </c>
      <c r="G464">
        <v>135.5</v>
      </c>
      <c r="H464">
        <f t="shared" si="7"/>
        <v>11</v>
      </c>
    </row>
    <row r="465" spans="1:8" x14ac:dyDescent="0.25">
      <c r="A465">
        <v>412</v>
      </c>
      <c r="B465" t="str">
        <f>STANDINGS_W[[#This Row],[Team]]&amp;STANDINGS_W[[#This Row],[League]]</f>
        <v>Baseball sevant 2Main Event Online March 30 8 pm ET League 2</v>
      </c>
      <c r="C465" t="s">
        <v>335</v>
      </c>
      <c r="D465" t="s">
        <v>231</v>
      </c>
      <c r="E465" t="s">
        <v>307</v>
      </c>
      <c r="F465">
        <v>75</v>
      </c>
      <c r="G465">
        <v>64</v>
      </c>
      <c r="H465">
        <f t="shared" si="7"/>
        <v>12</v>
      </c>
    </row>
    <row r="466" spans="1:8" x14ac:dyDescent="0.25">
      <c r="A466">
        <v>426</v>
      </c>
      <c r="B466" t="str">
        <f>STANDINGS_W[[#This Row],[Team]]&amp;STANDINGS_W[[#This Row],[League]]</f>
        <v>So bad I don't deserve a team nameMain Event Online March 30 8 pm ET League 2</v>
      </c>
      <c r="C466" t="s">
        <v>881</v>
      </c>
      <c r="D466" t="s">
        <v>132</v>
      </c>
      <c r="E466" t="s">
        <v>307</v>
      </c>
      <c r="F466">
        <v>74</v>
      </c>
      <c r="G466">
        <v>53.5</v>
      </c>
      <c r="H466">
        <f t="shared" si="7"/>
        <v>13</v>
      </c>
    </row>
    <row r="467" spans="1:8" x14ac:dyDescent="0.25">
      <c r="A467">
        <v>443</v>
      </c>
      <c r="B467" t="str">
        <f>STANDINGS_W[[#This Row],[Team]]&amp;STANDINGS_W[[#This Row],[League]]</f>
        <v>Ulrich's Rebellion RoomMain Event Online March 30 8 pm ET League 2</v>
      </c>
      <c r="C467" t="s">
        <v>833</v>
      </c>
      <c r="D467" t="s">
        <v>184</v>
      </c>
      <c r="E467" t="s">
        <v>307</v>
      </c>
      <c r="F467">
        <v>72</v>
      </c>
      <c r="G467">
        <v>39</v>
      </c>
      <c r="H467">
        <f t="shared" si="7"/>
        <v>14</v>
      </c>
    </row>
    <row r="468" spans="1:8" x14ac:dyDescent="0.25">
      <c r="A468">
        <v>473</v>
      </c>
      <c r="B468" t="str">
        <f>STANDINGS_W[[#This Row],[Team]]&amp;STANDINGS_W[[#This Row],[League]]</f>
        <v>ALarmMain Event Online March 30 8 pm ET League 2</v>
      </c>
      <c r="C468" t="s">
        <v>824</v>
      </c>
      <c r="D468" t="s">
        <v>73</v>
      </c>
      <c r="E468" t="s">
        <v>307</v>
      </c>
      <c r="F468">
        <v>62</v>
      </c>
      <c r="G468">
        <v>9.5</v>
      </c>
      <c r="H468">
        <f t="shared" si="7"/>
        <v>15</v>
      </c>
    </row>
    <row r="469" spans="1:8" x14ac:dyDescent="0.25">
      <c r="A469">
        <v>14</v>
      </c>
      <c r="B469" t="str">
        <f>STANDINGS_W[[#This Row],[Team]]&amp;STANDINGS_W[[#This Row],[League]]</f>
        <v>Team LibrosMain Event Online March 30 8 pm ET League 3</v>
      </c>
      <c r="C469" t="s">
        <v>338</v>
      </c>
      <c r="D469" t="s">
        <v>339</v>
      </c>
      <c r="E469" t="s">
        <v>422</v>
      </c>
      <c r="F469">
        <v>108</v>
      </c>
      <c r="G469">
        <v>467</v>
      </c>
      <c r="H469">
        <f t="shared" si="7"/>
        <v>1</v>
      </c>
    </row>
    <row r="470" spans="1:8" x14ac:dyDescent="0.25">
      <c r="A470">
        <v>75</v>
      </c>
      <c r="B470" t="str">
        <f>STANDINGS_W[[#This Row],[Team]]&amp;STANDINGS_W[[#This Row],[League]]</f>
        <v>Team BraderMain Event Online March 30 8 pm ET League 3</v>
      </c>
      <c r="C470" t="s">
        <v>503</v>
      </c>
      <c r="D470" t="s">
        <v>504</v>
      </c>
      <c r="E470" t="s">
        <v>422</v>
      </c>
      <c r="F470">
        <v>99</v>
      </c>
      <c r="G470">
        <v>407</v>
      </c>
      <c r="H470">
        <f t="shared" si="7"/>
        <v>2</v>
      </c>
    </row>
    <row r="471" spans="1:8" x14ac:dyDescent="0.25">
      <c r="A471">
        <v>84</v>
      </c>
      <c r="B471" t="str">
        <f>STANDINGS_W[[#This Row],[Team]]&amp;STANDINGS_W[[#This Row],[League]]</f>
        <v>Bats + WingersMain Event Online March 30 8 pm ET League 3</v>
      </c>
      <c r="C471" t="s">
        <v>566</v>
      </c>
      <c r="D471" t="s">
        <v>25</v>
      </c>
      <c r="E471" t="s">
        <v>422</v>
      </c>
      <c r="F471">
        <v>98</v>
      </c>
      <c r="G471">
        <v>390.5</v>
      </c>
      <c r="H471">
        <f t="shared" si="7"/>
        <v>3</v>
      </c>
    </row>
    <row r="472" spans="1:8" x14ac:dyDescent="0.25">
      <c r="A472">
        <v>93</v>
      </c>
      <c r="B472" t="str">
        <f>STANDINGS_W[[#This Row],[Team]]&amp;STANDINGS_W[[#This Row],[League]]</f>
        <v>President JesusMain Event Online March 30 8 pm ET League 3</v>
      </c>
      <c r="C472" t="s">
        <v>203</v>
      </c>
      <c r="D472" t="s">
        <v>103</v>
      </c>
      <c r="E472" t="s">
        <v>422</v>
      </c>
      <c r="F472">
        <v>98</v>
      </c>
      <c r="G472">
        <v>390.5</v>
      </c>
      <c r="H472">
        <f t="shared" si="7"/>
        <v>4</v>
      </c>
    </row>
    <row r="473" spans="1:8" x14ac:dyDescent="0.25">
      <c r="A473">
        <v>114</v>
      </c>
      <c r="B473" t="str">
        <f>STANDINGS_W[[#This Row],[Team]]&amp;STANDINGS_W[[#This Row],[League]]</f>
        <v>I Love Don DenkingerMain Event Online March 30 8 pm ET League 3</v>
      </c>
      <c r="C473" t="s">
        <v>420</v>
      </c>
      <c r="D473" t="s">
        <v>421</v>
      </c>
      <c r="E473" t="s">
        <v>422</v>
      </c>
      <c r="F473">
        <v>96</v>
      </c>
      <c r="G473">
        <v>363</v>
      </c>
      <c r="H473">
        <f t="shared" si="7"/>
        <v>5</v>
      </c>
    </row>
    <row r="474" spans="1:8" x14ac:dyDescent="0.25">
      <c r="A474">
        <v>141</v>
      </c>
      <c r="B474" t="str">
        <f>STANDINGS_W[[#This Row],[Team]]&amp;STANDINGS_W[[#This Row],[League]]</f>
        <v>HAMCROMain Event Online March 30 8 pm ET League 3</v>
      </c>
      <c r="C474" t="s">
        <v>840</v>
      </c>
      <c r="D474" t="s">
        <v>79</v>
      </c>
      <c r="E474" t="s">
        <v>422</v>
      </c>
      <c r="F474">
        <v>94</v>
      </c>
      <c r="G474">
        <v>335</v>
      </c>
      <c r="H474">
        <f t="shared" si="7"/>
        <v>6</v>
      </c>
    </row>
    <row r="475" spans="1:8" x14ac:dyDescent="0.25">
      <c r="A475">
        <v>195</v>
      </c>
      <c r="B475" t="str">
        <f>STANDINGS_W[[#This Row],[Team]]&amp;STANDINGS_W[[#This Row],[League]]</f>
        <v>Spartacus IIMain Event Online March 30 8 pm ET League 3</v>
      </c>
      <c r="C475" t="s">
        <v>497</v>
      </c>
      <c r="D475" t="s">
        <v>498</v>
      </c>
      <c r="E475" t="s">
        <v>422</v>
      </c>
      <c r="F475">
        <v>91</v>
      </c>
      <c r="G475">
        <v>289.5</v>
      </c>
      <c r="H475">
        <f t="shared" si="7"/>
        <v>7</v>
      </c>
    </row>
    <row r="476" spans="1:8" x14ac:dyDescent="0.25">
      <c r="A476">
        <v>216</v>
      </c>
      <c r="B476" t="str">
        <f>STANDINGS_W[[#This Row],[Team]]&amp;STANDINGS_W[[#This Row],[League]]</f>
        <v>StealthMain Event Online March 30 8 pm ET League 3</v>
      </c>
      <c r="C476" t="s">
        <v>608</v>
      </c>
      <c r="D476" t="s">
        <v>63</v>
      </c>
      <c r="E476" t="s">
        <v>422</v>
      </c>
      <c r="F476">
        <v>90</v>
      </c>
      <c r="G476">
        <v>272.5</v>
      </c>
      <c r="H476">
        <f t="shared" si="7"/>
        <v>8</v>
      </c>
    </row>
    <row r="477" spans="1:8" x14ac:dyDescent="0.25">
      <c r="A477">
        <v>251</v>
      </c>
      <c r="B477" t="str">
        <f>STANDINGS_W[[#This Row],[Team]]&amp;STANDINGS_W[[#This Row],[League]]</f>
        <v>Home Run DerbiesMain Event Online March 30 8 pm ET League 3</v>
      </c>
      <c r="C477" t="s">
        <v>448</v>
      </c>
      <c r="D477" t="s">
        <v>343</v>
      </c>
      <c r="E477" t="s">
        <v>422</v>
      </c>
      <c r="F477">
        <v>87</v>
      </c>
      <c r="G477">
        <v>226</v>
      </c>
      <c r="H477">
        <f t="shared" si="7"/>
        <v>9</v>
      </c>
    </row>
    <row r="478" spans="1:8" x14ac:dyDescent="0.25">
      <c r="A478">
        <v>292</v>
      </c>
      <c r="B478" t="str">
        <f>STANDINGS_W[[#This Row],[Team]]&amp;STANDINGS_W[[#This Row],[League]]</f>
        <v>Winning Fantasy BaseballMain Event Online March 30 8 pm ET League 3</v>
      </c>
      <c r="C478" t="s">
        <v>311</v>
      </c>
      <c r="D478" t="s">
        <v>78</v>
      </c>
      <c r="E478" t="s">
        <v>422</v>
      </c>
      <c r="F478">
        <v>85</v>
      </c>
      <c r="G478">
        <v>196</v>
      </c>
      <c r="H478">
        <f t="shared" si="7"/>
        <v>10</v>
      </c>
    </row>
    <row r="479" spans="1:8" x14ac:dyDescent="0.25">
      <c r="A479">
        <v>329</v>
      </c>
      <c r="B479" t="str">
        <f>STANDINGS_W[[#This Row],[Team]]&amp;STANDINGS_W[[#This Row],[League]]</f>
        <v>A-TeamMain Event Online March 30 8 pm ET League 3</v>
      </c>
      <c r="C479" t="s">
        <v>26</v>
      </c>
      <c r="D479" t="s">
        <v>27</v>
      </c>
      <c r="E479" t="s">
        <v>422</v>
      </c>
      <c r="F479">
        <v>82</v>
      </c>
      <c r="G479">
        <v>148</v>
      </c>
      <c r="H479">
        <f t="shared" si="7"/>
        <v>11</v>
      </c>
    </row>
    <row r="480" spans="1:8" x14ac:dyDescent="0.25">
      <c r="A480">
        <v>372</v>
      </c>
      <c r="B480" t="str">
        <f>STANDINGS_W[[#This Row],[Team]]&amp;STANDINGS_W[[#This Row],[League]]</f>
        <v>Team ZurichinMain Event Online March 30 8 pm ET League 3</v>
      </c>
      <c r="C480" t="s">
        <v>290</v>
      </c>
      <c r="D480" t="s">
        <v>291</v>
      </c>
      <c r="E480" t="s">
        <v>422</v>
      </c>
      <c r="F480">
        <v>80</v>
      </c>
      <c r="G480">
        <v>116.5</v>
      </c>
      <c r="H480">
        <f t="shared" si="7"/>
        <v>12</v>
      </c>
    </row>
    <row r="481" spans="1:8" x14ac:dyDescent="0.25">
      <c r="A481">
        <v>385</v>
      </c>
      <c r="B481" t="str">
        <f>STANDINGS_W[[#This Row],[Team]]&amp;STANDINGS_W[[#This Row],[League]]</f>
        <v>The Justice BerrysMain Event Online March 30 8 pm ET League 3</v>
      </c>
      <c r="C481" t="s">
        <v>594</v>
      </c>
      <c r="D481" t="s">
        <v>69</v>
      </c>
      <c r="E481" t="s">
        <v>422</v>
      </c>
      <c r="F481">
        <v>79</v>
      </c>
      <c r="G481">
        <v>100.5</v>
      </c>
      <c r="H481">
        <f t="shared" si="7"/>
        <v>13</v>
      </c>
    </row>
    <row r="482" spans="1:8" x14ac:dyDescent="0.25">
      <c r="A482">
        <v>446</v>
      </c>
      <c r="B482" t="str">
        <f>STANDINGS_W[[#This Row],[Team]]&amp;STANDINGS_W[[#This Row],[League]]</f>
        <v>Mulleteers IIMain Event Online March 30 8 pm ET League 3</v>
      </c>
      <c r="C482" t="s">
        <v>765</v>
      </c>
      <c r="D482" t="s">
        <v>191</v>
      </c>
      <c r="E482" t="s">
        <v>422</v>
      </c>
      <c r="F482">
        <v>70</v>
      </c>
      <c r="G482">
        <v>34</v>
      </c>
      <c r="H482">
        <f t="shared" si="7"/>
        <v>14</v>
      </c>
    </row>
    <row r="483" spans="1:8" x14ac:dyDescent="0.25">
      <c r="A483">
        <v>457</v>
      </c>
      <c r="B483" t="str">
        <f>STANDINGS_W[[#This Row],[Team]]&amp;STANDINGS_W[[#This Row],[League]]</f>
        <v>BABIP McbatflipsMain Event Online March 30 8 pm ET League 3</v>
      </c>
      <c r="C483" t="s">
        <v>770</v>
      </c>
      <c r="D483" t="s">
        <v>24</v>
      </c>
      <c r="E483" t="s">
        <v>422</v>
      </c>
      <c r="F483">
        <v>67</v>
      </c>
      <c r="G483">
        <v>22</v>
      </c>
      <c r="H483">
        <f t="shared" si="7"/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workbookViewId="0">
      <selection activeCell="B3" sqref="B3"/>
    </sheetView>
  </sheetViews>
  <sheetFormatPr defaultRowHeight="15" x14ac:dyDescent="0.25"/>
  <cols>
    <col min="1" max="1" width="7.5703125" bestFit="1" customWidth="1"/>
    <col min="2" max="2" width="76.5703125" bestFit="1" customWidth="1"/>
    <col min="3" max="3" width="31.5703125" bestFit="1" customWidth="1"/>
    <col min="4" max="4" width="30.42578125" bestFit="1" customWidth="1"/>
    <col min="5" max="5" width="41.85546875" bestFit="1" customWidth="1"/>
    <col min="6" max="6" width="8.28515625" bestFit="1" customWidth="1"/>
    <col min="7" max="7" width="6" bestFit="1" customWidth="1"/>
  </cols>
  <sheetData>
    <row r="1" spans="1:8" x14ac:dyDescent="0.25">
      <c r="A1" t="s">
        <v>12</v>
      </c>
      <c r="B1" t="s">
        <v>890</v>
      </c>
      <c r="C1" t="s">
        <v>13</v>
      </c>
      <c r="D1" t="s">
        <v>14</v>
      </c>
      <c r="E1" t="s">
        <v>15</v>
      </c>
      <c r="F1" t="s">
        <v>8</v>
      </c>
      <c r="G1" t="s">
        <v>16</v>
      </c>
      <c r="H1" t="s">
        <v>298</v>
      </c>
    </row>
    <row r="2" spans="1:8" x14ac:dyDescent="0.25">
      <c r="A2">
        <v>8</v>
      </c>
      <c r="B2" t="str">
        <f>STANDINGS_WHIP[[#This Row],[Team]]&amp;STANDINGS_WHIP[[#This Row],[League]]</f>
        <v>KIRKSVILLE OSTEOPATHS 1906Main Event Chicago League</v>
      </c>
      <c r="C2" t="s">
        <v>500</v>
      </c>
      <c r="D2" t="s">
        <v>64</v>
      </c>
      <c r="E2" t="s">
        <v>473</v>
      </c>
      <c r="F2">
        <v>1.179</v>
      </c>
      <c r="G2">
        <v>473</v>
      </c>
      <c r="H2">
        <f t="shared" ref="H2:H65" si="0">IF(E2=E1,H1+1,1)</f>
        <v>1</v>
      </c>
    </row>
    <row r="3" spans="1:8" x14ac:dyDescent="0.25">
      <c r="A3">
        <v>32</v>
      </c>
      <c r="B3" t="str">
        <f>STANDINGS_WHIP[[#This Row],[Team]]&amp;STANDINGS_WHIP[[#This Row],[League]]</f>
        <v>Serenity NowMain Event Chicago League</v>
      </c>
      <c r="C3" t="s">
        <v>598</v>
      </c>
      <c r="D3" t="s">
        <v>149</v>
      </c>
      <c r="E3" t="s">
        <v>473</v>
      </c>
      <c r="F3">
        <v>1.2110000000000001</v>
      </c>
      <c r="G3">
        <v>449</v>
      </c>
      <c r="H3">
        <f t="shared" si="0"/>
        <v>2</v>
      </c>
    </row>
    <row r="4" spans="1:8" x14ac:dyDescent="0.25">
      <c r="A4">
        <v>167</v>
      </c>
      <c r="B4" t="str">
        <f>STANDINGS_WHIP[[#This Row],[Team]]&amp;STANDINGS_WHIP[[#This Row],[League]]</f>
        <v>Ray Rays RevengeMain Event Chicago League</v>
      </c>
      <c r="C4" t="s">
        <v>472</v>
      </c>
      <c r="D4" t="s">
        <v>130</v>
      </c>
      <c r="E4" t="s">
        <v>473</v>
      </c>
      <c r="F4">
        <v>1.2689999999999999</v>
      </c>
      <c r="G4">
        <v>314</v>
      </c>
      <c r="H4">
        <f t="shared" si="0"/>
        <v>3</v>
      </c>
    </row>
    <row r="5" spans="1:8" x14ac:dyDescent="0.25">
      <c r="A5">
        <v>204</v>
      </c>
      <c r="B5" t="str">
        <f>STANDINGS_WHIP[[#This Row],[Team]]&amp;STANDINGS_WHIP[[#This Row],[League]]</f>
        <v>THIRTY STIFFSMain Event Chicago League</v>
      </c>
      <c r="C5" t="s">
        <v>187</v>
      </c>
      <c r="D5" t="s">
        <v>188</v>
      </c>
      <c r="E5" t="s">
        <v>473</v>
      </c>
      <c r="F5">
        <v>1.2789999999999999</v>
      </c>
      <c r="G5">
        <v>277</v>
      </c>
      <c r="H5">
        <f t="shared" si="0"/>
        <v>4</v>
      </c>
    </row>
    <row r="6" spans="1:8" x14ac:dyDescent="0.25">
      <c r="A6">
        <v>208</v>
      </c>
      <c r="B6" t="str">
        <f>STANDINGS_WHIP[[#This Row],[Team]]&amp;STANDINGS_WHIP[[#This Row],[League]]</f>
        <v>Dutch MafiaMain Event Chicago League</v>
      </c>
      <c r="C6" t="s">
        <v>222</v>
      </c>
      <c r="D6" t="s">
        <v>223</v>
      </c>
      <c r="E6" t="s">
        <v>473</v>
      </c>
      <c r="F6">
        <v>1.2809999999999999</v>
      </c>
      <c r="G6">
        <v>273</v>
      </c>
      <c r="H6">
        <f t="shared" si="0"/>
        <v>5</v>
      </c>
    </row>
    <row r="7" spans="1:8" x14ac:dyDescent="0.25">
      <c r="A7">
        <v>241</v>
      </c>
      <c r="B7" t="str">
        <f>STANDINGS_WHIP[[#This Row],[Team]]&amp;STANDINGS_WHIP[[#This Row],[League]]</f>
        <v>No Balls No Babies IMain Event Chicago League</v>
      </c>
      <c r="C7" t="s">
        <v>527</v>
      </c>
      <c r="D7" t="s">
        <v>142</v>
      </c>
      <c r="E7" t="s">
        <v>473</v>
      </c>
      <c r="F7">
        <v>1.29</v>
      </c>
      <c r="G7">
        <v>240</v>
      </c>
      <c r="H7">
        <f t="shared" si="0"/>
        <v>6</v>
      </c>
    </row>
    <row r="8" spans="1:8" x14ac:dyDescent="0.25">
      <c r="A8">
        <v>277</v>
      </c>
      <c r="B8" t="str">
        <f>STANDINGS_WHIP[[#This Row],[Team]]&amp;STANDINGS_WHIP[[#This Row],[League]]</f>
        <v>JK ALL THE WAY CHICAGOMain Event Chicago League</v>
      </c>
      <c r="C8" t="s">
        <v>505</v>
      </c>
      <c r="D8" t="s">
        <v>166</v>
      </c>
      <c r="E8" t="s">
        <v>473</v>
      </c>
      <c r="F8">
        <v>1.3009999999999999</v>
      </c>
      <c r="G8">
        <v>204</v>
      </c>
      <c r="H8">
        <f t="shared" si="0"/>
        <v>7</v>
      </c>
    </row>
    <row r="9" spans="1:8" x14ac:dyDescent="0.25">
      <c r="A9">
        <v>297</v>
      </c>
      <c r="B9" t="str">
        <f>STANDINGS_WHIP[[#This Row],[Team]]&amp;STANDINGS_WHIP[[#This Row],[League]]</f>
        <v>88'ssMain Event Chicago League</v>
      </c>
      <c r="C9" t="s">
        <v>634</v>
      </c>
      <c r="D9" t="s">
        <v>269</v>
      </c>
      <c r="E9" t="s">
        <v>473</v>
      </c>
      <c r="F9">
        <v>1.3080000000000001</v>
      </c>
      <c r="G9">
        <v>184</v>
      </c>
      <c r="H9">
        <f t="shared" si="0"/>
        <v>8</v>
      </c>
    </row>
    <row r="10" spans="1:8" x14ac:dyDescent="0.25">
      <c r="A10">
        <v>300</v>
      </c>
      <c r="B10" t="str">
        <f>STANDINGS_WHIP[[#This Row],[Team]]&amp;STANDINGS_WHIP[[#This Row],[League]]</f>
        <v>Darth VanderMain Event Chicago League</v>
      </c>
      <c r="C10" t="s">
        <v>206</v>
      </c>
      <c r="D10" t="s">
        <v>207</v>
      </c>
      <c r="E10" t="s">
        <v>473</v>
      </c>
      <c r="F10">
        <v>1.3089999999999999</v>
      </c>
      <c r="G10">
        <v>181</v>
      </c>
      <c r="H10">
        <f t="shared" si="0"/>
        <v>9</v>
      </c>
    </row>
    <row r="11" spans="1:8" x14ac:dyDescent="0.25">
      <c r="A11">
        <v>301</v>
      </c>
      <c r="B11" t="str">
        <f>STANDINGS_WHIP[[#This Row],[Team]]&amp;STANDINGS_WHIP[[#This Row],[League]]</f>
        <v>Doug's DawgsMain Event Chicago League</v>
      </c>
      <c r="C11" t="s">
        <v>31</v>
      </c>
      <c r="D11" t="s">
        <v>32</v>
      </c>
      <c r="E11" t="s">
        <v>473</v>
      </c>
      <c r="F11">
        <v>1.3089999999999999</v>
      </c>
      <c r="G11">
        <v>180</v>
      </c>
      <c r="H11">
        <f t="shared" si="0"/>
        <v>10</v>
      </c>
    </row>
    <row r="12" spans="1:8" x14ac:dyDescent="0.25">
      <c r="A12">
        <v>302</v>
      </c>
      <c r="B12" t="str">
        <f>STANDINGS_WHIP[[#This Row],[Team]]&amp;STANDINGS_WHIP[[#This Row],[League]]</f>
        <v>Sons of Thunder - ChicagoMain Event Chicago League</v>
      </c>
      <c r="C12" t="s">
        <v>771</v>
      </c>
      <c r="D12" t="s">
        <v>63</v>
      </c>
      <c r="E12" t="s">
        <v>473</v>
      </c>
      <c r="F12">
        <v>1.3089999999999999</v>
      </c>
      <c r="G12">
        <v>179</v>
      </c>
      <c r="H12">
        <f t="shared" si="0"/>
        <v>11</v>
      </c>
    </row>
    <row r="13" spans="1:8" x14ac:dyDescent="0.25">
      <c r="A13">
        <v>304</v>
      </c>
      <c r="B13" t="str">
        <f>STANDINGS_WHIP[[#This Row],[Team]]&amp;STANDINGS_WHIP[[#This Row],[League]]</f>
        <v>The Notorious C.O.Z.Main Event Chicago League</v>
      </c>
      <c r="C13" t="s">
        <v>491</v>
      </c>
      <c r="D13" t="s">
        <v>122</v>
      </c>
      <c r="E13" t="s">
        <v>473</v>
      </c>
      <c r="F13">
        <v>1.3089999999999999</v>
      </c>
      <c r="G13">
        <v>177</v>
      </c>
      <c r="H13">
        <f t="shared" si="0"/>
        <v>12</v>
      </c>
    </row>
    <row r="14" spans="1:8" x14ac:dyDescent="0.25">
      <c r="A14">
        <v>312</v>
      </c>
      <c r="B14" t="str">
        <f>STANDINGS_WHIP[[#This Row],[Team]]&amp;STANDINGS_WHIP[[#This Row],[League]]</f>
        <v>Mr Dalrae's ArrogateMain Event Chicago League</v>
      </c>
      <c r="C14" t="s">
        <v>704</v>
      </c>
      <c r="D14" t="s">
        <v>33</v>
      </c>
      <c r="E14" t="s">
        <v>473</v>
      </c>
      <c r="F14">
        <v>1.3120000000000001</v>
      </c>
      <c r="G14">
        <v>169</v>
      </c>
      <c r="H14">
        <f t="shared" si="0"/>
        <v>13</v>
      </c>
    </row>
    <row r="15" spans="1:8" x14ac:dyDescent="0.25">
      <c r="A15">
        <v>440</v>
      </c>
      <c r="B15" t="str">
        <f>STANDINGS_WHIP[[#This Row],[Team]]&amp;STANDINGS_WHIP[[#This Row],[League]]</f>
        <v>EFORCE XVIIIMain Event Chicago League</v>
      </c>
      <c r="C15" t="s">
        <v>848</v>
      </c>
      <c r="D15" t="s">
        <v>174</v>
      </c>
      <c r="E15" t="s">
        <v>473</v>
      </c>
      <c r="F15">
        <v>1.3680000000000001</v>
      </c>
      <c r="G15">
        <v>41</v>
      </c>
      <c r="H15">
        <f t="shared" si="0"/>
        <v>14</v>
      </c>
    </row>
    <row r="16" spans="1:8" x14ac:dyDescent="0.25">
      <c r="A16">
        <v>449</v>
      </c>
      <c r="B16" t="str">
        <f>STANDINGS_WHIP[[#This Row],[Team]]&amp;STANDINGS_WHIP[[#This Row],[League]]</f>
        <v>Shawon-O-MetersMain Event Chicago League</v>
      </c>
      <c r="C16" t="s">
        <v>875</v>
      </c>
      <c r="D16" t="s">
        <v>876</v>
      </c>
      <c r="E16" t="s">
        <v>473</v>
      </c>
      <c r="F16">
        <v>1.3740000000000001</v>
      </c>
      <c r="G16">
        <v>32</v>
      </c>
      <c r="H16">
        <f t="shared" si="0"/>
        <v>15</v>
      </c>
    </row>
    <row r="17" spans="1:8" x14ac:dyDescent="0.25">
      <c r="A17">
        <v>37</v>
      </c>
      <c r="B17" t="str">
        <f>STANDINGS_WHIP[[#This Row],[Team]]&amp;STANDINGS_WHIP[[#This Row],[League]]</f>
        <v>Team PinkstaffMain Event Las Vegas April 1 League 1</v>
      </c>
      <c r="C17" t="s">
        <v>315</v>
      </c>
      <c r="D17" t="s">
        <v>316</v>
      </c>
      <c r="E17" t="s">
        <v>452</v>
      </c>
      <c r="F17">
        <v>1.2170000000000001</v>
      </c>
      <c r="G17">
        <v>444</v>
      </c>
      <c r="H17">
        <f t="shared" si="0"/>
        <v>1</v>
      </c>
    </row>
    <row r="18" spans="1:8" x14ac:dyDescent="0.25">
      <c r="A18">
        <v>50</v>
      </c>
      <c r="B18" t="str">
        <f>STANDINGS_WHIP[[#This Row],[Team]]&amp;STANDINGS_WHIP[[#This Row],[League]]</f>
        <v>Vegas VandalsMain Event Las Vegas April 1 League 1</v>
      </c>
      <c r="C18" t="s">
        <v>224</v>
      </c>
      <c r="D18" t="s">
        <v>469</v>
      </c>
      <c r="E18" t="s">
        <v>452</v>
      </c>
      <c r="F18">
        <v>1.224</v>
      </c>
      <c r="G18">
        <v>431</v>
      </c>
      <c r="H18">
        <f t="shared" si="0"/>
        <v>2</v>
      </c>
    </row>
    <row r="19" spans="1:8" x14ac:dyDescent="0.25">
      <c r="A19">
        <v>51</v>
      </c>
      <c r="B19" t="str">
        <f>STANDINGS_WHIP[[#This Row],[Team]]&amp;STANDINGS_WHIP[[#This Row],[League]]</f>
        <v>Team WarnerMain Event Las Vegas April 1 League 1</v>
      </c>
      <c r="C19" t="s">
        <v>161</v>
      </c>
      <c r="D19" t="s">
        <v>162</v>
      </c>
      <c r="E19" t="s">
        <v>452</v>
      </c>
      <c r="F19">
        <v>1.224</v>
      </c>
      <c r="G19">
        <v>430</v>
      </c>
      <c r="H19">
        <f t="shared" si="0"/>
        <v>3</v>
      </c>
    </row>
    <row r="20" spans="1:8" x14ac:dyDescent="0.25">
      <c r="A20">
        <v>62</v>
      </c>
      <c r="B20" t="str">
        <f>STANDINGS_WHIP[[#This Row],[Team]]&amp;STANDINGS_WHIP[[#This Row],[League]]</f>
        <v>Team MatanMain Event Las Vegas April 1 League 1</v>
      </c>
      <c r="C20" t="s">
        <v>757</v>
      </c>
      <c r="D20" t="s">
        <v>362</v>
      </c>
      <c r="E20" t="s">
        <v>452</v>
      </c>
      <c r="F20">
        <v>1.2290000000000001</v>
      </c>
      <c r="G20">
        <v>419</v>
      </c>
      <c r="H20">
        <f t="shared" si="0"/>
        <v>4</v>
      </c>
    </row>
    <row r="21" spans="1:8" x14ac:dyDescent="0.25">
      <c r="A21">
        <v>101</v>
      </c>
      <c r="B21" t="str">
        <f>STANDINGS_WHIP[[#This Row],[Team]]&amp;STANDINGS_WHIP[[#This Row],[League]]</f>
        <v>Bob EnzyteMain Event Las Vegas April 1 League 1</v>
      </c>
      <c r="C21" t="s">
        <v>241</v>
      </c>
      <c r="D21" t="s">
        <v>242</v>
      </c>
      <c r="E21" t="s">
        <v>452</v>
      </c>
      <c r="F21">
        <v>1.248</v>
      </c>
      <c r="G21">
        <v>380</v>
      </c>
      <c r="H21">
        <f t="shared" si="0"/>
        <v>5</v>
      </c>
    </row>
    <row r="22" spans="1:8" x14ac:dyDescent="0.25">
      <c r="A22">
        <v>137</v>
      </c>
      <c r="B22" t="str">
        <f>STANDINGS_WHIP[[#This Row],[Team]]&amp;STANDINGS_WHIP[[#This Row],[League]]</f>
        <v>The Ron Jeremy of Midget PornMain Event Las Vegas April 1 League 1</v>
      </c>
      <c r="C22" t="s">
        <v>368</v>
      </c>
      <c r="D22" t="s">
        <v>281</v>
      </c>
      <c r="E22" t="s">
        <v>452</v>
      </c>
      <c r="F22">
        <v>1.2589999999999999</v>
      </c>
      <c r="G22">
        <v>344</v>
      </c>
      <c r="H22">
        <f t="shared" si="0"/>
        <v>6</v>
      </c>
    </row>
    <row r="23" spans="1:8" x14ac:dyDescent="0.25">
      <c r="A23">
        <v>158</v>
      </c>
      <c r="B23" t="str">
        <f>STANDINGS_WHIP[[#This Row],[Team]]&amp;STANDINGS_WHIP[[#This Row],[League]]</f>
        <v>Yes! Yes! Yes!Main Event Las Vegas April 1 League 1</v>
      </c>
      <c r="C23" t="s">
        <v>786</v>
      </c>
      <c r="D23" t="s">
        <v>787</v>
      </c>
      <c r="E23" t="s">
        <v>452</v>
      </c>
      <c r="F23">
        <v>1.2669999999999999</v>
      </c>
      <c r="G23">
        <v>323</v>
      </c>
      <c r="H23">
        <f t="shared" si="0"/>
        <v>7</v>
      </c>
    </row>
    <row r="24" spans="1:8" x14ac:dyDescent="0.25">
      <c r="A24">
        <v>161</v>
      </c>
      <c r="B24" t="str">
        <f>STANDINGS_WHIP[[#This Row],[Team]]&amp;STANDINGS_WHIP[[#This Row],[League]]</f>
        <v>LEATHERNECK 9Main Event Las Vegas April 1 League 1</v>
      </c>
      <c r="C24" t="s">
        <v>670</v>
      </c>
      <c r="D24" t="s">
        <v>274</v>
      </c>
      <c r="E24" t="s">
        <v>452</v>
      </c>
      <c r="F24">
        <v>1.2669999999999999</v>
      </c>
      <c r="G24">
        <v>320</v>
      </c>
      <c r="H24">
        <f t="shared" si="0"/>
        <v>8</v>
      </c>
    </row>
    <row r="25" spans="1:8" x14ac:dyDescent="0.25">
      <c r="A25">
        <v>218</v>
      </c>
      <c r="B25" t="str">
        <f>STANDINGS_WHIP[[#This Row],[Team]]&amp;STANDINGS_WHIP[[#This Row],[League]]</f>
        <v>Vegas BanditMain Event Las Vegas April 1 League 1</v>
      </c>
      <c r="C25" t="s">
        <v>294</v>
      </c>
      <c r="D25" t="s">
        <v>295</v>
      </c>
      <c r="E25" t="s">
        <v>452</v>
      </c>
      <c r="F25">
        <v>1.284</v>
      </c>
      <c r="G25">
        <v>263</v>
      </c>
      <c r="H25">
        <f t="shared" si="0"/>
        <v>9</v>
      </c>
    </row>
    <row r="26" spans="1:8" x14ac:dyDescent="0.25">
      <c r="A26">
        <v>318</v>
      </c>
      <c r="B26" t="str">
        <f>STANDINGS_WHIP[[#This Row],[Team]]&amp;STANDINGS_WHIP[[#This Row],[League]]</f>
        <v>OaktownMain Event Las Vegas April 1 League 1</v>
      </c>
      <c r="C26" t="s">
        <v>136</v>
      </c>
      <c r="D26" t="s">
        <v>137</v>
      </c>
      <c r="E26" t="s">
        <v>452</v>
      </c>
      <c r="F26">
        <v>1.3140000000000001</v>
      </c>
      <c r="G26">
        <v>163</v>
      </c>
      <c r="H26">
        <f t="shared" si="0"/>
        <v>10</v>
      </c>
    </row>
    <row r="27" spans="1:8" x14ac:dyDescent="0.25">
      <c r="A27">
        <v>376</v>
      </c>
      <c r="B27" t="str">
        <f>STANDINGS_WHIP[[#This Row],[Team]]&amp;STANDINGS_WHIP[[#This Row],[League]]</f>
        <v>MustSeeTV314{M4}Main Event Las Vegas April 1 League 1</v>
      </c>
      <c r="C27" t="s">
        <v>727</v>
      </c>
      <c r="D27" t="s">
        <v>40</v>
      </c>
      <c r="E27" t="s">
        <v>452</v>
      </c>
      <c r="F27">
        <v>1.3340000000000001</v>
      </c>
      <c r="G27">
        <v>105</v>
      </c>
      <c r="H27">
        <f t="shared" si="0"/>
        <v>11</v>
      </c>
    </row>
    <row r="28" spans="1:8" x14ac:dyDescent="0.25">
      <c r="A28">
        <v>410</v>
      </c>
      <c r="B28" t="str">
        <f>STANDINGS_WHIP[[#This Row],[Team]]&amp;STANDINGS_WHIP[[#This Row],[League]]</f>
        <v>Pounders MainMain Event Las Vegas April 1 League 1</v>
      </c>
      <c r="C28" t="s">
        <v>796</v>
      </c>
      <c r="D28" t="s">
        <v>233</v>
      </c>
      <c r="E28" t="s">
        <v>452</v>
      </c>
      <c r="F28">
        <v>1.351</v>
      </c>
      <c r="G28">
        <v>71</v>
      </c>
      <c r="H28">
        <f t="shared" si="0"/>
        <v>12</v>
      </c>
    </row>
    <row r="29" spans="1:8" x14ac:dyDescent="0.25">
      <c r="A29">
        <v>436</v>
      </c>
      <c r="B29" t="str">
        <f>STANDINGS_WHIP[[#This Row],[Team]]&amp;STANDINGS_WHIP[[#This Row],[League]]</f>
        <v>Baseball FuriesMain Event Las Vegas April 1 League 1</v>
      </c>
      <c r="C29" t="s">
        <v>45</v>
      </c>
      <c r="D29" t="s">
        <v>46</v>
      </c>
      <c r="E29" t="s">
        <v>452</v>
      </c>
      <c r="F29">
        <v>1.367</v>
      </c>
      <c r="G29">
        <v>45</v>
      </c>
      <c r="H29">
        <f t="shared" si="0"/>
        <v>13</v>
      </c>
    </row>
    <row r="30" spans="1:8" x14ac:dyDescent="0.25">
      <c r="A30">
        <v>460</v>
      </c>
      <c r="B30" t="str">
        <f>STANDINGS_WHIP[[#This Row],[Team]]&amp;STANDINGS_WHIP[[#This Row],[League]]</f>
        <v>Warrior Poets IIIMain Event Las Vegas April 1 League 1</v>
      </c>
      <c r="C30" t="s">
        <v>684</v>
      </c>
      <c r="D30" t="s">
        <v>685</v>
      </c>
      <c r="E30" t="s">
        <v>452</v>
      </c>
      <c r="F30">
        <v>1.38</v>
      </c>
      <c r="G30">
        <v>21</v>
      </c>
      <c r="H30">
        <f t="shared" si="0"/>
        <v>14</v>
      </c>
    </row>
    <row r="31" spans="1:8" x14ac:dyDescent="0.25">
      <c r="A31">
        <v>472</v>
      </c>
      <c r="B31" t="str">
        <f>STANDINGS_WHIP[[#This Row],[Team]]&amp;STANDINGS_WHIP[[#This Row],[League]]</f>
        <v>Team Only a Mother Can LoveMain Event Las Vegas April 1 League 1</v>
      </c>
      <c r="C31" t="s">
        <v>842</v>
      </c>
      <c r="D31" t="s">
        <v>140</v>
      </c>
      <c r="E31" t="s">
        <v>452</v>
      </c>
      <c r="F31">
        <v>1.405</v>
      </c>
      <c r="G31">
        <v>9</v>
      </c>
      <c r="H31">
        <f t="shared" si="0"/>
        <v>15</v>
      </c>
    </row>
    <row r="32" spans="1:8" x14ac:dyDescent="0.25">
      <c r="A32">
        <v>23</v>
      </c>
      <c r="B32" t="str">
        <f>STANDINGS_WHIP[[#This Row],[Team]]&amp;STANDINGS_WHIP[[#This Row],[League]]</f>
        <v>Edwards Bay Fox PenMain Event Las Vegas April 1 League 2</v>
      </c>
      <c r="C32" t="s">
        <v>436</v>
      </c>
      <c r="D32" t="s">
        <v>211</v>
      </c>
      <c r="E32" t="s">
        <v>437</v>
      </c>
      <c r="F32">
        <v>1.2030000000000001</v>
      </c>
      <c r="G32">
        <v>458</v>
      </c>
      <c r="H32">
        <f t="shared" si="0"/>
        <v>1</v>
      </c>
    </row>
    <row r="33" spans="1:8" x14ac:dyDescent="0.25">
      <c r="A33">
        <v>47</v>
      </c>
      <c r="B33" t="str">
        <f>STANDINGS_WHIP[[#This Row],[Team]]&amp;STANDINGS_WHIP[[#This Row],[League]]</f>
        <v>The HerdMain Event Las Vegas April 1 League 2</v>
      </c>
      <c r="C33" t="s">
        <v>528</v>
      </c>
      <c r="D33" t="s">
        <v>529</v>
      </c>
      <c r="E33" t="s">
        <v>437</v>
      </c>
      <c r="F33">
        <v>1.222</v>
      </c>
      <c r="G33">
        <v>434</v>
      </c>
      <c r="H33">
        <f t="shared" si="0"/>
        <v>2</v>
      </c>
    </row>
    <row r="34" spans="1:8" x14ac:dyDescent="0.25">
      <c r="A34">
        <v>83</v>
      </c>
      <c r="B34" t="str">
        <f>STANDINGS_WHIP[[#This Row],[Team]]&amp;STANDINGS_WHIP[[#This Row],[League]]</f>
        <v>Lambda Lambda LambdaMain Event Las Vegas April 1 League 2</v>
      </c>
      <c r="C34" t="s">
        <v>480</v>
      </c>
      <c r="D34" t="s">
        <v>72</v>
      </c>
      <c r="E34" t="s">
        <v>437</v>
      </c>
      <c r="F34">
        <v>1.2390000000000001</v>
      </c>
      <c r="G34">
        <v>398</v>
      </c>
      <c r="H34">
        <f t="shared" si="0"/>
        <v>3</v>
      </c>
    </row>
    <row r="35" spans="1:8" x14ac:dyDescent="0.25">
      <c r="A35">
        <v>129</v>
      </c>
      <c r="B35" t="str">
        <f>STANDINGS_WHIP[[#This Row],[Team]]&amp;STANDINGS_WHIP[[#This Row],[League]]</f>
        <v>Black 11Main Event Las Vegas April 1 League 2</v>
      </c>
      <c r="C35" t="s">
        <v>702</v>
      </c>
      <c r="D35" t="s">
        <v>703</v>
      </c>
      <c r="E35" t="s">
        <v>437</v>
      </c>
      <c r="F35">
        <v>1.2569999999999999</v>
      </c>
      <c r="G35">
        <v>352</v>
      </c>
      <c r="H35">
        <f t="shared" si="0"/>
        <v>4</v>
      </c>
    </row>
    <row r="36" spans="1:8" x14ac:dyDescent="0.25">
      <c r="A36">
        <v>153</v>
      </c>
      <c r="B36" t="str">
        <f>STANDINGS_WHIP[[#This Row],[Team]]&amp;STANDINGS_WHIP[[#This Row],[League]]</f>
        <v>Main Event LVMain Event Las Vegas April 1 League 2</v>
      </c>
      <c r="C36" t="s">
        <v>584</v>
      </c>
      <c r="D36" t="s">
        <v>90</v>
      </c>
      <c r="E36" t="s">
        <v>437</v>
      </c>
      <c r="F36">
        <v>1.2649999999999999</v>
      </c>
      <c r="G36">
        <v>328</v>
      </c>
      <c r="H36">
        <f t="shared" si="0"/>
        <v>5</v>
      </c>
    </row>
    <row r="37" spans="1:8" x14ac:dyDescent="0.25">
      <c r="A37">
        <v>217</v>
      </c>
      <c r="B37" t="str">
        <f>STANDINGS_WHIP[[#This Row],[Team]]&amp;STANDINGS_WHIP[[#This Row],[League]]</f>
        <v>Bash BrosMain Event Las Vegas April 1 League 2</v>
      </c>
      <c r="C37" t="s">
        <v>818</v>
      </c>
      <c r="D37" t="s">
        <v>819</v>
      </c>
      <c r="E37" t="s">
        <v>437</v>
      </c>
      <c r="F37">
        <v>1.284</v>
      </c>
      <c r="G37">
        <v>264</v>
      </c>
      <c r="H37">
        <f t="shared" si="0"/>
        <v>6</v>
      </c>
    </row>
    <row r="38" spans="1:8" x14ac:dyDescent="0.25">
      <c r="A38">
        <v>223</v>
      </c>
      <c r="B38" t="str">
        <f>STANDINGS_WHIP[[#This Row],[Team]]&amp;STANDINGS_WHIP[[#This Row],[League]]</f>
        <v>Bigly SmallsMain Event Las Vegas April 1 League 2</v>
      </c>
      <c r="C38" t="s">
        <v>744</v>
      </c>
      <c r="D38" t="s">
        <v>745</v>
      </c>
      <c r="E38" t="s">
        <v>437</v>
      </c>
      <c r="F38">
        <v>1.2849999999999999</v>
      </c>
      <c r="G38">
        <v>258</v>
      </c>
      <c r="H38">
        <f t="shared" si="0"/>
        <v>7</v>
      </c>
    </row>
    <row r="39" spans="1:8" x14ac:dyDescent="0.25">
      <c r="A39">
        <v>232</v>
      </c>
      <c r="B39" t="str">
        <f>STANDINGS_WHIP[[#This Row],[Team]]&amp;STANDINGS_WHIP[[#This Row],[League]]</f>
        <v>Cub KickersMain Event Las Vegas April 1 League 2</v>
      </c>
      <c r="C39" t="s">
        <v>795</v>
      </c>
      <c r="D39" t="s">
        <v>356</v>
      </c>
      <c r="E39" t="s">
        <v>437</v>
      </c>
      <c r="F39">
        <v>1.2869999999999999</v>
      </c>
      <c r="G39">
        <v>249</v>
      </c>
      <c r="H39">
        <f t="shared" si="0"/>
        <v>8</v>
      </c>
    </row>
    <row r="40" spans="1:8" x14ac:dyDescent="0.25">
      <c r="A40">
        <v>233</v>
      </c>
      <c r="B40" t="str">
        <f>STANDINGS_WHIP[[#This Row],[Team]]&amp;STANDINGS_WHIP[[#This Row],[League]]</f>
        <v>High HopesMain Event Las Vegas April 1 League 2</v>
      </c>
      <c r="C40" t="s">
        <v>228</v>
      </c>
      <c r="D40" t="s">
        <v>229</v>
      </c>
      <c r="E40" t="s">
        <v>437</v>
      </c>
      <c r="F40">
        <v>1.2869999999999999</v>
      </c>
      <c r="G40">
        <v>248</v>
      </c>
      <c r="H40">
        <f t="shared" si="0"/>
        <v>9</v>
      </c>
    </row>
    <row r="41" spans="1:8" x14ac:dyDescent="0.25">
      <c r="A41">
        <v>333</v>
      </c>
      <c r="B41" t="str">
        <f>STANDINGS_WHIP[[#This Row],[Team]]&amp;STANDINGS_WHIP[[#This Row],[League]]</f>
        <v>K9 || LV3Main Event Las Vegas April 1 League 2</v>
      </c>
      <c r="C41" t="s">
        <v>483</v>
      </c>
      <c r="D41" t="s">
        <v>37</v>
      </c>
      <c r="E41" t="s">
        <v>437</v>
      </c>
      <c r="F41">
        <v>1.3180000000000001</v>
      </c>
      <c r="G41">
        <v>148</v>
      </c>
      <c r="H41">
        <f t="shared" si="0"/>
        <v>10</v>
      </c>
    </row>
    <row r="42" spans="1:8" x14ac:dyDescent="0.25">
      <c r="A42">
        <v>365</v>
      </c>
      <c r="B42" t="str">
        <f>STANDINGS_WHIP[[#This Row],[Team]]&amp;STANDINGS_WHIP[[#This Row],[League]]</f>
        <v>coldwater coyotesMain Event Las Vegas April 1 League 2</v>
      </c>
      <c r="C42" t="s">
        <v>644</v>
      </c>
      <c r="D42" t="s">
        <v>381</v>
      </c>
      <c r="E42" t="s">
        <v>437</v>
      </c>
      <c r="F42">
        <v>1.329</v>
      </c>
      <c r="G42">
        <v>116</v>
      </c>
      <c r="H42">
        <f t="shared" si="0"/>
        <v>11</v>
      </c>
    </row>
    <row r="43" spans="1:8" x14ac:dyDescent="0.25">
      <c r="A43">
        <v>375</v>
      </c>
      <c r="B43" t="str">
        <f>STANDINGS_WHIP[[#This Row],[Team]]&amp;STANDINGS_WHIP[[#This Row],[League]]</f>
        <v>The ChameleonsMain Event Las Vegas April 1 League 2</v>
      </c>
      <c r="C43" t="s">
        <v>690</v>
      </c>
      <c r="D43" t="s">
        <v>691</v>
      </c>
      <c r="E43" t="s">
        <v>437</v>
      </c>
      <c r="F43">
        <v>1.3340000000000001</v>
      </c>
      <c r="G43">
        <v>106</v>
      </c>
      <c r="H43">
        <f t="shared" si="0"/>
        <v>12</v>
      </c>
    </row>
    <row r="44" spans="1:8" x14ac:dyDescent="0.25">
      <c r="A44">
        <v>383</v>
      </c>
      <c r="B44" t="str">
        <f>STANDINGS_WHIP[[#This Row],[Team]]&amp;STANDINGS_WHIP[[#This Row],[League]]</f>
        <v>Gold Star AwardMain Event Las Vegas April 1 League 2</v>
      </c>
      <c r="C44" t="s">
        <v>524</v>
      </c>
      <c r="D44" t="s">
        <v>365</v>
      </c>
      <c r="E44" t="s">
        <v>437</v>
      </c>
      <c r="F44">
        <v>1.337</v>
      </c>
      <c r="G44">
        <v>98</v>
      </c>
      <c r="H44">
        <f t="shared" si="0"/>
        <v>13</v>
      </c>
    </row>
    <row r="45" spans="1:8" x14ac:dyDescent="0.25">
      <c r="A45">
        <v>385</v>
      </c>
      <c r="B45" t="str">
        <f>STANDINGS_WHIP[[#This Row],[Team]]&amp;STANDINGS_WHIP[[#This Row],[League]]</f>
        <v>High Hard OneMain Event Las Vegas April 1 League 2</v>
      </c>
      <c r="C45" t="s">
        <v>782</v>
      </c>
      <c r="D45" t="s">
        <v>29</v>
      </c>
      <c r="E45" t="s">
        <v>437</v>
      </c>
      <c r="F45">
        <v>1.3380000000000001</v>
      </c>
      <c r="G45">
        <v>96</v>
      </c>
      <c r="H45">
        <f t="shared" si="0"/>
        <v>14</v>
      </c>
    </row>
    <row r="46" spans="1:8" x14ac:dyDescent="0.25">
      <c r="A46">
        <v>415</v>
      </c>
      <c r="B46" t="str">
        <f>STANDINGS_WHIP[[#This Row],[Team]]&amp;STANDINGS_WHIP[[#This Row],[League]]</f>
        <v>Sad SackMain Event Las Vegas April 1 League 2</v>
      </c>
      <c r="C46" t="s">
        <v>753</v>
      </c>
      <c r="D46" t="s">
        <v>262</v>
      </c>
      <c r="E46" t="s">
        <v>437</v>
      </c>
      <c r="F46">
        <v>1.353</v>
      </c>
      <c r="G46">
        <v>66</v>
      </c>
      <c r="H46">
        <f t="shared" si="0"/>
        <v>15</v>
      </c>
    </row>
    <row r="47" spans="1:8" x14ac:dyDescent="0.25">
      <c r="A47">
        <v>10</v>
      </c>
      <c r="B47" t="str">
        <f>STANDINGS_WHIP[[#This Row],[Team]]&amp;STANDINGS_WHIP[[#This Row],[League]]</f>
        <v>FLAWLESS VICTORYMain Event Las Vegas April 1 League 3</v>
      </c>
      <c r="C47" t="s">
        <v>264</v>
      </c>
      <c r="D47" t="s">
        <v>265</v>
      </c>
      <c r="E47" t="s">
        <v>407</v>
      </c>
      <c r="F47">
        <v>1.1830000000000001</v>
      </c>
      <c r="G47">
        <v>471</v>
      </c>
      <c r="H47">
        <f t="shared" si="0"/>
        <v>1</v>
      </c>
    </row>
    <row r="48" spans="1:8" x14ac:dyDescent="0.25">
      <c r="A48">
        <v>36</v>
      </c>
      <c r="B48" t="str">
        <f>STANDINGS_WHIP[[#This Row],[Team]]&amp;STANDINGS_WHIP[[#This Row],[League]]</f>
        <v>Sultans of SmackMain Event Las Vegas April 1 League 3</v>
      </c>
      <c r="C48" t="s">
        <v>98</v>
      </c>
      <c r="D48" t="s">
        <v>99</v>
      </c>
      <c r="E48" t="s">
        <v>407</v>
      </c>
      <c r="F48">
        <v>1.216</v>
      </c>
      <c r="G48">
        <v>445</v>
      </c>
      <c r="H48">
        <f t="shared" si="0"/>
        <v>2</v>
      </c>
    </row>
    <row r="49" spans="1:8" x14ac:dyDescent="0.25">
      <c r="A49">
        <v>38</v>
      </c>
      <c r="B49" t="str">
        <f>STANDINGS_WHIP[[#This Row],[Team]]&amp;STANDINGS_WHIP[[#This Row],[League]]</f>
        <v>Fire Dynasty BCMain Event Las Vegas April 1 League 3</v>
      </c>
      <c r="C49" t="s">
        <v>21</v>
      </c>
      <c r="D49" t="s">
        <v>22</v>
      </c>
      <c r="E49" t="s">
        <v>407</v>
      </c>
      <c r="F49">
        <v>1.218</v>
      </c>
      <c r="G49">
        <v>443</v>
      </c>
      <c r="H49">
        <f t="shared" si="0"/>
        <v>3</v>
      </c>
    </row>
    <row r="50" spans="1:8" x14ac:dyDescent="0.25">
      <c r="A50">
        <v>66</v>
      </c>
      <c r="B50" t="str">
        <f>STANDINGS_WHIP[[#This Row],[Team]]&amp;STANDINGS_WHIP[[#This Row],[League]]</f>
        <v>Party TitMain Event Las Vegas April 1 League 3</v>
      </c>
      <c r="C50" t="s">
        <v>699</v>
      </c>
      <c r="D50" t="s">
        <v>700</v>
      </c>
      <c r="E50" t="s">
        <v>407</v>
      </c>
      <c r="F50">
        <v>1.232</v>
      </c>
      <c r="G50">
        <v>415</v>
      </c>
      <c r="H50">
        <f t="shared" si="0"/>
        <v>4</v>
      </c>
    </row>
    <row r="51" spans="1:8" x14ac:dyDescent="0.25">
      <c r="A51">
        <v>85</v>
      </c>
      <c r="B51" t="str">
        <f>STANDINGS_WHIP[[#This Row],[Team]]&amp;STANDINGS_WHIP[[#This Row],[League]]</f>
        <v>Worst Russians EverMain Event Las Vegas April 1 League 3</v>
      </c>
      <c r="C51" t="s">
        <v>159</v>
      </c>
      <c r="D51" t="s">
        <v>364</v>
      </c>
      <c r="E51" t="s">
        <v>407</v>
      </c>
      <c r="F51">
        <v>1.2390000000000001</v>
      </c>
      <c r="G51">
        <v>396</v>
      </c>
      <c r="H51">
        <f t="shared" si="0"/>
        <v>5</v>
      </c>
    </row>
    <row r="52" spans="1:8" x14ac:dyDescent="0.25">
      <c r="A52">
        <v>155</v>
      </c>
      <c r="B52" t="str">
        <f>STANDINGS_WHIP[[#This Row],[Team]]&amp;STANDINGS_WHIP[[#This Row],[League]]</f>
        <v>Lamentation of Their WomenMain Event Las Vegas April 1 League 3</v>
      </c>
      <c r="C52" t="s">
        <v>742</v>
      </c>
      <c r="D52" t="s">
        <v>743</v>
      </c>
      <c r="E52" t="s">
        <v>407</v>
      </c>
      <c r="F52">
        <v>1.266</v>
      </c>
      <c r="G52">
        <v>326</v>
      </c>
      <c r="H52">
        <f t="shared" si="0"/>
        <v>6</v>
      </c>
    </row>
    <row r="53" spans="1:8" x14ac:dyDescent="0.25">
      <c r="A53">
        <v>173</v>
      </c>
      <c r="B53" t="str">
        <f>STANDINGS_WHIP[[#This Row],[Team]]&amp;STANDINGS_WHIP[[#This Row],[League]]</f>
        <v>ctm lvMain Event Las Vegas April 1 League 3</v>
      </c>
      <c r="C53" t="s">
        <v>832</v>
      </c>
      <c r="D53" t="s">
        <v>93</v>
      </c>
      <c r="E53" t="s">
        <v>407</v>
      </c>
      <c r="F53">
        <v>1.2709999999999999</v>
      </c>
      <c r="G53">
        <v>308</v>
      </c>
      <c r="H53">
        <f t="shared" si="0"/>
        <v>7</v>
      </c>
    </row>
    <row r="54" spans="1:8" x14ac:dyDescent="0.25">
      <c r="A54">
        <v>221</v>
      </c>
      <c r="B54" t="str">
        <f>STANDINGS_WHIP[[#This Row],[Team]]&amp;STANDINGS_WHIP[[#This Row],[League]]</f>
        <v>Team CameronMain Event Las Vegas April 1 League 3</v>
      </c>
      <c r="C54" t="s">
        <v>85</v>
      </c>
      <c r="D54" t="s">
        <v>86</v>
      </c>
      <c r="E54" t="s">
        <v>407</v>
      </c>
      <c r="F54">
        <v>1.2849999999999999</v>
      </c>
      <c r="G54">
        <v>260</v>
      </c>
      <c r="H54">
        <f t="shared" si="0"/>
        <v>8</v>
      </c>
    </row>
    <row r="55" spans="1:8" x14ac:dyDescent="0.25">
      <c r="A55">
        <v>296</v>
      </c>
      <c r="B55" t="str">
        <f>STANDINGS_WHIP[[#This Row],[Team]]&amp;STANDINGS_WHIP[[#This Row],[League]]</f>
        <v>Bama #1Main Event Las Vegas April 1 League 3</v>
      </c>
      <c r="C55" t="s">
        <v>367</v>
      </c>
      <c r="D55" t="s">
        <v>127</v>
      </c>
      <c r="E55" t="s">
        <v>407</v>
      </c>
      <c r="F55">
        <v>1.3080000000000001</v>
      </c>
      <c r="G55">
        <v>185</v>
      </c>
      <c r="H55">
        <f t="shared" si="0"/>
        <v>9</v>
      </c>
    </row>
    <row r="56" spans="1:8" x14ac:dyDescent="0.25">
      <c r="A56">
        <v>313</v>
      </c>
      <c r="B56" t="str">
        <f>STANDINGS_WHIP[[#This Row],[Team]]&amp;STANDINGS_WHIP[[#This Row],[League]]</f>
        <v>Low TalkersMain Event Las Vegas April 1 League 3</v>
      </c>
      <c r="C56" t="s">
        <v>189</v>
      </c>
      <c r="D56" t="s">
        <v>190</v>
      </c>
      <c r="E56" t="s">
        <v>407</v>
      </c>
      <c r="F56">
        <v>1.3120000000000001</v>
      </c>
      <c r="G56">
        <v>168</v>
      </c>
      <c r="H56">
        <f t="shared" si="0"/>
        <v>10</v>
      </c>
    </row>
    <row r="57" spans="1:8" x14ac:dyDescent="0.25">
      <c r="A57">
        <v>354</v>
      </c>
      <c r="B57" t="str">
        <f>STANDINGS_WHIP[[#This Row],[Team]]&amp;STANDINGS_WHIP[[#This Row],[League]]</f>
        <v>Spinning DecompositionMain Event Las Vegas April 1 League 3</v>
      </c>
      <c r="C57" t="s">
        <v>785</v>
      </c>
      <c r="D57" t="s">
        <v>390</v>
      </c>
      <c r="E57" t="s">
        <v>407</v>
      </c>
      <c r="F57">
        <v>1.3240000000000001</v>
      </c>
      <c r="G57">
        <v>127</v>
      </c>
      <c r="H57">
        <f t="shared" si="0"/>
        <v>11</v>
      </c>
    </row>
    <row r="58" spans="1:8" x14ac:dyDescent="0.25">
      <c r="A58">
        <v>359</v>
      </c>
      <c r="B58" t="str">
        <f>STANDINGS_WHIP[[#This Row],[Team]]&amp;STANDINGS_WHIP[[#This Row],[League]]</f>
        <v>Walla WallaMain Event Las Vegas April 1 League 3</v>
      </c>
      <c r="C58" t="s">
        <v>788</v>
      </c>
      <c r="D58" t="s">
        <v>789</v>
      </c>
      <c r="E58" t="s">
        <v>407</v>
      </c>
      <c r="F58">
        <v>1.3260000000000001</v>
      </c>
      <c r="G58">
        <v>122</v>
      </c>
      <c r="H58">
        <f t="shared" si="0"/>
        <v>12</v>
      </c>
    </row>
    <row r="59" spans="1:8" x14ac:dyDescent="0.25">
      <c r="A59">
        <v>394</v>
      </c>
      <c r="B59" t="str">
        <f>STANDINGS_WHIP[[#This Row],[Team]]&amp;STANDINGS_WHIP[[#This Row],[League]]</f>
        <v>Team DoyleMain Event Las Vegas April 1 League 3</v>
      </c>
      <c r="C59" t="s">
        <v>363</v>
      </c>
      <c r="D59" t="s">
        <v>43</v>
      </c>
      <c r="E59" t="s">
        <v>407</v>
      </c>
      <c r="F59">
        <v>1.341</v>
      </c>
      <c r="G59">
        <v>87</v>
      </c>
      <c r="H59">
        <f t="shared" si="0"/>
        <v>13</v>
      </c>
    </row>
    <row r="60" spans="1:8" x14ac:dyDescent="0.25">
      <c r="A60">
        <v>423</v>
      </c>
      <c r="B60" t="str">
        <f>STANDINGS_WHIP[[#This Row],[Team]]&amp;STANDINGS_WHIP[[#This Row],[League]]</f>
        <v>Story TimeMain Event Las Vegas April 1 League 3</v>
      </c>
      <c r="C60" t="s">
        <v>701</v>
      </c>
      <c r="D60" t="s">
        <v>177</v>
      </c>
      <c r="E60" t="s">
        <v>407</v>
      </c>
      <c r="F60">
        <v>1.36</v>
      </c>
      <c r="G60">
        <v>58</v>
      </c>
      <c r="H60">
        <f t="shared" si="0"/>
        <v>14</v>
      </c>
    </row>
    <row r="61" spans="1:8" x14ac:dyDescent="0.25">
      <c r="A61">
        <v>434</v>
      </c>
      <c r="B61" t="str">
        <f>STANDINGS_WHIP[[#This Row],[Team]]&amp;STANDINGS_WHIP[[#This Row],[League]]</f>
        <v>Team ChristensonMain Event Las Vegas April 1 League 3</v>
      </c>
      <c r="C61" t="s">
        <v>332</v>
      </c>
      <c r="D61" t="s">
        <v>68</v>
      </c>
      <c r="E61" t="s">
        <v>407</v>
      </c>
      <c r="F61">
        <v>1.365</v>
      </c>
      <c r="G61">
        <v>47</v>
      </c>
      <c r="H61">
        <f t="shared" si="0"/>
        <v>15</v>
      </c>
    </row>
    <row r="62" spans="1:8" x14ac:dyDescent="0.25">
      <c r="A62">
        <v>35</v>
      </c>
      <c r="B62" t="str">
        <f>STANDINGS_WHIP[[#This Row],[Team]]&amp;STANDINGS_WHIP[[#This Row],[League]]</f>
        <v>Waffle HouseMain Event Las Vegas April 1 League 4</v>
      </c>
      <c r="C62" t="s">
        <v>621</v>
      </c>
      <c r="D62" t="s">
        <v>623</v>
      </c>
      <c r="E62" t="s">
        <v>459</v>
      </c>
      <c r="F62">
        <v>1.2150000000000001</v>
      </c>
      <c r="G62">
        <v>446</v>
      </c>
      <c r="H62">
        <f t="shared" si="0"/>
        <v>1</v>
      </c>
    </row>
    <row r="63" spans="1:8" x14ac:dyDescent="0.25">
      <c r="A63">
        <v>88</v>
      </c>
      <c r="B63" t="str">
        <f>STANDINGS_WHIP[[#This Row],[Team]]&amp;STANDINGS_WHIP[[#This Row],[League]]</f>
        <v>The Yellow JerseysMain Event Las Vegas April 1 League 4</v>
      </c>
      <c r="C63" t="s">
        <v>790</v>
      </c>
      <c r="D63" t="s">
        <v>791</v>
      </c>
      <c r="E63" t="s">
        <v>459</v>
      </c>
      <c r="F63">
        <v>1.2410000000000001</v>
      </c>
      <c r="G63">
        <v>393</v>
      </c>
      <c r="H63">
        <f t="shared" si="0"/>
        <v>2</v>
      </c>
    </row>
    <row r="64" spans="1:8" x14ac:dyDescent="0.25">
      <c r="A64">
        <v>108</v>
      </c>
      <c r="B64" t="str">
        <f>STANDINGS_WHIP[[#This Row],[Team]]&amp;STANDINGS_WHIP[[#This Row],[League]]</f>
        <v>Main Squeeze 2Main Event Las Vegas April 1 League 4</v>
      </c>
      <c r="C64" t="s">
        <v>512</v>
      </c>
      <c r="D64" t="s">
        <v>238</v>
      </c>
      <c r="E64" t="s">
        <v>459</v>
      </c>
      <c r="F64">
        <v>1.25</v>
      </c>
      <c r="G64">
        <v>373</v>
      </c>
      <c r="H64">
        <f t="shared" si="0"/>
        <v>3</v>
      </c>
    </row>
    <row r="65" spans="1:8" x14ac:dyDescent="0.25">
      <c r="A65">
        <v>121</v>
      </c>
      <c r="B65" t="str">
        <f>STANDINGS_WHIP[[#This Row],[Team]]&amp;STANDINGS_WHIP[[#This Row],[League]]</f>
        <v>Nellie BeesMain Event Las Vegas April 1 League 4</v>
      </c>
      <c r="C65" t="s">
        <v>532</v>
      </c>
      <c r="D65" t="s">
        <v>533</v>
      </c>
      <c r="E65" t="s">
        <v>459</v>
      </c>
      <c r="F65">
        <v>1.2549999999999999</v>
      </c>
      <c r="G65">
        <v>360</v>
      </c>
      <c r="H65">
        <f t="shared" si="0"/>
        <v>4</v>
      </c>
    </row>
    <row r="66" spans="1:8" x14ac:dyDescent="0.25">
      <c r="A66">
        <v>126</v>
      </c>
      <c r="B66" t="str">
        <f>STANDINGS_WHIP[[#This Row],[Team]]&amp;STANDINGS_WHIP[[#This Row],[League]]</f>
        <v>Miami MacMain Event Las Vegas April 1 League 4</v>
      </c>
      <c r="C66" t="s">
        <v>267</v>
      </c>
      <c r="D66" t="s">
        <v>268</v>
      </c>
      <c r="E66" t="s">
        <v>459</v>
      </c>
      <c r="F66">
        <v>1.256</v>
      </c>
      <c r="G66">
        <v>355</v>
      </c>
      <c r="H66">
        <f t="shared" ref="H66:H129" si="1">IF(E66=E65,H65+1,1)</f>
        <v>5</v>
      </c>
    </row>
    <row r="67" spans="1:8" x14ac:dyDescent="0.25">
      <c r="A67">
        <v>149</v>
      </c>
      <c r="B67" t="str">
        <f>STANDINGS_WHIP[[#This Row],[Team]]&amp;STANDINGS_WHIP[[#This Row],[League]]</f>
        <v>Fossy's StokedMain Event Las Vegas April 1 League 4</v>
      </c>
      <c r="C67" t="s">
        <v>593</v>
      </c>
      <c r="D67" t="s">
        <v>35</v>
      </c>
      <c r="E67" t="s">
        <v>459</v>
      </c>
      <c r="F67">
        <v>1.264</v>
      </c>
      <c r="G67">
        <v>332</v>
      </c>
      <c r="H67">
        <f t="shared" si="1"/>
        <v>6</v>
      </c>
    </row>
    <row r="68" spans="1:8" x14ac:dyDescent="0.25">
      <c r="A68">
        <v>168</v>
      </c>
      <c r="B68" t="str">
        <f>STANDINGS_WHIP[[#This Row],[Team]]&amp;STANDINGS_WHIP[[#This Row],[League]]</f>
        <v>MANKIND NATION &amp; SEABASSMain Event Las Vegas April 1 League 4</v>
      </c>
      <c r="C68" t="s">
        <v>209</v>
      </c>
      <c r="D68" t="s">
        <v>210</v>
      </c>
      <c r="E68" t="s">
        <v>459</v>
      </c>
      <c r="F68">
        <v>1.27</v>
      </c>
      <c r="G68">
        <v>313</v>
      </c>
      <c r="H68">
        <f t="shared" si="1"/>
        <v>7</v>
      </c>
    </row>
    <row r="69" spans="1:8" x14ac:dyDescent="0.25">
      <c r="A69">
        <v>214</v>
      </c>
      <c r="B69" t="str">
        <f>STANDINGS_WHIP[[#This Row],[Team]]&amp;STANDINGS_WHIP[[#This Row],[League]]</f>
        <v>Cleveland DustmitesMain Event Las Vegas April 1 League 4</v>
      </c>
      <c r="C69" t="s">
        <v>397</v>
      </c>
      <c r="D69" t="s">
        <v>293</v>
      </c>
      <c r="E69" t="s">
        <v>459</v>
      </c>
      <c r="F69">
        <v>1.2829999999999999</v>
      </c>
      <c r="G69">
        <v>267</v>
      </c>
      <c r="H69">
        <f t="shared" si="1"/>
        <v>8</v>
      </c>
    </row>
    <row r="70" spans="1:8" x14ac:dyDescent="0.25">
      <c r="A70">
        <v>239</v>
      </c>
      <c r="B70" t="str">
        <f>STANDINGS_WHIP[[#This Row],[Team]]&amp;STANDINGS_WHIP[[#This Row],[League]]</f>
        <v>Stricks SlumpBusters 3Main Event Las Vegas April 1 League 4</v>
      </c>
      <c r="C70" t="s">
        <v>683</v>
      </c>
      <c r="D70" t="s">
        <v>245</v>
      </c>
      <c r="E70" t="s">
        <v>459</v>
      </c>
      <c r="F70">
        <v>1.2889999999999999</v>
      </c>
      <c r="G70">
        <v>242</v>
      </c>
      <c r="H70">
        <f t="shared" si="1"/>
        <v>9</v>
      </c>
    </row>
    <row r="71" spans="1:8" x14ac:dyDescent="0.25">
      <c r="A71">
        <v>240</v>
      </c>
      <c r="B71" t="str">
        <f>STANDINGS_WHIP[[#This Row],[Team]]&amp;STANDINGS_WHIP[[#This Row],[League]]</f>
        <v>PACO THYMEMain Event Las Vegas April 1 League 4</v>
      </c>
      <c r="C71" t="s">
        <v>80</v>
      </c>
      <c r="D71" t="s">
        <v>81</v>
      </c>
      <c r="E71" t="s">
        <v>459</v>
      </c>
      <c r="F71">
        <v>1.2889999999999999</v>
      </c>
      <c r="G71">
        <v>241</v>
      </c>
      <c r="H71">
        <f t="shared" si="1"/>
        <v>10</v>
      </c>
    </row>
    <row r="72" spans="1:8" x14ac:dyDescent="0.25">
      <c r="A72">
        <v>269</v>
      </c>
      <c r="B72" t="str">
        <f>STANDINGS_WHIP[[#This Row],[Team]]&amp;STANDINGS_WHIP[[#This Row],[League]]</f>
        <v>deadmoney6Main Event Las Vegas April 1 League 4</v>
      </c>
      <c r="C72" t="s">
        <v>308</v>
      </c>
      <c r="D72" t="s">
        <v>53</v>
      </c>
      <c r="E72" t="s">
        <v>459</v>
      </c>
      <c r="F72">
        <v>1.2989999999999999</v>
      </c>
      <c r="G72">
        <v>212</v>
      </c>
      <c r="H72">
        <f t="shared" si="1"/>
        <v>11</v>
      </c>
    </row>
    <row r="73" spans="1:8" x14ac:dyDescent="0.25">
      <c r="A73">
        <v>387</v>
      </c>
      <c r="B73" t="str">
        <f>STANDINGS_WHIP[[#This Row],[Team]]&amp;STANDINGS_WHIP[[#This Row],[League]]</f>
        <v>Not My YearMain Event Las Vegas April 1 League 4</v>
      </c>
      <c r="C73" t="s">
        <v>530</v>
      </c>
      <c r="D73" t="s">
        <v>28</v>
      </c>
      <c r="E73" t="s">
        <v>459</v>
      </c>
      <c r="F73">
        <v>1.3380000000000001</v>
      </c>
      <c r="G73">
        <v>94</v>
      </c>
      <c r="H73">
        <f t="shared" si="1"/>
        <v>12</v>
      </c>
    </row>
    <row r="74" spans="1:8" x14ac:dyDescent="0.25">
      <c r="A74">
        <v>405</v>
      </c>
      <c r="B74" t="str">
        <f>STANDINGS_WHIP[[#This Row],[Team]]&amp;STANDINGS_WHIP[[#This Row],[League]]</f>
        <v>CC's DesperadosMain Event Las Vegas April 1 League 4</v>
      </c>
      <c r="C74" t="s">
        <v>157</v>
      </c>
      <c r="D74" t="s">
        <v>158</v>
      </c>
      <c r="E74" t="s">
        <v>459</v>
      </c>
      <c r="F74">
        <v>1.35</v>
      </c>
      <c r="G74">
        <v>76</v>
      </c>
      <c r="H74">
        <f t="shared" si="1"/>
        <v>13</v>
      </c>
    </row>
    <row r="75" spans="1:8" x14ac:dyDescent="0.25">
      <c r="A75">
        <v>412</v>
      </c>
      <c r="B75" t="str">
        <f>STANDINGS_WHIP[[#This Row],[Team]]&amp;STANDINGS_WHIP[[#This Row],[League]]</f>
        <v>The Gamblers 2017Main Event Las Vegas April 1 League 4</v>
      </c>
      <c r="C75" t="s">
        <v>732</v>
      </c>
      <c r="D75" t="s">
        <v>733</v>
      </c>
      <c r="E75" t="s">
        <v>459</v>
      </c>
      <c r="F75">
        <v>1.3520000000000001</v>
      </c>
      <c r="G75">
        <v>69</v>
      </c>
      <c r="H75">
        <f t="shared" si="1"/>
        <v>14</v>
      </c>
    </row>
    <row r="76" spans="1:8" x14ac:dyDescent="0.25">
      <c r="A76">
        <v>451</v>
      </c>
      <c r="B76" t="str">
        <f>STANDINGS_WHIP[[#This Row],[Team]]&amp;STANDINGS_WHIP[[#This Row],[League]]</f>
        <v>King of QueensMain Event Las Vegas April 1 League 4</v>
      </c>
      <c r="C76" t="s">
        <v>105</v>
      </c>
      <c r="D76" t="s">
        <v>106</v>
      </c>
      <c r="E76" t="s">
        <v>459</v>
      </c>
      <c r="F76">
        <v>1.3740000000000001</v>
      </c>
      <c r="G76">
        <v>30</v>
      </c>
      <c r="H76">
        <f t="shared" si="1"/>
        <v>15</v>
      </c>
    </row>
    <row r="77" spans="1:8" x14ac:dyDescent="0.25">
      <c r="A77">
        <v>1</v>
      </c>
      <c r="B77" t="str">
        <f>STANDINGS_WHIP[[#This Row],[Team]]&amp;STANDINGS_WHIP[[#This Row],[League]]</f>
        <v>Man In BlackMain Event Las Vegas April 1 League 5</v>
      </c>
      <c r="C77" t="s">
        <v>514</v>
      </c>
      <c r="D77" t="s">
        <v>212</v>
      </c>
      <c r="E77" t="s">
        <v>434</v>
      </c>
      <c r="F77">
        <v>1.1160000000000001</v>
      </c>
      <c r="G77">
        <v>480</v>
      </c>
      <c r="H77">
        <f t="shared" si="1"/>
        <v>1</v>
      </c>
    </row>
    <row r="78" spans="1:8" x14ac:dyDescent="0.25">
      <c r="A78">
        <v>22</v>
      </c>
      <c r="B78" t="str">
        <f>STANDINGS_WHIP[[#This Row],[Team]]&amp;STANDINGS_WHIP[[#This Row],[League]]</f>
        <v>Cali CartelMain Event Las Vegas April 1 League 5</v>
      </c>
      <c r="C78" t="s">
        <v>133</v>
      </c>
      <c r="D78" t="s">
        <v>135</v>
      </c>
      <c r="E78" t="s">
        <v>434</v>
      </c>
      <c r="F78">
        <v>1.2010000000000001</v>
      </c>
      <c r="G78">
        <v>459</v>
      </c>
      <c r="H78">
        <f t="shared" si="1"/>
        <v>2</v>
      </c>
    </row>
    <row r="79" spans="1:8" x14ac:dyDescent="0.25">
      <c r="A79">
        <v>103</v>
      </c>
      <c r="B79" t="str">
        <f>STANDINGS_WHIP[[#This Row],[Team]]&amp;STANDINGS_WHIP[[#This Row],[League]]</f>
        <v>Team WithrowMain Event Las Vegas April 1 League 5</v>
      </c>
      <c r="C79" t="s">
        <v>433</v>
      </c>
      <c r="D79" t="s">
        <v>375</v>
      </c>
      <c r="E79" t="s">
        <v>434</v>
      </c>
      <c r="F79">
        <v>1.2490000000000001</v>
      </c>
      <c r="G79">
        <v>378</v>
      </c>
      <c r="H79">
        <f t="shared" si="1"/>
        <v>3</v>
      </c>
    </row>
    <row r="80" spans="1:8" x14ac:dyDescent="0.25">
      <c r="A80">
        <v>124</v>
      </c>
      <c r="B80" t="str">
        <f>STANDINGS_WHIP[[#This Row],[Team]]&amp;STANDINGS_WHIP[[#This Row],[League]]</f>
        <v>Hungry HipposMain Event Las Vegas April 1 League 5</v>
      </c>
      <c r="C80" t="s">
        <v>518</v>
      </c>
      <c r="D80" t="s">
        <v>519</v>
      </c>
      <c r="E80" t="s">
        <v>434</v>
      </c>
      <c r="F80">
        <v>1.2549999999999999</v>
      </c>
      <c r="G80">
        <v>357</v>
      </c>
      <c r="H80">
        <f t="shared" si="1"/>
        <v>4</v>
      </c>
    </row>
    <row r="81" spans="1:8" x14ac:dyDescent="0.25">
      <c r="A81">
        <v>157</v>
      </c>
      <c r="B81" t="str">
        <f>STANDINGS_WHIP[[#This Row],[Team]]&amp;STANDINGS_WHIP[[#This Row],[League]]</f>
        <v>Team RobinsonMain Event Las Vegas April 1 League 5</v>
      </c>
      <c r="C81" t="s">
        <v>59</v>
      </c>
      <c r="D81" t="s">
        <v>60</v>
      </c>
      <c r="E81" t="s">
        <v>434</v>
      </c>
      <c r="F81">
        <v>1.2669999999999999</v>
      </c>
      <c r="G81">
        <v>324</v>
      </c>
      <c r="H81">
        <f t="shared" si="1"/>
        <v>5</v>
      </c>
    </row>
    <row r="82" spans="1:8" x14ac:dyDescent="0.25">
      <c r="A82">
        <v>186</v>
      </c>
      <c r="B82" t="str">
        <f>STANDINGS_WHIP[[#This Row],[Team]]&amp;STANDINGS_WHIP[[#This Row],[League]]</f>
        <v>Dude, it's Football Season!!!Main Event Las Vegas April 1 League 5</v>
      </c>
      <c r="C82" t="s">
        <v>557</v>
      </c>
      <c r="D82" t="s">
        <v>255</v>
      </c>
      <c r="E82" t="s">
        <v>434</v>
      </c>
      <c r="F82">
        <v>1.274</v>
      </c>
      <c r="G82">
        <v>295</v>
      </c>
      <c r="H82">
        <f t="shared" si="1"/>
        <v>6</v>
      </c>
    </row>
    <row r="83" spans="1:8" x14ac:dyDescent="0.25">
      <c r="A83">
        <v>200</v>
      </c>
      <c r="B83" t="str">
        <f>STANDINGS_WHIP[[#This Row],[Team]]&amp;STANDINGS_WHIP[[#This Row],[League]]</f>
        <v>Slappy and PentawMain Event Las Vegas April 1 League 5</v>
      </c>
      <c r="C83" t="s">
        <v>552</v>
      </c>
      <c r="D83" t="s">
        <v>553</v>
      </c>
      <c r="E83" t="s">
        <v>434</v>
      </c>
      <c r="F83">
        <v>1.2789999999999999</v>
      </c>
      <c r="G83">
        <v>281</v>
      </c>
      <c r="H83">
        <f t="shared" si="1"/>
        <v>7</v>
      </c>
    </row>
    <row r="84" spans="1:8" x14ac:dyDescent="0.25">
      <c r="A84">
        <v>295</v>
      </c>
      <c r="B84" t="str">
        <f>STANDINGS_WHIP[[#This Row],[Team]]&amp;STANDINGS_WHIP[[#This Row],[League]]</f>
        <v>Wags WarriorsMain Event Las Vegas April 1 League 5</v>
      </c>
      <c r="C84" t="s">
        <v>147</v>
      </c>
      <c r="D84" t="s">
        <v>148</v>
      </c>
      <c r="E84" t="s">
        <v>434</v>
      </c>
      <c r="F84">
        <v>1.3069999999999999</v>
      </c>
      <c r="G84">
        <v>186</v>
      </c>
      <c r="H84">
        <f t="shared" si="1"/>
        <v>8</v>
      </c>
    </row>
    <row r="85" spans="1:8" x14ac:dyDescent="0.25">
      <c r="A85">
        <v>305</v>
      </c>
      <c r="B85" t="str">
        <f>STANDINGS_WHIP[[#This Row],[Team]]&amp;STANDINGS_WHIP[[#This Row],[League]]</f>
        <v>Team EricksonMain Event Las Vegas April 1 League 5</v>
      </c>
      <c r="C85" t="s">
        <v>801</v>
      </c>
      <c r="D85" t="s">
        <v>138</v>
      </c>
      <c r="E85" t="s">
        <v>434</v>
      </c>
      <c r="F85">
        <v>1.3109999999999999</v>
      </c>
      <c r="G85">
        <v>176</v>
      </c>
      <c r="H85">
        <f t="shared" si="1"/>
        <v>9</v>
      </c>
    </row>
    <row r="86" spans="1:8" x14ac:dyDescent="0.25">
      <c r="A86">
        <v>340</v>
      </c>
      <c r="B86" t="str">
        <f>STANDINGS_WHIP[[#This Row],[Team]]&amp;STANDINGS_WHIP[[#This Row],[League]]</f>
        <v>Texas ConnectionMain Event Las Vegas April 1 League 5</v>
      </c>
      <c r="C86" t="s">
        <v>165</v>
      </c>
      <c r="D86" t="s">
        <v>19</v>
      </c>
      <c r="E86" t="s">
        <v>434</v>
      </c>
      <c r="F86">
        <v>1.321</v>
      </c>
      <c r="G86">
        <v>141</v>
      </c>
      <c r="H86">
        <f t="shared" si="1"/>
        <v>10</v>
      </c>
    </row>
    <row r="87" spans="1:8" x14ac:dyDescent="0.25">
      <c r="A87">
        <v>388</v>
      </c>
      <c r="B87" t="str">
        <f>STANDINGS_WHIP[[#This Row],[Team]]&amp;STANDINGS_WHIP[[#This Row],[League]]</f>
        <v>Stewie's Team 2Main Event Las Vegas April 1 League 5</v>
      </c>
      <c r="C87" t="s">
        <v>772</v>
      </c>
      <c r="D87" t="s">
        <v>271</v>
      </c>
      <c r="E87" t="s">
        <v>434</v>
      </c>
      <c r="F87">
        <v>1.339</v>
      </c>
      <c r="G87">
        <v>93</v>
      </c>
      <c r="H87">
        <f t="shared" si="1"/>
        <v>11</v>
      </c>
    </row>
    <row r="88" spans="1:8" x14ac:dyDescent="0.25">
      <c r="A88">
        <v>389</v>
      </c>
      <c r="B88" t="str">
        <f>STANDINGS_WHIP[[#This Row],[Team]]&amp;STANDINGS_WHIP[[#This Row],[League]]</f>
        <v>Ray Of LightMain Event Las Vegas April 1 League 5</v>
      </c>
      <c r="C88" t="s">
        <v>864</v>
      </c>
      <c r="D88" t="s">
        <v>51</v>
      </c>
      <c r="E88" t="s">
        <v>434</v>
      </c>
      <c r="F88">
        <v>1.339</v>
      </c>
      <c r="G88">
        <v>92</v>
      </c>
      <c r="H88">
        <f t="shared" si="1"/>
        <v>12</v>
      </c>
    </row>
    <row r="89" spans="1:8" x14ac:dyDescent="0.25">
      <c r="A89">
        <v>393</v>
      </c>
      <c r="B89" t="str">
        <f>STANDINGS_WHIP[[#This Row],[Team]]&amp;STANDINGS_WHIP[[#This Row],[League]]</f>
        <v>Is It Football Season Yet?Main Event Las Vegas April 1 League 5</v>
      </c>
      <c r="C89" t="s">
        <v>813</v>
      </c>
      <c r="D89" t="s">
        <v>814</v>
      </c>
      <c r="E89" t="s">
        <v>434</v>
      </c>
      <c r="F89">
        <v>1.341</v>
      </c>
      <c r="G89">
        <v>88</v>
      </c>
      <c r="H89">
        <f t="shared" si="1"/>
        <v>13</v>
      </c>
    </row>
    <row r="90" spans="1:8" x14ac:dyDescent="0.25">
      <c r="A90">
        <v>424</v>
      </c>
      <c r="B90" t="str">
        <f>STANDINGS_WHIP[[#This Row],[Team]]&amp;STANDINGS_WHIP[[#This Row],[League]]</f>
        <v>Cheaper cigsMain Event Las Vegas April 1 League 5</v>
      </c>
      <c r="C90" t="s">
        <v>585</v>
      </c>
      <c r="D90" t="s">
        <v>183</v>
      </c>
      <c r="E90" t="s">
        <v>434</v>
      </c>
      <c r="F90">
        <v>1.36</v>
      </c>
      <c r="G90">
        <v>57</v>
      </c>
      <c r="H90">
        <f t="shared" si="1"/>
        <v>14</v>
      </c>
    </row>
    <row r="91" spans="1:8" x14ac:dyDescent="0.25">
      <c r="A91">
        <v>480</v>
      </c>
      <c r="B91" t="str">
        <f>STANDINGS_WHIP[[#This Row],[Team]]&amp;STANDINGS_WHIP[[#This Row],[League]]</f>
        <v>Bronx Yankees (ME2)Main Event Las Vegas April 1 League 5</v>
      </c>
      <c r="C91" t="s">
        <v>143</v>
      </c>
      <c r="D91" t="s">
        <v>88</v>
      </c>
      <c r="E91" t="s">
        <v>434</v>
      </c>
      <c r="F91">
        <v>1.431</v>
      </c>
      <c r="G91">
        <v>1</v>
      </c>
      <c r="H91">
        <f t="shared" si="1"/>
        <v>15</v>
      </c>
    </row>
    <row r="92" spans="1:8" x14ac:dyDescent="0.25">
      <c r="A92">
        <v>17</v>
      </c>
      <c r="B92" t="str">
        <f>STANDINGS_WHIP[[#This Row],[Team]]&amp;STANDINGS_WHIP[[#This Row],[League]]</f>
        <v>Four Headed MonstersMain Event Las Vegas April 1 League 6</v>
      </c>
      <c r="C92" t="s">
        <v>310</v>
      </c>
      <c r="D92" t="s">
        <v>263</v>
      </c>
      <c r="E92" t="s">
        <v>430</v>
      </c>
      <c r="F92">
        <v>1.1919999999999999</v>
      </c>
      <c r="G92">
        <v>464</v>
      </c>
      <c r="H92">
        <f t="shared" si="1"/>
        <v>1</v>
      </c>
    </row>
    <row r="93" spans="1:8" x14ac:dyDescent="0.25">
      <c r="A93">
        <v>60</v>
      </c>
      <c r="B93" t="str">
        <f>STANDINGS_WHIP[[#This Row],[Team]]&amp;STANDINGS_WHIP[[#This Row],[League]]</f>
        <v>RotoGut MainMain Event Las Vegas April 1 League 6</v>
      </c>
      <c r="C93" t="s">
        <v>429</v>
      </c>
      <c r="D93" t="s">
        <v>116</v>
      </c>
      <c r="E93" t="s">
        <v>430</v>
      </c>
      <c r="F93">
        <v>1.2290000000000001</v>
      </c>
      <c r="G93">
        <v>421</v>
      </c>
      <c r="H93">
        <f t="shared" si="1"/>
        <v>2</v>
      </c>
    </row>
    <row r="94" spans="1:8" x14ac:dyDescent="0.25">
      <c r="A94">
        <v>61</v>
      </c>
      <c r="B94" t="str">
        <f>STANDINGS_WHIP[[#This Row],[Team]]&amp;STANDINGS_WHIP[[#This Row],[League]]</f>
        <v>Glenneration XMain Event Las Vegas April 1 League 6</v>
      </c>
      <c r="C94" t="s">
        <v>145</v>
      </c>
      <c r="D94" t="s">
        <v>146</v>
      </c>
      <c r="E94" t="s">
        <v>430</v>
      </c>
      <c r="F94">
        <v>1.2290000000000001</v>
      </c>
      <c r="G94">
        <v>420</v>
      </c>
      <c r="H94">
        <f t="shared" si="1"/>
        <v>3</v>
      </c>
    </row>
    <row r="95" spans="1:8" x14ac:dyDescent="0.25">
      <c r="A95">
        <v>64</v>
      </c>
      <c r="B95" t="str">
        <f>STANDINGS_WHIP[[#This Row],[Team]]&amp;STANDINGS_WHIP[[#This Row],[League]]</f>
        <v>BABIP McBatflipsMain Event Las Vegas April 1 League 6</v>
      </c>
      <c r="C95" t="s">
        <v>305</v>
      </c>
      <c r="D95" t="s">
        <v>24</v>
      </c>
      <c r="E95" t="s">
        <v>430</v>
      </c>
      <c r="F95">
        <v>1.2310000000000001</v>
      </c>
      <c r="G95">
        <v>417</v>
      </c>
      <c r="H95">
        <f t="shared" si="1"/>
        <v>4</v>
      </c>
    </row>
    <row r="96" spans="1:8" x14ac:dyDescent="0.25">
      <c r="A96">
        <v>128</v>
      </c>
      <c r="B96" t="str">
        <f>STANDINGS_WHIP[[#This Row],[Team]]&amp;STANDINGS_WHIP[[#This Row],[League]]</f>
        <v>Big Bad Booty DaddyMain Event Las Vegas April 1 League 6</v>
      </c>
      <c r="C96" t="s">
        <v>570</v>
      </c>
      <c r="D96" t="s">
        <v>273</v>
      </c>
      <c r="E96" t="s">
        <v>430</v>
      </c>
      <c r="F96">
        <v>1.256</v>
      </c>
      <c r="G96">
        <v>353</v>
      </c>
      <c r="H96">
        <f t="shared" si="1"/>
        <v>5</v>
      </c>
    </row>
    <row r="97" spans="1:8" x14ac:dyDescent="0.25">
      <c r="A97">
        <v>189</v>
      </c>
      <c r="B97" t="str">
        <f>STANDINGS_WHIP[[#This Row],[Team]]&amp;STANDINGS_WHIP[[#This Row],[League]]</f>
        <v>Team HillMain Event Las Vegas April 1 League 6</v>
      </c>
      <c r="C97" t="s">
        <v>747</v>
      </c>
      <c r="D97" t="s">
        <v>266</v>
      </c>
      <c r="E97" t="s">
        <v>430</v>
      </c>
      <c r="F97">
        <v>1.2749999999999999</v>
      </c>
      <c r="G97">
        <v>292</v>
      </c>
      <c r="H97">
        <f t="shared" si="1"/>
        <v>6</v>
      </c>
    </row>
    <row r="98" spans="1:8" x14ac:dyDescent="0.25">
      <c r="A98">
        <v>206</v>
      </c>
      <c r="B98" t="str">
        <f>STANDINGS_WHIP[[#This Row],[Team]]&amp;STANDINGS_WHIP[[#This Row],[League]]</f>
        <v>Serenity Now! LVMain Event Las Vegas April 1 League 6</v>
      </c>
      <c r="C98" t="s">
        <v>499</v>
      </c>
      <c r="D98" t="s">
        <v>198</v>
      </c>
      <c r="E98" t="s">
        <v>430</v>
      </c>
      <c r="F98">
        <v>1.28</v>
      </c>
      <c r="G98">
        <v>275</v>
      </c>
      <c r="H98">
        <f t="shared" si="1"/>
        <v>7</v>
      </c>
    </row>
    <row r="99" spans="1:8" x14ac:dyDescent="0.25">
      <c r="A99">
        <v>210</v>
      </c>
      <c r="B99" t="str">
        <f>STANDINGS_WHIP[[#This Row],[Team]]&amp;STANDINGS_WHIP[[#This Row],[League]]</f>
        <v>KILLEBREWMain Event Las Vegas April 1 League 6</v>
      </c>
      <c r="C99" t="s">
        <v>487</v>
      </c>
      <c r="D99" t="s">
        <v>176</v>
      </c>
      <c r="E99" t="s">
        <v>430</v>
      </c>
      <c r="F99">
        <v>1.2809999999999999</v>
      </c>
      <c r="G99">
        <v>271</v>
      </c>
      <c r="H99">
        <f t="shared" si="1"/>
        <v>8</v>
      </c>
    </row>
    <row r="100" spans="1:8" x14ac:dyDescent="0.25">
      <c r="A100">
        <v>225</v>
      </c>
      <c r="B100" t="str">
        <f>STANDINGS_WHIP[[#This Row],[Team]]&amp;STANDINGS_WHIP[[#This Row],[League]]</f>
        <v>Patches Meningoencephalitis Egg Layer 2Main Event Las Vegas April 1 League 6</v>
      </c>
      <c r="C100" t="s">
        <v>686</v>
      </c>
      <c r="D100" t="s">
        <v>687</v>
      </c>
      <c r="E100" t="s">
        <v>430</v>
      </c>
      <c r="F100">
        <v>1.2849999999999999</v>
      </c>
      <c r="G100">
        <v>256</v>
      </c>
      <c r="H100">
        <f t="shared" si="1"/>
        <v>9</v>
      </c>
    </row>
    <row r="101" spans="1:8" x14ac:dyDescent="0.25">
      <c r="A101">
        <v>244</v>
      </c>
      <c r="B101" t="str">
        <f>STANDINGS_WHIP[[#This Row],[Team]]&amp;STANDINGS_WHIP[[#This Row],[League]]</f>
        <v>The Goofy BastardsMain Event Las Vegas April 1 League 6</v>
      </c>
      <c r="C101" t="s">
        <v>383</v>
      </c>
      <c r="D101" t="s">
        <v>208</v>
      </c>
      <c r="E101" t="s">
        <v>430</v>
      </c>
      <c r="F101">
        <v>1.29</v>
      </c>
      <c r="G101">
        <v>237</v>
      </c>
      <c r="H101">
        <f t="shared" si="1"/>
        <v>10</v>
      </c>
    </row>
    <row r="102" spans="1:8" x14ac:dyDescent="0.25">
      <c r="A102">
        <v>248</v>
      </c>
      <c r="B102" t="str">
        <f>STANDINGS_WHIP[[#This Row],[Team]]&amp;STANDINGS_WHIP[[#This Row],[League]]</f>
        <v>DukesMain Event Las Vegas April 1 League 6</v>
      </c>
      <c r="C102" t="s">
        <v>799</v>
      </c>
      <c r="D102" t="s">
        <v>800</v>
      </c>
      <c r="E102" t="s">
        <v>430</v>
      </c>
      <c r="F102">
        <v>1.292</v>
      </c>
      <c r="G102">
        <v>233</v>
      </c>
      <c r="H102">
        <f t="shared" si="1"/>
        <v>11</v>
      </c>
    </row>
    <row r="103" spans="1:8" x14ac:dyDescent="0.25">
      <c r="A103">
        <v>427</v>
      </c>
      <c r="B103" t="str">
        <f>STANDINGS_WHIP[[#This Row],[Team]]&amp;STANDINGS_WHIP[[#This Row],[League]]</f>
        <v>Team enfieldMain Event Las Vegas April 1 League 6</v>
      </c>
      <c r="C103" t="s">
        <v>204</v>
      </c>
      <c r="D103" t="s">
        <v>205</v>
      </c>
      <c r="E103" t="s">
        <v>430</v>
      </c>
      <c r="F103">
        <v>1.363</v>
      </c>
      <c r="G103">
        <v>54</v>
      </c>
      <c r="H103">
        <f t="shared" si="1"/>
        <v>12</v>
      </c>
    </row>
    <row r="104" spans="1:8" x14ac:dyDescent="0.25">
      <c r="A104">
        <v>443</v>
      </c>
      <c r="B104" t="str">
        <f>STANDINGS_WHIP[[#This Row],[Team]]&amp;STANDINGS_WHIP[[#This Row],[League]]</f>
        <v>Winter has comeMain Event Las Vegas April 1 League 6</v>
      </c>
      <c r="C104" t="s">
        <v>780</v>
      </c>
      <c r="D104" t="s">
        <v>281</v>
      </c>
      <c r="E104" t="s">
        <v>430</v>
      </c>
      <c r="F104">
        <v>1.37</v>
      </c>
      <c r="G104">
        <v>38</v>
      </c>
      <c r="H104">
        <f t="shared" si="1"/>
        <v>13</v>
      </c>
    </row>
    <row r="105" spans="1:8" x14ac:dyDescent="0.25">
      <c r="A105">
        <v>464</v>
      </c>
      <c r="B105" t="str">
        <f>STANDINGS_WHIP[[#This Row],[Team]]&amp;STANDINGS_WHIP[[#This Row],[League]]</f>
        <v>Quahogs ME LVMain Event Las Vegas April 1 League 6</v>
      </c>
      <c r="C105" t="s">
        <v>612</v>
      </c>
      <c r="D105" t="s">
        <v>154</v>
      </c>
      <c r="E105" t="s">
        <v>430</v>
      </c>
      <c r="F105">
        <v>1.387</v>
      </c>
      <c r="G105">
        <v>17</v>
      </c>
      <c r="H105">
        <f t="shared" si="1"/>
        <v>14</v>
      </c>
    </row>
    <row r="106" spans="1:8" x14ac:dyDescent="0.25">
      <c r="A106">
        <v>474</v>
      </c>
      <c r="B106" t="str">
        <f>STANDINGS_WHIP[[#This Row],[Team]]&amp;STANDINGS_WHIP[[#This Row],[League]]</f>
        <v>Team ShookMain Event Las Vegas April 1 League 6</v>
      </c>
      <c r="C106" t="s">
        <v>323</v>
      </c>
      <c r="D106" t="s">
        <v>167</v>
      </c>
      <c r="E106" t="s">
        <v>430</v>
      </c>
      <c r="F106">
        <v>1.41</v>
      </c>
      <c r="G106">
        <v>7</v>
      </c>
      <c r="H106">
        <f t="shared" si="1"/>
        <v>15</v>
      </c>
    </row>
    <row r="107" spans="1:8" x14ac:dyDescent="0.25">
      <c r="A107">
        <v>68</v>
      </c>
      <c r="B107" t="str">
        <f>STANDINGS_WHIP[[#This Row],[Team]]&amp;STANDINGS_WHIP[[#This Row],[League]]</f>
        <v>*Rog*Main Event Las Vegas March 25 League 1</v>
      </c>
      <c r="C107" t="s">
        <v>488</v>
      </c>
      <c r="D107" t="s">
        <v>244</v>
      </c>
      <c r="E107" t="s">
        <v>474</v>
      </c>
      <c r="F107">
        <v>1.232</v>
      </c>
      <c r="G107">
        <v>413</v>
      </c>
      <c r="H107">
        <f t="shared" si="1"/>
        <v>1</v>
      </c>
    </row>
    <row r="108" spans="1:8" x14ac:dyDescent="0.25">
      <c r="A108">
        <v>96</v>
      </c>
      <c r="B108" t="str">
        <f>STANDINGS_WHIP[[#This Row],[Team]]&amp;STANDINGS_WHIP[[#This Row],[League]]</f>
        <v>TEAM RIVERA1Main Event Las Vegas March 25 League 1</v>
      </c>
      <c r="C108" t="s">
        <v>692</v>
      </c>
      <c r="D108" t="s">
        <v>693</v>
      </c>
      <c r="E108" t="s">
        <v>474</v>
      </c>
      <c r="F108">
        <v>1.246</v>
      </c>
      <c r="G108">
        <v>385</v>
      </c>
      <c r="H108">
        <f t="shared" si="1"/>
        <v>2</v>
      </c>
    </row>
    <row r="109" spans="1:8" x14ac:dyDescent="0.25">
      <c r="A109">
        <v>114</v>
      </c>
      <c r="B109" t="str">
        <f>STANDINGS_WHIP[[#This Row],[Team]]&amp;STANDINGS_WHIP[[#This Row],[League]]</f>
        <v>Prestige WorldwideMain Event Las Vegas March 25 League 1</v>
      </c>
      <c r="C109" t="s">
        <v>403</v>
      </c>
      <c r="D109" t="s">
        <v>404</v>
      </c>
      <c r="E109" t="s">
        <v>474</v>
      </c>
      <c r="F109">
        <v>1.252</v>
      </c>
      <c r="G109">
        <v>367</v>
      </c>
      <c r="H109">
        <f t="shared" si="1"/>
        <v>3</v>
      </c>
    </row>
    <row r="110" spans="1:8" x14ac:dyDescent="0.25">
      <c r="A110">
        <v>125</v>
      </c>
      <c r="B110" t="str">
        <f>STANDINGS_WHIP[[#This Row],[Team]]&amp;STANDINGS_WHIP[[#This Row],[League]]</f>
        <v>The Flaming RoostersMain Event Las Vegas March 25 League 1</v>
      </c>
      <c r="C110" t="s">
        <v>169</v>
      </c>
      <c r="D110" t="s">
        <v>170</v>
      </c>
      <c r="E110" t="s">
        <v>474</v>
      </c>
      <c r="F110">
        <v>1.256</v>
      </c>
      <c r="G110">
        <v>356</v>
      </c>
      <c r="H110">
        <f t="shared" si="1"/>
        <v>4</v>
      </c>
    </row>
    <row r="111" spans="1:8" x14ac:dyDescent="0.25">
      <c r="A111">
        <v>144</v>
      </c>
      <c r="B111" t="str">
        <f>STANDINGS_WHIP[[#This Row],[Team]]&amp;STANDINGS_WHIP[[#This Row],[League]]</f>
        <v>Atlanta 4 4 4'sMain Event Las Vegas March 25 League 1</v>
      </c>
      <c r="C111" t="s">
        <v>387</v>
      </c>
      <c r="D111" t="s">
        <v>109</v>
      </c>
      <c r="E111" t="s">
        <v>474</v>
      </c>
      <c r="F111">
        <v>1.262</v>
      </c>
      <c r="G111">
        <v>337</v>
      </c>
      <c r="H111">
        <f t="shared" si="1"/>
        <v>5</v>
      </c>
    </row>
    <row r="112" spans="1:8" x14ac:dyDescent="0.25">
      <c r="A112">
        <v>191</v>
      </c>
      <c r="B112" t="str">
        <f>STANDINGS_WHIP[[#This Row],[Team]]&amp;STANDINGS_WHIP[[#This Row],[League]]</f>
        <v>CC's DesperadosMain Event Las Vegas March 25 League 1</v>
      </c>
      <c r="C112" t="s">
        <v>157</v>
      </c>
      <c r="D112" t="s">
        <v>158</v>
      </c>
      <c r="E112" t="s">
        <v>474</v>
      </c>
      <c r="F112">
        <v>1.2749999999999999</v>
      </c>
      <c r="G112">
        <v>290</v>
      </c>
      <c r="H112">
        <f t="shared" si="1"/>
        <v>6</v>
      </c>
    </row>
    <row r="113" spans="1:8" x14ac:dyDescent="0.25">
      <c r="A113">
        <v>198</v>
      </c>
      <c r="B113" t="str">
        <f>STANDINGS_WHIP[[#This Row],[Team]]&amp;STANDINGS_WHIP[[#This Row],[League]]</f>
        <v>Chip Chop ChipMain Event Las Vegas March 25 League 1</v>
      </c>
      <c r="C113" t="s">
        <v>586</v>
      </c>
      <c r="D113" t="s">
        <v>587</v>
      </c>
      <c r="E113" t="s">
        <v>474</v>
      </c>
      <c r="F113">
        <v>1.278</v>
      </c>
      <c r="G113">
        <v>283</v>
      </c>
      <c r="H113">
        <f t="shared" si="1"/>
        <v>7</v>
      </c>
    </row>
    <row r="114" spans="1:8" x14ac:dyDescent="0.25">
      <c r="A114">
        <v>252</v>
      </c>
      <c r="B114" t="str">
        <f>STANDINGS_WHIP[[#This Row],[Team]]&amp;STANDINGS_WHIP[[#This Row],[League]]</f>
        <v>Moose on the LooseMain Event Las Vegas March 25 League 1</v>
      </c>
      <c r="C114" t="s">
        <v>214</v>
      </c>
      <c r="D114" t="s">
        <v>66</v>
      </c>
      <c r="E114" t="s">
        <v>474</v>
      </c>
      <c r="F114">
        <v>1.294</v>
      </c>
      <c r="G114">
        <v>229</v>
      </c>
      <c r="H114">
        <f t="shared" si="1"/>
        <v>8</v>
      </c>
    </row>
    <row r="115" spans="1:8" x14ac:dyDescent="0.25">
      <c r="A115">
        <v>276</v>
      </c>
      <c r="B115" t="str">
        <f>STANDINGS_WHIP[[#This Row],[Team]]&amp;STANDINGS_WHIP[[#This Row],[League]]</f>
        <v>Doug's DawgsMain Event Las Vegas March 25 League 1</v>
      </c>
      <c r="C115" t="s">
        <v>31</v>
      </c>
      <c r="D115" t="s">
        <v>32</v>
      </c>
      <c r="E115" t="s">
        <v>474</v>
      </c>
      <c r="F115">
        <v>1.3009999999999999</v>
      </c>
      <c r="G115">
        <v>205</v>
      </c>
      <c r="H115">
        <f t="shared" si="1"/>
        <v>9</v>
      </c>
    </row>
    <row r="116" spans="1:8" x14ac:dyDescent="0.25">
      <c r="A116">
        <v>278</v>
      </c>
      <c r="B116" t="str">
        <f>STANDINGS_WHIP[[#This Row],[Team]]&amp;STANDINGS_WHIP[[#This Row],[League]]</f>
        <v>Tigers SlappyMain Event Las Vegas March 25 League 1</v>
      </c>
      <c r="C116" t="s">
        <v>54</v>
      </c>
      <c r="D116" t="s">
        <v>55</v>
      </c>
      <c r="E116" t="s">
        <v>474</v>
      </c>
      <c r="F116">
        <v>1.302</v>
      </c>
      <c r="G116">
        <v>203</v>
      </c>
      <c r="H116">
        <f t="shared" si="1"/>
        <v>10</v>
      </c>
    </row>
    <row r="117" spans="1:8" x14ac:dyDescent="0.25">
      <c r="A117">
        <v>291</v>
      </c>
      <c r="B117" t="str">
        <f>STANDINGS_WHIP[[#This Row],[Team]]&amp;STANDINGS_WHIP[[#This Row],[League]]</f>
        <v>The Notorious C.O.Z.Main Event Las Vegas March 25 League 1</v>
      </c>
      <c r="C117" t="s">
        <v>491</v>
      </c>
      <c r="D117" t="s">
        <v>122</v>
      </c>
      <c r="E117" t="s">
        <v>474</v>
      </c>
      <c r="F117">
        <v>1.3049999999999999</v>
      </c>
      <c r="G117">
        <v>190</v>
      </c>
      <c r="H117">
        <f t="shared" si="1"/>
        <v>11</v>
      </c>
    </row>
    <row r="118" spans="1:8" x14ac:dyDescent="0.25">
      <c r="A118">
        <v>319</v>
      </c>
      <c r="B118" t="str">
        <f>STANDINGS_WHIP[[#This Row],[Team]]&amp;STANDINGS_WHIP[[#This Row],[League]]</f>
        <v>Welcome to StevielandMain Event Las Vegas March 25 League 1</v>
      </c>
      <c r="C118" t="s">
        <v>96</v>
      </c>
      <c r="D118" t="s">
        <v>97</v>
      </c>
      <c r="E118" t="s">
        <v>474</v>
      </c>
      <c r="F118">
        <v>1.3140000000000001</v>
      </c>
      <c r="G118">
        <v>162</v>
      </c>
      <c r="H118">
        <f t="shared" si="1"/>
        <v>12</v>
      </c>
    </row>
    <row r="119" spans="1:8" x14ac:dyDescent="0.25">
      <c r="A119">
        <v>320</v>
      </c>
      <c r="B119" t="str">
        <f>STANDINGS_WHIP[[#This Row],[Team]]&amp;STANDINGS_WHIP[[#This Row],[League]]</f>
        <v>Low TalkersMain Event Las Vegas March 25 League 1</v>
      </c>
      <c r="C119" t="s">
        <v>189</v>
      </c>
      <c r="D119" t="s">
        <v>190</v>
      </c>
      <c r="E119" t="s">
        <v>474</v>
      </c>
      <c r="F119">
        <v>1.3140000000000001</v>
      </c>
      <c r="G119">
        <v>161</v>
      </c>
      <c r="H119">
        <f t="shared" si="1"/>
        <v>13</v>
      </c>
    </row>
    <row r="120" spans="1:8" x14ac:dyDescent="0.25">
      <c r="A120">
        <v>437</v>
      </c>
      <c r="B120" t="str">
        <f>STANDINGS_WHIP[[#This Row],[Team]]&amp;STANDINGS_WHIP[[#This Row],[League]]</f>
        <v>Perdido Street StationMain Event Las Vegas March 25 League 1</v>
      </c>
      <c r="C120" t="s">
        <v>605</v>
      </c>
      <c r="D120" t="s">
        <v>402</v>
      </c>
      <c r="E120" t="s">
        <v>474</v>
      </c>
      <c r="F120">
        <v>1.367</v>
      </c>
      <c r="G120">
        <v>44</v>
      </c>
      <c r="H120">
        <f t="shared" si="1"/>
        <v>14</v>
      </c>
    </row>
    <row r="121" spans="1:8" x14ac:dyDescent="0.25">
      <c r="A121">
        <v>467</v>
      </c>
      <c r="B121" t="str">
        <f>STANDINGS_WHIP[[#This Row],[Team]]&amp;STANDINGS_WHIP[[#This Row],[League]]</f>
        <v>Team ShairsonMain Event Las Vegas March 25 League 1</v>
      </c>
      <c r="C121" t="s">
        <v>860</v>
      </c>
      <c r="D121" t="s">
        <v>180</v>
      </c>
      <c r="E121" t="s">
        <v>474</v>
      </c>
      <c r="F121">
        <v>1.397</v>
      </c>
      <c r="G121">
        <v>14</v>
      </c>
      <c r="H121">
        <f t="shared" si="1"/>
        <v>15</v>
      </c>
    </row>
    <row r="122" spans="1:8" x14ac:dyDescent="0.25">
      <c r="A122">
        <v>39</v>
      </c>
      <c r="B122" t="str">
        <f>STANDINGS_WHIP[[#This Row],[Team]]&amp;STANDINGS_WHIP[[#This Row],[League]]</f>
        <v>Team passalacquaMain Event Las Vegas March 25 League 2</v>
      </c>
      <c r="C122" t="s">
        <v>467</v>
      </c>
      <c r="D122" t="s">
        <v>468</v>
      </c>
      <c r="E122" t="s">
        <v>453</v>
      </c>
      <c r="F122">
        <v>1.218</v>
      </c>
      <c r="G122">
        <v>442</v>
      </c>
      <c r="H122">
        <f t="shared" si="1"/>
        <v>1</v>
      </c>
    </row>
    <row r="123" spans="1:8" x14ac:dyDescent="0.25">
      <c r="A123">
        <v>56</v>
      </c>
      <c r="B123" t="str">
        <f>STANDINGS_WHIP[[#This Row],[Team]]&amp;STANDINGS_WHIP[[#This Row],[League]]</f>
        <v>Clown Question BroMain Event Las Vegas March 25 League 2</v>
      </c>
      <c r="C123" t="s">
        <v>562</v>
      </c>
      <c r="D123" t="s">
        <v>563</v>
      </c>
      <c r="E123" t="s">
        <v>453</v>
      </c>
      <c r="F123">
        <v>1.2270000000000001</v>
      </c>
      <c r="G123">
        <v>425</v>
      </c>
      <c r="H123">
        <f t="shared" si="1"/>
        <v>2</v>
      </c>
    </row>
    <row r="124" spans="1:8" x14ac:dyDescent="0.25">
      <c r="A124">
        <v>90</v>
      </c>
      <c r="B124" t="str">
        <f>STANDINGS_WHIP[[#This Row],[Team]]&amp;STANDINGS_WHIP[[#This Row],[League]]</f>
        <v>Team WarnerMain Event Las Vegas March 25 League 2</v>
      </c>
      <c r="C124" t="s">
        <v>161</v>
      </c>
      <c r="D124" t="s">
        <v>162</v>
      </c>
      <c r="E124" t="s">
        <v>453</v>
      </c>
      <c r="F124">
        <v>1.2430000000000001</v>
      </c>
      <c r="G124">
        <v>391</v>
      </c>
      <c r="H124">
        <f t="shared" si="1"/>
        <v>3</v>
      </c>
    </row>
    <row r="125" spans="1:8" x14ac:dyDescent="0.25">
      <c r="A125">
        <v>136</v>
      </c>
      <c r="B125" t="str">
        <f>STANDINGS_WHIP[[#This Row],[Team]]&amp;STANDINGS_WHIP[[#This Row],[League]]</f>
        <v>Dutch MafiaMain Event Las Vegas March 25 League 2</v>
      </c>
      <c r="C125" t="s">
        <v>222</v>
      </c>
      <c r="D125" t="s">
        <v>223</v>
      </c>
      <c r="E125" t="s">
        <v>453</v>
      </c>
      <c r="F125">
        <v>1.2589999999999999</v>
      </c>
      <c r="G125">
        <v>345</v>
      </c>
      <c r="H125">
        <f t="shared" si="1"/>
        <v>4</v>
      </c>
    </row>
    <row r="126" spans="1:8" x14ac:dyDescent="0.25">
      <c r="A126">
        <v>207</v>
      </c>
      <c r="B126" t="str">
        <f>STANDINGS_WHIP[[#This Row],[Team]]&amp;STANDINGS_WHIP[[#This Row],[League]]</f>
        <v>Wild Willie's TeamMain Event Las Vegas March 25 League 2</v>
      </c>
      <c r="C126" t="s">
        <v>576</v>
      </c>
      <c r="D126" t="s">
        <v>179</v>
      </c>
      <c r="E126" t="s">
        <v>453</v>
      </c>
      <c r="F126">
        <v>1.2809999999999999</v>
      </c>
      <c r="G126">
        <v>274</v>
      </c>
      <c r="H126">
        <f t="shared" si="1"/>
        <v>5</v>
      </c>
    </row>
    <row r="127" spans="1:8" x14ac:dyDescent="0.25">
      <c r="A127">
        <v>235</v>
      </c>
      <c r="B127" t="str">
        <f>STANDINGS_WHIP[[#This Row],[Team]]&amp;STANDINGS_WHIP[[#This Row],[League]]</f>
        <v>Bellagio HeistMain Event Las Vegas March 25 League 2</v>
      </c>
      <c r="C127" t="s">
        <v>671</v>
      </c>
      <c r="D127" t="s">
        <v>673</v>
      </c>
      <c r="E127" t="s">
        <v>453</v>
      </c>
      <c r="F127">
        <v>1.288</v>
      </c>
      <c r="G127">
        <v>246</v>
      </c>
      <c r="H127">
        <f t="shared" si="1"/>
        <v>6</v>
      </c>
    </row>
    <row r="128" spans="1:8" x14ac:dyDescent="0.25">
      <c r="A128">
        <v>263</v>
      </c>
      <c r="B128" t="str">
        <f>STANDINGS_WHIP[[#This Row],[Team]]&amp;STANDINGS_WHIP[[#This Row],[League]]</f>
        <v>Sultans of SmackMain Event Las Vegas March 25 League 2</v>
      </c>
      <c r="C128" t="s">
        <v>98</v>
      </c>
      <c r="D128" t="s">
        <v>99</v>
      </c>
      <c r="E128" t="s">
        <v>453</v>
      </c>
      <c r="F128">
        <v>1.298</v>
      </c>
      <c r="G128">
        <v>218</v>
      </c>
      <c r="H128">
        <f t="shared" si="1"/>
        <v>7</v>
      </c>
    </row>
    <row r="129" spans="1:8" x14ac:dyDescent="0.25">
      <c r="A129">
        <v>280</v>
      </c>
      <c r="B129" t="str">
        <f>STANDINGS_WHIP[[#This Row],[Team]]&amp;STANDINGS_WHIP[[#This Row],[League]]</f>
        <v>zzzzzzzzMain Event Las Vegas March 25 League 2</v>
      </c>
      <c r="C129" t="s">
        <v>841</v>
      </c>
      <c r="D129" t="s">
        <v>110</v>
      </c>
      <c r="E129" t="s">
        <v>453</v>
      </c>
      <c r="F129">
        <v>1.302</v>
      </c>
      <c r="G129">
        <v>201</v>
      </c>
      <c r="H129">
        <f t="shared" si="1"/>
        <v>8</v>
      </c>
    </row>
    <row r="130" spans="1:8" x14ac:dyDescent="0.25">
      <c r="A130">
        <v>283</v>
      </c>
      <c r="B130" t="str">
        <f>STANDINGS_WHIP[[#This Row],[Team]]&amp;STANDINGS_WHIP[[#This Row],[League]]</f>
        <v>What Happens in Vegas...Main Event Las Vegas March 25 League 2</v>
      </c>
      <c r="C130" t="s">
        <v>724</v>
      </c>
      <c r="D130" t="s">
        <v>240</v>
      </c>
      <c r="E130" t="s">
        <v>453</v>
      </c>
      <c r="F130">
        <v>1.3029999999999999</v>
      </c>
      <c r="G130">
        <v>198</v>
      </c>
      <c r="H130">
        <f t="shared" ref="H130:H193" si="2">IF(E130=E129,H129+1,1)</f>
        <v>9</v>
      </c>
    </row>
    <row r="131" spans="1:8" x14ac:dyDescent="0.25">
      <c r="A131">
        <v>284</v>
      </c>
      <c r="B131" t="str">
        <f>STANDINGS_WHIP[[#This Row],[Team]]&amp;STANDINGS_WHIP[[#This Row],[League]]</f>
        <v>MoneyMain Event Las Vegas March 25 League 2</v>
      </c>
      <c r="C131" t="s">
        <v>736</v>
      </c>
      <c r="D131" t="s">
        <v>67</v>
      </c>
      <c r="E131" t="s">
        <v>453</v>
      </c>
      <c r="F131">
        <v>1.3029999999999999</v>
      </c>
      <c r="G131">
        <v>197</v>
      </c>
      <c r="H131">
        <f t="shared" si="2"/>
        <v>10</v>
      </c>
    </row>
    <row r="132" spans="1:8" x14ac:dyDescent="0.25">
      <c r="A132">
        <v>289</v>
      </c>
      <c r="B132" t="str">
        <f>STANDINGS_WHIP[[#This Row],[Team]]&amp;STANDINGS_WHIP[[#This Row],[League]]</f>
        <v>Butler Baseball ClubMain Event Las Vegas March 25 League 2</v>
      </c>
      <c r="C132" t="s">
        <v>730</v>
      </c>
      <c r="D132" t="s">
        <v>731</v>
      </c>
      <c r="E132" t="s">
        <v>453</v>
      </c>
      <c r="F132">
        <v>1.3049999999999999</v>
      </c>
      <c r="G132">
        <v>192</v>
      </c>
      <c r="H132">
        <f t="shared" si="2"/>
        <v>11</v>
      </c>
    </row>
    <row r="133" spans="1:8" x14ac:dyDescent="0.25">
      <c r="A133">
        <v>329</v>
      </c>
      <c r="B133" t="str">
        <f>STANDINGS_WHIP[[#This Row],[Team]]&amp;STANDINGS_WHIP[[#This Row],[League]]</f>
        <v>Betts All InMain Event Las Vegas March 25 League 2</v>
      </c>
      <c r="C133" t="s">
        <v>853</v>
      </c>
      <c r="D133" t="s">
        <v>854</v>
      </c>
      <c r="E133" t="s">
        <v>453</v>
      </c>
      <c r="F133">
        <v>1.3169999999999999</v>
      </c>
      <c r="G133">
        <v>152</v>
      </c>
      <c r="H133">
        <f t="shared" si="2"/>
        <v>12</v>
      </c>
    </row>
    <row r="134" spans="1:8" x14ac:dyDescent="0.25">
      <c r="A134">
        <v>352</v>
      </c>
      <c r="B134" t="str">
        <f>STANDINGS_WHIP[[#This Row],[Team]]&amp;STANDINGS_WHIP[[#This Row],[League]]</f>
        <v>Rock n' PipesMain Event Las Vegas March 25 League 2</v>
      </c>
      <c r="C134" t="s">
        <v>666</v>
      </c>
      <c r="D134" t="s">
        <v>668</v>
      </c>
      <c r="E134" t="s">
        <v>453</v>
      </c>
      <c r="F134">
        <v>1.323</v>
      </c>
      <c r="G134">
        <v>129</v>
      </c>
      <c r="H134">
        <f t="shared" si="2"/>
        <v>13</v>
      </c>
    </row>
    <row r="135" spans="1:8" x14ac:dyDescent="0.25">
      <c r="A135">
        <v>371</v>
      </c>
      <c r="B135" t="str">
        <f>STANDINGS_WHIP[[#This Row],[Team]]&amp;STANDINGS_WHIP[[#This Row],[League]]</f>
        <v>Bench BlazersMain Event Las Vegas March 25 League 2</v>
      </c>
      <c r="C135" t="s">
        <v>515</v>
      </c>
      <c r="D135" t="s">
        <v>516</v>
      </c>
      <c r="E135" t="s">
        <v>453</v>
      </c>
      <c r="F135">
        <v>1.333</v>
      </c>
      <c r="G135">
        <v>110</v>
      </c>
      <c r="H135">
        <f t="shared" si="2"/>
        <v>14</v>
      </c>
    </row>
    <row r="136" spans="1:8" x14ac:dyDescent="0.25">
      <c r="A136">
        <v>463</v>
      </c>
      <c r="B136" t="str">
        <f>STANDINGS_WHIP[[#This Row],[Team]]&amp;STANDINGS_WHIP[[#This Row],[League]]</f>
        <v>MudhensMain Event Las Vegas March 25 League 2</v>
      </c>
      <c r="C136" t="s">
        <v>18</v>
      </c>
      <c r="D136" t="s">
        <v>19</v>
      </c>
      <c r="E136" t="s">
        <v>453</v>
      </c>
      <c r="F136">
        <v>1.3859999999999999</v>
      </c>
      <c r="G136">
        <v>18</v>
      </c>
      <c r="H136">
        <f t="shared" si="2"/>
        <v>15</v>
      </c>
    </row>
    <row r="137" spans="1:8" x14ac:dyDescent="0.25">
      <c r="A137">
        <v>21</v>
      </c>
      <c r="B137" t="str">
        <f>STANDINGS_WHIP[[#This Row],[Team]]&amp;STANDINGS_WHIP[[#This Row],[League]]</f>
        <v>Murder Inc.Main Event Las Vegas March 30 5 pm PT</v>
      </c>
      <c r="C137" t="s">
        <v>386</v>
      </c>
      <c r="D137" t="s">
        <v>131</v>
      </c>
      <c r="E137" t="s">
        <v>478</v>
      </c>
      <c r="F137">
        <v>1.198</v>
      </c>
      <c r="G137">
        <v>460</v>
      </c>
      <c r="H137">
        <f t="shared" si="2"/>
        <v>1</v>
      </c>
    </row>
    <row r="138" spans="1:8" x14ac:dyDescent="0.25">
      <c r="A138">
        <v>67</v>
      </c>
      <c r="B138" t="str">
        <f>STANDINGS_WHIP[[#This Row],[Team]]&amp;STANDINGS_WHIP[[#This Row],[League]]</f>
        <v>Low TalkersMain Event Las Vegas March 30 5 pm PT</v>
      </c>
      <c r="C138" t="s">
        <v>189</v>
      </c>
      <c r="D138" t="s">
        <v>190</v>
      </c>
      <c r="E138" t="s">
        <v>478</v>
      </c>
      <c r="F138">
        <v>1.232</v>
      </c>
      <c r="G138">
        <v>414</v>
      </c>
      <c r="H138">
        <f t="shared" si="2"/>
        <v>2</v>
      </c>
    </row>
    <row r="139" spans="1:8" x14ac:dyDescent="0.25">
      <c r="A139">
        <v>72</v>
      </c>
      <c r="B139" t="str">
        <f>STANDINGS_WHIP[[#This Row],[Team]]&amp;STANDINGS_WHIP[[#This Row],[League]]</f>
        <v>KILLEBREWMain Event Las Vegas March 30 5 pm PT</v>
      </c>
      <c r="C139" t="s">
        <v>487</v>
      </c>
      <c r="D139" t="s">
        <v>565</v>
      </c>
      <c r="E139" t="s">
        <v>478</v>
      </c>
      <c r="F139">
        <v>1.2330000000000001</v>
      </c>
      <c r="G139">
        <v>409</v>
      </c>
      <c r="H139">
        <f t="shared" si="2"/>
        <v>3</v>
      </c>
    </row>
    <row r="140" spans="1:8" x14ac:dyDescent="0.25">
      <c r="A140">
        <v>109</v>
      </c>
      <c r="B140" t="str">
        <f>STANDINGS_WHIP[[#This Row],[Team]]&amp;STANDINGS_WHIP[[#This Row],[League]]</f>
        <v>The Ron Jeremy of Midget PornMain Event Las Vegas March 30 5 pm PT</v>
      </c>
      <c r="C140" t="s">
        <v>368</v>
      </c>
      <c r="D140" t="s">
        <v>281</v>
      </c>
      <c r="E140" t="s">
        <v>478</v>
      </c>
      <c r="F140">
        <v>1.25</v>
      </c>
      <c r="G140">
        <v>372</v>
      </c>
      <c r="H140">
        <f t="shared" si="2"/>
        <v>4</v>
      </c>
    </row>
    <row r="141" spans="1:8" x14ac:dyDescent="0.25">
      <c r="A141">
        <v>215</v>
      </c>
      <c r="B141" t="str">
        <f>STANDINGS_WHIP[[#This Row],[Team]]&amp;STANDINGS_WHIP[[#This Row],[League]]</f>
        <v>PACO THYMEMain Event Las Vegas March 30 5 pm PT</v>
      </c>
      <c r="C141" t="s">
        <v>80</v>
      </c>
      <c r="D141" t="s">
        <v>81</v>
      </c>
      <c r="E141" t="s">
        <v>478</v>
      </c>
      <c r="F141">
        <v>1.2829999999999999</v>
      </c>
      <c r="G141">
        <v>266</v>
      </c>
      <c r="H141">
        <f t="shared" si="2"/>
        <v>5</v>
      </c>
    </row>
    <row r="142" spans="1:8" x14ac:dyDescent="0.25">
      <c r="A142">
        <v>273</v>
      </c>
      <c r="B142" t="str">
        <f>STANDINGS_WHIP[[#This Row],[Team]]&amp;STANDINGS_WHIP[[#This Row],[League]]</f>
        <v>BNBearsMain Event Las Vegas March 30 5 pm PT</v>
      </c>
      <c r="C142" t="s">
        <v>477</v>
      </c>
      <c r="D142" t="s">
        <v>139</v>
      </c>
      <c r="E142" t="s">
        <v>478</v>
      </c>
      <c r="F142">
        <v>1.3</v>
      </c>
      <c r="G142">
        <v>208</v>
      </c>
      <c r="H142">
        <f t="shared" si="2"/>
        <v>6</v>
      </c>
    </row>
    <row r="143" spans="1:8" x14ac:dyDescent="0.25">
      <c r="A143">
        <v>286</v>
      </c>
      <c r="B143" t="str">
        <f>STANDINGS_WHIP[[#This Row],[Team]]&amp;STANDINGS_WHIP[[#This Row],[League]]</f>
        <v>Arnold's RugMain Event Las Vegas March 30 5 pm PT</v>
      </c>
      <c r="C143" t="s">
        <v>306</v>
      </c>
      <c r="D143" t="s">
        <v>36</v>
      </c>
      <c r="E143" t="s">
        <v>478</v>
      </c>
      <c r="F143">
        <v>1.3029999999999999</v>
      </c>
      <c r="G143">
        <v>195</v>
      </c>
      <c r="H143">
        <f t="shared" si="2"/>
        <v>7</v>
      </c>
    </row>
    <row r="144" spans="1:8" x14ac:dyDescent="0.25">
      <c r="A144">
        <v>298</v>
      </c>
      <c r="B144" t="str">
        <f>STANDINGS_WHIP[[#This Row],[Team]]&amp;STANDINGS_WHIP[[#This Row],[League]]</f>
        <v>MudhensMain Event Las Vegas March 30 5 pm PT</v>
      </c>
      <c r="C144" t="s">
        <v>18</v>
      </c>
      <c r="D144" t="s">
        <v>19</v>
      </c>
      <c r="E144" t="s">
        <v>478</v>
      </c>
      <c r="F144">
        <v>1.3089999999999999</v>
      </c>
      <c r="G144">
        <v>183</v>
      </c>
      <c r="H144">
        <f t="shared" si="2"/>
        <v>8</v>
      </c>
    </row>
    <row r="145" spans="1:8" x14ac:dyDescent="0.25">
      <c r="A145">
        <v>322</v>
      </c>
      <c r="B145" t="str">
        <f>STANDINGS_WHIP[[#This Row],[Team]]&amp;STANDINGS_WHIP[[#This Row],[League]]</f>
        <v>Main Squeeze 1Main Event Las Vegas March 30 5 pm PT</v>
      </c>
      <c r="C145" t="s">
        <v>750</v>
      </c>
      <c r="D145" t="s">
        <v>238</v>
      </c>
      <c r="E145" t="s">
        <v>478</v>
      </c>
      <c r="F145">
        <v>1.3160000000000001</v>
      </c>
      <c r="G145">
        <v>159</v>
      </c>
      <c r="H145">
        <f t="shared" si="2"/>
        <v>9</v>
      </c>
    </row>
    <row r="146" spans="1:8" x14ac:dyDescent="0.25">
      <c r="A146">
        <v>331</v>
      </c>
      <c r="B146" t="str">
        <f>STANDINGS_WHIP[[#This Row],[Team]]&amp;STANDINGS_WHIP[[#This Row],[League]]</f>
        <v>DegeneratesMain Event Las Vegas March 30 5 pm PT</v>
      </c>
      <c r="C146" t="s">
        <v>708</v>
      </c>
      <c r="D146" t="s">
        <v>709</v>
      </c>
      <c r="E146" t="s">
        <v>478</v>
      </c>
      <c r="F146">
        <v>1.3180000000000001</v>
      </c>
      <c r="G146">
        <v>150</v>
      </c>
      <c r="H146">
        <f t="shared" si="2"/>
        <v>10</v>
      </c>
    </row>
    <row r="147" spans="1:8" x14ac:dyDescent="0.25">
      <c r="A147">
        <v>372</v>
      </c>
      <c r="B147" t="str">
        <f>STANDINGS_WHIP[[#This Row],[Team]]&amp;STANDINGS_WHIP[[#This Row],[League]]</f>
        <v>Baseball FuriesMain Event Las Vegas March 30 5 pm PT</v>
      </c>
      <c r="C147" t="s">
        <v>45</v>
      </c>
      <c r="D147" t="s">
        <v>46</v>
      </c>
      <c r="E147" t="s">
        <v>478</v>
      </c>
      <c r="F147">
        <v>1.333</v>
      </c>
      <c r="G147">
        <v>109</v>
      </c>
      <c r="H147">
        <f t="shared" si="2"/>
        <v>11</v>
      </c>
    </row>
    <row r="148" spans="1:8" x14ac:dyDescent="0.25">
      <c r="A148">
        <v>374</v>
      </c>
      <c r="B148" t="str">
        <f>STANDINGS_WHIP[[#This Row],[Team]]&amp;STANDINGS_WHIP[[#This Row],[League]]</f>
        <v>Stewie's Team 1Main Event Las Vegas March 30 5 pm PT</v>
      </c>
      <c r="C148" t="s">
        <v>626</v>
      </c>
      <c r="D148" t="s">
        <v>271</v>
      </c>
      <c r="E148" t="s">
        <v>478</v>
      </c>
      <c r="F148">
        <v>1.333</v>
      </c>
      <c r="G148">
        <v>107</v>
      </c>
      <c r="H148">
        <f t="shared" si="2"/>
        <v>12</v>
      </c>
    </row>
    <row r="149" spans="1:8" x14ac:dyDescent="0.25">
      <c r="A149">
        <v>395</v>
      </c>
      <c r="B149" t="str">
        <f>STANDINGS_WHIP[[#This Row],[Team]]&amp;STANDINGS_WHIP[[#This Row],[League]]</f>
        <v>The ShirishamaMain Event Las Vegas March 30 5 pm PT</v>
      </c>
      <c r="C149" t="s">
        <v>837</v>
      </c>
      <c r="D149" t="s">
        <v>839</v>
      </c>
      <c r="E149" t="s">
        <v>478</v>
      </c>
      <c r="F149">
        <v>1.343</v>
      </c>
      <c r="G149">
        <v>86</v>
      </c>
      <c r="H149">
        <f t="shared" si="2"/>
        <v>13</v>
      </c>
    </row>
    <row r="150" spans="1:8" x14ac:dyDescent="0.25">
      <c r="A150">
        <v>422</v>
      </c>
      <c r="B150" t="str">
        <f>STANDINGS_WHIP[[#This Row],[Team]]&amp;STANDINGS_WHIP[[#This Row],[League]]</f>
        <v>SandstormMain Event Las Vegas March 30 5 pm PT</v>
      </c>
      <c r="C150" t="s">
        <v>830</v>
      </c>
      <c r="D150" t="s">
        <v>831</v>
      </c>
      <c r="E150" t="s">
        <v>478</v>
      </c>
      <c r="F150">
        <v>1.359</v>
      </c>
      <c r="G150">
        <v>59</v>
      </c>
      <c r="H150">
        <f t="shared" si="2"/>
        <v>14</v>
      </c>
    </row>
    <row r="151" spans="1:8" x14ac:dyDescent="0.25">
      <c r="A151">
        <v>470</v>
      </c>
      <c r="B151" t="str">
        <f>STANDINGS_WHIP[[#This Row],[Team]]&amp;STANDINGS_WHIP[[#This Row],[League]]</f>
        <v>Team enfieldMain Event Las Vegas March 30 5 pm PT</v>
      </c>
      <c r="C151" t="s">
        <v>204</v>
      </c>
      <c r="D151" t="s">
        <v>205</v>
      </c>
      <c r="E151" t="s">
        <v>478</v>
      </c>
      <c r="F151">
        <v>1.403</v>
      </c>
      <c r="G151">
        <v>11</v>
      </c>
      <c r="H151">
        <f t="shared" si="2"/>
        <v>15</v>
      </c>
    </row>
    <row r="152" spans="1:8" x14ac:dyDescent="0.25">
      <c r="A152">
        <v>11</v>
      </c>
      <c r="B152" t="str">
        <f>STANDINGS_WHIP[[#This Row],[Team]]&amp;STANDINGS_WHIP[[#This Row],[League]]</f>
        <v>bluebloodsMain Event New York March 25 League 1</v>
      </c>
      <c r="C152" t="s">
        <v>199</v>
      </c>
      <c r="D152" t="s">
        <v>200</v>
      </c>
      <c r="E152" t="s">
        <v>432</v>
      </c>
      <c r="F152">
        <v>1.1839999999999999</v>
      </c>
      <c r="G152">
        <v>470</v>
      </c>
      <c r="H152">
        <f t="shared" si="2"/>
        <v>1</v>
      </c>
    </row>
    <row r="153" spans="1:8" x14ac:dyDescent="0.25">
      <c r="A153">
        <v>29</v>
      </c>
      <c r="B153" t="str">
        <f>STANDINGS_WHIP[[#This Row],[Team]]&amp;STANDINGS_WHIP[[#This Row],[League]]</f>
        <v>The FighterMain Event New York March 25 League 1</v>
      </c>
      <c r="C153" t="s">
        <v>607</v>
      </c>
      <c r="D153" t="s">
        <v>270</v>
      </c>
      <c r="E153" t="s">
        <v>432</v>
      </c>
      <c r="F153">
        <v>1.2090000000000001</v>
      </c>
      <c r="G153">
        <v>452</v>
      </c>
      <c r="H153">
        <f t="shared" si="2"/>
        <v>2</v>
      </c>
    </row>
    <row r="154" spans="1:8" x14ac:dyDescent="0.25">
      <c r="A154">
        <v>57</v>
      </c>
      <c r="B154" t="str">
        <f>STANDINGS_WHIP[[#This Row],[Team]]&amp;STANDINGS_WHIP[[#This Row],[League]]</f>
        <v>Ash BrothersMain Event New York March 25 League 1</v>
      </c>
      <c r="C154" t="s">
        <v>578</v>
      </c>
      <c r="D154" t="s">
        <v>580</v>
      </c>
      <c r="E154" t="s">
        <v>432</v>
      </c>
      <c r="F154">
        <v>1.2270000000000001</v>
      </c>
      <c r="G154">
        <v>424</v>
      </c>
      <c r="H154">
        <f t="shared" si="2"/>
        <v>3</v>
      </c>
    </row>
    <row r="155" spans="1:8" x14ac:dyDescent="0.25">
      <c r="A155">
        <v>79</v>
      </c>
      <c r="B155" t="str">
        <f>STANDINGS_WHIP[[#This Row],[Team]]&amp;STANDINGS_WHIP[[#This Row],[League]]</f>
        <v>Incredible Hulking Us NY1Main Event New York March 25 League 1</v>
      </c>
      <c r="C155" t="s">
        <v>251</v>
      </c>
      <c r="D155" t="s">
        <v>95</v>
      </c>
      <c r="E155" t="s">
        <v>432</v>
      </c>
      <c r="F155">
        <v>1.2370000000000001</v>
      </c>
      <c r="G155">
        <v>402</v>
      </c>
      <c r="H155">
        <f t="shared" si="2"/>
        <v>4</v>
      </c>
    </row>
    <row r="156" spans="1:8" x14ac:dyDescent="0.25">
      <c r="A156">
        <v>106</v>
      </c>
      <c r="B156" t="str">
        <f>STANDINGS_WHIP[[#This Row],[Team]]&amp;STANDINGS_WHIP[[#This Row],[League]]</f>
        <v>The Achievers - MEMain Event New York March 25 League 1</v>
      </c>
      <c r="C156" t="s">
        <v>604</v>
      </c>
      <c r="D156" t="s">
        <v>17</v>
      </c>
      <c r="E156" t="s">
        <v>432</v>
      </c>
      <c r="F156">
        <v>1.2490000000000001</v>
      </c>
      <c r="G156">
        <v>375</v>
      </c>
      <c r="H156">
        <f t="shared" si="2"/>
        <v>5</v>
      </c>
    </row>
    <row r="157" spans="1:8" x14ac:dyDescent="0.25">
      <c r="A157">
        <v>147</v>
      </c>
      <c r="B157" t="str">
        <f>STANDINGS_WHIP[[#This Row],[Team]]&amp;STANDINGS_WHIP[[#This Row],[League]]</f>
        <v>Bronx Yankees (ME1)Main Event New York March 25 League 1</v>
      </c>
      <c r="C157" t="s">
        <v>87</v>
      </c>
      <c r="D157" t="s">
        <v>88</v>
      </c>
      <c r="E157" t="s">
        <v>432</v>
      </c>
      <c r="F157">
        <v>1.2629999999999999</v>
      </c>
      <c r="G157">
        <v>334</v>
      </c>
      <c r="H157">
        <f t="shared" si="2"/>
        <v>6</v>
      </c>
    </row>
    <row r="158" spans="1:8" x14ac:dyDescent="0.25">
      <c r="A158">
        <v>174</v>
      </c>
      <c r="B158" t="str">
        <f>STANDINGS_WHIP[[#This Row],[Team]]&amp;STANDINGS_WHIP[[#This Row],[League]]</f>
        <v>Sons of Thunder - New YorkMain Event New York March 25 League 1</v>
      </c>
      <c r="C158" t="s">
        <v>728</v>
      </c>
      <c r="D158" t="s">
        <v>62</v>
      </c>
      <c r="E158" t="s">
        <v>432</v>
      </c>
      <c r="F158">
        <v>1.272</v>
      </c>
      <c r="G158">
        <v>307</v>
      </c>
      <c r="H158">
        <f t="shared" si="2"/>
        <v>7</v>
      </c>
    </row>
    <row r="159" spans="1:8" x14ac:dyDescent="0.25">
      <c r="A159">
        <v>261</v>
      </c>
      <c r="B159" t="str">
        <f>STANDINGS_WHIP[[#This Row],[Team]]&amp;STANDINGS_WHIP[[#This Row],[League]]</f>
        <v>Ordentligt Sommar SemesterMain Event New York March 25 League 1</v>
      </c>
      <c r="C159" t="s">
        <v>705</v>
      </c>
      <c r="D159" t="s">
        <v>61</v>
      </c>
      <c r="E159" t="s">
        <v>432</v>
      </c>
      <c r="F159">
        <v>1.298</v>
      </c>
      <c r="G159">
        <v>220</v>
      </c>
      <c r="H159">
        <f t="shared" si="2"/>
        <v>8</v>
      </c>
    </row>
    <row r="160" spans="1:8" x14ac:dyDescent="0.25">
      <c r="A160">
        <v>344</v>
      </c>
      <c r="B160" t="str">
        <f>STANDINGS_WHIP[[#This Row],[Team]]&amp;STANDINGS_WHIP[[#This Row],[League]]</f>
        <v>The Christian Vazquez ExperienceMain Event New York March 25 League 1</v>
      </c>
      <c r="C160" t="s">
        <v>544</v>
      </c>
      <c r="D160" t="s">
        <v>545</v>
      </c>
      <c r="E160" t="s">
        <v>432</v>
      </c>
      <c r="F160">
        <v>1.3220000000000001</v>
      </c>
      <c r="G160">
        <v>137</v>
      </c>
      <c r="H160">
        <f t="shared" si="2"/>
        <v>9</v>
      </c>
    </row>
    <row r="161" spans="1:8" x14ac:dyDescent="0.25">
      <c r="A161">
        <v>360</v>
      </c>
      <c r="B161" t="str">
        <f>STANDINGS_WHIP[[#This Row],[Team]]&amp;STANDINGS_WHIP[[#This Row],[League]]</f>
        <v>KnightMare GamesMain Event New York March 25 League 1</v>
      </c>
      <c r="C161" t="s">
        <v>216</v>
      </c>
      <c r="D161" t="s">
        <v>217</v>
      </c>
      <c r="E161" t="s">
        <v>432</v>
      </c>
      <c r="F161">
        <v>1.3260000000000001</v>
      </c>
      <c r="G161">
        <v>121</v>
      </c>
      <c r="H161">
        <f t="shared" si="2"/>
        <v>10</v>
      </c>
    </row>
    <row r="162" spans="1:8" x14ac:dyDescent="0.25">
      <c r="A162">
        <v>367</v>
      </c>
      <c r="B162" t="str">
        <f>STANDINGS_WHIP[[#This Row],[Team]]&amp;STANDINGS_WHIP[[#This Row],[League]]</f>
        <v>The Bronx BuckeyesMain Event New York March 25 League 1</v>
      </c>
      <c r="C162" t="s">
        <v>806</v>
      </c>
      <c r="D162" t="s">
        <v>331</v>
      </c>
      <c r="E162" t="s">
        <v>432</v>
      </c>
      <c r="F162">
        <v>1.33</v>
      </c>
      <c r="G162">
        <v>114</v>
      </c>
      <c r="H162">
        <f t="shared" si="2"/>
        <v>11</v>
      </c>
    </row>
    <row r="163" spans="1:8" x14ac:dyDescent="0.25">
      <c r="A163">
        <v>390</v>
      </c>
      <c r="B163" t="str">
        <f>STANDINGS_WHIP[[#This Row],[Team]]&amp;STANDINGS_WHIP[[#This Row],[League]]</f>
        <v>(Mace, Bailey) = Ass-kickers^2Main Event New York March 25 League 1</v>
      </c>
      <c r="C163" t="s">
        <v>758</v>
      </c>
      <c r="D163" t="s">
        <v>47</v>
      </c>
      <c r="E163" t="s">
        <v>432</v>
      </c>
      <c r="F163">
        <v>1.339</v>
      </c>
      <c r="G163">
        <v>91</v>
      </c>
      <c r="H163">
        <f t="shared" si="2"/>
        <v>12</v>
      </c>
    </row>
    <row r="164" spans="1:8" x14ac:dyDescent="0.25">
      <c r="A164">
        <v>429</v>
      </c>
      <c r="B164" t="str">
        <f>STANDINGS_WHIP[[#This Row],[Team]]&amp;STANDINGS_WHIP[[#This Row],[League]]</f>
        <v>Wilmington Blue RocksMain Event New York March 25 League 1</v>
      </c>
      <c r="C164" t="s">
        <v>879</v>
      </c>
      <c r="D164" t="s">
        <v>880</v>
      </c>
      <c r="E164" t="s">
        <v>432</v>
      </c>
      <c r="F164">
        <v>1.3640000000000001</v>
      </c>
      <c r="G164">
        <v>52</v>
      </c>
      <c r="H164">
        <f t="shared" si="2"/>
        <v>13</v>
      </c>
    </row>
    <row r="165" spans="1:8" x14ac:dyDescent="0.25">
      <c r="A165">
        <v>435</v>
      </c>
      <c r="B165" t="str">
        <f>STANDINGS_WHIP[[#This Row],[Team]]&amp;STANDINGS_WHIP[[#This Row],[League]]</f>
        <v>VenomMain Event New York March 25 League 1</v>
      </c>
      <c r="C165" t="s">
        <v>746</v>
      </c>
      <c r="D165" t="s">
        <v>70</v>
      </c>
      <c r="E165" t="s">
        <v>432</v>
      </c>
      <c r="F165">
        <v>1.367</v>
      </c>
      <c r="G165">
        <v>46</v>
      </c>
      <c r="H165">
        <f t="shared" si="2"/>
        <v>14</v>
      </c>
    </row>
    <row r="166" spans="1:8" x14ac:dyDescent="0.25">
      <c r="A166">
        <v>438</v>
      </c>
      <c r="B166" t="str">
        <f>STANDINGS_WHIP[[#This Row],[Team]]&amp;STANDINGS_WHIP[[#This Row],[League]]</f>
        <v>Leave the Gun, Take the CannoliMain Event New York March 25 League 1</v>
      </c>
      <c r="C166" t="s">
        <v>577</v>
      </c>
      <c r="D166" t="s">
        <v>249</v>
      </c>
      <c r="E166" t="s">
        <v>432</v>
      </c>
      <c r="F166">
        <v>1.3680000000000001</v>
      </c>
      <c r="G166">
        <v>43</v>
      </c>
      <c r="H166">
        <f t="shared" si="2"/>
        <v>15</v>
      </c>
    </row>
    <row r="167" spans="1:8" x14ac:dyDescent="0.25">
      <c r="A167">
        <v>3</v>
      </c>
      <c r="B167" t="str">
        <f>STANDINGS_WHIP[[#This Row],[Team]]&amp;STANDINGS_WHIP[[#This Row],[League]]</f>
        <v>ctm nycMain Event New York March 25 League 2</v>
      </c>
      <c r="C167" t="s">
        <v>522</v>
      </c>
      <c r="D167" t="s">
        <v>93</v>
      </c>
      <c r="E167" t="s">
        <v>457</v>
      </c>
      <c r="F167">
        <v>1.133</v>
      </c>
      <c r="G167">
        <v>478</v>
      </c>
      <c r="H167">
        <f t="shared" si="2"/>
        <v>1</v>
      </c>
    </row>
    <row r="168" spans="1:8" x14ac:dyDescent="0.25">
      <c r="A168">
        <v>76</v>
      </c>
      <c r="B168" t="str">
        <f>STANDINGS_WHIP[[#This Row],[Team]]&amp;STANDINGS_WHIP[[#This Row],[League]]</f>
        <v>I'm Your HuckleberryMain Event New York March 25 League 2</v>
      </c>
      <c r="C168" t="s">
        <v>481</v>
      </c>
      <c r="D168" t="s">
        <v>482</v>
      </c>
      <c r="E168" t="s">
        <v>457</v>
      </c>
      <c r="F168">
        <v>1.2350000000000001</v>
      </c>
      <c r="G168">
        <v>405</v>
      </c>
      <c r="H168">
        <f t="shared" si="2"/>
        <v>2</v>
      </c>
    </row>
    <row r="169" spans="1:8" x14ac:dyDescent="0.25">
      <c r="A169">
        <v>81</v>
      </c>
      <c r="B169" t="str">
        <f>STANDINGS_WHIP[[#This Row],[Team]]&amp;STANDINGS_WHIP[[#This Row],[League]]</f>
        <v>GST MainMain Event New York March 25 League 2</v>
      </c>
      <c r="C169" t="s">
        <v>651</v>
      </c>
      <c r="D169" t="s">
        <v>91</v>
      </c>
      <c r="E169" t="s">
        <v>457</v>
      </c>
      <c r="F169">
        <v>1.238</v>
      </c>
      <c r="G169">
        <v>400</v>
      </c>
      <c r="H169">
        <f t="shared" si="2"/>
        <v>3</v>
      </c>
    </row>
    <row r="170" spans="1:8" x14ac:dyDescent="0.25">
      <c r="A170">
        <v>99</v>
      </c>
      <c r="B170" t="str">
        <f>STANDINGS_WHIP[[#This Row],[Team]]&amp;STANDINGS_WHIP[[#This Row],[League]]</f>
        <v>Quahogs ME NYMain Event New York March 25 League 2</v>
      </c>
      <c r="C170" t="s">
        <v>456</v>
      </c>
      <c r="D170" t="s">
        <v>154</v>
      </c>
      <c r="E170" t="s">
        <v>457</v>
      </c>
      <c r="F170">
        <v>1.2470000000000001</v>
      </c>
      <c r="G170">
        <v>382</v>
      </c>
      <c r="H170">
        <f t="shared" si="2"/>
        <v>4</v>
      </c>
    </row>
    <row r="171" spans="1:8" x14ac:dyDescent="0.25">
      <c r="A171">
        <v>110</v>
      </c>
      <c r="B171" t="str">
        <f>STANDINGS_WHIP[[#This Row],[Team]]&amp;STANDINGS_WHIP[[#This Row],[League]]</f>
        <v>LEATHERNECK 8Main Event New York March 25 League 2</v>
      </c>
      <c r="C171" t="s">
        <v>556</v>
      </c>
      <c r="D171" t="s">
        <v>274</v>
      </c>
      <c r="E171" t="s">
        <v>457</v>
      </c>
      <c r="F171">
        <v>1.25</v>
      </c>
      <c r="G171">
        <v>371</v>
      </c>
      <c r="H171">
        <f t="shared" si="2"/>
        <v>5</v>
      </c>
    </row>
    <row r="172" spans="1:8" x14ac:dyDescent="0.25">
      <c r="A172">
        <v>159</v>
      </c>
      <c r="B172" t="str">
        <f>STANDINGS_WHIP[[#This Row],[Team]]&amp;STANDINGS_WHIP[[#This Row],[League]]</f>
        <v>Happy RecapMain Event New York March 25 League 2</v>
      </c>
      <c r="C172" t="s">
        <v>372</v>
      </c>
      <c r="D172" t="s">
        <v>373</v>
      </c>
      <c r="E172" t="s">
        <v>457</v>
      </c>
      <c r="F172">
        <v>1.2669999999999999</v>
      </c>
      <c r="G172">
        <v>322</v>
      </c>
      <c r="H172">
        <f t="shared" si="2"/>
        <v>6</v>
      </c>
    </row>
    <row r="173" spans="1:8" x14ac:dyDescent="0.25">
      <c r="A173">
        <v>216</v>
      </c>
      <c r="B173" t="str">
        <f>STANDINGS_WHIP[[#This Row],[Team]]&amp;STANDINGS_WHIP[[#This Row],[League]]</f>
        <v>Mr.OctoberMain Event New York March 25 League 2</v>
      </c>
      <c r="C173" t="s">
        <v>181</v>
      </c>
      <c r="D173" t="s">
        <v>182</v>
      </c>
      <c r="E173" t="s">
        <v>457</v>
      </c>
      <c r="F173">
        <v>1.2829999999999999</v>
      </c>
      <c r="G173">
        <v>265</v>
      </c>
      <c r="H173">
        <f t="shared" si="2"/>
        <v>7</v>
      </c>
    </row>
    <row r="174" spans="1:8" x14ac:dyDescent="0.25">
      <c r="A174">
        <v>274</v>
      </c>
      <c r="B174" t="str">
        <f>STANDINGS_WHIP[[#This Row],[Team]]&amp;STANDINGS_WHIP[[#This Row],[League]]</f>
        <v>Sack &amp; ChipMain Event New York March 25 League 2</v>
      </c>
      <c r="C174" t="s">
        <v>628</v>
      </c>
      <c r="D174" t="s">
        <v>262</v>
      </c>
      <c r="E174" t="s">
        <v>457</v>
      </c>
      <c r="F174">
        <v>1.3009999999999999</v>
      </c>
      <c r="G174">
        <v>207</v>
      </c>
      <c r="H174">
        <f t="shared" si="2"/>
        <v>8</v>
      </c>
    </row>
    <row r="175" spans="1:8" x14ac:dyDescent="0.25">
      <c r="A175">
        <v>281</v>
      </c>
      <c r="B175" t="str">
        <f>STANDINGS_WHIP[[#This Row],[Team]]&amp;STANDINGS_WHIP[[#This Row],[League]]</f>
        <v>eshies mainMain Event New York March 25 League 2</v>
      </c>
      <c r="C175" t="s">
        <v>617</v>
      </c>
      <c r="D175" t="s">
        <v>359</v>
      </c>
      <c r="E175" t="s">
        <v>457</v>
      </c>
      <c r="F175">
        <v>1.3029999999999999</v>
      </c>
      <c r="G175">
        <v>200</v>
      </c>
      <c r="H175">
        <f t="shared" si="2"/>
        <v>9</v>
      </c>
    </row>
    <row r="176" spans="1:8" x14ac:dyDescent="0.25">
      <c r="A176">
        <v>306</v>
      </c>
      <c r="B176" t="str">
        <f>STANDINGS_WHIP[[#This Row],[Team]]&amp;STANDINGS_WHIP[[#This Row],[League]]</f>
        <v>SMELLY KAT-HarperMain Event New York March 25 League 2</v>
      </c>
      <c r="C176" t="s">
        <v>609</v>
      </c>
      <c r="D176" t="s">
        <v>249</v>
      </c>
      <c r="E176" t="s">
        <v>457</v>
      </c>
      <c r="F176">
        <v>1.3109999999999999</v>
      </c>
      <c r="G176">
        <v>175</v>
      </c>
      <c r="H176">
        <f t="shared" si="2"/>
        <v>10</v>
      </c>
    </row>
    <row r="177" spans="1:8" x14ac:dyDescent="0.25">
      <c r="A177">
        <v>310</v>
      </c>
      <c r="B177" t="str">
        <f>STANDINGS_WHIP[[#This Row],[Team]]&amp;STANDINGS_WHIP[[#This Row],[League]]</f>
        <v>Slip Stitches M1Main Event New York March 25 League 2</v>
      </c>
      <c r="C177" t="s">
        <v>543</v>
      </c>
      <c r="D177" t="s">
        <v>213</v>
      </c>
      <c r="E177" t="s">
        <v>457</v>
      </c>
      <c r="F177">
        <v>1.3120000000000001</v>
      </c>
      <c r="G177">
        <v>171</v>
      </c>
      <c r="H177">
        <f t="shared" si="2"/>
        <v>11</v>
      </c>
    </row>
    <row r="178" spans="1:8" x14ac:dyDescent="0.25">
      <c r="A178">
        <v>362</v>
      </c>
      <c r="B178" t="str">
        <f>STANDINGS_WHIP[[#This Row],[Team]]&amp;STANDINGS_WHIP[[#This Row],[League]]</f>
        <v>SKUNKSMain Event New York March 25 League 2</v>
      </c>
      <c r="C178" t="s">
        <v>826</v>
      </c>
      <c r="D178" t="s">
        <v>828</v>
      </c>
      <c r="E178" t="s">
        <v>457</v>
      </c>
      <c r="F178">
        <v>1.327</v>
      </c>
      <c r="G178">
        <v>119</v>
      </c>
      <c r="H178">
        <f t="shared" si="2"/>
        <v>12</v>
      </c>
    </row>
    <row r="179" spans="1:8" x14ac:dyDescent="0.25">
      <c r="A179">
        <v>408</v>
      </c>
      <c r="B179" t="str">
        <f>STANDINGS_WHIP[[#This Row],[Team]]&amp;STANDINGS_WHIP[[#This Row],[League]]</f>
        <v>Golden TuxMain Event New York March 25 League 2</v>
      </c>
      <c r="C179" t="s">
        <v>815</v>
      </c>
      <c r="D179" t="s">
        <v>287</v>
      </c>
      <c r="E179" t="s">
        <v>457</v>
      </c>
      <c r="F179">
        <v>1.35</v>
      </c>
      <c r="G179">
        <v>73</v>
      </c>
      <c r="H179">
        <f t="shared" si="2"/>
        <v>13</v>
      </c>
    </row>
    <row r="180" spans="1:8" x14ac:dyDescent="0.25">
      <c r="A180">
        <v>441</v>
      </c>
      <c r="B180" t="str">
        <f>STANDINGS_WHIP[[#This Row],[Team]]&amp;STANDINGS_WHIP[[#This Row],[League]]</f>
        <v>THE TRUTHMain Event New York March 25 League 2</v>
      </c>
      <c r="C180" t="s">
        <v>385</v>
      </c>
      <c r="D180" t="s">
        <v>30</v>
      </c>
      <c r="E180" t="s">
        <v>457</v>
      </c>
      <c r="F180">
        <v>1.369</v>
      </c>
      <c r="G180">
        <v>40</v>
      </c>
      <c r="H180">
        <f t="shared" si="2"/>
        <v>14</v>
      </c>
    </row>
    <row r="181" spans="1:8" x14ac:dyDescent="0.25">
      <c r="A181">
        <v>458</v>
      </c>
      <c r="B181" t="str">
        <f>STANDINGS_WHIP[[#This Row],[Team]]&amp;STANDINGS_WHIP[[#This Row],[League]]</f>
        <v>I LOVE BRIAN BOCCIAMain Event New York March 25 League 2</v>
      </c>
      <c r="C181" t="s">
        <v>629</v>
      </c>
      <c r="D181" t="s">
        <v>235</v>
      </c>
      <c r="E181" t="s">
        <v>457</v>
      </c>
      <c r="F181">
        <v>1.379</v>
      </c>
      <c r="G181">
        <v>23</v>
      </c>
      <c r="H181">
        <f t="shared" si="2"/>
        <v>15</v>
      </c>
    </row>
    <row r="182" spans="1:8" x14ac:dyDescent="0.25">
      <c r="A182">
        <v>16</v>
      </c>
      <c r="B182" t="str">
        <f>STANDINGS_WHIP[[#This Row],[Team]]&amp;STANDINGS_WHIP[[#This Row],[League]]</f>
        <v>Team Never LuckyMain Event New York March 25 League 3</v>
      </c>
      <c r="C182" t="s">
        <v>418</v>
      </c>
      <c r="D182" t="s">
        <v>148</v>
      </c>
      <c r="E182" t="s">
        <v>419</v>
      </c>
      <c r="F182">
        <v>1.1919999999999999</v>
      </c>
      <c r="G182">
        <v>465</v>
      </c>
      <c r="H182">
        <f t="shared" si="2"/>
        <v>1</v>
      </c>
    </row>
    <row r="183" spans="1:8" x14ac:dyDescent="0.25">
      <c r="A183">
        <v>27</v>
      </c>
      <c r="B183" t="str">
        <f>STANDINGS_WHIP[[#This Row],[Team]]&amp;STANDINGS_WHIP[[#This Row],[League]]</f>
        <v>How U Doin ME1Main Event New York March 25 League 3</v>
      </c>
      <c r="C183" t="s">
        <v>517</v>
      </c>
      <c r="D183" t="s">
        <v>230</v>
      </c>
      <c r="E183" t="s">
        <v>419</v>
      </c>
      <c r="F183">
        <v>1.2070000000000001</v>
      </c>
      <c r="G183">
        <v>454</v>
      </c>
      <c r="H183">
        <f t="shared" si="2"/>
        <v>2</v>
      </c>
    </row>
    <row r="184" spans="1:8" x14ac:dyDescent="0.25">
      <c r="A184">
        <v>84</v>
      </c>
      <c r="B184" t="str">
        <f>STANDINGS_WHIP[[#This Row],[Team]]&amp;STANDINGS_WHIP[[#This Row],[League]]</f>
        <v>Dem Brooklyn BumsMain Event New York March 25 League 3</v>
      </c>
      <c r="C184" t="s">
        <v>719</v>
      </c>
      <c r="D184" t="s">
        <v>720</v>
      </c>
      <c r="E184" t="s">
        <v>419</v>
      </c>
      <c r="F184">
        <v>1.2390000000000001</v>
      </c>
      <c r="G184">
        <v>397</v>
      </c>
      <c r="H184">
        <f t="shared" si="2"/>
        <v>3</v>
      </c>
    </row>
    <row r="185" spans="1:8" x14ac:dyDescent="0.25">
      <c r="A185">
        <v>127</v>
      </c>
      <c r="B185" t="str">
        <f>STANDINGS_WHIP[[#This Row],[Team]]&amp;STANDINGS_WHIP[[#This Row],[League]]</f>
        <v>Serenity Now! NY1Main Event New York March 25 League 3</v>
      </c>
      <c r="C185" t="s">
        <v>575</v>
      </c>
      <c r="D185" t="s">
        <v>198</v>
      </c>
      <c r="E185" t="s">
        <v>419</v>
      </c>
      <c r="F185">
        <v>1.256</v>
      </c>
      <c r="G185">
        <v>354</v>
      </c>
      <c r="H185">
        <f t="shared" si="2"/>
        <v>4</v>
      </c>
    </row>
    <row r="186" spans="1:8" x14ac:dyDescent="0.25">
      <c r="A186">
        <v>156</v>
      </c>
      <c r="B186" t="str">
        <f>STANDINGS_WHIP[[#This Row],[Team]]&amp;STANDINGS_WHIP[[#This Row],[League]]</f>
        <v>GoombasMain Event New York March 25 League 3</v>
      </c>
      <c r="C186" t="s">
        <v>118</v>
      </c>
      <c r="D186" t="s">
        <v>119</v>
      </c>
      <c r="E186" t="s">
        <v>419</v>
      </c>
      <c r="F186">
        <v>1.2669999999999999</v>
      </c>
      <c r="G186">
        <v>325</v>
      </c>
      <c r="H186">
        <f t="shared" si="2"/>
        <v>5</v>
      </c>
    </row>
    <row r="187" spans="1:8" x14ac:dyDescent="0.25">
      <c r="A187">
        <v>183</v>
      </c>
      <c r="B187" t="str">
        <f>STANDINGS_WHIP[[#This Row],[Team]]&amp;STANDINGS_WHIP[[#This Row],[League]]</f>
        <v>SlackerBrothersMain Event New York March 25 League 3</v>
      </c>
      <c r="C187" t="s">
        <v>664</v>
      </c>
      <c r="D187" t="s">
        <v>665</v>
      </c>
      <c r="E187" t="s">
        <v>419</v>
      </c>
      <c r="F187">
        <v>1.272</v>
      </c>
      <c r="G187">
        <v>298</v>
      </c>
      <c r="H187">
        <f t="shared" si="2"/>
        <v>6</v>
      </c>
    </row>
    <row r="188" spans="1:8" x14ac:dyDescent="0.25">
      <c r="A188">
        <v>250</v>
      </c>
      <c r="B188" t="str">
        <f>STANDINGS_WHIP[[#This Row],[Team]]&amp;STANDINGS_WHIP[[#This Row],[League]]</f>
        <v>Puddle of Nud NYMain Event New York March 25 League 3</v>
      </c>
      <c r="C188" t="s">
        <v>466</v>
      </c>
      <c r="D188" t="s">
        <v>108</v>
      </c>
      <c r="E188" t="s">
        <v>419</v>
      </c>
      <c r="F188">
        <v>1.292</v>
      </c>
      <c r="G188">
        <v>231</v>
      </c>
      <c r="H188">
        <f t="shared" si="2"/>
        <v>7</v>
      </c>
    </row>
    <row r="189" spans="1:8" x14ac:dyDescent="0.25">
      <c r="A189">
        <v>254</v>
      </c>
      <c r="B189" t="str">
        <f>STANDINGS_WHIP[[#This Row],[Team]]&amp;STANDINGS_WHIP[[#This Row],[League]]</f>
        <v>Roy's OutlawsMain Event New York March 25 League 3</v>
      </c>
      <c r="C189" t="s">
        <v>370</v>
      </c>
      <c r="D189" t="s">
        <v>197</v>
      </c>
      <c r="E189" t="s">
        <v>419</v>
      </c>
      <c r="F189">
        <v>1.2949999999999999</v>
      </c>
      <c r="G189">
        <v>227</v>
      </c>
      <c r="H189">
        <f t="shared" si="2"/>
        <v>8</v>
      </c>
    </row>
    <row r="190" spans="1:8" x14ac:dyDescent="0.25">
      <c r="A190">
        <v>307</v>
      </c>
      <c r="B190" t="str">
        <f>STANDINGS_WHIP[[#This Row],[Team]]&amp;STANDINGS_WHIP[[#This Row],[League]]</f>
        <v>PhillyCheeseSteaks-M25Main Event New York March 25 League 3</v>
      </c>
      <c r="C190" t="s">
        <v>761</v>
      </c>
      <c r="D190" t="s">
        <v>75</v>
      </c>
      <c r="E190" t="s">
        <v>419</v>
      </c>
      <c r="F190">
        <v>1.3120000000000001</v>
      </c>
      <c r="G190">
        <v>174</v>
      </c>
      <c r="H190">
        <f t="shared" si="2"/>
        <v>9</v>
      </c>
    </row>
    <row r="191" spans="1:8" x14ac:dyDescent="0.25">
      <c r="A191">
        <v>323</v>
      </c>
      <c r="B191" t="str">
        <f>STANDINGS_WHIP[[#This Row],[Team]]&amp;STANDINGS_WHIP[[#This Row],[League]]</f>
        <v>Glenneration XMain Event New York March 25 League 3</v>
      </c>
      <c r="C191" t="s">
        <v>145</v>
      </c>
      <c r="D191" t="s">
        <v>146</v>
      </c>
      <c r="E191" t="s">
        <v>419</v>
      </c>
      <c r="F191">
        <v>1.3160000000000001</v>
      </c>
      <c r="G191">
        <v>158</v>
      </c>
      <c r="H191">
        <f t="shared" si="2"/>
        <v>10</v>
      </c>
    </row>
    <row r="192" spans="1:8" x14ac:dyDescent="0.25">
      <c r="A192">
        <v>396</v>
      </c>
      <c r="B192" t="str">
        <f>STANDINGS_WHIP[[#This Row],[Team]]&amp;STANDINGS_WHIP[[#This Row],[League]]</f>
        <v>Amber LumberMain Event New York March 25 League 3</v>
      </c>
      <c r="C192" t="s">
        <v>377</v>
      </c>
      <c r="D192" t="s">
        <v>283</v>
      </c>
      <c r="E192" t="s">
        <v>419</v>
      </c>
      <c r="F192">
        <v>1.3440000000000001</v>
      </c>
      <c r="G192">
        <v>85</v>
      </c>
      <c r="H192">
        <f t="shared" si="2"/>
        <v>11</v>
      </c>
    </row>
    <row r="193" spans="1:8" x14ac:dyDescent="0.25">
      <c r="A193">
        <v>397</v>
      </c>
      <c r="B193" t="str">
        <f>STANDINGS_WHIP[[#This Row],[Team]]&amp;STANDINGS_WHIP[[#This Row],[League]]</f>
        <v>D-Generation XMain Event New York March 25 League 3</v>
      </c>
      <c r="C193" t="s">
        <v>627</v>
      </c>
      <c r="D193" t="s">
        <v>396</v>
      </c>
      <c r="E193" t="s">
        <v>419</v>
      </c>
      <c r="F193">
        <v>1.3440000000000001</v>
      </c>
      <c r="G193">
        <v>84</v>
      </c>
      <c r="H193">
        <f t="shared" si="2"/>
        <v>12</v>
      </c>
    </row>
    <row r="194" spans="1:8" x14ac:dyDescent="0.25">
      <c r="A194">
        <v>418</v>
      </c>
      <c r="B194" t="str">
        <f>STANDINGS_WHIP[[#This Row],[Team]]&amp;STANDINGS_WHIP[[#This Row],[League]]</f>
        <v>SchnackenpfefferhausenMain Event New York March 25 League 3</v>
      </c>
      <c r="C194" t="s">
        <v>885</v>
      </c>
      <c r="D194" t="s">
        <v>886</v>
      </c>
      <c r="E194" t="s">
        <v>419</v>
      </c>
      <c r="F194">
        <v>1.3560000000000001</v>
      </c>
      <c r="G194">
        <v>63</v>
      </c>
      <c r="H194">
        <f t="shared" ref="H194:H257" si="3">IF(E194=E193,H193+1,1)</f>
        <v>13</v>
      </c>
    </row>
    <row r="195" spans="1:8" x14ac:dyDescent="0.25">
      <c r="A195">
        <v>445</v>
      </c>
      <c r="B195" t="str">
        <f>STANDINGS_WHIP[[#This Row],[Team]]&amp;STANDINGS_WHIP[[#This Row],[League]]</f>
        <v>Team BurakMain Event New York March 25 League 3</v>
      </c>
      <c r="C195" t="s">
        <v>111</v>
      </c>
      <c r="D195" t="s">
        <v>112</v>
      </c>
      <c r="E195" t="s">
        <v>419</v>
      </c>
      <c r="F195">
        <v>1.371</v>
      </c>
      <c r="G195">
        <v>36</v>
      </c>
      <c r="H195">
        <f t="shared" si="3"/>
        <v>14</v>
      </c>
    </row>
    <row r="196" spans="1:8" x14ac:dyDescent="0.25">
      <c r="A196">
        <v>478</v>
      </c>
      <c r="B196" t="str">
        <f>STANDINGS_WHIP[[#This Row],[Team]]&amp;STANDINGS_WHIP[[#This Row],[League]]</f>
        <v>Baseball FuriesMain Event New York March 25 League 3</v>
      </c>
      <c r="C196" t="s">
        <v>45</v>
      </c>
      <c r="D196" t="s">
        <v>46</v>
      </c>
      <c r="E196" t="s">
        <v>419</v>
      </c>
      <c r="F196">
        <v>1.4239999999999999</v>
      </c>
      <c r="G196">
        <v>3</v>
      </c>
      <c r="H196">
        <f t="shared" si="3"/>
        <v>15</v>
      </c>
    </row>
    <row r="197" spans="1:8" x14ac:dyDescent="0.25">
      <c r="A197">
        <v>15</v>
      </c>
      <c r="B197" t="str">
        <f>STANDINGS_WHIP[[#This Row],[Team]]&amp;STANDINGS_WHIP[[#This Row],[League]]</f>
        <v>Emma/Srebro Main NYCMain Event New York March 25 League 4</v>
      </c>
      <c r="C197" t="s">
        <v>465</v>
      </c>
      <c r="D197" t="s">
        <v>90</v>
      </c>
      <c r="E197" t="s">
        <v>409</v>
      </c>
      <c r="F197">
        <v>1.1910000000000001</v>
      </c>
      <c r="G197">
        <v>466</v>
      </c>
      <c r="H197">
        <f t="shared" si="3"/>
        <v>1</v>
      </c>
    </row>
    <row r="198" spans="1:8" x14ac:dyDescent="0.25">
      <c r="A198">
        <v>33</v>
      </c>
      <c r="B198" t="str">
        <f>STANDINGS_WHIP[[#This Row],[Team]]&amp;STANDINGS_WHIP[[#This Row],[League]]</f>
        <v>Uptown BabyMain Event New York March 25 League 4</v>
      </c>
      <c r="C198" t="s">
        <v>408</v>
      </c>
      <c r="D198" t="s">
        <v>193</v>
      </c>
      <c r="E198" t="s">
        <v>409</v>
      </c>
      <c r="F198">
        <v>1.212</v>
      </c>
      <c r="G198">
        <v>448</v>
      </c>
      <c r="H198">
        <f t="shared" si="3"/>
        <v>2</v>
      </c>
    </row>
    <row r="199" spans="1:8" x14ac:dyDescent="0.25">
      <c r="A199">
        <v>80</v>
      </c>
      <c r="B199" t="str">
        <f>STANDINGS_WHIP[[#This Row],[Team]]&amp;STANDINGS_WHIP[[#This Row],[League]]</f>
        <v>Good DE'sMain Event New York March 25 League 4</v>
      </c>
      <c r="C199" t="s">
        <v>698</v>
      </c>
      <c r="D199" t="s">
        <v>243</v>
      </c>
      <c r="E199" t="s">
        <v>409</v>
      </c>
      <c r="F199">
        <v>1.238</v>
      </c>
      <c r="G199">
        <v>401</v>
      </c>
      <c r="H199">
        <f t="shared" si="3"/>
        <v>3</v>
      </c>
    </row>
    <row r="200" spans="1:8" x14ac:dyDescent="0.25">
      <c r="A200">
        <v>102</v>
      </c>
      <c r="B200" t="str">
        <f>STANDINGS_WHIP[[#This Row],[Team]]&amp;STANDINGS_WHIP[[#This Row],[League]]</f>
        <v>Team olsenMain Event New York March 25 League 4</v>
      </c>
      <c r="C200" t="s">
        <v>811</v>
      </c>
      <c r="D200" t="s">
        <v>812</v>
      </c>
      <c r="E200" t="s">
        <v>409</v>
      </c>
      <c r="F200">
        <v>1.2490000000000001</v>
      </c>
      <c r="G200">
        <v>379</v>
      </c>
      <c r="H200">
        <f t="shared" si="3"/>
        <v>4</v>
      </c>
    </row>
    <row r="201" spans="1:8" x14ac:dyDescent="0.25">
      <c r="A201">
        <v>134</v>
      </c>
      <c r="B201" t="str">
        <f>STANDINGS_WHIP[[#This Row],[Team]]&amp;STANDINGS_WHIP[[#This Row],[League]]</f>
        <v>Crockett and TubbsMain Event New York March 25 League 4</v>
      </c>
      <c r="C201" t="s">
        <v>447</v>
      </c>
      <c r="D201" t="s">
        <v>94</v>
      </c>
      <c r="E201" t="s">
        <v>409</v>
      </c>
      <c r="F201">
        <v>1.258</v>
      </c>
      <c r="G201">
        <v>347</v>
      </c>
      <c r="H201">
        <f t="shared" si="3"/>
        <v>5</v>
      </c>
    </row>
    <row r="202" spans="1:8" x14ac:dyDescent="0.25">
      <c r="A202">
        <v>185</v>
      </c>
      <c r="B202" t="str">
        <f>STANDINGS_WHIP[[#This Row],[Team]]&amp;STANDINGS_WHIP[[#This Row],[League]]</f>
        <v>The Citgo SignMain Event New York March 25 League 4</v>
      </c>
      <c r="C202" t="s">
        <v>567</v>
      </c>
      <c r="D202" t="s">
        <v>568</v>
      </c>
      <c r="E202" t="s">
        <v>409</v>
      </c>
      <c r="F202">
        <v>1.274</v>
      </c>
      <c r="G202">
        <v>296</v>
      </c>
      <c r="H202">
        <f t="shared" si="3"/>
        <v>6</v>
      </c>
    </row>
    <row r="203" spans="1:8" x14ac:dyDescent="0.25">
      <c r="A203">
        <v>211</v>
      </c>
      <c r="B203" t="str">
        <f>STANDINGS_WHIP[[#This Row],[Team]]&amp;STANDINGS_WHIP[[#This Row],[League]]</f>
        <v>Team TaylorMain Event New York March 25 League 4</v>
      </c>
      <c r="C203" t="s">
        <v>458</v>
      </c>
      <c r="D203" t="s">
        <v>34</v>
      </c>
      <c r="E203" t="s">
        <v>409</v>
      </c>
      <c r="F203">
        <v>1.2809999999999999</v>
      </c>
      <c r="G203">
        <v>270</v>
      </c>
      <c r="H203">
        <f t="shared" si="3"/>
        <v>7</v>
      </c>
    </row>
    <row r="204" spans="1:8" x14ac:dyDescent="0.25">
      <c r="A204">
        <v>237</v>
      </c>
      <c r="B204" t="str">
        <f>STANDINGS_WHIP[[#This Row],[Team]]&amp;STANDINGS_WHIP[[#This Row],[League]]</f>
        <v>Captain LouMain Event New York March 25 League 4</v>
      </c>
      <c r="C204" t="s">
        <v>581</v>
      </c>
      <c r="D204" t="s">
        <v>582</v>
      </c>
      <c r="E204" t="s">
        <v>409</v>
      </c>
      <c r="F204">
        <v>1.288</v>
      </c>
      <c r="G204">
        <v>244</v>
      </c>
      <c r="H204">
        <f t="shared" si="3"/>
        <v>8</v>
      </c>
    </row>
    <row r="205" spans="1:8" x14ac:dyDescent="0.25">
      <c r="A205">
        <v>245</v>
      </c>
      <c r="B205" t="str">
        <f>STANDINGS_WHIP[[#This Row],[Team]]&amp;STANDINGS_WHIP[[#This Row],[League]]</f>
        <v>Joe Buck YourselfMain Event New York March 25 League 4</v>
      </c>
      <c r="C205" t="s">
        <v>640</v>
      </c>
      <c r="D205" t="s">
        <v>641</v>
      </c>
      <c r="E205" t="s">
        <v>409</v>
      </c>
      <c r="F205">
        <v>1.2909999999999999</v>
      </c>
      <c r="G205">
        <v>236</v>
      </c>
      <c r="H205">
        <f t="shared" si="3"/>
        <v>9</v>
      </c>
    </row>
    <row r="206" spans="1:8" x14ac:dyDescent="0.25">
      <c r="A206">
        <v>258</v>
      </c>
      <c r="B206" t="str">
        <f>STANDINGS_WHIP[[#This Row],[Team]]&amp;STANDINGS_WHIP[[#This Row],[League]]</f>
        <v>Yah MuleMain Event New York March 25 League 4</v>
      </c>
      <c r="C206" t="s">
        <v>144</v>
      </c>
      <c r="D206" t="s">
        <v>141</v>
      </c>
      <c r="E206" t="s">
        <v>409</v>
      </c>
      <c r="F206">
        <v>1.2969999999999999</v>
      </c>
      <c r="G206">
        <v>223</v>
      </c>
      <c r="H206">
        <f t="shared" si="3"/>
        <v>10</v>
      </c>
    </row>
    <row r="207" spans="1:8" x14ac:dyDescent="0.25">
      <c r="A207">
        <v>267</v>
      </c>
      <c r="B207" t="str">
        <f>STANDINGS_WHIP[[#This Row],[Team]]&amp;STANDINGS_WHIP[[#This Row],[League]]</f>
        <v>Canadian BeaversMain Event New York March 25 League 4</v>
      </c>
      <c r="C207" t="s">
        <v>336</v>
      </c>
      <c r="D207" t="s">
        <v>337</v>
      </c>
      <c r="E207" t="s">
        <v>409</v>
      </c>
      <c r="F207">
        <v>1.2989999999999999</v>
      </c>
      <c r="G207">
        <v>214</v>
      </c>
      <c r="H207">
        <f t="shared" si="3"/>
        <v>11</v>
      </c>
    </row>
    <row r="208" spans="1:8" x14ac:dyDescent="0.25">
      <c r="A208">
        <v>345</v>
      </c>
      <c r="B208" t="str">
        <f>STANDINGS_WHIP[[#This Row],[Team]]&amp;STANDINGS_WHIP[[#This Row],[League]]</f>
        <v>Midnight ExpressMain Event New York March 25 League 4</v>
      </c>
      <c r="C208" t="s">
        <v>716</v>
      </c>
      <c r="D208" t="s">
        <v>718</v>
      </c>
      <c r="E208" t="s">
        <v>409</v>
      </c>
      <c r="F208">
        <v>1.323</v>
      </c>
      <c r="G208">
        <v>136</v>
      </c>
      <c r="H208">
        <f t="shared" si="3"/>
        <v>12</v>
      </c>
    </row>
    <row r="209" spans="1:8" x14ac:dyDescent="0.25">
      <c r="A209">
        <v>407</v>
      </c>
      <c r="B209" t="str">
        <f>STANDINGS_WHIP[[#This Row],[Team]]&amp;STANDINGS_WHIP[[#This Row],[League]]</f>
        <v>Frozen RopesMain Event New York March 25 League 4</v>
      </c>
      <c r="C209" t="s">
        <v>676</v>
      </c>
      <c r="D209" t="s">
        <v>227</v>
      </c>
      <c r="E209" t="s">
        <v>409</v>
      </c>
      <c r="F209">
        <v>1.35</v>
      </c>
      <c r="G209">
        <v>74</v>
      </c>
      <c r="H209">
        <f t="shared" si="3"/>
        <v>13</v>
      </c>
    </row>
    <row r="210" spans="1:8" x14ac:dyDescent="0.25">
      <c r="A210">
        <v>431</v>
      </c>
      <c r="B210" t="str">
        <f>STANDINGS_WHIP[[#This Row],[Team]]&amp;STANDINGS_WHIP[[#This Row],[League]]</f>
        <v>Team MelliaMain Event New York March 25 League 4</v>
      </c>
      <c r="C210" t="s">
        <v>877</v>
      </c>
      <c r="D210" t="s">
        <v>878</v>
      </c>
      <c r="E210" t="s">
        <v>409</v>
      </c>
      <c r="F210">
        <v>1.365</v>
      </c>
      <c r="G210">
        <v>50</v>
      </c>
      <c r="H210">
        <f t="shared" si="3"/>
        <v>14</v>
      </c>
    </row>
    <row r="211" spans="1:8" x14ac:dyDescent="0.25">
      <c r="A211">
        <v>475</v>
      </c>
      <c r="B211" t="str">
        <f>STANDINGS_WHIP[[#This Row],[Team]]&amp;STANDINGS_WHIP[[#This Row],[League]]</f>
        <v>Bash BrothersMain Event New York March 25 League 4</v>
      </c>
      <c r="C211" t="s">
        <v>867</v>
      </c>
      <c r="D211" t="s">
        <v>868</v>
      </c>
      <c r="E211" t="s">
        <v>409</v>
      </c>
      <c r="F211">
        <v>1.41</v>
      </c>
      <c r="G211">
        <v>6</v>
      </c>
      <c r="H211">
        <f t="shared" si="3"/>
        <v>15</v>
      </c>
    </row>
    <row r="212" spans="1:8" x14ac:dyDescent="0.25">
      <c r="A212">
        <v>6</v>
      </c>
      <c r="B212" t="str">
        <f>STANDINGS_WHIP[[#This Row],[Team]]&amp;STANDINGS_WHIP[[#This Row],[League]]</f>
        <v>Serenity Now! NY2Main Event New York March 26 League</v>
      </c>
      <c r="C212" t="s">
        <v>520</v>
      </c>
      <c r="D212" t="s">
        <v>521</v>
      </c>
      <c r="E212" t="s">
        <v>412</v>
      </c>
      <c r="F212">
        <v>1.1559999999999999</v>
      </c>
      <c r="G212">
        <v>475</v>
      </c>
      <c r="H212">
        <f t="shared" si="3"/>
        <v>1</v>
      </c>
    </row>
    <row r="213" spans="1:8" x14ac:dyDescent="0.25">
      <c r="A213">
        <v>9</v>
      </c>
      <c r="B213" t="str">
        <f>STANDINGS_WHIP[[#This Row],[Team]]&amp;STANDINGS_WHIP[[#This Row],[League]]</f>
        <v>Team LissMain Event New York March 26 League</v>
      </c>
      <c r="C213" t="s">
        <v>123</v>
      </c>
      <c r="D213" t="s">
        <v>124</v>
      </c>
      <c r="E213" t="s">
        <v>412</v>
      </c>
      <c r="F213">
        <v>1.1819999999999999</v>
      </c>
      <c r="G213">
        <v>472</v>
      </c>
      <c r="H213">
        <f t="shared" si="3"/>
        <v>2</v>
      </c>
    </row>
    <row r="214" spans="1:8" x14ac:dyDescent="0.25">
      <c r="A214">
        <v>45</v>
      </c>
      <c r="B214" t="str">
        <f>STANDINGS_WHIP[[#This Row],[Team]]&amp;STANDINGS_WHIP[[#This Row],[League]]</f>
        <v>We Got the RunsMain Event New York March 26 League</v>
      </c>
      <c r="C214" t="s">
        <v>410</v>
      </c>
      <c r="D214" t="s">
        <v>413</v>
      </c>
      <c r="E214" t="s">
        <v>412</v>
      </c>
      <c r="F214">
        <v>1.2210000000000001</v>
      </c>
      <c r="G214">
        <v>436</v>
      </c>
      <c r="H214">
        <f t="shared" si="3"/>
        <v>3</v>
      </c>
    </row>
    <row r="215" spans="1:8" x14ac:dyDescent="0.25">
      <c r="A215">
        <v>117</v>
      </c>
      <c r="B215" t="str">
        <f>STANDINGS_WHIP[[#This Row],[Team]]&amp;STANDINGS_WHIP[[#This Row],[League]]</f>
        <v>SaxErrol mainMain Event New York March 26 League</v>
      </c>
      <c r="C215" t="s">
        <v>538</v>
      </c>
      <c r="D215" t="s">
        <v>539</v>
      </c>
      <c r="E215" t="s">
        <v>412</v>
      </c>
      <c r="F215">
        <v>1.2529999999999999</v>
      </c>
      <c r="G215">
        <v>364</v>
      </c>
      <c r="H215">
        <f t="shared" si="3"/>
        <v>4</v>
      </c>
    </row>
    <row r="216" spans="1:8" x14ac:dyDescent="0.25">
      <c r="A216">
        <v>131</v>
      </c>
      <c r="B216" t="str">
        <f>STANDINGS_WHIP[[#This Row],[Team]]&amp;STANDINGS_WHIP[[#This Row],[League]]</f>
        <v>CTM/GST MAINMain Event New York March 26 League</v>
      </c>
      <c r="C216" t="s">
        <v>639</v>
      </c>
      <c r="D216" t="s">
        <v>93</v>
      </c>
      <c r="E216" t="s">
        <v>412</v>
      </c>
      <c r="F216">
        <v>1.2569999999999999</v>
      </c>
      <c r="G216">
        <v>350</v>
      </c>
      <c r="H216">
        <f t="shared" si="3"/>
        <v>5</v>
      </c>
    </row>
    <row r="217" spans="1:8" x14ac:dyDescent="0.25">
      <c r="A217">
        <v>249</v>
      </c>
      <c r="B217" t="str">
        <f>STANDINGS_WHIP[[#This Row],[Team]]&amp;STANDINGS_WHIP[[#This Row],[League]]</f>
        <v>NJ MinnowMain Event New York March 26 League</v>
      </c>
      <c r="C217" t="s">
        <v>851</v>
      </c>
      <c r="D217" t="s">
        <v>852</v>
      </c>
      <c r="E217" t="s">
        <v>412</v>
      </c>
      <c r="F217">
        <v>1.292</v>
      </c>
      <c r="G217">
        <v>232</v>
      </c>
      <c r="H217">
        <f t="shared" si="3"/>
        <v>6</v>
      </c>
    </row>
    <row r="218" spans="1:8" x14ac:dyDescent="0.25">
      <c r="A218">
        <v>271</v>
      </c>
      <c r="B218" t="str">
        <f>STANDINGS_WHIP[[#This Row],[Team]]&amp;STANDINGS_WHIP[[#This Row],[League]]</f>
        <v>Evil EmpireMain Event New York March 26 League</v>
      </c>
      <c r="C218" t="s">
        <v>333</v>
      </c>
      <c r="D218" t="s">
        <v>334</v>
      </c>
      <c r="E218" t="s">
        <v>412</v>
      </c>
      <c r="F218">
        <v>1.2989999999999999</v>
      </c>
      <c r="G218">
        <v>210</v>
      </c>
      <c r="H218">
        <f t="shared" si="3"/>
        <v>7</v>
      </c>
    </row>
    <row r="219" spans="1:8" x14ac:dyDescent="0.25">
      <c r="A219">
        <v>293</v>
      </c>
      <c r="B219" t="str">
        <f>STANDINGS_WHIP[[#This Row],[Team]]&amp;STANDINGS_WHIP[[#This Row],[League]]</f>
        <v>Cookies are for ClosersMain Event New York March 26 League</v>
      </c>
      <c r="C219" t="s">
        <v>748</v>
      </c>
      <c r="D219" t="s">
        <v>749</v>
      </c>
      <c r="E219" t="s">
        <v>412</v>
      </c>
      <c r="F219">
        <v>1.306</v>
      </c>
      <c r="G219">
        <v>188</v>
      </c>
      <c r="H219">
        <f t="shared" si="3"/>
        <v>8</v>
      </c>
    </row>
    <row r="220" spans="1:8" x14ac:dyDescent="0.25">
      <c r="A220">
        <v>326</v>
      </c>
      <c r="B220" t="str">
        <f>STANDINGS_WHIP[[#This Row],[Team]]&amp;STANDINGS_WHIP[[#This Row],[League]]</f>
        <v>Team JaffeMain Event New York March 26 League</v>
      </c>
      <c r="C220" t="s">
        <v>74</v>
      </c>
      <c r="D220" t="s">
        <v>20</v>
      </c>
      <c r="E220" t="s">
        <v>412</v>
      </c>
      <c r="F220">
        <v>1.3169999999999999</v>
      </c>
      <c r="G220">
        <v>155</v>
      </c>
      <c r="H220">
        <f t="shared" si="3"/>
        <v>9</v>
      </c>
    </row>
    <row r="221" spans="1:8" x14ac:dyDescent="0.25">
      <c r="A221">
        <v>351</v>
      </c>
      <c r="B221" t="str">
        <f>STANDINGS_WHIP[[#This Row],[Team]]&amp;STANDINGS_WHIP[[#This Row],[League]]</f>
        <v>PhillyCheeseSteaks-M26Main Event New York March 26 League</v>
      </c>
      <c r="C221" t="s">
        <v>843</v>
      </c>
      <c r="D221" t="s">
        <v>75</v>
      </c>
      <c r="E221" t="s">
        <v>412</v>
      </c>
      <c r="F221">
        <v>1.323</v>
      </c>
      <c r="G221">
        <v>130</v>
      </c>
      <c r="H221">
        <f t="shared" si="3"/>
        <v>10</v>
      </c>
    </row>
    <row r="222" spans="1:8" x14ac:dyDescent="0.25">
      <c r="A222">
        <v>364</v>
      </c>
      <c r="B222" t="str">
        <f>STANDINGS_WHIP[[#This Row],[Team]]&amp;STANDINGS_WHIP[[#This Row],[League]]</f>
        <v>BABIP McBatflipsMain Event New York March 26 League</v>
      </c>
      <c r="C222" t="s">
        <v>305</v>
      </c>
      <c r="D222" t="s">
        <v>24</v>
      </c>
      <c r="E222" t="s">
        <v>412</v>
      </c>
      <c r="F222">
        <v>1.329</v>
      </c>
      <c r="G222">
        <v>117</v>
      </c>
      <c r="H222">
        <f t="shared" si="3"/>
        <v>11</v>
      </c>
    </row>
    <row r="223" spans="1:8" x14ac:dyDescent="0.25">
      <c r="A223">
        <v>380</v>
      </c>
      <c r="B223" t="str">
        <f>STANDINGS_WHIP[[#This Row],[Team]]&amp;STANDINGS_WHIP[[#This Row],[League]]</f>
        <v>Team MaidaMain Event New York March 26 League</v>
      </c>
      <c r="C223" t="s">
        <v>759</v>
      </c>
      <c r="D223" t="s">
        <v>760</v>
      </c>
      <c r="E223" t="s">
        <v>412</v>
      </c>
      <c r="F223">
        <v>1.335</v>
      </c>
      <c r="G223">
        <v>101</v>
      </c>
      <c r="H223">
        <f t="shared" si="3"/>
        <v>12</v>
      </c>
    </row>
    <row r="224" spans="1:8" x14ac:dyDescent="0.25">
      <c r="A224">
        <v>398</v>
      </c>
      <c r="B224" t="str">
        <f>STANDINGS_WHIP[[#This Row],[Team]]&amp;STANDINGS_WHIP[[#This Row],[League]]</f>
        <v>Colton &amp; the WolfmanMain Event New York March 26 League</v>
      </c>
      <c r="C224" t="s">
        <v>599</v>
      </c>
      <c r="D224" t="s">
        <v>340</v>
      </c>
      <c r="E224" t="s">
        <v>412</v>
      </c>
      <c r="F224">
        <v>1.345</v>
      </c>
      <c r="G224">
        <v>83</v>
      </c>
      <c r="H224">
        <f t="shared" si="3"/>
        <v>13</v>
      </c>
    </row>
    <row r="225" spans="1:8" x14ac:dyDescent="0.25">
      <c r="A225">
        <v>411</v>
      </c>
      <c r="B225" t="str">
        <f>STANDINGS_WHIP[[#This Row],[Team]]&amp;STANDINGS_WHIP[[#This Row],[League]]</f>
        <v>EtherMain Event New York March 26 League</v>
      </c>
      <c r="C225" t="s">
        <v>706</v>
      </c>
      <c r="D225" t="s">
        <v>707</v>
      </c>
      <c r="E225" t="s">
        <v>412</v>
      </c>
      <c r="F225">
        <v>1.351</v>
      </c>
      <c r="G225">
        <v>70</v>
      </c>
      <c r="H225">
        <f t="shared" si="3"/>
        <v>14</v>
      </c>
    </row>
    <row r="226" spans="1:8" x14ac:dyDescent="0.25">
      <c r="A226">
        <v>446</v>
      </c>
      <c r="B226" t="str">
        <f>STANDINGS_WHIP[[#This Row],[Team]]&amp;STANDINGS_WHIP[[#This Row],[League]]</f>
        <v>Incredible Hulking Us NY2Main Event New York March 26 League</v>
      </c>
      <c r="C226" t="s">
        <v>226</v>
      </c>
      <c r="D226" t="s">
        <v>95</v>
      </c>
      <c r="E226" t="s">
        <v>412</v>
      </c>
      <c r="F226">
        <v>1.371</v>
      </c>
      <c r="G226">
        <v>35</v>
      </c>
      <c r="H226">
        <f t="shared" si="3"/>
        <v>15</v>
      </c>
    </row>
    <row r="227" spans="1:8" x14ac:dyDescent="0.25">
      <c r="A227">
        <v>63</v>
      </c>
      <c r="B227" t="str">
        <f>STANDINGS_WHIP[[#This Row],[Team]]&amp;STANDINGS_WHIP[[#This Row],[League]]</f>
        <v>Breaking Bats 2Main Event Online April 1 1 pm ET League 1</v>
      </c>
      <c r="C227" t="s">
        <v>549</v>
      </c>
      <c r="D227" t="s">
        <v>550</v>
      </c>
      <c r="E227" t="s">
        <v>441</v>
      </c>
      <c r="F227">
        <v>1.23</v>
      </c>
      <c r="G227">
        <v>418</v>
      </c>
      <c r="H227">
        <f t="shared" si="3"/>
        <v>1</v>
      </c>
    </row>
    <row r="228" spans="1:8" x14ac:dyDescent="0.25">
      <c r="A228">
        <v>94</v>
      </c>
      <c r="B228" t="str">
        <f>STANDINGS_WHIP[[#This Row],[Team]]&amp;STANDINGS_WHIP[[#This Row],[League]]</f>
        <v>SpartacusMain Event Online April 1 1 pm ET League 1</v>
      </c>
      <c r="C228" t="s">
        <v>360</v>
      </c>
      <c r="D228" t="s">
        <v>218</v>
      </c>
      <c r="E228" t="s">
        <v>441</v>
      </c>
      <c r="F228">
        <v>1.2450000000000001</v>
      </c>
      <c r="G228">
        <v>387</v>
      </c>
      <c r="H228">
        <f t="shared" si="3"/>
        <v>2</v>
      </c>
    </row>
    <row r="229" spans="1:8" x14ac:dyDescent="0.25">
      <c r="A229">
        <v>116</v>
      </c>
      <c r="B229" t="str">
        <f>STANDINGS_WHIP[[#This Row],[Team]]&amp;STANDINGS_WHIP[[#This Row],[League]]</f>
        <v>Money IVMain Event Online April 1 1 pm ET League 1</v>
      </c>
      <c r="C229" t="s">
        <v>493</v>
      </c>
      <c r="D229" t="s">
        <v>67</v>
      </c>
      <c r="E229" t="s">
        <v>441</v>
      </c>
      <c r="F229">
        <v>1.2529999999999999</v>
      </c>
      <c r="G229">
        <v>365</v>
      </c>
      <c r="H229">
        <f t="shared" si="3"/>
        <v>3</v>
      </c>
    </row>
    <row r="230" spans="1:8" x14ac:dyDescent="0.25">
      <c r="A230">
        <v>133</v>
      </c>
      <c r="B230" t="str">
        <f>STANDINGS_WHIP[[#This Row],[Team]]&amp;STANDINGS_WHIP[[#This Row],[League]]</f>
        <v>The People's ChampMain Event Online April 1 1 pm ET League 1</v>
      </c>
      <c r="C230" t="s">
        <v>128</v>
      </c>
      <c r="D230" t="s">
        <v>129</v>
      </c>
      <c r="E230" t="s">
        <v>441</v>
      </c>
      <c r="F230">
        <v>1.258</v>
      </c>
      <c r="G230">
        <v>348</v>
      </c>
      <c r="H230">
        <f t="shared" si="3"/>
        <v>4</v>
      </c>
    </row>
    <row r="231" spans="1:8" x14ac:dyDescent="0.25">
      <c r="A231">
        <v>140</v>
      </c>
      <c r="B231" t="str">
        <f>STANDINGS_WHIP[[#This Row],[Team]]&amp;STANDINGS_WHIP[[#This Row],[League]]</f>
        <v>Champagne SwagMain Event Online April 1 1 pm ET League 1</v>
      </c>
      <c r="C231" t="s">
        <v>101</v>
      </c>
      <c r="D231" t="s">
        <v>103</v>
      </c>
      <c r="E231" t="s">
        <v>441</v>
      </c>
      <c r="F231">
        <v>1.2609999999999999</v>
      </c>
      <c r="G231">
        <v>341</v>
      </c>
      <c r="H231">
        <f t="shared" si="3"/>
        <v>5</v>
      </c>
    </row>
    <row r="232" spans="1:8" x14ac:dyDescent="0.25">
      <c r="A232">
        <v>192</v>
      </c>
      <c r="B232" t="str">
        <f>STANDINGS_WHIP[[#This Row],[Team]]&amp;STANDINGS_WHIP[[#This Row],[League]]</f>
        <v>Team KaufmannMain Event Online April 1 1 pm ET League 1</v>
      </c>
      <c r="C232" t="s">
        <v>475</v>
      </c>
      <c r="D232" t="s">
        <v>476</v>
      </c>
      <c r="E232" t="s">
        <v>441</v>
      </c>
      <c r="F232">
        <v>1.2749999999999999</v>
      </c>
      <c r="G232">
        <v>289</v>
      </c>
      <c r="H232">
        <f t="shared" si="3"/>
        <v>6</v>
      </c>
    </row>
    <row r="233" spans="1:8" x14ac:dyDescent="0.25">
      <c r="A233">
        <v>194</v>
      </c>
      <c r="B233" t="str">
        <f>STANDINGS_WHIP[[#This Row],[Team]]&amp;STANDINGS_WHIP[[#This Row],[League]]</f>
        <v>LittlefingerMain Event Online April 1 1 pm ET League 1</v>
      </c>
      <c r="C233" t="s">
        <v>777</v>
      </c>
      <c r="D233" t="s">
        <v>778</v>
      </c>
      <c r="E233" t="s">
        <v>441</v>
      </c>
      <c r="F233">
        <v>1.276</v>
      </c>
      <c r="G233">
        <v>287</v>
      </c>
      <c r="H233">
        <f t="shared" si="3"/>
        <v>7</v>
      </c>
    </row>
    <row r="234" spans="1:8" x14ac:dyDescent="0.25">
      <c r="A234">
        <v>213</v>
      </c>
      <c r="B234" t="str">
        <f>STANDINGS_WHIP[[#This Row],[Team]]&amp;STANDINGS_WHIP[[#This Row],[League]]</f>
        <v>Men Without HelmetsMain Event Online April 1 1 pm ET League 1</v>
      </c>
      <c r="C234" t="s">
        <v>194</v>
      </c>
      <c r="D234" t="s">
        <v>196</v>
      </c>
      <c r="E234" t="s">
        <v>441</v>
      </c>
      <c r="F234">
        <v>1.282</v>
      </c>
      <c r="G234">
        <v>268</v>
      </c>
      <c r="H234">
        <f t="shared" si="3"/>
        <v>8</v>
      </c>
    </row>
    <row r="235" spans="1:8" x14ac:dyDescent="0.25">
      <c r="A235">
        <v>229</v>
      </c>
      <c r="B235" t="str">
        <f>STANDINGS_WHIP[[#This Row],[Team]]&amp;STANDINGS_WHIP[[#This Row],[League]]</f>
        <v>Puddle of Nud 4/1Main Event Online April 1 1 pm ET League 1</v>
      </c>
      <c r="C235" t="s">
        <v>455</v>
      </c>
      <c r="D235" t="s">
        <v>108</v>
      </c>
      <c r="E235" t="s">
        <v>441</v>
      </c>
      <c r="F235">
        <v>1.286</v>
      </c>
      <c r="G235">
        <v>252</v>
      </c>
      <c r="H235">
        <f t="shared" si="3"/>
        <v>9</v>
      </c>
    </row>
    <row r="236" spans="1:8" x14ac:dyDescent="0.25">
      <c r="A236">
        <v>253</v>
      </c>
      <c r="B236" t="str">
        <f>STANDINGS_WHIP[[#This Row],[Team]]&amp;STANDINGS_WHIP[[#This Row],[League]]</f>
        <v>Team thomasMain Event Online April 1 1 pm ET League 1</v>
      </c>
      <c r="C236" t="s">
        <v>695</v>
      </c>
      <c r="D236" t="s">
        <v>696</v>
      </c>
      <c r="E236" t="s">
        <v>441</v>
      </c>
      <c r="F236">
        <v>1.2949999999999999</v>
      </c>
      <c r="G236">
        <v>228</v>
      </c>
      <c r="H236">
        <f t="shared" si="3"/>
        <v>10</v>
      </c>
    </row>
    <row r="237" spans="1:8" x14ac:dyDescent="0.25">
      <c r="A237">
        <v>292</v>
      </c>
      <c r="B237" t="str">
        <f>STANDINGS_WHIP[[#This Row],[Team]]&amp;STANDINGS_WHIP[[#This Row],[League]]</f>
        <v>Team MadaniMain Event Online April 1 1 pm ET League 1</v>
      </c>
      <c r="C237" t="s">
        <v>153</v>
      </c>
      <c r="D237" t="s">
        <v>153</v>
      </c>
      <c r="E237" t="s">
        <v>441</v>
      </c>
      <c r="F237">
        <v>1.306</v>
      </c>
      <c r="G237">
        <v>189</v>
      </c>
      <c r="H237">
        <f t="shared" si="3"/>
        <v>11</v>
      </c>
    </row>
    <row r="238" spans="1:8" x14ac:dyDescent="0.25">
      <c r="A238">
        <v>321</v>
      </c>
      <c r="B238" t="str">
        <f>STANDINGS_WHIP[[#This Row],[Team]]&amp;STANDINGS_WHIP[[#This Row],[League]]</f>
        <v>Penny LoverMain Event Online April 1 1 pm ET League 1</v>
      </c>
      <c r="C238" t="s">
        <v>662</v>
      </c>
      <c r="D238" t="s">
        <v>125</v>
      </c>
      <c r="E238" t="s">
        <v>441</v>
      </c>
      <c r="F238">
        <v>1.3149999999999999</v>
      </c>
      <c r="G238">
        <v>160</v>
      </c>
      <c r="H238">
        <f t="shared" si="3"/>
        <v>12</v>
      </c>
    </row>
    <row r="239" spans="1:8" x14ac:dyDescent="0.25">
      <c r="A239">
        <v>358</v>
      </c>
      <c r="B239" t="str">
        <f>STANDINGS_WHIP[[#This Row],[Team]]&amp;STANDINGS_WHIP[[#This Row],[League]]</f>
        <v>Impaired PhysiciansMain Event Online April 1 1 pm ET League 1</v>
      </c>
      <c r="C239" t="s">
        <v>38</v>
      </c>
      <c r="D239" t="s">
        <v>39</v>
      </c>
      <c r="E239" t="s">
        <v>441</v>
      </c>
      <c r="F239">
        <v>1.325</v>
      </c>
      <c r="G239">
        <v>123</v>
      </c>
      <c r="H239">
        <f t="shared" si="3"/>
        <v>13</v>
      </c>
    </row>
    <row r="240" spans="1:8" x14ac:dyDescent="0.25">
      <c r="A240">
        <v>465</v>
      </c>
      <c r="B240" t="str">
        <f>STANDINGS_WHIP[[#This Row],[Team]]&amp;STANDINGS_WHIP[[#This Row],[League]]</f>
        <v>Infinity Management GroupMain Event Online April 1 1 pm ET League 1</v>
      </c>
      <c r="C240" t="s">
        <v>354</v>
      </c>
      <c r="D240" t="s">
        <v>355</v>
      </c>
      <c r="E240" t="s">
        <v>441</v>
      </c>
      <c r="F240">
        <v>1.3939999999999999</v>
      </c>
      <c r="G240">
        <v>16</v>
      </c>
      <c r="H240">
        <f t="shared" si="3"/>
        <v>14</v>
      </c>
    </row>
    <row r="241" spans="1:8" x14ac:dyDescent="0.25">
      <c r="A241">
        <v>466</v>
      </c>
      <c r="B241" t="str">
        <f>STANDINGS_WHIP[[#This Row],[Team]]&amp;STANDINGS_WHIP[[#This Row],[League]]</f>
        <v>Team TwoninerMain Event Online April 1 1 pm ET League 1</v>
      </c>
      <c r="C241" t="s">
        <v>884</v>
      </c>
      <c r="D241" t="s">
        <v>401</v>
      </c>
      <c r="E241" t="s">
        <v>441</v>
      </c>
      <c r="F241">
        <v>1.397</v>
      </c>
      <c r="G241">
        <v>15</v>
      </c>
      <c r="H241">
        <f t="shared" si="3"/>
        <v>15</v>
      </c>
    </row>
    <row r="242" spans="1:8" x14ac:dyDescent="0.25">
      <c r="A242">
        <v>12</v>
      </c>
      <c r="B242" t="str">
        <f>STANDINGS_WHIP[[#This Row],[Team]]&amp;STANDINGS_WHIP[[#This Row],[League]]</f>
        <v>BAG BALLSMain Event Online April 1 1 pm ET League 2</v>
      </c>
      <c r="C242" t="s">
        <v>722</v>
      </c>
      <c r="D242" t="s">
        <v>723</v>
      </c>
      <c r="E242" t="s">
        <v>444</v>
      </c>
      <c r="F242">
        <v>1.1850000000000001</v>
      </c>
      <c r="G242">
        <v>469</v>
      </c>
      <c r="H242">
        <f t="shared" si="3"/>
        <v>1</v>
      </c>
    </row>
    <row r="243" spans="1:8" x14ac:dyDescent="0.25">
      <c r="A243">
        <v>95</v>
      </c>
      <c r="B243" t="str">
        <f>STANDINGS_WHIP[[#This Row],[Team]]&amp;STANDINGS_WHIP[[#This Row],[League]]</f>
        <v>How U Doin ME2Main Event Online April 1 1 pm ET League 2</v>
      </c>
      <c r="C243" t="s">
        <v>443</v>
      </c>
      <c r="D243" t="s">
        <v>230</v>
      </c>
      <c r="E243" t="s">
        <v>444</v>
      </c>
      <c r="F243">
        <v>1.2450000000000001</v>
      </c>
      <c r="G243">
        <v>386</v>
      </c>
      <c r="H243">
        <f t="shared" si="3"/>
        <v>2</v>
      </c>
    </row>
    <row r="244" spans="1:8" x14ac:dyDescent="0.25">
      <c r="A244">
        <v>112</v>
      </c>
      <c r="B244" t="str">
        <f>STANDINGS_WHIP[[#This Row],[Team]]&amp;STANDINGS_WHIP[[#This Row],[League]]</f>
        <v>WAR GamesMain Event Online April 1 1 pm ET League 2</v>
      </c>
      <c r="C244" t="s">
        <v>632</v>
      </c>
      <c r="D244" t="s">
        <v>117</v>
      </c>
      <c r="E244" t="s">
        <v>444</v>
      </c>
      <c r="F244">
        <v>1.25</v>
      </c>
      <c r="G244">
        <v>369</v>
      </c>
      <c r="H244">
        <f t="shared" si="3"/>
        <v>3</v>
      </c>
    </row>
    <row r="245" spans="1:8" x14ac:dyDescent="0.25">
      <c r="A245">
        <v>118</v>
      </c>
      <c r="B245" t="str">
        <f>STANDINGS_WHIP[[#This Row],[Team]]&amp;STANDINGS_WHIP[[#This Row],[League]]</f>
        <v>Shug KnightsMain Event Online April 1 1 pm ET League 2</v>
      </c>
      <c r="C245" t="s">
        <v>485</v>
      </c>
      <c r="D245" t="s">
        <v>486</v>
      </c>
      <c r="E245" t="s">
        <v>444</v>
      </c>
      <c r="F245">
        <v>1.2529999999999999</v>
      </c>
      <c r="G245">
        <v>363</v>
      </c>
      <c r="H245">
        <f t="shared" si="3"/>
        <v>4</v>
      </c>
    </row>
    <row r="246" spans="1:8" x14ac:dyDescent="0.25">
      <c r="A246">
        <v>119</v>
      </c>
      <c r="B246" t="str">
        <f>STANDINGS_WHIP[[#This Row],[Team]]&amp;STANDINGS_WHIP[[#This Row],[League]]</f>
        <v>Miggy's CrownMain Event Online April 1 1 pm ET League 2</v>
      </c>
      <c r="C246" t="s">
        <v>83</v>
      </c>
      <c r="D246" t="s">
        <v>84</v>
      </c>
      <c r="E246" t="s">
        <v>444</v>
      </c>
      <c r="F246">
        <v>1.2529999999999999</v>
      </c>
      <c r="G246">
        <v>362</v>
      </c>
      <c r="H246">
        <f t="shared" si="3"/>
        <v>5</v>
      </c>
    </row>
    <row r="247" spans="1:8" x14ac:dyDescent="0.25">
      <c r="A247">
        <v>130</v>
      </c>
      <c r="B247" t="str">
        <f>STANDINGS_WHIP[[#This Row],[Team]]&amp;STANDINGS_WHIP[[#This Row],[League]]</f>
        <v>Team PaolucciMain Event Online April 1 1 pm ET League 2</v>
      </c>
      <c r="C247" t="s">
        <v>120</v>
      </c>
      <c r="D247" t="s">
        <v>121</v>
      </c>
      <c r="E247" t="s">
        <v>444</v>
      </c>
      <c r="F247">
        <v>1.2569999999999999</v>
      </c>
      <c r="G247">
        <v>351</v>
      </c>
      <c r="H247">
        <f t="shared" si="3"/>
        <v>6</v>
      </c>
    </row>
    <row r="248" spans="1:8" x14ac:dyDescent="0.25">
      <c r="A248">
        <v>135</v>
      </c>
      <c r="B248" t="str">
        <f>STANDINGS_WHIP[[#This Row],[Team]]&amp;STANDINGS_WHIP[[#This Row],[League]]</f>
        <v>Hot Ham WaterMain Event Online April 1 1 pm ET League 2</v>
      </c>
      <c r="C248" t="s">
        <v>592</v>
      </c>
      <c r="D248" t="s">
        <v>100</v>
      </c>
      <c r="E248" t="s">
        <v>444</v>
      </c>
      <c r="F248">
        <v>1.2589999999999999</v>
      </c>
      <c r="G248">
        <v>346</v>
      </c>
      <c r="H248">
        <f t="shared" si="3"/>
        <v>7</v>
      </c>
    </row>
    <row r="249" spans="1:8" x14ac:dyDescent="0.25">
      <c r="A249">
        <v>166</v>
      </c>
      <c r="B249" t="str">
        <f>STANDINGS_WHIP[[#This Row],[Team]]&amp;STANDINGS_WHIP[[#This Row],[League]]</f>
        <v>Joaquin PhoenixMain Event Online April 1 1 pm ET League 2</v>
      </c>
      <c r="C249" t="s">
        <v>637</v>
      </c>
      <c r="D249" t="s">
        <v>638</v>
      </c>
      <c r="E249" t="s">
        <v>444</v>
      </c>
      <c r="F249">
        <v>1.2689999999999999</v>
      </c>
      <c r="G249">
        <v>315</v>
      </c>
      <c r="H249">
        <f t="shared" si="3"/>
        <v>8</v>
      </c>
    </row>
    <row r="250" spans="1:8" x14ac:dyDescent="0.25">
      <c r="A250">
        <v>259</v>
      </c>
      <c r="B250" t="str">
        <f>STANDINGS_WHIP[[#This Row],[Team]]&amp;STANDINGS_WHIP[[#This Row],[League]]</f>
        <v>The Justice BerrysMain Event Online April 1 1 pm ET League 2</v>
      </c>
      <c r="C250" t="s">
        <v>594</v>
      </c>
      <c r="D250" t="s">
        <v>69</v>
      </c>
      <c r="E250" t="s">
        <v>444</v>
      </c>
      <c r="F250">
        <v>1.2969999999999999</v>
      </c>
      <c r="G250">
        <v>222</v>
      </c>
      <c r="H250">
        <f t="shared" si="3"/>
        <v>9</v>
      </c>
    </row>
    <row r="251" spans="1:8" x14ac:dyDescent="0.25">
      <c r="A251">
        <v>266</v>
      </c>
      <c r="B251" t="str">
        <f>STANDINGS_WHIP[[#This Row],[Team]]&amp;STANDINGS_WHIP[[#This Row],[League]]</f>
        <v>Slowly I TurnedMain Event Online April 1 1 pm ET League 2</v>
      </c>
      <c r="C251" t="s">
        <v>590</v>
      </c>
      <c r="D251" t="s">
        <v>253</v>
      </c>
      <c r="E251" t="s">
        <v>444</v>
      </c>
      <c r="F251">
        <v>1.2989999999999999</v>
      </c>
      <c r="G251">
        <v>215</v>
      </c>
      <c r="H251">
        <f t="shared" si="3"/>
        <v>10</v>
      </c>
    </row>
    <row r="252" spans="1:8" x14ac:dyDescent="0.25">
      <c r="A252">
        <v>299</v>
      </c>
      <c r="B252" t="str">
        <f>STANDINGS_WHIP[[#This Row],[Team]]&amp;STANDINGS_WHIP[[#This Row],[League]]</f>
        <v>Going Going GoneMain Event Online April 1 1 pm ET League 2</v>
      </c>
      <c r="C252" t="s">
        <v>688</v>
      </c>
      <c r="D252" t="s">
        <v>689</v>
      </c>
      <c r="E252" t="s">
        <v>444</v>
      </c>
      <c r="F252">
        <v>1.3089999999999999</v>
      </c>
      <c r="G252">
        <v>182</v>
      </c>
      <c r="H252">
        <f t="shared" si="3"/>
        <v>11</v>
      </c>
    </row>
    <row r="253" spans="1:8" x14ac:dyDescent="0.25">
      <c r="A253">
        <v>336</v>
      </c>
      <c r="B253" t="str">
        <f>STANDINGS_WHIP[[#This Row],[Team]]&amp;STANDINGS_WHIP[[#This Row],[League]]</f>
        <v>Team RedgraveMain Event Online April 1 1 pm ET League 2</v>
      </c>
      <c r="C253" t="s">
        <v>821</v>
      </c>
      <c r="D253" t="s">
        <v>239</v>
      </c>
      <c r="E253" t="s">
        <v>444</v>
      </c>
      <c r="F253">
        <v>1.32</v>
      </c>
      <c r="G253">
        <v>145</v>
      </c>
      <c r="H253">
        <f t="shared" si="3"/>
        <v>12</v>
      </c>
    </row>
    <row r="254" spans="1:8" x14ac:dyDescent="0.25">
      <c r="A254">
        <v>343</v>
      </c>
      <c r="B254" t="str">
        <f>STANDINGS_WHIP[[#This Row],[Team]]&amp;STANDINGS_WHIP[[#This Row],[League]]</f>
        <v>Reverse BlindsideMain Event Online April 1 1 pm ET League 2</v>
      </c>
      <c r="C254" t="s">
        <v>734</v>
      </c>
      <c r="D254" t="s">
        <v>735</v>
      </c>
      <c r="E254" t="s">
        <v>444</v>
      </c>
      <c r="F254">
        <v>1.3220000000000001</v>
      </c>
      <c r="G254">
        <v>138</v>
      </c>
      <c r="H254">
        <f t="shared" si="3"/>
        <v>13</v>
      </c>
    </row>
    <row r="255" spans="1:8" x14ac:dyDescent="0.25">
      <c r="A255">
        <v>421</v>
      </c>
      <c r="B255" t="str">
        <f>STANDINGS_WHIP[[#This Row],[Team]]&amp;STANDINGS_WHIP[[#This Row],[League]]</f>
        <v>Ryan's Laying the AxlerodMain Event Online April 1 1 pm ET League 2</v>
      </c>
      <c r="C255" t="s">
        <v>855</v>
      </c>
      <c r="D255" t="s">
        <v>56</v>
      </c>
      <c r="E255" t="s">
        <v>444</v>
      </c>
      <c r="F255">
        <v>1.357</v>
      </c>
      <c r="G255">
        <v>60</v>
      </c>
      <c r="H255">
        <f t="shared" si="3"/>
        <v>14</v>
      </c>
    </row>
    <row r="256" spans="1:8" x14ac:dyDescent="0.25">
      <c r="A256">
        <v>432</v>
      </c>
      <c r="B256" t="str">
        <f>STANDINGS_WHIP[[#This Row],[Team]]&amp;STANDINGS_WHIP[[#This Row],[League]]</f>
        <v>Who is next on the Disabled List V2Main Event Online April 1 1 pm ET League 2</v>
      </c>
      <c r="C256" t="s">
        <v>764</v>
      </c>
      <c r="D256" t="s">
        <v>256</v>
      </c>
      <c r="E256" t="s">
        <v>444</v>
      </c>
      <c r="F256">
        <v>1.365</v>
      </c>
      <c r="G256">
        <v>49</v>
      </c>
      <c r="H256">
        <f t="shared" si="3"/>
        <v>15</v>
      </c>
    </row>
    <row r="257" spans="1:8" x14ac:dyDescent="0.25">
      <c r="A257">
        <v>7</v>
      </c>
      <c r="B257" t="str">
        <f>STANDINGS_WHIP[[#This Row],[Team]]&amp;STANDINGS_WHIP[[#This Row],[League]]</f>
        <v>Red MuleMain Event Online April 1 1 pm ET League 3</v>
      </c>
      <c r="C257" t="s">
        <v>369</v>
      </c>
      <c r="D257" t="s">
        <v>369</v>
      </c>
      <c r="E257" t="s">
        <v>442</v>
      </c>
      <c r="F257">
        <v>1.1759999999999999</v>
      </c>
      <c r="G257">
        <v>474</v>
      </c>
      <c r="H257">
        <f t="shared" si="3"/>
        <v>1</v>
      </c>
    </row>
    <row r="258" spans="1:8" x14ac:dyDescent="0.25">
      <c r="A258">
        <v>75</v>
      </c>
      <c r="B258" t="str">
        <f>STANDINGS_WHIP[[#This Row],[Team]]&amp;STANDINGS_WHIP[[#This Row],[League]]</f>
        <v>THE MACHINEMain Event Online April 1 1 pm ET League 3</v>
      </c>
      <c r="C258" t="s">
        <v>856</v>
      </c>
      <c r="D258" t="s">
        <v>857</v>
      </c>
      <c r="E258" t="s">
        <v>442</v>
      </c>
      <c r="F258">
        <v>1.2350000000000001</v>
      </c>
      <c r="G258">
        <v>406</v>
      </c>
      <c r="H258">
        <f t="shared" ref="H258:H321" si="4">IF(E258=E257,H257+1,1)</f>
        <v>2</v>
      </c>
    </row>
    <row r="259" spans="1:8" x14ac:dyDescent="0.25">
      <c r="A259">
        <v>148</v>
      </c>
      <c r="B259" t="str">
        <f>STANDINGS_WHIP[[#This Row],[Team]]&amp;STANDINGS_WHIP[[#This Row],[League]]</f>
        <v>DOUGHBOYSMain Event Online April 1 1 pm ET League 3</v>
      </c>
      <c r="C259" t="s">
        <v>48</v>
      </c>
      <c r="D259" t="s">
        <v>49</v>
      </c>
      <c r="E259" t="s">
        <v>442</v>
      </c>
      <c r="F259">
        <v>1.2629999999999999</v>
      </c>
      <c r="G259">
        <v>333</v>
      </c>
      <c r="H259">
        <f t="shared" si="4"/>
        <v>3</v>
      </c>
    </row>
    <row r="260" spans="1:8" x14ac:dyDescent="0.25">
      <c r="A260">
        <v>196</v>
      </c>
      <c r="B260" t="str">
        <f>STANDINGS_WHIP[[#This Row],[Team]]&amp;STANDINGS_WHIP[[#This Row],[League]]</f>
        <v>Poopy ToothMain Event Online April 1 1 pm ET League 3</v>
      </c>
      <c r="C260" t="s">
        <v>378</v>
      </c>
      <c r="D260" t="s">
        <v>379</v>
      </c>
      <c r="E260" t="s">
        <v>442</v>
      </c>
      <c r="F260">
        <v>1.2769999999999999</v>
      </c>
      <c r="G260">
        <v>285</v>
      </c>
      <c r="H260">
        <f t="shared" si="4"/>
        <v>4</v>
      </c>
    </row>
    <row r="261" spans="1:8" x14ac:dyDescent="0.25">
      <c r="A261">
        <v>209</v>
      </c>
      <c r="B261" t="str">
        <f>STANDINGS_WHIP[[#This Row],[Team]]&amp;STANDINGS_WHIP[[#This Row],[League]]</f>
        <v>Team BenjaminMain Event Online April 1 1 pm ET League 3</v>
      </c>
      <c r="C261" t="s">
        <v>260</v>
      </c>
      <c r="D261" t="s">
        <v>261</v>
      </c>
      <c r="E261" t="s">
        <v>442</v>
      </c>
      <c r="F261">
        <v>1.2809999999999999</v>
      </c>
      <c r="G261">
        <v>272</v>
      </c>
      <c r="H261">
        <f t="shared" si="4"/>
        <v>5</v>
      </c>
    </row>
    <row r="262" spans="1:8" x14ac:dyDescent="0.25">
      <c r="A262">
        <v>242</v>
      </c>
      <c r="B262" t="str">
        <f>STANDINGS_WHIP[[#This Row],[Team]]&amp;STANDINGS_WHIP[[#This Row],[League]]</f>
        <v>Don DiegoMain Event Online April 1 1 pm ET League 3</v>
      </c>
      <c r="C262" t="s">
        <v>329</v>
      </c>
      <c r="D262" t="s">
        <v>330</v>
      </c>
      <c r="E262" t="s">
        <v>442</v>
      </c>
      <c r="F262">
        <v>1.29</v>
      </c>
      <c r="G262">
        <v>239</v>
      </c>
      <c r="H262">
        <f t="shared" si="4"/>
        <v>6</v>
      </c>
    </row>
    <row r="263" spans="1:8" x14ac:dyDescent="0.25">
      <c r="A263">
        <v>257</v>
      </c>
      <c r="B263" t="str">
        <f>STANDINGS_WHIP[[#This Row],[Team]]&amp;STANDINGS_WHIP[[#This Row],[League]]</f>
        <v>Long DongMain Event Online April 1 1 pm ET League 3</v>
      </c>
      <c r="C263" t="s">
        <v>534</v>
      </c>
      <c r="D263" t="s">
        <v>526</v>
      </c>
      <c r="E263" t="s">
        <v>442</v>
      </c>
      <c r="F263">
        <v>1.296</v>
      </c>
      <c r="G263">
        <v>224</v>
      </c>
      <c r="H263">
        <f t="shared" si="4"/>
        <v>7</v>
      </c>
    </row>
    <row r="264" spans="1:8" x14ac:dyDescent="0.25">
      <c r="A264">
        <v>285</v>
      </c>
      <c r="B264" t="str">
        <f>STANDINGS_WHIP[[#This Row],[Team]]&amp;STANDINGS_WHIP[[#This Row],[League]]</f>
        <v>JoeSoDefMain Event Online April 1 1 pm ET League 3</v>
      </c>
      <c r="C264" t="s">
        <v>163</v>
      </c>
      <c r="D264" t="s">
        <v>164</v>
      </c>
      <c r="E264" t="s">
        <v>442</v>
      </c>
      <c r="F264">
        <v>1.3029999999999999</v>
      </c>
      <c r="G264">
        <v>196</v>
      </c>
      <c r="H264">
        <f t="shared" si="4"/>
        <v>8</v>
      </c>
    </row>
    <row r="265" spans="1:8" x14ac:dyDescent="0.25">
      <c r="A265">
        <v>303</v>
      </c>
      <c r="B265" t="str">
        <f>STANDINGS_WHIP[[#This Row],[Team]]&amp;STANDINGS_WHIP[[#This Row],[League]]</f>
        <v>Ashley BearsMain Event Online April 1 1 pm ET League 3</v>
      </c>
      <c r="C265" t="s">
        <v>766</v>
      </c>
      <c r="D265" t="s">
        <v>232</v>
      </c>
      <c r="E265" t="s">
        <v>442</v>
      </c>
      <c r="F265">
        <v>1.3089999999999999</v>
      </c>
      <c r="G265">
        <v>178</v>
      </c>
      <c r="H265">
        <f t="shared" si="4"/>
        <v>9</v>
      </c>
    </row>
    <row r="266" spans="1:8" x14ac:dyDescent="0.25">
      <c r="A266">
        <v>311</v>
      </c>
      <c r="B266" t="str">
        <f>STANDINGS_WHIP[[#This Row],[Team]]&amp;STANDINGS_WHIP[[#This Row],[League]]</f>
        <v>SD GiantsMain Event Online April 1 1 pm ET League 3</v>
      </c>
      <c r="C266" t="s">
        <v>721</v>
      </c>
      <c r="D266" t="s">
        <v>221</v>
      </c>
      <c r="E266" t="s">
        <v>442</v>
      </c>
      <c r="F266">
        <v>1.3120000000000001</v>
      </c>
      <c r="G266">
        <v>170</v>
      </c>
      <c r="H266">
        <f t="shared" si="4"/>
        <v>10</v>
      </c>
    </row>
    <row r="267" spans="1:8" x14ac:dyDescent="0.25">
      <c r="A267">
        <v>368</v>
      </c>
      <c r="B267" t="str">
        <f>STANDINGS_WHIP[[#This Row],[Team]]&amp;STANDINGS_WHIP[[#This Row],[League]]</f>
        <v>Monogomy SucksMain Event Online April 1 1 pm ET League 3</v>
      </c>
      <c r="C267" t="s">
        <v>595</v>
      </c>
      <c r="D267" t="s">
        <v>596</v>
      </c>
      <c r="E267" t="s">
        <v>442</v>
      </c>
      <c r="F267">
        <v>1.3320000000000001</v>
      </c>
      <c r="G267">
        <v>113</v>
      </c>
      <c r="H267">
        <f t="shared" si="4"/>
        <v>11</v>
      </c>
    </row>
    <row r="268" spans="1:8" x14ac:dyDescent="0.25">
      <c r="A268">
        <v>369</v>
      </c>
      <c r="B268" t="str">
        <f>STANDINGS_WHIP[[#This Row],[Team]]&amp;STANDINGS_WHIP[[#This Row],[League]]</f>
        <v>Big Mac Attack MainMain Event Online April 1 1 pm ET League 3</v>
      </c>
      <c r="C268" t="s">
        <v>597</v>
      </c>
      <c r="D268" t="s">
        <v>23</v>
      </c>
      <c r="E268" t="s">
        <v>442</v>
      </c>
      <c r="F268">
        <v>1.3320000000000001</v>
      </c>
      <c r="G268">
        <v>112</v>
      </c>
      <c r="H268">
        <f t="shared" si="4"/>
        <v>12</v>
      </c>
    </row>
    <row r="269" spans="1:8" x14ac:dyDescent="0.25">
      <c r="A269">
        <v>382</v>
      </c>
      <c r="B269" t="str">
        <f>STANDINGS_WHIP[[#This Row],[Team]]&amp;STANDINGS_WHIP[[#This Row],[League]]</f>
        <v>Navel LintMain Event Online April 1 1 pm ET League 3</v>
      </c>
      <c r="C269" t="s">
        <v>277</v>
      </c>
      <c r="D269" t="s">
        <v>278</v>
      </c>
      <c r="E269" t="s">
        <v>442</v>
      </c>
      <c r="F269">
        <v>1.3360000000000001</v>
      </c>
      <c r="G269">
        <v>99</v>
      </c>
      <c r="H269">
        <f t="shared" si="4"/>
        <v>13</v>
      </c>
    </row>
    <row r="270" spans="1:8" x14ac:dyDescent="0.25">
      <c r="A270">
        <v>392</v>
      </c>
      <c r="B270" t="str">
        <f>STANDINGS_WHIP[[#This Row],[Team]]&amp;STANDINGS_WHIP[[#This Row],[League]]</f>
        <v>Chico Lind's Hermanos - MAIN 4/1Main Event Online April 1 1 pm ET League 3</v>
      </c>
      <c r="C270" t="s">
        <v>781</v>
      </c>
      <c r="D270" t="s">
        <v>185</v>
      </c>
      <c r="E270" t="s">
        <v>442</v>
      </c>
      <c r="F270">
        <v>1.34</v>
      </c>
      <c r="G270">
        <v>89</v>
      </c>
      <c r="H270">
        <f t="shared" si="4"/>
        <v>14</v>
      </c>
    </row>
    <row r="271" spans="1:8" x14ac:dyDescent="0.25">
      <c r="A271">
        <v>414</v>
      </c>
      <c r="B271" t="str">
        <f>STANDINGS_WHIP[[#This Row],[Team]]&amp;STANDINGS_WHIP[[#This Row],[League]]</f>
        <v>bluebloodsMain Event Online April 1 1 pm ET League 3</v>
      </c>
      <c r="C271" t="s">
        <v>199</v>
      </c>
      <c r="D271" t="s">
        <v>200</v>
      </c>
      <c r="E271" t="s">
        <v>442</v>
      </c>
      <c r="F271">
        <v>1.353</v>
      </c>
      <c r="G271">
        <v>67</v>
      </c>
      <c r="H271">
        <f t="shared" si="4"/>
        <v>15</v>
      </c>
    </row>
    <row r="272" spans="1:8" x14ac:dyDescent="0.25">
      <c r="A272">
        <v>2</v>
      </c>
      <c r="B272" t="str">
        <f>STANDINGS_WHIP[[#This Row],[Team]]&amp;STANDINGS_WHIP[[#This Row],[League]]</f>
        <v>Mr. Wilhelm's B SquadMain Event Online April 1 1 pm ET League 4</v>
      </c>
      <c r="C272" t="s">
        <v>427</v>
      </c>
      <c r="D272" t="s">
        <v>428</v>
      </c>
      <c r="E272" t="s">
        <v>417</v>
      </c>
      <c r="F272">
        <v>1.1319999999999999</v>
      </c>
      <c r="G272">
        <v>479</v>
      </c>
      <c r="H272">
        <f t="shared" si="4"/>
        <v>1</v>
      </c>
    </row>
    <row r="273" spans="1:8" x14ac:dyDescent="0.25">
      <c r="A273">
        <v>13</v>
      </c>
      <c r="B273" t="str">
        <f>STANDINGS_WHIP[[#This Row],[Team]]&amp;STANDINGS_WHIP[[#This Row],[League]]</f>
        <v>Paradoxical HrbekMain Event Online April 1 1 pm ET League 4</v>
      </c>
      <c r="C273" t="s">
        <v>416</v>
      </c>
      <c r="D273" t="s">
        <v>349</v>
      </c>
      <c r="E273" t="s">
        <v>417</v>
      </c>
      <c r="F273">
        <v>1.1870000000000001</v>
      </c>
      <c r="G273">
        <v>468</v>
      </c>
      <c r="H273">
        <f t="shared" si="4"/>
        <v>2</v>
      </c>
    </row>
    <row r="274" spans="1:8" x14ac:dyDescent="0.25">
      <c r="A274">
        <v>44</v>
      </c>
      <c r="B274" t="str">
        <f>STANDINGS_WHIP[[#This Row],[Team]]&amp;STANDINGS_WHIP[[#This Row],[League]]</f>
        <v>Hell Bent For LeatherMain Event Online April 1 1 pm ET League 4</v>
      </c>
      <c r="C274" t="s">
        <v>414</v>
      </c>
      <c r="D274" t="s">
        <v>92</v>
      </c>
      <c r="E274" t="s">
        <v>417</v>
      </c>
      <c r="F274">
        <v>1.2210000000000001</v>
      </c>
      <c r="G274">
        <v>437</v>
      </c>
      <c r="H274">
        <f t="shared" si="4"/>
        <v>3</v>
      </c>
    </row>
    <row r="275" spans="1:8" x14ac:dyDescent="0.25">
      <c r="A275">
        <v>53</v>
      </c>
      <c r="B275" t="str">
        <f>STANDINGS_WHIP[[#This Row],[Team]]&amp;STANDINGS_WHIP[[#This Row],[League]]</f>
        <v>BeaglesMain Event Online April 1 1 pm ET League 4</v>
      </c>
      <c r="C275" t="s">
        <v>285</v>
      </c>
      <c r="D275" t="s">
        <v>286</v>
      </c>
      <c r="E275" t="s">
        <v>417</v>
      </c>
      <c r="F275">
        <v>1.226</v>
      </c>
      <c r="G275">
        <v>428</v>
      </c>
      <c r="H275">
        <f t="shared" si="4"/>
        <v>4</v>
      </c>
    </row>
    <row r="276" spans="1:8" x14ac:dyDescent="0.25">
      <c r="A276">
        <v>154</v>
      </c>
      <c r="B276" t="str">
        <f>STANDINGS_WHIP[[#This Row],[Team]]&amp;STANDINGS_WHIP[[#This Row],[League]]</f>
        <v>Pine Tar Pros- ME4Main Event Online April 1 1 pm ET League 4</v>
      </c>
      <c r="C276" t="s">
        <v>501</v>
      </c>
      <c r="D276" t="s">
        <v>50</v>
      </c>
      <c r="E276" t="s">
        <v>417</v>
      </c>
      <c r="F276">
        <v>1.2649999999999999</v>
      </c>
      <c r="G276">
        <v>327</v>
      </c>
      <c r="H276">
        <f t="shared" si="4"/>
        <v>5</v>
      </c>
    </row>
    <row r="277" spans="1:8" x14ac:dyDescent="0.25">
      <c r="A277">
        <v>162</v>
      </c>
      <c r="B277" t="str">
        <f>STANDINGS_WHIP[[#This Row],[Team]]&amp;STANDINGS_WHIP[[#This Row],[League]]</f>
        <v>Trunk Monkey TooMain Event Online April 1 1 pm ET League 4</v>
      </c>
      <c r="C277" t="s">
        <v>496</v>
      </c>
      <c r="D277" t="s">
        <v>439</v>
      </c>
      <c r="E277" t="s">
        <v>417</v>
      </c>
      <c r="F277">
        <v>1.2669999999999999</v>
      </c>
      <c r="G277">
        <v>319</v>
      </c>
      <c r="H277">
        <f t="shared" si="4"/>
        <v>6</v>
      </c>
    </row>
    <row r="278" spans="1:8" x14ac:dyDescent="0.25">
      <c r="A278">
        <v>179</v>
      </c>
      <c r="B278" t="str">
        <f>STANDINGS_WHIP[[#This Row],[Team]]&amp;STANDINGS_WHIP[[#This Row],[League]]</f>
        <v>Saggitariutt JefferspinMain Event Online April 1 1 pm ET League 4</v>
      </c>
      <c r="C278" t="s">
        <v>610</v>
      </c>
      <c r="D278" t="s">
        <v>382</v>
      </c>
      <c r="E278" t="s">
        <v>417</v>
      </c>
      <c r="F278">
        <v>1.272</v>
      </c>
      <c r="G278">
        <v>302</v>
      </c>
      <c r="H278">
        <f t="shared" si="4"/>
        <v>7</v>
      </c>
    </row>
    <row r="279" spans="1:8" x14ac:dyDescent="0.25">
      <c r="A279">
        <v>230</v>
      </c>
      <c r="B279" t="str">
        <f>STANDINGS_WHIP[[#This Row],[Team]]&amp;STANDINGS_WHIP[[#This Row],[League]]</f>
        <v>Brock The HouseMain Event Online April 1 1 pm ET League 4</v>
      </c>
      <c r="C279" t="s">
        <v>320</v>
      </c>
      <c r="D279" t="s">
        <v>178</v>
      </c>
      <c r="E279" t="s">
        <v>417</v>
      </c>
      <c r="F279">
        <v>1.2869999999999999</v>
      </c>
      <c r="G279">
        <v>251</v>
      </c>
      <c r="H279">
        <f t="shared" si="4"/>
        <v>8</v>
      </c>
    </row>
    <row r="280" spans="1:8" x14ac:dyDescent="0.25">
      <c r="A280">
        <v>309</v>
      </c>
      <c r="B280" t="str">
        <f>STANDINGS_WHIP[[#This Row],[Team]]&amp;STANDINGS_WHIP[[#This Row],[League]]</f>
        <v>Tulo-Git 2 QuitMain Event Online April 1 1 pm ET League 4</v>
      </c>
      <c r="C280" t="s">
        <v>835</v>
      </c>
      <c r="D280" t="s">
        <v>836</v>
      </c>
      <c r="E280" t="s">
        <v>417</v>
      </c>
      <c r="F280">
        <v>1.3120000000000001</v>
      </c>
      <c r="G280">
        <v>172</v>
      </c>
      <c r="H280">
        <f t="shared" si="4"/>
        <v>9</v>
      </c>
    </row>
    <row r="281" spans="1:8" x14ac:dyDescent="0.25">
      <c r="A281">
        <v>420</v>
      </c>
      <c r="B281" t="str">
        <f>STANDINGS_WHIP[[#This Row],[Team]]&amp;STANDINGS_WHIP[[#This Row],[League]]</f>
        <v>One Eyed JackMain Event Online April 1 1 pm ET League 4</v>
      </c>
      <c r="C281" t="s">
        <v>104</v>
      </c>
      <c r="D281" t="s">
        <v>343</v>
      </c>
      <c r="E281" t="s">
        <v>417</v>
      </c>
      <c r="F281">
        <v>1.3560000000000001</v>
      </c>
      <c r="G281">
        <v>61</v>
      </c>
      <c r="H281">
        <f t="shared" si="4"/>
        <v>10</v>
      </c>
    </row>
    <row r="282" spans="1:8" x14ac:dyDescent="0.25">
      <c r="A282">
        <v>428</v>
      </c>
      <c r="B282" t="str">
        <f>STANDINGS_WHIP[[#This Row],[Team]]&amp;STANDINGS_WHIP[[#This Row],[League]]</f>
        <v>JUST A BIT OUTSIDEMain Event Online April 1 1 pm ET League 4</v>
      </c>
      <c r="C282" t="s">
        <v>762</v>
      </c>
      <c r="D282" t="s">
        <v>763</v>
      </c>
      <c r="E282" t="s">
        <v>417</v>
      </c>
      <c r="F282">
        <v>1.3640000000000001</v>
      </c>
      <c r="G282">
        <v>53</v>
      </c>
      <c r="H282">
        <f t="shared" si="4"/>
        <v>11</v>
      </c>
    </row>
    <row r="283" spans="1:8" x14ac:dyDescent="0.25">
      <c r="A283">
        <v>442</v>
      </c>
      <c r="B283" t="str">
        <f>STANDINGS_WHIP[[#This Row],[Team]]&amp;STANDINGS_WHIP[[#This Row],[League]]</f>
        <v>Attie BabiesMain Event Online April 1 1 pm ET League 4</v>
      </c>
      <c r="C283" t="s">
        <v>155</v>
      </c>
      <c r="D283" t="s">
        <v>156</v>
      </c>
      <c r="E283" t="s">
        <v>417</v>
      </c>
      <c r="F283">
        <v>1.369</v>
      </c>
      <c r="G283">
        <v>39</v>
      </c>
      <c r="H283">
        <f t="shared" si="4"/>
        <v>12</v>
      </c>
    </row>
    <row r="284" spans="1:8" x14ac:dyDescent="0.25">
      <c r="A284">
        <v>447</v>
      </c>
      <c r="B284" t="str">
        <f>STANDINGS_WHIP[[#This Row],[Team]]&amp;STANDINGS_WHIP[[#This Row],[League]]</f>
        <v>Brutal KangarooMain Event Online April 1 1 pm ET League 4</v>
      </c>
      <c r="C284" t="s">
        <v>861</v>
      </c>
      <c r="D284" t="s">
        <v>862</v>
      </c>
      <c r="E284" t="s">
        <v>417</v>
      </c>
      <c r="F284">
        <v>1.3720000000000001</v>
      </c>
      <c r="G284">
        <v>34</v>
      </c>
      <c r="H284">
        <f t="shared" si="4"/>
        <v>13</v>
      </c>
    </row>
    <row r="285" spans="1:8" x14ac:dyDescent="0.25">
      <c r="A285">
        <v>455</v>
      </c>
      <c r="B285" t="str">
        <f>STANDINGS_WHIP[[#This Row],[Team]]&amp;STANDINGS_WHIP[[#This Row],[League]]</f>
        <v>southpawsMain Event Online April 1 1 pm ET League 4</v>
      </c>
      <c r="C285" t="s">
        <v>392</v>
      </c>
      <c r="D285" t="s">
        <v>393</v>
      </c>
      <c r="E285" t="s">
        <v>417</v>
      </c>
      <c r="F285">
        <v>1.3759999999999999</v>
      </c>
      <c r="G285">
        <v>26</v>
      </c>
      <c r="H285">
        <f t="shared" si="4"/>
        <v>14</v>
      </c>
    </row>
    <row r="286" spans="1:8" x14ac:dyDescent="0.25">
      <c r="A286">
        <v>473</v>
      </c>
      <c r="B286" t="str">
        <f>STANDINGS_WHIP[[#This Row],[Team]]&amp;STANDINGS_WHIP[[#This Row],[League]]</f>
        <v>Trump's PsychiatristMain Event Online April 1 1 pm ET League 4</v>
      </c>
      <c r="C286" t="s">
        <v>887</v>
      </c>
      <c r="D286" t="s">
        <v>888</v>
      </c>
      <c r="E286" t="s">
        <v>417</v>
      </c>
      <c r="F286">
        <v>1.405</v>
      </c>
      <c r="G286">
        <v>8</v>
      </c>
      <c r="H286">
        <f t="shared" si="4"/>
        <v>15</v>
      </c>
    </row>
    <row r="287" spans="1:8" x14ac:dyDescent="0.25">
      <c r="A287">
        <v>24</v>
      </c>
      <c r="B287" t="str">
        <f>STANDINGS_WHIP[[#This Row],[Team]]&amp;STANDINGS_WHIP[[#This Row],[League]]</f>
        <v>Winning Fantasy BaseballMain Event Online April 1 1 pm ET League 5</v>
      </c>
      <c r="C287" t="s">
        <v>311</v>
      </c>
      <c r="D287" t="s">
        <v>78</v>
      </c>
      <c r="E287" t="s">
        <v>451</v>
      </c>
      <c r="F287">
        <v>1.2030000000000001</v>
      </c>
      <c r="G287">
        <v>457</v>
      </c>
      <c r="H287">
        <f t="shared" si="4"/>
        <v>1</v>
      </c>
    </row>
    <row r="288" spans="1:8" x14ac:dyDescent="0.25">
      <c r="A288">
        <v>41</v>
      </c>
      <c r="B288" t="str">
        <f>STANDINGS_WHIP[[#This Row],[Team]]&amp;STANDINGS_WHIP[[#This Row],[League]]</f>
        <v>3DeepMain Event Online April 1 1 pm ET League 5</v>
      </c>
      <c r="C288" t="s">
        <v>783</v>
      </c>
      <c r="D288" t="s">
        <v>784</v>
      </c>
      <c r="E288" t="s">
        <v>451</v>
      </c>
      <c r="F288">
        <v>1.2190000000000001</v>
      </c>
      <c r="G288">
        <v>440</v>
      </c>
      <c r="H288">
        <f t="shared" si="4"/>
        <v>2</v>
      </c>
    </row>
    <row r="289" spans="1:8" x14ac:dyDescent="0.25">
      <c r="A289">
        <v>87</v>
      </c>
      <c r="B289" t="str">
        <f>STANDINGS_WHIP[[#This Row],[Team]]&amp;STANDINGS_WHIP[[#This Row],[League]]</f>
        <v>Team SchaefferMain Event Online April 1 1 pm ET League 5</v>
      </c>
      <c r="C289" t="s">
        <v>350</v>
      </c>
      <c r="D289" t="s">
        <v>351</v>
      </c>
      <c r="E289" t="s">
        <v>451</v>
      </c>
      <c r="F289">
        <v>1.2410000000000001</v>
      </c>
      <c r="G289">
        <v>394</v>
      </c>
      <c r="H289">
        <f t="shared" si="4"/>
        <v>3</v>
      </c>
    </row>
    <row r="290" spans="1:8" x14ac:dyDescent="0.25">
      <c r="A290">
        <v>122</v>
      </c>
      <c r="B290" t="str">
        <f>STANDINGS_WHIP[[#This Row],[Team]]&amp;STANDINGS_WHIP[[#This Row],[League]]</f>
        <v>Rockland SharksMain Event Online April 1 1 pm ET League 5</v>
      </c>
      <c r="C290" t="s">
        <v>755</v>
      </c>
      <c r="D290" t="s">
        <v>756</v>
      </c>
      <c r="E290" t="s">
        <v>451</v>
      </c>
      <c r="F290">
        <v>1.2549999999999999</v>
      </c>
      <c r="G290">
        <v>359</v>
      </c>
      <c r="H290">
        <f t="shared" si="4"/>
        <v>4</v>
      </c>
    </row>
    <row r="291" spans="1:8" x14ac:dyDescent="0.25">
      <c r="A291">
        <v>176</v>
      </c>
      <c r="B291" t="str">
        <f>STANDINGS_WHIP[[#This Row],[Team]]&amp;STANDINGS_WHIP[[#This Row],[League]]</f>
        <v>Diamond KingsMain Event Online April 1 1 pm ET League 5</v>
      </c>
      <c r="C291" t="s">
        <v>41</v>
      </c>
      <c r="D291" t="s">
        <v>42</v>
      </c>
      <c r="E291" t="s">
        <v>451</v>
      </c>
      <c r="F291">
        <v>1.272</v>
      </c>
      <c r="G291">
        <v>305</v>
      </c>
      <c r="H291">
        <f t="shared" si="4"/>
        <v>5</v>
      </c>
    </row>
    <row r="292" spans="1:8" x14ac:dyDescent="0.25">
      <c r="A292">
        <v>181</v>
      </c>
      <c r="B292" t="str">
        <f>STANDINGS_WHIP[[#This Row],[Team]]&amp;STANDINGS_WHIP[[#This Row],[League]]</f>
        <v>Slip Stitches M2Main Event Online April 1 1 pm ET League 5</v>
      </c>
      <c r="C292" t="s">
        <v>506</v>
      </c>
      <c r="D292" t="s">
        <v>213</v>
      </c>
      <c r="E292" t="s">
        <v>451</v>
      </c>
      <c r="F292">
        <v>1.272</v>
      </c>
      <c r="G292">
        <v>300</v>
      </c>
      <c r="H292">
        <f t="shared" si="4"/>
        <v>6</v>
      </c>
    </row>
    <row r="293" spans="1:8" x14ac:dyDescent="0.25">
      <c r="A293">
        <v>238</v>
      </c>
      <c r="B293" t="str">
        <f>STANDINGS_WHIP[[#This Row],[Team]]&amp;STANDINGS_WHIP[[#This Row],[League]]</f>
        <v>HEDELGOTITMain Event Online April 1 1 pm ET League 5</v>
      </c>
      <c r="C293" t="s">
        <v>601</v>
      </c>
      <c r="D293" t="s">
        <v>602</v>
      </c>
      <c r="E293" t="s">
        <v>451</v>
      </c>
      <c r="F293">
        <v>1.2889999999999999</v>
      </c>
      <c r="G293">
        <v>243</v>
      </c>
      <c r="H293">
        <f t="shared" si="4"/>
        <v>7</v>
      </c>
    </row>
    <row r="294" spans="1:8" x14ac:dyDescent="0.25">
      <c r="A294">
        <v>247</v>
      </c>
      <c r="B294" t="str">
        <f>STANDINGS_WHIP[[#This Row],[Team]]&amp;STANDINGS_WHIP[[#This Row],[League]]</f>
        <v>Royal FlushMain Event Online April 1 1 pm ET League 5</v>
      </c>
      <c r="C294" t="s">
        <v>712</v>
      </c>
      <c r="D294" t="s">
        <v>148</v>
      </c>
      <c r="E294" t="s">
        <v>451</v>
      </c>
      <c r="F294">
        <v>1.292</v>
      </c>
      <c r="G294">
        <v>234</v>
      </c>
      <c r="H294">
        <f t="shared" si="4"/>
        <v>8</v>
      </c>
    </row>
    <row r="295" spans="1:8" x14ac:dyDescent="0.25">
      <c r="A295">
        <v>256</v>
      </c>
      <c r="B295" t="str">
        <f>STANDINGS_WHIP[[#This Row],[Team]]&amp;STANDINGS_WHIP[[#This Row],[League]]</f>
        <v>Broken Wings &amp; a Prayer!!Main Event Online April 1 1 pm ET League 5</v>
      </c>
      <c r="C295" t="s">
        <v>569</v>
      </c>
      <c r="D295" t="s">
        <v>234</v>
      </c>
      <c r="E295" t="s">
        <v>451</v>
      </c>
      <c r="F295">
        <v>1.296</v>
      </c>
      <c r="G295">
        <v>225</v>
      </c>
      <c r="H295">
        <f t="shared" si="4"/>
        <v>9</v>
      </c>
    </row>
    <row r="296" spans="1:8" x14ac:dyDescent="0.25">
      <c r="A296">
        <v>270</v>
      </c>
      <c r="B296" t="str">
        <f>STANDINGS_WHIP[[#This Row],[Team]]&amp;STANDINGS_WHIP[[#This Row],[League]]</f>
        <v>MGBS109Main Event Online April 1 1 pm ET League 5</v>
      </c>
      <c r="C296" t="s">
        <v>725</v>
      </c>
      <c r="D296" t="s">
        <v>726</v>
      </c>
      <c r="E296" t="s">
        <v>451</v>
      </c>
      <c r="F296">
        <v>1.2989999999999999</v>
      </c>
      <c r="G296">
        <v>211</v>
      </c>
      <c r="H296">
        <f t="shared" si="4"/>
        <v>10</v>
      </c>
    </row>
    <row r="297" spans="1:8" x14ac:dyDescent="0.25">
      <c r="A297">
        <v>275</v>
      </c>
      <c r="B297" t="str">
        <f>STANDINGS_WHIP[[#This Row],[Team]]&amp;STANDINGS_WHIP[[#This Row],[League]]</f>
        <v>Chest RockwellMain Event Online April 1 1 pm ET League 5</v>
      </c>
      <c r="C297" t="s">
        <v>551</v>
      </c>
      <c r="D297" t="s">
        <v>405</v>
      </c>
      <c r="E297" t="s">
        <v>451</v>
      </c>
      <c r="F297">
        <v>1.3009999999999999</v>
      </c>
      <c r="G297">
        <v>206</v>
      </c>
      <c r="H297">
        <f t="shared" si="4"/>
        <v>11</v>
      </c>
    </row>
    <row r="298" spans="1:8" x14ac:dyDescent="0.25">
      <c r="A298">
        <v>377</v>
      </c>
      <c r="B298" t="str">
        <f>STANDINGS_WHIP[[#This Row],[Team]]&amp;STANDINGS_WHIP[[#This Row],[League]]</f>
        <v>Mookie BatsMain Event Online April 1 1 pm ET League 5</v>
      </c>
      <c r="C298" t="s">
        <v>642</v>
      </c>
      <c r="D298" t="s">
        <v>643</v>
      </c>
      <c r="E298" t="s">
        <v>451</v>
      </c>
      <c r="F298">
        <v>1.3340000000000001</v>
      </c>
      <c r="G298">
        <v>104</v>
      </c>
      <c r="H298">
        <f t="shared" si="4"/>
        <v>12</v>
      </c>
    </row>
    <row r="299" spans="1:8" x14ac:dyDescent="0.25">
      <c r="A299">
        <v>400</v>
      </c>
      <c r="B299" t="str">
        <f>STANDINGS_WHIP[[#This Row],[Team]]&amp;STANDINGS_WHIP[[#This Row],[League]]</f>
        <v>SHAPANMain Event Online April 1 1 pm ET League 5</v>
      </c>
      <c r="C299" t="s">
        <v>357</v>
      </c>
      <c r="D299" t="s">
        <v>358</v>
      </c>
      <c r="E299" t="s">
        <v>451</v>
      </c>
      <c r="F299">
        <v>1.347</v>
      </c>
      <c r="G299">
        <v>81</v>
      </c>
      <c r="H299">
        <f t="shared" si="4"/>
        <v>13</v>
      </c>
    </row>
    <row r="300" spans="1:8" x14ac:dyDescent="0.25">
      <c r="A300">
        <v>425</v>
      </c>
      <c r="B300" t="str">
        <f>STANDINGS_WHIP[[#This Row],[Team]]&amp;STANDINGS_WHIP[[#This Row],[League]]</f>
        <v>Home Run DerbiesMain Event Online April 1 1 pm ET League 5</v>
      </c>
      <c r="C300" t="s">
        <v>448</v>
      </c>
      <c r="D300" t="s">
        <v>343</v>
      </c>
      <c r="E300" t="s">
        <v>451</v>
      </c>
      <c r="F300">
        <v>1.36</v>
      </c>
      <c r="G300">
        <v>56</v>
      </c>
      <c r="H300">
        <f t="shared" si="4"/>
        <v>14</v>
      </c>
    </row>
    <row r="301" spans="1:8" x14ac:dyDescent="0.25">
      <c r="A301">
        <v>448</v>
      </c>
      <c r="B301" t="str">
        <f>STANDINGS_WHIP[[#This Row],[Team]]&amp;STANDINGS_WHIP[[#This Row],[League]]</f>
        <v>SakaS' hittersMain Event Online April 1 1 pm ET League 5</v>
      </c>
      <c r="C301" t="s">
        <v>257</v>
      </c>
      <c r="D301" t="s">
        <v>769</v>
      </c>
      <c r="E301" t="s">
        <v>451</v>
      </c>
      <c r="F301">
        <v>1.3720000000000001</v>
      </c>
      <c r="G301">
        <v>33</v>
      </c>
      <c r="H301">
        <f t="shared" si="4"/>
        <v>15</v>
      </c>
    </row>
    <row r="302" spans="1:8" x14ac:dyDescent="0.25">
      <c r="A302">
        <v>5</v>
      </c>
      <c r="B302" t="str">
        <f>STANDINGS_WHIP[[#This Row],[Team]]&amp;STANDINGS_WHIP[[#This Row],[League]]</f>
        <v>Der KomminskMain Event Online March 25 League 1</v>
      </c>
      <c r="C302" t="s">
        <v>449</v>
      </c>
      <c r="D302" t="s">
        <v>349</v>
      </c>
      <c r="E302" t="s">
        <v>450</v>
      </c>
      <c r="F302">
        <v>1.153</v>
      </c>
      <c r="G302">
        <v>476</v>
      </c>
      <c r="H302">
        <f t="shared" si="4"/>
        <v>1</v>
      </c>
    </row>
    <row r="303" spans="1:8" x14ac:dyDescent="0.25">
      <c r="A303">
        <v>107</v>
      </c>
      <c r="B303" t="str">
        <f>STANDINGS_WHIP[[#This Row],[Team]]&amp;STANDINGS_WHIP[[#This Row],[League]]</f>
        <v>Wong DongMain Event Online March 25 League 1</v>
      </c>
      <c r="C303" t="s">
        <v>525</v>
      </c>
      <c r="D303" t="s">
        <v>526</v>
      </c>
      <c r="E303" t="s">
        <v>450</v>
      </c>
      <c r="F303">
        <v>1.25</v>
      </c>
      <c r="G303">
        <v>374</v>
      </c>
      <c r="H303">
        <f t="shared" si="4"/>
        <v>2</v>
      </c>
    </row>
    <row r="304" spans="1:8" x14ac:dyDescent="0.25">
      <c r="A304">
        <v>123</v>
      </c>
      <c r="B304" t="str">
        <f>STANDINGS_WHIP[[#This Row],[Team]]&amp;STANDINGS_WHIP[[#This Row],[League]]</f>
        <v>Hopkins SyndicateMain Event Online March 25 League 1</v>
      </c>
      <c r="C304" t="s">
        <v>341</v>
      </c>
      <c r="D304" t="s">
        <v>102</v>
      </c>
      <c r="E304" t="s">
        <v>450</v>
      </c>
      <c r="F304">
        <v>1.2549999999999999</v>
      </c>
      <c r="G304">
        <v>358</v>
      </c>
      <c r="H304">
        <f t="shared" si="4"/>
        <v>3</v>
      </c>
    </row>
    <row r="305" spans="1:8" x14ac:dyDescent="0.25">
      <c r="A305">
        <v>151</v>
      </c>
      <c r="B305" t="str">
        <f>STANDINGS_WHIP[[#This Row],[Team]]&amp;STANDINGS_WHIP[[#This Row],[League]]</f>
        <v>Thats So WONGMain Event Online March 25 League 1</v>
      </c>
      <c r="C305" t="s">
        <v>613</v>
      </c>
      <c r="D305" t="s">
        <v>192</v>
      </c>
      <c r="E305" t="s">
        <v>450</v>
      </c>
      <c r="F305">
        <v>1.264</v>
      </c>
      <c r="G305">
        <v>330</v>
      </c>
      <c r="H305">
        <f t="shared" si="4"/>
        <v>4</v>
      </c>
    </row>
    <row r="306" spans="1:8" x14ac:dyDescent="0.25">
      <c r="A306">
        <v>164</v>
      </c>
      <c r="B306" t="str">
        <f>STANDINGS_WHIP[[#This Row],[Team]]&amp;STANDINGS_WHIP[[#This Row],[League]]</f>
        <v>K9 || LV1Main Event Online March 25 League 1</v>
      </c>
      <c r="C306" t="s">
        <v>461</v>
      </c>
      <c r="D306" t="s">
        <v>37</v>
      </c>
      <c r="E306" t="s">
        <v>450</v>
      </c>
      <c r="F306">
        <v>1.268</v>
      </c>
      <c r="G306">
        <v>317</v>
      </c>
      <c r="H306">
        <f t="shared" si="4"/>
        <v>5</v>
      </c>
    </row>
    <row r="307" spans="1:8" x14ac:dyDescent="0.25">
      <c r="A307">
        <v>279</v>
      </c>
      <c r="B307" t="str">
        <f>STANDINGS_WHIP[[#This Row],[Team]]&amp;STANDINGS_WHIP[[#This Row],[League]]</f>
        <v>KamakaziMain Event Online March 25 League 1</v>
      </c>
      <c r="C307" t="s">
        <v>633</v>
      </c>
      <c r="D307" t="s">
        <v>328</v>
      </c>
      <c r="E307" t="s">
        <v>450</v>
      </c>
      <c r="F307">
        <v>1.302</v>
      </c>
      <c r="G307">
        <v>202</v>
      </c>
      <c r="H307">
        <f t="shared" si="4"/>
        <v>6</v>
      </c>
    </row>
    <row r="308" spans="1:8" x14ac:dyDescent="0.25">
      <c r="A308">
        <v>290</v>
      </c>
      <c r="B308" t="str">
        <f>STANDINGS_WHIP[[#This Row],[Team]]&amp;STANDINGS_WHIP[[#This Row],[League]]</f>
        <v>Team WeedeaterMain Event Online March 25 League 1</v>
      </c>
      <c r="C308" t="s">
        <v>600</v>
      </c>
      <c r="D308" t="s">
        <v>29</v>
      </c>
      <c r="E308" t="s">
        <v>450</v>
      </c>
      <c r="F308">
        <v>1.3049999999999999</v>
      </c>
      <c r="G308">
        <v>191</v>
      </c>
      <c r="H308">
        <f t="shared" si="4"/>
        <v>7</v>
      </c>
    </row>
    <row r="309" spans="1:8" x14ac:dyDescent="0.25">
      <c r="A309">
        <v>316</v>
      </c>
      <c r="B309" t="str">
        <f>STANDINGS_WHIP[[#This Row],[Team]]&amp;STANDINGS_WHIP[[#This Row],[League]]</f>
        <v>Dos GringosMain Event Online March 25 League 1</v>
      </c>
      <c r="C309" t="s">
        <v>542</v>
      </c>
      <c r="D309" t="s">
        <v>344</v>
      </c>
      <c r="E309" t="s">
        <v>450</v>
      </c>
      <c r="F309">
        <v>1.3129999999999999</v>
      </c>
      <c r="G309">
        <v>165</v>
      </c>
      <c r="H309">
        <f t="shared" si="4"/>
        <v>8</v>
      </c>
    </row>
    <row r="310" spans="1:8" x14ac:dyDescent="0.25">
      <c r="A310">
        <v>337</v>
      </c>
      <c r="B310" t="str">
        <f>STANDINGS_WHIP[[#This Row],[Team]]&amp;STANDINGS_WHIP[[#This Row],[League]]</f>
        <v>Chico Lind's Hermanos - MAIN 3/25Main Event Online March 25 League 1</v>
      </c>
      <c r="C310" t="s">
        <v>834</v>
      </c>
      <c r="D310" t="s">
        <v>186</v>
      </c>
      <c r="E310" t="s">
        <v>450</v>
      </c>
      <c r="F310">
        <v>1.32</v>
      </c>
      <c r="G310">
        <v>144</v>
      </c>
      <c r="H310">
        <f t="shared" si="4"/>
        <v>9</v>
      </c>
    </row>
    <row r="311" spans="1:8" x14ac:dyDescent="0.25">
      <c r="A311">
        <v>339</v>
      </c>
      <c r="B311" t="str">
        <f>STANDINGS_WHIP[[#This Row],[Team]]&amp;STANDINGS_WHIP[[#This Row],[League]]</f>
        <v>moversMain Event Online March 25 League 1</v>
      </c>
      <c r="C311" t="s">
        <v>201</v>
      </c>
      <c r="D311" t="s">
        <v>202</v>
      </c>
      <c r="E311" t="s">
        <v>450</v>
      </c>
      <c r="F311">
        <v>1.321</v>
      </c>
      <c r="G311">
        <v>142</v>
      </c>
      <c r="H311">
        <f t="shared" si="4"/>
        <v>10</v>
      </c>
    </row>
    <row r="312" spans="1:8" x14ac:dyDescent="0.25">
      <c r="A312">
        <v>346</v>
      </c>
      <c r="B312" t="str">
        <f>STANDINGS_WHIP[[#This Row],[Team]]&amp;STANDINGS_WHIP[[#This Row],[League]]</f>
        <v>Team ShookMain Event Online March 25 League 1</v>
      </c>
      <c r="C312" t="s">
        <v>323</v>
      </c>
      <c r="D312" t="s">
        <v>167</v>
      </c>
      <c r="E312" t="s">
        <v>450</v>
      </c>
      <c r="F312">
        <v>1.323</v>
      </c>
      <c r="G312">
        <v>135</v>
      </c>
      <c r="H312">
        <f t="shared" si="4"/>
        <v>11</v>
      </c>
    </row>
    <row r="313" spans="1:8" x14ac:dyDescent="0.25">
      <c r="A313">
        <v>355</v>
      </c>
      <c r="B313" t="str">
        <f>STANDINGS_WHIP[[#This Row],[Team]]&amp;STANDINGS_WHIP[[#This Row],[League]]</f>
        <v>Elvis Lives MEMain Event Online March 25 League 1</v>
      </c>
      <c r="C313" t="s">
        <v>846</v>
      </c>
      <c r="D313" t="s">
        <v>847</v>
      </c>
      <c r="E313" t="s">
        <v>450</v>
      </c>
      <c r="F313">
        <v>1.3240000000000001</v>
      </c>
      <c r="G313">
        <v>126</v>
      </c>
      <c r="H313">
        <f t="shared" si="4"/>
        <v>12</v>
      </c>
    </row>
    <row r="314" spans="1:8" x14ac:dyDescent="0.25">
      <c r="A314">
        <v>384</v>
      </c>
      <c r="B314" t="str">
        <f>STANDINGS_WHIP[[#This Row],[Team]]&amp;STANDINGS_WHIP[[#This Row],[League]]</f>
        <v>Team LibrosMain Event Online March 25 League 1</v>
      </c>
      <c r="C314" t="s">
        <v>338</v>
      </c>
      <c r="D314" t="s">
        <v>339</v>
      </c>
      <c r="E314" t="s">
        <v>450</v>
      </c>
      <c r="F314">
        <v>1.337</v>
      </c>
      <c r="G314">
        <v>97</v>
      </c>
      <c r="H314">
        <f t="shared" si="4"/>
        <v>13</v>
      </c>
    </row>
    <row r="315" spans="1:8" x14ac:dyDescent="0.25">
      <c r="A315">
        <v>404</v>
      </c>
      <c r="B315" t="str">
        <f>STANDINGS_WHIP[[#This Row],[Team]]&amp;STANDINGS_WHIP[[#This Row],[League]]</f>
        <v>Delt Thunder XIIIMain Event Online March 25 League 1</v>
      </c>
      <c r="C315" t="s">
        <v>663</v>
      </c>
      <c r="D315" t="s">
        <v>247</v>
      </c>
      <c r="E315" t="s">
        <v>450</v>
      </c>
      <c r="F315">
        <v>1.3480000000000001</v>
      </c>
      <c r="G315">
        <v>77</v>
      </c>
      <c r="H315">
        <f t="shared" si="4"/>
        <v>14</v>
      </c>
    </row>
    <row r="316" spans="1:8" x14ac:dyDescent="0.25">
      <c r="A316">
        <v>430</v>
      </c>
      <c r="B316" t="str">
        <f>STANDINGS_WHIP[[#This Row],[Team]]&amp;STANDINGS_WHIP[[#This Row],[League]]</f>
        <v>Team SchaefferMain Event Online March 25 League 1</v>
      </c>
      <c r="C316" t="s">
        <v>350</v>
      </c>
      <c r="D316" t="s">
        <v>351</v>
      </c>
      <c r="E316" t="s">
        <v>450</v>
      </c>
      <c r="F316">
        <v>1.3640000000000001</v>
      </c>
      <c r="G316">
        <v>51</v>
      </c>
      <c r="H316">
        <f t="shared" si="4"/>
        <v>15</v>
      </c>
    </row>
    <row r="317" spans="1:8" x14ac:dyDescent="0.25">
      <c r="A317">
        <v>52</v>
      </c>
      <c r="B317" t="str">
        <f>STANDINGS_WHIP[[#This Row],[Team]]&amp;STANDINGS_WHIP[[#This Row],[League]]</f>
        <v>Hell Bent For LeatherMain Event Online March 25 League 2</v>
      </c>
      <c r="C317" t="s">
        <v>414</v>
      </c>
      <c r="D317" t="s">
        <v>92</v>
      </c>
      <c r="E317" t="s">
        <v>415</v>
      </c>
      <c r="F317">
        <v>1.2250000000000001</v>
      </c>
      <c r="G317">
        <v>429</v>
      </c>
      <c r="H317">
        <f t="shared" si="4"/>
        <v>1</v>
      </c>
    </row>
    <row r="318" spans="1:8" x14ac:dyDescent="0.25">
      <c r="A318">
        <v>59</v>
      </c>
      <c r="B318" t="str">
        <f>STANDINGS_WHIP[[#This Row],[Team]]&amp;STANDINGS_WHIP[[#This Row],[League]]</f>
        <v>Plati-pusesMain Event Online March 25 League 2</v>
      </c>
      <c r="C318" t="s">
        <v>279</v>
      </c>
      <c r="D318" t="s">
        <v>280</v>
      </c>
      <c r="E318" t="s">
        <v>415</v>
      </c>
      <c r="F318">
        <v>1.228</v>
      </c>
      <c r="G318">
        <v>422</v>
      </c>
      <c r="H318">
        <f t="shared" si="4"/>
        <v>2</v>
      </c>
    </row>
    <row r="319" spans="1:8" x14ac:dyDescent="0.25">
      <c r="A319">
        <v>69</v>
      </c>
      <c r="B319" t="str">
        <f>STANDINGS_WHIP[[#This Row],[Team]]&amp;STANDINGS_WHIP[[#This Row],[League]]</f>
        <v>JavierBryantMain Event Online March 25 League 2</v>
      </c>
      <c r="C319" t="s">
        <v>624</v>
      </c>
      <c r="D319" t="s">
        <v>625</v>
      </c>
      <c r="E319" t="s">
        <v>415</v>
      </c>
      <c r="F319">
        <v>1.232</v>
      </c>
      <c r="G319">
        <v>412</v>
      </c>
      <c r="H319">
        <f t="shared" si="4"/>
        <v>3</v>
      </c>
    </row>
    <row r="320" spans="1:8" x14ac:dyDescent="0.25">
      <c r="A320">
        <v>82</v>
      </c>
      <c r="B320" t="str">
        <f>STANDINGS_WHIP[[#This Row],[Team]]&amp;STANDINGS_WHIP[[#This Row],[League]]</f>
        <v>Roy Rogers McFreelyMain Event Online March 25 League 2</v>
      </c>
      <c r="C320" t="s">
        <v>797</v>
      </c>
      <c r="D320" t="s">
        <v>798</v>
      </c>
      <c r="E320" t="s">
        <v>415</v>
      </c>
      <c r="F320">
        <v>1.2390000000000001</v>
      </c>
      <c r="G320">
        <v>399</v>
      </c>
      <c r="H320">
        <f t="shared" si="4"/>
        <v>4</v>
      </c>
    </row>
    <row r="321" spans="1:8" x14ac:dyDescent="0.25">
      <c r="A321">
        <v>190</v>
      </c>
      <c r="B321" t="str">
        <f>STANDINGS_WHIP[[#This Row],[Team]]&amp;STANDINGS_WHIP[[#This Row],[League]]</f>
        <v>The SyndicateMain Event Online March 25 League 2</v>
      </c>
      <c r="C321" t="s">
        <v>537</v>
      </c>
      <c r="D321" t="s">
        <v>72</v>
      </c>
      <c r="E321" t="s">
        <v>415</v>
      </c>
      <c r="F321">
        <v>1.2749999999999999</v>
      </c>
      <c r="G321">
        <v>291</v>
      </c>
      <c r="H321">
        <f t="shared" si="4"/>
        <v>5</v>
      </c>
    </row>
    <row r="322" spans="1:8" x14ac:dyDescent="0.25">
      <c r="A322">
        <v>197</v>
      </c>
      <c r="B322" t="str">
        <f>STANDINGS_WHIP[[#This Row],[Team]]&amp;STANDINGS_WHIP[[#This Row],[League]]</f>
        <v>MustSeeTV314{M1}Main Event Online March 25 League 2</v>
      </c>
      <c r="C322" t="s">
        <v>648</v>
      </c>
      <c r="D322" t="s">
        <v>40</v>
      </c>
      <c r="E322" t="s">
        <v>415</v>
      </c>
      <c r="F322">
        <v>1.2769999999999999</v>
      </c>
      <c r="G322">
        <v>284</v>
      </c>
      <c r="H322">
        <f t="shared" ref="H322:H385" si="5">IF(E322=E321,H321+1,1)</f>
        <v>6</v>
      </c>
    </row>
    <row r="323" spans="1:8" x14ac:dyDescent="0.25">
      <c r="A323">
        <v>224</v>
      </c>
      <c r="B323" t="str">
        <f>STANDINGS_WHIP[[#This Row],[Team]]&amp;STANDINGS_WHIP[[#This Row],[League]]</f>
        <v>KnuckleheadsMain Event Online March 25 League 2</v>
      </c>
      <c r="C323" t="s">
        <v>606</v>
      </c>
      <c r="D323" t="s">
        <v>113</v>
      </c>
      <c r="E323" t="s">
        <v>415</v>
      </c>
      <c r="F323">
        <v>1.2849999999999999</v>
      </c>
      <c r="G323">
        <v>257</v>
      </c>
      <c r="H323">
        <f t="shared" si="5"/>
        <v>7</v>
      </c>
    </row>
    <row r="324" spans="1:8" x14ac:dyDescent="0.25">
      <c r="A324">
        <v>234</v>
      </c>
      <c r="B324" t="str">
        <f>STANDINGS_WHIP[[#This Row],[Team]]&amp;STANDINGS_WHIP[[#This Row],[League]]</f>
        <v>Home Run DerbiesMain Event Online March 25 League 2</v>
      </c>
      <c r="C324" t="s">
        <v>448</v>
      </c>
      <c r="D324" t="s">
        <v>343</v>
      </c>
      <c r="E324" t="s">
        <v>415</v>
      </c>
      <c r="F324">
        <v>1.2869999999999999</v>
      </c>
      <c r="G324">
        <v>247</v>
      </c>
      <c r="H324">
        <f t="shared" si="5"/>
        <v>8</v>
      </c>
    </row>
    <row r="325" spans="1:8" x14ac:dyDescent="0.25">
      <c r="A325">
        <v>255</v>
      </c>
      <c r="B325" t="str">
        <f>STANDINGS_WHIP[[#This Row],[Team]]&amp;STANDINGS_WHIP[[#This Row],[League]]</f>
        <v>Skillz that KillzMain Event Online March 25 League 2</v>
      </c>
      <c r="C325" t="s">
        <v>511</v>
      </c>
      <c r="D325" t="s">
        <v>183</v>
      </c>
      <c r="E325" t="s">
        <v>415</v>
      </c>
      <c r="F325">
        <v>1.296</v>
      </c>
      <c r="G325">
        <v>226</v>
      </c>
      <c r="H325">
        <f t="shared" si="5"/>
        <v>9</v>
      </c>
    </row>
    <row r="326" spans="1:8" x14ac:dyDescent="0.25">
      <c r="A326">
        <v>314</v>
      </c>
      <c r="B326" t="str">
        <f>STANDINGS_WHIP[[#This Row],[Team]]&amp;STANDINGS_WHIP[[#This Row],[League]]</f>
        <v>Kris BryantMain Event Online March 25 League 2</v>
      </c>
      <c r="C326" t="s">
        <v>751</v>
      </c>
      <c r="D326" t="s">
        <v>752</v>
      </c>
      <c r="E326" t="s">
        <v>415</v>
      </c>
      <c r="F326">
        <v>1.3129999999999999</v>
      </c>
      <c r="G326">
        <v>167</v>
      </c>
      <c r="H326">
        <f t="shared" si="5"/>
        <v>10</v>
      </c>
    </row>
    <row r="327" spans="1:8" x14ac:dyDescent="0.25">
      <c r="A327">
        <v>315</v>
      </c>
      <c r="B327" t="str">
        <f>STANDINGS_WHIP[[#This Row],[Team]]&amp;STANDINGS_WHIP[[#This Row],[League]]</f>
        <v>Team MadaniMain Event Online March 25 League 2</v>
      </c>
      <c r="C327" t="s">
        <v>153</v>
      </c>
      <c r="D327" t="s">
        <v>153</v>
      </c>
      <c r="E327" t="s">
        <v>415</v>
      </c>
      <c r="F327">
        <v>1.3129999999999999</v>
      </c>
      <c r="G327">
        <v>166</v>
      </c>
      <c r="H327">
        <f t="shared" si="5"/>
        <v>11</v>
      </c>
    </row>
    <row r="328" spans="1:8" x14ac:dyDescent="0.25">
      <c r="A328">
        <v>324</v>
      </c>
      <c r="B328" t="str">
        <f>STANDINGS_WHIP[[#This Row],[Team]]&amp;STANDINGS_WHIP[[#This Row],[League]]</f>
        <v>Lords of FurbushMain Event Online March 25 League 2</v>
      </c>
      <c r="C328" t="s">
        <v>816</v>
      </c>
      <c r="D328" t="s">
        <v>258</v>
      </c>
      <c r="E328" t="s">
        <v>415</v>
      </c>
      <c r="F328">
        <v>1.3160000000000001</v>
      </c>
      <c r="G328">
        <v>157</v>
      </c>
      <c r="H328">
        <f t="shared" si="5"/>
        <v>12</v>
      </c>
    </row>
    <row r="329" spans="1:8" x14ac:dyDescent="0.25">
      <c r="A329">
        <v>332</v>
      </c>
      <c r="B329" t="str">
        <f>STANDINGS_WHIP[[#This Row],[Team]]&amp;STANDINGS_WHIP[[#This Row],[League]]</f>
        <v>Pine Tar Pros- ME1Main Event Online March 25 League 2</v>
      </c>
      <c r="C329" t="s">
        <v>348</v>
      </c>
      <c r="D329" t="s">
        <v>50</v>
      </c>
      <c r="E329" t="s">
        <v>415</v>
      </c>
      <c r="F329">
        <v>1.3180000000000001</v>
      </c>
      <c r="G329">
        <v>149</v>
      </c>
      <c r="H329">
        <f t="shared" si="5"/>
        <v>13</v>
      </c>
    </row>
    <row r="330" spans="1:8" x14ac:dyDescent="0.25">
      <c r="A330">
        <v>413</v>
      </c>
      <c r="B330" t="str">
        <f>STANDINGS_WHIP[[#This Row],[Team]]&amp;STANDINGS_WHIP[[#This Row],[League]]</f>
        <v>Stoop Ball 1Main Event Online March 25 League 2</v>
      </c>
      <c r="C330" t="s">
        <v>252</v>
      </c>
      <c r="D330" t="s">
        <v>253</v>
      </c>
      <c r="E330" t="s">
        <v>415</v>
      </c>
      <c r="F330">
        <v>1.3520000000000001</v>
      </c>
      <c r="G330">
        <v>68</v>
      </c>
      <c r="H330">
        <f t="shared" si="5"/>
        <v>14</v>
      </c>
    </row>
    <row r="331" spans="1:8" x14ac:dyDescent="0.25">
      <c r="A331">
        <v>456</v>
      </c>
      <c r="B331" t="str">
        <f>STANDINGS_WHIP[[#This Row],[Team]]&amp;STANDINGS_WHIP[[#This Row],[League]]</f>
        <v>Ms. Booty ButtMain Event Online March 25 League 2</v>
      </c>
      <c r="C331" t="s">
        <v>804</v>
      </c>
      <c r="D331" t="s">
        <v>805</v>
      </c>
      <c r="E331" t="s">
        <v>415</v>
      </c>
      <c r="F331">
        <v>1.3759999999999999</v>
      </c>
      <c r="G331">
        <v>25</v>
      </c>
      <c r="H331">
        <f t="shared" si="5"/>
        <v>15</v>
      </c>
    </row>
    <row r="332" spans="1:8" x14ac:dyDescent="0.25">
      <c r="A332">
        <v>14</v>
      </c>
      <c r="B332" t="str">
        <f>STANDINGS_WHIP[[#This Row],[Team]]&amp;STANDINGS_WHIP[[#This Row],[League]]</f>
        <v>THE GAMBURGERMain Event Online March 25 League 3</v>
      </c>
      <c r="C332" t="s">
        <v>802</v>
      </c>
      <c r="D332" t="s">
        <v>794</v>
      </c>
      <c r="E332" t="s">
        <v>445</v>
      </c>
      <c r="F332">
        <v>1.1879999999999999</v>
      </c>
      <c r="G332">
        <v>467</v>
      </c>
      <c r="H332">
        <f t="shared" si="5"/>
        <v>1</v>
      </c>
    </row>
    <row r="333" spans="1:8" x14ac:dyDescent="0.25">
      <c r="A333">
        <v>71</v>
      </c>
      <c r="B333" t="str">
        <f>STANDINGS_WHIP[[#This Row],[Team]]&amp;STANDINGS_WHIP[[#This Row],[League]]</f>
        <v>Dead RedMain Event Online March 25 League 3</v>
      </c>
      <c r="C333" t="s">
        <v>325</v>
      </c>
      <c r="D333" t="s">
        <v>327</v>
      </c>
      <c r="E333" t="s">
        <v>445</v>
      </c>
      <c r="F333">
        <v>1.2330000000000001</v>
      </c>
      <c r="G333">
        <v>410</v>
      </c>
      <c r="H333">
        <f t="shared" si="5"/>
        <v>2</v>
      </c>
    </row>
    <row r="334" spans="1:8" x14ac:dyDescent="0.25">
      <c r="A334">
        <v>86</v>
      </c>
      <c r="B334" t="str">
        <f>STANDINGS_WHIP[[#This Row],[Team]]&amp;STANDINGS_WHIP[[#This Row],[League]]</f>
        <v>Fast Eddie Felson MEMain Event Online March 25 League 3</v>
      </c>
      <c r="C334" t="s">
        <v>388</v>
      </c>
      <c r="D334" t="s">
        <v>236</v>
      </c>
      <c r="E334" t="s">
        <v>445</v>
      </c>
      <c r="F334">
        <v>1.24</v>
      </c>
      <c r="G334">
        <v>395</v>
      </c>
      <c r="H334">
        <f t="shared" si="5"/>
        <v>3</v>
      </c>
    </row>
    <row r="335" spans="1:8" x14ac:dyDescent="0.25">
      <c r="A335">
        <v>97</v>
      </c>
      <c r="B335" t="str">
        <f>STANDINGS_WHIP[[#This Row],[Team]]&amp;STANDINGS_WHIP[[#This Row],[League]]</f>
        <v>Team WarnkenMain Event Online March 25 League 3</v>
      </c>
      <c r="C335" t="s">
        <v>681</v>
      </c>
      <c r="D335" t="s">
        <v>682</v>
      </c>
      <c r="E335" t="s">
        <v>445</v>
      </c>
      <c r="F335">
        <v>1.246</v>
      </c>
      <c r="G335">
        <v>384</v>
      </c>
      <c r="H335">
        <f t="shared" si="5"/>
        <v>4</v>
      </c>
    </row>
    <row r="336" spans="1:8" x14ac:dyDescent="0.25">
      <c r="A336">
        <v>132</v>
      </c>
      <c r="B336" t="str">
        <f>STANDINGS_WHIP[[#This Row],[Team]]&amp;STANDINGS_WHIP[[#This Row],[League]]</f>
        <v>Soggy Bottom BoysMain Event Online March 25 League 3</v>
      </c>
      <c r="C336" t="s">
        <v>454</v>
      </c>
      <c r="D336" t="s">
        <v>36</v>
      </c>
      <c r="E336" t="s">
        <v>445</v>
      </c>
      <c r="F336">
        <v>1.2569999999999999</v>
      </c>
      <c r="G336">
        <v>349</v>
      </c>
      <c r="H336">
        <f t="shared" si="5"/>
        <v>5</v>
      </c>
    </row>
    <row r="337" spans="1:8" x14ac:dyDescent="0.25">
      <c r="A337">
        <v>138</v>
      </c>
      <c r="B337" t="str">
        <f>STANDINGS_WHIP[[#This Row],[Team]]&amp;STANDINGS_WHIP[[#This Row],[League]]</f>
        <v>Good Luck Catching KelceMain Event Online March 25 League 3</v>
      </c>
      <c r="C337" t="s">
        <v>536</v>
      </c>
      <c r="D337" t="s">
        <v>324</v>
      </c>
      <c r="E337" t="s">
        <v>445</v>
      </c>
      <c r="F337">
        <v>1.26</v>
      </c>
      <c r="G337">
        <v>343</v>
      </c>
      <c r="H337">
        <f t="shared" si="5"/>
        <v>6</v>
      </c>
    </row>
    <row r="338" spans="1:8" x14ac:dyDescent="0.25">
      <c r="A338">
        <v>146</v>
      </c>
      <c r="B338" t="str">
        <f>STANDINGS_WHIP[[#This Row],[Team]]&amp;STANDINGS_WHIP[[#This Row],[League]]</f>
        <v>Xmus Jaxon Flaxon WaxonMain Event Online March 25 League 3</v>
      </c>
      <c r="C338" t="s">
        <v>729</v>
      </c>
      <c r="D338" t="s">
        <v>382</v>
      </c>
      <c r="E338" t="s">
        <v>445</v>
      </c>
      <c r="F338">
        <v>1.2629999999999999</v>
      </c>
      <c r="G338">
        <v>335</v>
      </c>
      <c r="H338">
        <f t="shared" si="5"/>
        <v>7</v>
      </c>
    </row>
    <row r="339" spans="1:8" x14ac:dyDescent="0.25">
      <c r="A339">
        <v>212</v>
      </c>
      <c r="B339" t="str">
        <f>STANDINGS_WHIP[[#This Row],[Team]]&amp;STANDINGS_WHIP[[#This Row],[League]]</f>
        <v>Team MitchellMain Event Online March 25 League 3</v>
      </c>
      <c r="C339" t="s">
        <v>400</v>
      </c>
      <c r="D339" t="s">
        <v>401</v>
      </c>
      <c r="E339" t="s">
        <v>445</v>
      </c>
      <c r="F339">
        <v>1.282</v>
      </c>
      <c r="G339">
        <v>269</v>
      </c>
      <c r="H339">
        <f t="shared" si="5"/>
        <v>8</v>
      </c>
    </row>
    <row r="340" spans="1:8" x14ac:dyDescent="0.25">
      <c r="A340">
        <v>317</v>
      </c>
      <c r="B340" t="str">
        <f>STANDINGS_WHIP[[#This Row],[Team]]&amp;STANDINGS_WHIP[[#This Row],[League]]</f>
        <v>JK ALL THE WAY MAINMain Event Online March 25 League 3</v>
      </c>
      <c r="C340" t="s">
        <v>346</v>
      </c>
      <c r="D340" t="s">
        <v>166</v>
      </c>
      <c r="E340" t="s">
        <v>445</v>
      </c>
      <c r="F340">
        <v>1.3129999999999999</v>
      </c>
      <c r="G340">
        <v>164</v>
      </c>
      <c r="H340">
        <f t="shared" si="5"/>
        <v>9</v>
      </c>
    </row>
    <row r="341" spans="1:8" x14ac:dyDescent="0.25">
      <c r="A341">
        <v>325</v>
      </c>
      <c r="B341" t="str">
        <f>STANDINGS_WHIP[[#This Row],[Team]]&amp;STANDINGS_WHIP[[#This Row],[League]]</f>
        <v>Ybor City RollersMain Event Online March 25 League 3</v>
      </c>
      <c r="C341" t="s">
        <v>740</v>
      </c>
      <c r="D341" t="s">
        <v>741</v>
      </c>
      <c r="E341" t="s">
        <v>445</v>
      </c>
      <c r="F341">
        <v>1.3160000000000001</v>
      </c>
      <c r="G341">
        <v>156</v>
      </c>
      <c r="H341">
        <f t="shared" si="5"/>
        <v>10</v>
      </c>
    </row>
    <row r="342" spans="1:8" x14ac:dyDescent="0.25">
      <c r="A342">
        <v>350</v>
      </c>
      <c r="B342" t="str">
        <f>STANDINGS_WHIP[[#This Row],[Team]]&amp;STANDINGS_WHIP[[#This Row],[League]]</f>
        <v>Bash Buds 2.0Main Event Online March 25 League 3</v>
      </c>
      <c r="C342" t="s">
        <v>779</v>
      </c>
      <c r="D342" t="s">
        <v>322</v>
      </c>
      <c r="E342" t="s">
        <v>445</v>
      </c>
      <c r="F342">
        <v>1.323</v>
      </c>
      <c r="G342">
        <v>131</v>
      </c>
      <c r="H342">
        <f t="shared" si="5"/>
        <v>11</v>
      </c>
    </row>
    <row r="343" spans="1:8" x14ac:dyDescent="0.25">
      <c r="A343">
        <v>357</v>
      </c>
      <c r="B343" t="str">
        <f>STANDINGS_WHIP[[#This Row],[Team]]&amp;STANDINGS_WHIP[[#This Row],[League]]</f>
        <v>B and T SlumpBusters SquadMain Event Online March 25 League 3</v>
      </c>
      <c r="C343" t="s">
        <v>547</v>
      </c>
      <c r="D343" t="s">
        <v>548</v>
      </c>
      <c r="E343" t="s">
        <v>445</v>
      </c>
      <c r="F343">
        <v>1.325</v>
      </c>
      <c r="G343">
        <v>124</v>
      </c>
      <c r="H343">
        <f t="shared" si="5"/>
        <v>12</v>
      </c>
    </row>
    <row r="344" spans="1:8" x14ac:dyDescent="0.25">
      <c r="A344">
        <v>373</v>
      </c>
      <c r="B344" t="str">
        <f>STANDINGS_WHIP[[#This Row],[Team]]&amp;STANDINGS_WHIP[[#This Row],[League]]</f>
        <v>squiresMain Event Online March 25 League 3</v>
      </c>
      <c r="C344" t="s">
        <v>829</v>
      </c>
      <c r="D344" t="s">
        <v>150</v>
      </c>
      <c r="E344" t="s">
        <v>445</v>
      </c>
      <c r="F344">
        <v>1.333</v>
      </c>
      <c r="G344">
        <v>108</v>
      </c>
      <c r="H344">
        <f t="shared" si="5"/>
        <v>13</v>
      </c>
    </row>
    <row r="345" spans="1:8" x14ac:dyDescent="0.25">
      <c r="A345">
        <v>426</v>
      </c>
      <c r="B345" t="str">
        <f>STANDINGS_WHIP[[#This Row],[Team]]&amp;STANDINGS_WHIP[[#This Row],[League]]</f>
        <v>LollygaggersMain Event Online March 25 League 3</v>
      </c>
      <c r="C345" t="s">
        <v>352</v>
      </c>
      <c r="D345" t="s">
        <v>353</v>
      </c>
      <c r="E345" t="s">
        <v>445</v>
      </c>
      <c r="F345">
        <v>1.363</v>
      </c>
      <c r="G345">
        <v>55</v>
      </c>
      <c r="H345">
        <f t="shared" si="5"/>
        <v>14</v>
      </c>
    </row>
    <row r="346" spans="1:8" x14ac:dyDescent="0.25">
      <c r="A346">
        <v>469</v>
      </c>
      <c r="B346" t="str">
        <f>STANDINGS_WHIP[[#This Row],[Team]]&amp;STANDINGS_WHIP[[#This Row],[League]]</f>
        <v>wildcatsMain Event Online March 25 League 3</v>
      </c>
      <c r="C346" t="s">
        <v>870</v>
      </c>
      <c r="D346" t="s">
        <v>107</v>
      </c>
      <c r="E346" t="s">
        <v>445</v>
      </c>
      <c r="F346">
        <v>1.401</v>
      </c>
      <c r="G346">
        <v>12</v>
      </c>
      <c r="H346">
        <f t="shared" si="5"/>
        <v>15</v>
      </c>
    </row>
    <row r="347" spans="1:8" x14ac:dyDescent="0.25">
      <c r="A347">
        <v>18</v>
      </c>
      <c r="B347" t="str">
        <f>STANDINGS_WHIP[[#This Row],[Team]]&amp;STANDINGS_WHIP[[#This Row],[League]]</f>
        <v>Team kingMain Event Online March 27 8 pm ET League 1</v>
      </c>
      <c r="C347" t="s">
        <v>309</v>
      </c>
      <c r="D347" t="s">
        <v>110</v>
      </c>
      <c r="E347" t="s">
        <v>464</v>
      </c>
      <c r="F347">
        <v>1.1919999999999999</v>
      </c>
      <c r="G347">
        <v>463</v>
      </c>
      <c r="H347">
        <f t="shared" si="5"/>
        <v>1</v>
      </c>
    </row>
    <row r="348" spans="1:8" x14ac:dyDescent="0.25">
      <c r="A348">
        <v>34</v>
      </c>
      <c r="B348" t="str">
        <f>STANDINGS_WHIP[[#This Row],[Team]]&amp;STANDINGS_WHIP[[#This Row],[League]]</f>
        <v>The Notorious C.O.Z.Main Event Online March 27 8 pm ET League 1</v>
      </c>
      <c r="C348" t="s">
        <v>491</v>
      </c>
      <c r="D348" t="s">
        <v>122</v>
      </c>
      <c r="E348" t="s">
        <v>464</v>
      </c>
      <c r="F348">
        <v>1.214</v>
      </c>
      <c r="G348">
        <v>447</v>
      </c>
      <c r="H348">
        <f t="shared" si="5"/>
        <v>2</v>
      </c>
    </row>
    <row r="349" spans="1:8" x14ac:dyDescent="0.25">
      <c r="A349">
        <v>65</v>
      </c>
      <c r="B349" t="str">
        <f>STANDINGS_WHIP[[#This Row],[Team]]&amp;STANDINGS_WHIP[[#This Row],[League]]</f>
        <v>AlwaysMain Event Online March 27 8 pm ET League 1</v>
      </c>
      <c r="C349" t="s">
        <v>714</v>
      </c>
      <c r="D349" t="s">
        <v>715</v>
      </c>
      <c r="E349" t="s">
        <v>464</v>
      </c>
      <c r="F349">
        <v>1.232</v>
      </c>
      <c r="G349">
        <v>416</v>
      </c>
      <c r="H349">
        <f t="shared" si="5"/>
        <v>3</v>
      </c>
    </row>
    <row r="350" spans="1:8" x14ac:dyDescent="0.25">
      <c r="A350">
        <v>104</v>
      </c>
      <c r="B350" t="str">
        <f>STANDINGS_WHIP[[#This Row],[Team]]&amp;STANDINGS_WHIP[[#This Row],[League]]</f>
        <v>PTBNLsMain Event Online March 27 8 pm ET League 1</v>
      </c>
      <c r="C350" t="s">
        <v>463</v>
      </c>
      <c r="D350" t="s">
        <v>175</v>
      </c>
      <c r="E350" t="s">
        <v>464</v>
      </c>
      <c r="F350">
        <v>1.2490000000000001</v>
      </c>
      <c r="G350">
        <v>377</v>
      </c>
      <c r="H350">
        <f t="shared" si="5"/>
        <v>4</v>
      </c>
    </row>
    <row r="351" spans="1:8" x14ac:dyDescent="0.25">
      <c r="A351">
        <v>143</v>
      </c>
      <c r="B351" t="str">
        <f>STANDINGS_WHIP[[#This Row],[Team]]&amp;STANDINGS_WHIP[[#This Row],[League]]</f>
        <v>Team ShookMain Event Online March 27 8 pm ET League 1</v>
      </c>
      <c r="C351" t="s">
        <v>323</v>
      </c>
      <c r="D351" t="s">
        <v>167</v>
      </c>
      <c r="E351" t="s">
        <v>464</v>
      </c>
      <c r="F351">
        <v>1.262</v>
      </c>
      <c r="G351">
        <v>338</v>
      </c>
      <c r="H351">
        <f t="shared" si="5"/>
        <v>5</v>
      </c>
    </row>
    <row r="352" spans="1:8" x14ac:dyDescent="0.25">
      <c r="A352">
        <v>170</v>
      </c>
      <c r="B352" t="str">
        <f>STANDINGS_WHIP[[#This Row],[Team]]&amp;STANDINGS_WHIP[[#This Row],[League]]</f>
        <v>Stricks SlumpBusters 2Main Event Online March 27 8 pm ET League 1</v>
      </c>
      <c r="C352" t="s">
        <v>825</v>
      </c>
      <c r="D352" t="s">
        <v>245</v>
      </c>
      <c r="E352" t="s">
        <v>464</v>
      </c>
      <c r="F352">
        <v>1.27</v>
      </c>
      <c r="G352">
        <v>311</v>
      </c>
      <c r="H352">
        <f t="shared" si="5"/>
        <v>6</v>
      </c>
    </row>
    <row r="353" spans="1:8" x14ac:dyDescent="0.25">
      <c r="A353">
        <v>199</v>
      </c>
      <c r="B353" t="str">
        <f>STANDINGS_WHIP[[#This Row],[Team]]&amp;STANDINGS_WHIP[[#This Row],[League]]</f>
        <v>Team venezianoMain Event Online March 27 8 pm ET League 1</v>
      </c>
      <c r="C353" t="s">
        <v>635</v>
      </c>
      <c r="D353" t="s">
        <v>636</v>
      </c>
      <c r="E353" t="s">
        <v>464</v>
      </c>
      <c r="F353">
        <v>1.278</v>
      </c>
      <c r="G353">
        <v>282</v>
      </c>
      <c r="H353">
        <f t="shared" si="5"/>
        <v>7</v>
      </c>
    </row>
    <row r="354" spans="1:8" x14ac:dyDescent="0.25">
      <c r="A354">
        <v>287</v>
      </c>
      <c r="B354" t="str">
        <f>STANDINGS_WHIP[[#This Row],[Team]]&amp;STANDINGS_WHIP[[#This Row],[League]]</f>
        <v>The NorthsidersMain Event Online March 27 8 pm ET League 1</v>
      </c>
      <c r="C354" t="s">
        <v>219</v>
      </c>
      <c r="D354" t="s">
        <v>220</v>
      </c>
      <c r="E354" t="s">
        <v>464</v>
      </c>
      <c r="F354">
        <v>1.304</v>
      </c>
      <c r="G354">
        <v>194</v>
      </c>
      <c r="H354">
        <f t="shared" si="5"/>
        <v>8</v>
      </c>
    </row>
    <row r="355" spans="1:8" x14ac:dyDescent="0.25">
      <c r="A355">
        <v>294</v>
      </c>
      <c r="B355" t="str">
        <f>STANDINGS_WHIP[[#This Row],[Team]]&amp;STANDINGS_WHIP[[#This Row],[League]]</f>
        <v>MulleteersMain Event Online March 27 8 pm ET League 1</v>
      </c>
      <c r="C355" t="s">
        <v>366</v>
      </c>
      <c r="D355" t="s">
        <v>191</v>
      </c>
      <c r="E355" t="s">
        <v>464</v>
      </c>
      <c r="F355">
        <v>1.3069999999999999</v>
      </c>
      <c r="G355">
        <v>187</v>
      </c>
      <c r="H355">
        <f t="shared" si="5"/>
        <v>9</v>
      </c>
    </row>
    <row r="356" spans="1:8" x14ac:dyDescent="0.25">
      <c r="A356">
        <v>308</v>
      </c>
      <c r="B356" t="str">
        <f>STANDINGS_WHIP[[#This Row],[Team]]&amp;STANDINGS_WHIP[[#This Row],[League]]</f>
        <v>Hell Bent For LeatherMain Event Online March 27 8 pm ET League 1</v>
      </c>
      <c r="C356" t="s">
        <v>414</v>
      </c>
      <c r="D356" t="s">
        <v>92</v>
      </c>
      <c r="E356" t="s">
        <v>464</v>
      </c>
      <c r="F356">
        <v>1.3120000000000001</v>
      </c>
      <c r="G356">
        <v>173</v>
      </c>
      <c r="H356">
        <f t="shared" si="5"/>
        <v>10</v>
      </c>
    </row>
    <row r="357" spans="1:8" x14ac:dyDescent="0.25">
      <c r="A357">
        <v>330</v>
      </c>
      <c r="B357" t="str">
        <f>STANDINGS_WHIP[[#This Row],[Team]]&amp;STANDINGS_WHIP[[#This Row],[League]]</f>
        <v>Flopped the NutsMain Event Online March 27 8 pm ET League 1</v>
      </c>
      <c r="C357" t="s">
        <v>389</v>
      </c>
      <c r="D357" t="s">
        <v>117</v>
      </c>
      <c r="E357" t="s">
        <v>464</v>
      </c>
      <c r="F357">
        <v>1.3169999999999999</v>
      </c>
      <c r="G357">
        <v>151</v>
      </c>
      <c r="H357">
        <f t="shared" si="5"/>
        <v>11</v>
      </c>
    </row>
    <row r="358" spans="1:8" x14ac:dyDescent="0.25">
      <c r="A358">
        <v>349</v>
      </c>
      <c r="B358" t="str">
        <f>STANDINGS_WHIP[[#This Row],[Team]]&amp;STANDINGS_WHIP[[#This Row],[League]]</f>
        <v>Glenneration XMain Event Online March 27 8 pm ET League 1</v>
      </c>
      <c r="C358" t="s">
        <v>145</v>
      </c>
      <c r="D358" t="s">
        <v>146</v>
      </c>
      <c r="E358" t="s">
        <v>464</v>
      </c>
      <c r="F358">
        <v>1.323</v>
      </c>
      <c r="G358">
        <v>132</v>
      </c>
      <c r="H358">
        <f t="shared" si="5"/>
        <v>12</v>
      </c>
    </row>
    <row r="359" spans="1:8" x14ac:dyDescent="0.25">
      <c r="A359">
        <v>386</v>
      </c>
      <c r="B359" t="str">
        <f>STANDINGS_WHIP[[#This Row],[Team]]&amp;STANDINGS_WHIP[[#This Row],[League]]</f>
        <v>Team FernicolaMain Event Online March 27 8 pm ET League 1</v>
      </c>
      <c r="C359" t="s">
        <v>313</v>
      </c>
      <c r="D359" t="s">
        <v>314</v>
      </c>
      <c r="E359" t="s">
        <v>464</v>
      </c>
      <c r="F359">
        <v>1.3380000000000001</v>
      </c>
      <c r="G359">
        <v>95</v>
      </c>
      <c r="H359">
        <f t="shared" si="5"/>
        <v>13</v>
      </c>
    </row>
    <row r="360" spans="1:8" x14ac:dyDescent="0.25">
      <c r="A360">
        <v>417</v>
      </c>
      <c r="B360" t="str">
        <f>STANDINGS_WHIP[[#This Row],[Team]]&amp;STANDINGS_WHIP[[#This Row],[League]]</f>
        <v>SweatsMain Event Online March 27 8 pm ET League 1</v>
      </c>
      <c r="C360" t="s">
        <v>591</v>
      </c>
      <c r="D360" t="s">
        <v>192</v>
      </c>
      <c r="E360" t="s">
        <v>464</v>
      </c>
      <c r="F360">
        <v>1.3560000000000001</v>
      </c>
      <c r="G360">
        <v>64</v>
      </c>
      <c r="H360">
        <f t="shared" si="5"/>
        <v>14</v>
      </c>
    </row>
    <row r="361" spans="1:8" x14ac:dyDescent="0.25">
      <c r="A361">
        <v>439</v>
      </c>
      <c r="B361" t="str">
        <f>STANDINGS_WHIP[[#This Row],[Team]]&amp;STANDINGS_WHIP[[#This Row],[League]]</f>
        <v>If You Like Pina MoncadaMain Event Online March 27 8 pm ET League 1</v>
      </c>
      <c r="C361" t="s">
        <v>652</v>
      </c>
      <c r="D361" t="s">
        <v>275</v>
      </c>
      <c r="E361" t="s">
        <v>464</v>
      </c>
      <c r="F361">
        <v>1.3680000000000001</v>
      </c>
      <c r="G361">
        <v>42</v>
      </c>
      <c r="H361">
        <f t="shared" si="5"/>
        <v>15</v>
      </c>
    </row>
    <row r="362" spans="1:8" x14ac:dyDescent="0.25">
      <c r="A362">
        <v>31</v>
      </c>
      <c r="B362" t="str">
        <f>STANDINGS_WHIP[[#This Row],[Team]]&amp;STANDINGS_WHIP[[#This Row],[League]]</f>
        <v>Home Run DerbiesMain Event Online March 27 8 pm ET League 2</v>
      </c>
      <c r="C362" t="s">
        <v>448</v>
      </c>
      <c r="D362" t="s">
        <v>343</v>
      </c>
      <c r="E362" t="s">
        <v>479</v>
      </c>
      <c r="F362">
        <v>1.2110000000000001</v>
      </c>
      <c r="G362">
        <v>450</v>
      </c>
      <c r="H362">
        <f t="shared" si="5"/>
        <v>1</v>
      </c>
    </row>
    <row r="363" spans="1:8" x14ac:dyDescent="0.25">
      <c r="A363">
        <v>43</v>
      </c>
      <c r="B363" t="str">
        <f>STANDINGS_WHIP[[#This Row],[Team]]&amp;STANDINGS_WHIP[[#This Row],[League]]</f>
        <v>Terminal GravityMain Event Online March 27 8 pm ET League 2</v>
      </c>
      <c r="C363" t="s">
        <v>674</v>
      </c>
      <c r="D363" t="s">
        <v>82</v>
      </c>
      <c r="E363" t="s">
        <v>479</v>
      </c>
      <c r="F363">
        <v>1.2210000000000001</v>
      </c>
      <c r="G363">
        <v>438</v>
      </c>
      <c r="H363">
        <f t="shared" si="5"/>
        <v>2</v>
      </c>
    </row>
    <row r="364" spans="1:8" x14ac:dyDescent="0.25">
      <c r="A364">
        <v>105</v>
      </c>
      <c r="B364" t="str">
        <f>STANDINGS_WHIP[[#This Row],[Team]]&amp;STANDINGS_WHIP[[#This Row],[League]]</f>
        <v>BABIP McBatflipsMain Event Online March 27 8 pm ET League 2</v>
      </c>
      <c r="C364" t="s">
        <v>305</v>
      </c>
      <c r="D364" t="s">
        <v>24</v>
      </c>
      <c r="E364" t="s">
        <v>479</v>
      </c>
      <c r="F364">
        <v>1.2490000000000001</v>
      </c>
      <c r="G364">
        <v>376</v>
      </c>
      <c r="H364">
        <f t="shared" si="5"/>
        <v>3</v>
      </c>
    </row>
    <row r="365" spans="1:8" x14ac:dyDescent="0.25">
      <c r="A365">
        <v>150</v>
      </c>
      <c r="B365" t="str">
        <f>STANDINGS_WHIP[[#This Row],[Team]]&amp;STANDINGS_WHIP[[#This Row],[League]]</f>
        <v>Team MadaniMain Event Online March 27 8 pm ET League 2</v>
      </c>
      <c r="C365" t="s">
        <v>153</v>
      </c>
      <c r="D365" t="s">
        <v>153</v>
      </c>
      <c r="E365" t="s">
        <v>479</v>
      </c>
      <c r="F365">
        <v>1.264</v>
      </c>
      <c r="G365">
        <v>331</v>
      </c>
      <c r="H365">
        <f t="shared" si="5"/>
        <v>4</v>
      </c>
    </row>
    <row r="366" spans="1:8" x14ac:dyDescent="0.25">
      <c r="A366">
        <v>163</v>
      </c>
      <c r="B366" t="str">
        <f>STANDINGS_WHIP[[#This Row],[Team]]&amp;STANDINGS_WHIP[[#This Row],[League]]</f>
        <v>Jobu VoodooMain Event Online March 27 8 pm ET League 2</v>
      </c>
      <c r="C366" t="s">
        <v>865</v>
      </c>
      <c r="D366" t="s">
        <v>866</v>
      </c>
      <c r="E366" t="s">
        <v>479</v>
      </c>
      <c r="F366">
        <v>1.268</v>
      </c>
      <c r="G366">
        <v>318</v>
      </c>
      <c r="H366">
        <f t="shared" si="5"/>
        <v>5</v>
      </c>
    </row>
    <row r="367" spans="1:8" x14ac:dyDescent="0.25">
      <c r="A367">
        <v>171</v>
      </c>
      <c r="B367" t="str">
        <f>STANDINGS_WHIP[[#This Row],[Team]]&amp;STANDINGS_WHIP[[#This Row],[League]]</f>
        <v>Dyv Bars and Local BandsMain Event Online March 27 8 pm ET League 2</v>
      </c>
      <c r="C367" t="s">
        <v>546</v>
      </c>
      <c r="D367" t="s">
        <v>71</v>
      </c>
      <c r="E367" t="s">
        <v>479</v>
      </c>
      <c r="F367">
        <v>1.2709999999999999</v>
      </c>
      <c r="G367">
        <v>310</v>
      </c>
      <c r="H367">
        <f t="shared" si="5"/>
        <v>6</v>
      </c>
    </row>
    <row r="368" spans="1:8" x14ac:dyDescent="0.25">
      <c r="A368">
        <v>188</v>
      </c>
      <c r="B368" t="str">
        <f>STANDINGS_WHIP[[#This Row],[Team]]&amp;STANDINGS_WHIP[[#This Row],[League]]</f>
        <v>Team LibrosMain Event Online March 27 8 pm ET League 2</v>
      </c>
      <c r="C368" t="s">
        <v>338</v>
      </c>
      <c r="D368" t="s">
        <v>339</v>
      </c>
      <c r="E368" t="s">
        <v>479</v>
      </c>
      <c r="F368">
        <v>1.2749999999999999</v>
      </c>
      <c r="G368">
        <v>293</v>
      </c>
      <c r="H368">
        <f t="shared" si="5"/>
        <v>7</v>
      </c>
    </row>
    <row r="369" spans="1:8" x14ac:dyDescent="0.25">
      <c r="A369">
        <v>193</v>
      </c>
      <c r="B369" t="str">
        <f>STANDINGS_WHIP[[#This Row],[Team]]&amp;STANDINGS_WHIP[[#This Row],[League]]</f>
        <v>Low TalkersMain Event Online March 27 8 pm ET League 2</v>
      </c>
      <c r="C369" t="s">
        <v>189</v>
      </c>
      <c r="D369" t="s">
        <v>190</v>
      </c>
      <c r="E369" t="s">
        <v>479</v>
      </c>
      <c r="F369">
        <v>1.276</v>
      </c>
      <c r="G369">
        <v>288</v>
      </c>
      <c r="H369">
        <f t="shared" si="5"/>
        <v>8</v>
      </c>
    </row>
    <row r="370" spans="1:8" x14ac:dyDescent="0.25">
      <c r="A370">
        <v>202</v>
      </c>
      <c r="B370" t="str">
        <f>STANDINGS_WHIP[[#This Row],[Team]]&amp;STANDINGS_WHIP[[#This Row],[League]]</f>
        <v>Loser 7Main Event Online March 27 8 pm ET League 2</v>
      </c>
      <c r="C370" t="s">
        <v>603</v>
      </c>
      <c r="D370" t="s">
        <v>22</v>
      </c>
      <c r="E370" t="s">
        <v>479</v>
      </c>
      <c r="F370">
        <v>1.2789999999999999</v>
      </c>
      <c r="G370">
        <v>279</v>
      </c>
      <c r="H370">
        <f t="shared" si="5"/>
        <v>9</v>
      </c>
    </row>
    <row r="371" spans="1:8" x14ac:dyDescent="0.25">
      <c r="A371">
        <v>265</v>
      </c>
      <c r="B371" t="str">
        <f>STANDINGS_WHIP[[#This Row],[Team]]&amp;STANDINGS_WHIP[[#This Row],[League]]</f>
        <v>Royal FlushMain Event Online March 27 8 pm ET League 2</v>
      </c>
      <c r="C371" t="s">
        <v>712</v>
      </c>
      <c r="D371" t="s">
        <v>148</v>
      </c>
      <c r="E371" t="s">
        <v>479</v>
      </c>
      <c r="F371">
        <v>1.2989999999999999</v>
      </c>
      <c r="G371">
        <v>216</v>
      </c>
      <c r="H371">
        <f t="shared" si="5"/>
        <v>10</v>
      </c>
    </row>
    <row r="372" spans="1:8" x14ac:dyDescent="0.25">
      <c r="A372">
        <v>366</v>
      </c>
      <c r="B372" t="str">
        <f>STANDINGS_WHIP[[#This Row],[Team]]&amp;STANDINGS_WHIP[[#This Row],[League]]</f>
        <v>Team CameronMain Event Online March 27 8 pm ET League 2</v>
      </c>
      <c r="C372" t="s">
        <v>85</v>
      </c>
      <c r="D372" t="s">
        <v>86</v>
      </c>
      <c r="E372" t="s">
        <v>479</v>
      </c>
      <c r="F372">
        <v>1.33</v>
      </c>
      <c r="G372">
        <v>115</v>
      </c>
      <c r="H372">
        <f t="shared" si="5"/>
        <v>11</v>
      </c>
    </row>
    <row r="373" spans="1:8" x14ac:dyDescent="0.25">
      <c r="A373">
        <v>391</v>
      </c>
      <c r="B373" t="str">
        <f>STANDINGS_WHIP[[#This Row],[Team]]&amp;STANDINGS_WHIP[[#This Row],[League]]</f>
        <v>Hoss CartwrightMain Event Online March 27 8 pm ET League 2</v>
      </c>
      <c r="C373" t="s">
        <v>292</v>
      </c>
      <c r="D373" t="s">
        <v>242</v>
      </c>
      <c r="E373" t="s">
        <v>479</v>
      </c>
      <c r="F373">
        <v>1.34</v>
      </c>
      <c r="G373">
        <v>90</v>
      </c>
      <c r="H373">
        <f t="shared" si="5"/>
        <v>12</v>
      </c>
    </row>
    <row r="374" spans="1:8" x14ac:dyDescent="0.25">
      <c r="A374">
        <v>401</v>
      </c>
      <c r="B374" t="str">
        <f>STANDINGS_WHIP[[#This Row],[Team]]&amp;STANDINGS_WHIP[[#This Row],[League]]</f>
        <v>huskiesMain Event Online March 27 8 pm ET League 2</v>
      </c>
      <c r="C374" t="s">
        <v>675</v>
      </c>
      <c r="D374" t="s">
        <v>107</v>
      </c>
      <c r="E374" t="s">
        <v>479</v>
      </c>
      <c r="F374">
        <v>1.3480000000000001</v>
      </c>
      <c r="G374">
        <v>80</v>
      </c>
      <c r="H374">
        <f t="shared" si="5"/>
        <v>13</v>
      </c>
    </row>
    <row r="375" spans="1:8" x14ac:dyDescent="0.25">
      <c r="A375">
        <v>419</v>
      </c>
      <c r="B375" t="str">
        <f>STANDINGS_WHIP[[#This Row],[Team]]&amp;STANDINGS_WHIP[[#This Row],[League]]</f>
        <v>PiggyMain Event Online March 27 8 pm ET League 2</v>
      </c>
      <c r="C375" t="s">
        <v>317</v>
      </c>
      <c r="D375" t="s">
        <v>318</v>
      </c>
      <c r="E375" t="s">
        <v>479</v>
      </c>
      <c r="F375">
        <v>1.3560000000000001</v>
      </c>
      <c r="G375">
        <v>62</v>
      </c>
      <c r="H375">
        <f t="shared" si="5"/>
        <v>14</v>
      </c>
    </row>
    <row r="376" spans="1:8" x14ac:dyDescent="0.25">
      <c r="A376">
        <v>457</v>
      </c>
      <c r="B376" t="str">
        <f>STANDINGS_WHIP[[#This Row],[Team]]&amp;STANDINGS_WHIP[[#This Row],[League]]</f>
        <v>Baseball sevant 1Main Event Online March 27 8 pm ET League 2</v>
      </c>
      <c r="C376" t="s">
        <v>361</v>
      </c>
      <c r="D376" t="s">
        <v>231</v>
      </c>
      <c r="E376" t="s">
        <v>479</v>
      </c>
      <c r="F376">
        <v>1.3779999999999999</v>
      </c>
      <c r="G376">
        <v>24</v>
      </c>
      <c r="H376">
        <f t="shared" si="5"/>
        <v>15</v>
      </c>
    </row>
    <row r="377" spans="1:8" x14ac:dyDescent="0.25">
      <c r="A377">
        <v>48</v>
      </c>
      <c r="B377" t="str">
        <f>STANDINGS_WHIP[[#This Row],[Team]]&amp;STANDINGS_WHIP[[#This Row],[League]]</f>
        <v>Oaktown 2Main Event Online March 29 8 pm ET League 1</v>
      </c>
      <c r="C377" t="s">
        <v>394</v>
      </c>
      <c r="D377" t="s">
        <v>137</v>
      </c>
      <c r="E377" t="s">
        <v>446</v>
      </c>
      <c r="F377">
        <v>1.2230000000000001</v>
      </c>
      <c r="G377">
        <v>433</v>
      </c>
      <c r="H377">
        <f t="shared" si="5"/>
        <v>1</v>
      </c>
    </row>
    <row r="378" spans="1:8" x14ac:dyDescent="0.25">
      <c r="A378">
        <v>78</v>
      </c>
      <c r="B378" t="str">
        <f>STANDINGS_WHIP[[#This Row],[Team]]&amp;STANDINGS_WHIP[[#This Row],[League]]</f>
        <v>Zach AttackMain Event Online March 29 8 pm ET League 1</v>
      </c>
      <c r="C378" t="s">
        <v>513</v>
      </c>
      <c r="D378" t="s">
        <v>374</v>
      </c>
      <c r="E378" t="s">
        <v>446</v>
      </c>
      <c r="F378">
        <v>1.2370000000000001</v>
      </c>
      <c r="G378">
        <v>403</v>
      </c>
      <c r="H378">
        <f t="shared" si="5"/>
        <v>2</v>
      </c>
    </row>
    <row r="379" spans="1:8" x14ac:dyDescent="0.25">
      <c r="A379">
        <v>152</v>
      </c>
      <c r="B379" t="str">
        <f>STANDINGS_WHIP[[#This Row],[Team]]&amp;STANDINGS_WHIP[[#This Row],[League]]</f>
        <v>Chico Lind's Hermanos - MAIN 3/29Main Event Online March 29 8 pm ET League 1</v>
      </c>
      <c r="C379" t="s">
        <v>713</v>
      </c>
      <c r="D379" t="s">
        <v>185</v>
      </c>
      <c r="E379" t="s">
        <v>446</v>
      </c>
      <c r="F379">
        <v>1.2649999999999999</v>
      </c>
      <c r="G379">
        <v>329</v>
      </c>
      <c r="H379">
        <f t="shared" si="5"/>
        <v>3</v>
      </c>
    </row>
    <row r="380" spans="1:8" x14ac:dyDescent="0.25">
      <c r="A380">
        <v>160</v>
      </c>
      <c r="B380" t="str">
        <f>STANDINGS_WHIP[[#This Row],[Team]]&amp;STANDINGS_WHIP[[#This Row],[League]]</f>
        <v>HAMILTONMain Event Online March 29 8 pm ET League 1</v>
      </c>
      <c r="C380" t="s">
        <v>523</v>
      </c>
      <c r="D380" t="s">
        <v>79</v>
      </c>
      <c r="E380" t="s">
        <v>446</v>
      </c>
      <c r="F380">
        <v>1.2669999999999999</v>
      </c>
      <c r="G380">
        <v>321</v>
      </c>
      <c r="H380">
        <f t="shared" si="5"/>
        <v>4</v>
      </c>
    </row>
    <row r="381" spans="1:8" x14ac:dyDescent="0.25">
      <c r="A381">
        <v>180</v>
      </c>
      <c r="B381" t="str">
        <f>STANDINGS_WHIP[[#This Row],[Team]]&amp;STANDINGS_WHIP[[#This Row],[League]]</f>
        <v>King of QueensMain Event Online March 29 8 pm ET League 1</v>
      </c>
      <c r="C381" t="s">
        <v>105</v>
      </c>
      <c r="D381" t="s">
        <v>106</v>
      </c>
      <c r="E381" t="s">
        <v>446</v>
      </c>
      <c r="F381">
        <v>1.272</v>
      </c>
      <c r="G381">
        <v>301</v>
      </c>
      <c r="H381">
        <f t="shared" si="5"/>
        <v>5</v>
      </c>
    </row>
    <row r="382" spans="1:8" x14ac:dyDescent="0.25">
      <c r="A382">
        <v>195</v>
      </c>
      <c r="B382" t="str">
        <f>STANDINGS_WHIP[[#This Row],[Team]]&amp;STANDINGS_WHIP[[#This Row],[League]]</f>
        <v>Dead RedMain Event Online March 29 8 pm ET League 1</v>
      </c>
      <c r="C382" t="s">
        <v>325</v>
      </c>
      <c r="D382" t="s">
        <v>327</v>
      </c>
      <c r="E382" t="s">
        <v>446</v>
      </c>
      <c r="F382">
        <v>1.276</v>
      </c>
      <c r="G382">
        <v>286</v>
      </c>
      <c r="H382">
        <f t="shared" si="5"/>
        <v>6</v>
      </c>
    </row>
    <row r="383" spans="1:8" x14ac:dyDescent="0.25">
      <c r="A383">
        <v>201</v>
      </c>
      <c r="B383" t="str">
        <f>STANDINGS_WHIP[[#This Row],[Team]]&amp;STANDINGS_WHIP[[#This Row],[League]]</f>
        <v>Team thomasMain Event Online March 29 8 pm ET League 1</v>
      </c>
      <c r="C383" t="s">
        <v>695</v>
      </c>
      <c r="D383" t="s">
        <v>696</v>
      </c>
      <c r="E383" t="s">
        <v>446</v>
      </c>
      <c r="F383">
        <v>1.2789999999999999</v>
      </c>
      <c r="G383">
        <v>280</v>
      </c>
      <c r="H383">
        <f t="shared" si="5"/>
        <v>7</v>
      </c>
    </row>
    <row r="384" spans="1:8" x14ac:dyDescent="0.25">
      <c r="A384">
        <v>203</v>
      </c>
      <c r="B384" t="str">
        <f>STANDINGS_WHIP[[#This Row],[Team]]&amp;STANDINGS_WHIP[[#This Row],[League]]</f>
        <v>Jedi Mind TrickMain Event Online March 29 8 pm ET League 1</v>
      </c>
      <c r="C384" t="s">
        <v>171</v>
      </c>
      <c r="D384" t="s">
        <v>172</v>
      </c>
      <c r="E384" t="s">
        <v>446</v>
      </c>
      <c r="F384">
        <v>1.2789999999999999</v>
      </c>
      <c r="G384">
        <v>278</v>
      </c>
      <c r="H384">
        <f t="shared" si="5"/>
        <v>8</v>
      </c>
    </row>
    <row r="385" spans="1:8" x14ac:dyDescent="0.25">
      <c r="A385">
        <v>327</v>
      </c>
      <c r="B385" t="str">
        <f>STANDINGS_WHIP[[#This Row],[Team]]&amp;STANDINGS_WHIP[[#This Row],[League]]</f>
        <v>EM 33 BOMain Event Online March 29 8 pm ET League 1</v>
      </c>
      <c r="C385" t="s">
        <v>774</v>
      </c>
      <c r="D385" t="s">
        <v>775</v>
      </c>
      <c r="E385" t="s">
        <v>446</v>
      </c>
      <c r="F385">
        <v>1.3169999999999999</v>
      </c>
      <c r="G385">
        <v>154</v>
      </c>
      <c r="H385">
        <f t="shared" si="5"/>
        <v>9</v>
      </c>
    </row>
    <row r="386" spans="1:8" x14ac:dyDescent="0.25">
      <c r="A386">
        <v>328</v>
      </c>
      <c r="B386" t="str">
        <f>STANDINGS_WHIP[[#This Row],[Team]]&amp;STANDINGS_WHIP[[#This Row],[League]]</f>
        <v>Pine Tar Pros- ME2Main Event Online March 29 8 pm ET League 1</v>
      </c>
      <c r="C386" t="s">
        <v>376</v>
      </c>
      <c r="D386" t="s">
        <v>50</v>
      </c>
      <c r="E386" t="s">
        <v>446</v>
      </c>
      <c r="F386">
        <v>1.3169999999999999</v>
      </c>
      <c r="G386">
        <v>153</v>
      </c>
      <c r="H386">
        <f t="shared" ref="H386:H449" si="6">IF(E386=E385,H385+1,1)</f>
        <v>10</v>
      </c>
    </row>
    <row r="387" spans="1:8" x14ac:dyDescent="0.25">
      <c r="A387">
        <v>348</v>
      </c>
      <c r="B387" t="str">
        <f>STANDINGS_WHIP[[#This Row],[Team]]&amp;STANDINGS_WHIP[[#This Row],[League]]</f>
        <v>Triple AMain Event Online March 29 8 pm ET League 1</v>
      </c>
      <c r="C387" t="s">
        <v>259</v>
      </c>
      <c r="D387" t="s">
        <v>614</v>
      </c>
      <c r="E387" t="s">
        <v>446</v>
      </c>
      <c r="F387">
        <v>1.323</v>
      </c>
      <c r="G387">
        <v>133</v>
      </c>
      <c r="H387">
        <f t="shared" si="6"/>
        <v>11</v>
      </c>
    </row>
    <row r="388" spans="1:8" x14ac:dyDescent="0.25">
      <c r="A388">
        <v>356</v>
      </c>
      <c r="B388" t="str">
        <f>STANDINGS_WHIP[[#This Row],[Team]]&amp;STANDINGS_WHIP[[#This Row],[League]]</f>
        <v>Fresh Ripe PeachesMain Event Online March 29 8 pm ET League 1</v>
      </c>
      <c r="C388" t="s">
        <v>296</v>
      </c>
      <c r="D388" t="s">
        <v>297</v>
      </c>
      <c r="E388" t="s">
        <v>446</v>
      </c>
      <c r="F388">
        <v>1.325</v>
      </c>
      <c r="G388">
        <v>125</v>
      </c>
      <c r="H388">
        <f t="shared" si="6"/>
        <v>12</v>
      </c>
    </row>
    <row r="389" spans="1:8" x14ac:dyDescent="0.25">
      <c r="A389">
        <v>363</v>
      </c>
      <c r="B389" t="str">
        <f>STANDINGS_WHIP[[#This Row],[Team]]&amp;STANDINGS_WHIP[[#This Row],[League]]</f>
        <v>Capitol HillMain Event Online March 29 8 pm ET League 1</v>
      </c>
      <c r="C389" t="s">
        <v>822</v>
      </c>
      <c r="D389" t="s">
        <v>823</v>
      </c>
      <c r="E389" t="s">
        <v>446</v>
      </c>
      <c r="F389">
        <v>1.3280000000000001</v>
      </c>
      <c r="G389">
        <v>118</v>
      </c>
      <c r="H389">
        <f t="shared" si="6"/>
        <v>13</v>
      </c>
    </row>
    <row r="390" spans="1:8" x14ac:dyDescent="0.25">
      <c r="A390">
        <v>378</v>
      </c>
      <c r="B390" t="str">
        <f>STANDINGS_WHIP[[#This Row],[Team]]&amp;STANDINGS_WHIP[[#This Row],[League]]</f>
        <v>This one's for Pete!!Main Event Online March 29 8 pm ET League 1</v>
      </c>
      <c r="C390" t="s">
        <v>611</v>
      </c>
      <c r="D390" t="s">
        <v>234</v>
      </c>
      <c r="E390" t="s">
        <v>446</v>
      </c>
      <c r="F390">
        <v>1.3340000000000001</v>
      </c>
      <c r="G390">
        <v>103</v>
      </c>
      <c r="H390">
        <f t="shared" si="6"/>
        <v>14</v>
      </c>
    </row>
    <row r="391" spans="1:8" x14ac:dyDescent="0.25">
      <c r="A391">
        <v>452</v>
      </c>
      <c r="B391" t="str">
        <f>STANDINGS_WHIP[[#This Row],[Team]]&amp;STANDINGS_WHIP[[#This Row],[League]]</f>
        <v>Ice Cold BatsMain Event Online March 29 8 pm ET League 1</v>
      </c>
      <c r="C391" t="s">
        <v>872</v>
      </c>
      <c r="D391" t="s">
        <v>874</v>
      </c>
      <c r="E391" t="s">
        <v>446</v>
      </c>
      <c r="F391">
        <v>1.3740000000000001</v>
      </c>
      <c r="G391">
        <v>29</v>
      </c>
      <c r="H391">
        <f t="shared" si="6"/>
        <v>15</v>
      </c>
    </row>
    <row r="392" spans="1:8" x14ac:dyDescent="0.25">
      <c r="A392">
        <v>4</v>
      </c>
      <c r="B392" t="str">
        <f>STANDINGS_WHIP[[#This Row],[Team]]&amp;STANDINGS_WHIP[[#This Row],[League]]</f>
        <v>Money IIMain Event Online March 29 8 pm ET League 2</v>
      </c>
      <c r="C392" t="s">
        <v>424</v>
      </c>
      <c r="D392" t="s">
        <v>67</v>
      </c>
      <c r="E392" t="s">
        <v>425</v>
      </c>
      <c r="F392">
        <v>1.1519999999999999</v>
      </c>
      <c r="G392">
        <v>477</v>
      </c>
      <c r="H392">
        <f t="shared" si="6"/>
        <v>1</v>
      </c>
    </row>
    <row r="393" spans="1:8" x14ac:dyDescent="0.25">
      <c r="A393">
        <v>40</v>
      </c>
      <c r="B393" t="str">
        <f>STANDINGS_WHIP[[#This Row],[Team]]&amp;STANDINGS_WHIP[[#This Row],[League]]</f>
        <v>MustSeeTV314{M2}Main Event Online March 29 8 pm ET League 2</v>
      </c>
      <c r="C393" t="s">
        <v>460</v>
      </c>
      <c r="D393" t="s">
        <v>40</v>
      </c>
      <c r="E393" t="s">
        <v>425</v>
      </c>
      <c r="F393">
        <v>1.2190000000000001</v>
      </c>
      <c r="G393">
        <v>441</v>
      </c>
      <c r="H393">
        <f t="shared" si="6"/>
        <v>2</v>
      </c>
    </row>
    <row r="394" spans="1:8" x14ac:dyDescent="0.25">
      <c r="A394">
        <v>113</v>
      </c>
      <c r="B394" t="str">
        <f>STANDINGS_WHIP[[#This Row],[Team]]&amp;STANDINGS_WHIP[[#This Row],[League]]</f>
        <v>The Baseball FuriesMain Event Online March 29 8 pm ET League 2</v>
      </c>
      <c r="C394" t="s">
        <v>558</v>
      </c>
      <c r="D394" t="s">
        <v>559</v>
      </c>
      <c r="E394" t="s">
        <v>425</v>
      </c>
      <c r="F394">
        <v>1.2509999999999999</v>
      </c>
      <c r="G394">
        <v>368</v>
      </c>
      <c r="H394">
        <f t="shared" si="6"/>
        <v>3</v>
      </c>
    </row>
    <row r="395" spans="1:8" x14ac:dyDescent="0.25">
      <c r="A395">
        <v>187</v>
      </c>
      <c r="B395" t="str">
        <f>STANDINGS_WHIP[[#This Row],[Team]]&amp;STANDINGS_WHIP[[#This Row],[League]]</f>
        <v>deadmoney4Main Event Online March 29 8 pm ET League 2</v>
      </c>
      <c r="C395" t="s">
        <v>284</v>
      </c>
      <c r="D395" t="s">
        <v>53</v>
      </c>
      <c r="E395" t="s">
        <v>425</v>
      </c>
      <c r="F395">
        <v>1.2749999999999999</v>
      </c>
      <c r="G395">
        <v>294</v>
      </c>
      <c r="H395">
        <f t="shared" si="6"/>
        <v>4</v>
      </c>
    </row>
    <row r="396" spans="1:8" x14ac:dyDescent="0.25">
      <c r="A396">
        <v>220</v>
      </c>
      <c r="B396" t="str">
        <f>STANDINGS_WHIP[[#This Row],[Team]]&amp;STANDINGS_WHIP[[#This Row],[League]]</f>
        <v>shorty043Main Event Online March 29 8 pm ET League 2</v>
      </c>
      <c r="C396" t="s">
        <v>489</v>
      </c>
      <c r="D396" t="s">
        <v>490</v>
      </c>
      <c r="E396" t="s">
        <v>425</v>
      </c>
      <c r="F396">
        <v>1.2849999999999999</v>
      </c>
      <c r="G396">
        <v>261</v>
      </c>
      <c r="H396">
        <f t="shared" si="6"/>
        <v>5</v>
      </c>
    </row>
    <row r="397" spans="1:8" x14ac:dyDescent="0.25">
      <c r="A397">
        <v>222</v>
      </c>
      <c r="B397" t="str">
        <f>STANDINGS_WHIP[[#This Row],[Team]]&amp;STANDINGS_WHIP[[#This Row],[League]]</f>
        <v>DiamondkingMain Event Online March 29 8 pm ET League 2</v>
      </c>
      <c r="C397" t="s">
        <v>773</v>
      </c>
      <c r="D397" t="s">
        <v>232</v>
      </c>
      <c r="E397" t="s">
        <v>425</v>
      </c>
      <c r="F397">
        <v>1.2849999999999999</v>
      </c>
      <c r="G397">
        <v>259</v>
      </c>
      <c r="H397">
        <f t="shared" si="6"/>
        <v>6</v>
      </c>
    </row>
    <row r="398" spans="1:8" x14ac:dyDescent="0.25">
      <c r="A398">
        <v>231</v>
      </c>
      <c r="B398" t="str">
        <f>STANDINGS_WHIP[[#This Row],[Team]]&amp;STANDINGS_WHIP[[#This Row],[League]]</f>
        <v>Price CollusionMain Event Online March 29 8 pm ET League 2</v>
      </c>
      <c r="C398" t="s">
        <v>793</v>
      </c>
      <c r="D398" t="s">
        <v>794</v>
      </c>
      <c r="E398" t="s">
        <v>425</v>
      </c>
      <c r="F398">
        <v>1.2869999999999999</v>
      </c>
      <c r="G398">
        <v>250</v>
      </c>
      <c r="H398">
        <f t="shared" si="6"/>
        <v>7</v>
      </c>
    </row>
    <row r="399" spans="1:8" x14ac:dyDescent="0.25">
      <c r="A399">
        <v>243</v>
      </c>
      <c r="B399" t="str">
        <f>STANDINGS_WHIP[[#This Row],[Team]]&amp;STANDINGS_WHIP[[#This Row],[League]]</f>
        <v>Tre DogMain Event Online March 29 8 pm ET League 2</v>
      </c>
      <c r="C399" t="s">
        <v>656</v>
      </c>
      <c r="D399" t="s">
        <v>657</v>
      </c>
      <c r="E399" t="s">
        <v>425</v>
      </c>
      <c r="F399">
        <v>1.29</v>
      </c>
      <c r="G399">
        <v>238</v>
      </c>
      <c r="H399">
        <f t="shared" si="6"/>
        <v>8</v>
      </c>
    </row>
    <row r="400" spans="1:8" x14ac:dyDescent="0.25">
      <c r="A400">
        <v>246</v>
      </c>
      <c r="B400" t="str">
        <f>STANDINGS_WHIP[[#This Row],[Team]]&amp;STANDINGS_WHIP[[#This Row],[League]]</f>
        <v>CC's DesperadosMain Event Online March 29 8 pm ET League 2</v>
      </c>
      <c r="C400" t="s">
        <v>157</v>
      </c>
      <c r="D400" t="s">
        <v>561</v>
      </c>
      <c r="E400" t="s">
        <v>425</v>
      </c>
      <c r="F400">
        <v>1.292</v>
      </c>
      <c r="G400">
        <v>235</v>
      </c>
      <c r="H400">
        <f t="shared" si="6"/>
        <v>9</v>
      </c>
    </row>
    <row r="401" spans="1:8" x14ac:dyDescent="0.25">
      <c r="A401">
        <v>260</v>
      </c>
      <c r="B401" t="str">
        <f>STANDINGS_WHIP[[#This Row],[Team]]&amp;STANDINGS_WHIP[[#This Row],[League]]</f>
        <v>30M Dollar MauerMain Event Online March 29 8 pm ET League 2</v>
      </c>
      <c r="C401" t="s">
        <v>660</v>
      </c>
      <c r="D401" t="s">
        <v>661</v>
      </c>
      <c r="E401" t="s">
        <v>425</v>
      </c>
      <c r="F401">
        <v>1.2969999999999999</v>
      </c>
      <c r="G401">
        <v>221</v>
      </c>
      <c r="H401">
        <f t="shared" si="6"/>
        <v>10</v>
      </c>
    </row>
    <row r="402" spans="1:8" x14ac:dyDescent="0.25">
      <c r="A402">
        <v>288</v>
      </c>
      <c r="B402" t="str">
        <f>STANDINGS_WHIP[[#This Row],[Team]]&amp;STANDINGS_WHIP[[#This Row],[League]]</f>
        <v>Tigers SlappyMain Event Online March 29 8 pm ET League 2</v>
      </c>
      <c r="C402" t="s">
        <v>54</v>
      </c>
      <c r="D402" t="s">
        <v>55</v>
      </c>
      <c r="E402" t="s">
        <v>425</v>
      </c>
      <c r="F402">
        <v>1.304</v>
      </c>
      <c r="G402">
        <v>193</v>
      </c>
      <c r="H402">
        <f t="shared" si="6"/>
        <v>11</v>
      </c>
    </row>
    <row r="403" spans="1:8" x14ac:dyDescent="0.25">
      <c r="A403">
        <v>342</v>
      </c>
      <c r="B403" t="str">
        <f>STANDINGS_WHIP[[#This Row],[Team]]&amp;STANDINGS_WHIP[[#This Row],[League]]</f>
        <v>Dialed SauceMain Event Online March 29 8 pm ET League 2</v>
      </c>
      <c r="C403" t="s">
        <v>817</v>
      </c>
      <c r="D403" t="s">
        <v>208</v>
      </c>
      <c r="E403" t="s">
        <v>425</v>
      </c>
      <c r="F403">
        <v>1.3220000000000001</v>
      </c>
      <c r="G403">
        <v>139</v>
      </c>
      <c r="H403">
        <f t="shared" si="6"/>
        <v>12</v>
      </c>
    </row>
    <row r="404" spans="1:8" x14ac:dyDescent="0.25">
      <c r="A404">
        <v>381</v>
      </c>
      <c r="B404" t="str">
        <f>STANDINGS_WHIP[[#This Row],[Team]]&amp;STANDINGS_WHIP[[#This Row],[League]]</f>
        <v>Captain MorganMain Event Online March 29 8 pm ET League 2</v>
      </c>
      <c r="C404" t="s">
        <v>554</v>
      </c>
      <c r="D404" t="s">
        <v>555</v>
      </c>
      <c r="E404" t="s">
        <v>425</v>
      </c>
      <c r="F404">
        <v>1.3360000000000001</v>
      </c>
      <c r="G404">
        <v>100</v>
      </c>
      <c r="H404">
        <f t="shared" si="6"/>
        <v>13</v>
      </c>
    </row>
    <row r="405" spans="1:8" x14ac:dyDescent="0.25">
      <c r="A405">
        <v>459</v>
      </c>
      <c r="B405" t="str">
        <f>STANDINGS_WHIP[[#This Row],[Team]]&amp;STANDINGS_WHIP[[#This Row],[League]]</f>
        <v>We Did Not SuckMain Event Online March 29 8 pm ET League 2</v>
      </c>
      <c r="C405" t="s">
        <v>737</v>
      </c>
      <c r="D405" t="s">
        <v>739</v>
      </c>
      <c r="E405" t="s">
        <v>425</v>
      </c>
      <c r="F405">
        <v>1.38</v>
      </c>
      <c r="G405">
        <v>22</v>
      </c>
      <c r="H405">
        <f t="shared" si="6"/>
        <v>14</v>
      </c>
    </row>
    <row r="406" spans="1:8" x14ac:dyDescent="0.25">
      <c r="A406">
        <v>468</v>
      </c>
      <c r="B406" t="str">
        <f>STANDINGS_WHIP[[#This Row],[Team]]&amp;STANDINGS_WHIP[[#This Row],[League]]</f>
        <v>MillertimeMain Event Online March 29 8 pm ET League 2</v>
      </c>
      <c r="C406" t="s">
        <v>809</v>
      </c>
      <c r="D406" t="s">
        <v>810</v>
      </c>
      <c r="E406" t="s">
        <v>425</v>
      </c>
      <c r="F406">
        <v>1.3979999999999999</v>
      </c>
      <c r="G406">
        <v>13</v>
      </c>
      <c r="H406">
        <f t="shared" si="6"/>
        <v>15</v>
      </c>
    </row>
    <row r="407" spans="1:8" x14ac:dyDescent="0.25">
      <c r="A407">
        <v>46</v>
      </c>
      <c r="B407" t="str">
        <f>STANDINGS_WHIP[[#This Row],[Team]]&amp;STANDINGS_WHIP[[#This Row],[League]]</f>
        <v>Trunk MonkeyMain Event Online March 29 8 pm ET League 3</v>
      </c>
      <c r="C407" t="s">
        <v>438</v>
      </c>
      <c r="D407" t="s">
        <v>439</v>
      </c>
      <c r="E407" t="s">
        <v>440</v>
      </c>
      <c r="F407">
        <v>1.2210000000000001</v>
      </c>
      <c r="G407">
        <v>435</v>
      </c>
      <c r="H407">
        <f t="shared" si="6"/>
        <v>1</v>
      </c>
    </row>
    <row r="408" spans="1:8" x14ac:dyDescent="0.25">
      <c r="A408">
        <v>73</v>
      </c>
      <c r="B408" t="str">
        <f>STANDINGS_WHIP[[#This Row],[Team]]&amp;STANDINGS_WHIP[[#This Row],[League]]</f>
        <v>AKA ShempMain Event Online March 29 8 pm ET League 3</v>
      </c>
      <c r="C408" t="s">
        <v>679</v>
      </c>
      <c r="D408" t="s">
        <v>680</v>
      </c>
      <c r="E408" t="s">
        <v>440</v>
      </c>
      <c r="F408">
        <v>1.234</v>
      </c>
      <c r="G408">
        <v>408</v>
      </c>
      <c r="H408">
        <f t="shared" si="6"/>
        <v>2</v>
      </c>
    </row>
    <row r="409" spans="1:8" x14ac:dyDescent="0.25">
      <c r="A409">
        <v>74</v>
      </c>
      <c r="B409" t="str">
        <f>STANDINGS_WHIP[[#This Row],[Team]]&amp;STANDINGS_WHIP[[#This Row],[League]]</f>
        <v>Team ShookMain Event Online March 29 8 pm ET League 3</v>
      </c>
      <c r="C409" t="s">
        <v>323</v>
      </c>
      <c r="D409" t="s">
        <v>168</v>
      </c>
      <c r="E409" t="s">
        <v>440</v>
      </c>
      <c r="F409">
        <v>1.2350000000000001</v>
      </c>
      <c r="G409">
        <v>407</v>
      </c>
      <c r="H409">
        <f t="shared" si="6"/>
        <v>3</v>
      </c>
    </row>
    <row r="410" spans="1:8" x14ac:dyDescent="0.25">
      <c r="A410">
        <v>115</v>
      </c>
      <c r="B410" t="str">
        <f>STANDINGS_WHIP[[#This Row],[Team]]&amp;STANDINGS_WHIP[[#This Row],[League]]</f>
        <v>Cool GuysMain Event Online March 29 8 pm ET League 3</v>
      </c>
      <c r="C410" t="s">
        <v>540</v>
      </c>
      <c r="D410" t="s">
        <v>541</v>
      </c>
      <c r="E410" t="s">
        <v>440</v>
      </c>
      <c r="F410">
        <v>1.252</v>
      </c>
      <c r="G410">
        <v>366</v>
      </c>
      <c r="H410">
        <f t="shared" si="6"/>
        <v>4</v>
      </c>
    </row>
    <row r="411" spans="1:8" x14ac:dyDescent="0.25">
      <c r="A411">
        <v>139</v>
      </c>
      <c r="B411" t="str">
        <f>STANDINGS_WHIP[[#This Row],[Team]]&amp;STANDINGS_WHIP[[#This Row],[League]]</f>
        <v>Wiffle Ball Legends (one shot edition)Main Event Online March 29 8 pm ET League 3</v>
      </c>
      <c r="C411" t="s">
        <v>645</v>
      </c>
      <c r="D411" t="s">
        <v>646</v>
      </c>
      <c r="E411" t="s">
        <v>440</v>
      </c>
      <c r="F411">
        <v>1.26</v>
      </c>
      <c r="G411">
        <v>342</v>
      </c>
      <c r="H411">
        <f t="shared" si="6"/>
        <v>5</v>
      </c>
    </row>
    <row r="412" spans="1:8" x14ac:dyDescent="0.25">
      <c r="A412">
        <v>165</v>
      </c>
      <c r="B412" t="str">
        <f>STANDINGS_WHIP[[#This Row],[Team]]&amp;STANDINGS_WHIP[[#This Row],[League]]</f>
        <v>Home Run DerbiesMain Event Online March 29 8 pm ET League 3</v>
      </c>
      <c r="C412" t="s">
        <v>448</v>
      </c>
      <c r="D412" t="s">
        <v>343</v>
      </c>
      <c r="E412" t="s">
        <v>440</v>
      </c>
      <c r="F412">
        <v>1.268</v>
      </c>
      <c r="G412">
        <v>316</v>
      </c>
      <c r="H412">
        <f t="shared" si="6"/>
        <v>6</v>
      </c>
    </row>
    <row r="413" spans="1:8" x14ac:dyDescent="0.25">
      <c r="A413">
        <v>227</v>
      </c>
      <c r="B413" t="str">
        <f>STANDINGS_WHIP[[#This Row],[Team]]&amp;STANDINGS_WHIP[[#This Row],[League]]</f>
        <v>Loser 6Main Event Online March 29 8 pm ET League 3</v>
      </c>
      <c r="C413" t="s">
        <v>669</v>
      </c>
      <c r="D413" t="s">
        <v>22</v>
      </c>
      <c r="E413" t="s">
        <v>440</v>
      </c>
      <c r="F413">
        <v>1.286</v>
      </c>
      <c r="G413">
        <v>254</v>
      </c>
      <c r="H413">
        <f t="shared" si="6"/>
        <v>7</v>
      </c>
    </row>
    <row r="414" spans="1:8" x14ac:dyDescent="0.25">
      <c r="A414">
        <v>228</v>
      </c>
      <c r="B414" t="str">
        <f>STANDINGS_WHIP[[#This Row],[Team]]&amp;STANDINGS_WHIP[[#This Row],[League]]</f>
        <v>moversMain Event Online March 29 8 pm ET League 3</v>
      </c>
      <c r="C414" t="s">
        <v>201</v>
      </c>
      <c r="D414" t="s">
        <v>202</v>
      </c>
      <c r="E414" t="s">
        <v>440</v>
      </c>
      <c r="F414">
        <v>1.286</v>
      </c>
      <c r="G414">
        <v>253</v>
      </c>
      <c r="H414">
        <f t="shared" si="6"/>
        <v>8</v>
      </c>
    </row>
    <row r="415" spans="1:8" x14ac:dyDescent="0.25">
      <c r="A415">
        <v>262</v>
      </c>
      <c r="B415" t="str">
        <f>STANDINGS_WHIP[[#This Row],[Team]]&amp;STANDINGS_WHIP[[#This Row],[League]]</f>
        <v>Smelly SheetMain Event Online March 29 8 pm ET League 3</v>
      </c>
      <c r="C415" t="s">
        <v>288</v>
      </c>
      <c r="D415" t="s">
        <v>289</v>
      </c>
      <c r="E415" t="s">
        <v>440</v>
      </c>
      <c r="F415">
        <v>1.298</v>
      </c>
      <c r="G415">
        <v>219</v>
      </c>
      <c r="H415">
        <f t="shared" si="6"/>
        <v>9</v>
      </c>
    </row>
    <row r="416" spans="1:8" x14ac:dyDescent="0.25">
      <c r="A416">
        <v>272</v>
      </c>
      <c r="B416" t="str">
        <f>STANDINGS_WHIP[[#This Row],[Team]]&amp;STANDINGS_WHIP[[#This Row],[League]]</f>
        <v>Hot BoxMain Event Online March 29 8 pm ET League 3</v>
      </c>
      <c r="C416" t="s">
        <v>807</v>
      </c>
      <c r="D416" t="s">
        <v>808</v>
      </c>
      <c r="E416" t="s">
        <v>440</v>
      </c>
      <c r="F416">
        <v>1.2989999999999999</v>
      </c>
      <c r="G416">
        <v>209</v>
      </c>
      <c r="H416">
        <f t="shared" si="6"/>
        <v>10</v>
      </c>
    </row>
    <row r="417" spans="1:8" x14ac:dyDescent="0.25">
      <c r="A417">
        <v>341</v>
      </c>
      <c r="B417" t="str">
        <f>STANDINGS_WHIP[[#This Row],[Team]]&amp;STANDINGS_WHIP[[#This Row],[League]]</f>
        <v>Hell Bent For LeatherMain Event Online March 29 8 pm ET League 3</v>
      </c>
      <c r="C417" t="s">
        <v>414</v>
      </c>
      <c r="D417" t="s">
        <v>92</v>
      </c>
      <c r="E417" t="s">
        <v>440</v>
      </c>
      <c r="F417">
        <v>1.3220000000000001</v>
      </c>
      <c r="G417">
        <v>140</v>
      </c>
      <c r="H417">
        <f t="shared" si="6"/>
        <v>11</v>
      </c>
    </row>
    <row r="418" spans="1:8" x14ac:dyDescent="0.25">
      <c r="A418">
        <v>347</v>
      </c>
      <c r="B418" t="str">
        <f>STANDINGS_WHIP[[#This Row],[Team]]&amp;STANDINGS_WHIP[[#This Row],[League]]</f>
        <v>Team BalchMain Event Online March 29 8 pm ET League 3</v>
      </c>
      <c r="C418" t="s">
        <v>658</v>
      </c>
      <c r="D418" t="s">
        <v>659</v>
      </c>
      <c r="E418" t="s">
        <v>440</v>
      </c>
      <c r="F418">
        <v>1.323</v>
      </c>
      <c r="G418">
        <v>134</v>
      </c>
      <c r="H418">
        <f t="shared" si="6"/>
        <v>12</v>
      </c>
    </row>
    <row r="419" spans="1:8" x14ac:dyDescent="0.25">
      <c r="A419">
        <v>399</v>
      </c>
      <c r="B419" t="str">
        <f>STANDINGS_WHIP[[#This Row],[Team]]&amp;STANDINGS_WHIP[[#This Row],[League]]</f>
        <v>The SouthsidersMain Event Online March 29 8 pm ET League 3</v>
      </c>
      <c r="C419" t="s">
        <v>697</v>
      </c>
      <c r="D419" t="s">
        <v>220</v>
      </c>
      <c r="E419" t="s">
        <v>440</v>
      </c>
      <c r="F419">
        <v>1.3460000000000001</v>
      </c>
      <c r="G419">
        <v>82</v>
      </c>
      <c r="H419">
        <f t="shared" si="6"/>
        <v>13</v>
      </c>
    </row>
    <row r="420" spans="1:8" x14ac:dyDescent="0.25">
      <c r="A420">
        <v>433</v>
      </c>
      <c r="B420" t="str">
        <f>STANDINGS_WHIP[[#This Row],[Team]]&amp;STANDINGS_WHIP[[#This Row],[League]]</f>
        <v>The Ballad of BallschnobleMain Event Online March 29 8 pm ET League 3</v>
      </c>
      <c r="C420" t="s">
        <v>615</v>
      </c>
      <c r="D420" t="s">
        <v>616</v>
      </c>
      <c r="E420" t="s">
        <v>440</v>
      </c>
      <c r="F420">
        <v>1.365</v>
      </c>
      <c r="G420">
        <v>48</v>
      </c>
      <c r="H420">
        <f t="shared" si="6"/>
        <v>14</v>
      </c>
    </row>
    <row r="421" spans="1:8" x14ac:dyDescent="0.25">
      <c r="A421">
        <v>479</v>
      </c>
      <c r="B421" t="str">
        <f>STANDINGS_WHIP[[#This Row],[Team]]&amp;STANDINGS_WHIP[[#This Row],[League]]</f>
        <v>Buy Some InsuranceMain Event Online March 29 8 pm ET League 3</v>
      </c>
      <c r="C421" t="s">
        <v>882</v>
      </c>
      <c r="D421" t="s">
        <v>883</v>
      </c>
      <c r="E421" t="s">
        <v>440</v>
      </c>
      <c r="F421">
        <v>1.4279999999999999</v>
      </c>
      <c r="G421">
        <v>2</v>
      </c>
      <c r="H421">
        <f t="shared" si="6"/>
        <v>15</v>
      </c>
    </row>
    <row r="422" spans="1:8" x14ac:dyDescent="0.25">
      <c r="A422">
        <v>25</v>
      </c>
      <c r="B422" t="str">
        <f>STANDINGS_WHIP[[#This Row],[Team]]&amp;STANDINGS_WHIP[[#This Row],[League]]</f>
        <v>Texas ConnectionMain Event Online March 29 8 pm ET League 4</v>
      </c>
      <c r="C422" t="s">
        <v>165</v>
      </c>
      <c r="D422" t="s">
        <v>19</v>
      </c>
      <c r="E422" t="s">
        <v>426</v>
      </c>
      <c r="F422">
        <v>1.204</v>
      </c>
      <c r="G422">
        <v>456</v>
      </c>
      <c r="H422">
        <f t="shared" si="6"/>
        <v>1</v>
      </c>
    </row>
    <row r="423" spans="1:8" x14ac:dyDescent="0.25">
      <c r="A423">
        <v>30</v>
      </c>
      <c r="B423" t="str">
        <f>STANDINGS_WHIP[[#This Row],[Team]]&amp;STANDINGS_WHIP[[#This Row],[League]]</f>
        <v>BABIP McBatflipsMain Event Online March 29 8 pm ET League 4</v>
      </c>
      <c r="C423" t="s">
        <v>305</v>
      </c>
      <c r="D423" t="s">
        <v>24</v>
      </c>
      <c r="E423" t="s">
        <v>426</v>
      </c>
      <c r="F423">
        <v>1.21</v>
      </c>
      <c r="G423">
        <v>451</v>
      </c>
      <c r="H423">
        <f t="shared" si="6"/>
        <v>2</v>
      </c>
    </row>
    <row r="424" spans="1:8" x14ac:dyDescent="0.25">
      <c r="A424">
        <v>49</v>
      </c>
      <c r="B424" t="str">
        <f>STANDINGS_WHIP[[#This Row],[Team]]&amp;STANDINGS_WHIP[[#This Row],[League]]</f>
        <v>Team BraudMain Event Online March 29 8 pm ET League 4</v>
      </c>
      <c r="C424" t="s">
        <v>398</v>
      </c>
      <c r="D424" t="s">
        <v>399</v>
      </c>
      <c r="E424" t="s">
        <v>426</v>
      </c>
      <c r="F424">
        <v>1.224</v>
      </c>
      <c r="G424">
        <v>432</v>
      </c>
      <c r="H424">
        <f t="shared" si="6"/>
        <v>3</v>
      </c>
    </row>
    <row r="425" spans="1:8" x14ac:dyDescent="0.25">
      <c r="A425">
        <v>70</v>
      </c>
      <c r="B425" t="str">
        <f>STANDINGS_WHIP[[#This Row],[Team]]&amp;STANDINGS_WHIP[[#This Row],[League]]</f>
        <v>RoughridersMain Event Online March 29 8 pm ET League 4</v>
      </c>
      <c r="C425" t="s">
        <v>583</v>
      </c>
      <c r="D425" t="s">
        <v>286</v>
      </c>
      <c r="E425" t="s">
        <v>426</v>
      </c>
      <c r="F425">
        <v>1.2330000000000001</v>
      </c>
      <c r="G425">
        <v>411</v>
      </c>
      <c r="H425">
        <f t="shared" si="6"/>
        <v>4</v>
      </c>
    </row>
    <row r="426" spans="1:8" x14ac:dyDescent="0.25">
      <c r="A426">
        <v>120</v>
      </c>
      <c r="B426" t="str">
        <f>STANDINGS_WHIP[[#This Row],[Team]]&amp;STANDINGS_WHIP[[#This Row],[League]]</f>
        <v>Bavaro ME1Main Event Online March 29 8 pm ET League 4</v>
      </c>
      <c r="C426" t="s">
        <v>507</v>
      </c>
      <c r="D426" t="s">
        <v>508</v>
      </c>
      <c r="E426" t="s">
        <v>426</v>
      </c>
      <c r="F426">
        <v>1.254</v>
      </c>
      <c r="G426">
        <v>361</v>
      </c>
      <c r="H426">
        <f t="shared" si="6"/>
        <v>5</v>
      </c>
    </row>
    <row r="427" spans="1:8" x14ac:dyDescent="0.25">
      <c r="A427">
        <v>145</v>
      </c>
      <c r="B427" t="str">
        <f>STANDINGS_WHIP[[#This Row],[Team]]&amp;STANDINGS_WHIP[[#This Row],[League]]</f>
        <v>ALLINMain Event Online March 29 8 pm ET League 4</v>
      </c>
      <c r="C427" t="s">
        <v>509</v>
      </c>
      <c r="D427" t="s">
        <v>345</v>
      </c>
      <c r="E427" t="s">
        <v>426</v>
      </c>
      <c r="F427">
        <v>1.2629999999999999</v>
      </c>
      <c r="G427">
        <v>336</v>
      </c>
      <c r="H427">
        <f t="shared" si="6"/>
        <v>6</v>
      </c>
    </row>
    <row r="428" spans="1:8" x14ac:dyDescent="0.25">
      <c r="A428">
        <v>169</v>
      </c>
      <c r="B428" t="str">
        <f>STANDINGS_WHIP[[#This Row],[Team]]&amp;STANDINGS_WHIP[[#This Row],[League]]</f>
        <v>Charlotte's Web GemsMain Event Online March 29 8 pm ET League 4</v>
      </c>
      <c r="C428" t="s">
        <v>494</v>
      </c>
      <c r="D428" t="s">
        <v>148</v>
      </c>
      <c r="E428" t="s">
        <v>426</v>
      </c>
      <c r="F428">
        <v>1.27</v>
      </c>
      <c r="G428">
        <v>312</v>
      </c>
      <c r="H428">
        <f t="shared" si="6"/>
        <v>7</v>
      </c>
    </row>
    <row r="429" spans="1:8" x14ac:dyDescent="0.25">
      <c r="A429">
        <v>175</v>
      </c>
      <c r="B429" t="str">
        <f>STANDINGS_WHIP[[#This Row],[Team]]&amp;STANDINGS_WHIP[[#This Row],[League]]</f>
        <v>Katz's InfernoMain Event Online March 29 8 pm ET League 4</v>
      </c>
      <c r="C429" t="s">
        <v>571</v>
      </c>
      <c r="D429" t="s">
        <v>571</v>
      </c>
      <c r="E429" t="s">
        <v>426</v>
      </c>
      <c r="F429">
        <v>1.272</v>
      </c>
      <c r="G429">
        <v>306</v>
      </c>
      <c r="H429">
        <f t="shared" si="6"/>
        <v>8</v>
      </c>
    </row>
    <row r="430" spans="1:8" x14ac:dyDescent="0.25">
      <c r="A430">
        <v>178</v>
      </c>
      <c r="B430" t="str">
        <f>STANDINGS_WHIP[[#This Row],[Team]]&amp;STANDINGS_WHIP[[#This Row],[League]]</f>
        <v>Impeach DrumpfMain Event Online March 29 8 pm ET League 4</v>
      </c>
      <c r="C430" t="s">
        <v>653</v>
      </c>
      <c r="D430" t="s">
        <v>655</v>
      </c>
      <c r="E430" t="s">
        <v>426</v>
      </c>
      <c r="F430">
        <v>1.272</v>
      </c>
      <c r="G430">
        <v>303</v>
      </c>
      <c r="H430">
        <f t="shared" si="6"/>
        <v>9</v>
      </c>
    </row>
    <row r="431" spans="1:8" x14ac:dyDescent="0.25">
      <c r="A431">
        <v>184</v>
      </c>
      <c r="B431" t="str">
        <f>STANDINGS_WHIP[[#This Row],[Team]]&amp;STANDINGS_WHIP[[#This Row],[League]]</f>
        <v>New World OrderMain Event Online March 29 8 pm ET League 4</v>
      </c>
      <c r="C431" t="s">
        <v>395</v>
      </c>
      <c r="D431" t="s">
        <v>115</v>
      </c>
      <c r="E431" t="s">
        <v>426</v>
      </c>
      <c r="F431">
        <v>1.2729999999999999</v>
      </c>
      <c r="G431">
        <v>297</v>
      </c>
      <c r="H431">
        <f t="shared" si="6"/>
        <v>10</v>
      </c>
    </row>
    <row r="432" spans="1:8" x14ac:dyDescent="0.25">
      <c r="A432">
        <v>353</v>
      </c>
      <c r="B432" t="str">
        <f>STANDINGS_WHIP[[#This Row],[Team]]&amp;STANDINGS_WHIP[[#This Row],[League]]</f>
        <v>No Balls No Babies IIMain Event Online March 29 8 pm ET League 4</v>
      </c>
      <c r="C432" t="s">
        <v>694</v>
      </c>
      <c r="D432" t="s">
        <v>142</v>
      </c>
      <c r="E432" t="s">
        <v>426</v>
      </c>
      <c r="F432">
        <v>1.3240000000000001</v>
      </c>
      <c r="G432">
        <v>128</v>
      </c>
      <c r="H432">
        <f t="shared" si="6"/>
        <v>11</v>
      </c>
    </row>
    <row r="433" spans="1:8" x14ac:dyDescent="0.25">
      <c r="A433">
        <v>402</v>
      </c>
      <c r="B433" t="str">
        <f>STANDINGS_WHIP[[#This Row],[Team]]&amp;STANDINGS_WHIP[[#This Row],[League]]</f>
        <v>Lets Go Storm 3Main Event Online March 29 8 pm ET League 4</v>
      </c>
      <c r="C433" t="s">
        <v>849</v>
      </c>
      <c r="D433" t="s">
        <v>850</v>
      </c>
      <c r="E433" t="s">
        <v>426</v>
      </c>
      <c r="F433">
        <v>1.3480000000000001</v>
      </c>
      <c r="G433">
        <v>79</v>
      </c>
      <c r="H433">
        <f t="shared" si="6"/>
        <v>12</v>
      </c>
    </row>
    <row r="434" spans="1:8" x14ac:dyDescent="0.25">
      <c r="A434">
        <v>454</v>
      </c>
      <c r="B434" t="str">
        <f>STANDINGS_WHIP[[#This Row],[Team]]&amp;STANDINGS_WHIP[[#This Row],[League]]</f>
        <v>The Last WaltzMain Event Online March 29 8 pm ET League 4</v>
      </c>
      <c r="C434" t="s">
        <v>858</v>
      </c>
      <c r="D434" t="s">
        <v>859</v>
      </c>
      <c r="E434" t="s">
        <v>426</v>
      </c>
      <c r="F434">
        <v>1.375</v>
      </c>
      <c r="G434">
        <v>27</v>
      </c>
      <c r="H434">
        <f t="shared" si="6"/>
        <v>13</v>
      </c>
    </row>
    <row r="435" spans="1:8" x14ac:dyDescent="0.25">
      <c r="A435">
        <v>462</v>
      </c>
      <c r="B435" t="str">
        <f>STANDINGS_WHIP[[#This Row],[Team]]&amp;STANDINGS_WHIP[[#This Row],[League]]</f>
        <v>K9 || LV2Main Event Online March 29 8 pm ET League 4</v>
      </c>
      <c r="C435" t="s">
        <v>560</v>
      </c>
      <c r="D435" t="s">
        <v>37</v>
      </c>
      <c r="E435" t="s">
        <v>426</v>
      </c>
      <c r="F435">
        <v>1.385</v>
      </c>
      <c r="G435">
        <v>19</v>
      </c>
      <c r="H435">
        <f t="shared" si="6"/>
        <v>14</v>
      </c>
    </row>
    <row r="436" spans="1:8" x14ac:dyDescent="0.25">
      <c r="A436">
        <v>471</v>
      </c>
      <c r="B436" t="str">
        <f>STANDINGS_WHIP[[#This Row],[Team]]&amp;STANDINGS_WHIP[[#This Row],[League]]</f>
        <v>LunkersMain Event Online March 29 8 pm ET League 4</v>
      </c>
      <c r="C436" t="s">
        <v>869</v>
      </c>
      <c r="D436" t="s">
        <v>77</v>
      </c>
      <c r="E436" t="s">
        <v>426</v>
      </c>
      <c r="F436">
        <v>1.4039999999999999</v>
      </c>
      <c r="G436">
        <v>10</v>
      </c>
      <c r="H436">
        <f t="shared" si="6"/>
        <v>15</v>
      </c>
    </row>
    <row r="437" spans="1:8" x14ac:dyDescent="0.25">
      <c r="A437">
        <v>77</v>
      </c>
      <c r="B437" t="str">
        <f>STANDINGS_WHIP[[#This Row],[Team]]&amp;STANDINGS_WHIP[[#This Row],[League]]</f>
        <v>Mr. Wilhelm's A SquadMain Event Online March 30 8 pm ET League 1</v>
      </c>
      <c r="C437" t="s">
        <v>484</v>
      </c>
      <c r="D437" t="s">
        <v>428</v>
      </c>
      <c r="E437" t="s">
        <v>319</v>
      </c>
      <c r="F437">
        <v>1.2350000000000001</v>
      </c>
      <c r="G437">
        <v>404</v>
      </c>
      <c r="H437">
        <f t="shared" si="6"/>
        <v>1</v>
      </c>
    </row>
    <row r="438" spans="1:8" x14ac:dyDescent="0.25">
      <c r="A438">
        <v>91</v>
      </c>
      <c r="B438" t="str">
        <f>STANDINGS_WHIP[[#This Row],[Team]]&amp;STANDINGS_WHIP[[#This Row],[League]]</f>
        <v>The Notorious C.O.Z.Main Event Online March 30 8 pm ET League 1</v>
      </c>
      <c r="C438" t="s">
        <v>491</v>
      </c>
      <c r="D438" t="s">
        <v>122</v>
      </c>
      <c r="E438" t="s">
        <v>319</v>
      </c>
      <c r="F438">
        <v>1.2430000000000001</v>
      </c>
      <c r="G438">
        <v>390</v>
      </c>
      <c r="H438">
        <f t="shared" si="6"/>
        <v>2</v>
      </c>
    </row>
    <row r="439" spans="1:8" x14ac:dyDescent="0.25">
      <c r="A439">
        <v>98</v>
      </c>
      <c r="B439" t="str">
        <f>STANDINGS_WHIP[[#This Row],[Team]]&amp;STANDINGS_WHIP[[#This Row],[League]]</f>
        <v>KaizenMain Event Online March 30 8 pm ET League 1</v>
      </c>
      <c r="C439" t="s">
        <v>630</v>
      </c>
      <c r="D439" t="s">
        <v>631</v>
      </c>
      <c r="E439" t="s">
        <v>319</v>
      </c>
      <c r="F439">
        <v>1.246</v>
      </c>
      <c r="G439">
        <v>383</v>
      </c>
      <c r="H439">
        <f t="shared" si="6"/>
        <v>3</v>
      </c>
    </row>
    <row r="440" spans="1:8" x14ac:dyDescent="0.25">
      <c r="A440">
        <v>100</v>
      </c>
      <c r="B440" t="str">
        <f>STANDINGS_WHIP[[#This Row],[Team]]&amp;STANDINGS_WHIP[[#This Row],[League]]</f>
        <v>Team JohnsonMain Event Online March 30 8 pm ET League 1</v>
      </c>
      <c r="C440" t="s">
        <v>151</v>
      </c>
      <c r="D440" t="s">
        <v>152</v>
      </c>
      <c r="E440" t="s">
        <v>319</v>
      </c>
      <c r="F440">
        <v>1.248</v>
      </c>
      <c r="G440">
        <v>381</v>
      </c>
      <c r="H440">
        <f t="shared" si="6"/>
        <v>4</v>
      </c>
    </row>
    <row r="441" spans="1:8" x14ac:dyDescent="0.25">
      <c r="A441">
        <v>141</v>
      </c>
      <c r="B441" t="str">
        <f>STANDINGS_WHIP[[#This Row],[Team]]&amp;STANDINGS_WHIP[[#This Row],[League]]</f>
        <v>deadmoney5Main Event Online March 30 8 pm ET League 1</v>
      </c>
      <c r="C441" t="s">
        <v>250</v>
      </c>
      <c r="D441" t="s">
        <v>53</v>
      </c>
      <c r="E441" t="s">
        <v>319</v>
      </c>
      <c r="F441">
        <v>1.262</v>
      </c>
      <c r="G441">
        <v>340</v>
      </c>
      <c r="H441">
        <f t="shared" si="6"/>
        <v>5</v>
      </c>
    </row>
    <row r="442" spans="1:8" x14ac:dyDescent="0.25">
      <c r="A442">
        <v>172</v>
      </c>
      <c r="B442" t="str">
        <f>STANDINGS_WHIP[[#This Row],[Team]]&amp;STANDINGS_WHIP[[#This Row],[League]]</f>
        <v>FlawlessTomLawlessMain Event Online March 30 8 pm ET League 1</v>
      </c>
      <c r="C442" t="s">
        <v>649</v>
      </c>
      <c r="D442" t="s">
        <v>650</v>
      </c>
      <c r="E442" t="s">
        <v>319</v>
      </c>
      <c r="F442">
        <v>1.2709999999999999</v>
      </c>
      <c r="G442">
        <v>309</v>
      </c>
      <c r="H442">
        <f t="shared" si="6"/>
        <v>6</v>
      </c>
    </row>
    <row r="443" spans="1:8" x14ac:dyDescent="0.25">
      <c r="A443">
        <v>177</v>
      </c>
      <c r="B443" t="str">
        <f>STANDINGS_WHIP[[#This Row],[Team]]&amp;STANDINGS_WHIP[[#This Row],[League]]</f>
        <v>El PresidenteMain Event Online March 30 8 pm ET League 1</v>
      </c>
      <c r="C443" t="s">
        <v>535</v>
      </c>
      <c r="D443" t="s">
        <v>380</v>
      </c>
      <c r="E443" t="s">
        <v>319</v>
      </c>
      <c r="F443">
        <v>1.272</v>
      </c>
      <c r="G443">
        <v>304</v>
      </c>
      <c r="H443">
        <f t="shared" si="6"/>
        <v>7</v>
      </c>
    </row>
    <row r="444" spans="1:8" x14ac:dyDescent="0.25">
      <c r="A444">
        <v>182</v>
      </c>
      <c r="B444" t="str">
        <f>STANDINGS_WHIP[[#This Row],[Team]]&amp;STANDINGS_WHIP[[#This Row],[League]]</f>
        <v>D'Glester HardunkichudMain Event Online March 30 8 pm ET League 1</v>
      </c>
      <c r="C444" t="s">
        <v>462</v>
      </c>
      <c r="D444" t="s">
        <v>382</v>
      </c>
      <c r="E444" t="s">
        <v>319</v>
      </c>
      <c r="F444">
        <v>1.272</v>
      </c>
      <c r="G444">
        <v>299</v>
      </c>
      <c r="H444">
        <f t="shared" si="6"/>
        <v>8</v>
      </c>
    </row>
    <row r="445" spans="1:8" x14ac:dyDescent="0.25">
      <c r="A445">
        <v>219</v>
      </c>
      <c r="B445" t="str">
        <f>STANDINGS_WHIP[[#This Row],[Team]]&amp;STANDINGS_WHIP[[#This Row],[League]]</f>
        <v>Team mitseffMain Event Online March 30 8 pm ET League 1</v>
      </c>
      <c r="C445" t="s">
        <v>572</v>
      </c>
      <c r="D445" t="s">
        <v>573</v>
      </c>
      <c r="E445" t="s">
        <v>319</v>
      </c>
      <c r="F445">
        <v>1.284</v>
      </c>
      <c r="G445">
        <v>262</v>
      </c>
      <c r="H445">
        <f t="shared" si="6"/>
        <v>9</v>
      </c>
    </row>
    <row r="446" spans="1:8" x14ac:dyDescent="0.25">
      <c r="A446">
        <v>226</v>
      </c>
      <c r="B446" t="str">
        <f>STANDINGS_WHIP[[#This Row],[Team]]&amp;STANDINGS_WHIP[[#This Row],[League]]</f>
        <v>DemolitionMain Event Online March 30 8 pm ET League 1</v>
      </c>
      <c r="C446" t="s">
        <v>470</v>
      </c>
      <c r="D446" t="s">
        <v>471</v>
      </c>
      <c r="E446" t="s">
        <v>319</v>
      </c>
      <c r="F446">
        <v>1.286</v>
      </c>
      <c r="G446">
        <v>255</v>
      </c>
      <c r="H446">
        <f t="shared" si="6"/>
        <v>10</v>
      </c>
    </row>
    <row r="447" spans="1:8" x14ac:dyDescent="0.25">
      <c r="A447">
        <v>264</v>
      </c>
      <c r="B447" t="str">
        <f>STANDINGS_WHIP[[#This Row],[Team]]&amp;STANDINGS_WHIP[[#This Row],[League]]</f>
        <v>Puddle of NudMain Event Online March 30 8 pm ET League 1</v>
      </c>
      <c r="C447" t="s">
        <v>254</v>
      </c>
      <c r="D447" t="s">
        <v>108</v>
      </c>
      <c r="E447" t="s">
        <v>319</v>
      </c>
      <c r="F447">
        <v>1.298</v>
      </c>
      <c r="G447">
        <v>217</v>
      </c>
      <c r="H447">
        <f t="shared" si="6"/>
        <v>11</v>
      </c>
    </row>
    <row r="448" spans="1:8" x14ac:dyDescent="0.25">
      <c r="A448">
        <v>338</v>
      </c>
      <c r="B448" t="str">
        <f>STANDINGS_WHIP[[#This Row],[Team]]&amp;STANDINGS_WHIP[[#This Row],[League]]</f>
        <v>Team BennetteMain Event Online March 30 8 pm ET League 1</v>
      </c>
      <c r="C448" t="s">
        <v>767</v>
      </c>
      <c r="D448" t="s">
        <v>768</v>
      </c>
      <c r="E448" t="s">
        <v>319</v>
      </c>
      <c r="F448">
        <v>1.321</v>
      </c>
      <c r="G448">
        <v>143</v>
      </c>
      <c r="H448">
        <f t="shared" si="6"/>
        <v>12</v>
      </c>
    </row>
    <row r="449" spans="1:8" x14ac:dyDescent="0.25">
      <c r="A449">
        <v>409</v>
      </c>
      <c r="B449" t="str">
        <f>STANDINGS_WHIP[[#This Row],[Team]]&amp;STANDINGS_WHIP[[#This Row],[League]]</f>
        <v>One for the DaggerMain Event Online March 30 8 pm ET League 1</v>
      </c>
      <c r="C449" t="s">
        <v>57</v>
      </c>
      <c r="D449" t="s">
        <v>58</v>
      </c>
      <c r="E449" t="s">
        <v>319</v>
      </c>
      <c r="F449">
        <v>1.351</v>
      </c>
      <c r="G449">
        <v>72</v>
      </c>
      <c r="H449">
        <f t="shared" si="6"/>
        <v>13</v>
      </c>
    </row>
    <row r="450" spans="1:8" x14ac:dyDescent="0.25">
      <c r="A450">
        <v>444</v>
      </c>
      <c r="B450" t="str">
        <f>STANDINGS_WHIP[[#This Row],[Team]]&amp;STANDINGS_WHIP[[#This Row],[League]]</f>
        <v>Stoop Ball 2Main Event Online March 30 8 pm ET League 1</v>
      </c>
      <c r="C450" t="s">
        <v>282</v>
      </c>
      <c r="D450" t="s">
        <v>253</v>
      </c>
      <c r="E450" t="s">
        <v>319</v>
      </c>
      <c r="F450">
        <v>1.371</v>
      </c>
      <c r="G450">
        <v>37</v>
      </c>
      <c r="H450">
        <f t="shared" ref="H450:H481" si="7">IF(E450=E449,H449+1,1)</f>
        <v>14</v>
      </c>
    </row>
    <row r="451" spans="1:8" x14ac:dyDescent="0.25">
      <c r="A451">
        <v>450</v>
      </c>
      <c r="B451" t="str">
        <f>STANDINGS_WHIP[[#This Row],[Team]]&amp;STANDINGS_WHIP[[#This Row],[League]]</f>
        <v>WalfredoMain Event Online March 30 8 pm ET League 1</v>
      </c>
      <c r="C451" t="s">
        <v>844</v>
      </c>
      <c r="D451" t="s">
        <v>845</v>
      </c>
      <c r="E451" t="s">
        <v>319</v>
      </c>
      <c r="F451">
        <v>1.3740000000000001</v>
      </c>
      <c r="G451">
        <v>31</v>
      </c>
      <c r="H451">
        <f t="shared" si="7"/>
        <v>15</v>
      </c>
    </row>
    <row r="452" spans="1:8" x14ac:dyDescent="0.25">
      <c r="A452">
        <v>19</v>
      </c>
      <c r="B452" t="str">
        <f>STANDINGS_WHIP[[#This Row],[Team]]&amp;STANDINGS_WHIP[[#This Row],[League]]</f>
        <v>Maspeth SOPRANOSMain Event Online March 30 8 pm ET League 2</v>
      </c>
      <c r="C452" t="s">
        <v>677</v>
      </c>
      <c r="D452" t="s">
        <v>678</v>
      </c>
      <c r="E452" t="s">
        <v>307</v>
      </c>
      <c r="F452">
        <v>1.194</v>
      </c>
      <c r="G452">
        <v>462</v>
      </c>
      <c r="H452">
        <f t="shared" si="7"/>
        <v>1</v>
      </c>
    </row>
    <row r="453" spans="1:8" x14ac:dyDescent="0.25">
      <c r="A453">
        <v>26</v>
      </c>
      <c r="B453" t="str">
        <f>STANDINGS_WHIP[[#This Row],[Team]]&amp;STANDINGS_WHIP[[#This Row],[League]]</f>
        <v>Money IIIMain Event Online March 30 8 pm ET League 2</v>
      </c>
      <c r="C453" t="s">
        <v>423</v>
      </c>
      <c r="D453" t="s">
        <v>67</v>
      </c>
      <c r="E453" t="s">
        <v>307</v>
      </c>
      <c r="F453">
        <v>1.2050000000000001</v>
      </c>
      <c r="G453">
        <v>455</v>
      </c>
      <c r="H453">
        <f t="shared" si="7"/>
        <v>2</v>
      </c>
    </row>
    <row r="454" spans="1:8" x14ac:dyDescent="0.25">
      <c r="A454">
        <v>28</v>
      </c>
      <c r="B454" t="str">
        <f>STANDINGS_WHIP[[#This Row],[Team]]&amp;STANDINGS_WHIP[[#This Row],[League]]</f>
        <v>Team MadaniMain Event Online March 30 8 pm ET League 2</v>
      </c>
      <c r="C454" t="s">
        <v>153</v>
      </c>
      <c r="D454" t="s">
        <v>492</v>
      </c>
      <c r="E454" t="s">
        <v>307</v>
      </c>
      <c r="F454">
        <v>1.208</v>
      </c>
      <c r="G454">
        <v>453</v>
      </c>
      <c r="H454">
        <f t="shared" si="7"/>
        <v>3</v>
      </c>
    </row>
    <row r="455" spans="1:8" x14ac:dyDescent="0.25">
      <c r="A455">
        <v>42</v>
      </c>
      <c r="B455" t="str">
        <f>STANDINGS_WHIP[[#This Row],[Team]]&amp;STANDINGS_WHIP[[#This Row],[League]]</f>
        <v>Doctor WhoMain Event Online March 30 8 pm ET League 2</v>
      </c>
      <c r="C455" t="s">
        <v>312</v>
      </c>
      <c r="D455" t="s">
        <v>148</v>
      </c>
      <c r="E455" t="s">
        <v>307</v>
      </c>
      <c r="F455">
        <v>1.2210000000000001</v>
      </c>
      <c r="G455">
        <v>439</v>
      </c>
      <c r="H455">
        <f t="shared" si="7"/>
        <v>4</v>
      </c>
    </row>
    <row r="456" spans="1:8" x14ac:dyDescent="0.25">
      <c r="A456">
        <v>55</v>
      </c>
      <c r="B456" t="str">
        <f>STANDINGS_WHIP[[#This Row],[Team]]&amp;STANDINGS_WHIP[[#This Row],[League]]</f>
        <v>FoleyMain Event Online March 30 8 pm ET League 2</v>
      </c>
      <c r="C456" t="s">
        <v>588</v>
      </c>
      <c r="D456" t="s">
        <v>589</v>
      </c>
      <c r="E456" t="s">
        <v>307</v>
      </c>
      <c r="F456">
        <v>1.2270000000000001</v>
      </c>
      <c r="G456">
        <v>426</v>
      </c>
      <c r="H456">
        <f t="shared" si="7"/>
        <v>5</v>
      </c>
    </row>
    <row r="457" spans="1:8" x14ac:dyDescent="0.25">
      <c r="A457">
        <v>93</v>
      </c>
      <c r="B457" t="str">
        <f>STANDINGS_WHIP[[#This Row],[Team]]&amp;STANDINGS_WHIP[[#This Row],[League]]</f>
        <v>Rockwell's TrollhuntersMain Event Online March 30 8 pm ET League 2</v>
      </c>
      <c r="C457" t="s">
        <v>431</v>
      </c>
      <c r="D457" t="s">
        <v>114</v>
      </c>
      <c r="E457" t="s">
        <v>307</v>
      </c>
      <c r="F457">
        <v>1.2450000000000001</v>
      </c>
      <c r="G457">
        <v>388</v>
      </c>
      <c r="H457">
        <f t="shared" si="7"/>
        <v>6</v>
      </c>
    </row>
    <row r="458" spans="1:8" x14ac:dyDescent="0.25">
      <c r="A458">
        <v>111</v>
      </c>
      <c r="B458" t="str">
        <f>STANDINGS_WHIP[[#This Row],[Team]]&amp;STANDINGS_WHIP[[#This Row],[League]]</f>
        <v>Fire Dynasty BCMain Event Online March 30 8 pm ET League 2</v>
      </c>
      <c r="C458" t="s">
        <v>21</v>
      </c>
      <c r="D458" t="s">
        <v>22</v>
      </c>
      <c r="E458" t="s">
        <v>307</v>
      </c>
      <c r="F458">
        <v>1.25</v>
      </c>
      <c r="G458">
        <v>370</v>
      </c>
      <c r="H458">
        <f t="shared" si="7"/>
        <v>7</v>
      </c>
    </row>
    <row r="459" spans="1:8" x14ac:dyDescent="0.25">
      <c r="A459">
        <v>236</v>
      </c>
      <c r="B459" t="str">
        <f>STANDINGS_WHIP[[#This Row],[Team]]&amp;STANDINGS_WHIP[[#This Row],[League]]</f>
        <v>ALarmMain Event Online March 30 8 pm ET League 2</v>
      </c>
      <c r="C459" t="s">
        <v>824</v>
      </c>
      <c r="D459" t="s">
        <v>73</v>
      </c>
      <c r="E459" t="s">
        <v>307</v>
      </c>
      <c r="F459">
        <v>1.288</v>
      </c>
      <c r="G459">
        <v>245</v>
      </c>
      <c r="H459">
        <f t="shared" si="7"/>
        <v>8</v>
      </c>
    </row>
    <row r="460" spans="1:8" x14ac:dyDescent="0.25">
      <c r="A460">
        <v>334</v>
      </c>
      <c r="B460" t="str">
        <f>STANDINGS_WHIP[[#This Row],[Team]]&amp;STANDINGS_WHIP[[#This Row],[League]]</f>
        <v>Ulrich's Rebellion RoomMain Event Online March 30 8 pm ET League 2</v>
      </c>
      <c r="C460" t="s">
        <v>833</v>
      </c>
      <c r="D460" t="s">
        <v>184</v>
      </c>
      <c r="E460" t="s">
        <v>307</v>
      </c>
      <c r="F460">
        <v>1.319</v>
      </c>
      <c r="G460">
        <v>147</v>
      </c>
      <c r="H460">
        <f t="shared" si="7"/>
        <v>9</v>
      </c>
    </row>
    <row r="461" spans="1:8" x14ac:dyDescent="0.25">
      <c r="A461">
        <v>361</v>
      </c>
      <c r="B461" t="str">
        <f>STANDINGS_WHIP[[#This Row],[Team]]&amp;STANDINGS_WHIP[[#This Row],[League]]</f>
        <v>Pine Tar Pros- ME3Main Event Online March 30 8 pm ET League 2</v>
      </c>
      <c r="C461" t="s">
        <v>531</v>
      </c>
      <c r="D461" t="s">
        <v>502</v>
      </c>
      <c r="E461" t="s">
        <v>307</v>
      </c>
      <c r="F461">
        <v>1.327</v>
      </c>
      <c r="G461">
        <v>120</v>
      </c>
      <c r="H461">
        <f t="shared" si="7"/>
        <v>10</v>
      </c>
    </row>
    <row r="462" spans="1:8" x14ac:dyDescent="0.25">
      <c r="A462">
        <v>370</v>
      </c>
      <c r="B462" t="str">
        <f>STANDINGS_WHIP[[#This Row],[Team]]&amp;STANDINGS_WHIP[[#This Row],[League]]</f>
        <v>Baseball sevant 2Main Event Online March 30 8 pm ET League 2</v>
      </c>
      <c r="C462" t="s">
        <v>335</v>
      </c>
      <c r="D462" t="s">
        <v>231</v>
      </c>
      <c r="E462" t="s">
        <v>307</v>
      </c>
      <c r="F462">
        <v>1.3320000000000001</v>
      </c>
      <c r="G462">
        <v>111</v>
      </c>
      <c r="H462">
        <f t="shared" si="7"/>
        <v>11</v>
      </c>
    </row>
    <row r="463" spans="1:8" x14ac:dyDescent="0.25">
      <c r="A463">
        <v>403</v>
      </c>
      <c r="B463" t="str">
        <f>STANDINGS_WHIP[[#This Row],[Team]]&amp;STANDINGS_WHIP[[#This Row],[League]]</f>
        <v>Glenneration XMain Event Online March 30 8 pm ET League 2</v>
      </c>
      <c r="C463" t="s">
        <v>145</v>
      </c>
      <c r="D463" t="s">
        <v>146</v>
      </c>
      <c r="E463" t="s">
        <v>307</v>
      </c>
      <c r="F463">
        <v>1.3480000000000001</v>
      </c>
      <c r="G463">
        <v>78</v>
      </c>
      <c r="H463">
        <f t="shared" si="7"/>
        <v>12</v>
      </c>
    </row>
    <row r="464" spans="1:8" x14ac:dyDescent="0.25">
      <c r="A464">
        <v>406</v>
      </c>
      <c r="B464" t="str">
        <f>STANDINGS_WHIP[[#This Row],[Team]]&amp;STANDINGS_WHIP[[#This Row],[League]]</f>
        <v>BlueWaveMain Event Online March 30 8 pm ET League 2</v>
      </c>
      <c r="C464" t="s">
        <v>776</v>
      </c>
      <c r="D464" t="s">
        <v>286</v>
      </c>
      <c r="E464" t="s">
        <v>307</v>
      </c>
      <c r="F464">
        <v>1.35</v>
      </c>
      <c r="G464">
        <v>75</v>
      </c>
      <c r="H464">
        <f t="shared" si="7"/>
        <v>13</v>
      </c>
    </row>
    <row r="465" spans="1:8" x14ac:dyDescent="0.25">
      <c r="A465">
        <v>461</v>
      </c>
      <c r="B465" t="str">
        <f>STANDINGS_WHIP[[#This Row],[Team]]&amp;STANDINGS_WHIP[[#This Row],[League]]</f>
        <v>MustSeeTV314{M3}Main Event Online March 30 8 pm ET League 2</v>
      </c>
      <c r="C465" t="s">
        <v>871</v>
      </c>
      <c r="D465" t="s">
        <v>40</v>
      </c>
      <c r="E465" t="s">
        <v>307</v>
      </c>
      <c r="F465">
        <v>1.385</v>
      </c>
      <c r="G465">
        <v>20</v>
      </c>
      <c r="H465">
        <f t="shared" si="7"/>
        <v>14</v>
      </c>
    </row>
    <row r="466" spans="1:8" x14ac:dyDescent="0.25">
      <c r="A466">
        <v>477</v>
      </c>
      <c r="B466" t="str">
        <f>STANDINGS_WHIP[[#This Row],[Team]]&amp;STANDINGS_WHIP[[#This Row],[League]]</f>
        <v>So bad I don't deserve a team nameMain Event Online March 30 8 pm ET League 2</v>
      </c>
      <c r="C466" t="s">
        <v>881</v>
      </c>
      <c r="D466" t="s">
        <v>132</v>
      </c>
      <c r="E466" t="s">
        <v>307</v>
      </c>
      <c r="F466">
        <v>1.4179999999999999</v>
      </c>
      <c r="G466">
        <v>4</v>
      </c>
      <c r="H466">
        <f t="shared" si="7"/>
        <v>15</v>
      </c>
    </row>
    <row r="467" spans="1:8" x14ac:dyDescent="0.25">
      <c r="A467">
        <v>20</v>
      </c>
      <c r="B467" t="str">
        <f>STANDINGS_WHIP[[#This Row],[Team]]&amp;STANDINGS_WHIP[[#This Row],[League]]</f>
        <v>Team LibrosMain Event Online March 30 8 pm ET League 3</v>
      </c>
      <c r="C467" t="s">
        <v>338</v>
      </c>
      <c r="D467" t="s">
        <v>339</v>
      </c>
      <c r="E467" t="s">
        <v>422</v>
      </c>
      <c r="F467">
        <v>1.1970000000000001</v>
      </c>
      <c r="G467">
        <v>461</v>
      </c>
      <c r="H467">
        <f t="shared" si="7"/>
        <v>1</v>
      </c>
    </row>
    <row r="468" spans="1:8" x14ac:dyDescent="0.25">
      <c r="A468">
        <v>54</v>
      </c>
      <c r="B468" t="str">
        <f>STANDINGS_WHIP[[#This Row],[Team]]&amp;STANDINGS_WHIP[[#This Row],[League]]</f>
        <v>Team BraderMain Event Online March 30 8 pm ET League 3</v>
      </c>
      <c r="C468" t="s">
        <v>503</v>
      </c>
      <c r="D468" t="s">
        <v>504</v>
      </c>
      <c r="E468" t="s">
        <v>422</v>
      </c>
      <c r="F468">
        <v>1.226</v>
      </c>
      <c r="G468">
        <v>427</v>
      </c>
      <c r="H468">
        <f t="shared" si="7"/>
        <v>2</v>
      </c>
    </row>
    <row r="469" spans="1:8" x14ac:dyDescent="0.25">
      <c r="A469">
        <v>58</v>
      </c>
      <c r="B469" t="str">
        <f>STANDINGS_WHIP[[#This Row],[Team]]&amp;STANDINGS_WHIP[[#This Row],[League]]</f>
        <v>President JesusMain Event Online March 30 8 pm ET League 3</v>
      </c>
      <c r="C469" t="s">
        <v>203</v>
      </c>
      <c r="D469" t="s">
        <v>103</v>
      </c>
      <c r="E469" t="s">
        <v>422</v>
      </c>
      <c r="F469">
        <v>1.2270000000000001</v>
      </c>
      <c r="G469">
        <v>423</v>
      </c>
      <c r="H469">
        <f t="shared" si="7"/>
        <v>3</v>
      </c>
    </row>
    <row r="470" spans="1:8" x14ac:dyDescent="0.25">
      <c r="A470">
        <v>89</v>
      </c>
      <c r="B470" t="str">
        <f>STANDINGS_WHIP[[#This Row],[Team]]&amp;STANDINGS_WHIP[[#This Row],[League]]</f>
        <v>I Love Don DenkingerMain Event Online March 30 8 pm ET League 3</v>
      </c>
      <c r="C470" t="s">
        <v>420</v>
      </c>
      <c r="D470" t="s">
        <v>421</v>
      </c>
      <c r="E470" t="s">
        <v>422</v>
      </c>
      <c r="F470">
        <v>1.242</v>
      </c>
      <c r="G470">
        <v>392</v>
      </c>
      <c r="H470">
        <f t="shared" si="7"/>
        <v>4</v>
      </c>
    </row>
    <row r="471" spans="1:8" x14ac:dyDescent="0.25">
      <c r="A471">
        <v>92</v>
      </c>
      <c r="B471" t="str">
        <f>STANDINGS_WHIP[[#This Row],[Team]]&amp;STANDINGS_WHIP[[#This Row],[League]]</f>
        <v>Spartacus IIMain Event Online March 30 8 pm ET League 3</v>
      </c>
      <c r="C471" t="s">
        <v>497</v>
      </c>
      <c r="D471" t="s">
        <v>218</v>
      </c>
      <c r="E471" t="s">
        <v>422</v>
      </c>
      <c r="F471">
        <v>1.244</v>
      </c>
      <c r="G471">
        <v>389</v>
      </c>
      <c r="H471">
        <f t="shared" si="7"/>
        <v>5</v>
      </c>
    </row>
    <row r="472" spans="1:8" x14ac:dyDescent="0.25">
      <c r="A472">
        <v>142</v>
      </c>
      <c r="B472" t="str">
        <f>STANDINGS_WHIP[[#This Row],[Team]]&amp;STANDINGS_WHIP[[#This Row],[League]]</f>
        <v>Team ZurichinMain Event Online March 30 8 pm ET League 3</v>
      </c>
      <c r="C472" t="s">
        <v>290</v>
      </c>
      <c r="D472" t="s">
        <v>291</v>
      </c>
      <c r="E472" t="s">
        <v>422</v>
      </c>
      <c r="F472">
        <v>1.262</v>
      </c>
      <c r="G472">
        <v>339</v>
      </c>
      <c r="H472">
        <f t="shared" si="7"/>
        <v>6</v>
      </c>
    </row>
    <row r="473" spans="1:8" x14ac:dyDescent="0.25">
      <c r="A473">
        <v>205</v>
      </c>
      <c r="B473" t="str">
        <f>STANDINGS_WHIP[[#This Row],[Team]]&amp;STANDINGS_WHIP[[#This Row],[League]]</f>
        <v>The Justice BerrysMain Event Online March 30 8 pm ET League 3</v>
      </c>
      <c r="C473" t="s">
        <v>594</v>
      </c>
      <c r="D473" t="s">
        <v>69</v>
      </c>
      <c r="E473" t="s">
        <v>422</v>
      </c>
      <c r="F473">
        <v>1.2789999999999999</v>
      </c>
      <c r="G473">
        <v>276</v>
      </c>
      <c r="H473">
        <f t="shared" si="7"/>
        <v>7</v>
      </c>
    </row>
    <row r="474" spans="1:8" x14ac:dyDescent="0.25">
      <c r="A474">
        <v>251</v>
      </c>
      <c r="B474" t="str">
        <f>STANDINGS_WHIP[[#This Row],[Team]]&amp;STANDINGS_WHIP[[#This Row],[League]]</f>
        <v>BABIP McbatflipsMain Event Online March 30 8 pm ET League 3</v>
      </c>
      <c r="C474" t="s">
        <v>770</v>
      </c>
      <c r="D474" t="s">
        <v>24</v>
      </c>
      <c r="E474" t="s">
        <v>422</v>
      </c>
      <c r="F474">
        <v>1.2929999999999999</v>
      </c>
      <c r="G474">
        <v>230</v>
      </c>
      <c r="H474">
        <f t="shared" si="7"/>
        <v>8</v>
      </c>
    </row>
    <row r="475" spans="1:8" x14ac:dyDescent="0.25">
      <c r="A475">
        <v>268</v>
      </c>
      <c r="B475" t="str">
        <f>STANDINGS_WHIP[[#This Row],[Team]]&amp;STANDINGS_WHIP[[#This Row],[League]]</f>
        <v>Mulleteers IIMain Event Online March 30 8 pm ET League 3</v>
      </c>
      <c r="C475" t="s">
        <v>765</v>
      </c>
      <c r="D475" t="s">
        <v>191</v>
      </c>
      <c r="E475" t="s">
        <v>422</v>
      </c>
      <c r="F475">
        <v>1.2989999999999999</v>
      </c>
      <c r="G475">
        <v>213</v>
      </c>
      <c r="H475">
        <f t="shared" si="7"/>
        <v>9</v>
      </c>
    </row>
    <row r="476" spans="1:8" x14ac:dyDescent="0.25">
      <c r="A476">
        <v>282</v>
      </c>
      <c r="B476" t="str">
        <f>STANDINGS_WHIP[[#This Row],[Team]]&amp;STANDINGS_WHIP[[#This Row],[League]]</f>
        <v>Winning Fantasy BaseballMain Event Online March 30 8 pm ET League 3</v>
      </c>
      <c r="C476" t="s">
        <v>311</v>
      </c>
      <c r="D476" t="s">
        <v>78</v>
      </c>
      <c r="E476" t="s">
        <v>422</v>
      </c>
      <c r="F476">
        <v>1.3029999999999999</v>
      </c>
      <c r="G476">
        <v>199</v>
      </c>
      <c r="H476">
        <f t="shared" si="7"/>
        <v>10</v>
      </c>
    </row>
    <row r="477" spans="1:8" x14ac:dyDescent="0.25">
      <c r="A477">
        <v>335</v>
      </c>
      <c r="B477" t="str">
        <f>STANDINGS_WHIP[[#This Row],[Team]]&amp;STANDINGS_WHIP[[#This Row],[League]]</f>
        <v>Home Run DerbiesMain Event Online March 30 8 pm ET League 3</v>
      </c>
      <c r="C477" t="s">
        <v>448</v>
      </c>
      <c r="D477" t="s">
        <v>343</v>
      </c>
      <c r="E477" t="s">
        <v>422</v>
      </c>
      <c r="F477">
        <v>1.319</v>
      </c>
      <c r="G477">
        <v>146</v>
      </c>
      <c r="H477">
        <f t="shared" si="7"/>
        <v>11</v>
      </c>
    </row>
    <row r="478" spans="1:8" x14ac:dyDescent="0.25">
      <c r="A478">
        <v>379</v>
      </c>
      <c r="B478" t="str">
        <f>STANDINGS_WHIP[[#This Row],[Team]]&amp;STANDINGS_WHIP[[#This Row],[League]]</f>
        <v>A-TeamMain Event Online March 30 8 pm ET League 3</v>
      </c>
      <c r="C478" t="s">
        <v>26</v>
      </c>
      <c r="D478" t="s">
        <v>27</v>
      </c>
      <c r="E478" t="s">
        <v>422</v>
      </c>
      <c r="F478">
        <v>1.3340000000000001</v>
      </c>
      <c r="G478">
        <v>102</v>
      </c>
      <c r="H478">
        <f t="shared" si="7"/>
        <v>12</v>
      </c>
    </row>
    <row r="479" spans="1:8" x14ac:dyDescent="0.25">
      <c r="A479">
        <v>416</v>
      </c>
      <c r="B479" t="str">
        <f>STANDINGS_WHIP[[#This Row],[Team]]&amp;STANDINGS_WHIP[[#This Row],[League]]</f>
        <v>HAMCROMain Event Online March 30 8 pm ET League 3</v>
      </c>
      <c r="C479" t="s">
        <v>840</v>
      </c>
      <c r="D479" t="s">
        <v>79</v>
      </c>
      <c r="E479" t="s">
        <v>422</v>
      </c>
      <c r="F479">
        <v>1.355</v>
      </c>
      <c r="G479">
        <v>65</v>
      </c>
      <c r="H479">
        <f t="shared" si="7"/>
        <v>13</v>
      </c>
    </row>
    <row r="480" spans="1:8" x14ac:dyDescent="0.25">
      <c r="A480">
        <v>453</v>
      </c>
      <c r="B480" t="str">
        <f>STANDINGS_WHIP[[#This Row],[Team]]&amp;STANDINGS_WHIP[[#This Row],[League]]</f>
        <v>Bats + WingersMain Event Online March 30 8 pm ET League 3</v>
      </c>
      <c r="C480" t="s">
        <v>566</v>
      </c>
      <c r="D480" t="s">
        <v>25</v>
      </c>
      <c r="E480" t="s">
        <v>422</v>
      </c>
      <c r="F480">
        <v>1.3740000000000001</v>
      </c>
      <c r="G480">
        <v>28</v>
      </c>
      <c r="H480">
        <f t="shared" si="7"/>
        <v>14</v>
      </c>
    </row>
    <row r="481" spans="1:8" x14ac:dyDescent="0.25">
      <c r="A481">
        <v>476</v>
      </c>
      <c r="B481" t="str">
        <f>STANDINGS_WHIP[[#This Row],[Team]]&amp;STANDINGS_WHIP[[#This Row],[League]]</f>
        <v>StealthMain Event Online March 30 8 pm ET League 3</v>
      </c>
      <c r="C481" t="s">
        <v>608</v>
      </c>
      <c r="D481" t="s">
        <v>62</v>
      </c>
      <c r="E481" t="s">
        <v>422</v>
      </c>
      <c r="F481">
        <v>1.41</v>
      </c>
      <c r="G481">
        <v>5</v>
      </c>
      <c r="H481">
        <f t="shared" si="7"/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workbookViewId="0">
      <selection activeCell="B3" sqref="B3"/>
    </sheetView>
  </sheetViews>
  <sheetFormatPr defaultRowHeight="15" x14ac:dyDescent="0.25"/>
  <cols>
    <col min="1" max="1" width="7.5703125" bestFit="1" customWidth="1"/>
    <col min="2" max="2" width="76.5703125" bestFit="1" customWidth="1"/>
    <col min="3" max="3" width="31.5703125" bestFit="1" customWidth="1"/>
    <col min="4" max="4" width="30.42578125" bestFit="1" customWidth="1"/>
    <col min="5" max="5" width="41.85546875" bestFit="1" customWidth="1"/>
    <col min="6" max="6" width="5" bestFit="1" customWidth="1"/>
    <col min="7" max="7" width="6" bestFit="1" customWidth="1"/>
  </cols>
  <sheetData>
    <row r="1" spans="1:8" x14ac:dyDescent="0.25">
      <c r="A1" t="s">
        <v>12</v>
      </c>
      <c r="B1" t="s">
        <v>890</v>
      </c>
      <c r="C1" t="s">
        <v>13</v>
      </c>
      <c r="D1" t="s">
        <v>14</v>
      </c>
      <c r="E1" t="s">
        <v>15</v>
      </c>
      <c r="F1" t="s">
        <v>10</v>
      </c>
      <c r="G1" t="s">
        <v>16</v>
      </c>
      <c r="H1" t="s">
        <v>298</v>
      </c>
    </row>
    <row r="2" spans="1:8" x14ac:dyDescent="0.25">
      <c r="A2">
        <v>25</v>
      </c>
      <c r="B2" t="str">
        <f>STANDINGS_K[[#This Row],[Team]]&amp;STANDINGS_K[[#This Row],[League]]</f>
        <v>KIRKSVILLE OSTEOPATHS 1906Main Event Chicago League</v>
      </c>
      <c r="C2" t="s">
        <v>500</v>
      </c>
      <c r="D2" t="s">
        <v>64</v>
      </c>
      <c r="E2" t="s">
        <v>473</v>
      </c>
      <c r="F2">
        <v>1486</v>
      </c>
      <c r="G2">
        <v>455.5</v>
      </c>
      <c r="H2">
        <f t="shared" ref="H2:H65" si="0">IF(E2=E1,H1+1,1)</f>
        <v>1</v>
      </c>
    </row>
    <row r="3" spans="1:8" x14ac:dyDescent="0.25">
      <c r="A3">
        <v>108</v>
      </c>
      <c r="B3" t="str">
        <f>STANDINGS_K[[#This Row],[Team]]&amp;STANDINGS_K[[#This Row],[League]]</f>
        <v>Dutch MafiaMain Event Chicago League</v>
      </c>
      <c r="C3" t="s">
        <v>222</v>
      </c>
      <c r="D3" t="s">
        <v>223</v>
      </c>
      <c r="E3" t="s">
        <v>473</v>
      </c>
      <c r="F3">
        <v>1396</v>
      </c>
      <c r="G3">
        <v>373.5</v>
      </c>
      <c r="H3">
        <f t="shared" si="0"/>
        <v>2</v>
      </c>
    </row>
    <row r="4" spans="1:8" x14ac:dyDescent="0.25">
      <c r="A4">
        <v>148</v>
      </c>
      <c r="B4" t="str">
        <f>STANDINGS_K[[#This Row],[Team]]&amp;STANDINGS_K[[#This Row],[League]]</f>
        <v>Serenity NowMain Event Chicago League</v>
      </c>
      <c r="C4" t="s">
        <v>598</v>
      </c>
      <c r="D4" t="s">
        <v>149</v>
      </c>
      <c r="E4" t="s">
        <v>473</v>
      </c>
      <c r="F4">
        <v>1371</v>
      </c>
      <c r="G4">
        <v>333.5</v>
      </c>
      <c r="H4">
        <f t="shared" si="0"/>
        <v>3</v>
      </c>
    </row>
    <row r="5" spans="1:8" x14ac:dyDescent="0.25">
      <c r="A5">
        <v>159</v>
      </c>
      <c r="B5" t="str">
        <f>STANDINGS_K[[#This Row],[Team]]&amp;STANDINGS_K[[#This Row],[League]]</f>
        <v>No Balls No Babies IMain Event Chicago League</v>
      </c>
      <c r="C5" t="s">
        <v>527</v>
      </c>
      <c r="D5" t="s">
        <v>142</v>
      </c>
      <c r="E5" t="s">
        <v>473</v>
      </c>
      <c r="F5">
        <v>1366</v>
      </c>
      <c r="G5">
        <v>322</v>
      </c>
      <c r="H5">
        <f t="shared" si="0"/>
        <v>4</v>
      </c>
    </row>
    <row r="6" spans="1:8" x14ac:dyDescent="0.25">
      <c r="A6">
        <v>170</v>
      </c>
      <c r="B6" t="str">
        <f>STANDINGS_K[[#This Row],[Team]]&amp;STANDINGS_K[[#This Row],[League]]</f>
        <v>JK ALL THE WAY CHICAGOMain Event Chicago League</v>
      </c>
      <c r="C6" t="s">
        <v>505</v>
      </c>
      <c r="D6" t="s">
        <v>166</v>
      </c>
      <c r="E6" t="s">
        <v>473</v>
      </c>
      <c r="F6">
        <v>1355</v>
      </c>
      <c r="G6">
        <v>310.5</v>
      </c>
      <c r="H6">
        <f t="shared" si="0"/>
        <v>5</v>
      </c>
    </row>
    <row r="7" spans="1:8" x14ac:dyDescent="0.25">
      <c r="A7">
        <v>191</v>
      </c>
      <c r="B7" t="str">
        <f>STANDINGS_K[[#This Row],[Team]]&amp;STANDINGS_K[[#This Row],[League]]</f>
        <v>Ray Rays RevengeMain Event Chicago League</v>
      </c>
      <c r="C7" t="s">
        <v>472</v>
      </c>
      <c r="D7" t="s">
        <v>130</v>
      </c>
      <c r="E7" t="s">
        <v>473</v>
      </c>
      <c r="F7">
        <v>1339</v>
      </c>
      <c r="G7">
        <v>290</v>
      </c>
      <c r="H7">
        <f t="shared" si="0"/>
        <v>6</v>
      </c>
    </row>
    <row r="8" spans="1:8" x14ac:dyDescent="0.25">
      <c r="A8">
        <v>231</v>
      </c>
      <c r="B8" t="str">
        <f>STANDINGS_K[[#This Row],[Team]]&amp;STANDINGS_K[[#This Row],[League]]</f>
        <v>The Notorious C.O.Z.Main Event Chicago League</v>
      </c>
      <c r="C8" t="s">
        <v>491</v>
      </c>
      <c r="D8" t="s">
        <v>122</v>
      </c>
      <c r="E8" t="s">
        <v>473</v>
      </c>
      <c r="F8">
        <v>1307</v>
      </c>
      <c r="G8">
        <v>250</v>
      </c>
      <c r="H8">
        <f t="shared" si="0"/>
        <v>7</v>
      </c>
    </row>
    <row r="9" spans="1:8" x14ac:dyDescent="0.25">
      <c r="A9">
        <v>237</v>
      </c>
      <c r="B9" t="str">
        <f>STANDINGS_K[[#This Row],[Team]]&amp;STANDINGS_K[[#This Row],[League]]</f>
        <v>Darth VanderMain Event Chicago League</v>
      </c>
      <c r="C9" t="s">
        <v>206</v>
      </c>
      <c r="D9" t="s">
        <v>207</v>
      </c>
      <c r="E9" t="s">
        <v>473</v>
      </c>
      <c r="F9">
        <v>1299</v>
      </c>
      <c r="G9">
        <v>243.5</v>
      </c>
      <c r="H9">
        <f t="shared" si="0"/>
        <v>8</v>
      </c>
    </row>
    <row r="10" spans="1:8" x14ac:dyDescent="0.25">
      <c r="A10">
        <v>282</v>
      </c>
      <c r="B10" t="str">
        <f>STANDINGS_K[[#This Row],[Team]]&amp;STANDINGS_K[[#This Row],[League]]</f>
        <v>THIRTY STIFFSMain Event Chicago League</v>
      </c>
      <c r="C10" t="s">
        <v>187</v>
      </c>
      <c r="D10" t="s">
        <v>188</v>
      </c>
      <c r="E10" t="s">
        <v>473</v>
      </c>
      <c r="F10">
        <v>1278</v>
      </c>
      <c r="G10">
        <v>200</v>
      </c>
      <c r="H10">
        <f t="shared" si="0"/>
        <v>9</v>
      </c>
    </row>
    <row r="11" spans="1:8" x14ac:dyDescent="0.25">
      <c r="A11">
        <v>294</v>
      </c>
      <c r="B11" t="str">
        <f>STANDINGS_K[[#This Row],[Team]]&amp;STANDINGS_K[[#This Row],[League]]</f>
        <v>Doug's DawgsMain Event Chicago League</v>
      </c>
      <c r="C11" t="s">
        <v>31</v>
      </c>
      <c r="D11" t="s">
        <v>32</v>
      </c>
      <c r="E11" t="s">
        <v>473</v>
      </c>
      <c r="F11">
        <v>1266</v>
      </c>
      <c r="G11">
        <v>188</v>
      </c>
      <c r="H11">
        <f t="shared" si="0"/>
        <v>10</v>
      </c>
    </row>
    <row r="12" spans="1:8" x14ac:dyDescent="0.25">
      <c r="A12">
        <v>318</v>
      </c>
      <c r="B12" t="str">
        <f>STANDINGS_K[[#This Row],[Team]]&amp;STANDINGS_K[[#This Row],[League]]</f>
        <v>EFORCE XVIIIMain Event Chicago League</v>
      </c>
      <c r="C12" t="s">
        <v>848</v>
      </c>
      <c r="D12" t="s">
        <v>174</v>
      </c>
      <c r="E12" t="s">
        <v>473</v>
      </c>
      <c r="F12">
        <v>1250</v>
      </c>
      <c r="G12">
        <v>162.5</v>
      </c>
      <c r="H12">
        <f t="shared" si="0"/>
        <v>11</v>
      </c>
    </row>
    <row r="13" spans="1:8" x14ac:dyDescent="0.25">
      <c r="A13">
        <v>330</v>
      </c>
      <c r="B13" t="str">
        <f>STANDINGS_K[[#This Row],[Team]]&amp;STANDINGS_K[[#This Row],[League]]</f>
        <v>88'ssMain Event Chicago League</v>
      </c>
      <c r="C13" t="s">
        <v>634</v>
      </c>
      <c r="D13" t="s">
        <v>269</v>
      </c>
      <c r="E13" t="s">
        <v>473</v>
      </c>
      <c r="F13">
        <v>1237</v>
      </c>
      <c r="G13">
        <v>150.5</v>
      </c>
      <c r="H13">
        <f t="shared" si="0"/>
        <v>12</v>
      </c>
    </row>
    <row r="14" spans="1:8" x14ac:dyDescent="0.25">
      <c r="A14">
        <v>339</v>
      </c>
      <c r="B14" t="str">
        <f>STANDINGS_K[[#This Row],[Team]]&amp;STANDINGS_K[[#This Row],[League]]</f>
        <v>Shawon-O-MetersMain Event Chicago League</v>
      </c>
      <c r="C14" t="s">
        <v>875</v>
      </c>
      <c r="D14" t="s">
        <v>876</v>
      </c>
      <c r="E14" t="s">
        <v>473</v>
      </c>
      <c r="F14">
        <v>1233</v>
      </c>
      <c r="G14">
        <v>141.5</v>
      </c>
      <c r="H14">
        <f t="shared" si="0"/>
        <v>13</v>
      </c>
    </row>
    <row r="15" spans="1:8" x14ac:dyDescent="0.25">
      <c r="A15">
        <v>340</v>
      </c>
      <c r="B15" t="str">
        <f>STANDINGS_K[[#This Row],[Team]]&amp;STANDINGS_K[[#This Row],[League]]</f>
        <v>Sons of Thunder - ChicagoMain Event Chicago League</v>
      </c>
      <c r="C15" t="s">
        <v>771</v>
      </c>
      <c r="D15" t="s">
        <v>63</v>
      </c>
      <c r="E15" t="s">
        <v>473</v>
      </c>
      <c r="F15">
        <v>1233</v>
      </c>
      <c r="G15">
        <v>141.5</v>
      </c>
      <c r="H15">
        <f t="shared" si="0"/>
        <v>14</v>
      </c>
    </row>
    <row r="16" spans="1:8" x14ac:dyDescent="0.25">
      <c r="A16">
        <v>358</v>
      </c>
      <c r="B16" t="str">
        <f>STANDINGS_K[[#This Row],[Team]]&amp;STANDINGS_K[[#This Row],[League]]</f>
        <v>Mr Dalrae's ArrogateMain Event Chicago League</v>
      </c>
      <c r="C16" t="s">
        <v>704</v>
      </c>
      <c r="D16" t="s">
        <v>33</v>
      </c>
      <c r="E16" t="s">
        <v>473</v>
      </c>
      <c r="F16">
        <v>1221</v>
      </c>
      <c r="G16">
        <v>123</v>
      </c>
      <c r="H16">
        <f t="shared" si="0"/>
        <v>15</v>
      </c>
    </row>
    <row r="17" spans="1:8" x14ac:dyDescent="0.25">
      <c r="A17">
        <v>20</v>
      </c>
      <c r="B17" t="str">
        <f>STANDINGS_K[[#This Row],[Team]]&amp;STANDINGS_K[[#This Row],[League]]</f>
        <v>The Ron Jeremy of Midget PornMain Event Las Vegas April 1 League 1</v>
      </c>
      <c r="C17" t="s">
        <v>368</v>
      </c>
      <c r="D17" t="s">
        <v>281</v>
      </c>
      <c r="E17" t="s">
        <v>452</v>
      </c>
      <c r="F17">
        <v>1491</v>
      </c>
      <c r="G17">
        <v>461.5</v>
      </c>
      <c r="H17">
        <f t="shared" si="0"/>
        <v>1</v>
      </c>
    </row>
    <row r="18" spans="1:8" x14ac:dyDescent="0.25">
      <c r="A18">
        <v>56</v>
      </c>
      <c r="B18" t="str">
        <f>STANDINGS_K[[#This Row],[Team]]&amp;STANDINGS_K[[#This Row],[League]]</f>
        <v>Team PinkstaffMain Event Las Vegas April 1 League 1</v>
      </c>
      <c r="C18" t="s">
        <v>315</v>
      </c>
      <c r="D18" t="s">
        <v>316</v>
      </c>
      <c r="E18" t="s">
        <v>452</v>
      </c>
      <c r="F18">
        <v>1439</v>
      </c>
      <c r="G18">
        <v>425</v>
      </c>
      <c r="H18">
        <f t="shared" si="0"/>
        <v>2</v>
      </c>
    </row>
    <row r="19" spans="1:8" x14ac:dyDescent="0.25">
      <c r="A19">
        <v>65</v>
      </c>
      <c r="B19" t="str">
        <f>STANDINGS_K[[#This Row],[Team]]&amp;STANDINGS_K[[#This Row],[League]]</f>
        <v>Vegas BanditMain Event Las Vegas April 1 League 1</v>
      </c>
      <c r="C19" t="s">
        <v>294</v>
      </c>
      <c r="D19" t="s">
        <v>295</v>
      </c>
      <c r="E19" t="s">
        <v>452</v>
      </c>
      <c r="F19">
        <v>1427</v>
      </c>
      <c r="G19">
        <v>416.5</v>
      </c>
      <c r="H19">
        <f t="shared" si="0"/>
        <v>3</v>
      </c>
    </row>
    <row r="20" spans="1:8" x14ac:dyDescent="0.25">
      <c r="A20">
        <v>81</v>
      </c>
      <c r="B20" t="str">
        <f>STANDINGS_K[[#This Row],[Team]]&amp;STANDINGS_K[[#This Row],[League]]</f>
        <v>Bob EnzyteMain Event Las Vegas April 1 League 1</v>
      </c>
      <c r="C20" t="s">
        <v>241</v>
      </c>
      <c r="D20" t="s">
        <v>242</v>
      </c>
      <c r="E20" t="s">
        <v>452</v>
      </c>
      <c r="F20">
        <v>1413</v>
      </c>
      <c r="G20">
        <v>399.5</v>
      </c>
      <c r="H20">
        <f t="shared" si="0"/>
        <v>4</v>
      </c>
    </row>
    <row r="21" spans="1:8" x14ac:dyDescent="0.25">
      <c r="A21">
        <v>102</v>
      </c>
      <c r="B21" t="str">
        <f>STANDINGS_K[[#This Row],[Team]]&amp;STANDINGS_K[[#This Row],[League]]</f>
        <v>OaktownMain Event Las Vegas April 1 League 1</v>
      </c>
      <c r="C21" t="s">
        <v>136</v>
      </c>
      <c r="D21" t="s">
        <v>137</v>
      </c>
      <c r="E21" t="s">
        <v>452</v>
      </c>
      <c r="F21">
        <v>1399</v>
      </c>
      <c r="G21">
        <v>378</v>
      </c>
      <c r="H21">
        <f t="shared" si="0"/>
        <v>5</v>
      </c>
    </row>
    <row r="22" spans="1:8" x14ac:dyDescent="0.25">
      <c r="A22">
        <v>128</v>
      </c>
      <c r="B22" t="str">
        <f>STANDINGS_K[[#This Row],[Team]]&amp;STANDINGS_K[[#This Row],[League]]</f>
        <v>Team WarnerMain Event Las Vegas April 1 League 1</v>
      </c>
      <c r="C22" t="s">
        <v>161</v>
      </c>
      <c r="D22" t="s">
        <v>162</v>
      </c>
      <c r="E22" t="s">
        <v>452</v>
      </c>
      <c r="F22">
        <v>1381</v>
      </c>
      <c r="G22">
        <v>352.5</v>
      </c>
      <c r="H22">
        <f t="shared" si="0"/>
        <v>6</v>
      </c>
    </row>
    <row r="23" spans="1:8" x14ac:dyDescent="0.25">
      <c r="A23">
        <v>196</v>
      </c>
      <c r="B23" t="str">
        <f>STANDINGS_K[[#This Row],[Team]]&amp;STANDINGS_K[[#This Row],[League]]</f>
        <v>Vegas VandalsMain Event Las Vegas April 1 League 1</v>
      </c>
      <c r="C23" t="s">
        <v>224</v>
      </c>
      <c r="D23" t="s">
        <v>225</v>
      </c>
      <c r="E23" t="s">
        <v>452</v>
      </c>
      <c r="F23">
        <v>1336</v>
      </c>
      <c r="G23">
        <v>285.5</v>
      </c>
      <c r="H23">
        <f t="shared" si="0"/>
        <v>7</v>
      </c>
    </row>
    <row r="24" spans="1:8" x14ac:dyDescent="0.25">
      <c r="A24">
        <v>229</v>
      </c>
      <c r="B24" t="str">
        <f>STANDINGS_K[[#This Row],[Team]]&amp;STANDINGS_K[[#This Row],[League]]</f>
        <v>LEATHERNECK 9Main Event Las Vegas April 1 League 1</v>
      </c>
      <c r="C24" t="s">
        <v>670</v>
      </c>
      <c r="D24" t="s">
        <v>274</v>
      </c>
      <c r="E24" t="s">
        <v>452</v>
      </c>
      <c r="F24">
        <v>1308</v>
      </c>
      <c r="G24">
        <v>251.5</v>
      </c>
      <c r="H24">
        <f t="shared" si="0"/>
        <v>8</v>
      </c>
    </row>
    <row r="25" spans="1:8" x14ac:dyDescent="0.25">
      <c r="A25">
        <v>321</v>
      </c>
      <c r="B25" t="str">
        <f>STANDINGS_K[[#This Row],[Team]]&amp;STANDINGS_K[[#This Row],[League]]</f>
        <v>MustSeeTV314{M4}Main Event Las Vegas April 1 League 1</v>
      </c>
      <c r="C25" t="s">
        <v>727</v>
      </c>
      <c r="D25" t="s">
        <v>40</v>
      </c>
      <c r="E25" t="s">
        <v>452</v>
      </c>
      <c r="F25">
        <v>1248</v>
      </c>
      <c r="G25">
        <v>160</v>
      </c>
      <c r="H25">
        <f t="shared" si="0"/>
        <v>9</v>
      </c>
    </row>
    <row r="26" spans="1:8" x14ac:dyDescent="0.25">
      <c r="A26">
        <v>329</v>
      </c>
      <c r="B26" t="str">
        <f>STANDINGS_K[[#This Row],[Team]]&amp;STANDINGS_K[[#This Row],[League]]</f>
        <v>Warrior Poets IIIMain Event Las Vegas April 1 League 1</v>
      </c>
      <c r="C26" t="s">
        <v>684</v>
      </c>
      <c r="D26" t="s">
        <v>685</v>
      </c>
      <c r="E26" t="s">
        <v>452</v>
      </c>
      <c r="F26">
        <v>1238</v>
      </c>
      <c r="G26">
        <v>152.5</v>
      </c>
      <c r="H26">
        <f t="shared" si="0"/>
        <v>10</v>
      </c>
    </row>
    <row r="27" spans="1:8" x14ac:dyDescent="0.25">
      <c r="A27">
        <v>337</v>
      </c>
      <c r="B27" t="str">
        <f>STANDINGS_K[[#This Row],[Team]]&amp;STANDINGS_K[[#This Row],[League]]</f>
        <v>Baseball FuriesMain Event Las Vegas April 1 League 1</v>
      </c>
      <c r="C27" t="s">
        <v>45</v>
      </c>
      <c r="D27" t="s">
        <v>46</v>
      </c>
      <c r="E27" t="s">
        <v>452</v>
      </c>
      <c r="F27">
        <v>1234</v>
      </c>
      <c r="G27">
        <v>144.5</v>
      </c>
      <c r="H27">
        <f t="shared" si="0"/>
        <v>11</v>
      </c>
    </row>
    <row r="28" spans="1:8" x14ac:dyDescent="0.25">
      <c r="A28">
        <v>405</v>
      </c>
      <c r="B28" t="str">
        <f>STANDINGS_K[[#This Row],[Team]]&amp;STANDINGS_K[[#This Row],[League]]</f>
        <v>Team Only a Mother Can LoveMain Event Las Vegas April 1 League 1</v>
      </c>
      <c r="C28" t="s">
        <v>842</v>
      </c>
      <c r="D28" t="s">
        <v>140</v>
      </c>
      <c r="E28" t="s">
        <v>452</v>
      </c>
      <c r="F28">
        <v>1171</v>
      </c>
      <c r="G28">
        <v>76</v>
      </c>
      <c r="H28">
        <f t="shared" si="0"/>
        <v>12</v>
      </c>
    </row>
    <row r="29" spans="1:8" x14ac:dyDescent="0.25">
      <c r="A29">
        <v>427</v>
      </c>
      <c r="B29" t="str">
        <f>STANDINGS_K[[#This Row],[Team]]&amp;STANDINGS_K[[#This Row],[League]]</f>
        <v>Team MatanMain Event Las Vegas April 1 League 1</v>
      </c>
      <c r="C29" t="s">
        <v>757</v>
      </c>
      <c r="D29" t="s">
        <v>362</v>
      </c>
      <c r="E29" t="s">
        <v>452</v>
      </c>
      <c r="F29">
        <v>1141</v>
      </c>
      <c r="G29">
        <v>54</v>
      </c>
      <c r="H29">
        <f t="shared" si="0"/>
        <v>13</v>
      </c>
    </row>
    <row r="30" spans="1:8" x14ac:dyDescent="0.25">
      <c r="A30">
        <v>441</v>
      </c>
      <c r="B30" t="str">
        <f>STANDINGS_K[[#This Row],[Team]]&amp;STANDINGS_K[[#This Row],[League]]</f>
        <v>Yes! Yes! Yes!Main Event Las Vegas April 1 League 1</v>
      </c>
      <c r="C30" t="s">
        <v>786</v>
      </c>
      <c r="D30" t="s">
        <v>787</v>
      </c>
      <c r="E30" t="s">
        <v>452</v>
      </c>
      <c r="F30">
        <v>1116</v>
      </c>
      <c r="G30">
        <v>41</v>
      </c>
      <c r="H30">
        <f t="shared" si="0"/>
        <v>14</v>
      </c>
    </row>
    <row r="31" spans="1:8" x14ac:dyDescent="0.25">
      <c r="A31">
        <v>459</v>
      </c>
      <c r="B31" t="str">
        <f>STANDINGS_K[[#This Row],[Team]]&amp;STANDINGS_K[[#This Row],[League]]</f>
        <v>Pounders MainMain Event Las Vegas April 1 League 1</v>
      </c>
      <c r="C31" t="s">
        <v>796</v>
      </c>
      <c r="D31" t="s">
        <v>266</v>
      </c>
      <c r="E31" t="s">
        <v>452</v>
      </c>
      <c r="F31">
        <v>1059</v>
      </c>
      <c r="G31">
        <v>22</v>
      </c>
      <c r="H31">
        <f t="shared" si="0"/>
        <v>15</v>
      </c>
    </row>
    <row r="32" spans="1:8" x14ac:dyDescent="0.25">
      <c r="A32">
        <v>10</v>
      </c>
      <c r="B32" t="str">
        <f>STANDINGS_K[[#This Row],[Team]]&amp;STANDINGS_K[[#This Row],[League]]</f>
        <v>Edwards Bay Fox PenMain Event Las Vegas April 1 League 2</v>
      </c>
      <c r="C32" t="s">
        <v>436</v>
      </c>
      <c r="D32" t="s">
        <v>211</v>
      </c>
      <c r="E32" t="s">
        <v>437</v>
      </c>
      <c r="F32">
        <v>1536</v>
      </c>
      <c r="G32">
        <v>471</v>
      </c>
      <c r="H32">
        <f t="shared" si="0"/>
        <v>1</v>
      </c>
    </row>
    <row r="33" spans="1:8" x14ac:dyDescent="0.25">
      <c r="A33">
        <v>30</v>
      </c>
      <c r="B33" t="str">
        <f>STANDINGS_K[[#This Row],[Team]]&amp;STANDINGS_K[[#This Row],[League]]</f>
        <v>High Hard OneMain Event Las Vegas April 1 League 2</v>
      </c>
      <c r="C33" t="s">
        <v>782</v>
      </c>
      <c r="D33" t="s">
        <v>29</v>
      </c>
      <c r="E33" t="s">
        <v>437</v>
      </c>
      <c r="F33">
        <v>1476</v>
      </c>
      <c r="G33">
        <v>451</v>
      </c>
      <c r="H33">
        <f t="shared" si="0"/>
        <v>2</v>
      </c>
    </row>
    <row r="34" spans="1:8" x14ac:dyDescent="0.25">
      <c r="A34">
        <v>40</v>
      </c>
      <c r="B34" t="str">
        <f>STANDINGS_K[[#This Row],[Team]]&amp;STANDINGS_K[[#This Row],[League]]</f>
        <v>Lambda Lambda LambdaMain Event Las Vegas April 1 League 2</v>
      </c>
      <c r="C34" t="s">
        <v>480</v>
      </c>
      <c r="D34" t="s">
        <v>72</v>
      </c>
      <c r="E34" t="s">
        <v>437</v>
      </c>
      <c r="F34">
        <v>1460</v>
      </c>
      <c r="G34">
        <v>441</v>
      </c>
      <c r="H34">
        <f t="shared" si="0"/>
        <v>3</v>
      </c>
    </row>
    <row r="35" spans="1:8" x14ac:dyDescent="0.25">
      <c r="A35">
        <v>55</v>
      </c>
      <c r="B35" t="str">
        <f>STANDINGS_K[[#This Row],[Team]]&amp;STANDINGS_K[[#This Row],[League]]</f>
        <v>Main Event LVMain Event Las Vegas April 1 League 2</v>
      </c>
      <c r="C35" t="s">
        <v>584</v>
      </c>
      <c r="D35" t="s">
        <v>90</v>
      </c>
      <c r="E35" t="s">
        <v>437</v>
      </c>
      <c r="F35">
        <v>1440</v>
      </c>
      <c r="G35">
        <v>426</v>
      </c>
      <c r="H35">
        <f t="shared" si="0"/>
        <v>4</v>
      </c>
    </row>
    <row r="36" spans="1:8" x14ac:dyDescent="0.25">
      <c r="A36">
        <v>222</v>
      </c>
      <c r="B36" t="str">
        <f>STANDINGS_K[[#This Row],[Team]]&amp;STANDINGS_K[[#This Row],[League]]</f>
        <v>Bash BrosMain Event Las Vegas April 1 League 2</v>
      </c>
      <c r="C36" t="s">
        <v>818</v>
      </c>
      <c r="D36" t="s">
        <v>820</v>
      </c>
      <c r="E36" t="s">
        <v>437</v>
      </c>
      <c r="F36">
        <v>1312</v>
      </c>
      <c r="G36">
        <v>257.5</v>
      </c>
      <c r="H36">
        <f t="shared" si="0"/>
        <v>5</v>
      </c>
    </row>
    <row r="37" spans="1:8" x14ac:dyDescent="0.25">
      <c r="A37">
        <v>225</v>
      </c>
      <c r="B37" t="str">
        <f>STANDINGS_K[[#This Row],[Team]]&amp;STANDINGS_K[[#This Row],[League]]</f>
        <v>K9 || LV3Main Event Las Vegas April 1 League 2</v>
      </c>
      <c r="C37" t="s">
        <v>483</v>
      </c>
      <c r="D37" t="s">
        <v>37</v>
      </c>
      <c r="E37" t="s">
        <v>437</v>
      </c>
      <c r="F37">
        <v>1312</v>
      </c>
      <c r="G37">
        <v>257.5</v>
      </c>
      <c r="H37">
        <f t="shared" si="0"/>
        <v>6</v>
      </c>
    </row>
    <row r="38" spans="1:8" x14ac:dyDescent="0.25">
      <c r="A38">
        <v>238</v>
      </c>
      <c r="B38" t="str">
        <f>STANDINGS_K[[#This Row],[Team]]&amp;STANDINGS_K[[#This Row],[League]]</f>
        <v>Sad SackMain Event Las Vegas April 1 League 2</v>
      </c>
      <c r="C38" t="s">
        <v>753</v>
      </c>
      <c r="D38" t="s">
        <v>262</v>
      </c>
      <c r="E38" t="s">
        <v>437</v>
      </c>
      <c r="F38">
        <v>1299</v>
      </c>
      <c r="G38">
        <v>243.5</v>
      </c>
      <c r="H38">
        <f t="shared" si="0"/>
        <v>7</v>
      </c>
    </row>
    <row r="39" spans="1:8" x14ac:dyDescent="0.25">
      <c r="A39">
        <v>244</v>
      </c>
      <c r="B39" t="str">
        <f>STANDINGS_K[[#This Row],[Team]]&amp;STANDINGS_K[[#This Row],[League]]</f>
        <v>coldwater coyotesMain Event Las Vegas April 1 League 2</v>
      </c>
      <c r="C39" t="s">
        <v>644</v>
      </c>
      <c r="D39" t="s">
        <v>381</v>
      </c>
      <c r="E39" t="s">
        <v>437</v>
      </c>
      <c r="F39">
        <v>1296</v>
      </c>
      <c r="G39">
        <v>238</v>
      </c>
      <c r="H39">
        <f t="shared" si="0"/>
        <v>8</v>
      </c>
    </row>
    <row r="40" spans="1:8" x14ac:dyDescent="0.25">
      <c r="A40">
        <v>252</v>
      </c>
      <c r="B40" t="str">
        <f>STANDINGS_K[[#This Row],[Team]]&amp;STANDINGS_K[[#This Row],[League]]</f>
        <v>High HopesMain Event Las Vegas April 1 League 2</v>
      </c>
      <c r="C40" t="s">
        <v>228</v>
      </c>
      <c r="D40" t="s">
        <v>229</v>
      </c>
      <c r="E40" t="s">
        <v>437</v>
      </c>
      <c r="F40">
        <v>1290</v>
      </c>
      <c r="G40">
        <v>229</v>
      </c>
      <c r="H40">
        <f t="shared" si="0"/>
        <v>9</v>
      </c>
    </row>
    <row r="41" spans="1:8" x14ac:dyDescent="0.25">
      <c r="A41">
        <v>265</v>
      </c>
      <c r="B41" t="str">
        <f>STANDINGS_K[[#This Row],[Team]]&amp;STANDINGS_K[[#This Row],[League]]</f>
        <v>Bigly SmallsMain Event Las Vegas April 1 League 2</v>
      </c>
      <c r="C41" t="s">
        <v>744</v>
      </c>
      <c r="D41" t="s">
        <v>745</v>
      </c>
      <c r="E41" t="s">
        <v>437</v>
      </c>
      <c r="F41">
        <v>1284</v>
      </c>
      <c r="G41">
        <v>216</v>
      </c>
      <c r="H41">
        <f t="shared" si="0"/>
        <v>10</v>
      </c>
    </row>
    <row r="42" spans="1:8" x14ac:dyDescent="0.25">
      <c r="A42">
        <v>328</v>
      </c>
      <c r="B42" t="str">
        <f>STANDINGS_K[[#This Row],[Team]]&amp;STANDINGS_K[[#This Row],[League]]</f>
        <v>Cub KickersMain Event Las Vegas April 1 League 2</v>
      </c>
      <c r="C42" t="s">
        <v>795</v>
      </c>
      <c r="D42" t="s">
        <v>356</v>
      </c>
      <c r="E42" t="s">
        <v>437</v>
      </c>
      <c r="F42">
        <v>1238</v>
      </c>
      <c r="G42">
        <v>152.5</v>
      </c>
      <c r="H42">
        <f t="shared" si="0"/>
        <v>11</v>
      </c>
    </row>
    <row r="43" spans="1:8" x14ac:dyDescent="0.25">
      <c r="A43">
        <v>353</v>
      </c>
      <c r="B43" t="str">
        <f>STANDINGS_K[[#This Row],[Team]]&amp;STANDINGS_K[[#This Row],[League]]</f>
        <v>The HerdMain Event Las Vegas April 1 League 2</v>
      </c>
      <c r="C43" t="s">
        <v>528</v>
      </c>
      <c r="D43" t="s">
        <v>529</v>
      </c>
      <c r="E43" t="s">
        <v>437</v>
      </c>
      <c r="F43">
        <v>1226</v>
      </c>
      <c r="G43">
        <v>128.5</v>
      </c>
      <c r="H43">
        <f t="shared" si="0"/>
        <v>12</v>
      </c>
    </row>
    <row r="44" spans="1:8" x14ac:dyDescent="0.25">
      <c r="A44">
        <v>390</v>
      </c>
      <c r="B44" t="str">
        <f>STANDINGS_K[[#This Row],[Team]]&amp;STANDINGS_K[[#This Row],[League]]</f>
        <v>The ChameleonsMain Event Las Vegas April 1 League 2</v>
      </c>
      <c r="C44" t="s">
        <v>690</v>
      </c>
      <c r="D44" t="s">
        <v>691</v>
      </c>
      <c r="E44" t="s">
        <v>437</v>
      </c>
      <c r="F44">
        <v>1186</v>
      </c>
      <c r="G44">
        <v>91.5</v>
      </c>
      <c r="H44">
        <f t="shared" si="0"/>
        <v>13</v>
      </c>
    </row>
    <row r="45" spans="1:8" x14ac:dyDescent="0.25">
      <c r="A45">
        <v>415</v>
      </c>
      <c r="B45" t="str">
        <f>STANDINGS_K[[#This Row],[Team]]&amp;STANDINGS_K[[#This Row],[League]]</f>
        <v>Gold Star AwardMain Event Las Vegas April 1 League 2</v>
      </c>
      <c r="C45" t="s">
        <v>524</v>
      </c>
      <c r="D45" t="s">
        <v>365</v>
      </c>
      <c r="E45" t="s">
        <v>437</v>
      </c>
      <c r="F45">
        <v>1157</v>
      </c>
      <c r="G45">
        <v>66</v>
      </c>
      <c r="H45">
        <f t="shared" si="0"/>
        <v>14</v>
      </c>
    </row>
    <row r="46" spans="1:8" x14ac:dyDescent="0.25">
      <c r="A46">
        <v>432</v>
      </c>
      <c r="B46" t="str">
        <f>STANDINGS_K[[#This Row],[Team]]&amp;STANDINGS_K[[#This Row],[League]]</f>
        <v>Black 11Main Event Las Vegas April 1 League 2</v>
      </c>
      <c r="C46" t="s">
        <v>702</v>
      </c>
      <c r="D46" t="s">
        <v>703</v>
      </c>
      <c r="E46" t="s">
        <v>437</v>
      </c>
      <c r="F46">
        <v>1130</v>
      </c>
      <c r="G46">
        <v>49</v>
      </c>
      <c r="H46">
        <f t="shared" si="0"/>
        <v>15</v>
      </c>
    </row>
    <row r="47" spans="1:8" x14ac:dyDescent="0.25">
      <c r="A47">
        <v>6</v>
      </c>
      <c r="B47" t="str">
        <f>STANDINGS_K[[#This Row],[Team]]&amp;STANDINGS_K[[#This Row],[League]]</f>
        <v>Fire Dynasty BCMain Event Las Vegas April 1 League 3</v>
      </c>
      <c r="C47" t="s">
        <v>21</v>
      </c>
      <c r="D47" t="s">
        <v>22</v>
      </c>
      <c r="E47" t="s">
        <v>407</v>
      </c>
      <c r="F47">
        <v>1561</v>
      </c>
      <c r="G47">
        <v>475</v>
      </c>
      <c r="H47">
        <f t="shared" si="0"/>
        <v>1</v>
      </c>
    </row>
    <row r="48" spans="1:8" x14ac:dyDescent="0.25">
      <c r="A48">
        <v>42</v>
      </c>
      <c r="B48" t="str">
        <f>STANDINGS_K[[#This Row],[Team]]&amp;STANDINGS_K[[#This Row],[League]]</f>
        <v>Sultans of SmackMain Event Las Vegas April 1 League 3</v>
      </c>
      <c r="C48" t="s">
        <v>98</v>
      </c>
      <c r="D48" t="s">
        <v>99</v>
      </c>
      <c r="E48" t="s">
        <v>407</v>
      </c>
      <c r="F48">
        <v>1458</v>
      </c>
      <c r="G48">
        <v>439</v>
      </c>
      <c r="H48">
        <f t="shared" si="0"/>
        <v>2</v>
      </c>
    </row>
    <row r="49" spans="1:8" x14ac:dyDescent="0.25">
      <c r="A49">
        <v>88</v>
      </c>
      <c r="B49" t="str">
        <f>STANDINGS_K[[#This Row],[Team]]&amp;STANDINGS_K[[#This Row],[League]]</f>
        <v>Low TalkersMain Event Las Vegas April 1 League 3</v>
      </c>
      <c r="C49" t="s">
        <v>189</v>
      </c>
      <c r="D49" t="s">
        <v>190</v>
      </c>
      <c r="E49" t="s">
        <v>407</v>
      </c>
      <c r="F49">
        <v>1409</v>
      </c>
      <c r="G49">
        <v>393.5</v>
      </c>
      <c r="H49">
        <f t="shared" si="0"/>
        <v>3</v>
      </c>
    </row>
    <row r="50" spans="1:8" x14ac:dyDescent="0.25">
      <c r="A50">
        <v>91</v>
      </c>
      <c r="B50" t="str">
        <f>STANDINGS_K[[#This Row],[Team]]&amp;STANDINGS_K[[#This Row],[League]]</f>
        <v>Party TitMain Event Las Vegas April 1 League 3</v>
      </c>
      <c r="C50" t="s">
        <v>699</v>
      </c>
      <c r="D50" t="s">
        <v>700</v>
      </c>
      <c r="E50" t="s">
        <v>407</v>
      </c>
      <c r="F50">
        <v>1406</v>
      </c>
      <c r="G50">
        <v>390</v>
      </c>
      <c r="H50">
        <f t="shared" si="0"/>
        <v>4</v>
      </c>
    </row>
    <row r="51" spans="1:8" x14ac:dyDescent="0.25">
      <c r="A51">
        <v>193</v>
      </c>
      <c r="B51" t="str">
        <f>STANDINGS_K[[#This Row],[Team]]&amp;STANDINGS_K[[#This Row],[League]]</f>
        <v>Story TimeMain Event Las Vegas April 1 League 3</v>
      </c>
      <c r="C51" t="s">
        <v>701</v>
      </c>
      <c r="D51" t="s">
        <v>177</v>
      </c>
      <c r="E51" t="s">
        <v>407</v>
      </c>
      <c r="F51">
        <v>1337</v>
      </c>
      <c r="G51">
        <v>287.5</v>
      </c>
      <c r="H51">
        <f t="shared" si="0"/>
        <v>5</v>
      </c>
    </row>
    <row r="52" spans="1:8" x14ac:dyDescent="0.25">
      <c r="A52">
        <v>202</v>
      </c>
      <c r="B52" t="str">
        <f>STANDINGS_K[[#This Row],[Team]]&amp;STANDINGS_K[[#This Row],[League]]</f>
        <v>ctm lvMain Event Las Vegas April 1 League 3</v>
      </c>
      <c r="C52" t="s">
        <v>832</v>
      </c>
      <c r="D52" t="s">
        <v>93</v>
      </c>
      <c r="E52" t="s">
        <v>407</v>
      </c>
      <c r="F52">
        <v>1331</v>
      </c>
      <c r="G52">
        <v>279.5</v>
      </c>
      <c r="H52">
        <f t="shared" si="0"/>
        <v>6</v>
      </c>
    </row>
    <row r="53" spans="1:8" x14ac:dyDescent="0.25">
      <c r="A53">
        <v>218</v>
      </c>
      <c r="B53" t="str">
        <f>STANDINGS_K[[#This Row],[Team]]&amp;STANDINGS_K[[#This Row],[League]]</f>
        <v>Team CameronMain Event Las Vegas April 1 League 3</v>
      </c>
      <c r="C53" t="s">
        <v>85</v>
      </c>
      <c r="D53" t="s">
        <v>86</v>
      </c>
      <c r="E53" t="s">
        <v>407</v>
      </c>
      <c r="F53">
        <v>1320</v>
      </c>
      <c r="G53">
        <v>264</v>
      </c>
      <c r="H53">
        <f t="shared" si="0"/>
        <v>7</v>
      </c>
    </row>
    <row r="54" spans="1:8" x14ac:dyDescent="0.25">
      <c r="A54">
        <v>267</v>
      </c>
      <c r="B54" t="str">
        <f>STANDINGS_K[[#This Row],[Team]]&amp;STANDINGS_K[[#This Row],[League]]</f>
        <v>Bama #1Main Event Las Vegas April 1 League 3</v>
      </c>
      <c r="C54" t="s">
        <v>367</v>
      </c>
      <c r="D54" t="s">
        <v>127</v>
      </c>
      <c r="E54" t="s">
        <v>407</v>
      </c>
      <c r="F54">
        <v>1283</v>
      </c>
      <c r="G54">
        <v>212.5</v>
      </c>
      <c r="H54">
        <f t="shared" si="0"/>
        <v>8</v>
      </c>
    </row>
    <row r="55" spans="1:8" x14ac:dyDescent="0.25">
      <c r="A55">
        <v>268</v>
      </c>
      <c r="B55" t="str">
        <f>STANDINGS_K[[#This Row],[Team]]&amp;STANDINGS_K[[#This Row],[League]]</f>
        <v>FLAWLESS VICTORYMain Event Las Vegas April 1 League 3</v>
      </c>
      <c r="C55" t="s">
        <v>264</v>
      </c>
      <c r="D55" t="s">
        <v>265</v>
      </c>
      <c r="E55" t="s">
        <v>407</v>
      </c>
      <c r="F55">
        <v>1283</v>
      </c>
      <c r="G55">
        <v>212.5</v>
      </c>
      <c r="H55">
        <f t="shared" si="0"/>
        <v>9</v>
      </c>
    </row>
    <row r="56" spans="1:8" x14ac:dyDescent="0.25">
      <c r="A56">
        <v>288</v>
      </c>
      <c r="B56" t="str">
        <f>STANDINGS_K[[#This Row],[Team]]&amp;STANDINGS_K[[#This Row],[League]]</f>
        <v>Team ChristensonMain Event Las Vegas April 1 League 3</v>
      </c>
      <c r="C56" t="s">
        <v>332</v>
      </c>
      <c r="D56" t="s">
        <v>68</v>
      </c>
      <c r="E56" t="s">
        <v>407</v>
      </c>
      <c r="F56">
        <v>1274</v>
      </c>
      <c r="G56">
        <v>193.5</v>
      </c>
      <c r="H56">
        <f t="shared" si="0"/>
        <v>10</v>
      </c>
    </row>
    <row r="57" spans="1:8" x14ac:dyDescent="0.25">
      <c r="A57">
        <v>367</v>
      </c>
      <c r="B57" t="str">
        <f>STANDINGS_K[[#This Row],[Team]]&amp;STANDINGS_K[[#This Row],[League]]</f>
        <v>Lamentation of Their WomenMain Event Las Vegas April 1 League 3</v>
      </c>
      <c r="C57" t="s">
        <v>742</v>
      </c>
      <c r="D57" t="s">
        <v>743</v>
      </c>
      <c r="E57" t="s">
        <v>407</v>
      </c>
      <c r="F57">
        <v>1209</v>
      </c>
      <c r="G57">
        <v>113</v>
      </c>
      <c r="H57">
        <f t="shared" si="0"/>
        <v>11</v>
      </c>
    </row>
    <row r="58" spans="1:8" x14ac:dyDescent="0.25">
      <c r="A58">
        <v>374</v>
      </c>
      <c r="B58" t="str">
        <f>STANDINGS_K[[#This Row],[Team]]&amp;STANDINGS_K[[#This Row],[League]]</f>
        <v>Walla WallaMain Event Las Vegas April 1 League 3</v>
      </c>
      <c r="C58" t="s">
        <v>788</v>
      </c>
      <c r="D58" t="s">
        <v>789</v>
      </c>
      <c r="E58" t="s">
        <v>407</v>
      </c>
      <c r="F58">
        <v>1204</v>
      </c>
      <c r="G58">
        <v>108.5</v>
      </c>
      <c r="H58">
        <f t="shared" si="0"/>
        <v>12</v>
      </c>
    </row>
    <row r="59" spans="1:8" x14ac:dyDescent="0.25">
      <c r="A59">
        <v>388</v>
      </c>
      <c r="B59" t="str">
        <f>STANDINGS_K[[#This Row],[Team]]&amp;STANDINGS_K[[#This Row],[League]]</f>
        <v>Team DoyleMain Event Las Vegas April 1 League 3</v>
      </c>
      <c r="C59" t="s">
        <v>363</v>
      </c>
      <c r="D59" t="s">
        <v>43</v>
      </c>
      <c r="E59" t="s">
        <v>407</v>
      </c>
      <c r="F59">
        <v>1189</v>
      </c>
      <c r="G59">
        <v>93</v>
      </c>
      <c r="H59">
        <f t="shared" si="0"/>
        <v>13</v>
      </c>
    </row>
    <row r="60" spans="1:8" x14ac:dyDescent="0.25">
      <c r="A60">
        <v>433</v>
      </c>
      <c r="B60" t="str">
        <f>STANDINGS_K[[#This Row],[Team]]&amp;STANDINGS_K[[#This Row],[League]]</f>
        <v>Worst Russians EverMain Event Las Vegas April 1 League 3</v>
      </c>
      <c r="C60" t="s">
        <v>159</v>
      </c>
      <c r="D60" t="s">
        <v>364</v>
      </c>
      <c r="E60" t="s">
        <v>407</v>
      </c>
      <c r="F60">
        <v>1129</v>
      </c>
      <c r="G60">
        <v>48</v>
      </c>
      <c r="H60">
        <f t="shared" si="0"/>
        <v>14</v>
      </c>
    </row>
    <row r="61" spans="1:8" x14ac:dyDescent="0.25">
      <c r="A61">
        <v>438</v>
      </c>
      <c r="B61" t="str">
        <f>STANDINGS_K[[#This Row],[Team]]&amp;STANDINGS_K[[#This Row],[League]]</f>
        <v>Spinning DecompositionMain Event Las Vegas April 1 League 3</v>
      </c>
      <c r="C61" t="s">
        <v>785</v>
      </c>
      <c r="D61" t="s">
        <v>390</v>
      </c>
      <c r="E61" t="s">
        <v>407</v>
      </c>
      <c r="F61">
        <v>1117</v>
      </c>
      <c r="G61">
        <v>43</v>
      </c>
      <c r="H61">
        <f t="shared" si="0"/>
        <v>15</v>
      </c>
    </row>
    <row r="62" spans="1:8" x14ac:dyDescent="0.25">
      <c r="A62">
        <v>47</v>
      </c>
      <c r="B62" t="str">
        <f>STANDINGS_K[[#This Row],[Team]]&amp;STANDINGS_K[[#This Row],[League]]</f>
        <v>deadmoney6Main Event Las Vegas April 1 League 4</v>
      </c>
      <c r="C62" t="s">
        <v>308</v>
      </c>
      <c r="D62" t="s">
        <v>53</v>
      </c>
      <c r="E62" t="s">
        <v>459</v>
      </c>
      <c r="F62">
        <v>1455</v>
      </c>
      <c r="G62">
        <v>434.5</v>
      </c>
      <c r="H62">
        <f t="shared" si="0"/>
        <v>1</v>
      </c>
    </row>
    <row r="63" spans="1:8" x14ac:dyDescent="0.25">
      <c r="A63">
        <v>48</v>
      </c>
      <c r="B63" t="str">
        <f>STANDINGS_K[[#This Row],[Team]]&amp;STANDINGS_K[[#This Row],[League]]</f>
        <v>Miami MacMain Event Las Vegas April 1 League 4</v>
      </c>
      <c r="C63" t="s">
        <v>267</v>
      </c>
      <c r="D63" t="s">
        <v>268</v>
      </c>
      <c r="E63" t="s">
        <v>459</v>
      </c>
      <c r="F63">
        <v>1452</v>
      </c>
      <c r="G63">
        <v>433</v>
      </c>
      <c r="H63">
        <f t="shared" si="0"/>
        <v>2</v>
      </c>
    </row>
    <row r="64" spans="1:8" x14ac:dyDescent="0.25">
      <c r="A64">
        <v>132</v>
      </c>
      <c r="B64" t="str">
        <f>STANDINGS_K[[#This Row],[Team]]&amp;STANDINGS_K[[#This Row],[League]]</f>
        <v>CC's DesperadosMain Event Las Vegas April 1 League 4</v>
      </c>
      <c r="C64" t="s">
        <v>157</v>
      </c>
      <c r="D64" t="s">
        <v>158</v>
      </c>
      <c r="E64" t="s">
        <v>459</v>
      </c>
      <c r="F64">
        <v>1378</v>
      </c>
      <c r="G64">
        <v>349</v>
      </c>
      <c r="H64">
        <f t="shared" si="0"/>
        <v>3</v>
      </c>
    </row>
    <row r="65" spans="1:8" x14ac:dyDescent="0.25">
      <c r="A65">
        <v>151</v>
      </c>
      <c r="B65" t="str">
        <f>STANDINGS_K[[#This Row],[Team]]&amp;STANDINGS_K[[#This Row],[League]]</f>
        <v>Main Squeeze 2Main Event Las Vegas April 1 League 4</v>
      </c>
      <c r="C65" t="s">
        <v>512</v>
      </c>
      <c r="D65" t="s">
        <v>238</v>
      </c>
      <c r="E65" t="s">
        <v>459</v>
      </c>
      <c r="F65">
        <v>1370</v>
      </c>
      <c r="G65">
        <v>330</v>
      </c>
      <c r="H65">
        <f t="shared" si="0"/>
        <v>4</v>
      </c>
    </row>
    <row r="66" spans="1:8" x14ac:dyDescent="0.25">
      <c r="A66">
        <v>182</v>
      </c>
      <c r="B66" t="str">
        <f>STANDINGS_K[[#This Row],[Team]]&amp;STANDINGS_K[[#This Row],[League]]</f>
        <v>Waffle HouseMain Event Las Vegas April 1 League 4</v>
      </c>
      <c r="C66" t="s">
        <v>621</v>
      </c>
      <c r="D66" t="s">
        <v>623</v>
      </c>
      <c r="E66" t="s">
        <v>459</v>
      </c>
      <c r="F66">
        <v>1347</v>
      </c>
      <c r="G66">
        <v>300</v>
      </c>
      <c r="H66">
        <f t="shared" ref="H66:H129" si="1">IF(E66=E65,H65+1,1)</f>
        <v>5</v>
      </c>
    </row>
    <row r="67" spans="1:8" x14ac:dyDescent="0.25">
      <c r="A67">
        <v>203</v>
      </c>
      <c r="B67" t="str">
        <f>STANDINGS_K[[#This Row],[Team]]&amp;STANDINGS_K[[#This Row],[League]]</f>
        <v>King of QueensMain Event Las Vegas April 1 League 4</v>
      </c>
      <c r="C67" t="s">
        <v>105</v>
      </c>
      <c r="D67" t="s">
        <v>106</v>
      </c>
      <c r="E67" t="s">
        <v>459</v>
      </c>
      <c r="F67">
        <v>1330</v>
      </c>
      <c r="G67">
        <v>278</v>
      </c>
      <c r="H67">
        <f t="shared" si="1"/>
        <v>6</v>
      </c>
    </row>
    <row r="68" spans="1:8" x14ac:dyDescent="0.25">
      <c r="A68">
        <v>208</v>
      </c>
      <c r="B68" t="str">
        <f>STANDINGS_K[[#This Row],[Team]]&amp;STANDINGS_K[[#This Row],[League]]</f>
        <v>PACO THYMEMain Event Las Vegas April 1 League 4</v>
      </c>
      <c r="C68" t="s">
        <v>80</v>
      </c>
      <c r="D68" t="s">
        <v>81</v>
      </c>
      <c r="E68" t="s">
        <v>459</v>
      </c>
      <c r="F68">
        <v>1324</v>
      </c>
      <c r="G68">
        <v>272.5</v>
      </c>
      <c r="H68">
        <f t="shared" si="1"/>
        <v>7</v>
      </c>
    </row>
    <row r="69" spans="1:8" x14ac:dyDescent="0.25">
      <c r="A69">
        <v>239</v>
      </c>
      <c r="B69" t="str">
        <f>STANDINGS_K[[#This Row],[Team]]&amp;STANDINGS_K[[#This Row],[League]]</f>
        <v>Not My YearMain Event Las Vegas April 1 League 4</v>
      </c>
      <c r="C69" t="s">
        <v>530</v>
      </c>
      <c r="D69" t="s">
        <v>28</v>
      </c>
      <c r="E69" t="s">
        <v>459</v>
      </c>
      <c r="F69">
        <v>1298</v>
      </c>
      <c r="G69">
        <v>242</v>
      </c>
      <c r="H69">
        <f t="shared" si="1"/>
        <v>8</v>
      </c>
    </row>
    <row r="70" spans="1:8" x14ac:dyDescent="0.25">
      <c r="A70">
        <v>251</v>
      </c>
      <c r="B70" t="str">
        <f>STANDINGS_K[[#This Row],[Team]]&amp;STANDINGS_K[[#This Row],[League]]</f>
        <v>Cleveland DustmitesMain Event Las Vegas April 1 League 4</v>
      </c>
      <c r="C70" t="s">
        <v>397</v>
      </c>
      <c r="D70" t="s">
        <v>293</v>
      </c>
      <c r="E70" t="s">
        <v>459</v>
      </c>
      <c r="F70">
        <v>1290</v>
      </c>
      <c r="G70">
        <v>229</v>
      </c>
      <c r="H70">
        <f t="shared" si="1"/>
        <v>9</v>
      </c>
    </row>
    <row r="71" spans="1:8" x14ac:dyDescent="0.25">
      <c r="A71">
        <v>262</v>
      </c>
      <c r="B71" t="str">
        <f>STANDINGS_K[[#This Row],[Team]]&amp;STANDINGS_K[[#This Row],[League]]</f>
        <v>Nellie BeesMain Event Las Vegas April 1 League 4</v>
      </c>
      <c r="C71" t="s">
        <v>532</v>
      </c>
      <c r="D71" t="s">
        <v>533</v>
      </c>
      <c r="E71" t="s">
        <v>459</v>
      </c>
      <c r="F71">
        <v>1286</v>
      </c>
      <c r="G71">
        <v>219</v>
      </c>
      <c r="H71">
        <f t="shared" si="1"/>
        <v>10</v>
      </c>
    </row>
    <row r="72" spans="1:8" x14ac:dyDescent="0.25">
      <c r="A72">
        <v>269</v>
      </c>
      <c r="B72" t="str">
        <f>STANDINGS_K[[#This Row],[Team]]&amp;STANDINGS_K[[#This Row],[League]]</f>
        <v>Stricks SlumpBusters 3Main Event Las Vegas April 1 League 4</v>
      </c>
      <c r="C72" t="s">
        <v>683</v>
      </c>
      <c r="D72" t="s">
        <v>245</v>
      </c>
      <c r="E72" t="s">
        <v>459</v>
      </c>
      <c r="F72">
        <v>1283</v>
      </c>
      <c r="G72">
        <v>212.5</v>
      </c>
      <c r="H72">
        <f t="shared" si="1"/>
        <v>11</v>
      </c>
    </row>
    <row r="73" spans="1:8" x14ac:dyDescent="0.25">
      <c r="A73">
        <v>290</v>
      </c>
      <c r="B73" t="str">
        <f>STANDINGS_K[[#This Row],[Team]]&amp;STANDINGS_K[[#This Row],[League]]</f>
        <v>Fossy's StokedMain Event Las Vegas April 1 League 4</v>
      </c>
      <c r="C73" t="s">
        <v>593</v>
      </c>
      <c r="D73" t="s">
        <v>36</v>
      </c>
      <c r="E73" t="s">
        <v>459</v>
      </c>
      <c r="F73">
        <v>1268</v>
      </c>
      <c r="G73">
        <v>190.5</v>
      </c>
      <c r="H73">
        <f t="shared" si="1"/>
        <v>12</v>
      </c>
    </row>
    <row r="74" spans="1:8" x14ac:dyDescent="0.25">
      <c r="A74">
        <v>291</v>
      </c>
      <c r="B74" t="str">
        <f>STANDINGS_K[[#This Row],[Team]]&amp;STANDINGS_K[[#This Row],[League]]</f>
        <v>MANKIND NATION &amp; SEABASSMain Event Las Vegas April 1 League 4</v>
      </c>
      <c r="C74" t="s">
        <v>209</v>
      </c>
      <c r="D74" t="s">
        <v>210</v>
      </c>
      <c r="E74" t="s">
        <v>459</v>
      </c>
      <c r="F74">
        <v>1268</v>
      </c>
      <c r="G74">
        <v>190.5</v>
      </c>
      <c r="H74">
        <f t="shared" si="1"/>
        <v>13</v>
      </c>
    </row>
    <row r="75" spans="1:8" x14ac:dyDescent="0.25">
      <c r="A75">
        <v>414</v>
      </c>
      <c r="B75" t="str">
        <f>STANDINGS_K[[#This Row],[Team]]&amp;STANDINGS_K[[#This Row],[League]]</f>
        <v>The Gamblers 2017Main Event Las Vegas April 1 League 4</v>
      </c>
      <c r="C75" t="s">
        <v>732</v>
      </c>
      <c r="D75" t="s">
        <v>272</v>
      </c>
      <c r="E75" t="s">
        <v>459</v>
      </c>
      <c r="F75">
        <v>1158</v>
      </c>
      <c r="G75">
        <v>67</v>
      </c>
      <c r="H75">
        <f t="shared" si="1"/>
        <v>14</v>
      </c>
    </row>
    <row r="76" spans="1:8" x14ac:dyDescent="0.25">
      <c r="A76">
        <v>440</v>
      </c>
      <c r="B76" t="str">
        <f>STANDINGS_K[[#This Row],[Team]]&amp;STANDINGS_K[[#This Row],[League]]</f>
        <v>The Yellow JerseysMain Event Las Vegas April 1 League 4</v>
      </c>
      <c r="C76" t="s">
        <v>790</v>
      </c>
      <c r="D76" t="s">
        <v>791</v>
      </c>
      <c r="E76" t="s">
        <v>459</v>
      </c>
      <c r="F76">
        <v>1116</v>
      </c>
      <c r="G76">
        <v>41</v>
      </c>
      <c r="H76">
        <f t="shared" si="1"/>
        <v>15</v>
      </c>
    </row>
    <row r="77" spans="1:8" x14ac:dyDescent="0.25">
      <c r="A77">
        <v>5</v>
      </c>
      <c r="B77" t="str">
        <f>STANDINGS_K[[#This Row],[Team]]&amp;STANDINGS_K[[#This Row],[League]]</f>
        <v>Team WithrowMain Event Las Vegas April 1 League 5</v>
      </c>
      <c r="C77" t="s">
        <v>433</v>
      </c>
      <c r="D77" t="s">
        <v>435</v>
      </c>
      <c r="E77" t="s">
        <v>434</v>
      </c>
      <c r="F77">
        <v>1563</v>
      </c>
      <c r="G77">
        <v>476.5</v>
      </c>
      <c r="H77">
        <f t="shared" si="1"/>
        <v>1</v>
      </c>
    </row>
    <row r="78" spans="1:8" x14ac:dyDescent="0.25">
      <c r="A78">
        <v>71</v>
      </c>
      <c r="B78" t="str">
        <f>STANDINGS_K[[#This Row],[Team]]&amp;STANDINGS_K[[#This Row],[League]]</f>
        <v>Cheaper cigsMain Event Las Vegas April 1 League 5</v>
      </c>
      <c r="C78" t="s">
        <v>585</v>
      </c>
      <c r="D78" t="s">
        <v>183</v>
      </c>
      <c r="E78" t="s">
        <v>434</v>
      </c>
      <c r="F78">
        <v>1418</v>
      </c>
      <c r="G78">
        <v>409.5</v>
      </c>
      <c r="H78">
        <f t="shared" si="1"/>
        <v>2</v>
      </c>
    </row>
    <row r="79" spans="1:8" x14ac:dyDescent="0.25">
      <c r="A79">
        <v>80</v>
      </c>
      <c r="B79" t="str">
        <f>STANDINGS_K[[#This Row],[Team]]&amp;STANDINGS_K[[#This Row],[League]]</f>
        <v>Man In BlackMain Event Las Vegas April 1 League 5</v>
      </c>
      <c r="C79" t="s">
        <v>514</v>
      </c>
      <c r="D79" t="s">
        <v>212</v>
      </c>
      <c r="E79" t="s">
        <v>434</v>
      </c>
      <c r="F79">
        <v>1414</v>
      </c>
      <c r="G79">
        <v>402</v>
      </c>
      <c r="H79">
        <f t="shared" si="1"/>
        <v>3</v>
      </c>
    </row>
    <row r="80" spans="1:8" x14ac:dyDescent="0.25">
      <c r="A80">
        <v>97</v>
      </c>
      <c r="B80" t="str">
        <f>STANDINGS_K[[#This Row],[Team]]&amp;STANDINGS_K[[#This Row],[League]]</f>
        <v>Team EricksonMain Event Las Vegas April 1 League 5</v>
      </c>
      <c r="C80" t="s">
        <v>801</v>
      </c>
      <c r="D80" t="s">
        <v>138</v>
      </c>
      <c r="E80" t="s">
        <v>434</v>
      </c>
      <c r="F80">
        <v>1404</v>
      </c>
      <c r="G80">
        <v>385.5</v>
      </c>
      <c r="H80">
        <f t="shared" si="1"/>
        <v>4</v>
      </c>
    </row>
    <row r="81" spans="1:8" x14ac:dyDescent="0.25">
      <c r="A81">
        <v>175</v>
      </c>
      <c r="B81" t="str">
        <f>STANDINGS_K[[#This Row],[Team]]&amp;STANDINGS_K[[#This Row],[League]]</f>
        <v>Team RobinsonMain Event Las Vegas April 1 League 5</v>
      </c>
      <c r="C81" t="s">
        <v>59</v>
      </c>
      <c r="D81" t="s">
        <v>60</v>
      </c>
      <c r="E81" t="s">
        <v>434</v>
      </c>
      <c r="F81">
        <v>1353</v>
      </c>
      <c r="G81">
        <v>306.5</v>
      </c>
      <c r="H81">
        <f t="shared" si="1"/>
        <v>5</v>
      </c>
    </row>
    <row r="82" spans="1:8" x14ac:dyDescent="0.25">
      <c r="A82">
        <v>223</v>
      </c>
      <c r="B82" t="str">
        <f>STANDINGS_K[[#This Row],[Team]]&amp;STANDINGS_K[[#This Row],[League]]</f>
        <v>Cali CartelMain Event Las Vegas April 1 League 5</v>
      </c>
      <c r="C82" t="s">
        <v>133</v>
      </c>
      <c r="D82" t="s">
        <v>135</v>
      </c>
      <c r="E82" t="s">
        <v>434</v>
      </c>
      <c r="F82">
        <v>1312</v>
      </c>
      <c r="G82">
        <v>257.5</v>
      </c>
      <c r="H82">
        <f t="shared" si="1"/>
        <v>6</v>
      </c>
    </row>
    <row r="83" spans="1:8" x14ac:dyDescent="0.25">
      <c r="A83">
        <v>232</v>
      </c>
      <c r="B83" t="str">
        <f>STANDINGS_K[[#This Row],[Team]]&amp;STANDINGS_K[[#This Row],[League]]</f>
        <v>Bronx Yankees (ME2)Main Event Las Vegas April 1 League 5</v>
      </c>
      <c r="C83" t="s">
        <v>143</v>
      </c>
      <c r="D83" t="s">
        <v>88</v>
      </c>
      <c r="E83" t="s">
        <v>434</v>
      </c>
      <c r="F83">
        <v>1306</v>
      </c>
      <c r="G83">
        <v>248.5</v>
      </c>
      <c r="H83">
        <f t="shared" si="1"/>
        <v>7</v>
      </c>
    </row>
    <row r="84" spans="1:8" x14ac:dyDescent="0.25">
      <c r="A84">
        <v>241</v>
      </c>
      <c r="B84" t="str">
        <f>STANDINGS_K[[#This Row],[Team]]&amp;STANDINGS_K[[#This Row],[League]]</f>
        <v>Slappy and PentawMain Event Las Vegas April 1 League 5</v>
      </c>
      <c r="C84" t="s">
        <v>552</v>
      </c>
      <c r="D84" t="s">
        <v>553</v>
      </c>
      <c r="E84" t="s">
        <v>434</v>
      </c>
      <c r="F84">
        <v>1297</v>
      </c>
      <c r="G84">
        <v>240.5</v>
      </c>
      <c r="H84">
        <f t="shared" si="1"/>
        <v>8</v>
      </c>
    </row>
    <row r="85" spans="1:8" x14ac:dyDescent="0.25">
      <c r="A85">
        <v>248</v>
      </c>
      <c r="B85" t="str">
        <f>STANDINGS_K[[#This Row],[Team]]&amp;STANDINGS_K[[#This Row],[League]]</f>
        <v>Hungry HipposMain Event Las Vegas April 1 League 5</v>
      </c>
      <c r="C85" t="s">
        <v>518</v>
      </c>
      <c r="D85" t="s">
        <v>519</v>
      </c>
      <c r="E85" t="s">
        <v>434</v>
      </c>
      <c r="F85">
        <v>1292</v>
      </c>
      <c r="G85">
        <v>232.5</v>
      </c>
      <c r="H85">
        <f t="shared" si="1"/>
        <v>9</v>
      </c>
    </row>
    <row r="86" spans="1:8" x14ac:dyDescent="0.25">
      <c r="A86">
        <v>281</v>
      </c>
      <c r="B86" t="str">
        <f>STANDINGS_K[[#This Row],[Team]]&amp;STANDINGS_K[[#This Row],[League]]</f>
        <v>Ray Of LightMain Event Las Vegas April 1 League 5</v>
      </c>
      <c r="C86" t="s">
        <v>864</v>
      </c>
      <c r="D86" t="s">
        <v>51</v>
      </c>
      <c r="E86" t="s">
        <v>434</v>
      </c>
      <c r="F86">
        <v>1278</v>
      </c>
      <c r="G86">
        <v>200</v>
      </c>
      <c r="H86">
        <f t="shared" si="1"/>
        <v>10</v>
      </c>
    </row>
    <row r="87" spans="1:8" x14ac:dyDescent="0.25">
      <c r="A87">
        <v>284</v>
      </c>
      <c r="B87" t="str">
        <f>STANDINGS_K[[#This Row],[Team]]&amp;STANDINGS_K[[#This Row],[League]]</f>
        <v>Texas ConnectionMain Event Las Vegas April 1 League 5</v>
      </c>
      <c r="C87" t="s">
        <v>165</v>
      </c>
      <c r="D87" t="s">
        <v>19</v>
      </c>
      <c r="E87" t="s">
        <v>434</v>
      </c>
      <c r="F87">
        <v>1277</v>
      </c>
      <c r="G87">
        <v>197.5</v>
      </c>
      <c r="H87">
        <f t="shared" si="1"/>
        <v>11</v>
      </c>
    </row>
    <row r="88" spans="1:8" x14ac:dyDescent="0.25">
      <c r="A88">
        <v>309</v>
      </c>
      <c r="B88" t="str">
        <f>STANDINGS_K[[#This Row],[Team]]&amp;STANDINGS_K[[#This Row],[League]]</f>
        <v>Stewie's Team 2Main Event Las Vegas April 1 League 5</v>
      </c>
      <c r="C88" t="s">
        <v>772</v>
      </c>
      <c r="D88" t="s">
        <v>271</v>
      </c>
      <c r="E88" t="s">
        <v>434</v>
      </c>
      <c r="F88">
        <v>1255</v>
      </c>
      <c r="G88">
        <v>172.5</v>
      </c>
      <c r="H88">
        <f t="shared" si="1"/>
        <v>12</v>
      </c>
    </row>
    <row r="89" spans="1:8" x14ac:dyDescent="0.25">
      <c r="A89">
        <v>351</v>
      </c>
      <c r="B89" t="str">
        <f>STANDINGS_K[[#This Row],[Team]]&amp;STANDINGS_K[[#This Row],[League]]</f>
        <v>Wags WarriorsMain Event Las Vegas April 1 League 5</v>
      </c>
      <c r="C89" t="s">
        <v>147</v>
      </c>
      <c r="D89" t="s">
        <v>148</v>
      </c>
      <c r="E89" t="s">
        <v>434</v>
      </c>
      <c r="F89">
        <v>1227</v>
      </c>
      <c r="G89">
        <v>131.5</v>
      </c>
      <c r="H89">
        <f t="shared" si="1"/>
        <v>13</v>
      </c>
    </row>
    <row r="90" spans="1:8" x14ac:dyDescent="0.25">
      <c r="A90">
        <v>387</v>
      </c>
      <c r="B90" t="str">
        <f>STANDINGS_K[[#This Row],[Team]]&amp;STANDINGS_K[[#This Row],[League]]</f>
        <v>Is It Football Season Yet?Main Event Las Vegas April 1 League 5</v>
      </c>
      <c r="C90" t="s">
        <v>813</v>
      </c>
      <c r="D90" t="s">
        <v>814</v>
      </c>
      <c r="E90" t="s">
        <v>434</v>
      </c>
      <c r="F90">
        <v>1192</v>
      </c>
      <c r="G90">
        <v>94.5</v>
      </c>
      <c r="H90">
        <f t="shared" si="1"/>
        <v>14</v>
      </c>
    </row>
    <row r="91" spans="1:8" x14ac:dyDescent="0.25">
      <c r="A91">
        <v>457</v>
      </c>
      <c r="B91" t="str">
        <f>STANDINGS_K[[#This Row],[Team]]&amp;STANDINGS_K[[#This Row],[League]]</f>
        <v>Dude, it's Football Season!!!Main Event Las Vegas April 1 League 5</v>
      </c>
      <c r="C91" t="s">
        <v>557</v>
      </c>
      <c r="D91" t="s">
        <v>255</v>
      </c>
      <c r="E91" t="s">
        <v>434</v>
      </c>
      <c r="F91">
        <v>1061</v>
      </c>
      <c r="G91">
        <v>24</v>
      </c>
      <c r="H91">
        <f t="shared" si="1"/>
        <v>15</v>
      </c>
    </row>
    <row r="92" spans="1:8" x14ac:dyDescent="0.25">
      <c r="A92">
        <v>7</v>
      </c>
      <c r="B92" t="str">
        <f>STANDINGS_K[[#This Row],[Team]]&amp;STANDINGS_K[[#This Row],[League]]</f>
        <v>BABIP McBatflipsMain Event Las Vegas April 1 League 6</v>
      </c>
      <c r="C92" t="s">
        <v>305</v>
      </c>
      <c r="D92" t="s">
        <v>24</v>
      </c>
      <c r="E92" t="s">
        <v>430</v>
      </c>
      <c r="F92">
        <v>1555</v>
      </c>
      <c r="G92">
        <v>474</v>
      </c>
      <c r="H92">
        <f t="shared" si="1"/>
        <v>1</v>
      </c>
    </row>
    <row r="93" spans="1:8" x14ac:dyDescent="0.25">
      <c r="A93">
        <v>35</v>
      </c>
      <c r="B93" t="str">
        <f>STANDINGS_K[[#This Row],[Team]]&amp;STANDINGS_K[[#This Row],[League]]</f>
        <v>Big Bad Booty DaddyMain Event Las Vegas April 1 League 6</v>
      </c>
      <c r="C93" t="s">
        <v>570</v>
      </c>
      <c r="D93" t="s">
        <v>273</v>
      </c>
      <c r="E93" t="s">
        <v>430</v>
      </c>
      <c r="F93">
        <v>1467</v>
      </c>
      <c r="G93">
        <v>445.5</v>
      </c>
      <c r="H93">
        <f t="shared" si="1"/>
        <v>2</v>
      </c>
    </row>
    <row r="94" spans="1:8" x14ac:dyDescent="0.25">
      <c r="A94">
        <v>82</v>
      </c>
      <c r="B94" t="str">
        <f>STANDINGS_K[[#This Row],[Team]]&amp;STANDINGS_K[[#This Row],[League]]</f>
        <v>Four Headed MonstersMain Event Las Vegas April 1 League 6</v>
      </c>
      <c r="C94" t="s">
        <v>310</v>
      </c>
      <c r="D94" t="s">
        <v>263</v>
      </c>
      <c r="E94" t="s">
        <v>430</v>
      </c>
      <c r="F94">
        <v>1413</v>
      </c>
      <c r="G94">
        <v>399.5</v>
      </c>
      <c r="H94">
        <f t="shared" si="1"/>
        <v>3</v>
      </c>
    </row>
    <row r="95" spans="1:8" x14ac:dyDescent="0.25">
      <c r="A95">
        <v>109</v>
      </c>
      <c r="B95" t="str">
        <f>STANDINGS_K[[#This Row],[Team]]&amp;STANDINGS_K[[#This Row],[League]]</f>
        <v>Serenity Now! LVMain Event Las Vegas April 1 League 6</v>
      </c>
      <c r="C95" t="s">
        <v>499</v>
      </c>
      <c r="D95" t="s">
        <v>198</v>
      </c>
      <c r="E95" t="s">
        <v>430</v>
      </c>
      <c r="F95">
        <v>1395</v>
      </c>
      <c r="G95">
        <v>372</v>
      </c>
      <c r="H95">
        <f t="shared" si="1"/>
        <v>4</v>
      </c>
    </row>
    <row r="96" spans="1:8" x14ac:dyDescent="0.25">
      <c r="A96">
        <v>124</v>
      </c>
      <c r="B96" t="str">
        <f>STANDINGS_K[[#This Row],[Team]]&amp;STANDINGS_K[[#This Row],[League]]</f>
        <v>RotoGut MainMain Event Las Vegas April 1 League 6</v>
      </c>
      <c r="C96" t="s">
        <v>429</v>
      </c>
      <c r="D96" t="s">
        <v>116</v>
      </c>
      <c r="E96" t="s">
        <v>430</v>
      </c>
      <c r="F96">
        <v>1384</v>
      </c>
      <c r="G96">
        <v>357</v>
      </c>
      <c r="H96">
        <f t="shared" si="1"/>
        <v>5</v>
      </c>
    </row>
    <row r="97" spans="1:8" x14ac:dyDescent="0.25">
      <c r="A97">
        <v>157</v>
      </c>
      <c r="B97" t="str">
        <f>STANDINGS_K[[#This Row],[Team]]&amp;STANDINGS_K[[#This Row],[League]]</f>
        <v>Team enfieldMain Event Las Vegas April 1 League 6</v>
      </c>
      <c r="C97" t="s">
        <v>204</v>
      </c>
      <c r="D97" t="s">
        <v>205</v>
      </c>
      <c r="E97" t="s">
        <v>430</v>
      </c>
      <c r="F97">
        <v>1367</v>
      </c>
      <c r="G97">
        <v>324</v>
      </c>
      <c r="H97">
        <f t="shared" si="1"/>
        <v>6</v>
      </c>
    </row>
    <row r="98" spans="1:8" x14ac:dyDescent="0.25">
      <c r="A98">
        <v>211</v>
      </c>
      <c r="B98" t="str">
        <f>STANDINGS_K[[#This Row],[Team]]&amp;STANDINGS_K[[#This Row],[League]]</f>
        <v>Patches Meningoencephalitis Egg Layer 2Main Event Las Vegas April 1 League 6</v>
      </c>
      <c r="C98" t="s">
        <v>686</v>
      </c>
      <c r="D98" t="s">
        <v>687</v>
      </c>
      <c r="E98" t="s">
        <v>430</v>
      </c>
      <c r="F98">
        <v>1322</v>
      </c>
      <c r="G98">
        <v>269.5</v>
      </c>
      <c r="H98">
        <f t="shared" si="1"/>
        <v>7</v>
      </c>
    </row>
    <row r="99" spans="1:8" x14ac:dyDescent="0.25">
      <c r="A99">
        <v>272</v>
      </c>
      <c r="B99" t="str">
        <f>STANDINGS_K[[#This Row],[Team]]&amp;STANDINGS_K[[#This Row],[League]]</f>
        <v>Glenneration XMain Event Las Vegas April 1 League 6</v>
      </c>
      <c r="C99" t="s">
        <v>145</v>
      </c>
      <c r="D99" t="s">
        <v>146</v>
      </c>
      <c r="E99" t="s">
        <v>430</v>
      </c>
      <c r="F99">
        <v>1282</v>
      </c>
      <c r="G99">
        <v>209</v>
      </c>
      <c r="H99">
        <f t="shared" si="1"/>
        <v>8</v>
      </c>
    </row>
    <row r="100" spans="1:8" x14ac:dyDescent="0.25">
      <c r="A100">
        <v>273</v>
      </c>
      <c r="B100" t="str">
        <f>STANDINGS_K[[#This Row],[Team]]&amp;STANDINGS_K[[#This Row],[League]]</f>
        <v>The Goofy BastardsMain Event Las Vegas April 1 League 6</v>
      </c>
      <c r="C100" t="s">
        <v>383</v>
      </c>
      <c r="D100" t="s">
        <v>384</v>
      </c>
      <c r="E100" t="s">
        <v>430</v>
      </c>
      <c r="F100">
        <v>1282</v>
      </c>
      <c r="G100">
        <v>209</v>
      </c>
      <c r="H100">
        <f t="shared" si="1"/>
        <v>9</v>
      </c>
    </row>
    <row r="101" spans="1:8" x14ac:dyDescent="0.25">
      <c r="A101">
        <v>300</v>
      </c>
      <c r="B101" t="str">
        <f>STANDINGS_K[[#This Row],[Team]]&amp;STANDINGS_K[[#This Row],[League]]</f>
        <v>KILLEBREWMain Event Las Vegas April 1 League 6</v>
      </c>
      <c r="C101" t="s">
        <v>487</v>
      </c>
      <c r="D101" t="s">
        <v>176</v>
      </c>
      <c r="E101" t="s">
        <v>430</v>
      </c>
      <c r="F101">
        <v>1261</v>
      </c>
      <c r="G101">
        <v>181</v>
      </c>
      <c r="H101">
        <f t="shared" si="1"/>
        <v>10</v>
      </c>
    </row>
    <row r="102" spans="1:8" x14ac:dyDescent="0.25">
      <c r="A102">
        <v>359</v>
      </c>
      <c r="B102" t="str">
        <f>STANDINGS_K[[#This Row],[Team]]&amp;STANDINGS_K[[#This Row],[League]]</f>
        <v>DukesMain Event Las Vegas April 1 League 6</v>
      </c>
      <c r="C102" t="s">
        <v>799</v>
      </c>
      <c r="D102" t="s">
        <v>800</v>
      </c>
      <c r="E102" t="s">
        <v>430</v>
      </c>
      <c r="F102">
        <v>1219</v>
      </c>
      <c r="G102">
        <v>121</v>
      </c>
      <c r="H102">
        <f t="shared" si="1"/>
        <v>11</v>
      </c>
    </row>
    <row r="103" spans="1:8" x14ac:dyDescent="0.25">
      <c r="A103">
        <v>360</v>
      </c>
      <c r="B103" t="str">
        <f>STANDINGS_K[[#This Row],[Team]]&amp;STANDINGS_K[[#This Row],[League]]</f>
        <v>Team HillMain Event Las Vegas April 1 League 6</v>
      </c>
      <c r="C103" t="s">
        <v>747</v>
      </c>
      <c r="D103" t="s">
        <v>266</v>
      </c>
      <c r="E103" t="s">
        <v>430</v>
      </c>
      <c r="F103">
        <v>1219</v>
      </c>
      <c r="G103">
        <v>121</v>
      </c>
      <c r="H103">
        <f t="shared" si="1"/>
        <v>12</v>
      </c>
    </row>
    <row r="104" spans="1:8" x14ac:dyDescent="0.25">
      <c r="A104">
        <v>368</v>
      </c>
      <c r="B104" t="str">
        <f>STANDINGS_K[[#This Row],[Team]]&amp;STANDINGS_K[[#This Row],[League]]</f>
        <v>Winter has comeMain Event Las Vegas April 1 League 6</v>
      </c>
      <c r="C104" t="s">
        <v>780</v>
      </c>
      <c r="D104" t="s">
        <v>281</v>
      </c>
      <c r="E104" t="s">
        <v>430</v>
      </c>
      <c r="F104">
        <v>1209</v>
      </c>
      <c r="G104">
        <v>113</v>
      </c>
      <c r="H104">
        <f t="shared" si="1"/>
        <v>13</v>
      </c>
    </row>
    <row r="105" spans="1:8" x14ac:dyDescent="0.25">
      <c r="A105">
        <v>465</v>
      </c>
      <c r="B105" t="str">
        <f>STANDINGS_K[[#This Row],[Team]]&amp;STANDINGS_K[[#This Row],[League]]</f>
        <v>Quahogs ME LVMain Event Las Vegas April 1 League 6</v>
      </c>
      <c r="C105" t="s">
        <v>612</v>
      </c>
      <c r="D105" t="s">
        <v>154</v>
      </c>
      <c r="E105" t="s">
        <v>430</v>
      </c>
      <c r="F105">
        <v>1039</v>
      </c>
      <c r="G105">
        <v>15.5</v>
      </c>
      <c r="H105">
        <f t="shared" si="1"/>
        <v>14</v>
      </c>
    </row>
    <row r="106" spans="1:8" x14ac:dyDescent="0.25">
      <c r="A106">
        <v>478</v>
      </c>
      <c r="B106" t="str">
        <f>STANDINGS_K[[#This Row],[Team]]&amp;STANDINGS_K[[#This Row],[League]]</f>
        <v>Team ShookMain Event Las Vegas April 1 League 6</v>
      </c>
      <c r="C106" t="s">
        <v>323</v>
      </c>
      <c r="D106" t="s">
        <v>167</v>
      </c>
      <c r="E106" t="s">
        <v>430</v>
      </c>
      <c r="F106">
        <v>925</v>
      </c>
      <c r="G106">
        <v>3.5</v>
      </c>
      <c r="H106">
        <f t="shared" si="1"/>
        <v>15</v>
      </c>
    </row>
    <row r="107" spans="1:8" x14ac:dyDescent="0.25">
      <c r="A107">
        <v>19</v>
      </c>
      <c r="B107" t="str">
        <f>STANDINGS_K[[#This Row],[Team]]&amp;STANDINGS_K[[#This Row],[League]]</f>
        <v>CC's DesperadosMain Event Las Vegas March 25 League 1</v>
      </c>
      <c r="C107" t="s">
        <v>157</v>
      </c>
      <c r="D107" t="s">
        <v>158</v>
      </c>
      <c r="E107" t="s">
        <v>474</v>
      </c>
      <c r="F107">
        <v>1491</v>
      </c>
      <c r="G107">
        <v>461.5</v>
      </c>
      <c r="H107">
        <f t="shared" si="1"/>
        <v>1</v>
      </c>
    </row>
    <row r="108" spans="1:8" x14ac:dyDescent="0.25">
      <c r="A108">
        <v>41</v>
      </c>
      <c r="B108" t="str">
        <f>STANDINGS_K[[#This Row],[Team]]&amp;STANDINGS_K[[#This Row],[League]]</f>
        <v>Chip Chop ChipMain Event Las Vegas March 25 League 1</v>
      </c>
      <c r="C108" t="s">
        <v>586</v>
      </c>
      <c r="D108" t="s">
        <v>587</v>
      </c>
      <c r="E108" t="s">
        <v>474</v>
      </c>
      <c r="F108">
        <v>1459</v>
      </c>
      <c r="G108">
        <v>440</v>
      </c>
      <c r="H108">
        <f t="shared" si="1"/>
        <v>2</v>
      </c>
    </row>
    <row r="109" spans="1:8" x14ac:dyDescent="0.25">
      <c r="A109">
        <v>50</v>
      </c>
      <c r="B109" t="str">
        <f>STANDINGS_K[[#This Row],[Team]]&amp;STANDINGS_K[[#This Row],[League]]</f>
        <v>TEAM RIVERA1Main Event Las Vegas March 25 League 1</v>
      </c>
      <c r="C109" t="s">
        <v>692</v>
      </c>
      <c r="D109" t="s">
        <v>693</v>
      </c>
      <c r="E109" t="s">
        <v>474</v>
      </c>
      <c r="F109">
        <v>1450</v>
      </c>
      <c r="G109">
        <v>431</v>
      </c>
      <c r="H109">
        <f t="shared" si="1"/>
        <v>3</v>
      </c>
    </row>
    <row r="110" spans="1:8" x14ac:dyDescent="0.25">
      <c r="A110">
        <v>78</v>
      </c>
      <c r="B110" t="str">
        <f>STANDINGS_K[[#This Row],[Team]]&amp;STANDINGS_K[[#This Row],[League]]</f>
        <v>*Rog*Main Event Las Vegas March 25 League 1</v>
      </c>
      <c r="C110" t="s">
        <v>488</v>
      </c>
      <c r="D110" t="s">
        <v>244</v>
      </c>
      <c r="E110" t="s">
        <v>474</v>
      </c>
      <c r="F110">
        <v>1414</v>
      </c>
      <c r="G110">
        <v>402</v>
      </c>
      <c r="H110">
        <f t="shared" si="1"/>
        <v>4</v>
      </c>
    </row>
    <row r="111" spans="1:8" x14ac:dyDescent="0.25">
      <c r="A111">
        <v>105</v>
      </c>
      <c r="B111" t="str">
        <f>STANDINGS_K[[#This Row],[Team]]&amp;STANDINGS_K[[#This Row],[League]]</f>
        <v>Low TalkersMain Event Las Vegas March 25 League 1</v>
      </c>
      <c r="C111" t="s">
        <v>189</v>
      </c>
      <c r="D111" t="s">
        <v>190</v>
      </c>
      <c r="E111" t="s">
        <v>474</v>
      </c>
      <c r="F111">
        <v>1397</v>
      </c>
      <c r="G111">
        <v>375.5</v>
      </c>
      <c r="H111">
        <f t="shared" si="1"/>
        <v>5</v>
      </c>
    </row>
    <row r="112" spans="1:8" x14ac:dyDescent="0.25">
      <c r="A112">
        <v>155</v>
      </c>
      <c r="B112" t="str">
        <f>STANDINGS_K[[#This Row],[Team]]&amp;STANDINGS_K[[#This Row],[League]]</f>
        <v>Welcome to StevielandMain Event Las Vegas March 25 League 1</v>
      </c>
      <c r="C112" t="s">
        <v>96</v>
      </c>
      <c r="D112" t="s">
        <v>97</v>
      </c>
      <c r="E112" t="s">
        <v>474</v>
      </c>
      <c r="F112">
        <v>1368</v>
      </c>
      <c r="G112">
        <v>326</v>
      </c>
      <c r="H112">
        <f t="shared" si="1"/>
        <v>6</v>
      </c>
    </row>
    <row r="113" spans="1:8" x14ac:dyDescent="0.25">
      <c r="A113">
        <v>171</v>
      </c>
      <c r="B113" t="str">
        <f>STANDINGS_K[[#This Row],[Team]]&amp;STANDINGS_K[[#This Row],[League]]</f>
        <v>Tigers SlappyMain Event Las Vegas March 25 League 1</v>
      </c>
      <c r="C113" t="s">
        <v>54</v>
      </c>
      <c r="D113" t="s">
        <v>55</v>
      </c>
      <c r="E113" t="s">
        <v>474</v>
      </c>
      <c r="F113">
        <v>1355</v>
      </c>
      <c r="G113">
        <v>310.5</v>
      </c>
      <c r="H113">
        <f t="shared" si="1"/>
        <v>7</v>
      </c>
    </row>
    <row r="114" spans="1:8" x14ac:dyDescent="0.25">
      <c r="A114">
        <v>177</v>
      </c>
      <c r="B114" t="str">
        <f>STANDINGS_K[[#This Row],[Team]]&amp;STANDINGS_K[[#This Row],[League]]</f>
        <v>Atlanta 4 4 4'sMain Event Las Vegas March 25 League 1</v>
      </c>
      <c r="C114" t="s">
        <v>387</v>
      </c>
      <c r="D114" t="s">
        <v>109</v>
      </c>
      <c r="E114" t="s">
        <v>474</v>
      </c>
      <c r="F114">
        <v>1350</v>
      </c>
      <c r="G114">
        <v>303.5</v>
      </c>
      <c r="H114">
        <f t="shared" si="1"/>
        <v>8</v>
      </c>
    </row>
    <row r="115" spans="1:8" x14ac:dyDescent="0.25">
      <c r="A115">
        <v>220</v>
      </c>
      <c r="B115" t="str">
        <f>STANDINGS_K[[#This Row],[Team]]&amp;STANDINGS_K[[#This Row],[League]]</f>
        <v>Moose on the LooseMain Event Las Vegas March 25 League 1</v>
      </c>
      <c r="C115" t="s">
        <v>214</v>
      </c>
      <c r="D115" t="s">
        <v>66</v>
      </c>
      <c r="E115" t="s">
        <v>474</v>
      </c>
      <c r="F115">
        <v>1314</v>
      </c>
      <c r="G115">
        <v>261</v>
      </c>
      <c r="H115">
        <f t="shared" si="1"/>
        <v>9</v>
      </c>
    </row>
    <row r="116" spans="1:8" x14ac:dyDescent="0.25">
      <c r="A116">
        <v>255</v>
      </c>
      <c r="B116" t="str">
        <f>STANDINGS_K[[#This Row],[Team]]&amp;STANDINGS_K[[#This Row],[League]]</f>
        <v>Doug's DawgsMain Event Las Vegas March 25 League 1</v>
      </c>
      <c r="C116" t="s">
        <v>31</v>
      </c>
      <c r="D116" t="s">
        <v>32</v>
      </c>
      <c r="E116" t="s">
        <v>474</v>
      </c>
      <c r="F116">
        <v>1289</v>
      </c>
      <c r="G116">
        <v>226</v>
      </c>
      <c r="H116">
        <f t="shared" si="1"/>
        <v>10</v>
      </c>
    </row>
    <row r="117" spans="1:8" x14ac:dyDescent="0.25">
      <c r="A117">
        <v>289</v>
      </c>
      <c r="B117" t="str">
        <f>STANDINGS_K[[#This Row],[Team]]&amp;STANDINGS_K[[#This Row],[League]]</f>
        <v>The Notorious C.O.Z.Main Event Las Vegas March 25 League 1</v>
      </c>
      <c r="C117" t="s">
        <v>491</v>
      </c>
      <c r="D117" t="s">
        <v>122</v>
      </c>
      <c r="E117" t="s">
        <v>474</v>
      </c>
      <c r="F117">
        <v>1273</v>
      </c>
      <c r="G117">
        <v>192</v>
      </c>
      <c r="H117">
        <f t="shared" si="1"/>
        <v>11</v>
      </c>
    </row>
    <row r="118" spans="1:8" x14ac:dyDescent="0.25">
      <c r="A118">
        <v>296</v>
      </c>
      <c r="B118" t="str">
        <f>STANDINGS_K[[#This Row],[Team]]&amp;STANDINGS_K[[#This Row],[League]]</f>
        <v>The Flaming RoostersMain Event Las Vegas March 25 League 1</v>
      </c>
      <c r="C118" t="s">
        <v>169</v>
      </c>
      <c r="D118" t="s">
        <v>170</v>
      </c>
      <c r="E118" t="s">
        <v>474</v>
      </c>
      <c r="F118">
        <v>1265</v>
      </c>
      <c r="G118">
        <v>185.5</v>
      </c>
      <c r="H118">
        <f t="shared" si="1"/>
        <v>12</v>
      </c>
    </row>
    <row r="119" spans="1:8" x14ac:dyDescent="0.25">
      <c r="A119">
        <v>365</v>
      </c>
      <c r="B119" t="str">
        <f>STANDINGS_K[[#This Row],[Team]]&amp;STANDINGS_K[[#This Row],[League]]</f>
        <v>Perdido Street StationMain Event Las Vegas March 25 League 1</v>
      </c>
      <c r="C119" t="s">
        <v>605</v>
      </c>
      <c r="D119" t="s">
        <v>402</v>
      </c>
      <c r="E119" t="s">
        <v>474</v>
      </c>
      <c r="F119">
        <v>1211</v>
      </c>
      <c r="G119">
        <v>115.5</v>
      </c>
      <c r="H119">
        <f t="shared" si="1"/>
        <v>13</v>
      </c>
    </row>
    <row r="120" spans="1:8" x14ac:dyDescent="0.25">
      <c r="A120">
        <v>474</v>
      </c>
      <c r="B120" t="str">
        <f>STANDINGS_K[[#This Row],[Team]]&amp;STANDINGS_K[[#This Row],[League]]</f>
        <v>Team ShairsonMain Event Las Vegas March 25 League 1</v>
      </c>
      <c r="C120" t="s">
        <v>860</v>
      </c>
      <c r="D120" t="s">
        <v>180</v>
      </c>
      <c r="E120" t="s">
        <v>474</v>
      </c>
      <c r="F120">
        <v>970</v>
      </c>
      <c r="G120">
        <v>7</v>
      </c>
      <c r="H120">
        <f t="shared" si="1"/>
        <v>14</v>
      </c>
    </row>
    <row r="121" spans="1:8" x14ac:dyDescent="0.25">
      <c r="A121">
        <v>479</v>
      </c>
      <c r="B121" t="str">
        <f>STANDINGS_K[[#This Row],[Team]]&amp;STANDINGS_K[[#This Row],[League]]</f>
        <v>Prestige WorldwideMain Event Las Vegas March 25 League 1</v>
      </c>
      <c r="C121" t="s">
        <v>403</v>
      </c>
      <c r="D121" t="s">
        <v>404</v>
      </c>
      <c r="E121" t="s">
        <v>474</v>
      </c>
      <c r="F121">
        <v>923</v>
      </c>
      <c r="G121">
        <v>2</v>
      </c>
      <c r="H121">
        <f t="shared" si="1"/>
        <v>15</v>
      </c>
    </row>
    <row r="122" spans="1:8" x14ac:dyDescent="0.25">
      <c r="A122">
        <v>1</v>
      </c>
      <c r="B122" t="str">
        <f>STANDINGS_K[[#This Row],[Team]]&amp;STANDINGS_K[[#This Row],[League]]</f>
        <v>Team passalacquaMain Event Las Vegas March 25 League 2</v>
      </c>
      <c r="C122" t="s">
        <v>467</v>
      </c>
      <c r="D122" t="s">
        <v>468</v>
      </c>
      <c r="E122" t="s">
        <v>453</v>
      </c>
      <c r="F122">
        <v>1609</v>
      </c>
      <c r="G122">
        <v>480</v>
      </c>
      <c r="H122">
        <f t="shared" si="1"/>
        <v>1</v>
      </c>
    </row>
    <row r="123" spans="1:8" x14ac:dyDescent="0.25">
      <c r="A123">
        <v>14</v>
      </c>
      <c r="B123" t="str">
        <f>STANDINGS_K[[#This Row],[Team]]&amp;STANDINGS_K[[#This Row],[League]]</f>
        <v>Dutch MafiaMain Event Las Vegas March 25 League 2</v>
      </c>
      <c r="C123" t="s">
        <v>222</v>
      </c>
      <c r="D123" t="s">
        <v>223</v>
      </c>
      <c r="E123" t="s">
        <v>453</v>
      </c>
      <c r="F123">
        <v>1511</v>
      </c>
      <c r="G123">
        <v>467</v>
      </c>
      <c r="H123">
        <f t="shared" si="1"/>
        <v>2</v>
      </c>
    </row>
    <row r="124" spans="1:8" x14ac:dyDescent="0.25">
      <c r="A124">
        <v>101</v>
      </c>
      <c r="B124" t="str">
        <f>STANDINGS_K[[#This Row],[Team]]&amp;STANDINGS_K[[#This Row],[League]]</f>
        <v>Butler Baseball ClubMain Event Las Vegas March 25 League 2</v>
      </c>
      <c r="C124" t="s">
        <v>730</v>
      </c>
      <c r="D124" t="s">
        <v>731</v>
      </c>
      <c r="E124" t="s">
        <v>453</v>
      </c>
      <c r="F124">
        <v>1402</v>
      </c>
      <c r="G124">
        <v>380</v>
      </c>
      <c r="H124">
        <f t="shared" si="1"/>
        <v>3</v>
      </c>
    </row>
    <row r="125" spans="1:8" x14ac:dyDescent="0.25">
      <c r="A125">
        <v>141</v>
      </c>
      <c r="B125" t="str">
        <f>STANDINGS_K[[#This Row],[Team]]&amp;STANDINGS_K[[#This Row],[League]]</f>
        <v>Bench BlazersMain Event Las Vegas March 25 League 2</v>
      </c>
      <c r="C125" t="s">
        <v>515</v>
      </c>
      <c r="D125" t="s">
        <v>515</v>
      </c>
      <c r="E125" t="s">
        <v>453</v>
      </c>
      <c r="F125">
        <v>1374</v>
      </c>
      <c r="G125">
        <v>339</v>
      </c>
      <c r="H125">
        <f t="shared" si="1"/>
        <v>4</v>
      </c>
    </row>
    <row r="126" spans="1:8" x14ac:dyDescent="0.25">
      <c r="A126">
        <v>194</v>
      </c>
      <c r="B126" t="str">
        <f>STANDINGS_K[[#This Row],[Team]]&amp;STANDINGS_K[[#This Row],[League]]</f>
        <v>Sultans of SmackMain Event Las Vegas March 25 League 2</v>
      </c>
      <c r="C126" t="s">
        <v>98</v>
      </c>
      <c r="D126" t="s">
        <v>99</v>
      </c>
      <c r="E126" t="s">
        <v>453</v>
      </c>
      <c r="F126">
        <v>1337</v>
      </c>
      <c r="G126">
        <v>287.5</v>
      </c>
      <c r="H126">
        <f t="shared" si="1"/>
        <v>5</v>
      </c>
    </row>
    <row r="127" spans="1:8" x14ac:dyDescent="0.25">
      <c r="A127">
        <v>197</v>
      </c>
      <c r="B127" t="str">
        <f>STANDINGS_K[[#This Row],[Team]]&amp;STANDINGS_K[[#This Row],[League]]</f>
        <v>Team WarnerMain Event Las Vegas March 25 League 2</v>
      </c>
      <c r="C127" t="s">
        <v>161</v>
      </c>
      <c r="D127" t="s">
        <v>162</v>
      </c>
      <c r="E127" t="s">
        <v>453</v>
      </c>
      <c r="F127">
        <v>1335</v>
      </c>
      <c r="G127">
        <v>283.5</v>
      </c>
      <c r="H127">
        <f t="shared" si="1"/>
        <v>6</v>
      </c>
    </row>
    <row r="128" spans="1:8" x14ac:dyDescent="0.25">
      <c r="A128">
        <v>217</v>
      </c>
      <c r="B128" t="str">
        <f>STANDINGS_K[[#This Row],[Team]]&amp;STANDINGS_K[[#This Row],[League]]</f>
        <v>MudhensMain Event Las Vegas March 25 League 2</v>
      </c>
      <c r="C128" t="s">
        <v>18</v>
      </c>
      <c r="D128" t="s">
        <v>19</v>
      </c>
      <c r="E128" t="s">
        <v>453</v>
      </c>
      <c r="F128">
        <v>1320</v>
      </c>
      <c r="G128">
        <v>264</v>
      </c>
      <c r="H128">
        <f t="shared" si="1"/>
        <v>7</v>
      </c>
    </row>
    <row r="129" spans="1:8" x14ac:dyDescent="0.25">
      <c r="A129">
        <v>304</v>
      </c>
      <c r="B129" t="str">
        <f>STANDINGS_K[[#This Row],[Team]]&amp;STANDINGS_K[[#This Row],[League]]</f>
        <v>Bellagio HeistMain Event Las Vegas March 25 League 2</v>
      </c>
      <c r="C129" t="s">
        <v>671</v>
      </c>
      <c r="D129" t="s">
        <v>672</v>
      </c>
      <c r="E129" t="s">
        <v>453</v>
      </c>
      <c r="F129">
        <v>1257</v>
      </c>
      <c r="G129">
        <v>176.5</v>
      </c>
      <c r="H129">
        <f t="shared" si="1"/>
        <v>8</v>
      </c>
    </row>
    <row r="130" spans="1:8" x14ac:dyDescent="0.25">
      <c r="A130">
        <v>324</v>
      </c>
      <c r="B130" t="str">
        <f>STANDINGS_K[[#This Row],[Team]]&amp;STANDINGS_K[[#This Row],[League]]</f>
        <v>Wild Willie's TeamMain Event Las Vegas March 25 League 2</v>
      </c>
      <c r="C130" t="s">
        <v>576</v>
      </c>
      <c r="D130" t="s">
        <v>179</v>
      </c>
      <c r="E130" t="s">
        <v>453</v>
      </c>
      <c r="F130">
        <v>1244</v>
      </c>
      <c r="G130">
        <v>157.5</v>
      </c>
      <c r="H130">
        <f t="shared" ref="H130:H193" si="2">IF(E130=E129,H129+1,1)</f>
        <v>9</v>
      </c>
    </row>
    <row r="131" spans="1:8" x14ac:dyDescent="0.25">
      <c r="A131">
        <v>335</v>
      </c>
      <c r="B131" t="str">
        <f>STANDINGS_K[[#This Row],[Team]]&amp;STANDINGS_K[[#This Row],[League]]</f>
        <v>What Happens in Vegas...Main Event Las Vegas March 25 League 2</v>
      </c>
      <c r="C131" t="s">
        <v>724</v>
      </c>
      <c r="D131" t="s">
        <v>240</v>
      </c>
      <c r="E131" t="s">
        <v>453</v>
      </c>
      <c r="F131">
        <v>1235</v>
      </c>
      <c r="G131">
        <v>147</v>
      </c>
      <c r="H131">
        <f t="shared" si="2"/>
        <v>10</v>
      </c>
    </row>
    <row r="132" spans="1:8" x14ac:dyDescent="0.25">
      <c r="A132">
        <v>350</v>
      </c>
      <c r="B132" t="str">
        <f>STANDINGS_K[[#This Row],[Team]]&amp;STANDINGS_K[[#This Row],[League]]</f>
        <v>MoneyMain Event Las Vegas March 25 League 2</v>
      </c>
      <c r="C132" t="s">
        <v>736</v>
      </c>
      <c r="D132" t="s">
        <v>67</v>
      </c>
      <c r="E132" t="s">
        <v>453</v>
      </c>
      <c r="F132">
        <v>1227</v>
      </c>
      <c r="G132">
        <v>131.5</v>
      </c>
      <c r="H132">
        <f t="shared" si="2"/>
        <v>11</v>
      </c>
    </row>
    <row r="133" spans="1:8" x14ac:dyDescent="0.25">
      <c r="A133">
        <v>396</v>
      </c>
      <c r="B133" t="str">
        <f>STANDINGS_K[[#This Row],[Team]]&amp;STANDINGS_K[[#This Row],[League]]</f>
        <v>Clown Question BroMain Event Las Vegas March 25 League 2</v>
      </c>
      <c r="C133" t="s">
        <v>562</v>
      </c>
      <c r="D133" t="s">
        <v>563</v>
      </c>
      <c r="E133" t="s">
        <v>453</v>
      </c>
      <c r="F133">
        <v>1179</v>
      </c>
      <c r="G133">
        <v>85</v>
      </c>
      <c r="H133">
        <f t="shared" si="2"/>
        <v>12</v>
      </c>
    </row>
    <row r="134" spans="1:8" x14ac:dyDescent="0.25">
      <c r="A134">
        <v>431</v>
      </c>
      <c r="B134" t="str">
        <f>STANDINGS_K[[#This Row],[Team]]&amp;STANDINGS_K[[#This Row],[League]]</f>
        <v>Rock n' PipesMain Event Las Vegas March 25 League 2</v>
      </c>
      <c r="C134" t="s">
        <v>666</v>
      </c>
      <c r="D134" t="s">
        <v>668</v>
      </c>
      <c r="E134" t="s">
        <v>453</v>
      </c>
      <c r="F134">
        <v>1131</v>
      </c>
      <c r="G134">
        <v>50</v>
      </c>
      <c r="H134">
        <f t="shared" si="2"/>
        <v>13</v>
      </c>
    </row>
    <row r="135" spans="1:8" x14ac:dyDescent="0.25">
      <c r="A135">
        <v>446</v>
      </c>
      <c r="B135" t="str">
        <f>STANDINGS_K[[#This Row],[Team]]&amp;STANDINGS_K[[#This Row],[League]]</f>
        <v>Betts All InMain Event Las Vegas March 25 League 2</v>
      </c>
      <c r="C135" t="s">
        <v>853</v>
      </c>
      <c r="D135" t="s">
        <v>854</v>
      </c>
      <c r="E135" t="s">
        <v>453</v>
      </c>
      <c r="F135">
        <v>1111</v>
      </c>
      <c r="G135">
        <v>35</v>
      </c>
      <c r="H135">
        <f t="shared" si="2"/>
        <v>14</v>
      </c>
    </row>
    <row r="136" spans="1:8" x14ac:dyDescent="0.25">
      <c r="A136">
        <v>464</v>
      </c>
      <c r="B136" t="str">
        <f>STANDINGS_K[[#This Row],[Team]]&amp;STANDINGS_K[[#This Row],[League]]</f>
        <v>zzzzzzzzMain Event Las Vegas March 25 League 2</v>
      </c>
      <c r="C136" t="s">
        <v>841</v>
      </c>
      <c r="D136" t="s">
        <v>110</v>
      </c>
      <c r="E136" t="s">
        <v>453</v>
      </c>
      <c r="F136">
        <v>1050</v>
      </c>
      <c r="G136">
        <v>17</v>
      </c>
      <c r="H136">
        <f t="shared" si="2"/>
        <v>15</v>
      </c>
    </row>
    <row r="137" spans="1:8" x14ac:dyDescent="0.25">
      <c r="A137">
        <v>46</v>
      </c>
      <c r="B137" t="str">
        <f>STANDINGS_K[[#This Row],[Team]]&amp;STANDINGS_K[[#This Row],[League]]</f>
        <v>Low TalkersMain Event Las Vegas March 30 5 pm PT</v>
      </c>
      <c r="C137" t="s">
        <v>189</v>
      </c>
      <c r="D137" t="s">
        <v>190</v>
      </c>
      <c r="E137" t="s">
        <v>478</v>
      </c>
      <c r="F137">
        <v>1455</v>
      </c>
      <c r="G137">
        <v>434.5</v>
      </c>
      <c r="H137">
        <f t="shared" si="2"/>
        <v>1</v>
      </c>
    </row>
    <row r="138" spans="1:8" x14ac:dyDescent="0.25">
      <c r="A138">
        <v>116</v>
      </c>
      <c r="B138" t="str">
        <f>STANDINGS_K[[#This Row],[Team]]&amp;STANDINGS_K[[#This Row],[League]]</f>
        <v>Stewie's Team 1Main Event Las Vegas March 30 5 pm PT</v>
      </c>
      <c r="C138" t="s">
        <v>626</v>
      </c>
      <c r="D138" t="s">
        <v>271</v>
      </c>
      <c r="E138" t="s">
        <v>478</v>
      </c>
      <c r="F138">
        <v>1389</v>
      </c>
      <c r="G138">
        <v>364</v>
      </c>
      <c r="H138">
        <f t="shared" si="2"/>
        <v>2</v>
      </c>
    </row>
    <row r="139" spans="1:8" x14ac:dyDescent="0.25">
      <c r="A139">
        <v>126</v>
      </c>
      <c r="B139" t="str">
        <f>STANDINGS_K[[#This Row],[Team]]&amp;STANDINGS_K[[#This Row],[League]]</f>
        <v>KILLEBREWMain Event Las Vegas March 30 5 pm PT</v>
      </c>
      <c r="C139" t="s">
        <v>487</v>
      </c>
      <c r="D139" t="s">
        <v>565</v>
      </c>
      <c r="E139" t="s">
        <v>478</v>
      </c>
      <c r="F139">
        <v>1383</v>
      </c>
      <c r="G139">
        <v>355</v>
      </c>
      <c r="H139">
        <f t="shared" si="2"/>
        <v>3</v>
      </c>
    </row>
    <row r="140" spans="1:8" x14ac:dyDescent="0.25">
      <c r="A140">
        <v>138</v>
      </c>
      <c r="B140" t="str">
        <f>STANDINGS_K[[#This Row],[Team]]&amp;STANDINGS_K[[#This Row],[League]]</f>
        <v>Team enfieldMain Event Las Vegas March 30 5 pm PT</v>
      </c>
      <c r="C140" t="s">
        <v>204</v>
      </c>
      <c r="D140" t="s">
        <v>205</v>
      </c>
      <c r="E140" t="s">
        <v>478</v>
      </c>
      <c r="F140">
        <v>1376</v>
      </c>
      <c r="G140">
        <v>344.5</v>
      </c>
      <c r="H140">
        <f t="shared" si="2"/>
        <v>4</v>
      </c>
    </row>
    <row r="141" spans="1:8" x14ac:dyDescent="0.25">
      <c r="A141">
        <v>164</v>
      </c>
      <c r="B141" t="str">
        <f>STANDINGS_K[[#This Row],[Team]]&amp;STANDINGS_K[[#This Row],[League]]</f>
        <v>Murder Inc.Main Event Las Vegas March 30 5 pm PT</v>
      </c>
      <c r="C141" t="s">
        <v>386</v>
      </c>
      <c r="D141" t="s">
        <v>131</v>
      </c>
      <c r="E141" t="s">
        <v>478</v>
      </c>
      <c r="F141">
        <v>1361</v>
      </c>
      <c r="G141">
        <v>317</v>
      </c>
      <c r="H141">
        <f t="shared" si="2"/>
        <v>5</v>
      </c>
    </row>
    <row r="142" spans="1:8" x14ac:dyDescent="0.25">
      <c r="A142">
        <v>168</v>
      </c>
      <c r="B142" t="str">
        <f>STANDINGS_K[[#This Row],[Team]]&amp;STANDINGS_K[[#This Row],[League]]</f>
        <v>DegeneratesMain Event Las Vegas March 30 5 pm PT</v>
      </c>
      <c r="C142" t="s">
        <v>708</v>
      </c>
      <c r="D142" t="s">
        <v>709</v>
      </c>
      <c r="E142" t="s">
        <v>478</v>
      </c>
      <c r="F142">
        <v>1359</v>
      </c>
      <c r="G142">
        <v>313</v>
      </c>
      <c r="H142">
        <f t="shared" si="2"/>
        <v>6</v>
      </c>
    </row>
    <row r="143" spans="1:8" x14ac:dyDescent="0.25">
      <c r="A143">
        <v>186</v>
      </c>
      <c r="B143" t="str">
        <f>STANDINGS_K[[#This Row],[Team]]&amp;STANDINGS_K[[#This Row],[League]]</f>
        <v>PACO THYMEMain Event Las Vegas March 30 5 pm PT</v>
      </c>
      <c r="C143" t="s">
        <v>80</v>
      </c>
      <c r="D143" t="s">
        <v>81</v>
      </c>
      <c r="E143" t="s">
        <v>478</v>
      </c>
      <c r="F143">
        <v>1344</v>
      </c>
      <c r="G143">
        <v>295.5</v>
      </c>
      <c r="H143">
        <f t="shared" si="2"/>
        <v>7</v>
      </c>
    </row>
    <row r="144" spans="1:8" x14ac:dyDescent="0.25">
      <c r="A144">
        <v>200</v>
      </c>
      <c r="B144" t="str">
        <f>STANDINGS_K[[#This Row],[Team]]&amp;STANDINGS_K[[#This Row],[League]]</f>
        <v>The Ron Jeremy of Midget PornMain Event Las Vegas March 30 5 pm PT</v>
      </c>
      <c r="C144" t="s">
        <v>368</v>
      </c>
      <c r="D144" t="s">
        <v>126</v>
      </c>
      <c r="E144" t="s">
        <v>478</v>
      </c>
      <c r="F144">
        <v>1333</v>
      </c>
      <c r="G144">
        <v>281</v>
      </c>
      <c r="H144">
        <f t="shared" si="2"/>
        <v>8</v>
      </c>
    </row>
    <row r="145" spans="1:8" x14ac:dyDescent="0.25">
      <c r="A145">
        <v>215</v>
      </c>
      <c r="B145" t="str">
        <f>STANDINGS_K[[#This Row],[Team]]&amp;STANDINGS_K[[#This Row],[League]]</f>
        <v>MudhensMain Event Las Vegas March 30 5 pm PT</v>
      </c>
      <c r="C145" t="s">
        <v>18</v>
      </c>
      <c r="D145" t="s">
        <v>19</v>
      </c>
      <c r="E145" t="s">
        <v>478</v>
      </c>
      <c r="F145">
        <v>1321</v>
      </c>
      <c r="G145">
        <v>266.5</v>
      </c>
      <c r="H145">
        <f t="shared" si="2"/>
        <v>9</v>
      </c>
    </row>
    <row r="146" spans="1:8" x14ac:dyDescent="0.25">
      <c r="A146">
        <v>219</v>
      </c>
      <c r="B146" t="str">
        <f>STANDINGS_K[[#This Row],[Team]]&amp;STANDINGS_K[[#This Row],[League]]</f>
        <v>Arnold's RugMain Event Las Vegas March 30 5 pm PT</v>
      </c>
      <c r="C146" t="s">
        <v>306</v>
      </c>
      <c r="D146" t="s">
        <v>36</v>
      </c>
      <c r="E146" t="s">
        <v>478</v>
      </c>
      <c r="F146">
        <v>1315</v>
      </c>
      <c r="G146">
        <v>262</v>
      </c>
      <c r="H146">
        <f t="shared" si="2"/>
        <v>10</v>
      </c>
    </row>
    <row r="147" spans="1:8" x14ac:dyDescent="0.25">
      <c r="A147">
        <v>299</v>
      </c>
      <c r="B147" t="str">
        <f>STANDINGS_K[[#This Row],[Team]]&amp;STANDINGS_K[[#This Row],[League]]</f>
        <v>The ShirishamaMain Event Las Vegas March 30 5 pm PT</v>
      </c>
      <c r="C147" t="s">
        <v>837</v>
      </c>
      <c r="D147" t="s">
        <v>839</v>
      </c>
      <c r="E147" t="s">
        <v>478</v>
      </c>
      <c r="F147">
        <v>1264</v>
      </c>
      <c r="G147">
        <v>183</v>
      </c>
      <c r="H147">
        <f t="shared" si="2"/>
        <v>11</v>
      </c>
    </row>
    <row r="148" spans="1:8" x14ac:dyDescent="0.25">
      <c r="A148">
        <v>310</v>
      </c>
      <c r="B148" t="str">
        <f>STANDINGS_K[[#This Row],[Team]]&amp;STANDINGS_K[[#This Row],[League]]</f>
        <v>Main Squeeze 1Main Event Las Vegas March 30 5 pm PT</v>
      </c>
      <c r="C148" t="s">
        <v>750</v>
      </c>
      <c r="D148" t="s">
        <v>238</v>
      </c>
      <c r="E148" t="s">
        <v>478</v>
      </c>
      <c r="F148">
        <v>1254</v>
      </c>
      <c r="G148">
        <v>170.5</v>
      </c>
      <c r="H148">
        <f t="shared" si="2"/>
        <v>12</v>
      </c>
    </row>
    <row r="149" spans="1:8" x14ac:dyDescent="0.25">
      <c r="A149">
        <v>312</v>
      </c>
      <c r="B149" t="str">
        <f>STANDINGS_K[[#This Row],[Team]]&amp;STANDINGS_K[[#This Row],[League]]</f>
        <v>Baseball FuriesMain Event Las Vegas March 30 5 pm PT</v>
      </c>
      <c r="C149" t="s">
        <v>45</v>
      </c>
      <c r="D149" t="s">
        <v>46</v>
      </c>
      <c r="E149" t="s">
        <v>478</v>
      </c>
      <c r="F149">
        <v>1253</v>
      </c>
      <c r="G149">
        <v>169</v>
      </c>
      <c r="H149">
        <f t="shared" si="2"/>
        <v>13</v>
      </c>
    </row>
    <row r="150" spans="1:8" x14ac:dyDescent="0.25">
      <c r="A150">
        <v>336</v>
      </c>
      <c r="B150" t="str">
        <f>STANDINGS_K[[#This Row],[Team]]&amp;STANDINGS_K[[#This Row],[League]]</f>
        <v>BNBearsMain Event Las Vegas March 30 5 pm PT</v>
      </c>
      <c r="C150" t="s">
        <v>477</v>
      </c>
      <c r="D150" t="s">
        <v>139</v>
      </c>
      <c r="E150" t="s">
        <v>478</v>
      </c>
      <c r="F150">
        <v>1234</v>
      </c>
      <c r="G150">
        <v>144.5</v>
      </c>
      <c r="H150">
        <f t="shared" si="2"/>
        <v>14</v>
      </c>
    </row>
    <row r="151" spans="1:8" x14ac:dyDescent="0.25">
      <c r="A151">
        <v>426</v>
      </c>
      <c r="B151" t="str">
        <f>STANDINGS_K[[#This Row],[Team]]&amp;STANDINGS_K[[#This Row],[League]]</f>
        <v>SandstormMain Event Las Vegas March 30 5 pm PT</v>
      </c>
      <c r="C151" t="s">
        <v>830</v>
      </c>
      <c r="D151" t="s">
        <v>831</v>
      </c>
      <c r="E151" t="s">
        <v>478</v>
      </c>
      <c r="F151">
        <v>1146</v>
      </c>
      <c r="G151">
        <v>55</v>
      </c>
      <c r="H151">
        <f t="shared" si="2"/>
        <v>15</v>
      </c>
    </row>
    <row r="152" spans="1:8" x14ac:dyDescent="0.25">
      <c r="A152">
        <v>29</v>
      </c>
      <c r="B152" t="str">
        <f>STANDINGS_K[[#This Row],[Team]]&amp;STANDINGS_K[[#This Row],[League]]</f>
        <v>bluebloodsMain Event New York March 25 League 1</v>
      </c>
      <c r="C152" t="s">
        <v>199</v>
      </c>
      <c r="D152" t="s">
        <v>200</v>
      </c>
      <c r="E152" t="s">
        <v>432</v>
      </c>
      <c r="F152">
        <v>1479</v>
      </c>
      <c r="G152">
        <v>452</v>
      </c>
      <c r="H152">
        <f t="shared" si="2"/>
        <v>1</v>
      </c>
    </row>
    <row r="153" spans="1:8" x14ac:dyDescent="0.25">
      <c r="A153">
        <v>51</v>
      </c>
      <c r="B153" t="str">
        <f>STANDINGS_K[[#This Row],[Team]]&amp;STANDINGS_K[[#This Row],[League]]</f>
        <v>The Achievers - MEMain Event New York March 25 League 1</v>
      </c>
      <c r="C153" t="s">
        <v>604</v>
      </c>
      <c r="D153" t="s">
        <v>17</v>
      </c>
      <c r="E153" t="s">
        <v>432</v>
      </c>
      <c r="F153">
        <v>1448</v>
      </c>
      <c r="G153">
        <v>430</v>
      </c>
      <c r="H153">
        <f t="shared" si="2"/>
        <v>2</v>
      </c>
    </row>
    <row r="154" spans="1:8" x14ac:dyDescent="0.25">
      <c r="A154">
        <v>59</v>
      </c>
      <c r="B154" t="str">
        <f>STANDINGS_K[[#This Row],[Team]]&amp;STANDINGS_K[[#This Row],[League]]</f>
        <v>Sons of Thunder - New YorkMain Event New York March 25 League 1</v>
      </c>
      <c r="C154" t="s">
        <v>728</v>
      </c>
      <c r="D154" t="s">
        <v>63</v>
      </c>
      <c r="E154" t="s">
        <v>432</v>
      </c>
      <c r="F154">
        <v>1434</v>
      </c>
      <c r="G154">
        <v>422.5</v>
      </c>
      <c r="H154">
        <f t="shared" si="2"/>
        <v>3</v>
      </c>
    </row>
    <row r="155" spans="1:8" x14ac:dyDescent="0.25">
      <c r="A155">
        <v>95</v>
      </c>
      <c r="B155" t="str">
        <f>STANDINGS_K[[#This Row],[Team]]&amp;STANDINGS_K[[#This Row],[League]]</f>
        <v>Incredible Hulking Us NY1Main Event New York March 25 League 1</v>
      </c>
      <c r="C155" t="s">
        <v>251</v>
      </c>
      <c r="D155" t="s">
        <v>94</v>
      </c>
      <c r="E155" t="s">
        <v>432</v>
      </c>
      <c r="F155">
        <v>1404</v>
      </c>
      <c r="G155">
        <v>385.5</v>
      </c>
      <c r="H155">
        <f t="shared" si="2"/>
        <v>4</v>
      </c>
    </row>
    <row r="156" spans="1:8" x14ac:dyDescent="0.25">
      <c r="A156">
        <v>99</v>
      </c>
      <c r="B156" t="str">
        <f>STANDINGS_K[[#This Row],[Team]]&amp;STANDINGS_K[[#This Row],[League]]</f>
        <v>Leave the Gun, Take the CannoliMain Event New York March 25 League 1</v>
      </c>
      <c r="C156" t="s">
        <v>577</v>
      </c>
      <c r="D156" t="s">
        <v>248</v>
      </c>
      <c r="E156" t="s">
        <v>432</v>
      </c>
      <c r="F156">
        <v>1403</v>
      </c>
      <c r="G156">
        <v>382</v>
      </c>
      <c r="H156">
        <f t="shared" si="2"/>
        <v>5</v>
      </c>
    </row>
    <row r="157" spans="1:8" x14ac:dyDescent="0.25">
      <c r="A157">
        <v>188</v>
      </c>
      <c r="B157" t="str">
        <f>STANDINGS_K[[#This Row],[Team]]&amp;STANDINGS_K[[#This Row],[League]]</f>
        <v>Ordentligt Sommar SemesterMain Event New York March 25 League 1</v>
      </c>
      <c r="C157" t="s">
        <v>705</v>
      </c>
      <c r="D157" t="s">
        <v>61</v>
      </c>
      <c r="E157" t="s">
        <v>432</v>
      </c>
      <c r="F157">
        <v>1341</v>
      </c>
      <c r="G157">
        <v>293</v>
      </c>
      <c r="H157">
        <f t="shared" si="2"/>
        <v>6</v>
      </c>
    </row>
    <row r="158" spans="1:8" x14ac:dyDescent="0.25">
      <c r="A158">
        <v>209</v>
      </c>
      <c r="B158" t="str">
        <f>STANDINGS_K[[#This Row],[Team]]&amp;STANDINGS_K[[#This Row],[League]]</f>
        <v>The Christian Vazquez ExperienceMain Event New York March 25 League 1</v>
      </c>
      <c r="C158" t="s">
        <v>544</v>
      </c>
      <c r="D158" t="s">
        <v>371</v>
      </c>
      <c r="E158" t="s">
        <v>432</v>
      </c>
      <c r="F158">
        <v>1324</v>
      </c>
      <c r="G158">
        <v>272.5</v>
      </c>
      <c r="H158">
        <f t="shared" si="2"/>
        <v>7</v>
      </c>
    </row>
    <row r="159" spans="1:8" x14ac:dyDescent="0.25">
      <c r="A159">
        <v>212</v>
      </c>
      <c r="B159" t="str">
        <f>STANDINGS_K[[#This Row],[Team]]&amp;STANDINGS_K[[#This Row],[League]]</f>
        <v>The FighterMain Event New York March 25 League 1</v>
      </c>
      <c r="C159" t="s">
        <v>607</v>
      </c>
      <c r="D159" t="s">
        <v>270</v>
      </c>
      <c r="E159" t="s">
        <v>432</v>
      </c>
      <c r="F159">
        <v>1322</v>
      </c>
      <c r="G159">
        <v>269.5</v>
      </c>
      <c r="H159">
        <f t="shared" si="2"/>
        <v>8</v>
      </c>
    </row>
    <row r="160" spans="1:8" x14ac:dyDescent="0.25">
      <c r="A160">
        <v>279</v>
      </c>
      <c r="B160" t="str">
        <f>STANDINGS_K[[#This Row],[Team]]&amp;STANDINGS_K[[#This Row],[League]]</f>
        <v>VenomMain Event New York March 25 League 1</v>
      </c>
      <c r="C160" t="s">
        <v>746</v>
      </c>
      <c r="D160" t="s">
        <v>70</v>
      </c>
      <c r="E160" t="s">
        <v>432</v>
      </c>
      <c r="F160">
        <v>1279</v>
      </c>
      <c r="G160">
        <v>203</v>
      </c>
      <c r="H160">
        <f t="shared" si="2"/>
        <v>9</v>
      </c>
    </row>
    <row r="161" spans="1:8" x14ac:dyDescent="0.25">
      <c r="A161">
        <v>283</v>
      </c>
      <c r="B161" t="str">
        <f>STANDINGS_K[[#This Row],[Team]]&amp;STANDINGS_K[[#This Row],[League]]</f>
        <v>Bronx Yankees (ME1)Main Event New York March 25 League 1</v>
      </c>
      <c r="C161" t="s">
        <v>87</v>
      </c>
      <c r="D161" t="s">
        <v>88</v>
      </c>
      <c r="E161" t="s">
        <v>432</v>
      </c>
      <c r="F161">
        <v>1277</v>
      </c>
      <c r="G161">
        <v>197.5</v>
      </c>
      <c r="H161">
        <f t="shared" si="2"/>
        <v>10</v>
      </c>
    </row>
    <row r="162" spans="1:8" x14ac:dyDescent="0.25">
      <c r="A162">
        <v>305</v>
      </c>
      <c r="B162" t="str">
        <f>STANDINGS_K[[#This Row],[Team]]&amp;STANDINGS_K[[#This Row],[League]]</f>
        <v>The Bronx BuckeyesMain Event New York March 25 League 1</v>
      </c>
      <c r="C162" t="s">
        <v>806</v>
      </c>
      <c r="D162" t="s">
        <v>331</v>
      </c>
      <c r="E162" t="s">
        <v>432</v>
      </c>
      <c r="F162">
        <v>1257</v>
      </c>
      <c r="G162">
        <v>176.5</v>
      </c>
      <c r="H162">
        <f t="shared" si="2"/>
        <v>11</v>
      </c>
    </row>
    <row r="163" spans="1:8" x14ac:dyDescent="0.25">
      <c r="A163">
        <v>313</v>
      </c>
      <c r="B163" t="str">
        <f>STANDINGS_K[[#This Row],[Team]]&amp;STANDINGS_K[[#This Row],[League]]</f>
        <v>(Mace, Bailey) = Ass-kickers^2Main Event New York March 25 League 1</v>
      </c>
      <c r="C163" t="s">
        <v>758</v>
      </c>
      <c r="D163" t="s">
        <v>47</v>
      </c>
      <c r="E163" t="s">
        <v>432</v>
      </c>
      <c r="F163">
        <v>1252</v>
      </c>
      <c r="G163">
        <v>167</v>
      </c>
      <c r="H163">
        <f t="shared" si="2"/>
        <v>12</v>
      </c>
    </row>
    <row r="164" spans="1:8" x14ac:dyDescent="0.25">
      <c r="A164">
        <v>348</v>
      </c>
      <c r="B164" t="str">
        <f>STANDINGS_K[[#This Row],[Team]]&amp;STANDINGS_K[[#This Row],[League]]</f>
        <v>Ash BrothersMain Event New York March 25 League 1</v>
      </c>
      <c r="C164" t="s">
        <v>578</v>
      </c>
      <c r="D164" t="s">
        <v>579</v>
      </c>
      <c r="E164" t="s">
        <v>432</v>
      </c>
      <c r="F164">
        <v>1227</v>
      </c>
      <c r="G164">
        <v>131.5</v>
      </c>
      <c r="H164">
        <f t="shared" si="2"/>
        <v>13</v>
      </c>
    </row>
    <row r="165" spans="1:8" x14ac:dyDescent="0.25">
      <c r="A165">
        <v>400</v>
      </c>
      <c r="B165" t="str">
        <f>STANDINGS_K[[#This Row],[Team]]&amp;STANDINGS_K[[#This Row],[League]]</f>
        <v>KnightMare GamesMain Event New York March 25 League 1</v>
      </c>
      <c r="C165" t="s">
        <v>216</v>
      </c>
      <c r="D165" t="s">
        <v>217</v>
      </c>
      <c r="E165" t="s">
        <v>432</v>
      </c>
      <c r="F165">
        <v>1175</v>
      </c>
      <c r="G165">
        <v>81.5</v>
      </c>
      <c r="H165">
        <f t="shared" si="2"/>
        <v>14</v>
      </c>
    </row>
    <row r="166" spans="1:8" x14ac:dyDescent="0.25">
      <c r="A166">
        <v>476</v>
      </c>
      <c r="B166" t="str">
        <f>STANDINGS_K[[#This Row],[Team]]&amp;STANDINGS_K[[#This Row],[League]]</f>
        <v>Wilmington Blue RocksMain Event New York March 25 League 1</v>
      </c>
      <c r="C166" t="s">
        <v>879</v>
      </c>
      <c r="D166" t="s">
        <v>880</v>
      </c>
      <c r="E166" t="s">
        <v>432</v>
      </c>
      <c r="F166">
        <v>943</v>
      </c>
      <c r="G166">
        <v>5</v>
      </c>
      <c r="H166">
        <f t="shared" si="2"/>
        <v>15</v>
      </c>
    </row>
    <row r="167" spans="1:8" x14ac:dyDescent="0.25">
      <c r="A167">
        <v>3</v>
      </c>
      <c r="B167" t="str">
        <f>STANDINGS_K[[#This Row],[Team]]&amp;STANDINGS_K[[#This Row],[League]]</f>
        <v>I'm Your HuckleberryMain Event New York March 25 League 2</v>
      </c>
      <c r="C167" t="s">
        <v>481</v>
      </c>
      <c r="D167" t="s">
        <v>482</v>
      </c>
      <c r="E167" t="s">
        <v>457</v>
      </c>
      <c r="F167">
        <v>1575</v>
      </c>
      <c r="G167">
        <v>478</v>
      </c>
      <c r="H167">
        <f t="shared" si="2"/>
        <v>1</v>
      </c>
    </row>
    <row r="168" spans="1:8" x14ac:dyDescent="0.25">
      <c r="A168">
        <v>12</v>
      </c>
      <c r="B168" t="str">
        <f>STANDINGS_K[[#This Row],[Team]]&amp;STANDINGS_K[[#This Row],[League]]</f>
        <v>GST MainMain Event New York March 25 League 2</v>
      </c>
      <c r="C168" t="s">
        <v>651</v>
      </c>
      <c r="D168" t="s">
        <v>91</v>
      </c>
      <c r="E168" t="s">
        <v>457</v>
      </c>
      <c r="F168">
        <v>1514</v>
      </c>
      <c r="G168">
        <v>469</v>
      </c>
      <c r="H168">
        <f t="shared" si="2"/>
        <v>2</v>
      </c>
    </row>
    <row r="169" spans="1:8" x14ac:dyDescent="0.25">
      <c r="A169">
        <v>150</v>
      </c>
      <c r="B169" t="str">
        <f>STANDINGS_K[[#This Row],[Team]]&amp;STANDINGS_K[[#This Row],[League]]</f>
        <v>LEATHERNECK 8Main Event New York March 25 League 2</v>
      </c>
      <c r="C169" t="s">
        <v>556</v>
      </c>
      <c r="D169" t="s">
        <v>274</v>
      </c>
      <c r="E169" t="s">
        <v>457</v>
      </c>
      <c r="F169">
        <v>1370</v>
      </c>
      <c r="G169">
        <v>330</v>
      </c>
      <c r="H169">
        <f t="shared" si="2"/>
        <v>3</v>
      </c>
    </row>
    <row r="170" spans="1:8" x14ac:dyDescent="0.25">
      <c r="A170">
        <v>153</v>
      </c>
      <c r="B170" t="str">
        <f>STANDINGS_K[[#This Row],[Team]]&amp;STANDINGS_K[[#This Row],[League]]</f>
        <v>Sack &amp; ChipMain Event New York March 25 League 2</v>
      </c>
      <c r="C170" t="s">
        <v>628</v>
      </c>
      <c r="D170" t="s">
        <v>262</v>
      </c>
      <c r="E170" t="s">
        <v>457</v>
      </c>
      <c r="F170">
        <v>1370</v>
      </c>
      <c r="G170">
        <v>330</v>
      </c>
      <c r="H170">
        <f t="shared" si="2"/>
        <v>4</v>
      </c>
    </row>
    <row r="171" spans="1:8" x14ac:dyDescent="0.25">
      <c r="A171">
        <v>165</v>
      </c>
      <c r="B171" t="str">
        <f>STANDINGS_K[[#This Row],[Team]]&amp;STANDINGS_K[[#This Row],[League]]</f>
        <v>Quahogs ME NYMain Event New York March 25 League 2</v>
      </c>
      <c r="C171" t="s">
        <v>456</v>
      </c>
      <c r="D171" t="s">
        <v>154</v>
      </c>
      <c r="E171" t="s">
        <v>457</v>
      </c>
      <c r="F171">
        <v>1361</v>
      </c>
      <c r="G171">
        <v>317</v>
      </c>
      <c r="H171">
        <f t="shared" si="2"/>
        <v>5</v>
      </c>
    </row>
    <row r="172" spans="1:8" x14ac:dyDescent="0.25">
      <c r="A172">
        <v>187</v>
      </c>
      <c r="B172" t="str">
        <f>STANDINGS_K[[#This Row],[Team]]&amp;STANDINGS_K[[#This Row],[League]]</f>
        <v>Mr.OctoberMain Event New York March 25 League 2</v>
      </c>
      <c r="C172" t="s">
        <v>181</v>
      </c>
      <c r="D172" t="s">
        <v>182</v>
      </c>
      <c r="E172" t="s">
        <v>457</v>
      </c>
      <c r="F172">
        <v>1343</v>
      </c>
      <c r="G172">
        <v>294</v>
      </c>
      <c r="H172">
        <f t="shared" si="2"/>
        <v>6</v>
      </c>
    </row>
    <row r="173" spans="1:8" x14ac:dyDescent="0.25">
      <c r="A173">
        <v>192</v>
      </c>
      <c r="B173" t="str">
        <f>STANDINGS_K[[#This Row],[Team]]&amp;STANDINGS_K[[#This Row],[League]]</f>
        <v>ctm nycMain Event New York March 25 League 2</v>
      </c>
      <c r="C173" t="s">
        <v>522</v>
      </c>
      <c r="D173" t="s">
        <v>93</v>
      </c>
      <c r="E173" t="s">
        <v>457</v>
      </c>
      <c r="F173">
        <v>1338</v>
      </c>
      <c r="G173">
        <v>289</v>
      </c>
      <c r="H173">
        <f t="shared" si="2"/>
        <v>7</v>
      </c>
    </row>
    <row r="174" spans="1:8" x14ac:dyDescent="0.25">
      <c r="A174">
        <v>204</v>
      </c>
      <c r="B174" t="str">
        <f>STANDINGS_K[[#This Row],[Team]]&amp;STANDINGS_K[[#This Row],[League]]</f>
        <v>SMELLY KAT-HarperMain Event New York March 25 League 2</v>
      </c>
      <c r="C174" t="s">
        <v>609</v>
      </c>
      <c r="D174" t="s">
        <v>249</v>
      </c>
      <c r="E174" t="s">
        <v>457</v>
      </c>
      <c r="F174">
        <v>1329</v>
      </c>
      <c r="G174">
        <v>277</v>
      </c>
      <c r="H174">
        <f t="shared" si="2"/>
        <v>8</v>
      </c>
    </row>
    <row r="175" spans="1:8" x14ac:dyDescent="0.25">
      <c r="A175">
        <v>247</v>
      </c>
      <c r="B175" t="str">
        <f>STANDINGS_K[[#This Row],[Team]]&amp;STANDINGS_K[[#This Row],[League]]</f>
        <v>Slip Stitches M1Main Event New York March 25 League 2</v>
      </c>
      <c r="C175" t="s">
        <v>543</v>
      </c>
      <c r="D175" t="s">
        <v>213</v>
      </c>
      <c r="E175" t="s">
        <v>457</v>
      </c>
      <c r="F175">
        <v>1293</v>
      </c>
      <c r="G175">
        <v>234.5</v>
      </c>
      <c r="H175">
        <f t="shared" si="2"/>
        <v>9</v>
      </c>
    </row>
    <row r="176" spans="1:8" x14ac:dyDescent="0.25">
      <c r="A176">
        <v>341</v>
      </c>
      <c r="B176" t="str">
        <f>STANDINGS_K[[#This Row],[Team]]&amp;STANDINGS_K[[#This Row],[League]]</f>
        <v>eshies mainMain Event New York March 25 League 2</v>
      </c>
      <c r="C176" t="s">
        <v>617</v>
      </c>
      <c r="D176" t="s">
        <v>359</v>
      </c>
      <c r="E176" t="s">
        <v>457</v>
      </c>
      <c r="F176">
        <v>1233</v>
      </c>
      <c r="G176">
        <v>141.5</v>
      </c>
      <c r="H176">
        <f t="shared" si="2"/>
        <v>10</v>
      </c>
    </row>
    <row r="177" spans="1:8" x14ac:dyDescent="0.25">
      <c r="A177">
        <v>344</v>
      </c>
      <c r="B177" t="str">
        <f>STANDINGS_K[[#This Row],[Team]]&amp;STANDINGS_K[[#This Row],[League]]</f>
        <v>THE TRUTHMain Event New York March 25 League 2</v>
      </c>
      <c r="C177" t="s">
        <v>385</v>
      </c>
      <c r="D177" t="s">
        <v>30</v>
      </c>
      <c r="E177" t="s">
        <v>457</v>
      </c>
      <c r="F177">
        <v>1231</v>
      </c>
      <c r="G177">
        <v>137.5</v>
      </c>
      <c r="H177">
        <f t="shared" si="2"/>
        <v>11</v>
      </c>
    </row>
    <row r="178" spans="1:8" x14ac:dyDescent="0.25">
      <c r="A178">
        <v>354</v>
      </c>
      <c r="B178" t="str">
        <f>STANDINGS_K[[#This Row],[Team]]&amp;STANDINGS_K[[#This Row],[League]]</f>
        <v>Happy RecapMain Event New York March 25 League 2</v>
      </c>
      <c r="C178" t="s">
        <v>372</v>
      </c>
      <c r="D178" t="s">
        <v>373</v>
      </c>
      <c r="E178" t="s">
        <v>457</v>
      </c>
      <c r="F178">
        <v>1224</v>
      </c>
      <c r="G178">
        <v>126.5</v>
      </c>
      <c r="H178">
        <f t="shared" si="2"/>
        <v>12</v>
      </c>
    </row>
    <row r="179" spans="1:8" x14ac:dyDescent="0.25">
      <c r="A179">
        <v>372</v>
      </c>
      <c r="B179" t="str">
        <f>STANDINGS_K[[#This Row],[Team]]&amp;STANDINGS_K[[#This Row],[League]]</f>
        <v>I LOVE BRIAN BOCCIAMain Event New York March 25 League 2</v>
      </c>
      <c r="C179" t="s">
        <v>629</v>
      </c>
      <c r="D179" t="s">
        <v>235</v>
      </c>
      <c r="E179" t="s">
        <v>457</v>
      </c>
      <c r="F179">
        <v>1204</v>
      </c>
      <c r="G179">
        <v>108.5</v>
      </c>
      <c r="H179">
        <f t="shared" si="2"/>
        <v>13</v>
      </c>
    </row>
    <row r="180" spans="1:8" x14ac:dyDescent="0.25">
      <c r="A180">
        <v>399</v>
      </c>
      <c r="B180" t="str">
        <f>STANDINGS_K[[#This Row],[Team]]&amp;STANDINGS_K[[#This Row],[League]]</f>
        <v>Golden TuxMain Event New York March 25 League 2</v>
      </c>
      <c r="C180" t="s">
        <v>815</v>
      </c>
      <c r="D180" t="s">
        <v>287</v>
      </c>
      <c r="E180" t="s">
        <v>457</v>
      </c>
      <c r="F180">
        <v>1175</v>
      </c>
      <c r="G180">
        <v>81.5</v>
      </c>
      <c r="H180">
        <f t="shared" si="2"/>
        <v>14</v>
      </c>
    </row>
    <row r="181" spans="1:8" x14ac:dyDescent="0.25">
      <c r="A181">
        <v>466</v>
      </c>
      <c r="B181" t="str">
        <f>STANDINGS_K[[#This Row],[Team]]&amp;STANDINGS_K[[#This Row],[League]]</f>
        <v>SKUNKSMain Event New York March 25 League 2</v>
      </c>
      <c r="C181" t="s">
        <v>826</v>
      </c>
      <c r="D181" t="s">
        <v>828</v>
      </c>
      <c r="E181" t="s">
        <v>457</v>
      </c>
      <c r="F181">
        <v>1039</v>
      </c>
      <c r="G181">
        <v>15.5</v>
      </c>
      <c r="H181">
        <f t="shared" si="2"/>
        <v>15</v>
      </c>
    </row>
    <row r="182" spans="1:8" x14ac:dyDescent="0.25">
      <c r="A182">
        <v>28</v>
      </c>
      <c r="B182" t="str">
        <f>STANDINGS_K[[#This Row],[Team]]&amp;STANDINGS_K[[#This Row],[League]]</f>
        <v>Amber LumberMain Event New York March 25 League 3</v>
      </c>
      <c r="C182" t="s">
        <v>377</v>
      </c>
      <c r="D182" t="s">
        <v>283</v>
      </c>
      <c r="E182" t="s">
        <v>419</v>
      </c>
      <c r="F182">
        <v>1480</v>
      </c>
      <c r="G182">
        <v>453</v>
      </c>
      <c r="H182">
        <f t="shared" si="2"/>
        <v>1</v>
      </c>
    </row>
    <row r="183" spans="1:8" x14ac:dyDescent="0.25">
      <c r="A183">
        <v>39</v>
      </c>
      <c r="B183" t="str">
        <f>STANDINGS_K[[#This Row],[Team]]&amp;STANDINGS_K[[#This Row],[League]]</f>
        <v>Team Never LuckyMain Event New York March 25 League 3</v>
      </c>
      <c r="C183" t="s">
        <v>418</v>
      </c>
      <c r="D183" t="s">
        <v>148</v>
      </c>
      <c r="E183" t="s">
        <v>419</v>
      </c>
      <c r="F183">
        <v>1463</v>
      </c>
      <c r="G183">
        <v>442</v>
      </c>
      <c r="H183">
        <f t="shared" si="2"/>
        <v>2</v>
      </c>
    </row>
    <row r="184" spans="1:8" x14ac:dyDescent="0.25">
      <c r="A184">
        <v>70</v>
      </c>
      <c r="B184" t="str">
        <f>STANDINGS_K[[#This Row],[Team]]&amp;STANDINGS_K[[#This Row],[League]]</f>
        <v>How U Doin ME1Main Event New York March 25 League 3</v>
      </c>
      <c r="C184" t="s">
        <v>517</v>
      </c>
      <c r="D184" t="s">
        <v>230</v>
      </c>
      <c r="E184" t="s">
        <v>419</v>
      </c>
      <c r="F184">
        <v>1420</v>
      </c>
      <c r="G184">
        <v>411.5</v>
      </c>
      <c r="H184">
        <f t="shared" si="2"/>
        <v>3</v>
      </c>
    </row>
    <row r="185" spans="1:8" x14ac:dyDescent="0.25">
      <c r="A185">
        <v>103</v>
      </c>
      <c r="B185" t="str">
        <f>STANDINGS_K[[#This Row],[Team]]&amp;STANDINGS_K[[#This Row],[League]]</f>
        <v>Serenity Now! NY1Main Event New York March 25 League 3</v>
      </c>
      <c r="C185" t="s">
        <v>575</v>
      </c>
      <c r="D185" t="s">
        <v>521</v>
      </c>
      <c r="E185" t="s">
        <v>419</v>
      </c>
      <c r="F185">
        <v>1399</v>
      </c>
      <c r="G185">
        <v>378</v>
      </c>
      <c r="H185">
        <f t="shared" si="2"/>
        <v>4</v>
      </c>
    </row>
    <row r="186" spans="1:8" x14ac:dyDescent="0.25">
      <c r="A186">
        <v>122</v>
      </c>
      <c r="B186" t="str">
        <f>STANDINGS_K[[#This Row],[Team]]&amp;STANDINGS_K[[#This Row],[League]]</f>
        <v>SlackerBrothersMain Event New York March 25 League 3</v>
      </c>
      <c r="C186" t="s">
        <v>664</v>
      </c>
      <c r="D186" t="s">
        <v>665</v>
      </c>
      <c r="E186" t="s">
        <v>419</v>
      </c>
      <c r="F186">
        <v>1385</v>
      </c>
      <c r="G186">
        <v>360</v>
      </c>
      <c r="H186">
        <f t="shared" si="2"/>
        <v>5</v>
      </c>
    </row>
    <row r="187" spans="1:8" x14ac:dyDescent="0.25">
      <c r="A187">
        <v>235</v>
      </c>
      <c r="B187" t="str">
        <f>STANDINGS_K[[#This Row],[Team]]&amp;STANDINGS_K[[#This Row],[League]]</f>
        <v>Puddle of Nud NYMain Event New York March 25 League 3</v>
      </c>
      <c r="C187" t="s">
        <v>466</v>
      </c>
      <c r="D187" t="s">
        <v>108</v>
      </c>
      <c r="E187" t="s">
        <v>419</v>
      </c>
      <c r="F187">
        <v>1304</v>
      </c>
      <c r="G187">
        <v>246.5</v>
      </c>
      <c r="H187">
        <f t="shared" si="2"/>
        <v>6</v>
      </c>
    </row>
    <row r="188" spans="1:8" x14ac:dyDescent="0.25">
      <c r="A188">
        <v>259</v>
      </c>
      <c r="B188" t="str">
        <f>STANDINGS_K[[#This Row],[Team]]&amp;STANDINGS_K[[#This Row],[League]]</f>
        <v>Roy's OutlawsMain Event New York March 25 League 3</v>
      </c>
      <c r="C188" t="s">
        <v>370</v>
      </c>
      <c r="D188" t="s">
        <v>197</v>
      </c>
      <c r="E188" t="s">
        <v>419</v>
      </c>
      <c r="F188">
        <v>1287</v>
      </c>
      <c r="G188">
        <v>221.5</v>
      </c>
      <c r="H188">
        <f t="shared" si="2"/>
        <v>7</v>
      </c>
    </row>
    <row r="189" spans="1:8" x14ac:dyDescent="0.25">
      <c r="A189">
        <v>271</v>
      </c>
      <c r="B189" t="str">
        <f>STANDINGS_K[[#This Row],[Team]]&amp;STANDINGS_K[[#This Row],[League]]</f>
        <v>Baseball FuriesMain Event New York March 25 League 3</v>
      </c>
      <c r="C189" t="s">
        <v>45</v>
      </c>
      <c r="D189" t="s">
        <v>46</v>
      </c>
      <c r="E189" t="s">
        <v>419</v>
      </c>
      <c r="F189">
        <v>1282</v>
      </c>
      <c r="G189">
        <v>209</v>
      </c>
      <c r="H189">
        <f t="shared" si="2"/>
        <v>8</v>
      </c>
    </row>
    <row r="190" spans="1:8" x14ac:dyDescent="0.25">
      <c r="A190">
        <v>274</v>
      </c>
      <c r="B190" t="str">
        <f>STANDINGS_K[[#This Row],[Team]]&amp;STANDINGS_K[[#This Row],[League]]</f>
        <v>D-Generation XMain Event New York March 25 League 3</v>
      </c>
      <c r="C190" t="s">
        <v>627</v>
      </c>
      <c r="D190" t="s">
        <v>396</v>
      </c>
      <c r="E190" t="s">
        <v>419</v>
      </c>
      <c r="F190">
        <v>1281</v>
      </c>
      <c r="G190">
        <v>206.5</v>
      </c>
      <c r="H190">
        <f t="shared" si="2"/>
        <v>9</v>
      </c>
    </row>
    <row r="191" spans="1:8" x14ac:dyDescent="0.25">
      <c r="A191">
        <v>278</v>
      </c>
      <c r="B191" t="str">
        <f>STANDINGS_K[[#This Row],[Team]]&amp;STANDINGS_K[[#This Row],[League]]</f>
        <v>GoombasMain Event New York March 25 League 3</v>
      </c>
      <c r="C191" t="s">
        <v>118</v>
      </c>
      <c r="D191" t="s">
        <v>119</v>
      </c>
      <c r="E191" t="s">
        <v>419</v>
      </c>
      <c r="F191">
        <v>1279</v>
      </c>
      <c r="G191">
        <v>203</v>
      </c>
      <c r="H191">
        <f t="shared" si="2"/>
        <v>10</v>
      </c>
    </row>
    <row r="192" spans="1:8" x14ac:dyDescent="0.25">
      <c r="A192">
        <v>377</v>
      </c>
      <c r="B192" t="str">
        <f>STANDINGS_K[[#This Row],[Team]]&amp;STANDINGS_K[[#This Row],[League]]</f>
        <v>PhillyCheeseSteaks-M25Main Event New York March 25 League 3</v>
      </c>
      <c r="C192" t="s">
        <v>761</v>
      </c>
      <c r="D192" t="s">
        <v>75</v>
      </c>
      <c r="E192" t="s">
        <v>419</v>
      </c>
      <c r="F192">
        <v>1200</v>
      </c>
      <c r="G192">
        <v>104</v>
      </c>
      <c r="H192">
        <f t="shared" si="2"/>
        <v>11</v>
      </c>
    </row>
    <row r="193" spans="1:8" x14ac:dyDescent="0.25">
      <c r="A193">
        <v>398</v>
      </c>
      <c r="B193" t="str">
        <f>STANDINGS_K[[#This Row],[Team]]&amp;STANDINGS_K[[#This Row],[League]]</f>
        <v>Glenneration XMain Event New York March 25 League 3</v>
      </c>
      <c r="C193" t="s">
        <v>145</v>
      </c>
      <c r="D193" t="s">
        <v>146</v>
      </c>
      <c r="E193" t="s">
        <v>419</v>
      </c>
      <c r="F193">
        <v>1176</v>
      </c>
      <c r="G193">
        <v>83</v>
      </c>
      <c r="H193">
        <f t="shared" si="2"/>
        <v>12</v>
      </c>
    </row>
    <row r="194" spans="1:8" x14ac:dyDescent="0.25">
      <c r="A194">
        <v>423</v>
      </c>
      <c r="B194" t="str">
        <f>STANDINGS_K[[#This Row],[Team]]&amp;STANDINGS_K[[#This Row],[League]]</f>
        <v>Dem Brooklyn BumsMain Event New York March 25 League 3</v>
      </c>
      <c r="C194" t="s">
        <v>719</v>
      </c>
      <c r="D194" t="s">
        <v>720</v>
      </c>
      <c r="E194" t="s">
        <v>419</v>
      </c>
      <c r="F194">
        <v>1147</v>
      </c>
      <c r="G194">
        <v>57</v>
      </c>
      <c r="H194">
        <f t="shared" ref="H194:H257" si="3">IF(E194=E193,H193+1,1)</f>
        <v>13</v>
      </c>
    </row>
    <row r="195" spans="1:8" x14ac:dyDescent="0.25">
      <c r="A195">
        <v>449</v>
      </c>
      <c r="B195" t="str">
        <f>STANDINGS_K[[#This Row],[Team]]&amp;STANDINGS_K[[#This Row],[League]]</f>
        <v>Team BurakMain Event New York March 25 League 3</v>
      </c>
      <c r="C195" t="s">
        <v>111</v>
      </c>
      <c r="D195" t="s">
        <v>112</v>
      </c>
      <c r="E195" t="s">
        <v>419</v>
      </c>
      <c r="F195">
        <v>1098</v>
      </c>
      <c r="G195">
        <v>32</v>
      </c>
      <c r="H195">
        <f t="shared" si="3"/>
        <v>14</v>
      </c>
    </row>
    <row r="196" spans="1:8" x14ac:dyDescent="0.25">
      <c r="A196">
        <v>469</v>
      </c>
      <c r="B196" t="str">
        <f>STANDINGS_K[[#This Row],[Team]]&amp;STANDINGS_K[[#This Row],[League]]</f>
        <v>SchnackenpfefferhausenMain Event New York March 25 League 3</v>
      </c>
      <c r="C196" t="s">
        <v>885</v>
      </c>
      <c r="D196" t="s">
        <v>886</v>
      </c>
      <c r="E196" t="s">
        <v>419</v>
      </c>
      <c r="F196">
        <v>1021</v>
      </c>
      <c r="G196">
        <v>12</v>
      </c>
      <c r="H196">
        <f t="shared" si="3"/>
        <v>15</v>
      </c>
    </row>
    <row r="197" spans="1:8" x14ac:dyDescent="0.25">
      <c r="A197">
        <v>18</v>
      </c>
      <c r="B197" t="str">
        <f>STANDINGS_K[[#This Row],[Team]]&amp;STANDINGS_K[[#This Row],[League]]</f>
        <v>Uptown BabyMain Event New York March 25 League 4</v>
      </c>
      <c r="C197" t="s">
        <v>408</v>
      </c>
      <c r="D197" t="s">
        <v>193</v>
      </c>
      <c r="E197" t="s">
        <v>409</v>
      </c>
      <c r="F197">
        <v>1493</v>
      </c>
      <c r="G197">
        <v>463</v>
      </c>
      <c r="H197">
        <f t="shared" si="3"/>
        <v>1</v>
      </c>
    </row>
    <row r="198" spans="1:8" x14ac:dyDescent="0.25">
      <c r="A198">
        <v>33</v>
      </c>
      <c r="B198" t="str">
        <f>STANDINGS_K[[#This Row],[Team]]&amp;STANDINGS_K[[#This Row],[League]]</f>
        <v>Emma/Srebro Main NYCMain Event New York March 25 League 4</v>
      </c>
      <c r="C198" t="s">
        <v>465</v>
      </c>
      <c r="D198" t="s">
        <v>90</v>
      </c>
      <c r="E198" t="s">
        <v>409</v>
      </c>
      <c r="F198">
        <v>1471</v>
      </c>
      <c r="G198">
        <v>448</v>
      </c>
      <c r="H198">
        <f t="shared" si="3"/>
        <v>2</v>
      </c>
    </row>
    <row r="199" spans="1:8" x14ac:dyDescent="0.25">
      <c r="A199">
        <v>57</v>
      </c>
      <c r="B199" t="str">
        <f>STANDINGS_K[[#This Row],[Team]]&amp;STANDINGS_K[[#This Row],[League]]</f>
        <v>Yah MuleMain Event New York March 25 League 4</v>
      </c>
      <c r="C199" t="s">
        <v>144</v>
      </c>
      <c r="D199" t="s">
        <v>141</v>
      </c>
      <c r="E199" t="s">
        <v>409</v>
      </c>
      <c r="F199">
        <v>1437</v>
      </c>
      <c r="G199">
        <v>424</v>
      </c>
      <c r="H199">
        <f t="shared" si="3"/>
        <v>3</v>
      </c>
    </row>
    <row r="200" spans="1:8" x14ac:dyDescent="0.25">
      <c r="A200">
        <v>127</v>
      </c>
      <c r="B200" t="str">
        <f>STANDINGS_K[[#This Row],[Team]]&amp;STANDINGS_K[[#This Row],[League]]</f>
        <v>Crockett and TubbsMain Event New York March 25 League 4</v>
      </c>
      <c r="C200" t="s">
        <v>447</v>
      </c>
      <c r="D200" t="s">
        <v>94</v>
      </c>
      <c r="E200" t="s">
        <v>409</v>
      </c>
      <c r="F200">
        <v>1381</v>
      </c>
      <c r="G200">
        <v>352.5</v>
      </c>
      <c r="H200">
        <f t="shared" si="3"/>
        <v>4</v>
      </c>
    </row>
    <row r="201" spans="1:8" x14ac:dyDescent="0.25">
      <c r="A201">
        <v>167</v>
      </c>
      <c r="B201" t="str">
        <f>STANDINGS_K[[#This Row],[Team]]&amp;STANDINGS_K[[#This Row],[League]]</f>
        <v>Captain LouMain Event New York March 25 League 4</v>
      </c>
      <c r="C201" t="s">
        <v>581</v>
      </c>
      <c r="D201" t="s">
        <v>582</v>
      </c>
      <c r="E201" t="s">
        <v>409</v>
      </c>
      <c r="F201">
        <v>1359</v>
      </c>
      <c r="G201">
        <v>313</v>
      </c>
      <c r="H201">
        <f t="shared" si="3"/>
        <v>5</v>
      </c>
    </row>
    <row r="202" spans="1:8" x14ac:dyDescent="0.25">
      <c r="A202">
        <v>214</v>
      </c>
      <c r="B202" t="str">
        <f>STANDINGS_K[[#This Row],[Team]]&amp;STANDINGS_K[[#This Row],[League]]</f>
        <v>Good DE'sMain Event New York March 25 League 4</v>
      </c>
      <c r="C202" t="s">
        <v>698</v>
      </c>
      <c r="D202" t="s">
        <v>243</v>
      </c>
      <c r="E202" t="s">
        <v>409</v>
      </c>
      <c r="F202">
        <v>1321</v>
      </c>
      <c r="G202">
        <v>266.5</v>
      </c>
      <c r="H202">
        <f t="shared" si="3"/>
        <v>6</v>
      </c>
    </row>
    <row r="203" spans="1:8" x14ac:dyDescent="0.25">
      <c r="A203">
        <v>234</v>
      </c>
      <c r="B203" t="str">
        <f>STANDINGS_K[[#This Row],[Team]]&amp;STANDINGS_K[[#This Row],[League]]</f>
        <v>Midnight ExpressMain Event New York March 25 League 4</v>
      </c>
      <c r="C203" t="s">
        <v>716</v>
      </c>
      <c r="D203" t="s">
        <v>717</v>
      </c>
      <c r="E203" t="s">
        <v>409</v>
      </c>
      <c r="F203">
        <v>1304</v>
      </c>
      <c r="G203">
        <v>246.5</v>
      </c>
      <c r="H203">
        <f t="shared" si="3"/>
        <v>7</v>
      </c>
    </row>
    <row r="204" spans="1:8" x14ac:dyDescent="0.25">
      <c r="A204">
        <v>270</v>
      </c>
      <c r="B204" t="str">
        <f>STANDINGS_K[[#This Row],[Team]]&amp;STANDINGS_K[[#This Row],[League]]</f>
        <v>Team TaylorMain Event New York March 25 League 4</v>
      </c>
      <c r="C204" t="s">
        <v>458</v>
      </c>
      <c r="D204" t="s">
        <v>34</v>
      </c>
      <c r="E204" t="s">
        <v>409</v>
      </c>
      <c r="F204">
        <v>1283</v>
      </c>
      <c r="G204">
        <v>212.5</v>
      </c>
      <c r="H204">
        <f t="shared" si="3"/>
        <v>8</v>
      </c>
    </row>
    <row r="205" spans="1:8" x14ac:dyDescent="0.25">
      <c r="A205">
        <v>373</v>
      </c>
      <c r="B205" t="str">
        <f>STANDINGS_K[[#This Row],[Team]]&amp;STANDINGS_K[[#This Row],[League]]</f>
        <v>Joe Buck YourselfMain Event New York March 25 League 4</v>
      </c>
      <c r="C205" t="s">
        <v>640</v>
      </c>
      <c r="D205" t="s">
        <v>641</v>
      </c>
      <c r="E205" t="s">
        <v>409</v>
      </c>
      <c r="F205">
        <v>1204</v>
      </c>
      <c r="G205">
        <v>108.5</v>
      </c>
      <c r="H205">
        <f t="shared" si="3"/>
        <v>9</v>
      </c>
    </row>
    <row r="206" spans="1:8" x14ac:dyDescent="0.25">
      <c r="A206">
        <v>384</v>
      </c>
      <c r="B206" t="str">
        <f>STANDINGS_K[[#This Row],[Team]]&amp;STANDINGS_K[[#This Row],[League]]</f>
        <v>The Citgo SignMain Event New York March 25 League 4</v>
      </c>
      <c r="C206" t="s">
        <v>567</v>
      </c>
      <c r="D206" t="s">
        <v>568</v>
      </c>
      <c r="E206" t="s">
        <v>409</v>
      </c>
      <c r="F206">
        <v>1193</v>
      </c>
      <c r="G206">
        <v>97.5</v>
      </c>
      <c r="H206">
        <f t="shared" si="3"/>
        <v>10</v>
      </c>
    </row>
    <row r="207" spans="1:8" x14ac:dyDescent="0.25">
      <c r="A207">
        <v>389</v>
      </c>
      <c r="B207" t="str">
        <f>STANDINGS_K[[#This Row],[Team]]&amp;STANDINGS_K[[#This Row],[League]]</f>
        <v>Frozen RopesMain Event New York March 25 League 4</v>
      </c>
      <c r="C207" t="s">
        <v>676</v>
      </c>
      <c r="D207" t="s">
        <v>227</v>
      </c>
      <c r="E207" t="s">
        <v>409</v>
      </c>
      <c r="F207">
        <v>1186</v>
      </c>
      <c r="G207">
        <v>91.5</v>
      </c>
      <c r="H207">
        <f t="shared" si="3"/>
        <v>11</v>
      </c>
    </row>
    <row r="208" spans="1:8" x14ac:dyDescent="0.25">
      <c r="A208">
        <v>401</v>
      </c>
      <c r="B208" t="str">
        <f>STANDINGS_K[[#This Row],[Team]]&amp;STANDINGS_K[[#This Row],[League]]</f>
        <v>Canadian BeaversMain Event New York March 25 League 4</v>
      </c>
      <c r="C208" t="s">
        <v>336</v>
      </c>
      <c r="D208" t="s">
        <v>337</v>
      </c>
      <c r="E208" t="s">
        <v>409</v>
      </c>
      <c r="F208">
        <v>1172</v>
      </c>
      <c r="G208">
        <v>79</v>
      </c>
      <c r="H208">
        <f t="shared" si="3"/>
        <v>12</v>
      </c>
    </row>
    <row r="209" spans="1:8" x14ac:dyDescent="0.25">
      <c r="A209">
        <v>403</v>
      </c>
      <c r="B209" t="str">
        <f>STANDINGS_K[[#This Row],[Team]]&amp;STANDINGS_K[[#This Row],[League]]</f>
        <v>Team MelliaMain Event New York March 25 League 4</v>
      </c>
      <c r="C209" t="s">
        <v>877</v>
      </c>
      <c r="D209" t="s">
        <v>878</v>
      </c>
      <c r="E209" t="s">
        <v>409</v>
      </c>
      <c r="F209">
        <v>1172</v>
      </c>
      <c r="G209">
        <v>79</v>
      </c>
      <c r="H209">
        <f t="shared" si="3"/>
        <v>13</v>
      </c>
    </row>
    <row r="210" spans="1:8" x14ac:dyDescent="0.25">
      <c r="A210">
        <v>409</v>
      </c>
      <c r="B210" t="str">
        <f>STANDINGS_K[[#This Row],[Team]]&amp;STANDINGS_K[[#This Row],[League]]</f>
        <v>Bash BrothersMain Event New York March 25 League 4</v>
      </c>
      <c r="C210" t="s">
        <v>867</v>
      </c>
      <c r="D210" t="s">
        <v>868</v>
      </c>
      <c r="E210" t="s">
        <v>409</v>
      </c>
      <c r="F210">
        <v>1164</v>
      </c>
      <c r="G210">
        <v>71.5</v>
      </c>
      <c r="H210">
        <f t="shared" si="3"/>
        <v>14</v>
      </c>
    </row>
    <row r="211" spans="1:8" x14ac:dyDescent="0.25">
      <c r="A211">
        <v>420</v>
      </c>
      <c r="B211" t="str">
        <f>STANDINGS_K[[#This Row],[Team]]&amp;STANDINGS_K[[#This Row],[League]]</f>
        <v>Team olsenMain Event New York March 25 League 4</v>
      </c>
      <c r="C211" t="s">
        <v>811</v>
      </c>
      <c r="D211" t="s">
        <v>812</v>
      </c>
      <c r="E211" t="s">
        <v>409</v>
      </c>
      <c r="F211">
        <v>1150</v>
      </c>
      <c r="G211">
        <v>62</v>
      </c>
      <c r="H211">
        <f t="shared" si="3"/>
        <v>15</v>
      </c>
    </row>
    <row r="212" spans="1:8" x14ac:dyDescent="0.25">
      <c r="A212">
        <v>4</v>
      </c>
      <c r="B212" t="str">
        <f>STANDINGS_K[[#This Row],[Team]]&amp;STANDINGS_K[[#This Row],[League]]</f>
        <v>Serenity Now! NY2Main Event New York March 26 League</v>
      </c>
      <c r="C212" t="s">
        <v>520</v>
      </c>
      <c r="D212" t="s">
        <v>198</v>
      </c>
      <c r="E212" t="s">
        <v>412</v>
      </c>
      <c r="F212">
        <v>1563</v>
      </c>
      <c r="G212">
        <v>476.5</v>
      </c>
      <c r="H212">
        <f t="shared" si="3"/>
        <v>1</v>
      </c>
    </row>
    <row r="213" spans="1:8" x14ac:dyDescent="0.25">
      <c r="A213">
        <v>9</v>
      </c>
      <c r="B213" t="str">
        <f>STANDINGS_K[[#This Row],[Team]]&amp;STANDINGS_K[[#This Row],[League]]</f>
        <v>We Got the RunsMain Event New York March 26 League</v>
      </c>
      <c r="C213" t="s">
        <v>410</v>
      </c>
      <c r="D213" t="s">
        <v>413</v>
      </c>
      <c r="E213" t="s">
        <v>412</v>
      </c>
      <c r="F213">
        <v>1543</v>
      </c>
      <c r="G213">
        <v>472</v>
      </c>
      <c r="H213">
        <f t="shared" si="3"/>
        <v>2</v>
      </c>
    </row>
    <row r="214" spans="1:8" x14ac:dyDescent="0.25">
      <c r="A214">
        <v>107</v>
      </c>
      <c r="B214" t="str">
        <f>STANDINGS_K[[#This Row],[Team]]&amp;STANDINGS_K[[#This Row],[League]]</f>
        <v>CTM/GST MAINMain Event New York March 26 League</v>
      </c>
      <c r="C214" t="s">
        <v>639</v>
      </c>
      <c r="D214" t="s">
        <v>91</v>
      </c>
      <c r="E214" t="s">
        <v>412</v>
      </c>
      <c r="F214">
        <v>1396</v>
      </c>
      <c r="G214">
        <v>373.5</v>
      </c>
      <c r="H214">
        <f t="shared" si="3"/>
        <v>3</v>
      </c>
    </row>
    <row r="215" spans="1:8" x14ac:dyDescent="0.25">
      <c r="A215">
        <v>117</v>
      </c>
      <c r="B215" t="str">
        <f>STANDINGS_K[[#This Row],[Team]]&amp;STANDINGS_K[[#This Row],[League]]</f>
        <v>Team LissMain Event New York March 26 League</v>
      </c>
      <c r="C215" t="s">
        <v>123</v>
      </c>
      <c r="D215" t="s">
        <v>124</v>
      </c>
      <c r="E215" t="s">
        <v>412</v>
      </c>
      <c r="F215">
        <v>1389</v>
      </c>
      <c r="G215">
        <v>364</v>
      </c>
      <c r="H215">
        <f t="shared" si="3"/>
        <v>4</v>
      </c>
    </row>
    <row r="216" spans="1:8" x14ac:dyDescent="0.25">
      <c r="A216">
        <v>172</v>
      </c>
      <c r="B216" t="str">
        <f>STANDINGS_K[[#This Row],[Team]]&amp;STANDINGS_K[[#This Row],[League]]</f>
        <v>Cookies are for ClosersMain Event New York March 26 League</v>
      </c>
      <c r="C216" t="s">
        <v>748</v>
      </c>
      <c r="D216" t="s">
        <v>749</v>
      </c>
      <c r="E216" t="s">
        <v>412</v>
      </c>
      <c r="F216">
        <v>1354</v>
      </c>
      <c r="G216">
        <v>308.5</v>
      </c>
      <c r="H216">
        <f t="shared" si="3"/>
        <v>5</v>
      </c>
    </row>
    <row r="217" spans="1:8" x14ac:dyDescent="0.25">
      <c r="A217">
        <v>201</v>
      </c>
      <c r="B217" t="str">
        <f>STANDINGS_K[[#This Row],[Team]]&amp;STANDINGS_K[[#This Row],[League]]</f>
        <v>SaxErrol mainMain Event New York March 26 League</v>
      </c>
      <c r="C217" t="s">
        <v>538</v>
      </c>
      <c r="D217" t="s">
        <v>539</v>
      </c>
      <c r="E217" t="s">
        <v>412</v>
      </c>
      <c r="F217">
        <v>1331</v>
      </c>
      <c r="G217">
        <v>279.5</v>
      </c>
      <c r="H217">
        <f t="shared" si="3"/>
        <v>6</v>
      </c>
    </row>
    <row r="218" spans="1:8" x14ac:dyDescent="0.25">
      <c r="A218">
        <v>256</v>
      </c>
      <c r="B218" t="str">
        <f>STANDINGS_K[[#This Row],[Team]]&amp;STANDINGS_K[[#This Row],[League]]</f>
        <v>Evil EmpireMain Event New York March 26 League</v>
      </c>
      <c r="C218" t="s">
        <v>333</v>
      </c>
      <c r="D218" t="s">
        <v>334</v>
      </c>
      <c r="E218" t="s">
        <v>412</v>
      </c>
      <c r="F218">
        <v>1289</v>
      </c>
      <c r="G218">
        <v>226</v>
      </c>
      <c r="H218">
        <f t="shared" si="3"/>
        <v>7</v>
      </c>
    </row>
    <row r="219" spans="1:8" x14ac:dyDescent="0.25">
      <c r="A219">
        <v>276</v>
      </c>
      <c r="B219" t="str">
        <f>STANDINGS_K[[#This Row],[Team]]&amp;STANDINGS_K[[#This Row],[League]]</f>
        <v>Team JaffeMain Event New York March 26 League</v>
      </c>
      <c r="C219" t="s">
        <v>74</v>
      </c>
      <c r="D219" t="s">
        <v>20</v>
      </c>
      <c r="E219" t="s">
        <v>412</v>
      </c>
      <c r="F219">
        <v>1280</v>
      </c>
      <c r="G219">
        <v>205</v>
      </c>
      <c r="H219">
        <f t="shared" si="3"/>
        <v>8</v>
      </c>
    </row>
    <row r="220" spans="1:8" x14ac:dyDescent="0.25">
      <c r="A220">
        <v>301</v>
      </c>
      <c r="B220" t="str">
        <f>STANDINGS_K[[#This Row],[Team]]&amp;STANDINGS_K[[#This Row],[League]]</f>
        <v>Colton &amp; the WolfmanMain Event New York March 26 League</v>
      </c>
      <c r="C220" t="s">
        <v>599</v>
      </c>
      <c r="D220" t="s">
        <v>340</v>
      </c>
      <c r="E220" t="s">
        <v>412</v>
      </c>
      <c r="F220">
        <v>1260</v>
      </c>
      <c r="G220">
        <v>180</v>
      </c>
      <c r="H220">
        <f t="shared" si="3"/>
        <v>9</v>
      </c>
    </row>
    <row r="221" spans="1:8" x14ac:dyDescent="0.25">
      <c r="A221">
        <v>327</v>
      </c>
      <c r="B221" t="str">
        <f>STANDINGS_K[[#This Row],[Team]]&amp;STANDINGS_K[[#This Row],[League]]</f>
        <v>Team MaidaMain Event New York March 26 League</v>
      </c>
      <c r="C221" t="s">
        <v>759</v>
      </c>
      <c r="D221" t="s">
        <v>760</v>
      </c>
      <c r="E221" t="s">
        <v>412</v>
      </c>
      <c r="F221">
        <v>1242</v>
      </c>
      <c r="G221">
        <v>155</v>
      </c>
      <c r="H221">
        <f t="shared" si="3"/>
        <v>10</v>
      </c>
    </row>
    <row r="222" spans="1:8" x14ac:dyDescent="0.25">
      <c r="A222">
        <v>352</v>
      </c>
      <c r="B222" t="str">
        <f>STANDINGS_K[[#This Row],[Team]]&amp;STANDINGS_K[[#This Row],[League]]</f>
        <v>Incredible Hulking Us NY2Main Event New York March 26 League</v>
      </c>
      <c r="C222" t="s">
        <v>226</v>
      </c>
      <c r="D222" t="s">
        <v>95</v>
      </c>
      <c r="E222" t="s">
        <v>412</v>
      </c>
      <c r="F222">
        <v>1226</v>
      </c>
      <c r="G222">
        <v>128.5</v>
      </c>
      <c r="H222">
        <f t="shared" si="3"/>
        <v>11</v>
      </c>
    </row>
    <row r="223" spans="1:8" x14ac:dyDescent="0.25">
      <c r="A223">
        <v>393</v>
      </c>
      <c r="B223" t="str">
        <f>STANDINGS_K[[#This Row],[Team]]&amp;STANDINGS_K[[#This Row],[League]]</f>
        <v>PhillyCheeseSteaks-M26Main Event New York March 26 League</v>
      </c>
      <c r="C223" t="s">
        <v>843</v>
      </c>
      <c r="D223" t="s">
        <v>75</v>
      </c>
      <c r="E223" t="s">
        <v>412</v>
      </c>
      <c r="F223">
        <v>1182</v>
      </c>
      <c r="G223">
        <v>88</v>
      </c>
      <c r="H223">
        <f t="shared" si="3"/>
        <v>12</v>
      </c>
    </row>
    <row r="224" spans="1:8" x14ac:dyDescent="0.25">
      <c r="A224">
        <v>429</v>
      </c>
      <c r="B224" t="str">
        <f>STANDINGS_K[[#This Row],[Team]]&amp;STANDINGS_K[[#This Row],[League]]</f>
        <v>EtherMain Event New York March 26 League</v>
      </c>
      <c r="C224" t="s">
        <v>706</v>
      </c>
      <c r="D224" t="s">
        <v>707</v>
      </c>
      <c r="E224" t="s">
        <v>412</v>
      </c>
      <c r="F224">
        <v>1134</v>
      </c>
      <c r="G224">
        <v>52</v>
      </c>
      <c r="H224">
        <f t="shared" si="3"/>
        <v>13</v>
      </c>
    </row>
    <row r="225" spans="1:8" x14ac:dyDescent="0.25">
      <c r="A225">
        <v>436</v>
      </c>
      <c r="B225" t="str">
        <f>STANDINGS_K[[#This Row],[Team]]&amp;STANDINGS_K[[#This Row],[League]]</f>
        <v>NJ MinnowMain Event New York March 26 League</v>
      </c>
      <c r="C225" t="s">
        <v>851</v>
      </c>
      <c r="D225" t="s">
        <v>852</v>
      </c>
      <c r="E225" t="s">
        <v>412</v>
      </c>
      <c r="F225">
        <v>1126</v>
      </c>
      <c r="G225">
        <v>45</v>
      </c>
      <c r="H225">
        <f t="shared" si="3"/>
        <v>14</v>
      </c>
    </row>
    <row r="226" spans="1:8" x14ac:dyDescent="0.25">
      <c r="A226">
        <v>472</v>
      </c>
      <c r="B226" t="str">
        <f>STANDINGS_K[[#This Row],[Team]]&amp;STANDINGS_K[[#This Row],[League]]</f>
        <v>BABIP McBatflipsMain Event New York March 26 League</v>
      </c>
      <c r="C226" t="s">
        <v>305</v>
      </c>
      <c r="D226" t="s">
        <v>24</v>
      </c>
      <c r="E226" t="s">
        <v>412</v>
      </c>
      <c r="F226">
        <v>975</v>
      </c>
      <c r="G226">
        <v>9</v>
      </c>
      <c r="H226">
        <f t="shared" si="3"/>
        <v>15</v>
      </c>
    </row>
    <row r="227" spans="1:8" x14ac:dyDescent="0.25">
      <c r="A227">
        <v>8</v>
      </c>
      <c r="B227" t="str">
        <f>STANDINGS_K[[#This Row],[Team]]&amp;STANDINGS_K[[#This Row],[League]]</f>
        <v>SpartacusMain Event Online April 1 1 pm ET League 1</v>
      </c>
      <c r="C227" t="s">
        <v>360</v>
      </c>
      <c r="D227" t="s">
        <v>218</v>
      </c>
      <c r="E227" t="s">
        <v>441</v>
      </c>
      <c r="F227">
        <v>1547</v>
      </c>
      <c r="G227">
        <v>473</v>
      </c>
      <c r="H227">
        <f t="shared" si="3"/>
        <v>1</v>
      </c>
    </row>
    <row r="228" spans="1:8" x14ac:dyDescent="0.25">
      <c r="A228">
        <v>38</v>
      </c>
      <c r="B228" t="str">
        <f>STANDINGS_K[[#This Row],[Team]]&amp;STANDINGS_K[[#This Row],[League]]</f>
        <v>Penny LoverMain Event Online April 1 1 pm ET League 1</v>
      </c>
      <c r="C228" t="s">
        <v>662</v>
      </c>
      <c r="D228" t="s">
        <v>125</v>
      </c>
      <c r="E228" t="s">
        <v>441</v>
      </c>
      <c r="F228">
        <v>1464</v>
      </c>
      <c r="G228">
        <v>443</v>
      </c>
      <c r="H228">
        <f t="shared" si="3"/>
        <v>2</v>
      </c>
    </row>
    <row r="229" spans="1:8" x14ac:dyDescent="0.25">
      <c r="A229">
        <v>96</v>
      </c>
      <c r="B229" t="str">
        <f>STANDINGS_K[[#This Row],[Team]]&amp;STANDINGS_K[[#This Row],[League]]</f>
        <v>Money IVMain Event Online April 1 1 pm ET League 1</v>
      </c>
      <c r="C229" t="s">
        <v>493</v>
      </c>
      <c r="D229" t="s">
        <v>67</v>
      </c>
      <c r="E229" t="s">
        <v>441</v>
      </c>
      <c r="F229">
        <v>1404</v>
      </c>
      <c r="G229">
        <v>385.5</v>
      </c>
      <c r="H229">
        <f t="shared" si="3"/>
        <v>3</v>
      </c>
    </row>
    <row r="230" spans="1:8" x14ac:dyDescent="0.25">
      <c r="A230">
        <v>135</v>
      </c>
      <c r="B230" t="str">
        <f>STANDINGS_K[[#This Row],[Team]]&amp;STANDINGS_K[[#This Row],[League]]</f>
        <v>Champagne SwagMain Event Online April 1 1 pm ET League 1</v>
      </c>
      <c r="C230" t="s">
        <v>101</v>
      </c>
      <c r="D230" t="s">
        <v>102</v>
      </c>
      <c r="E230" t="s">
        <v>441</v>
      </c>
      <c r="F230">
        <v>1376</v>
      </c>
      <c r="G230">
        <v>344.5</v>
      </c>
      <c r="H230">
        <f t="shared" si="3"/>
        <v>4</v>
      </c>
    </row>
    <row r="231" spans="1:8" x14ac:dyDescent="0.25">
      <c r="A231">
        <v>181</v>
      </c>
      <c r="B231" t="str">
        <f>STANDINGS_K[[#This Row],[Team]]&amp;STANDINGS_K[[#This Row],[League]]</f>
        <v>Team thomasMain Event Online April 1 1 pm ET League 1</v>
      </c>
      <c r="C231" t="s">
        <v>695</v>
      </c>
      <c r="D231" t="s">
        <v>696</v>
      </c>
      <c r="E231" t="s">
        <v>441</v>
      </c>
      <c r="F231">
        <v>1347</v>
      </c>
      <c r="G231">
        <v>300</v>
      </c>
      <c r="H231">
        <f t="shared" si="3"/>
        <v>5</v>
      </c>
    </row>
    <row r="232" spans="1:8" x14ac:dyDescent="0.25">
      <c r="A232">
        <v>198</v>
      </c>
      <c r="B232" t="str">
        <f>STANDINGS_K[[#This Row],[Team]]&amp;STANDINGS_K[[#This Row],[League]]</f>
        <v>The People's ChampMain Event Online April 1 1 pm ET League 1</v>
      </c>
      <c r="C232" t="s">
        <v>128</v>
      </c>
      <c r="D232" t="s">
        <v>129</v>
      </c>
      <c r="E232" t="s">
        <v>441</v>
      </c>
      <c r="F232">
        <v>1335</v>
      </c>
      <c r="G232">
        <v>283.5</v>
      </c>
      <c r="H232">
        <f t="shared" si="3"/>
        <v>6</v>
      </c>
    </row>
    <row r="233" spans="1:8" x14ac:dyDescent="0.25">
      <c r="A233">
        <v>216</v>
      </c>
      <c r="B233" t="str">
        <f>STANDINGS_K[[#This Row],[Team]]&amp;STANDINGS_K[[#This Row],[League]]</f>
        <v>Impaired PhysiciansMain Event Online April 1 1 pm ET League 1</v>
      </c>
      <c r="C233" t="s">
        <v>38</v>
      </c>
      <c r="D233" t="s">
        <v>39</v>
      </c>
      <c r="E233" t="s">
        <v>441</v>
      </c>
      <c r="F233">
        <v>1320</v>
      </c>
      <c r="G233">
        <v>264</v>
      </c>
      <c r="H233">
        <f t="shared" si="3"/>
        <v>7</v>
      </c>
    </row>
    <row r="234" spans="1:8" x14ac:dyDescent="0.25">
      <c r="A234">
        <v>227</v>
      </c>
      <c r="B234" t="str">
        <f>STANDINGS_K[[#This Row],[Team]]&amp;STANDINGS_K[[#This Row],[League]]</f>
        <v>Puddle of Nud 4/1Main Event Online April 1 1 pm ET League 1</v>
      </c>
      <c r="C234" t="s">
        <v>455</v>
      </c>
      <c r="D234" t="s">
        <v>108</v>
      </c>
      <c r="E234" t="s">
        <v>441</v>
      </c>
      <c r="F234">
        <v>1311</v>
      </c>
      <c r="G234">
        <v>254.5</v>
      </c>
      <c r="H234">
        <f t="shared" si="3"/>
        <v>8</v>
      </c>
    </row>
    <row r="235" spans="1:8" x14ac:dyDescent="0.25">
      <c r="A235">
        <v>303</v>
      </c>
      <c r="B235" t="str">
        <f>STANDINGS_K[[#This Row],[Team]]&amp;STANDINGS_K[[#This Row],[League]]</f>
        <v>LittlefingerMain Event Online April 1 1 pm ET League 1</v>
      </c>
      <c r="C235" t="s">
        <v>777</v>
      </c>
      <c r="D235" t="s">
        <v>778</v>
      </c>
      <c r="E235" t="s">
        <v>441</v>
      </c>
      <c r="F235">
        <v>1259</v>
      </c>
      <c r="G235">
        <v>178.5</v>
      </c>
      <c r="H235">
        <f t="shared" si="3"/>
        <v>9</v>
      </c>
    </row>
    <row r="236" spans="1:8" x14ac:dyDescent="0.25">
      <c r="A236">
        <v>317</v>
      </c>
      <c r="B236" t="str">
        <f>STANDINGS_K[[#This Row],[Team]]&amp;STANDINGS_K[[#This Row],[League]]</f>
        <v>Team MadaniMain Event Online April 1 1 pm ET League 1</v>
      </c>
      <c r="C236" t="s">
        <v>153</v>
      </c>
      <c r="D236" t="s">
        <v>153</v>
      </c>
      <c r="E236" t="s">
        <v>441</v>
      </c>
      <c r="F236">
        <v>1251</v>
      </c>
      <c r="G236">
        <v>164.5</v>
      </c>
      <c r="H236">
        <f t="shared" si="3"/>
        <v>10</v>
      </c>
    </row>
    <row r="237" spans="1:8" x14ac:dyDescent="0.25">
      <c r="A237">
        <v>325</v>
      </c>
      <c r="B237" t="str">
        <f>STANDINGS_K[[#This Row],[Team]]&amp;STANDINGS_K[[#This Row],[League]]</f>
        <v>Breaking Bats 2Main Event Online April 1 1 pm ET League 1</v>
      </c>
      <c r="C237" t="s">
        <v>549</v>
      </c>
      <c r="D237" t="s">
        <v>550</v>
      </c>
      <c r="E237" t="s">
        <v>441</v>
      </c>
      <c r="F237">
        <v>1242</v>
      </c>
      <c r="G237">
        <v>155</v>
      </c>
      <c r="H237">
        <f t="shared" si="3"/>
        <v>11</v>
      </c>
    </row>
    <row r="238" spans="1:8" x14ac:dyDescent="0.25">
      <c r="A238">
        <v>331</v>
      </c>
      <c r="B238" t="str">
        <f>STANDINGS_K[[#This Row],[Team]]&amp;STANDINGS_K[[#This Row],[League]]</f>
        <v>Infinity Management GroupMain Event Online April 1 1 pm ET League 1</v>
      </c>
      <c r="C238" t="s">
        <v>354</v>
      </c>
      <c r="D238" t="s">
        <v>355</v>
      </c>
      <c r="E238" t="s">
        <v>441</v>
      </c>
      <c r="F238">
        <v>1237</v>
      </c>
      <c r="G238">
        <v>150.5</v>
      </c>
      <c r="H238">
        <f t="shared" si="3"/>
        <v>12</v>
      </c>
    </row>
    <row r="239" spans="1:8" x14ac:dyDescent="0.25">
      <c r="A239">
        <v>334</v>
      </c>
      <c r="B239" t="str">
        <f>STANDINGS_K[[#This Row],[Team]]&amp;STANDINGS_K[[#This Row],[League]]</f>
        <v>Men Without HelmetsMain Event Online April 1 1 pm ET League 1</v>
      </c>
      <c r="C239" t="s">
        <v>194</v>
      </c>
      <c r="D239" t="s">
        <v>196</v>
      </c>
      <c r="E239" t="s">
        <v>441</v>
      </c>
      <c r="F239">
        <v>1235</v>
      </c>
      <c r="G239">
        <v>147</v>
      </c>
      <c r="H239">
        <f t="shared" si="3"/>
        <v>13</v>
      </c>
    </row>
    <row r="240" spans="1:8" x14ac:dyDescent="0.25">
      <c r="A240">
        <v>425</v>
      </c>
      <c r="B240" t="str">
        <f>STANDINGS_K[[#This Row],[Team]]&amp;STANDINGS_K[[#This Row],[League]]</f>
        <v>Team KaufmannMain Event Online April 1 1 pm ET League 1</v>
      </c>
      <c r="C240" t="s">
        <v>475</v>
      </c>
      <c r="D240" t="s">
        <v>476</v>
      </c>
      <c r="E240" t="s">
        <v>441</v>
      </c>
      <c r="F240">
        <v>1147</v>
      </c>
      <c r="G240">
        <v>57</v>
      </c>
      <c r="H240">
        <f t="shared" si="3"/>
        <v>14</v>
      </c>
    </row>
    <row r="241" spans="1:8" x14ac:dyDescent="0.25">
      <c r="A241">
        <v>475</v>
      </c>
      <c r="B241" t="str">
        <f>STANDINGS_K[[#This Row],[Team]]&amp;STANDINGS_K[[#This Row],[League]]</f>
        <v>Team TwoninerMain Event Online April 1 1 pm ET League 1</v>
      </c>
      <c r="C241" t="s">
        <v>884</v>
      </c>
      <c r="D241" t="s">
        <v>401</v>
      </c>
      <c r="E241" t="s">
        <v>441</v>
      </c>
      <c r="F241">
        <v>956</v>
      </c>
      <c r="G241">
        <v>6</v>
      </c>
      <c r="H241">
        <f t="shared" si="3"/>
        <v>15</v>
      </c>
    </row>
    <row r="242" spans="1:8" x14ac:dyDescent="0.25">
      <c r="A242">
        <v>74</v>
      </c>
      <c r="B242" t="str">
        <f>STANDINGS_K[[#This Row],[Team]]&amp;STANDINGS_K[[#This Row],[League]]</f>
        <v>Slowly I TurnedMain Event Online April 1 1 pm ET League 2</v>
      </c>
      <c r="C242" t="s">
        <v>590</v>
      </c>
      <c r="D242" t="s">
        <v>253</v>
      </c>
      <c r="E242" t="s">
        <v>444</v>
      </c>
      <c r="F242">
        <v>1417</v>
      </c>
      <c r="G242">
        <v>406.5</v>
      </c>
      <c r="H242">
        <f t="shared" si="3"/>
        <v>1</v>
      </c>
    </row>
    <row r="243" spans="1:8" x14ac:dyDescent="0.25">
      <c r="A243">
        <v>84</v>
      </c>
      <c r="B243" t="str">
        <f>STANDINGS_K[[#This Row],[Team]]&amp;STANDINGS_K[[#This Row],[League]]</f>
        <v>Hot Ham WaterMain Event Online April 1 1 pm ET League 2</v>
      </c>
      <c r="C243" t="s">
        <v>592</v>
      </c>
      <c r="D243" t="s">
        <v>100</v>
      </c>
      <c r="E243" t="s">
        <v>444</v>
      </c>
      <c r="F243">
        <v>1410</v>
      </c>
      <c r="G243">
        <v>396</v>
      </c>
      <c r="H243">
        <f t="shared" si="3"/>
        <v>2</v>
      </c>
    </row>
    <row r="244" spans="1:8" x14ac:dyDescent="0.25">
      <c r="A244">
        <v>86</v>
      </c>
      <c r="B244" t="str">
        <f>STANDINGS_K[[#This Row],[Team]]&amp;STANDINGS_K[[#This Row],[League]]</f>
        <v>WAR GamesMain Event Online April 1 1 pm ET League 2</v>
      </c>
      <c r="C244" t="s">
        <v>632</v>
      </c>
      <c r="D244" t="s">
        <v>117</v>
      </c>
      <c r="E244" t="s">
        <v>444</v>
      </c>
      <c r="F244">
        <v>1410</v>
      </c>
      <c r="G244">
        <v>396</v>
      </c>
      <c r="H244">
        <f t="shared" si="3"/>
        <v>3</v>
      </c>
    </row>
    <row r="245" spans="1:8" x14ac:dyDescent="0.25">
      <c r="A245">
        <v>98</v>
      </c>
      <c r="B245" t="str">
        <f>STANDINGS_K[[#This Row],[Team]]&amp;STANDINGS_K[[#This Row],[League]]</f>
        <v>Joaquin PhoenixMain Event Online April 1 1 pm ET League 2</v>
      </c>
      <c r="C245" t="s">
        <v>637</v>
      </c>
      <c r="D245" t="s">
        <v>638</v>
      </c>
      <c r="E245" t="s">
        <v>444</v>
      </c>
      <c r="F245">
        <v>1403</v>
      </c>
      <c r="G245">
        <v>382</v>
      </c>
      <c r="H245">
        <f t="shared" si="3"/>
        <v>4</v>
      </c>
    </row>
    <row r="246" spans="1:8" x14ac:dyDescent="0.25">
      <c r="A246">
        <v>173</v>
      </c>
      <c r="B246" t="str">
        <f>STANDINGS_K[[#This Row],[Team]]&amp;STANDINGS_K[[#This Row],[League]]</f>
        <v>Shug KnightsMain Event Online April 1 1 pm ET League 2</v>
      </c>
      <c r="C246" t="s">
        <v>485</v>
      </c>
      <c r="D246" t="s">
        <v>486</v>
      </c>
      <c r="E246" t="s">
        <v>444</v>
      </c>
      <c r="F246">
        <v>1354</v>
      </c>
      <c r="G246">
        <v>308.5</v>
      </c>
      <c r="H246">
        <f t="shared" si="3"/>
        <v>5</v>
      </c>
    </row>
    <row r="247" spans="1:8" x14ac:dyDescent="0.25">
      <c r="A247">
        <v>174</v>
      </c>
      <c r="B247" t="str">
        <f>STANDINGS_K[[#This Row],[Team]]&amp;STANDINGS_K[[#This Row],[League]]</f>
        <v>How U Doin ME2Main Event Online April 1 1 pm ET League 2</v>
      </c>
      <c r="C247" t="s">
        <v>443</v>
      </c>
      <c r="D247" t="s">
        <v>230</v>
      </c>
      <c r="E247" t="s">
        <v>444</v>
      </c>
      <c r="F247">
        <v>1353</v>
      </c>
      <c r="G247">
        <v>306.5</v>
      </c>
      <c r="H247">
        <f t="shared" si="3"/>
        <v>6</v>
      </c>
    </row>
    <row r="248" spans="1:8" x14ac:dyDescent="0.25">
      <c r="A248">
        <v>228</v>
      </c>
      <c r="B248" t="str">
        <f>STANDINGS_K[[#This Row],[Team]]&amp;STANDINGS_K[[#This Row],[League]]</f>
        <v>Miggy's CrownMain Event Online April 1 1 pm ET League 2</v>
      </c>
      <c r="C248" t="s">
        <v>83</v>
      </c>
      <c r="D248" t="s">
        <v>84</v>
      </c>
      <c r="E248" t="s">
        <v>444</v>
      </c>
      <c r="F248">
        <v>1309</v>
      </c>
      <c r="G248">
        <v>253</v>
      </c>
      <c r="H248">
        <f t="shared" si="3"/>
        <v>7</v>
      </c>
    </row>
    <row r="249" spans="1:8" x14ac:dyDescent="0.25">
      <c r="A249">
        <v>243</v>
      </c>
      <c r="B249" t="str">
        <f>STANDINGS_K[[#This Row],[Team]]&amp;STANDINGS_K[[#This Row],[League]]</f>
        <v>The Justice BerrysMain Event Online April 1 1 pm ET League 2</v>
      </c>
      <c r="C249" t="s">
        <v>594</v>
      </c>
      <c r="D249" t="s">
        <v>69</v>
      </c>
      <c r="E249" t="s">
        <v>444</v>
      </c>
      <c r="F249">
        <v>1296</v>
      </c>
      <c r="G249">
        <v>238</v>
      </c>
      <c r="H249">
        <f t="shared" si="3"/>
        <v>8</v>
      </c>
    </row>
    <row r="250" spans="1:8" x14ac:dyDescent="0.25">
      <c r="A250">
        <v>275</v>
      </c>
      <c r="B250" t="str">
        <f>STANDINGS_K[[#This Row],[Team]]&amp;STANDINGS_K[[#This Row],[League]]</f>
        <v>Going Going GoneMain Event Online April 1 1 pm ET League 2</v>
      </c>
      <c r="C250" t="s">
        <v>688</v>
      </c>
      <c r="D250" t="s">
        <v>689</v>
      </c>
      <c r="E250" t="s">
        <v>444</v>
      </c>
      <c r="F250">
        <v>1281</v>
      </c>
      <c r="G250">
        <v>206.5</v>
      </c>
      <c r="H250">
        <f t="shared" si="3"/>
        <v>9</v>
      </c>
    </row>
    <row r="251" spans="1:8" x14ac:dyDescent="0.25">
      <c r="A251">
        <v>307</v>
      </c>
      <c r="B251" t="str">
        <f>STANDINGS_K[[#This Row],[Team]]&amp;STANDINGS_K[[#This Row],[League]]</f>
        <v>Who is next on the Disabled List V2Main Event Online April 1 1 pm ET League 2</v>
      </c>
      <c r="C251" t="s">
        <v>764</v>
      </c>
      <c r="D251" t="s">
        <v>256</v>
      </c>
      <c r="E251" t="s">
        <v>444</v>
      </c>
      <c r="F251">
        <v>1256</v>
      </c>
      <c r="G251">
        <v>174.5</v>
      </c>
      <c r="H251">
        <f t="shared" si="3"/>
        <v>10</v>
      </c>
    </row>
    <row r="252" spans="1:8" x14ac:dyDescent="0.25">
      <c r="A252">
        <v>320</v>
      </c>
      <c r="B252" t="str">
        <f>STANDINGS_K[[#This Row],[Team]]&amp;STANDINGS_K[[#This Row],[League]]</f>
        <v>Reverse BlindsideMain Event Online April 1 1 pm ET League 2</v>
      </c>
      <c r="C252" t="s">
        <v>734</v>
      </c>
      <c r="D252" t="s">
        <v>735</v>
      </c>
      <c r="E252" t="s">
        <v>444</v>
      </c>
      <c r="F252">
        <v>1249</v>
      </c>
      <c r="G252">
        <v>161</v>
      </c>
      <c r="H252">
        <f t="shared" si="3"/>
        <v>11</v>
      </c>
    </row>
    <row r="253" spans="1:8" x14ac:dyDescent="0.25">
      <c r="A253">
        <v>345</v>
      </c>
      <c r="B253" t="str">
        <f>STANDINGS_K[[#This Row],[Team]]&amp;STANDINGS_K[[#This Row],[League]]</f>
        <v>Team RedgraveMain Event Online April 1 1 pm ET League 2</v>
      </c>
      <c r="C253" t="s">
        <v>821</v>
      </c>
      <c r="D253" t="s">
        <v>239</v>
      </c>
      <c r="E253" t="s">
        <v>444</v>
      </c>
      <c r="F253">
        <v>1231</v>
      </c>
      <c r="G253">
        <v>137.5</v>
      </c>
      <c r="H253">
        <f t="shared" si="3"/>
        <v>12</v>
      </c>
    </row>
    <row r="254" spans="1:8" x14ac:dyDescent="0.25">
      <c r="A254">
        <v>366</v>
      </c>
      <c r="B254" t="str">
        <f>STANDINGS_K[[#This Row],[Team]]&amp;STANDINGS_K[[#This Row],[League]]</f>
        <v>Team PaolucciMain Event Online April 1 1 pm ET League 2</v>
      </c>
      <c r="C254" t="s">
        <v>120</v>
      </c>
      <c r="D254" t="s">
        <v>121</v>
      </c>
      <c r="E254" t="s">
        <v>444</v>
      </c>
      <c r="F254">
        <v>1211</v>
      </c>
      <c r="G254">
        <v>115.5</v>
      </c>
      <c r="H254">
        <f t="shared" si="3"/>
        <v>13</v>
      </c>
    </row>
    <row r="255" spans="1:8" x14ac:dyDescent="0.25">
      <c r="A255">
        <v>462</v>
      </c>
      <c r="B255" t="str">
        <f>STANDINGS_K[[#This Row],[Team]]&amp;STANDINGS_K[[#This Row],[League]]</f>
        <v>Ryan's Laying the AxlerodMain Event Online April 1 1 pm ET League 2</v>
      </c>
      <c r="C255" t="s">
        <v>855</v>
      </c>
      <c r="D255" t="s">
        <v>56</v>
      </c>
      <c r="E255" t="s">
        <v>444</v>
      </c>
      <c r="F255">
        <v>1055</v>
      </c>
      <c r="G255">
        <v>19.5</v>
      </c>
      <c r="H255">
        <f t="shared" si="3"/>
        <v>14</v>
      </c>
    </row>
    <row r="256" spans="1:8" x14ac:dyDescent="0.25">
      <c r="A256">
        <v>480</v>
      </c>
      <c r="B256" t="str">
        <f>STANDINGS_K[[#This Row],[Team]]&amp;STANDINGS_K[[#This Row],[League]]</f>
        <v>BAG BALLSMain Event Online April 1 1 pm ET League 2</v>
      </c>
      <c r="C256" t="s">
        <v>722</v>
      </c>
      <c r="D256" t="s">
        <v>723</v>
      </c>
      <c r="E256" t="s">
        <v>444</v>
      </c>
      <c r="F256">
        <v>814</v>
      </c>
      <c r="G256">
        <v>1</v>
      </c>
      <c r="H256">
        <f t="shared" si="3"/>
        <v>15</v>
      </c>
    </row>
    <row r="257" spans="1:8" x14ac:dyDescent="0.25">
      <c r="A257">
        <v>66</v>
      </c>
      <c r="B257" t="str">
        <f>STANDINGS_K[[#This Row],[Team]]&amp;STANDINGS_K[[#This Row],[League]]</f>
        <v>Don DiegoMain Event Online April 1 1 pm ET League 3</v>
      </c>
      <c r="C257" t="s">
        <v>329</v>
      </c>
      <c r="D257" t="s">
        <v>330</v>
      </c>
      <c r="E257" t="s">
        <v>442</v>
      </c>
      <c r="F257">
        <v>1426</v>
      </c>
      <c r="G257">
        <v>415</v>
      </c>
      <c r="H257">
        <f t="shared" si="3"/>
        <v>1</v>
      </c>
    </row>
    <row r="258" spans="1:8" x14ac:dyDescent="0.25">
      <c r="A258">
        <v>83</v>
      </c>
      <c r="B258" t="str">
        <f>STANDINGS_K[[#This Row],[Team]]&amp;STANDINGS_K[[#This Row],[League]]</f>
        <v>Red MuleMain Event Online April 1 1 pm ET League 3</v>
      </c>
      <c r="C258" t="s">
        <v>369</v>
      </c>
      <c r="D258" t="s">
        <v>369</v>
      </c>
      <c r="E258" t="s">
        <v>442</v>
      </c>
      <c r="F258">
        <v>1412</v>
      </c>
      <c r="G258">
        <v>398</v>
      </c>
      <c r="H258">
        <f t="shared" ref="H258:H321" si="4">IF(E258=E257,H257+1,1)</f>
        <v>2</v>
      </c>
    </row>
    <row r="259" spans="1:8" x14ac:dyDescent="0.25">
      <c r="A259">
        <v>115</v>
      </c>
      <c r="B259" t="str">
        <f>STANDINGS_K[[#This Row],[Team]]&amp;STANDINGS_K[[#This Row],[League]]</f>
        <v>DOUGHBOYSMain Event Online April 1 1 pm ET League 3</v>
      </c>
      <c r="C259" t="s">
        <v>48</v>
      </c>
      <c r="D259" t="s">
        <v>49</v>
      </c>
      <c r="E259" t="s">
        <v>442</v>
      </c>
      <c r="F259">
        <v>1391</v>
      </c>
      <c r="G259">
        <v>366</v>
      </c>
      <c r="H259">
        <f t="shared" si="4"/>
        <v>3</v>
      </c>
    </row>
    <row r="260" spans="1:8" x14ac:dyDescent="0.25">
      <c r="A260">
        <v>140</v>
      </c>
      <c r="B260" t="str">
        <f>STANDINGS_K[[#This Row],[Team]]&amp;STANDINGS_K[[#This Row],[League]]</f>
        <v>Long DongMain Event Online April 1 1 pm ET League 3</v>
      </c>
      <c r="C260" t="s">
        <v>534</v>
      </c>
      <c r="D260" t="s">
        <v>526</v>
      </c>
      <c r="E260" t="s">
        <v>442</v>
      </c>
      <c r="F260">
        <v>1375</v>
      </c>
      <c r="G260">
        <v>341.5</v>
      </c>
      <c r="H260">
        <f t="shared" si="4"/>
        <v>4</v>
      </c>
    </row>
    <row r="261" spans="1:8" x14ac:dyDescent="0.25">
      <c r="A261">
        <v>163</v>
      </c>
      <c r="B261" t="str">
        <f>STANDINGS_K[[#This Row],[Team]]&amp;STANDINGS_K[[#This Row],[League]]</f>
        <v>JoeSoDefMain Event Online April 1 1 pm ET League 3</v>
      </c>
      <c r="C261" t="s">
        <v>163</v>
      </c>
      <c r="D261" t="s">
        <v>164</v>
      </c>
      <c r="E261" t="s">
        <v>442</v>
      </c>
      <c r="F261">
        <v>1361</v>
      </c>
      <c r="G261">
        <v>317</v>
      </c>
      <c r="H261">
        <f t="shared" si="4"/>
        <v>5</v>
      </c>
    </row>
    <row r="262" spans="1:8" x14ac:dyDescent="0.25">
      <c r="A262">
        <v>179</v>
      </c>
      <c r="B262" t="str">
        <f>STANDINGS_K[[#This Row],[Team]]&amp;STANDINGS_K[[#This Row],[League]]</f>
        <v>SD GiantsMain Event Online April 1 1 pm ET League 3</v>
      </c>
      <c r="C262" t="s">
        <v>721</v>
      </c>
      <c r="D262" t="s">
        <v>221</v>
      </c>
      <c r="E262" t="s">
        <v>442</v>
      </c>
      <c r="F262">
        <v>1349</v>
      </c>
      <c r="G262">
        <v>302</v>
      </c>
      <c r="H262">
        <f t="shared" si="4"/>
        <v>6</v>
      </c>
    </row>
    <row r="263" spans="1:8" x14ac:dyDescent="0.25">
      <c r="A263">
        <v>213</v>
      </c>
      <c r="B263" t="str">
        <f>STANDINGS_K[[#This Row],[Team]]&amp;STANDINGS_K[[#This Row],[League]]</f>
        <v>bluebloodsMain Event Online April 1 1 pm ET League 3</v>
      </c>
      <c r="C263" t="s">
        <v>199</v>
      </c>
      <c r="D263" t="s">
        <v>200</v>
      </c>
      <c r="E263" t="s">
        <v>442</v>
      </c>
      <c r="F263">
        <v>1322</v>
      </c>
      <c r="G263">
        <v>269.5</v>
      </c>
      <c r="H263">
        <f t="shared" si="4"/>
        <v>7</v>
      </c>
    </row>
    <row r="264" spans="1:8" x14ac:dyDescent="0.25">
      <c r="A264">
        <v>240</v>
      </c>
      <c r="B264" t="str">
        <f>STANDINGS_K[[#This Row],[Team]]&amp;STANDINGS_K[[#This Row],[League]]</f>
        <v>Chico Lind's Hermanos - MAIN 4/1Main Event Online April 1 1 pm ET League 3</v>
      </c>
      <c r="C264" t="s">
        <v>781</v>
      </c>
      <c r="D264" t="s">
        <v>185</v>
      </c>
      <c r="E264" t="s">
        <v>442</v>
      </c>
      <c r="F264">
        <v>1297</v>
      </c>
      <c r="G264">
        <v>240.5</v>
      </c>
      <c r="H264">
        <f t="shared" si="4"/>
        <v>8</v>
      </c>
    </row>
    <row r="265" spans="1:8" x14ac:dyDescent="0.25">
      <c r="A265">
        <v>277</v>
      </c>
      <c r="B265" t="str">
        <f>STANDINGS_K[[#This Row],[Team]]&amp;STANDINGS_K[[#This Row],[League]]</f>
        <v>Big Mac Attack MainMain Event Online April 1 1 pm ET League 3</v>
      </c>
      <c r="C265" t="s">
        <v>597</v>
      </c>
      <c r="D265" t="s">
        <v>23</v>
      </c>
      <c r="E265" t="s">
        <v>442</v>
      </c>
      <c r="F265">
        <v>1279</v>
      </c>
      <c r="G265">
        <v>203</v>
      </c>
      <c r="H265">
        <f t="shared" si="4"/>
        <v>9</v>
      </c>
    </row>
    <row r="266" spans="1:8" x14ac:dyDescent="0.25">
      <c r="A266">
        <v>333</v>
      </c>
      <c r="B266" t="str">
        <f>STANDINGS_K[[#This Row],[Team]]&amp;STANDINGS_K[[#This Row],[League]]</f>
        <v>Ashley BearsMain Event Online April 1 1 pm ET League 3</v>
      </c>
      <c r="C266" t="s">
        <v>766</v>
      </c>
      <c r="D266" t="s">
        <v>232</v>
      </c>
      <c r="E266" t="s">
        <v>442</v>
      </c>
      <c r="F266">
        <v>1235</v>
      </c>
      <c r="G266">
        <v>147</v>
      </c>
      <c r="H266">
        <f t="shared" si="4"/>
        <v>10</v>
      </c>
    </row>
    <row r="267" spans="1:8" x14ac:dyDescent="0.25">
      <c r="A267">
        <v>357</v>
      </c>
      <c r="B267" t="str">
        <f>STANDINGS_K[[#This Row],[Team]]&amp;STANDINGS_K[[#This Row],[League]]</f>
        <v>Poopy ToothMain Event Online April 1 1 pm ET League 3</v>
      </c>
      <c r="C267" t="s">
        <v>378</v>
      </c>
      <c r="D267" t="s">
        <v>379</v>
      </c>
      <c r="E267" t="s">
        <v>442</v>
      </c>
      <c r="F267">
        <v>1222</v>
      </c>
      <c r="G267">
        <v>124</v>
      </c>
      <c r="H267">
        <f t="shared" si="4"/>
        <v>11</v>
      </c>
    </row>
    <row r="268" spans="1:8" x14ac:dyDescent="0.25">
      <c r="A268">
        <v>378</v>
      </c>
      <c r="B268" t="str">
        <f>STANDINGS_K[[#This Row],[Team]]&amp;STANDINGS_K[[#This Row],[League]]</f>
        <v>Monogomy SucksMain Event Online April 1 1 pm ET League 3</v>
      </c>
      <c r="C268" t="s">
        <v>595</v>
      </c>
      <c r="D268" t="s">
        <v>596</v>
      </c>
      <c r="E268" t="s">
        <v>442</v>
      </c>
      <c r="F268">
        <v>1198</v>
      </c>
      <c r="G268">
        <v>102.5</v>
      </c>
      <c r="H268">
        <f t="shared" si="4"/>
        <v>12</v>
      </c>
    </row>
    <row r="269" spans="1:8" x14ac:dyDescent="0.25">
      <c r="A269">
        <v>382</v>
      </c>
      <c r="B269" t="str">
        <f>STANDINGS_K[[#This Row],[Team]]&amp;STANDINGS_K[[#This Row],[League]]</f>
        <v>Navel LintMain Event Online April 1 1 pm ET League 3</v>
      </c>
      <c r="C269" t="s">
        <v>277</v>
      </c>
      <c r="D269" t="s">
        <v>278</v>
      </c>
      <c r="E269" t="s">
        <v>442</v>
      </c>
      <c r="F269">
        <v>1193</v>
      </c>
      <c r="G269">
        <v>97.5</v>
      </c>
      <c r="H269">
        <f t="shared" si="4"/>
        <v>13</v>
      </c>
    </row>
    <row r="270" spans="1:8" x14ac:dyDescent="0.25">
      <c r="A270">
        <v>424</v>
      </c>
      <c r="B270" t="str">
        <f>STANDINGS_K[[#This Row],[Team]]&amp;STANDINGS_K[[#This Row],[League]]</f>
        <v>Team BenjaminMain Event Online April 1 1 pm ET League 3</v>
      </c>
      <c r="C270" t="s">
        <v>260</v>
      </c>
      <c r="D270" t="s">
        <v>261</v>
      </c>
      <c r="E270" t="s">
        <v>442</v>
      </c>
      <c r="F270">
        <v>1147</v>
      </c>
      <c r="G270">
        <v>57</v>
      </c>
      <c r="H270">
        <f t="shared" si="4"/>
        <v>14</v>
      </c>
    </row>
    <row r="271" spans="1:8" x14ac:dyDescent="0.25">
      <c r="A271">
        <v>456</v>
      </c>
      <c r="B271" t="str">
        <f>STANDINGS_K[[#This Row],[Team]]&amp;STANDINGS_K[[#This Row],[League]]</f>
        <v>THE MACHINEMain Event Online April 1 1 pm ET League 3</v>
      </c>
      <c r="C271" t="s">
        <v>856</v>
      </c>
      <c r="D271" t="s">
        <v>857</v>
      </c>
      <c r="E271" t="s">
        <v>442</v>
      </c>
      <c r="F271">
        <v>1063</v>
      </c>
      <c r="G271">
        <v>25</v>
      </c>
      <c r="H271">
        <f t="shared" si="4"/>
        <v>15</v>
      </c>
    </row>
    <row r="272" spans="1:8" x14ac:dyDescent="0.25">
      <c r="A272">
        <v>11</v>
      </c>
      <c r="B272" t="str">
        <f>STANDINGS_K[[#This Row],[Team]]&amp;STANDINGS_K[[#This Row],[League]]</f>
        <v>Mr. Wilhelm's B SquadMain Event Online April 1 1 pm ET League 4</v>
      </c>
      <c r="C272" t="s">
        <v>427</v>
      </c>
      <c r="D272" t="s">
        <v>428</v>
      </c>
      <c r="E272" t="s">
        <v>417</v>
      </c>
      <c r="F272">
        <v>1532</v>
      </c>
      <c r="G272">
        <v>470</v>
      </c>
      <c r="H272">
        <f t="shared" si="4"/>
        <v>1</v>
      </c>
    </row>
    <row r="273" spans="1:8" x14ac:dyDescent="0.25">
      <c r="A273">
        <v>77</v>
      </c>
      <c r="B273" t="str">
        <f>STANDINGS_K[[#This Row],[Team]]&amp;STANDINGS_K[[#This Row],[League]]</f>
        <v>Paradoxical HrbekMain Event Online April 1 1 pm ET League 4</v>
      </c>
      <c r="C273" t="s">
        <v>416</v>
      </c>
      <c r="D273" t="s">
        <v>349</v>
      </c>
      <c r="E273" t="s">
        <v>417</v>
      </c>
      <c r="F273">
        <v>1415</v>
      </c>
      <c r="G273">
        <v>404</v>
      </c>
      <c r="H273">
        <f t="shared" si="4"/>
        <v>2</v>
      </c>
    </row>
    <row r="274" spans="1:8" x14ac:dyDescent="0.25">
      <c r="A274">
        <v>87</v>
      </c>
      <c r="B274" t="str">
        <f>STANDINGS_K[[#This Row],[Team]]&amp;STANDINGS_K[[#This Row],[League]]</f>
        <v>Hell Bent For LeatherMain Event Online April 1 1 pm ET League 4</v>
      </c>
      <c r="C274" t="s">
        <v>414</v>
      </c>
      <c r="D274" t="s">
        <v>92</v>
      </c>
      <c r="E274" t="s">
        <v>417</v>
      </c>
      <c r="F274">
        <v>1409</v>
      </c>
      <c r="G274">
        <v>393.5</v>
      </c>
      <c r="H274">
        <f t="shared" si="4"/>
        <v>3</v>
      </c>
    </row>
    <row r="275" spans="1:8" x14ac:dyDescent="0.25">
      <c r="A275">
        <v>121</v>
      </c>
      <c r="B275" t="str">
        <f>STANDINGS_K[[#This Row],[Team]]&amp;STANDINGS_K[[#This Row],[League]]</f>
        <v>Pine Tar Pros- ME4Main Event Online April 1 1 pm ET League 4</v>
      </c>
      <c r="C275" t="s">
        <v>501</v>
      </c>
      <c r="D275" t="s">
        <v>502</v>
      </c>
      <c r="E275" t="s">
        <v>417</v>
      </c>
      <c r="F275">
        <v>1385</v>
      </c>
      <c r="G275">
        <v>360</v>
      </c>
      <c r="H275">
        <f t="shared" si="4"/>
        <v>4</v>
      </c>
    </row>
    <row r="276" spans="1:8" x14ac:dyDescent="0.25">
      <c r="A276">
        <v>134</v>
      </c>
      <c r="B276" t="str">
        <f>STANDINGS_K[[#This Row],[Team]]&amp;STANDINGS_K[[#This Row],[League]]</f>
        <v>Trunk Monkey TooMain Event Online April 1 1 pm ET League 4</v>
      </c>
      <c r="C276" t="s">
        <v>496</v>
      </c>
      <c r="D276" t="s">
        <v>439</v>
      </c>
      <c r="E276" t="s">
        <v>417</v>
      </c>
      <c r="F276">
        <v>1377</v>
      </c>
      <c r="G276">
        <v>347.5</v>
      </c>
      <c r="H276">
        <f t="shared" si="4"/>
        <v>5</v>
      </c>
    </row>
    <row r="277" spans="1:8" x14ac:dyDescent="0.25">
      <c r="A277">
        <v>144</v>
      </c>
      <c r="B277" t="str">
        <f>STANDINGS_K[[#This Row],[Team]]&amp;STANDINGS_K[[#This Row],[League]]</f>
        <v>BeaglesMain Event Online April 1 1 pm ET League 4</v>
      </c>
      <c r="C277" t="s">
        <v>285</v>
      </c>
      <c r="D277" t="s">
        <v>286</v>
      </c>
      <c r="E277" t="s">
        <v>417</v>
      </c>
      <c r="F277">
        <v>1373</v>
      </c>
      <c r="G277">
        <v>337</v>
      </c>
      <c r="H277">
        <f t="shared" si="4"/>
        <v>6</v>
      </c>
    </row>
    <row r="278" spans="1:8" x14ac:dyDescent="0.25">
      <c r="A278">
        <v>154</v>
      </c>
      <c r="B278" t="str">
        <f>STANDINGS_K[[#This Row],[Team]]&amp;STANDINGS_K[[#This Row],[League]]</f>
        <v>One Eyed JackMain Event Online April 1 1 pm ET League 4</v>
      </c>
      <c r="C278" t="s">
        <v>104</v>
      </c>
      <c r="D278" t="s">
        <v>343</v>
      </c>
      <c r="E278" t="s">
        <v>417</v>
      </c>
      <c r="F278">
        <v>1369</v>
      </c>
      <c r="G278">
        <v>327</v>
      </c>
      <c r="H278">
        <f t="shared" si="4"/>
        <v>7</v>
      </c>
    </row>
    <row r="279" spans="1:8" x14ac:dyDescent="0.25">
      <c r="A279">
        <v>206</v>
      </c>
      <c r="B279" t="str">
        <f>STANDINGS_K[[#This Row],[Team]]&amp;STANDINGS_K[[#This Row],[League]]</f>
        <v>Saggitariutt JefferspinMain Event Online April 1 1 pm ET League 4</v>
      </c>
      <c r="C279" t="s">
        <v>610</v>
      </c>
      <c r="D279" t="s">
        <v>382</v>
      </c>
      <c r="E279" t="s">
        <v>417</v>
      </c>
      <c r="F279">
        <v>1326</v>
      </c>
      <c r="G279">
        <v>275</v>
      </c>
      <c r="H279">
        <f t="shared" si="4"/>
        <v>8</v>
      </c>
    </row>
    <row r="280" spans="1:8" x14ac:dyDescent="0.25">
      <c r="A280">
        <v>292</v>
      </c>
      <c r="B280" t="str">
        <f>STANDINGS_K[[#This Row],[Team]]&amp;STANDINGS_K[[#This Row],[League]]</f>
        <v>Brock The HouseMain Event Online April 1 1 pm ET League 4</v>
      </c>
      <c r="C280" t="s">
        <v>320</v>
      </c>
      <c r="D280" t="s">
        <v>178</v>
      </c>
      <c r="E280" t="s">
        <v>417</v>
      </c>
      <c r="F280">
        <v>1266</v>
      </c>
      <c r="G280">
        <v>188</v>
      </c>
      <c r="H280">
        <f t="shared" si="4"/>
        <v>9</v>
      </c>
    </row>
    <row r="281" spans="1:8" x14ac:dyDescent="0.25">
      <c r="A281">
        <v>361</v>
      </c>
      <c r="B281" t="str">
        <f>STANDINGS_K[[#This Row],[Team]]&amp;STANDINGS_K[[#This Row],[League]]</f>
        <v>southpawsMain Event Online April 1 1 pm ET League 4</v>
      </c>
      <c r="C281" t="s">
        <v>392</v>
      </c>
      <c r="D281" t="s">
        <v>393</v>
      </c>
      <c r="E281" t="s">
        <v>417</v>
      </c>
      <c r="F281">
        <v>1219</v>
      </c>
      <c r="G281">
        <v>121</v>
      </c>
      <c r="H281">
        <f t="shared" si="4"/>
        <v>10</v>
      </c>
    </row>
    <row r="282" spans="1:8" x14ac:dyDescent="0.25">
      <c r="A282">
        <v>394</v>
      </c>
      <c r="B282" t="str">
        <f>STANDINGS_K[[#This Row],[Team]]&amp;STANDINGS_K[[#This Row],[League]]</f>
        <v>Attie BabiesMain Event Online April 1 1 pm ET League 4</v>
      </c>
      <c r="C282" t="s">
        <v>155</v>
      </c>
      <c r="D282" t="s">
        <v>156</v>
      </c>
      <c r="E282" t="s">
        <v>417</v>
      </c>
      <c r="F282">
        <v>1181</v>
      </c>
      <c r="G282">
        <v>87</v>
      </c>
      <c r="H282">
        <f t="shared" si="4"/>
        <v>11</v>
      </c>
    </row>
    <row r="283" spans="1:8" x14ac:dyDescent="0.25">
      <c r="A283">
        <v>395</v>
      </c>
      <c r="B283" t="str">
        <f>STANDINGS_K[[#This Row],[Team]]&amp;STANDINGS_K[[#This Row],[League]]</f>
        <v>Trump's PsychiatristMain Event Online April 1 1 pm ET League 4</v>
      </c>
      <c r="C283" t="s">
        <v>887</v>
      </c>
      <c r="D283" t="s">
        <v>888</v>
      </c>
      <c r="E283" t="s">
        <v>417</v>
      </c>
      <c r="F283">
        <v>1180</v>
      </c>
      <c r="G283">
        <v>86</v>
      </c>
      <c r="H283">
        <f t="shared" si="4"/>
        <v>12</v>
      </c>
    </row>
    <row r="284" spans="1:8" x14ac:dyDescent="0.25">
      <c r="A284">
        <v>418</v>
      </c>
      <c r="B284" t="str">
        <f>STANDINGS_K[[#This Row],[Team]]&amp;STANDINGS_K[[#This Row],[League]]</f>
        <v>Brutal KangarooMain Event Online April 1 1 pm ET League 4</v>
      </c>
      <c r="C284" t="s">
        <v>861</v>
      </c>
      <c r="D284" t="s">
        <v>862</v>
      </c>
      <c r="E284" t="s">
        <v>417</v>
      </c>
      <c r="F284">
        <v>1150</v>
      </c>
      <c r="G284">
        <v>62</v>
      </c>
      <c r="H284">
        <f t="shared" si="4"/>
        <v>13</v>
      </c>
    </row>
    <row r="285" spans="1:8" x14ac:dyDescent="0.25">
      <c r="A285">
        <v>439</v>
      </c>
      <c r="B285" t="str">
        <f>STANDINGS_K[[#This Row],[Team]]&amp;STANDINGS_K[[#This Row],[League]]</f>
        <v>JUST A BIT OUTSIDEMain Event Online April 1 1 pm ET League 4</v>
      </c>
      <c r="C285" t="s">
        <v>762</v>
      </c>
      <c r="D285" t="s">
        <v>763</v>
      </c>
      <c r="E285" t="s">
        <v>417</v>
      </c>
      <c r="F285">
        <v>1116</v>
      </c>
      <c r="G285">
        <v>41</v>
      </c>
      <c r="H285">
        <f t="shared" si="4"/>
        <v>14</v>
      </c>
    </row>
    <row r="286" spans="1:8" x14ac:dyDescent="0.25">
      <c r="A286">
        <v>467</v>
      </c>
      <c r="B286" t="str">
        <f>STANDINGS_K[[#This Row],[Team]]&amp;STANDINGS_K[[#This Row],[League]]</f>
        <v>Tulo-Git 2 QuitMain Event Online April 1 1 pm ET League 4</v>
      </c>
      <c r="C286" t="s">
        <v>835</v>
      </c>
      <c r="D286" t="s">
        <v>836</v>
      </c>
      <c r="E286" t="s">
        <v>417</v>
      </c>
      <c r="F286">
        <v>1031</v>
      </c>
      <c r="G286">
        <v>14</v>
      </c>
      <c r="H286">
        <f t="shared" si="4"/>
        <v>15</v>
      </c>
    </row>
    <row r="287" spans="1:8" x14ac:dyDescent="0.25">
      <c r="A287">
        <v>23</v>
      </c>
      <c r="B287" t="str">
        <f>STANDINGS_K[[#This Row],[Team]]&amp;STANDINGS_K[[#This Row],[League]]</f>
        <v>Team SchaefferMain Event Online April 1 1 pm ET League 5</v>
      </c>
      <c r="C287" t="s">
        <v>350</v>
      </c>
      <c r="D287" t="s">
        <v>351</v>
      </c>
      <c r="E287" t="s">
        <v>451</v>
      </c>
      <c r="F287">
        <v>1487</v>
      </c>
      <c r="G287">
        <v>457.5</v>
      </c>
      <c r="H287">
        <f t="shared" si="4"/>
        <v>1</v>
      </c>
    </row>
    <row r="288" spans="1:8" x14ac:dyDescent="0.25">
      <c r="A288">
        <v>27</v>
      </c>
      <c r="B288" t="str">
        <f>STANDINGS_K[[#This Row],[Team]]&amp;STANDINGS_K[[#This Row],[League]]</f>
        <v>Broken Wings &amp; a Prayer!!Main Event Online April 1 1 pm ET League 5</v>
      </c>
      <c r="C288" t="s">
        <v>569</v>
      </c>
      <c r="D288" t="s">
        <v>234</v>
      </c>
      <c r="E288" t="s">
        <v>451</v>
      </c>
      <c r="F288">
        <v>1482</v>
      </c>
      <c r="G288">
        <v>454</v>
      </c>
      <c r="H288">
        <f t="shared" si="4"/>
        <v>2</v>
      </c>
    </row>
    <row r="289" spans="1:8" x14ac:dyDescent="0.25">
      <c r="A289">
        <v>36</v>
      </c>
      <c r="B289" t="str">
        <f>STANDINGS_K[[#This Row],[Team]]&amp;STANDINGS_K[[#This Row],[League]]</f>
        <v>MGBS109Main Event Online April 1 1 pm ET League 5</v>
      </c>
      <c r="C289" t="s">
        <v>725</v>
      </c>
      <c r="D289" t="s">
        <v>726</v>
      </c>
      <c r="E289" t="s">
        <v>451</v>
      </c>
      <c r="F289">
        <v>1467</v>
      </c>
      <c r="G289">
        <v>445.5</v>
      </c>
      <c r="H289">
        <f t="shared" si="4"/>
        <v>3</v>
      </c>
    </row>
    <row r="290" spans="1:8" x14ac:dyDescent="0.25">
      <c r="A290">
        <v>76</v>
      </c>
      <c r="B290" t="str">
        <f>STANDINGS_K[[#This Row],[Team]]&amp;STANDINGS_K[[#This Row],[League]]</f>
        <v>Winning Fantasy BaseballMain Event Online April 1 1 pm ET League 5</v>
      </c>
      <c r="C290" t="s">
        <v>311</v>
      </c>
      <c r="D290" t="s">
        <v>78</v>
      </c>
      <c r="E290" t="s">
        <v>451</v>
      </c>
      <c r="F290">
        <v>1417</v>
      </c>
      <c r="G290">
        <v>406.5</v>
      </c>
      <c r="H290">
        <f t="shared" si="4"/>
        <v>4</v>
      </c>
    </row>
    <row r="291" spans="1:8" x14ac:dyDescent="0.25">
      <c r="A291">
        <v>113</v>
      </c>
      <c r="B291" t="str">
        <f>STANDINGS_K[[#This Row],[Team]]&amp;STANDINGS_K[[#This Row],[League]]</f>
        <v>Diamond KingsMain Event Online April 1 1 pm ET League 5</v>
      </c>
      <c r="C291" t="s">
        <v>41</v>
      </c>
      <c r="D291" t="s">
        <v>42</v>
      </c>
      <c r="E291" t="s">
        <v>451</v>
      </c>
      <c r="F291">
        <v>1392</v>
      </c>
      <c r="G291">
        <v>367.5</v>
      </c>
      <c r="H291">
        <f t="shared" si="4"/>
        <v>5</v>
      </c>
    </row>
    <row r="292" spans="1:8" x14ac:dyDescent="0.25">
      <c r="A292">
        <v>178</v>
      </c>
      <c r="B292" t="str">
        <f>STANDINGS_K[[#This Row],[Team]]&amp;STANDINGS_K[[#This Row],[League]]</f>
        <v>SHAPANMain Event Online April 1 1 pm ET League 5</v>
      </c>
      <c r="C292" t="s">
        <v>357</v>
      </c>
      <c r="D292" t="s">
        <v>358</v>
      </c>
      <c r="E292" t="s">
        <v>451</v>
      </c>
      <c r="F292">
        <v>1350</v>
      </c>
      <c r="G292">
        <v>303.5</v>
      </c>
      <c r="H292">
        <f t="shared" si="4"/>
        <v>6</v>
      </c>
    </row>
    <row r="293" spans="1:8" x14ac:dyDescent="0.25">
      <c r="A293">
        <v>180</v>
      </c>
      <c r="B293" t="str">
        <f>STANDINGS_K[[#This Row],[Team]]&amp;STANDINGS_K[[#This Row],[League]]</f>
        <v>Chest RockwellMain Event Online April 1 1 pm ET League 5</v>
      </c>
      <c r="C293" t="s">
        <v>551</v>
      </c>
      <c r="D293" t="s">
        <v>405</v>
      </c>
      <c r="E293" t="s">
        <v>451</v>
      </c>
      <c r="F293">
        <v>1347</v>
      </c>
      <c r="G293">
        <v>300</v>
      </c>
      <c r="H293">
        <f t="shared" si="4"/>
        <v>7</v>
      </c>
    </row>
    <row r="294" spans="1:8" x14ac:dyDescent="0.25">
      <c r="A294">
        <v>258</v>
      </c>
      <c r="B294" t="str">
        <f>STANDINGS_K[[#This Row],[Team]]&amp;STANDINGS_K[[#This Row],[League]]</f>
        <v>Slip Stitches M2Main Event Online April 1 1 pm ET League 5</v>
      </c>
      <c r="C294" t="s">
        <v>506</v>
      </c>
      <c r="D294" t="s">
        <v>213</v>
      </c>
      <c r="E294" t="s">
        <v>451</v>
      </c>
      <c r="F294">
        <v>1288</v>
      </c>
      <c r="G294">
        <v>223.5</v>
      </c>
      <c r="H294">
        <f t="shared" si="4"/>
        <v>8</v>
      </c>
    </row>
    <row r="295" spans="1:8" x14ac:dyDescent="0.25">
      <c r="A295">
        <v>319</v>
      </c>
      <c r="B295" t="str">
        <f>STANDINGS_K[[#This Row],[Team]]&amp;STANDINGS_K[[#This Row],[League]]</f>
        <v>Royal FlushMain Event Online April 1 1 pm ET League 5</v>
      </c>
      <c r="C295" t="s">
        <v>712</v>
      </c>
      <c r="D295" t="s">
        <v>148</v>
      </c>
      <c r="E295" t="s">
        <v>451</v>
      </c>
      <c r="F295">
        <v>1250</v>
      </c>
      <c r="G295">
        <v>162.5</v>
      </c>
      <c r="H295">
        <f t="shared" si="4"/>
        <v>9</v>
      </c>
    </row>
    <row r="296" spans="1:8" x14ac:dyDescent="0.25">
      <c r="A296">
        <v>338</v>
      </c>
      <c r="B296" t="str">
        <f>STANDINGS_K[[#This Row],[Team]]&amp;STANDINGS_K[[#This Row],[League]]</f>
        <v>HEDELGOTITMain Event Online April 1 1 pm ET League 5</v>
      </c>
      <c r="C296" t="s">
        <v>601</v>
      </c>
      <c r="D296" t="s">
        <v>602</v>
      </c>
      <c r="E296" t="s">
        <v>451</v>
      </c>
      <c r="F296">
        <v>1233</v>
      </c>
      <c r="G296">
        <v>141.5</v>
      </c>
      <c r="H296">
        <f t="shared" si="4"/>
        <v>10</v>
      </c>
    </row>
    <row r="297" spans="1:8" x14ac:dyDescent="0.25">
      <c r="A297">
        <v>383</v>
      </c>
      <c r="B297" t="str">
        <f>STANDINGS_K[[#This Row],[Team]]&amp;STANDINGS_K[[#This Row],[League]]</f>
        <v>Rockland SharksMain Event Online April 1 1 pm ET League 5</v>
      </c>
      <c r="C297" t="s">
        <v>755</v>
      </c>
      <c r="D297" t="s">
        <v>756</v>
      </c>
      <c r="E297" t="s">
        <v>451</v>
      </c>
      <c r="F297">
        <v>1193</v>
      </c>
      <c r="G297">
        <v>97.5</v>
      </c>
      <c r="H297">
        <f t="shared" si="4"/>
        <v>11</v>
      </c>
    </row>
    <row r="298" spans="1:8" x14ac:dyDescent="0.25">
      <c r="A298">
        <v>402</v>
      </c>
      <c r="B298" t="str">
        <f>STANDINGS_K[[#This Row],[Team]]&amp;STANDINGS_K[[#This Row],[League]]</f>
        <v>Home Run DerbiesMain Event Online April 1 1 pm ET League 5</v>
      </c>
      <c r="C298" t="s">
        <v>448</v>
      </c>
      <c r="D298" t="s">
        <v>343</v>
      </c>
      <c r="E298" t="s">
        <v>451</v>
      </c>
      <c r="F298">
        <v>1172</v>
      </c>
      <c r="G298">
        <v>79</v>
      </c>
      <c r="H298">
        <f t="shared" si="4"/>
        <v>12</v>
      </c>
    </row>
    <row r="299" spans="1:8" x14ac:dyDescent="0.25">
      <c r="A299">
        <v>419</v>
      </c>
      <c r="B299" t="str">
        <f>STANDINGS_K[[#This Row],[Team]]&amp;STANDINGS_K[[#This Row],[League]]</f>
        <v>Mookie BatsMain Event Online April 1 1 pm ET League 5</v>
      </c>
      <c r="C299" t="s">
        <v>642</v>
      </c>
      <c r="D299" t="s">
        <v>643</v>
      </c>
      <c r="E299" t="s">
        <v>451</v>
      </c>
      <c r="F299">
        <v>1150</v>
      </c>
      <c r="G299">
        <v>62</v>
      </c>
      <c r="H299">
        <f t="shared" si="4"/>
        <v>13</v>
      </c>
    </row>
    <row r="300" spans="1:8" x14ac:dyDescent="0.25">
      <c r="A300">
        <v>430</v>
      </c>
      <c r="B300" t="str">
        <f>STANDINGS_K[[#This Row],[Team]]&amp;STANDINGS_K[[#This Row],[League]]</f>
        <v>SakaS' hittersMain Event Online April 1 1 pm ET League 5</v>
      </c>
      <c r="C300" t="s">
        <v>257</v>
      </c>
      <c r="D300" t="s">
        <v>769</v>
      </c>
      <c r="E300" t="s">
        <v>451</v>
      </c>
      <c r="F300">
        <v>1132</v>
      </c>
      <c r="G300">
        <v>51</v>
      </c>
      <c r="H300">
        <f t="shared" si="4"/>
        <v>14</v>
      </c>
    </row>
    <row r="301" spans="1:8" x14ac:dyDescent="0.25">
      <c r="A301">
        <v>437</v>
      </c>
      <c r="B301" t="str">
        <f>STANDINGS_K[[#This Row],[Team]]&amp;STANDINGS_K[[#This Row],[League]]</f>
        <v>3DeepMain Event Online April 1 1 pm ET League 5</v>
      </c>
      <c r="C301" t="s">
        <v>783</v>
      </c>
      <c r="D301" t="s">
        <v>784</v>
      </c>
      <c r="E301" t="s">
        <v>451</v>
      </c>
      <c r="F301">
        <v>1123</v>
      </c>
      <c r="G301">
        <v>44</v>
      </c>
      <c r="H301">
        <f t="shared" si="4"/>
        <v>15</v>
      </c>
    </row>
    <row r="302" spans="1:8" x14ac:dyDescent="0.25">
      <c r="A302">
        <v>16</v>
      </c>
      <c r="B302" t="str">
        <f>STANDINGS_K[[#This Row],[Team]]&amp;STANDINGS_K[[#This Row],[League]]</f>
        <v>K9 || LV1Main Event Online March 25 League 1</v>
      </c>
      <c r="C302" t="s">
        <v>461</v>
      </c>
      <c r="D302" t="s">
        <v>37</v>
      </c>
      <c r="E302" t="s">
        <v>450</v>
      </c>
      <c r="F302">
        <v>1507</v>
      </c>
      <c r="G302">
        <v>465.5</v>
      </c>
      <c r="H302">
        <f t="shared" si="4"/>
        <v>1</v>
      </c>
    </row>
    <row r="303" spans="1:8" x14ac:dyDescent="0.25">
      <c r="A303">
        <v>21</v>
      </c>
      <c r="B303" t="str">
        <f>STANDINGS_K[[#This Row],[Team]]&amp;STANDINGS_K[[#This Row],[League]]</f>
        <v>KamakaziMain Event Online March 25 League 1</v>
      </c>
      <c r="C303" t="s">
        <v>633</v>
      </c>
      <c r="D303" t="s">
        <v>328</v>
      </c>
      <c r="E303" t="s">
        <v>450</v>
      </c>
      <c r="F303">
        <v>1490</v>
      </c>
      <c r="G303">
        <v>460</v>
      </c>
      <c r="H303">
        <f t="shared" si="4"/>
        <v>2</v>
      </c>
    </row>
    <row r="304" spans="1:8" x14ac:dyDescent="0.25">
      <c r="A304">
        <v>37</v>
      </c>
      <c r="B304" t="str">
        <f>STANDINGS_K[[#This Row],[Team]]&amp;STANDINGS_K[[#This Row],[League]]</f>
        <v>Hopkins SyndicateMain Event Online March 25 League 1</v>
      </c>
      <c r="C304" t="s">
        <v>341</v>
      </c>
      <c r="D304" t="s">
        <v>102</v>
      </c>
      <c r="E304" t="s">
        <v>450</v>
      </c>
      <c r="F304">
        <v>1465</v>
      </c>
      <c r="G304">
        <v>444</v>
      </c>
      <c r="H304">
        <f t="shared" si="4"/>
        <v>3</v>
      </c>
    </row>
    <row r="305" spans="1:8" x14ac:dyDescent="0.25">
      <c r="A305">
        <v>49</v>
      </c>
      <c r="B305" t="str">
        <f>STANDINGS_K[[#This Row],[Team]]&amp;STANDINGS_K[[#This Row],[League]]</f>
        <v>Team LibrosMain Event Online March 25 League 1</v>
      </c>
      <c r="C305" t="s">
        <v>338</v>
      </c>
      <c r="D305" t="s">
        <v>339</v>
      </c>
      <c r="E305" t="s">
        <v>450</v>
      </c>
      <c r="F305">
        <v>1451</v>
      </c>
      <c r="G305">
        <v>432</v>
      </c>
      <c r="H305">
        <f t="shared" si="4"/>
        <v>4</v>
      </c>
    </row>
    <row r="306" spans="1:8" x14ac:dyDescent="0.25">
      <c r="A306">
        <v>120</v>
      </c>
      <c r="B306" t="str">
        <f>STANDINGS_K[[#This Row],[Team]]&amp;STANDINGS_K[[#This Row],[League]]</f>
        <v>Dos GringosMain Event Online March 25 League 1</v>
      </c>
      <c r="C306" t="s">
        <v>542</v>
      </c>
      <c r="D306" t="s">
        <v>344</v>
      </c>
      <c r="E306" t="s">
        <v>450</v>
      </c>
      <c r="F306">
        <v>1385</v>
      </c>
      <c r="G306">
        <v>360</v>
      </c>
      <c r="H306">
        <f t="shared" si="4"/>
        <v>5</v>
      </c>
    </row>
    <row r="307" spans="1:8" x14ac:dyDescent="0.25">
      <c r="A307">
        <v>129</v>
      </c>
      <c r="B307" t="str">
        <f>STANDINGS_K[[#This Row],[Team]]&amp;STANDINGS_K[[#This Row],[League]]</f>
        <v>Wong DongMain Event Online March 25 League 1</v>
      </c>
      <c r="C307" t="s">
        <v>525</v>
      </c>
      <c r="D307" t="s">
        <v>526</v>
      </c>
      <c r="E307" t="s">
        <v>450</v>
      </c>
      <c r="F307">
        <v>1381</v>
      </c>
      <c r="G307">
        <v>352.5</v>
      </c>
      <c r="H307">
        <f t="shared" si="4"/>
        <v>6</v>
      </c>
    </row>
    <row r="308" spans="1:8" x14ac:dyDescent="0.25">
      <c r="A308">
        <v>143</v>
      </c>
      <c r="B308" t="str">
        <f>STANDINGS_K[[#This Row],[Team]]&amp;STANDINGS_K[[#This Row],[League]]</f>
        <v>Thats So WONGMain Event Online March 25 League 1</v>
      </c>
      <c r="C308" t="s">
        <v>613</v>
      </c>
      <c r="D308" t="s">
        <v>192</v>
      </c>
      <c r="E308" t="s">
        <v>450</v>
      </c>
      <c r="F308">
        <v>1374</v>
      </c>
      <c r="G308">
        <v>339</v>
      </c>
      <c r="H308">
        <f t="shared" si="4"/>
        <v>7</v>
      </c>
    </row>
    <row r="309" spans="1:8" x14ac:dyDescent="0.25">
      <c r="A309">
        <v>293</v>
      </c>
      <c r="B309" t="str">
        <f>STANDINGS_K[[#This Row],[Team]]&amp;STANDINGS_K[[#This Row],[League]]</f>
        <v>Delt Thunder XIIIMain Event Online March 25 League 1</v>
      </c>
      <c r="C309" t="s">
        <v>663</v>
      </c>
      <c r="D309" t="s">
        <v>246</v>
      </c>
      <c r="E309" t="s">
        <v>450</v>
      </c>
      <c r="F309">
        <v>1266</v>
      </c>
      <c r="G309">
        <v>188</v>
      </c>
      <c r="H309">
        <f t="shared" si="4"/>
        <v>8</v>
      </c>
    </row>
    <row r="310" spans="1:8" x14ac:dyDescent="0.25">
      <c r="A310">
        <v>315</v>
      </c>
      <c r="B310" t="str">
        <f>STANDINGS_K[[#This Row],[Team]]&amp;STANDINGS_K[[#This Row],[League]]</f>
        <v>Der KomminskMain Event Online March 25 League 1</v>
      </c>
      <c r="C310" t="s">
        <v>449</v>
      </c>
      <c r="D310" t="s">
        <v>349</v>
      </c>
      <c r="E310" t="s">
        <v>450</v>
      </c>
      <c r="F310">
        <v>1252</v>
      </c>
      <c r="G310">
        <v>167</v>
      </c>
      <c r="H310">
        <f t="shared" si="4"/>
        <v>9</v>
      </c>
    </row>
    <row r="311" spans="1:8" x14ac:dyDescent="0.25">
      <c r="A311">
        <v>323</v>
      </c>
      <c r="B311" t="str">
        <f>STANDINGS_K[[#This Row],[Team]]&amp;STANDINGS_K[[#This Row],[League]]</f>
        <v>Chico Lind's Hermanos - MAIN 3/25Main Event Online March 25 League 1</v>
      </c>
      <c r="C311" t="s">
        <v>834</v>
      </c>
      <c r="D311" t="s">
        <v>185</v>
      </c>
      <c r="E311" t="s">
        <v>450</v>
      </c>
      <c r="F311">
        <v>1244</v>
      </c>
      <c r="G311">
        <v>157.5</v>
      </c>
      <c r="H311">
        <f t="shared" si="4"/>
        <v>10</v>
      </c>
    </row>
    <row r="312" spans="1:8" x14ac:dyDescent="0.25">
      <c r="A312">
        <v>355</v>
      </c>
      <c r="B312" t="str">
        <f>STANDINGS_K[[#This Row],[Team]]&amp;STANDINGS_K[[#This Row],[League]]</f>
        <v>Team ShookMain Event Online March 25 League 1</v>
      </c>
      <c r="C312" t="s">
        <v>323</v>
      </c>
      <c r="D312" t="s">
        <v>167</v>
      </c>
      <c r="E312" t="s">
        <v>450</v>
      </c>
      <c r="F312">
        <v>1224</v>
      </c>
      <c r="G312">
        <v>126.5</v>
      </c>
      <c r="H312">
        <f t="shared" si="4"/>
        <v>11</v>
      </c>
    </row>
    <row r="313" spans="1:8" x14ac:dyDescent="0.25">
      <c r="A313">
        <v>413</v>
      </c>
      <c r="B313" t="str">
        <f>STANDINGS_K[[#This Row],[Team]]&amp;STANDINGS_K[[#This Row],[League]]</f>
        <v>Team SchaefferMain Event Online March 25 League 1</v>
      </c>
      <c r="C313" t="s">
        <v>350</v>
      </c>
      <c r="D313" t="s">
        <v>351</v>
      </c>
      <c r="E313" t="s">
        <v>450</v>
      </c>
      <c r="F313">
        <v>1159</v>
      </c>
      <c r="G313">
        <v>68</v>
      </c>
      <c r="H313">
        <f t="shared" si="4"/>
        <v>12</v>
      </c>
    </row>
    <row r="314" spans="1:8" x14ac:dyDescent="0.25">
      <c r="A314">
        <v>435</v>
      </c>
      <c r="B314" t="str">
        <f>STANDINGS_K[[#This Row],[Team]]&amp;STANDINGS_K[[#This Row],[League]]</f>
        <v>Team WeedeaterMain Event Online March 25 League 1</v>
      </c>
      <c r="C314" t="s">
        <v>600</v>
      </c>
      <c r="D314" t="s">
        <v>29</v>
      </c>
      <c r="E314" t="s">
        <v>450</v>
      </c>
      <c r="F314">
        <v>1128</v>
      </c>
      <c r="G314">
        <v>46.5</v>
      </c>
      <c r="H314">
        <f t="shared" si="4"/>
        <v>13</v>
      </c>
    </row>
    <row r="315" spans="1:8" x14ac:dyDescent="0.25">
      <c r="A315">
        <v>451</v>
      </c>
      <c r="B315" t="str">
        <f>STANDINGS_K[[#This Row],[Team]]&amp;STANDINGS_K[[#This Row],[League]]</f>
        <v>moversMain Event Online March 25 League 1</v>
      </c>
      <c r="C315" t="s">
        <v>201</v>
      </c>
      <c r="D315" t="s">
        <v>202</v>
      </c>
      <c r="E315" t="s">
        <v>450</v>
      </c>
      <c r="F315">
        <v>1090</v>
      </c>
      <c r="G315">
        <v>30</v>
      </c>
      <c r="H315">
        <f t="shared" si="4"/>
        <v>14</v>
      </c>
    </row>
    <row r="316" spans="1:8" x14ac:dyDescent="0.25">
      <c r="A316">
        <v>453</v>
      </c>
      <c r="B316" t="str">
        <f>STANDINGS_K[[#This Row],[Team]]&amp;STANDINGS_K[[#This Row],[League]]</f>
        <v>Elvis Lives MEMain Event Online March 25 League 1</v>
      </c>
      <c r="C316" t="s">
        <v>846</v>
      </c>
      <c r="D316" t="s">
        <v>847</v>
      </c>
      <c r="E316" t="s">
        <v>450</v>
      </c>
      <c r="F316">
        <v>1084</v>
      </c>
      <c r="G316">
        <v>28</v>
      </c>
      <c r="H316">
        <f t="shared" si="4"/>
        <v>15</v>
      </c>
    </row>
    <row r="317" spans="1:8" x14ac:dyDescent="0.25">
      <c r="A317">
        <v>22</v>
      </c>
      <c r="B317" t="str">
        <f>STANDINGS_K[[#This Row],[Team]]&amp;STANDINGS_K[[#This Row],[League]]</f>
        <v>KnuckleheadsMain Event Online March 25 League 2</v>
      </c>
      <c r="C317" t="s">
        <v>606</v>
      </c>
      <c r="D317" t="s">
        <v>113</v>
      </c>
      <c r="E317" t="s">
        <v>415</v>
      </c>
      <c r="F317">
        <v>1489</v>
      </c>
      <c r="G317">
        <v>459</v>
      </c>
      <c r="H317">
        <f t="shared" si="4"/>
        <v>1</v>
      </c>
    </row>
    <row r="318" spans="1:8" x14ac:dyDescent="0.25">
      <c r="A318">
        <v>104</v>
      </c>
      <c r="B318" t="str">
        <f>STANDINGS_K[[#This Row],[Team]]&amp;STANDINGS_K[[#This Row],[League]]</f>
        <v>The SyndicateMain Event Online March 25 League 2</v>
      </c>
      <c r="C318" t="s">
        <v>537</v>
      </c>
      <c r="D318" t="s">
        <v>72</v>
      </c>
      <c r="E318" t="s">
        <v>415</v>
      </c>
      <c r="F318">
        <v>1399</v>
      </c>
      <c r="G318">
        <v>378</v>
      </c>
      <c r="H318">
        <f t="shared" si="4"/>
        <v>2</v>
      </c>
    </row>
    <row r="319" spans="1:8" x14ac:dyDescent="0.25">
      <c r="A319">
        <v>146</v>
      </c>
      <c r="B319" t="str">
        <f>STANDINGS_K[[#This Row],[Team]]&amp;STANDINGS_K[[#This Row],[League]]</f>
        <v>Skillz that KillzMain Event Online March 25 League 2</v>
      </c>
      <c r="C319" t="s">
        <v>511</v>
      </c>
      <c r="D319" t="s">
        <v>183</v>
      </c>
      <c r="E319" t="s">
        <v>415</v>
      </c>
      <c r="F319">
        <v>1372</v>
      </c>
      <c r="G319">
        <v>335.5</v>
      </c>
      <c r="H319">
        <f t="shared" si="4"/>
        <v>3</v>
      </c>
    </row>
    <row r="320" spans="1:8" x14ac:dyDescent="0.25">
      <c r="A320">
        <v>149</v>
      </c>
      <c r="B320" t="str">
        <f>STANDINGS_K[[#This Row],[Team]]&amp;STANDINGS_K[[#This Row],[League]]</f>
        <v>JavierBryantMain Event Online March 25 League 2</v>
      </c>
      <c r="C320" t="s">
        <v>624</v>
      </c>
      <c r="D320" t="s">
        <v>625</v>
      </c>
      <c r="E320" t="s">
        <v>415</v>
      </c>
      <c r="F320">
        <v>1370</v>
      </c>
      <c r="G320">
        <v>330</v>
      </c>
      <c r="H320">
        <f t="shared" si="4"/>
        <v>4</v>
      </c>
    </row>
    <row r="321" spans="1:8" x14ac:dyDescent="0.25">
      <c r="A321">
        <v>195</v>
      </c>
      <c r="B321" t="str">
        <f>STANDINGS_K[[#This Row],[Team]]&amp;STANDINGS_K[[#This Row],[League]]</f>
        <v>Hell Bent For LeatherMain Event Online March 25 League 2</v>
      </c>
      <c r="C321" t="s">
        <v>414</v>
      </c>
      <c r="D321" t="s">
        <v>92</v>
      </c>
      <c r="E321" t="s">
        <v>415</v>
      </c>
      <c r="F321">
        <v>1336</v>
      </c>
      <c r="G321">
        <v>285.5</v>
      </c>
      <c r="H321">
        <f t="shared" si="4"/>
        <v>5</v>
      </c>
    </row>
    <row r="322" spans="1:8" x14ac:dyDescent="0.25">
      <c r="A322">
        <v>207</v>
      </c>
      <c r="B322" t="str">
        <f>STANDINGS_K[[#This Row],[Team]]&amp;STANDINGS_K[[#This Row],[League]]</f>
        <v>Team MadaniMain Event Online March 25 League 2</v>
      </c>
      <c r="C322" t="s">
        <v>153</v>
      </c>
      <c r="D322" t="s">
        <v>153</v>
      </c>
      <c r="E322" t="s">
        <v>415</v>
      </c>
      <c r="F322">
        <v>1325</v>
      </c>
      <c r="G322">
        <v>274</v>
      </c>
      <c r="H322">
        <f t="shared" ref="H322:H385" si="5">IF(E322=E321,H321+1,1)</f>
        <v>6</v>
      </c>
    </row>
    <row r="323" spans="1:8" x14ac:dyDescent="0.25">
      <c r="A323">
        <v>233</v>
      </c>
      <c r="B323" t="str">
        <f>STANDINGS_K[[#This Row],[Team]]&amp;STANDINGS_K[[#This Row],[League]]</f>
        <v>Roy Rogers McFreelyMain Event Online March 25 League 2</v>
      </c>
      <c r="C323" t="s">
        <v>797</v>
      </c>
      <c r="D323" t="s">
        <v>798</v>
      </c>
      <c r="E323" t="s">
        <v>415</v>
      </c>
      <c r="F323">
        <v>1306</v>
      </c>
      <c r="G323">
        <v>248.5</v>
      </c>
      <c r="H323">
        <f t="shared" si="5"/>
        <v>7</v>
      </c>
    </row>
    <row r="324" spans="1:8" x14ac:dyDescent="0.25">
      <c r="A324">
        <v>249</v>
      </c>
      <c r="B324" t="str">
        <f>STANDINGS_K[[#This Row],[Team]]&amp;STANDINGS_K[[#This Row],[League]]</f>
        <v>Plati-pusesMain Event Online March 25 League 2</v>
      </c>
      <c r="C324" t="s">
        <v>279</v>
      </c>
      <c r="D324" t="s">
        <v>280</v>
      </c>
      <c r="E324" t="s">
        <v>415</v>
      </c>
      <c r="F324">
        <v>1292</v>
      </c>
      <c r="G324">
        <v>232.5</v>
      </c>
      <c r="H324">
        <f t="shared" si="5"/>
        <v>8</v>
      </c>
    </row>
    <row r="325" spans="1:8" x14ac:dyDescent="0.25">
      <c r="A325">
        <v>260</v>
      </c>
      <c r="B325" t="str">
        <f>STANDINGS_K[[#This Row],[Team]]&amp;STANDINGS_K[[#This Row],[League]]</f>
        <v>Stoop Ball 1Main Event Online March 25 League 2</v>
      </c>
      <c r="C325" t="s">
        <v>252</v>
      </c>
      <c r="D325" t="s">
        <v>253</v>
      </c>
      <c r="E325" t="s">
        <v>415</v>
      </c>
      <c r="F325">
        <v>1287</v>
      </c>
      <c r="G325">
        <v>221.5</v>
      </c>
      <c r="H325">
        <f t="shared" si="5"/>
        <v>9</v>
      </c>
    </row>
    <row r="326" spans="1:8" x14ac:dyDescent="0.25">
      <c r="A326">
        <v>332</v>
      </c>
      <c r="B326" t="str">
        <f>STANDINGS_K[[#This Row],[Team]]&amp;STANDINGS_K[[#This Row],[League]]</f>
        <v>Home Run DerbiesMain Event Online March 25 League 2</v>
      </c>
      <c r="C326" t="s">
        <v>448</v>
      </c>
      <c r="D326" t="s">
        <v>343</v>
      </c>
      <c r="E326" t="s">
        <v>415</v>
      </c>
      <c r="F326">
        <v>1236</v>
      </c>
      <c r="G326">
        <v>149</v>
      </c>
      <c r="H326">
        <f t="shared" si="5"/>
        <v>10</v>
      </c>
    </row>
    <row r="327" spans="1:8" x14ac:dyDescent="0.25">
      <c r="A327">
        <v>342</v>
      </c>
      <c r="B327" t="str">
        <f>STANDINGS_K[[#This Row],[Team]]&amp;STANDINGS_K[[#This Row],[League]]</f>
        <v>Lords of FurbushMain Event Online March 25 League 2</v>
      </c>
      <c r="C327" t="s">
        <v>816</v>
      </c>
      <c r="D327" t="s">
        <v>258</v>
      </c>
      <c r="E327" t="s">
        <v>415</v>
      </c>
      <c r="F327">
        <v>1231</v>
      </c>
      <c r="G327">
        <v>137.5</v>
      </c>
      <c r="H327">
        <f t="shared" si="5"/>
        <v>11</v>
      </c>
    </row>
    <row r="328" spans="1:8" x14ac:dyDescent="0.25">
      <c r="A328">
        <v>343</v>
      </c>
      <c r="B328" t="str">
        <f>STANDINGS_K[[#This Row],[Team]]&amp;STANDINGS_K[[#This Row],[League]]</f>
        <v>MustSeeTV314{M1}Main Event Online March 25 League 2</v>
      </c>
      <c r="C328" t="s">
        <v>648</v>
      </c>
      <c r="D328" t="s">
        <v>40</v>
      </c>
      <c r="E328" t="s">
        <v>415</v>
      </c>
      <c r="F328">
        <v>1231</v>
      </c>
      <c r="G328">
        <v>137.5</v>
      </c>
      <c r="H328">
        <f t="shared" si="5"/>
        <v>12</v>
      </c>
    </row>
    <row r="329" spans="1:8" x14ac:dyDescent="0.25">
      <c r="A329">
        <v>404</v>
      </c>
      <c r="B329" t="str">
        <f>STANDINGS_K[[#This Row],[Team]]&amp;STANDINGS_K[[#This Row],[League]]</f>
        <v>Pine Tar Pros- ME1Main Event Online March 25 League 2</v>
      </c>
      <c r="C329" t="s">
        <v>348</v>
      </c>
      <c r="D329" t="s">
        <v>50</v>
      </c>
      <c r="E329" t="s">
        <v>415</v>
      </c>
      <c r="F329">
        <v>1171</v>
      </c>
      <c r="G329">
        <v>76</v>
      </c>
      <c r="H329">
        <f t="shared" si="5"/>
        <v>13</v>
      </c>
    </row>
    <row r="330" spans="1:8" x14ac:dyDescent="0.25">
      <c r="A330">
        <v>410</v>
      </c>
      <c r="B330" t="str">
        <f>STANDINGS_K[[#This Row],[Team]]&amp;STANDINGS_K[[#This Row],[League]]</f>
        <v>Kris BryantMain Event Online March 25 League 2</v>
      </c>
      <c r="C330" t="s">
        <v>751</v>
      </c>
      <c r="D330" t="s">
        <v>752</v>
      </c>
      <c r="E330" t="s">
        <v>415</v>
      </c>
      <c r="F330">
        <v>1164</v>
      </c>
      <c r="G330">
        <v>71.5</v>
      </c>
      <c r="H330">
        <f t="shared" si="5"/>
        <v>14</v>
      </c>
    </row>
    <row r="331" spans="1:8" x14ac:dyDescent="0.25">
      <c r="A331">
        <v>434</v>
      </c>
      <c r="B331" t="str">
        <f>STANDINGS_K[[#This Row],[Team]]&amp;STANDINGS_K[[#This Row],[League]]</f>
        <v>Ms. Booty ButtMain Event Online March 25 League 2</v>
      </c>
      <c r="C331" t="s">
        <v>804</v>
      </c>
      <c r="D331" t="s">
        <v>805</v>
      </c>
      <c r="E331" t="s">
        <v>415</v>
      </c>
      <c r="F331">
        <v>1128</v>
      </c>
      <c r="G331">
        <v>46.5</v>
      </c>
      <c r="H331">
        <f t="shared" si="5"/>
        <v>15</v>
      </c>
    </row>
    <row r="332" spans="1:8" x14ac:dyDescent="0.25">
      <c r="A332">
        <v>2</v>
      </c>
      <c r="B332" t="str">
        <f>STANDINGS_K[[#This Row],[Team]]&amp;STANDINGS_K[[#This Row],[League]]</f>
        <v>Team WarnkenMain Event Online March 25 League 3</v>
      </c>
      <c r="C332" t="s">
        <v>681</v>
      </c>
      <c r="D332" t="s">
        <v>682</v>
      </c>
      <c r="E332" t="s">
        <v>445</v>
      </c>
      <c r="F332">
        <v>1576</v>
      </c>
      <c r="G332">
        <v>479</v>
      </c>
      <c r="H332">
        <f t="shared" si="5"/>
        <v>1</v>
      </c>
    </row>
    <row r="333" spans="1:8" x14ac:dyDescent="0.25">
      <c r="A333">
        <v>68</v>
      </c>
      <c r="B333" t="str">
        <f>STANDINGS_K[[#This Row],[Team]]&amp;STANDINGS_K[[#This Row],[League]]</f>
        <v>Soggy Bottom BoysMain Event Online March 25 League 3</v>
      </c>
      <c r="C333" t="s">
        <v>454</v>
      </c>
      <c r="D333" t="s">
        <v>35</v>
      </c>
      <c r="E333" t="s">
        <v>445</v>
      </c>
      <c r="F333">
        <v>1422</v>
      </c>
      <c r="G333">
        <v>413</v>
      </c>
      <c r="H333">
        <f t="shared" si="5"/>
        <v>2</v>
      </c>
    </row>
    <row r="334" spans="1:8" x14ac:dyDescent="0.25">
      <c r="A334">
        <v>73</v>
      </c>
      <c r="B334" t="str">
        <f>STANDINGS_K[[#This Row],[Team]]&amp;STANDINGS_K[[#This Row],[League]]</f>
        <v>Fast Eddie Felson MEMain Event Online March 25 League 3</v>
      </c>
      <c r="C334" t="s">
        <v>388</v>
      </c>
      <c r="D334" t="s">
        <v>236</v>
      </c>
      <c r="E334" t="s">
        <v>445</v>
      </c>
      <c r="F334">
        <v>1417</v>
      </c>
      <c r="G334">
        <v>406.5</v>
      </c>
      <c r="H334">
        <f t="shared" si="5"/>
        <v>3</v>
      </c>
    </row>
    <row r="335" spans="1:8" x14ac:dyDescent="0.25">
      <c r="A335">
        <v>89</v>
      </c>
      <c r="B335" t="str">
        <f>STANDINGS_K[[#This Row],[Team]]&amp;STANDINGS_K[[#This Row],[League]]</f>
        <v>Team MitchellMain Event Online March 25 League 3</v>
      </c>
      <c r="C335" t="s">
        <v>400</v>
      </c>
      <c r="D335" t="s">
        <v>401</v>
      </c>
      <c r="E335" t="s">
        <v>445</v>
      </c>
      <c r="F335">
        <v>1408</v>
      </c>
      <c r="G335">
        <v>392</v>
      </c>
      <c r="H335">
        <f t="shared" si="5"/>
        <v>4</v>
      </c>
    </row>
    <row r="336" spans="1:8" x14ac:dyDescent="0.25">
      <c r="A336">
        <v>93</v>
      </c>
      <c r="B336" t="str">
        <f>STANDINGS_K[[#This Row],[Team]]&amp;STANDINGS_K[[#This Row],[League]]</f>
        <v>JK ALL THE WAY MAINMain Event Online March 25 League 3</v>
      </c>
      <c r="C336" t="s">
        <v>346</v>
      </c>
      <c r="D336" t="s">
        <v>166</v>
      </c>
      <c r="E336" t="s">
        <v>445</v>
      </c>
      <c r="F336">
        <v>1405</v>
      </c>
      <c r="G336">
        <v>388</v>
      </c>
      <c r="H336">
        <f t="shared" si="5"/>
        <v>5</v>
      </c>
    </row>
    <row r="337" spans="1:8" x14ac:dyDescent="0.25">
      <c r="A337">
        <v>114</v>
      </c>
      <c r="B337" t="str">
        <f>STANDINGS_K[[#This Row],[Team]]&amp;STANDINGS_K[[#This Row],[League]]</f>
        <v>Good Luck Catching KelceMain Event Online March 25 League 3</v>
      </c>
      <c r="C337" t="s">
        <v>536</v>
      </c>
      <c r="D337" t="s">
        <v>324</v>
      </c>
      <c r="E337" t="s">
        <v>445</v>
      </c>
      <c r="F337">
        <v>1392</v>
      </c>
      <c r="G337">
        <v>367.5</v>
      </c>
      <c r="H337">
        <f t="shared" si="5"/>
        <v>6</v>
      </c>
    </row>
    <row r="338" spans="1:8" x14ac:dyDescent="0.25">
      <c r="A338">
        <v>189</v>
      </c>
      <c r="B338" t="str">
        <f>STANDINGS_K[[#This Row],[Team]]&amp;STANDINGS_K[[#This Row],[League]]</f>
        <v>Dead RedMain Event Online March 25 League 3</v>
      </c>
      <c r="C338" t="s">
        <v>325</v>
      </c>
      <c r="D338" t="s">
        <v>327</v>
      </c>
      <c r="E338" t="s">
        <v>445</v>
      </c>
      <c r="F338">
        <v>1340</v>
      </c>
      <c r="G338">
        <v>291.5</v>
      </c>
      <c r="H338">
        <f t="shared" si="5"/>
        <v>7</v>
      </c>
    </row>
    <row r="339" spans="1:8" x14ac:dyDescent="0.25">
      <c r="A339">
        <v>285</v>
      </c>
      <c r="B339" t="str">
        <f>STANDINGS_K[[#This Row],[Team]]&amp;STANDINGS_K[[#This Row],[League]]</f>
        <v>Bash Buds 2.0Main Event Online March 25 League 3</v>
      </c>
      <c r="C339" t="s">
        <v>779</v>
      </c>
      <c r="D339" t="s">
        <v>322</v>
      </c>
      <c r="E339" t="s">
        <v>445</v>
      </c>
      <c r="F339">
        <v>1276</v>
      </c>
      <c r="G339">
        <v>196</v>
      </c>
      <c r="H339">
        <f t="shared" si="5"/>
        <v>8</v>
      </c>
    </row>
    <row r="340" spans="1:8" x14ac:dyDescent="0.25">
      <c r="A340">
        <v>322</v>
      </c>
      <c r="B340" t="str">
        <f>STANDINGS_K[[#This Row],[Team]]&amp;STANDINGS_K[[#This Row],[League]]</f>
        <v>B and T SlumpBusters SquadMain Event Online March 25 League 3</v>
      </c>
      <c r="C340" t="s">
        <v>547</v>
      </c>
      <c r="D340" t="s">
        <v>245</v>
      </c>
      <c r="E340" t="s">
        <v>445</v>
      </c>
      <c r="F340">
        <v>1246</v>
      </c>
      <c r="G340">
        <v>159</v>
      </c>
      <c r="H340">
        <f t="shared" si="5"/>
        <v>9</v>
      </c>
    </row>
    <row r="341" spans="1:8" x14ac:dyDescent="0.25">
      <c r="A341">
        <v>392</v>
      </c>
      <c r="B341" t="str">
        <f>STANDINGS_K[[#This Row],[Team]]&amp;STANDINGS_K[[#This Row],[League]]</f>
        <v>Ybor City RollersMain Event Online March 25 League 3</v>
      </c>
      <c r="C341" t="s">
        <v>740</v>
      </c>
      <c r="D341" t="s">
        <v>741</v>
      </c>
      <c r="E341" t="s">
        <v>445</v>
      </c>
      <c r="F341">
        <v>1185</v>
      </c>
      <c r="G341">
        <v>89.5</v>
      </c>
      <c r="H341">
        <f t="shared" si="5"/>
        <v>10</v>
      </c>
    </row>
    <row r="342" spans="1:8" x14ac:dyDescent="0.25">
      <c r="A342">
        <v>397</v>
      </c>
      <c r="B342" t="str">
        <f>STANDINGS_K[[#This Row],[Team]]&amp;STANDINGS_K[[#This Row],[League]]</f>
        <v>Xmus Jaxon Flaxon WaxonMain Event Online March 25 League 3</v>
      </c>
      <c r="C342" t="s">
        <v>729</v>
      </c>
      <c r="D342" t="s">
        <v>382</v>
      </c>
      <c r="E342" t="s">
        <v>445</v>
      </c>
      <c r="F342">
        <v>1178</v>
      </c>
      <c r="G342">
        <v>84</v>
      </c>
      <c r="H342">
        <f t="shared" si="5"/>
        <v>11</v>
      </c>
    </row>
    <row r="343" spans="1:8" x14ac:dyDescent="0.25">
      <c r="A343">
        <v>407</v>
      </c>
      <c r="B343" t="str">
        <f>STANDINGS_K[[#This Row],[Team]]&amp;STANDINGS_K[[#This Row],[League]]</f>
        <v>squiresMain Event Online March 25 League 3</v>
      </c>
      <c r="C343" t="s">
        <v>829</v>
      </c>
      <c r="D343" t="s">
        <v>150</v>
      </c>
      <c r="E343" t="s">
        <v>445</v>
      </c>
      <c r="F343">
        <v>1166</v>
      </c>
      <c r="G343">
        <v>74</v>
      </c>
      <c r="H343">
        <f t="shared" si="5"/>
        <v>12</v>
      </c>
    </row>
    <row r="344" spans="1:8" x14ac:dyDescent="0.25">
      <c r="A344">
        <v>443</v>
      </c>
      <c r="B344" t="str">
        <f>STANDINGS_K[[#This Row],[Team]]&amp;STANDINGS_K[[#This Row],[League]]</f>
        <v>LollygaggersMain Event Online March 25 League 3</v>
      </c>
      <c r="C344" t="s">
        <v>352</v>
      </c>
      <c r="D344" t="s">
        <v>353</v>
      </c>
      <c r="E344" t="s">
        <v>445</v>
      </c>
      <c r="F344">
        <v>1114</v>
      </c>
      <c r="G344">
        <v>37.5</v>
      </c>
      <c r="H344">
        <f t="shared" si="5"/>
        <v>13</v>
      </c>
    </row>
    <row r="345" spans="1:8" x14ac:dyDescent="0.25">
      <c r="A345">
        <v>444</v>
      </c>
      <c r="B345" t="str">
        <f>STANDINGS_K[[#This Row],[Team]]&amp;STANDINGS_K[[#This Row],[League]]</f>
        <v>wildcatsMain Event Online March 25 League 3</v>
      </c>
      <c r="C345" t="s">
        <v>870</v>
      </c>
      <c r="D345" t="s">
        <v>107</v>
      </c>
      <c r="E345" t="s">
        <v>445</v>
      </c>
      <c r="F345">
        <v>1114</v>
      </c>
      <c r="G345">
        <v>37.5</v>
      </c>
      <c r="H345">
        <f t="shared" si="5"/>
        <v>14</v>
      </c>
    </row>
    <row r="346" spans="1:8" x14ac:dyDescent="0.25">
      <c r="A346">
        <v>477</v>
      </c>
      <c r="B346" t="str">
        <f>STANDINGS_K[[#This Row],[Team]]&amp;STANDINGS_K[[#This Row],[League]]</f>
        <v>THE GAMBURGERMain Event Online March 25 League 3</v>
      </c>
      <c r="C346" t="s">
        <v>802</v>
      </c>
      <c r="D346" t="s">
        <v>794</v>
      </c>
      <c r="E346" t="s">
        <v>445</v>
      </c>
      <c r="F346">
        <v>925</v>
      </c>
      <c r="G346">
        <v>3.5</v>
      </c>
      <c r="H346">
        <f t="shared" si="5"/>
        <v>15</v>
      </c>
    </row>
    <row r="347" spans="1:8" x14ac:dyDescent="0.25">
      <c r="A347">
        <v>24</v>
      </c>
      <c r="B347" t="str">
        <f>STANDINGS_K[[#This Row],[Team]]&amp;STANDINGS_K[[#This Row],[League]]</f>
        <v>The Notorious C.O.Z.Main Event Online March 27 8 pm ET League 1</v>
      </c>
      <c r="C347" t="s">
        <v>491</v>
      </c>
      <c r="D347" t="s">
        <v>122</v>
      </c>
      <c r="E347" t="s">
        <v>464</v>
      </c>
      <c r="F347">
        <v>1487</v>
      </c>
      <c r="G347">
        <v>457.5</v>
      </c>
      <c r="H347">
        <f t="shared" si="5"/>
        <v>1</v>
      </c>
    </row>
    <row r="348" spans="1:8" x14ac:dyDescent="0.25">
      <c r="A348">
        <v>53</v>
      </c>
      <c r="B348" t="str">
        <f>STANDINGS_K[[#This Row],[Team]]&amp;STANDINGS_K[[#This Row],[League]]</f>
        <v>SweatsMain Event Online March 27 8 pm ET League 1</v>
      </c>
      <c r="C348" t="s">
        <v>591</v>
      </c>
      <c r="D348" t="s">
        <v>192</v>
      </c>
      <c r="E348" t="s">
        <v>464</v>
      </c>
      <c r="F348">
        <v>1442</v>
      </c>
      <c r="G348">
        <v>428</v>
      </c>
      <c r="H348">
        <f t="shared" si="5"/>
        <v>2</v>
      </c>
    </row>
    <row r="349" spans="1:8" x14ac:dyDescent="0.25">
      <c r="A349">
        <v>69</v>
      </c>
      <c r="B349" t="str">
        <f>STANDINGS_K[[#This Row],[Team]]&amp;STANDINGS_K[[#This Row],[League]]</f>
        <v>Flopped the NutsMain Event Online March 27 8 pm ET League 1</v>
      </c>
      <c r="C349" t="s">
        <v>389</v>
      </c>
      <c r="D349" t="s">
        <v>117</v>
      </c>
      <c r="E349" t="s">
        <v>464</v>
      </c>
      <c r="F349">
        <v>1420</v>
      </c>
      <c r="G349">
        <v>411.5</v>
      </c>
      <c r="H349">
        <f t="shared" si="5"/>
        <v>3</v>
      </c>
    </row>
    <row r="350" spans="1:8" x14ac:dyDescent="0.25">
      <c r="A350">
        <v>85</v>
      </c>
      <c r="B350" t="str">
        <f>STANDINGS_K[[#This Row],[Team]]&amp;STANDINGS_K[[#This Row],[League]]</f>
        <v>MulleteersMain Event Online March 27 8 pm ET League 1</v>
      </c>
      <c r="C350" t="s">
        <v>366</v>
      </c>
      <c r="D350" t="s">
        <v>191</v>
      </c>
      <c r="E350" t="s">
        <v>464</v>
      </c>
      <c r="F350">
        <v>1410</v>
      </c>
      <c r="G350">
        <v>396</v>
      </c>
      <c r="H350">
        <f t="shared" si="5"/>
        <v>4</v>
      </c>
    </row>
    <row r="351" spans="1:8" x14ac:dyDescent="0.25">
      <c r="A351">
        <v>90</v>
      </c>
      <c r="B351" t="str">
        <f>STANDINGS_K[[#This Row],[Team]]&amp;STANDINGS_K[[#This Row],[League]]</f>
        <v>Glenneration XMain Event Online March 27 8 pm ET League 1</v>
      </c>
      <c r="C351" t="s">
        <v>145</v>
      </c>
      <c r="D351" t="s">
        <v>146</v>
      </c>
      <c r="E351" t="s">
        <v>464</v>
      </c>
      <c r="F351">
        <v>1406</v>
      </c>
      <c r="G351">
        <v>390</v>
      </c>
      <c r="H351">
        <f t="shared" si="5"/>
        <v>5</v>
      </c>
    </row>
    <row r="352" spans="1:8" x14ac:dyDescent="0.25">
      <c r="A352">
        <v>125</v>
      </c>
      <c r="B352" t="str">
        <f>STANDINGS_K[[#This Row],[Team]]&amp;STANDINGS_K[[#This Row],[League]]</f>
        <v>The NorthsidersMain Event Online March 27 8 pm ET League 1</v>
      </c>
      <c r="C352" t="s">
        <v>219</v>
      </c>
      <c r="D352" t="s">
        <v>220</v>
      </c>
      <c r="E352" t="s">
        <v>464</v>
      </c>
      <c r="F352">
        <v>1384</v>
      </c>
      <c r="G352">
        <v>357</v>
      </c>
      <c r="H352">
        <f t="shared" si="5"/>
        <v>6</v>
      </c>
    </row>
    <row r="353" spans="1:8" x14ac:dyDescent="0.25">
      <c r="A353">
        <v>160</v>
      </c>
      <c r="B353" t="str">
        <f>STANDINGS_K[[#This Row],[Team]]&amp;STANDINGS_K[[#This Row],[League]]</f>
        <v>If You Like Pina MoncadaMain Event Online March 27 8 pm ET League 1</v>
      </c>
      <c r="C353" t="s">
        <v>652</v>
      </c>
      <c r="D353" t="s">
        <v>276</v>
      </c>
      <c r="E353" t="s">
        <v>464</v>
      </c>
      <c r="F353">
        <v>1363</v>
      </c>
      <c r="G353">
        <v>320.5</v>
      </c>
      <c r="H353">
        <f t="shared" si="5"/>
        <v>7</v>
      </c>
    </row>
    <row r="354" spans="1:8" x14ac:dyDescent="0.25">
      <c r="A354">
        <v>230</v>
      </c>
      <c r="B354" t="str">
        <f>STANDINGS_K[[#This Row],[Team]]&amp;STANDINGS_K[[#This Row],[League]]</f>
        <v>Team kingMain Event Online March 27 8 pm ET League 1</v>
      </c>
      <c r="C354" t="s">
        <v>309</v>
      </c>
      <c r="D354" t="s">
        <v>110</v>
      </c>
      <c r="E354" t="s">
        <v>464</v>
      </c>
      <c r="F354">
        <v>1308</v>
      </c>
      <c r="G354">
        <v>251.5</v>
      </c>
      <c r="H354">
        <f t="shared" si="5"/>
        <v>8</v>
      </c>
    </row>
    <row r="355" spans="1:8" x14ac:dyDescent="0.25">
      <c r="A355">
        <v>250</v>
      </c>
      <c r="B355" t="str">
        <f>STANDINGS_K[[#This Row],[Team]]&amp;STANDINGS_K[[#This Row],[League]]</f>
        <v>PTBNLsMain Event Online March 27 8 pm ET League 1</v>
      </c>
      <c r="C355" t="s">
        <v>463</v>
      </c>
      <c r="D355" t="s">
        <v>175</v>
      </c>
      <c r="E355" t="s">
        <v>464</v>
      </c>
      <c r="F355">
        <v>1291</v>
      </c>
      <c r="G355">
        <v>231</v>
      </c>
      <c r="H355">
        <f t="shared" si="5"/>
        <v>9</v>
      </c>
    </row>
    <row r="356" spans="1:8" x14ac:dyDescent="0.25">
      <c r="A356">
        <v>298</v>
      </c>
      <c r="B356" t="str">
        <f>STANDINGS_K[[#This Row],[Team]]&amp;STANDINGS_K[[#This Row],[League]]</f>
        <v>Stricks SlumpBusters 2Main Event Online March 27 8 pm ET League 1</v>
      </c>
      <c r="C356" t="s">
        <v>825</v>
      </c>
      <c r="D356" t="s">
        <v>245</v>
      </c>
      <c r="E356" t="s">
        <v>464</v>
      </c>
      <c r="F356">
        <v>1264</v>
      </c>
      <c r="G356">
        <v>183</v>
      </c>
      <c r="H356">
        <f t="shared" si="5"/>
        <v>10</v>
      </c>
    </row>
    <row r="357" spans="1:8" x14ac:dyDescent="0.25">
      <c r="A357">
        <v>326</v>
      </c>
      <c r="B357" t="str">
        <f>STANDINGS_K[[#This Row],[Team]]&amp;STANDINGS_K[[#This Row],[League]]</f>
        <v>Team FernicolaMain Event Online March 27 8 pm ET League 1</v>
      </c>
      <c r="C357" t="s">
        <v>313</v>
      </c>
      <c r="D357" t="s">
        <v>314</v>
      </c>
      <c r="E357" t="s">
        <v>464</v>
      </c>
      <c r="F357">
        <v>1242</v>
      </c>
      <c r="G357">
        <v>155</v>
      </c>
      <c r="H357">
        <f t="shared" si="5"/>
        <v>11</v>
      </c>
    </row>
    <row r="358" spans="1:8" x14ac:dyDescent="0.25">
      <c r="A358">
        <v>375</v>
      </c>
      <c r="B358" t="str">
        <f>STANDINGS_K[[#This Row],[Team]]&amp;STANDINGS_K[[#This Row],[League]]</f>
        <v>Hell Bent For LeatherMain Event Online March 27 8 pm ET League 1</v>
      </c>
      <c r="C358" t="s">
        <v>414</v>
      </c>
      <c r="D358" t="s">
        <v>92</v>
      </c>
      <c r="E358" t="s">
        <v>464</v>
      </c>
      <c r="F358">
        <v>1202</v>
      </c>
      <c r="G358">
        <v>106</v>
      </c>
      <c r="H358">
        <f t="shared" si="5"/>
        <v>12</v>
      </c>
    </row>
    <row r="359" spans="1:8" x14ac:dyDescent="0.25">
      <c r="A359">
        <v>416</v>
      </c>
      <c r="B359" t="str">
        <f>STANDINGS_K[[#This Row],[Team]]&amp;STANDINGS_K[[#This Row],[League]]</f>
        <v>AlwaysMain Event Online March 27 8 pm ET League 1</v>
      </c>
      <c r="C359" t="s">
        <v>714</v>
      </c>
      <c r="D359" t="s">
        <v>715</v>
      </c>
      <c r="E359" t="s">
        <v>464</v>
      </c>
      <c r="F359">
        <v>1154</v>
      </c>
      <c r="G359">
        <v>65</v>
      </c>
      <c r="H359">
        <f t="shared" si="5"/>
        <v>13</v>
      </c>
    </row>
    <row r="360" spans="1:8" x14ac:dyDescent="0.25">
      <c r="A360">
        <v>422</v>
      </c>
      <c r="B360" t="str">
        <f>STANDINGS_K[[#This Row],[Team]]&amp;STANDINGS_K[[#This Row],[League]]</f>
        <v>Team ShookMain Event Online March 27 8 pm ET League 1</v>
      </c>
      <c r="C360" t="s">
        <v>323</v>
      </c>
      <c r="D360" t="s">
        <v>168</v>
      </c>
      <c r="E360" t="s">
        <v>464</v>
      </c>
      <c r="F360">
        <v>1148</v>
      </c>
      <c r="G360">
        <v>59.5</v>
      </c>
      <c r="H360">
        <f t="shared" si="5"/>
        <v>14</v>
      </c>
    </row>
    <row r="361" spans="1:8" x14ac:dyDescent="0.25">
      <c r="A361">
        <v>470</v>
      </c>
      <c r="B361" t="str">
        <f>STANDINGS_K[[#This Row],[Team]]&amp;STANDINGS_K[[#This Row],[League]]</f>
        <v>Team venezianoMain Event Online March 27 8 pm ET League 1</v>
      </c>
      <c r="C361" t="s">
        <v>635</v>
      </c>
      <c r="D361" t="s">
        <v>636</v>
      </c>
      <c r="E361" t="s">
        <v>464</v>
      </c>
      <c r="F361">
        <v>1020</v>
      </c>
      <c r="G361">
        <v>11</v>
      </c>
      <c r="H361">
        <f t="shared" si="5"/>
        <v>15</v>
      </c>
    </row>
    <row r="362" spans="1:8" x14ac:dyDescent="0.25">
      <c r="A362">
        <v>54</v>
      </c>
      <c r="B362" t="str">
        <f>STANDINGS_K[[#This Row],[Team]]&amp;STANDINGS_K[[#This Row],[League]]</f>
        <v>Low TalkersMain Event Online March 27 8 pm ET League 2</v>
      </c>
      <c r="C362" t="s">
        <v>189</v>
      </c>
      <c r="D362" t="s">
        <v>190</v>
      </c>
      <c r="E362" t="s">
        <v>479</v>
      </c>
      <c r="F362">
        <v>1441</v>
      </c>
      <c r="G362">
        <v>427</v>
      </c>
      <c r="H362">
        <f t="shared" si="5"/>
        <v>1</v>
      </c>
    </row>
    <row r="363" spans="1:8" x14ac:dyDescent="0.25">
      <c r="A363">
        <v>110</v>
      </c>
      <c r="B363" t="str">
        <f>STANDINGS_K[[#This Row],[Team]]&amp;STANDINGS_K[[#This Row],[League]]</f>
        <v>Home Run DerbiesMain Event Online March 27 8 pm ET League 2</v>
      </c>
      <c r="C363" t="s">
        <v>448</v>
      </c>
      <c r="D363" t="s">
        <v>343</v>
      </c>
      <c r="E363" t="s">
        <v>479</v>
      </c>
      <c r="F363">
        <v>1394</v>
      </c>
      <c r="G363">
        <v>370.5</v>
      </c>
      <c r="H363">
        <f t="shared" si="5"/>
        <v>2</v>
      </c>
    </row>
    <row r="364" spans="1:8" x14ac:dyDescent="0.25">
      <c r="A364">
        <v>136</v>
      </c>
      <c r="B364" t="str">
        <f>STANDINGS_K[[#This Row],[Team]]&amp;STANDINGS_K[[#This Row],[League]]</f>
        <v>Loser 7Main Event Online March 27 8 pm ET League 2</v>
      </c>
      <c r="C364" t="s">
        <v>603</v>
      </c>
      <c r="D364" t="s">
        <v>22</v>
      </c>
      <c r="E364" t="s">
        <v>479</v>
      </c>
      <c r="F364">
        <v>1376</v>
      </c>
      <c r="G364">
        <v>344.5</v>
      </c>
      <c r="H364">
        <f t="shared" si="5"/>
        <v>3</v>
      </c>
    </row>
    <row r="365" spans="1:8" x14ac:dyDescent="0.25">
      <c r="A365">
        <v>161</v>
      </c>
      <c r="B365" t="str">
        <f>STANDINGS_K[[#This Row],[Team]]&amp;STANDINGS_K[[#This Row],[League]]</f>
        <v>Team CameronMain Event Online March 27 8 pm ET League 2</v>
      </c>
      <c r="C365" t="s">
        <v>85</v>
      </c>
      <c r="D365" t="s">
        <v>86</v>
      </c>
      <c r="E365" t="s">
        <v>479</v>
      </c>
      <c r="F365">
        <v>1363</v>
      </c>
      <c r="G365">
        <v>320.5</v>
      </c>
      <c r="H365">
        <f t="shared" si="5"/>
        <v>4</v>
      </c>
    </row>
    <row r="366" spans="1:8" x14ac:dyDescent="0.25">
      <c r="A366">
        <v>205</v>
      </c>
      <c r="B366" t="str">
        <f>STANDINGS_K[[#This Row],[Team]]&amp;STANDINGS_K[[#This Row],[League]]</f>
        <v>Terminal GravityMain Event Online March 27 8 pm ET League 2</v>
      </c>
      <c r="C366" t="s">
        <v>674</v>
      </c>
      <c r="D366" t="s">
        <v>82</v>
      </c>
      <c r="E366" t="s">
        <v>479</v>
      </c>
      <c r="F366">
        <v>1328</v>
      </c>
      <c r="G366">
        <v>276</v>
      </c>
      <c r="H366">
        <f t="shared" si="5"/>
        <v>5</v>
      </c>
    </row>
    <row r="367" spans="1:8" x14ac:dyDescent="0.25">
      <c r="A367">
        <v>226</v>
      </c>
      <c r="B367" t="str">
        <f>STANDINGS_K[[#This Row],[Team]]&amp;STANDINGS_K[[#This Row],[League]]</f>
        <v>Hoss CartwrightMain Event Online March 27 8 pm ET League 2</v>
      </c>
      <c r="C367" t="s">
        <v>292</v>
      </c>
      <c r="D367" t="s">
        <v>242</v>
      </c>
      <c r="E367" t="s">
        <v>479</v>
      </c>
      <c r="F367">
        <v>1311</v>
      </c>
      <c r="G367">
        <v>254.5</v>
      </c>
      <c r="H367">
        <f t="shared" si="5"/>
        <v>6</v>
      </c>
    </row>
    <row r="368" spans="1:8" x14ac:dyDescent="0.25">
      <c r="A368">
        <v>245</v>
      </c>
      <c r="B368" t="str">
        <f>STANDINGS_K[[#This Row],[Team]]&amp;STANDINGS_K[[#This Row],[League]]</f>
        <v>Team LibrosMain Event Online March 27 8 pm ET League 2</v>
      </c>
      <c r="C368" t="s">
        <v>338</v>
      </c>
      <c r="D368" t="s">
        <v>339</v>
      </c>
      <c r="E368" t="s">
        <v>479</v>
      </c>
      <c r="F368">
        <v>1295</v>
      </c>
      <c r="G368">
        <v>236</v>
      </c>
      <c r="H368">
        <f t="shared" si="5"/>
        <v>7</v>
      </c>
    </row>
    <row r="369" spans="1:8" x14ac:dyDescent="0.25">
      <c r="A369">
        <v>246</v>
      </c>
      <c r="B369" t="str">
        <f>STANDINGS_K[[#This Row],[Team]]&amp;STANDINGS_K[[#This Row],[League]]</f>
        <v>PiggyMain Event Online March 27 8 pm ET League 2</v>
      </c>
      <c r="C369" t="s">
        <v>317</v>
      </c>
      <c r="D369" t="s">
        <v>318</v>
      </c>
      <c r="E369" t="s">
        <v>479</v>
      </c>
      <c r="F369">
        <v>1293</v>
      </c>
      <c r="G369">
        <v>234.5</v>
      </c>
      <c r="H369">
        <f t="shared" si="5"/>
        <v>8</v>
      </c>
    </row>
    <row r="370" spans="1:8" x14ac:dyDescent="0.25">
      <c r="A370">
        <v>253</v>
      </c>
      <c r="B370" t="str">
        <f>STANDINGS_K[[#This Row],[Team]]&amp;STANDINGS_K[[#This Row],[League]]</f>
        <v>huskiesMain Event Online March 27 8 pm ET League 2</v>
      </c>
      <c r="C370" t="s">
        <v>675</v>
      </c>
      <c r="D370" t="s">
        <v>107</v>
      </c>
      <c r="E370" t="s">
        <v>479</v>
      </c>
      <c r="F370">
        <v>1290</v>
      </c>
      <c r="G370">
        <v>229</v>
      </c>
      <c r="H370">
        <f t="shared" si="5"/>
        <v>9</v>
      </c>
    </row>
    <row r="371" spans="1:8" x14ac:dyDescent="0.25">
      <c r="A371">
        <v>264</v>
      </c>
      <c r="B371" t="str">
        <f>STANDINGS_K[[#This Row],[Team]]&amp;STANDINGS_K[[#This Row],[League]]</f>
        <v>BABIP McBatflipsMain Event Online March 27 8 pm ET League 2</v>
      </c>
      <c r="C371" t="s">
        <v>305</v>
      </c>
      <c r="D371" t="s">
        <v>24</v>
      </c>
      <c r="E371" t="s">
        <v>479</v>
      </c>
      <c r="F371">
        <v>1284</v>
      </c>
      <c r="G371">
        <v>216</v>
      </c>
      <c r="H371">
        <f t="shared" si="5"/>
        <v>10</v>
      </c>
    </row>
    <row r="372" spans="1:8" x14ac:dyDescent="0.25">
      <c r="A372">
        <v>316</v>
      </c>
      <c r="B372" t="str">
        <f>STANDINGS_K[[#This Row],[Team]]&amp;STANDINGS_K[[#This Row],[League]]</f>
        <v>Dyv Bars and Local BandsMain Event Online March 27 8 pm ET League 2</v>
      </c>
      <c r="C372" t="s">
        <v>546</v>
      </c>
      <c r="D372" t="s">
        <v>71</v>
      </c>
      <c r="E372" t="s">
        <v>479</v>
      </c>
      <c r="F372">
        <v>1251</v>
      </c>
      <c r="G372">
        <v>164.5</v>
      </c>
      <c r="H372">
        <f t="shared" si="5"/>
        <v>11</v>
      </c>
    </row>
    <row r="373" spans="1:8" x14ac:dyDescent="0.25">
      <c r="A373">
        <v>346</v>
      </c>
      <c r="B373" t="str">
        <f>STANDINGS_K[[#This Row],[Team]]&amp;STANDINGS_K[[#This Row],[League]]</f>
        <v>Team MadaniMain Event Online March 27 8 pm ET League 2</v>
      </c>
      <c r="C373" t="s">
        <v>153</v>
      </c>
      <c r="D373" t="s">
        <v>153</v>
      </c>
      <c r="E373" t="s">
        <v>479</v>
      </c>
      <c r="F373">
        <v>1229</v>
      </c>
      <c r="G373">
        <v>135</v>
      </c>
      <c r="H373">
        <f t="shared" si="5"/>
        <v>12</v>
      </c>
    </row>
    <row r="374" spans="1:8" x14ac:dyDescent="0.25">
      <c r="A374">
        <v>363</v>
      </c>
      <c r="B374" t="str">
        <f>STANDINGS_K[[#This Row],[Team]]&amp;STANDINGS_K[[#This Row],[League]]</f>
        <v>Royal FlushMain Event Online March 27 8 pm ET League 2</v>
      </c>
      <c r="C374" t="s">
        <v>712</v>
      </c>
      <c r="D374" t="s">
        <v>148</v>
      </c>
      <c r="E374" t="s">
        <v>479</v>
      </c>
      <c r="F374">
        <v>1216</v>
      </c>
      <c r="G374">
        <v>118</v>
      </c>
      <c r="H374">
        <f t="shared" si="5"/>
        <v>13</v>
      </c>
    </row>
    <row r="375" spans="1:8" x14ac:dyDescent="0.25">
      <c r="A375">
        <v>428</v>
      </c>
      <c r="B375" t="str">
        <f>STANDINGS_K[[#This Row],[Team]]&amp;STANDINGS_K[[#This Row],[League]]</f>
        <v>Jobu VoodooMain Event Online March 27 8 pm ET League 2</v>
      </c>
      <c r="C375" t="s">
        <v>865</v>
      </c>
      <c r="D375" t="s">
        <v>866</v>
      </c>
      <c r="E375" t="s">
        <v>479</v>
      </c>
      <c r="F375">
        <v>1140</v>
      </c>
      <c r="G375">
        <v>53</v>
      </c>
      <c r="H375">
        <f t="shared" si="5"/>
        <v>14</v>
      </c>
    </row>
    <row r="376" spans="1:8" x14ac:dyDescent="0.25">
      <c r="A376">
        <v>463</v>
      </c>
      <c r="B376" t="str">
        <f>STANDINGS_K[[#This Row],[Team]]&amp;STANDINGS_K[[#This Row],[League]]</f>
        <v>Baseball sevant 1Main Event Online March 27 8 pm ET League 2</v>
      </c>
      <c r="C376" t="s">
        <v>361</v>
      </c>
      <c r="D376" t="s">
        <v>231</v>
      </c>
      <c r="E376" t="s">
        <v>479</v>
      </c>
      <c r="F376">
        <v>1052</v>
      </c>
      <c r="G376">
        <v>18</v>
      </c>
      <c r="H376">
        <f t="shared" si="5"/>
        <v>15</v>
      </c>
    </row>
    <row r="377" spans="1:8" x14ac:dyDescent="0.25">
      <c r="A377">
        <v>13</v>
      </c>
      <c r="B377" t="str">
        <f>STANDINGS_K[[#This Row],[Team]]&amp;STANDINGS_K[[#This Row],[League]]</f>
        <v>This one's for Pete!!Main Event Online March 29 8 pm ET League 1</v>
      </c>
      <c r="C377" t="s">
        <v>611</v>
      </c>
      <c r="D377" t="s">
        <v>234</v>
      </c>
      <c r="E377" t="s">
        <v>446</v>
      </c>
      <c r="F377">
        <v>1512</v>
      </c>
      <c r="G377">
        <v>468</v>
      </c>
      <c r="H377">
        <f t="shared" si="5"/>
        <v>1</v>
      </c>
    </row>
    <row r="378" spans="1:8" x14ac:dyDescent="0.25">
      <c r="A378">
        <v>45</v>
      </c>
      <c r="B378" t="str">
        <f>STANDINGS_K[[#This Row],[Team]]&amp;STANDINGS_K[[#This Row],[League]]</f>
        <v>Team thomasMain Event Online March 29 8 pm ET League 1</v>
      </c>
      <c r="C378" t="s">
        <v>695</v>
      </c>
      <c r="D378" t="s">
        <v>696</v>
      </c>
      <c r="E378" t="s">
        <v>446</v>
      </c>
      <c r="F378">
        <v>1456</v>
      </c>
      <c r="G378">
        <v>436</v>
      </c>
      <c r="H378">
        <f t="shared" si="5"/>
        <v>2</v>
      </c>
    </row>
    <row r="379" spans="1:8" x14ac:dyDescent="0.25">
      <c r="A379">
        <v>61</v>
      </c>
      <c r="B379" t="str">
        <f>STANDINGS_K[[#This Row],[Team]]&amp;STANDINGS_K[[#This Row],[League]]</f>
        <v>Oaktown 2Main Event Online March 29 8 pm ET League 1</v>
      </c>
      <c r="C379" t="s">
        <v>394</v>
      </c>
      <c r="D379" t="s">
        <v>137</v>
      </c>
      <c r="E379" t="s">
        <v>446</v>
      </c>
      <c r="F379">
        <v>1431</v>
      </c>
      <c r="G379">
        <v>419.5</v>
      </c>
      <c r="H379">
        <f t="shared" si="5"/>
        <v>3</v>
      </c>
    </row>
    <row r="380" spans="1:8" x14ac:dyDescent="0.25">
      <c r="A380">
        <v>145</v>
      </c>
      <c r="B380" t="str">
        <f>STANDINGS_K[[#This Row],[Team]]&amp;STANDINGS_K[[#This Row],[League]]</f>
        <v>King of QueensMain Event Online March 29 8 pm ET League 1</v>
      </c>
      <c r="C380" t="s">
        <v>105</v>
      </c>
      <c r="D380" t="s">
        <v>106</v>
      </c>
      <c r="E380" t="s">
        <v>446</v>
      </c>
      <c r="F380">
        <v>1372</v>
      </c>
      <c r="G380">
        <v>335.5</v>
      </c>
      <c r="H380">
        <f t="shared" si="5"/>
        <v>4</v>
      </c>
    </row>
    <row r="381" spans="1:8" x14ac:dyDescent="0.25">
      <c r="A381">
        <v>183</v>
      </c>
      <c r="B381" t="str">
        <f>STANDINGS_K[[#This Row],[Team]]&amp;STANDINGS_K[[#This Row],[League]]</f>
        <v>HAMILTONMain Event Online March 29 8 pm ET League 1</v>
      </c>
      <c r="C381" t="s">
        <v>523</v>
      </c>
      <c r="D381" t="s">
        <v>79</v>
      </c>
      <c r="E381" t="s">
        <v>446</v>
      </c>
      <c r="F381">
        <v>1346</v>
      </c>
      <c r="G381">
        <v>298</v>
      </c>
      <c r="H381">
        <f t="shared" si="5"/>
        <v>5</v>
      </c>
    </row>
    <row r="382" spans="1:8" x14ac:dyDescent="0.25">
      <c r="A382">
        <v>184</v>
      </c>
      <c r="B382" t="str">
        <f>STANDINGS_K[[#This Row],[Team]]&amp;STANDINGS_K[[#This Row],[League]]</f>
        <v>EM 33 BOMain Event Online March 29 8 pm ET League 1</v>
      </c>
      <c r="C382" t="s">
        <v>774</v>
      </c>
      <c r="D382" t="s">
        <v>775</v>
      </c>
      <c r="E382" t="s">
        <v>446</v>
      </c>
      <c r="F382">
        <v>1345</v>
      </c>
      <c r="G382">
        <v>297</v>
      </c>
      <c r="H382">
        <f t="shared" si="5"/>
        <v>6</v>
      </c>
    </row>
    <row r="383" spans="1:8" x14ac:dyDescent="0.25">
      <c r="A383">
        <v>190</v>
      </c>
      <c r="B383" t="str">
        <f>STANDINGS_K[[#This Row],[Team]]&amp;STANDINGS_K[[#This Row],[League]]</f>
        <v>Zach AttackMain Event Online March 29 8 pm ET League 1</v>
      </c>
      <c r="C383" t="s">
        <v>513</v>
      </c>
      <c r="D383" t="s">
        <v>374</v>
      </c>
      <c r="E383" t="s">
        <v>446</v>
      </c>
      <c r="F383">
        <v>1340</v>
      </c>
      <c r="G383">
        <v>291.5</v>
      </c>
      <c r="H383">
        <f t="shared" si="5"/>
        <v>7</v>
      </c>
    </row>
    <row r="384" spans="1:8" x14ac:dyDescent="0.25">
      <c r="A384">
        <v>261</v>
      </c>
      <c r="B384" t="str">
        <f>STANDINGS_K[[#This Row],[Team]]&amp;STANDINGS_K[[#This Row],[League]]</f>
        <v>Chico Lind's Hermanos - MAIN 3/29Main Event Online March 29 8 pm ET League 1</v>
      </c>
      <c r="C384" t="s">
        <v>713</v>
      </c>
      <c r="D384" t="s">
        <v>185</v>
      </c>
      <c r="E384" t="s">
        <v>446</v>
      </c>
      <c r="F384">
        <v>1286</v>
      </c>
      <c r="G384">
        <v>219</v>
      </c>
      <c r="H384">
        <f t="shared" si="5"/>
        <v>8</v>
      </c>
    </row>
    <row r="385" spans="1:8" x14ac:dyDescent="0.25">
      <c r="A385">
        <v>287</v>
      </c>
      <c r="B385" t="str">
        <f>STANDINGS_K[[#This Row],[Team]]&amp;STANDINGS_K[[#This Row],[League]]</f>
        <v>Dead RedMain Event Online March 29 8 pm ET League 1</v>
      </c>
      <c r="C385" t="s">
        <v>325</v>
      </c>
      <c r="D385" t="s">
        <v>327</v>
      </c>
      <c r="E385" t="s">
        <v>446</v>
      </c>
      <c r="F385">
        <v>1274</v>
      </c>
      <c r="G385">
        <v>193.5</v>
      </c>
      <c r="H385">
        <f t="shared" si="5"/>
        <v>9</v>
      </c>
    </row>
    <row r="386" spans="1:8" x14ac:dyDescent="0.25">
      <c r="A386">
        <v>308</v>
      </c>
      <c r="B386" t="str">
        <f>STANDINGS_K[[#This Row],[Team]]&amp;STANDINGS_K[[#This Row],[League]]</f>
        <v>Fresh Ripe PeachesMain Event Online March 29 8 pm ET League 1</v>
      </c>
      <c r="C386" t="s">
        <v>296</v>
      </c>
      <c r="D386" t="s">
        <v>297</v>
      </c>
      <c r="E386" t="s">
        <v>446</v>
      </c>
      <c r="F386">
        <v>1255</v>
      </c>
      <c r="G386">
        <v>172.5</v>
      </c>
      <c r="H386">
        <f t="shared" ref="H386:H449" si="6">IF(E386=E385,H385+1,1)</f>
        <v>10</v>
      </c>
    </row>
    <row r="387" spans="1:8" x14ac:dyDescent="0.25">
      <c r="A387">
        <v>370</v>
      </c>
      <c r="B387" t="str">
        <f>STANDINGS_K[[#This Row],[Team]]&amp;STANDINGS_K[[#This Row],[League]]</f>
        <v>Pine Tar Pros- ME2Main Event Online March 29 8 pm ET League 1</v>
      </c>
      <c r="C387" t="s">
        <v>376</v>
      </c>
      <c r="D387" t="s">
        <v>50</v>
      </c>
      <c r="E387" t="s">
        <v>446</v>
      </c>
      <c r="F387">
        <v>1205</v>
      </c>
      <c r="G387">
        <v>111</v>
      </c>
      <c r="H387">
        <f t="shared" si="6"/>
        <v>11</v>
      </c>
    </row>
    <row r="388" spans="1:8" x14ac:dyDescent="0.25">
      <c r="A388">
        <v>379</v>
      </c>
      <c r="B388" t="str">
        <f>STANDINGS_K[[#This Row],[Team]]&amp;STANDINGS_K[[#This Row],[League]]</f>
        <v>Triple AMain Event Online March 29 8 pm ET League 1</v>
      </c>
      <c r="C388" t="s">
        <v>259</v>
      </c>
      <c r="D388" t="s">
        <v>614</v>
      </c>
      <c r="E388" t="s">
        <v>446</v>
      </c>
      <c r="F388">
        <v>1198</v>
      </c>
      <c r="G388">
        <v>102.5</v>
      </c>
      <c r="H388">
        <f t="shared" si="6"/>
        <v>12</v>
      </c>
    </row>
    <row r="389" spans="1:8" x14ac:dyDescent="0.25">
      <c r="A389">
        <v>391</v>
      </c>
      <c r="B389" t="str">
        <f>STANDINGS_K[[#This Row],[Team]]&amp;STANDINGS_K[[#This Row],[League]]</f>
        <v>Jedi Mind TrickMain Event Online March 29 8 pm ET League 1</v>
      </c>
      <c r="C389" t="s">
        <v>171</v>
      </c>
      <c r="D389" t="s">
        <v>172</v>
      </c>
      <c r="E389" t="s">
        <v>446</v>
      </c>
      <c r="F389">
        <v>1185</v>
      </c>
      <c r="G389">
        <v>89.5</v>
      </c>
      <c r="H389">
        <f t="shared" si="6"/>
        <v>13</v>
      </c>
    </row>
    <row r="390" spans="1:8" x14ac:dyDescent="0.25">
      <c r="A390">
        <v>445</v>
      </c>
      <c r="B390" t="str">
        <f>STANDINGS_K[[#This Row],[Team]]&amp;STANDINGS_K[[#This Row],[League]]</f>
        <v>Ice Cold BatsMain Event Online March 29 8 pm ET League 1</v>
      </c>
      <c r="C390" t="s">
        <v>872</v>
      </c>
      <c r="D390" t="s">
        <v>874</v>
      </c>
      <c r="E390" t="s">
        <v>446</v>
      </c>
      <c r="F390">
        <v>1113</v>
      </c>
      <c r="G390">
        <v>36</v>
      </c>
      <c r="H390">
        <f t="shared" si="6"/>
        <v>14</v>
      </c>
    </row>
    <row r="391" spans="1:8" x14ac:dyDescent="0.25">
      <c r="A391">
        <v>447</v>
      </c>
      <c r="B391" t="str">
        <f>STANDINGS_K[[#This Row],[Team]]&amp;STANDINGS_K[[#This Row],[League]]</f>
        <v>Capitol HillMain Event Online March 29 8 pm ET League 1</v>
      </c>
      <c r="C391" t="s">
        <v>822</v>
      </c>
      <c r="D391" t="s">
        <v>823</v>
      </c>
      <c r="E391" t="s">
        <v>446</v>
      </c>
      <c r="F391">
        <v>1105</v>
      </c>
      <c r="G391">
        <v>34</v>
      </c>
      <c r="H391">
        <f t="shared" si="6"/>
        <v>15</v>
      </c>
    </row>
    <row r="392" spans="1:8" x14ac:dyDescent="0.25">
      <c r="A392">
        <v>17</v>
      </c>
      <c r="B392" t="str">
        <f>STANDINGS_K[[#This Row],[Team]]&amp;STANDINGS_K[[#This Row],[League]]</f>
        <v>CC's DesperadosMain Event Online March 29 8 pm ET League 2</v>
      </c>
      <c r="C392" t="s">
        <v>157</v>
      </c>
      <c r="D392" t="s">
        <v>158</v>
      </c>
      <c r="E392" t="s">
        <v>425</v>
      </c>
      <c r="F392">
        <v>1502</v>
      </c>
      <c r="G392">
        <v>464</v>
      </c>
      <c r="H392">
        <f t="shared" si="6"/>
        <v>1</v>
      </c>
    </row>
    <row r="393" spans="1:8" x14ac:dyDescent="0.25">
      <c r="A393">
        <v>32</v>
      </c>
      <c r="B393" t="str">
        <f>STANDINGS_K[[#This Row],[Team]]&amp;STANDINGS_K[[#This Row],[League]]</f>
        <v>deadmoney4Main Event Online March 29 8 pm ET League 2</v>
      </c>
      <c r="C393" t="s">
        <v>284</v>
      </c>
      <c r="D393" t="s">
        <v>53</v>
      </c>
      <c r="E393" t="s">
        <v>425</v>
      </c>
      <c r="F393">
        <v>1474</v>
      </c>
      <c r="G393">
        <v>449.5</v>
      </c>
      <c r="H393">
        <f t="shared" si="6"/>
        <v>2</v>
      </c>
    </row>
    <row r="394" spans="1:8" x14ac:dyDescent="0.25">
      <c r="A394">
        <v>58</v>
      </c>
      <c r="B394" t="str">
        <f>STANDINGS_K[[#This Row],[Team]]&amp;STANDINGS_K[[#This Row],[League]]</f>
        <v>Money IIMain Event Online March 29 8 pm ET League 2</v>
      </c>
      <c r="C394" t="s">
        <v>424</v>
      </c>
      <c r="D394" t="s">
        <v>67</v>
      </c>
      <c r="E394" t="s">
        <v>425</v>
      </c>
      <c r="F394">
        <v>1434</v>
      </c>
      <c r="G394">
        <v>422.5</v>
      </c>
      <c r="H394">
        <f t="shared" si="6"/>
        <v>3</v>
      </c>
    </row>
    <row r="395" spans="1:8" x14ac:dyDescent="0.25">
      <c r="A395">
        <v>119</v>
      </c>
      <c r="B395" t="str">
        <f>STANDINGS_K[[#This Row],[Team]]&amp;STANDINGS_K[[#This Row],[League]]</f>
        <v>Tre DogMain Event Online March 29 8 pm ET League 2</v>
      </c>
      <c r="C395" t="s">
        <v>656</v>
      </c>
      <c r="D395" t="s">
        <v>657</v>
      </c>
      <c r="E395" t="s">
        <v>425</v>
      </c>
      <c r="F395">
        <v>1388</v>
      </c>
      <c r="G395">
        <v>362</v>
      </c>
      <c r="H395">
        <f t="shared" si="6"/>
        <v>4</v>
      </c>
    </row>
    <row r="396" spans="1:8" x14ac:dyDescent="0.25">
      <c r="A396">
        <v>130</v>
      </c>
      <c r="B396" t="str">
        <f>STANDINGS_K[[#This Row],[Team]]&amp;STANDINGS_K[[#This Row],[League]]</f>
        <v>shorty043Main Event Online March 29 8 pm ET League 2</v>
      </c>
      <c r="C396" t="s">
        <v>489</v>
      </c>
      <c r="D396" t="s">
        <v>490</v>
      </c>
      <c r="E396" t="s">
        <v>425</v>
      </c>
      <c r="F396">
        <v>1381</v>
      </c>
      <c r="G396">
        <v>352.5</v>
      </c>
      <c r="H396">
        <f t="shared" si="6"/>
        <v>5</v>
      </c>
    </row>
    <row r="397" spans="1:8" x14ac:dyDescent="0.25">
      <c r="A397">
        <v>185</v>
      </c>
      <c r="B397" t="str">
        <f>STANDINGS_K[[#This Row],[Team]]&amp;STANDINGS_K[[#This Row],[League]]</f>
        <v>MustSeeTV314{M2}Main Event Online March 29 8 pm ET League 2</v>
      </c>
      <c r="C397" t="s">
        <v>460</v>
      </c>
      <c r="D397" t="s">
        <v>40</v>
      </c>
      <c r="E397" t="s">
        <v>425</v>
      </c>
      <c r="F397">
        <v>1344</v>
      </c>
      <c r="G397">
        <v>295.5</v>
      </c>
      <c r="H397">
        <f t="shared" si="6"/>
        <v>6</v>
      </c>
    </row>
    <row r="398" spans="1:8" x14ac:dyDescent="0.25">
      <c r="A398">
        <v>306</v>
      </c>
      <c r="B398" t="str">
        <f>STANDINGS_K[[#This Row],[Team]]&amp;STANDINGS_K[[#This Row],[League]]</f>
        <v>30M Dollar MauerMain Event Online March 29 8 pm ET League 2</v>
      </c>
      <c r="C398" t="s">
        <v>660</v>
      </c>
      <c r="D398" t="s">
        <v>661</v>
      </c>
      <c r="E398" t="s">
        <v>425</v>
      </c>
      <c r="F398">
        <v>1256</v>
      </c>
      <c r="G398">
        <v>174.5</v>
      </c>
      <c r="H398">
        <f t="shared" si="6"/>
        <v>7</v>
      </c>
    </row>
    <row r="399" spans="1:8" x14ac:dyDescent="0.25">
      <c r="A399">
        <v>311</v>
      </c>
      <c r="B399" t="str">
        <f>STANDINGS_K[[#This Row],[Team]]&amp;STANDINGS_K[[#This Row],[League]]</f>
        <v>MillertimeMain Event Online March 29 8 pm ET League 2</v>
      </c>
      <c r="C399" t="s">
        <v>809</v>
      </c>
      <c r="D399" t="s">
        <v>810</v>
      </c>
      <c r="E399" t="s">
        <v>425</v>
      </c>
      <c r="F399">
        <v>1254</v>
      </c>
      <c r="G399">
        <v>170.5</v>
      </c>
      <c r="H399">
        <f t="shared" si="6"/>
        <v>8</v>
      </c>
    </row>
    <row r="400" spans="1:8" x14ac:dyDescent="0.25">
      <c r="A400">
        <v>349</v>
      </c>
      <c r="B400" t="str">
        <f>STANDINGS_K[[#This Row],[Team]]&amp;STANDINGS_K[[#This Row],[League]]</f>
        <v>Captain MorganMain Event Online March 29 8 pm ET League 2</v>
      </c>
      <c r="C400" t="s">
        <v>554</v>
      </c>
      <c r="D400" t="s">
        <v>62</v>
      </c>
      <c r="E400" t="s">
        <v>425</v>
      </c>
      <c r="F400">
        <v>1227</v>
      </c>
      <c r="G400">
        <v>131.5</v>
      </c>
      <c r="H400">
        <f t="shared" si="6"/>
        <v>9</v>
      </c>
    </row>
    <row r="401" spans="1:8" x14ac:dyDescent="0.25">
      <c r="A401">
        <v>356</v>
      </c>
      <c r="B401" t="str">
        <f>STANDINGS_K[[#This Row],[Team]]&amp;STANDINGS_K[[#This Row],[League]]</f>
        <v>The Baseball FuriesMain Event Online March 29 8 pm ET League 2</v>
      </c>
      <c r="C401" t="s">
        <v>558</v>
      </c>
      <c r="D401" t="s">
        <v>559</v>
      </c>
      <c r="E401" t="s">
        <v>425</v>
      </c>
      <c r="F401">
        <v>1223</v>
      </c>
      <c r="G401">
        <v>125</v>
      </c>
      <c r="H401">
        <f t="shared" si="6"/>
        <v>10</v>
      </c>
    </row>
    <row r="402" spans="1:8" x14ac:dyDescent="0.25">
      <c r="A402">
        <v>362</v>
      </c>
      <c r="B402" t="str">
        <f>STANDINGS_K[[#This Row],[Team]]&amp;STANDINGS_K[[#This Row],[League]]</f>
        <v>We Did Not SuckMain Event Online March 29 8 pm ET League 2</v>
      </c>
      <c r="C402" t="s">
        <v>737</v>
      </c>
      <c r="D402" t="s">
        <v>66</v>
      </c>
      <c r="E402" t="s">
        <v>425</v>
      </c>
      <c r="F402">
        <v>1218</v>
      </c>
      <c r="G402">
        <v>119</v>
      </c>
      <c r="H402">
        <f t="shared" si="6"/>
        <v>11</v>
      </c>
    </row>
    <row r="403" spans="1:8" x14ac:dyDescent="0.25">
      <c r="A403">
        <v>380</v>
      </c>
      <c r="B403" t="str">
        <f>STANDINGS_K[[#This Row],[Team]]&amp;STANDINGS_K[[#This Row],[League]]</f>
        <v>Dialed SauceMain Event Online March 29 8 pm ET League 2</v>
      </c>
      <c r="C403" t="s">
        <v>817</v>
      </c>
      <c r="D403" t="s">
        <v>208</v>
      </c>
      <c r="E403" t="s">
        <v>425</v>
      </c>
      <c r="F403">
        <v>1197</v>
      </c>
      <c r="G403">
        <v>101</v>
      </c>
      <c r="H403">
        <f t="shared" si="6"/>
        <v>12</v>
      </c>
    </row>
    <row r="404" spans="1:8" x14ac:dyDescent="0.25">
      <c r="A404">
        <v>408</v>
      </c>
      <c r="B404" t="str">
        <f>STANDINGS_K[[#This Row],[Team]]&amp;STANDINGS_K[[#This Row],[League]]</f>
        <v>DiamondkingMain Event Online March 29 8 pm ET League 2</v>
      </c>
      <c r="C404" t="s">
        <v>773</v>
      </c>
      <c r="D404" t="s">
        <v>232</v>
      </c>
      <c r="E404" t="s">
        <v>425</v>
      </c>
      <c r="F404">
        <v>1165</v>
      </c>
      <c r="G404">
        <v>73</v>
      </c>
      <c r="H404">
        <f t="shared" si="6"/>
        <v>13</v>
      </c>
    </row>
    <row r="405" spans="1:8" x14ac:dyDescent="0.25">
      <c r="A405">
        <v>442</v>
      </c>
      <c r="B405" t="str">
        <f>STANDINGS_K[[#This Row],[Team]]&amp;STANDINGS_K[[#This Row],[League]]</f>
        <v>Tigers SlappyMain Event Online March 29 8 pm ET League 2</v>
      </c>
      <c r="C405" t="s">
        <v>54</v>
      </c>
      <c r="D405" t="s">
        <v>55</v>
      </c>
      <c r="E405" t="s">
        <v>425</v>
      </c>
      <c r="F405">
        <v>1115</v>
      </c>
      <c r="G405">
        <v>39</v>
      </c>
      <c r="H405">
        <f t="shared" si="6"/>
        <v>14</v>
      </c>
    </row>
    <row r="406" spans="1:8" x14ac:dyDescent="0.25">
      <c r="A406">
        <v>455</v>
      </c>
      <c r="B406" t="str">
        <f>STANDINGS_K[[#This Row],[Team]]&amp;STANDINGS_K[[#This Row],[League]]</f>
        <v>Price CollusionMain Event Online March 29 8 pm ET League 2</v>
      </c>
      <c r="C406" t="s">
        <v>793</v>
      </c>
      <c r="D406" t="s">
        <v>794</v>
      </c>
      <c r="E406" t="s">
        <v>425</v>
      </c>
      <c r="F406">
        <v>1072</v>
      </c>
      <c r="G406">
        <v>26</v>
      </c>
      <c r="H406">
        <f t="shared" si="6"/>
        <v>15</v>
      </c>
    </row>
    <row r="407" spans="1:8" x14ac:dyDescent="0.25">
      <c r="A407">
        <v>34</v>
      </c>
      <c r="B407" t="str">
        <f>STANDINGS_K[[#This Row],[Team]]&amp;STANDINGS_K[[#This Row],[League]]</f>
        <v>Wiffle Ball Legends (one shot edition)Main Event Online March 29 8 pm ET League 3</v>
      </c>
      <c r="C407" t="s">
        <v>645</v>
      </c>
      <c r="D407" t="s">
        <v>646</v>
      </c>
      <c r="E407" t="s">
        <v>440</v>
      </c>
      <c r="F407">
        <v>1469</v>
      </c>
      <c r="G407">
        <v>447</v>
      </c>
      <c r="H407">
        <f t="shared" si="6"/>
        <v>1</v>
      </c>
    </row>
    <row r="408" spans="1:8" x14ac:dyDescent="0.25">
      <c r="A408">
        <v>60</v>
      </c>
      <c r="B408" t="str">
        <f>STANDINGS_K[[#This Row],[Team]]&amp;STANDINGS_K[[#This Row],[League]]</f>
        <v>The SouthsidersMain Event Online March 29 8 pm ET League 3</v>
      </c>
      <c r="C408" t="s">
        <v>697</v>
      </c>
      <c r="D408" t="s">
        <v>220</v>
      </c>
      <c r="E408" t="s">
        <v>440</v>
      </c>
      <c r="F408">
        <v>1432</v>
      </c>
      <c r="G408">
        <v>421</v>
      </c>
      <c r="H408">
        <f t="shared" si="6"/>
        <v>2</v>
      </c>
    </row>
    <row r="409" spans="1:8" x14ac:dyDescent="0.25">
      <c r="A409">
        <v>67</v>
      </c>
      <c r="B409" t="str">
        <f>STANDINGS_K[[#This Row],[Team]]&amp;STANDINGS_K[[#This Row],[League]]</f>
        <v>Trunk MonkeyMain Event Online March 29 8 pm ET League 3</v>
      </c>
      <c r="C409" t="s">
        <v>438</v>
      </c>
      <c r="D409" t="s">
        <v>439</v>
      </c>
      <c r="E409" t="s">
        <v>440</v>
      </c>
      <c r="F409">
        <v>1424</v>
      </c>
      <c r="G409">
        <v>414</v>
      </c>
      <c r="H409">
        <f t="shared" si="6"/>
        <v>3</v>
      </c>
    </row>
    <row r="410" spans="1:8" x14ac:dyDescent="0.25">
      <c r="A410">
        <v>100</v>
      </c>
      <c r="B410" t="str">
        <f>STANDINGS_K[[#This Row],[Team]]&amp;STANDINGS_K[[#This Row],[League]]</f>
        <v>Loser 6Main Event Online March 29 8 pm ET League 3</v>
      </c>
      <c r="C410" t="s">
        <v>669</v>
      </c>
      <c r="D410" t="s">
        <v>22</v>
      </c>
      <c r="E410" t="s">
        <v>440</v>
      </c>
      <c r="F410">
        <v>1403</v>
      </c>
      <c r="G410">
        <v>382</v>
      </c>
      <c r="H410">
        <f t="shared" si="6"/>
        <v>4</v>
      </c>
    </row>
    <row r="411" spans="1:8" x14ac:dyDescent="0.25">
      <c r="A411">
        <v>112</v>
      </c>
      <c r="B411" t="str">
        <f>STANDINGS_K[[#This Row],[Team]]&amp;STANDINGS_K[[#This Row],[League]]</f>
        <v>The Ballad of BallschnobleMain Event Online March 29 8 pm ET League 3</v>
      </c>
      <c r="C411" t="s">
        <v>615</v>
      </c>
      <c r="D411" t="s">
        <v>616</v>
      </c>
      <c r="E411" t="s">
        <v>440</v>
      </c>
      <c r="F411">
        <v>1393</v>
      </c>
      <c r="G411">
        <v>369</v>
      </c>
      <c r="H411">
        <f t="shared" si="6"/>
        <v>5</v>
      </c>
    </row>
    <row r="412" spans="1:8" x14ac:dyDescent="0.25">
      <c r="A412">
        <v>123</v>
      </c>
      <c r="B412" t="str">
        <f>STANDINGS_K[[#This Row],[Team]]&amp;STANDINGS_K[[#This Row],[League]]</f>
        <v>Hell Bent For LeatherMain Event Online March 29 8 pm ET League 3</v>
      </c>
      <c r="C412" t="s">
        <v>414</v>
      </c>
      <c r="D412" t="s">
        <v>92</v>
      </c>
      <c r="E412" t="s">
        <v>440</v>
      </c>
      <c r="F412">
        <v>1384</v>
      </c>
      <c r="G412">
        <v>357</v>
      </c>
      <c r="H412">
        <f t="shared" si="6"/>
        <v>6</v>
      </c>
    </row>
    <row r="413" spans="1:8" x14ac:dyDescent="0.25">
      <c r="A413">
        <v>162</v>
      </c>
      <c r="B413" t="str">
        <f>STANDINGS_K[[#This Row],[Team]]&amp;STANDINGS_K[[#This Row],[League]]</f>
        <v>Home Run DerbiesMain Event Online March 29 8 pm ET League 3</v>
      </c>
      <c r="C413" t="s">
        <v>448</v>
      </c>
      <c r="D413" t="s">
        <v>343</v>
      </c>
      <c r="E413" t="s">
        <v>440</v>
      </c>
      <c r="F413">
        <v>1362</v>
      </c>
      <c r="G413">
        <v>319</v>
      </c>
      <c r="H413">
        <f t="shared" si="6"/>
        <v>7</v>
      </c>
    </row>
    <row r="414" spans="1:8" x14ac:dyDescent="0.25">
      <c r="A414">
        <v>221</v>
      </c>
      <c r="B414" t="str">
        <f>STANDINGS_K[[#This Row],[Team]]&amp;STANDINGS_K[[#This Row],[League]]</f>
        <v>Cool GuysMain Event Online March 29 8 pm ET League 3</v>
      </c>
      <c r="C414" t="s">
        <v>540</v>
      </c>
      <c r="D414" t="s">
        <v>541</v>
      </c>
      <c r="E414" t="s">
        <v>440</v>
      </c>
      <c r="F414">
        <v>1313</v>
      </c>
      <c r="G414">
        <v>260</v>
      </c>
      <c r="H414">
        <f t="shared" si="6"/>
        <v>8</v>
      </c>
    </row>
    <row r="415" spans="1:8" x14ac:dyDescent="0.25">
      <c r="A415">
        <v>236</v>
      </c>
      <c r="B415" t="str">
        <f>STANDINGS_K[[#This Row],[Team]]&amp;STANDINGS_K[[#This Row],[League]]</f>
        <v>Team BalchMain Event Online March 29 8 pm ET League 3</v>
      </c>
      <c r="C415" t="s">
        <v>658</v>
      </c>
      <c r="D415" t="s">
        <v>659</v>
      </c>
      <c r="E415" t="s">
        <v>440</v>
      </c>
      <c r="F415">
        <v>1300</v>
      </c>
      <c r="G415">
        <v>245</v>
      </c>
      <c r="H415">
        <f t="shared" si="6"/>
        <v>9</v>
      </c>
    </row>
    <row r="416" spans="1:8" x14ac:dyDescent="0.25">
      <c r="A416">
        <v>314</v>
      </c>
      <c r="B416" t="str">
        <f>STANDINGS_K[[#This Row],[Team]]&amp;STANDINGS_K[[#This Row],[League]]</f>
        <v>AKA ShempMain Event Online March 29 8 pm ET League 3</v>
      </c>
      <c r="C416" t="s">
        <v>679</v>
      </c>
      <c r="D416" t="s">
        <v>680</v>
      </c>
      <c r="E416" t="s">
        <v>440</v>
      </c>
      <c r="F416">
        <v>1252</v>
      </c>
      <c r="G416">
        <v>167</v>
      </c>
      <c r="H416">
        <f t="shared" si="6"/>
        <v>10</v>
      </c>
    </row>
    <row r="417" spans="1:8" x14ac:dyDescent="0.25">
      <c r="A417">
        <v>364</v>
      </c>
      <c r="B417" t="str">
        <f>STANDINGS_K[[#This Row],[Team]]&amp;STANDINGS_K[[#This Row],[League]]</f>
        <v>Hot BoxMain Event Online March 29 8 pm ET League 3</v>
      </c>
      <c r="C417" t="s">
        <v>807</v>
      </c>
      <c r="D417" t="s">
        <v>808</v>
      </c>
      <c r="E417" t="s">
        <v>440</v>
      </c>
      <c r="F417">
        <v>1215</v>
      </c>
      <c r="G417">
        <v>117</v>
      </c>
      <c r="H417">
        <f t="shared" si="6"/>
        <v>11</v>
      </c>
    </row>
    <row r="418" spans="1:8" x14ac:dyDescent="0.25">
      <c r="A418">
        <v>369</v>
      </c>
      <c r="B418" t="str">
        <f>STANDINGS_K[[#This Row],[Team]]&amp;STANDINGS_K[[#This Row],[League]]</f>
        <v>moversMain Event Online March 29 8 pm ET League 3</v>
      </c>
      <c r="C418" t="s">
        <v>201</v>
      </c>
      <c r="D418" t="s">
        <v>202</v>
      </c>
      <c r="E418" t="s">
        <v>440</v>
      </c>
      <c r="F418">
        <v>1209</v>
      </c>
      <c r="G418">
        <v>113</v>
      </c>
      <c r="H418">
        <f t="shared" si="6"/>
        <v>12</v>
      </c>
    </row>
    <row r="419" spans="1:8" x14ac:dyDescent="0.25">
      <c r="A419">
        <v>381</v>
      </c>
      <c r="B419" t="str">
        <f>STANDINGS_K[[#This Row],[Team]]&amp;STANDINGS_K[[#This Row],[League]]</f>
        <v>Smelly SheetMain Event Online March 29 8 pm ET League 3</v>
      </c>
      <c r="C419" t="s">
        <v>288</v>
      </c>
      <c r="D419" t="s">
        <v>289</v>
      </c>
      <c r="E419" t="s">
        <v>440</v>
      </c>
      <c r="F419">
        <v>1195</v>
      </c>
      <c r="G419">
        <v>100</v>
      </c>
      <c r="H419">
        <f t="shared" si="6"/>
        <v>13</v>
      </c>
    </row>
    <row r="420" spans="1:8" x14ac:dyDescent="0.25">
      <c r="A420">
        <v>458</v>
      </c>
      <c r="B420" t="str">
        <f>STANDINGS_K[[#This Row],[Team]]&amp;STANDINGS_K[[#This Row],[League]]</f>
        <v>Team ShookMain Event Online March 29 8 pm ET League 3</v>
      </c>
      <c r="C420" t="s">
        <v>323</v>
      </c>
      <c r="D420" t="s">
        <v>168</v>
      </c>
      <c r="E420" t="s">
        <v>440</v>
      </c>
      <c r="F420">
        <v>1060</v>
      </c>
      <c r="G420">
        <v>23</v>
      </c>
      <c r="H420">
        <f t="shared" si="6"/>
        <v>14</v>
      </c>
    </row>
    <row r="421" spans="1:8" x14ac:dyDescent="0.25">
      <c r="A421">
        <v>473</v>
      </c>
      <c r="B421" t="str">
        <f>STANDINGS_K[[#This Row],[Team]]&amp;STANDINGS_K[[#This Row],[League]]</f>
        <v>Buy Some InsuranceMain Event Online March 29 8 pm ET League 3</v>
      </c>
      <c r="C421" t="s">
        <v>882</v>
      </c>
      <c r="D421" t="s">
        <v>883</v>
      </c>
      <c r="E421" t="s">
        <v>440</v>
      </c>
      <c r="F421">
        <v>973</v>
      </c>
      <c r="G421">
        <v>8</v>
      </c>
      <c r="H421">
        <f t="shared" si="6"/>
        <v>15</v>
      </c>
    </row>
    <row r="422" spans="1:8" x14ac:dyDescent="0.25">
      <c r="A422">
        <v>26</v>
      </c>
      <c r="B422" t="str">
        <f>STANDINGS_K[[#This Row],[Team]]&amp;STANDINGS_K[[#This Row],[League]]</f>
        <v>Texas ConnectionMain Event Online March 29 8 pm ET League 4</v>
      </c>
      <c r="C422" t="s">
        <v>165</v>
      </c>
      <c r="D422" t="s">
        <v>19</v>
      </c>
      <c r="E422" t="s">
        <v>426</v>
      </c>
      <c r="F422">
        <v>1486</v>
      </c>
      <c r="G422">
        <v>455.5</v>
      </c>
      <c r="H422">
        <f t="shared" si="6"/>
        <v>1</v>
      </c>
    </row>
    <row r="423" spans="1:8" x14ac:dyDescent="0.25">
      <c r="A423">
        <v>43</v>
      </c>
      <c r="B423" t="str">
        <f>STANDINGS_K[[#This Row],[Team]]&amp;STANDINGS_K[[#This Row],[League]]</f>
        <v>New World OrderMain Event Online March 29 8 pm ET League 4</v>
      </c>
      <c r="C423" t="s">
        <v>395</v>
      </c>
      <c r="D423" t="s">
        <v>115</v>
      </c>
      <c r="E423" t="s">
        <v>426</v>
      </c>
      <c r="F423">
        <v>1457</v>
      </c>
      <c r="G423">
        <v>437.5</v>
      </c>
      <c r="H423">
        <f t="shared" si="6"/>
        <v>2</v>
      </c>
    </row>
    <row r="424" spans="1:8" x14ac:dyDescent="0.25">
      <c r="A424">
        <v>94</v>
      </c>
      <c r="B424" t="str">
        <f>STANDINGS_K[[#This Row],[Team]]&amp;STANDINGS_K[[#This Row],[League]]</f>
        <v>Charlotte's Web GemsMain Event Online March 29 8 pm ET League 4</v>
      </c>
      <c r="C424" t="s">
        <v>494</v>
      </c>
      <c r="D424" t="s">
        <v>495</v>
      </c>
      <c r="E424" t="s">
        <v>426</v>
      </c>
      <c r="F424">
        <v>1404</v>
      </c>
      <c r="G424">
        <v>385.5</v>
      </c>
      <c r="H424">
        <f t="shared" si="6"/>
        <v>3</v>
      </c>
    </row>
    <row r="425" spans="1:8" x14ac:dyDescent="0.25">
      <c r="A425">
        <v>111</v>
      </c>
      <c r="B425" t="str">
        <f>STANDINGS_K[[#This Row],[Team]]&amp;STANDINGS_K[[#This Row],[League]]</f>
        <v>Katz's InfernoMain Event Online March 29 8 pm ET League 4</v>
      </c>
      <c r="C425" t="s">
        <v>571</v>
      </c>
      <c r="D425" t="s">
        <v>571</v>
      </c>
      <c r="E425" t="s">
        <v>426</v>
      </c>
      <c r="F425">
        <v>1394</v>
      </c>
      <c r="G425">
        <v>370.5</v>
      </c>
      <c r="H425">
        <f t="shared" si="6"/>
        <v>4</v>
      </c>
    </row>
    <row r="426" spans="1:8" x14ac:dyDescent="0.25">
      <c r="A426">
        <v>139</v>
      </c>
      <c r="B426" t="str">
        <f>STANDINGS_K[[#This Row],[Team]]&amp;STANDINGS_K[[#This Row],[League]]</f>
        <v>ALLINMain Event Online March 29 8 pm ET League 4</v>
      </c>
      <c r="C426" t="s">
        <v>509</v>
      </c>
      <c r="D426" t="s">
        <v>510</v>
      </c>
      <c r="E426" t="s">
        <v>426</v>
      </c>
      <c r="F426">
        <v>1375</v>
      </c>
      <c r="G426">
        <v>341.5</v>
      </c>
      <c r="H426">
        <f t="shared" si="6"/>
        <v>5</v>
      </c>
    </row>
    <row r="427" spans="1:8" x14ac:dyDescent="0.25">
      <c r="A427">
        <v>156</v>
      </c>
      <c r="B427" t="str">
        <f>STANDINGS_K[[#This Row],[Team]]&amp;STANDINGS_K[[#This Row],[League]]</f>
        <v>Team BraudMain Event Online March 29 8 pm ET League 4</v>
      </c>
      <c r="C427" t="s">
        <v>398</v>
      </c>
      <c r="D427" t="s">
        <v>399</v>
      </c>
      <c r="E427" t="s">
        <v>426</v>
      </c>
      <c r="F427">
        <v>1367</v>
      </c>
      <c r="G427">
        <v>324</v>
      </c>
      <c r="H427">
        <f t="shared" si="6"/>
        <v>6</v>
      </c>
    </row>
    <row r="428" spans="1:8" x14ac:dyDescent="0.25">
      <c r="A428">
        <v>166</v>
      </c>
      <c r="B428" t="str">
        <f>STANDINGS_K[[#This Row],[Team]]&amp;STANDINGS_K[[#This Row],[League]]</f>
        <v>K9 || LV2Main Event Online March 29 8 pm ET League 4</v>
      </c>
      <c r="C428" t="s">
        <v>560</v>
      </c>
      <c r="D428" t="s">
        <v>37</v>
      </c>
      <c r="E428" t="s">
        <v>426</v>
      </c>
      <c r="F428">
        <v>1360</v>
      </c>
      <c r="G428">
        <v>315</v>
      </c>
      <c r="H428">
        <f t="shared" si="6"/>
        <v>7</v>
      </c>
    </row>
    <row r="429" spans="1:8" x14ac:dyDescent="0.25">
      <c r="A429">
        <v>199</v>
      </c>
      <c r="B429" t="str">
        <f>STANDINGS_K[[#This Row],[Team]]&amp;STANDINGS_K[[#This Row],[League]]</f>
        <v>RoughridersMain Event Online March 29 8 pm ET League 4</v>
      </c>
      <c r="C429" t="s">
        <v>583</v>
      </c>
      <c r="D429" t="s">
        <v>286</v>
      </c>
      <c r="E429" t="s">
        <v>426</v>
      </c>
      <c r="F429">
        <v>1334</v>
      </c>
      <c r="G429">
        <v>282</v>
      </c>
      <c r="H429">
        <f t="shared" si="6"/>
        <v>8</v>
      </c>
    </row>
    <row r="430" spans="1:8" x14ac:dyDescent="0.25">
      <c r="A430">
        <v>210</v>
      </c>
      <c r="B430" t="str">
        <f>STANDINGS_K[[#This Row],[Team]]&amp;STANDINGS_K[[#This Row],[League]]</f>
        <v>No Balls No Babies IIMain Event Online March 29 8 pm ET League 4</v>
      </c>
      <c r="C430" t="s">
        <v>694</v>
      </c>
      <c r="D430" t="s">
        <v>142</v>
      </c>
      <c r="E430" t="s">
        <v>426</v>
      </c>
      <c r="F430">
        <v>1322</v>
      </c>
      <c r="G430">
        <v>269.5</v>
      </c>
      <c r="H430">
        <f t="shared" si="6"/>
        <v>9</v>
      </c>
    </row>
    <row r="431" spans="1:8" x14ac:dyDescent="0.25">
      <c r="A431">
        <v>254</v>
      </c>
      <c r="B431" t="str">
        <f>STANDINGS_K[[#This Row],[Team]]&amp;STANDINGS_K[[#This Row],[League]]</f>
        <v>BABIP McBatflipsMain Event Online March 29 8 pm ET League 4</v>
      </c>
      <c r="C431" t="s">
        <v>305</v>
      </c>
      <c r="D431" t="s">
        <v>24</v>
      </c>
      <c r="E431" t="s">
        <v>426</v>
      </c>
      <c r="F431">
        <v>1289</v>
      </c>
      <c r="G431">
        <v>226</v>
      </c>
      <c r="H431">
        <f t="shared" si="6"/>
        <v>10</v>
      </c>
    </row>
    <row r="432" spans="1:8" x14ac:dyDescent="0.25">
      <c r="A432">
        <v>257</v>
      </c>
      <c r="B432" t="str">
        <f>STANDINGS_K[[#This Row],[Team]]&amp;STANDINGS_K[[#This Row],[League]]</f>
        <v>Impeach DrumpfMain Event Online March 29 8 pm ET League 4</v>
      </c>
      <c r="C432" t="s">
        <v>653</v>
      </c>
      <c r="D432" t="s">
        <v>655</v>
      </c>
      <c r="E432" t="s">
        <v>426</v>
      </c>
      <c r="F432">
        <v>1288</v>
      </c>
      <c r="G432">
        <v>223.5</v>
      </c>
      <c r="H432">
        <f t="shared" si="6"/>
        <v>11</v>
      </c>
    </row>
    <row r="433" spans="1:8" x14ac:dyDescent="0.25">
      <c r="A433">
        <v>347</v>
      </c>
      <c r="B433" t="str">
        <f>STANDINGS_K[[#This Row],[Team]]&amp;STANDINGS_K[[#This Row],[League]]</f>
        <v>LunkersMain Event Online March 29 8 pm ET League 4</v>
      </c>
      <c r="C433" t="s">
        <v>869</v>
      </c>
      <c r="D433" t="s">
        <v>77</v>
      </c>
      <c r="E433" t="s">
        <v>426</v>
      </c>
      <c r="F433">
        <v>1228</v>
      </c>
      <c r="G433">
        <v>134</v>
      </c>
      <c r="H433">
        <f t="shared" si="6"/>
        <v>12</v>
      </c>
    </row>
    <row r="434" spans="1:8" x14ac:dyDescent="0.25">
      <c r="A434">
        <v>411</v>
      </c>
      <c r="B434" t="str">
        <f>STANDINGS_K[[#This Row],[Team]]&amp;STANDINGS_K[[#This Row],[League]]</f>
        <v>The Last WaltzMain Event Online March 29 8 pm ET League 4</v>
      </c>
      <c r="C434" t="s">
        <v>858</v>
      </c>
      <c r="D434" t="s">
        <v>859</v>
      </c>
      <c r="E434" t="s">
        <v>426</v>
      </c>
      <c r="F434">
        <v>1161</v>
      </c>
      <c r="G434">
        <v>69.5</v>
      </c>
      <c r="H434">
        <f t="shared" si="6"/>
        <v>13</v>
      </c>
    </row>
    <row r="435" spans="1:8" x14ac:dyDescent="0.25">
      <c r="A435">
        <v>417</v>
      </c>
      <c r="B435" t="str">
        <f>STANDINGS_K[[#This Row],[Team]]&amp;STANDINGS_K[[#This Row],[League]]</f>
        <v>Lets Go Storm 3Main Event Online March 29 8 pm ET League 4</v>
      </c>
      <c r="C435" t="s">
        <v>849</v>
      </c>
      <c r="D435" t="s">
        <v>850</v>
      </c>
      <c r="E435" t="s">
        <v>426</v>
      </c>
      <c r="F435">
        <v>1153</v>
      </c>
      <c r="G435">
        <v>64</v>
      </c>
      <c r="H435">
        <f t="shared" si="6"/>
        <v>14</v>
      </c>
    </row>
    <row r="436" spans="1:8" x14ac:dyDescent="0.25">
      <c r="A436">
        <v>471</v>
      </c>
      <c r="B436" t="str">
        <f>STANDINGS_K[[#This Row],[Team]]&amp;STANDINGS_K[[#This Row],[League]]</f>
        <v>Bavaro ME1Main Event Online March 29 8 pm ET League 4</v>
      </c>
      <c r="C436" t="s">
        <v>507</v>
      </c>
      <c r="D436" t="s">
        <v>508</v>
      </c>
      <c r="E436" t="s">
        <v>426</v>
      </c>
      <c r="F436">
        <v>992</v>
      </c>
      <c r="G436">
        <v>10</v>
      </c>
      <c r="H436">
        <f t="shared" si="6"/>
        <v>15</v>
      </c>
    </row>
    <row r="437" spans="1:8" x14ac:dyDescent="0.25">
      <c r="A437">
        <v>44</v>
      </c>
      <c r="B437" t="str">
        <f>STANDINGS_K[[#This Row],[Team]]&amp;STANDINGS_K[[#This Row],[League]]</f>
        <v>Team mitseffMain Event Online March 30 8 pm ET League 1</v>
      </c>
      <c r="C437" t="s">
        <v>572</v>
      </c>
      <c r="D437" t="s">
        <v>573</v>
      </c>
      <c r="E437" t="s">
        <v>319</v>
      </c>
      <c r="F437">
        <v>1457</v>
      </c>
      <c r="G437">
        <v>437.5</v>
      </c>
      <c r="H437">
        <f t="shared" si="6"/>
        <v>1</v>
      </c>
    </row>
    <row r="438" spans="1:8" x14ac:dyDescent="0.25">
      <c r="A438">
        <v>63</v>
      </c>
      <c r="B438" t="str">
        <f>STANDINGS_K[[#This Row],[Team]]&amp;STANDINGS_K[[#This Row],[League]]</f>
        <v>deadmoney5Main Event Online March 30 8 pm ET League 1</v>
      </c>
      <c r="C438" t="s">
        <v>250</v>
      </c>
      <c r="D438" t="s">
        <v>53</v>
      </c>
      <c r="E438" t="s">
        <v>319</v>
      </c>
      <c r="F438">
        <v>1429</v>
      </c>
      <c r="G438">
        <v>418</v>
      </c>
      <c r="H438">
        <f t="shared" si="6"/>
        <v>2</v>
      </c>
    </row>
    <row r="439" spans="1:8" x14ac:dyDescent="0.25">
      <c r="A439">
        <v>72</v>
      </c>
      <c r="B439" t="str">
        <f>STANDINGS_K[[#This Row],[Team]]&amp;STANDINGS_K[[#This Row],[League]]</f>
        <v>D'Glester HardunkichudMain Event Online March 30 8 pm ET League 1</v>
      </c>
      <c r="C439" t="s">
        <v>462</v>
      </c>
      <c r="D439" t="s">
        <v>382</v>
      </c>
      <c r="E439" t="s">
        <v>319</v>
      </c>
      <c r="F439">
        <v>1418</v>
      </c>
      <c r="G439">
        <v>409.5</v>
      </c>
      <c r="H439">
        <f t="shared" si="6"/>
        <v>3</v>
      </c>
    </row>
    <row r="440" spans="1:8" x14ac:dyDescent="0.25">
      <c r="A440">
        <v>133</v>
      </c>
      <c r="B440" t="str">
        <f>STANDINGS_K[[#This Row],[Team]]&amp;STANDINGS_K[[#This Row],[League]]</f>
        <v>FlawlessTomLawlessMain Event Online March 30 8 pm ET League 1</v>
      </c>
      <c r="C440" t="s">
        <v>649</v>
      </c>
      <c r="D440" t="s">
        <v>650</v>
      </c>
      <c r="E440" t="s">
        <v>319</v>
      </c>
      <c r="F440">
        <v>1377</v>
      </c>
      <c r="G440">
        <v>347.5</v>
      </c>
      <c r="H440">
        <f t="shared" si="6"/>
        <v>4</v>
      </c>
    </row>
    <row r="441" spans="1:8" x14ac:dyDescent="0.25">
      <c r="A441">
        <v>137</v>
      </c>
      <c r="B441" t="str">
        <f>STANDINGS_K[[#This Row],[Team]]&amp;STANDINGS_K[[#This Row],[League]]</f>
        <v>Mr. Wilhelm's A SquadMain Event Online March 30 8 pm ET League 1</v>
      </c>
      <c r="C441" t="s">
        <v>484</v>
      </c>
      <c r="D441" t="s">
        <v>428</v>
      </c>
      <c r="E441" t="s">
        <v>319</v>
      </c>
      <c r="F441">
        <v>1376</v>
      </c>
      <c r="G441">
        <v>344.5</v>
      </c>
      <c r="H441">
        <f t="shared" si="6"/>
        <v>5</v>
      </c>
    </row>
    <row r="442" spans="1:8" x14ac:dyDescent="0.25">
      <c r="A442">
        <v>142</v>
      </c>
      <c r="B442" t="str">
        <f>STANDINGS_K[[#This Row],[Team]]&amp;STANDINGS_K[[#This Row],[League]]</f>
        <v>Puddle of NudMain Event Online March 30 8 pm ET League 1</v>
      </c>
      <c r="C442" t="s">
        <v>254</v>
      </c>
      <c r="D442" t="s">
        <v>108</v>
      </c>
      <c r="E442" t="s">
        <v>319</v>
      </c>
      <c r="F442">
        <v>1374</v>
      </c>
      <c r="G442">
        <v>339</v>
      </c>
      <c r="H442">
        <f t="shared" si="6"/>
        <v>6</v>
      </c>
    </row>
    <row r="443" spans="1:8" x14ac:dyDescent="0.25">
      <c r="A443">
        <v>158</v>
      </c>
      <c r="B443" t="str">
        <f>STANDINGS_K[[#This Row],[Team]]&amp;STANDINGS_K[[#This Row],[League]]</f>
        <v>The Notorious C.O.Z.Main Event Online March 30 8 pm ET League 1</v>
      </c>
      <c r="C443" t="s">
        <v>491</v>
      </c>
      <c r="D443" t="s">
        <v>122</v>
      </c>
      <c r="E443" t="s">
        <v>319</v>
      </c>
      <c r="F443">
        <v>1367</v>
      </c>
      <c r="G443">
        <v>324</v>
      </c>
      <c r="H443">
        <f t="shared" si="6"/>
        <v>7</v>
      </c>
    </row>
    <row r="444" spans="1:8" x14ac:dyDescent="0.25">
      <c r="A444">
        <v>266</v>
      </c>
      <c r="B444" t="str">
        <f>STANDINGS_K[[#This Row],[Team]]&amp;STANDINGS_K[[#This Row],[League]]</f>
        <v>KaizenMain Event Online March 30 8 pm ET League 1</v>
      </c>
      <c r="C444" t="s">
        <v>630</v>
      </c>
      <c r="D444" t="s">
        <v>52</v>
      </c>
      <c r="E444" t="s">
        <v>319</v>
      </c>
      <c r="F444">
        <v>1284</v>
      </c>
      <c r="G444">
        <v>216</v>
      </c>
      <c r="H444">
        <f t="shared" si="6"/>
        <v>8</v>
      </c>
    </row>
    <row r="445" spans="1:8" x14ac:dyDescent="0.25">
      <c r="A445">
        <v>295</v>
      </c>
      <c r="B445" t="str">
        <f>STANDINGS_K[[#This Row],[Team]]&amp;STANDINGS_K[[#This Row],[League]]</f>
        <v>Stoop Ball 2Main Event Online March 30 8 pm ET League 1</v>
      </c>
      <c r="C445" t="s">
        <v>282</v>
      </c>
      <c r="D445" t="s">
        <v>253</v>
      </c>
      <c r="E445" t="s">
        <v>319</v>
      </c>
      <c r="F445">
        <v>1265</v>
      </c>
      <c r="G445">
        <v>185.5</v>
      </c>
      <c r="H445">
        <f t="shared" si="6"/>
        <v>9</v>
      </c>
    </row>
    <row r="446" spans="1:8" x14ac:dyDescent="0.25">
      <c r="A446">
        <v>297</v>
      </c>
      <c r="B446" t="str">
        <f>STANDINGS_K[[#This Row],[Team]]&amp;STANDINGS_K[[#This Row],[League]]</f>
        <v>DemolitionMain Event Online March 30 8 pm ET League 1</v>
      </c>
      <c r="C446" t="s">
        <v>470</v>
      </c>
      <c r="D446" t="s">
        <v>471</v>
      </c>
      <c r="E446" t="s">
        <v>319</v>
      </c>
      <c r="F446">
        <v>1264</v>
      </c>
      <c r="G446">
        <v>183</v>
      </c>
      <c r="H446">
        <f t="shared" si="6"/>
        <v>10</v>
      </c>
    </row>
    <row r="447" spans="1:8" x14ac:dyDescent="0.25">
      <c r="A447">
        <v>302</v>
      </c>
      <c r="B447" t="str">
        <f>STANDINGS_K[[#This Row],[Team]]&amp;STANDINGS_K[[#This Row],[League]]</f>
        <v>El PresidenteMain Event Online March 30 8 pm ET League 1</v>
      </c>
      <c r="C447" t="s">
        <v>535</v>
      </c>
      <c r="D447" t="s">
        <v>380</v>
      </c>
      <c r="E447" t="s">
        <v>319</v>
      </c>
      <c r="F447">
        <v>1259</v>
      </c>
      <c r="G447">
        <v>178.5</v>
      </c>
      <c r="H447">
        <f t="shared" si="6"/>
        <v>11</v>
      </c>
    </row>
    <row r="448" spans="1:8" x14ac:dyDescent="0.25">
      <c r="A448">
        <v>406</v>
      </c>
      <c r="B448" t="str">
        <f>STANDINGS_K[[#This Row],[Team]]&amp;STANDINGS_K[[#This Row],[League]]</f>
        <v>WalfredoMain Event Online March 30 8 pm ET League 1</v>
      </c>
      <c r="C448" t="s">
        <v>844</v>
      </c>
      <c r="D448" t="s">
        <v>845</v>
      </c>
      <c r="E448" t="s">
        <v>319</v>
      </c>
      <c r="F448">
        <v>1171</v>
      </c>
      <c r="G448">
        <v>76</v>
      </c>
      <c r="H448">
        <f t="shared" si="6"/>
        <v>12</v>
      </c>
    </row>
    <row r="449" spans="1:8" x14ac:dyDescent="0.25">
      <c r="A449">
        <v>448</v>
      </c>
      <c r="B449" t="str">
        <f>STANDINGS_K[[#This Row],[Team]]&amp;STANDINGS_K[[#This Row],[League]]</f>
        <v>One for the DaggerMain Event Online March 30 8 pm ET League 1</v>
      </c>
      <c r="C449" t="s">
        <v>57</v>
      </c>
      <c r="D449" t="s">
        <v>58</v>
      </c>
      <c r="E449" t="s">
        <v>319</v>
      </c>
      <c r="F449">
        <v>1101</v>
      </c>
      <c r="G449">
        <v>33</v>
      </c>
      <c r="H449">
        <f t="shared" si="6"/>
        <v>13</v>
      </c>
    </row>
    <row r="450" spans="1:8" x14ac:dyDescent="0.25">
      <c r="A450">
        <v>454</v>
      </c>
      <c r="B450" t="str">
        <f>STANDINGS_K[[#This Row],[Team]]&amp;STANDINGS_K[[#This Row],[League]]</f>
        <v>Team JohnsonMain Event Online March 30 8 pm ET League 1</v>
      </c>
      <c r="C450" t="s">
        <v>151</v>
      </c>
      <c r="D450" t="s">
        <v>152</v>
      </c>
      <c r="E450" t="s">
        <v>319</v>
      </c>
      <c r="F450">
        <v>1080</v>
      </c>
      <c r="G450">
        <v>27</v>
      </c>
      <c r="H450">
        <f t="shared" ref="H450:H481" si="7">IF(E450=E449,H449+1,1)</f>
        <v>14</v>
      </c>
    </row>
    <row r="451" spans="1:8" x14ac:dyDescent="0.25">
      <c r="A451">
        <v>468</v>
      </c>
      <c r="B451" t="str">
        <f>STANDINGS_K[[#This Row],[Team]]&amp;STANDINGS_K[[#This Row],[League]]</f>
        <v>Team BennetteMain Event Online March 30 8 pm ET League 1</v>
      </c>
      <c r="C451" t="s">
        <v>767</v>
      </c>
      <c r="D451" t="s">
        <v>768</v>
      </c>
      <c r="E451" t="s">
        <v>319</v>
      </c>
      <c r="F451">
        <v>1030</v>
      </c>
      <c r="G451">
        <v>13</v>
      </c>
      <c r="H451">
        <f t="shared" si="7"/>
        <v>15</v>
      </c>
    </row>
    <row r="452" spans="1:8" x14ac:dyDescent="0.25">
      <c r="A452">
        <v>52</v>
      </c>
      <c r="B452" t="str">
        <f>STANDINGS_K[[#This Row],[Team]]&amp;STANDINGS_K[[#This Row],[League]]</f>
        <v>Money IIIMain Event Online March 30 8 pm ET League 2</v>
      </c>
      <c r="C452" t="s">
        <v>423</v>
      </c>
      <c r="D452" t="s">
        <v>67</v>
      </c>
      <c r="E452" t="s">
        <v>307</v>
      </c>
      <c r="F452">
        <v>1444</v>
      </c>
      <c r="G452">
        <v>429</v>
      </c>
      <c r="H452">
        <f t="shared" si="7"/>
        <v>1</v>
      </c>
    </row>
    <row r="453" spans="1:8" x14ac:dyDescent="0.25">
      <c r="A453">
        <v>62</v>
      </c>
      <c r="B453" t="str">
        <f>STANDINGS_K[[#This Row],[Team]]&amp;STANDINGS_K[[#This Row],[League]]</f>
        <v>Rockwell's TrollhuntersMain Event Online March 30 8 pm ET League 2</v>
      </c>
      <c r="C453" t="s">
        <v>431</v>
      </c>
      <c r="D453" t="s">
        <v>114</v>
      </c>
      <c r="E453" t="s">
        <v>307</v>
      </c>
      <c r="F453">
        <v>1431</v>
      </c>
      <c r="G453">
        <v>419.5</v>
      </c>
      <c r="H453">
        <f t="shared" si="7"/>
        <v>2</v>
      </c>
    </row>
    <row r="454" spans="1:8" x14ac:dyDescent="0.25">
      <c r="A454">
        <v>79</v>
      </c>
      <c r="B454" t="str">
        <f>STANDINGS_K[[#This Row],[Team]]&amp;STANDINGS_K[[#This Row],[League]]</f>
        <v>Fire Dynasty BCMain Event Online March 30 8 pm ET League 2</v>
      </c>
      <c r="C454" t="s">
        <v>21</v>
      </c>
      <c r="D454" t="s">
        <v>22</v>
      </c>
      <c r="E454" t="s">
        <v>307</v>
      </c>
      <c r="F454">
        <v>1414</v>
      </c>
      <c r="G454">
        <v>402</v>
      </c>
      <c r="H454">
        <f t="shared" si="7"/>
        <v>3</v>
      </c>
    </row>
    <row r="455" spans="1:8" x14ac:dyDescent="0.25">
      <c r="A455">
        <v>106</v>
      </c>
      <c r="B455" t="str">
        <f>STANDINGS_K[[#This Row],[Team]]&amp;STANDINGS_K[[#This Row],[League]]</f>
        <v>Team MadaniMain Event Online March 30 8 pm ET League 2</v>
      </c>
      <c r="C455" t="s">
        <v>153</v>
      </c>
      <c r="D455" t="s">
        <v>492</v>
      </c>
      <c r="E455" t="s">
        <v>307</v>
      </c>
      <c r="F455">
        <v>1397</v>
      </c>
      <c r="G455">
        <v>375.5</v>
      </c>
      <c r="H455">
        <f t="shared" si="7"/>
        <v>4</v>
      </c>
    </row>
    <row r="456" spans="1:8" x14ac:dyDescent="0.25">
      <c r="A456">
        <v>131</v>
      </c>
      <c r="B456" t="str">
        <f>STANDINGS_K[[#This Row],[Team]]&amp;STANDINGS_K[[#This Row],[League]]</f>
        <v>Maspeth SOPRANOSMain Event Online March 30 8 pm ET League 2</v>
      </c>
      <c r="C456" t="s">
        <v>677</v>
      </c>
      <c r="D456" t="s">
        <v>678</v>
      </c>
      <c r="E456" t="s">
        <v>307</v>
      </c>
      <c r="F456">
        <v>1380</v>
      </c>
      <c r="G456">
        <v>350</v>
      </c>
      <c r="H456">
        <f t="shared" si="7"/>
        <v>5</v>
      </c>
    </row>
    <row r="457" spans="1:8" x14ac:dyDescent="0.25">
      <c r="A457">
        <v>147</v>
      </c>
      <c r="B457" t="str">
        <f>STANDINGS_K[[#This Row],[Team]]&amp;STANDINGS_K[[#This Row],[League]]</f>
        <v>Doctor WhoMain Event Online March 30 8 pm ET League 2</v>
      </c>
      <c r="C457" t="s">
        <v>312</v>
      </c>
      <c r="D457" t="s">
        <v>148</v>
      </c>
      <c r="E457" t="s">
        <v>307</v>
      </c>
      <c r="F457">
        <v>1371</v>
      </c>
      <c r="G457">
        <v>333.5</v>
      </c>
      <c r="H457">
        <f t="shared" si="7"/>
        <v>6</v>
      </c>
    </row>
    <row r="458" spans="1:8" x14ac:dyDescent="0.25">
      <c r="A458">
        <v>152</v>
      </c>
      <c r="B458" t="str">
        <f>STANDINGS_K[[#This Row],[Team]]&amp;STANDINGS_K[[#This Row],[League]]</f>
        <v>Pine Tar Pros- ME3Main Event Online March 30 8 pm ET League 2</v>
      </c>
      <c r="C458" t="s">
        <v>531</v>
      </c>
      <c r="D458" t="s">
        <v>50</v>
      </c>
      <c r="E458" t="s">
        <v>307</v>
      </c>
      <c r="F458">
        <v>1370</v>
      </c>
      <c r="G458">
        <v>330</v>
      </c>
      <c r="H458">
        <f t="shared" si="7"/>
        <v>7</v>
      </c>
    </row>
    <row r="459" spans="1:8" x14ac:dyDescent="0.25">
      <c r="A459">
        <v>169</v>
      </c>
      <c r="B459" t="str">
        <f>STANDINGS_K[[#This Row],[Team]]&amp;STANDINGS_K[[#This Row],[League]]</f>
        <v>FoleyMain Event Online March 30 8 pm ET League 2</v>
      </c>
      <c r="C459" t="s">
        <v>588</v>
      </c>
      <c r="D459" t="s">
        <v>589</v>
      </c>
      <c r="E459" t="s">
        <v>307</v>
      </c>
      <c r="F459">
        <v>1359</v>
      </c>
      <c r="G459">
        <v>313</v>
      </c>
      <c r="H459">
        <f t="shared" si="7"/>
        <v>8</v>
      </c>
    </row>
    <row r="460" spans="1:8" x14ac:dyDescent="0.25">
      <c r="A460">
        <v>242</v>
      </c>
      <c r="B460" t="str">
        <f>STANDINGS_K[[#This Row],[Team]]&amp;STANDINGS_K[[#This Row],[League]]</f>
        <v>Glenneration XMain Event Online March 30 8 pm ET League 2</v>
      </c>
      <c r="C460" t="s">
        <v>145</v>
      </c>
      <c r="D460" t="s">
        <v>146</v>
      </c>
      <c r="E460" t="s">
        <v>307</v>
      </c>
      <c r="F460">
        <v>1296</v>
      </c>
      <c r="G460">
        <v>238</v>
      </c>
      <c r="H460">
        <f t="shared" si="7"/>
        <v>9</v>
      </c>
    </row>
    <row r="461" spans="1:8" x14ac:dyDescent="0.25">
      <c r="A461">
        <v>286</v>
      </c>
      <c r="B461" t="str">
        <f>STANDINGS_K[[#This Row],[Team]]&amp;STANDINGS_K[[#This Row],[League]]</f>
        <v>MustSeeTV314{M3}Main Event Online March 30 8 pm ET League 2</v>
      </c>
      <c r="C461" t="s">
        <v>871</v>
      </c>
      <c r="D461" t="s">
        <v>40</v>
      </c>
      <c r="E461" t="s">
        <v>307</v>
      </c>
      <c r="F461">
        <v>1275</v>
      </c>
      <c r="G461">
        <v>195</v>
      </c>
      <c r="H461">
        <f t="shared" si="7"/>
        <v>10</v>
      </c>
    </row>
    <row r="462" spans="1:8" x14ac:dyDescent="0.25">
      <c r="A462">
        <v>371</v>
      </c>
      <c r="B462" t="str">
        <f>STANDINGS_K[[#This Row],[Team]]&amp;STANDINGS_K[[#This Row],[League]]</f>
        <v>BlueWaveMain Event Online March 30 8 pm ET League 2</v>
      </c>
      <c r="C462" t="s">
        <v>776</v>
      </c>
      <c r="D462" t="s">
        <v>286</v>
      </c>
      <c r="E462" t="s">
        <v>307</v>
      </c>
      <c r="F462">
        <v>1204</v>
      </c>
      <c r="G462">
        <v>108.5</v>
      </c>
      <c r="H462">
        <f t="shared" si="7"/>
        <v>11</v>
      </c>
    </row>
    <row r="463" spans="1:8" x14ac:dyDescent="0.25">
      <c r="A463">
        <v>385</v>
      </c>
      <c r="B463" t="str">
        <f>STANDINGS_K[[#This Row],[Team]]&amp;STANDINGS_K[[#This Row],[League]]</f>
        <v>Ulrich's Rebellion RoomMain Event Online March 30 8 pm ET League 2</v>
      </c>
      <c r="C463" t="s">
        <v>833</v>
      </c>
      <c r="D463" t="s">
        <v>184</v>
      </c>
      <c r="E463" t="s">
        <v>307</v>
      </c>
      <c r="F463">
        <v>1193</v>
      </c>
      <c r="G463">
        <v>97.5</v>
      </c>
      <c r="H463">
        <f t="shared" si="7"/>
        <v>12</v>
      </c>
    </row>
    <row r="464" spans="1:8" x14ac:dyDescent="0.25">
      <c r="A464">
        <v>450</v>
      </c>
      <c r="B464" t="str">
        <f>STANDINGS_K[[#This Row],[Team]]&amp;STANDINGS_K[[#This Row],[League]]</f>
        <v>So bad I don't deserve a team nameMain Event Online March 30 8 pm ET League 2</v>
      </c>
      <c r="C464" t="s">
        <v>881</v>
      </c>
      <c r="D464" t="s">
        <v>132</v>
      </c>
      <c r="E464" t="s">
        <v>307</v>
      </c>
      <c r="F464">
        <v>1095</v>
      </c>
      <c r="G464">
        <v>31</v>
      </c>
      <c r="H464">
        <f t="shared" si="7"/>
        <v>13</v>
      </c>
    </row>
    <row r="465" spans="1:8" x14ac:dyDescent="0.25">
      <c r="A465">
        <v>452</v>
      </c>
      <c r="B465" t="str">
        <f>STANDINGS_K[[#This Row],[Team]]&amp;STANDINGS_K[[#This Row],[League]]</f>
        <v>Baseball sevant 2Main Event Online March 30 8 pm ET League 2</v>
      </c>
      <c r="C465" t="s">
        <v>335</v>
      </c>
      <c r="D465" t="s">
        <v>231</v>
      </c>
      <c r="E465" t="s">
        <v>307</v>
      </c>
      <c r="F465">
        <v>1089</v>
      </c>
      <c r="G465">
        <v>29</v>
      </c>
      <c r="H465">
        <f t="shared" si="7"/>
        <v>14</v>
      </c>
    </row>
    <row r="466" spans="1:8" x14ac:dyDescent="0.25">
      <c r="A466">
        <v>461</v>
      </c>
      <c r="B466" t="str">
        <f>STANDINGS_K[[#This Row],[Team]]&amp;STANDINGS_K[[#This Row],[League]]</f>
        <v>ALarmMain Event Online March 30 8 pm ET League 2</v>
      </c>
      <c r="C466" t="s">
        <v>824</v>
      </c>
      <c r="D466" t="s">
        <v>73</v>
      </c>
      <c r="E466" t="s">
        <v>307</v>
      </c>
      <c r="F466">
        <v>1055</v>
      </c>
      <c r="G466">
        <v>19.5</v>
      </c>
      <c r="H466">
        <f t="shared" si="7"/>
        <v>15</v>
      </c>
    </row>
    <row r="467" spans="1:8" x14ac:dyDescent="0.25">
      <c r="A467">
        <v>15</v>
      </c>
      <c r="B467" t="str">
        <f>STANDINGS_K[[#This Row],[Team]]&amp;STANDINGS_K[[#This Row],[League]]</f>
        <v>I Love Don DenkingerMain Event Online March 30 8 pm ET League 3</v>
      </c>
      <c r="C467" t="s">
        <v>420</v>
      </c>
      <c r="D467" t="s">
        <v>421</v>
      </c>
      <c r="E467" t="s">
        <v>422</v>
      </c>
      <c r="F467">
        <v>1507</v>
      </c>
      <c r="G467">
        <v>465.5</v>
      </c>
      <c r="H467">
        <f t="shared" si="7"/>
        <v>1</v>
      </c>
    </row>
    <row r="468" spans="1:8" x14ac:dyDescent="0.25">
      <c r="A468">
        <v>31</v>
      </c>
      <c r="B468" t="str">
        <f>STANDINGS_K[[#This Row],[Team]]&amp;STANDINGS_K[[#This Row],[League]]</f>
        <v>Team LibrosMain Event Online March 30 8 pm ET League 3</v>
      </c>
      <c r="C468" t="s">
        <v>338</v>
      </c>
      <c r="D468" t="s">
        <v>339</v>
      </c>
      <c r="E468" t="s">
        <v>422</v>
      </c>
      <c r="F468">
        <v>1474</v>
      </c>
      <c r="G468">
        <v>449.5</v>
      </c>
      <c r="H468">
        <f t="shared" si="7"/>
        <v>2</v>
      </c>
    </row>
    <row r="469" spans="1:8" x14ac:dyDescent="0.25">
      <c r="A469">
        <v>64</v>
      </c>
      <c r="B469" t="str">
        <f>STANDINGS_K[[#This Row],[Team]]&amp;STANDINGS_K[[#This Row],[League]]</f>
        <v>President JesusMain Event Online March 30 8 pm ET League 3</v>
      </c>
      <c r="C469" t="s">
        <v>203</v>
      </c>
      <c r="D469" t="s">
        <v>103</v>
      </c>
      <c r="E469" t="s">
        <v>422</v>
      </c>
      <c r="F469">
        <v>1427</v>
      </c>
      <c r="G469">
        <v>416.5</v>
      </c>
      <c r="H469">
        <f t="shared" si="7"/>
        <v>3</v>
      </c>
    </row>
    <row r="470" spans="1:8" x14ac:dyDescent="0.25">
      <c r="A470">
        <v>75</v>
      </c>
      <c r="B470" t="str">
        <f>STANDINGS_K[[#This Row],[Team]]&amp;STANDINGS_K[[#This Row],[League]]</f>
        <v>Spartacus IIMain Event Online March 30 8 pm ET League 3</v>
      </c>
      <c r="C470" t="s">
        <v>497</v>
      </c>
      <c r="D470" t="s">
        <v>498</v>
      </c>
      <c r="E470" t="s">
        <v>422</v>
      </c>
      <c r="F470">
        <v>1417</v>
      </c>
      <c r="G470">
        <v>406.5</v>
      </c>
      <c r="H470">
        <f t="shared" si="7"/>
        <v>4</v>
      </c>
    </row>
    <row r="471" spans="1:8" x14ac:dyDescent="0.25">
      <c r="A471">
        <v>92</v>
      </c>
      <c r="B471" t="str">
        <f>STANDINGS_K[[#This Row],[Team]]&amp;STANDINGS_K[[#This Row],[League]]</f>
        <v>Team BraderMain Event Online March 30 8 pm ET League 3</v>
      </c>
      <c r="C471" t="s">
        <v>503</v>
      </c>
      <c r="D471" t="s">
        <v>504</v>
      </c>
      <c r="E471" t="s">
        <v>422</v>
      </c>
      <c r="F471">
        <v>1406</v>
      </c>
      <c r="G471">
        <v>390</v>
      </c>
      <c r="H471">
        <f t="shared" si="7"/>
        <v>5</v>
      </c>
    </row>
    <row r="472" spans="1:8" x14ac:dyDescent="0.25">
      <c r="A472">
        <v>118</v>
      </c>
      <c r="B472" t="str">
        <f>STANDINGS_K[[#This Row],[Team]]&amp;STANDINGS_K[[#This Row],[League]]</f>
        <v>Team ZurichinMain Event Online March 30 8 pm ET League 3</v>
      </c>
      <c r="C472" t="s">
        <v>290</v>
      </c>
      <c r="D472" t="s">
        <v>291</v>
      </c>
      <c r="E472" t="s">
        <v>422</v>
      </c>
      <c r="F472">
        <v>1389</v>
      </c>
      <c r="G472">
        <v>364</v>
      </c>
      <c r="H472">
        <f t="shared" si="7"/>
        <v>6</v>
      </c>
    </row>
    <row r="473" spans="1:8" x14ac:dyDescent="0.25">
      <c r="A473">
        <v>176</v>
      </c>
      <c r="B473" t="str">
        <f>STANDINGS_K[[#This Row],[Team]]&amp;STANDINGS_K[[#This Row],[League]]</f>
        <v>Bats + WingersMain Event Online March 30 8 pm ET League 3</v>
      </c>
      <c r="C473" t="s">
        <v>566</v>
      </c>
      <c r="D473" t="s">
        <v>25</v>
      </c>
      <c r="E473" t="s">
        <v>422</v>
      </c>
      <c r="F473">
        <v>1351</v>
      </c>
      <c r="G473">
        <v>305</v>
      </c>
      <c r="H473">
        <f t="shared" si="7"/>
        <v>7</v>
      </c>
    </row>
    <row r="474" spans="1:8" x14ac:dyDescent="0.25">
      <c r="A474">
        <v>224</v>
      </c>
      <c r="B474" t="str">
        <f>STANDINGS_K[[#This Row],[Team]]&amp;STANDINGS_K[[#This Row],[League]]</f>
        <v>Home Run DerbiesMain Event Online March 30 8 pm ET League 3</v>
      </c>
      <c r="C474" t="s">
        <v>448</v>
      </c>
      <c r="D474" t="s">
        <v>343</v>
      </c>
      <c r="E474" t="s">
        <v>422</v>
      </c>
      <c r="F474">
        <v>1312</v>
      </c>
      <c r="G474">
        <v>257.5</v>
      </c>
      <c r="H474">
        <f t="shared" si="7"/>
        <v>8</v>
      </c>
    </row>
    <row r="475" spans="1:8" x14ac:dyDescent="0.25">
      <c r="A475">
        <v>263</v>
      </c>
      <c r="B475" t="str">
        <f>STANDINGS_K[[#This Row],[Team]]&amp;STANDINGS_K[[#This Row],[League]]</f>
        <v>The Justice BerrysMain Event Online March 30 8 pm ET League 3</v>
      </c>
      <c r="C475" t="s">
        <v>594</v>
      </c>
      <c r="D475" t="s">
        <v>69</v>
      </c>
      <c r="E475" t="s">
        <v>422</v>
      </c>
      <c r="F475">
        <v>1286</v>
      </c>
      <c r="G475">
        <v>219</v>
      </c>
      <c r="H475">
        <f t="shared" si="7"/>
        <v>9</v>
      </c>
    </row>
    <row r="476" spans="1:8" x14ac:dyDescent="0.25">
      <c r="A476">
        <v>280</v>
      </c>
      <c r="B476" t="str">
        <f>STANDINGS_K[[#This Row],[Team]]&amp;STANDINGS_K[[#This Row],[League]]</f>
        <v>A-TeamMain Event Online March 30 8 pm ET League 3</v>
      </c>
      <c r="C476" t="s">
        <v>26</v>
      </c>
      <c r="D476" t="s">
        <v>27</v>
      </c>
      <c r="E476" t="s">
        <v>422</v>
      </c>
      <c r="F476">
        <v>1278</v>
      </c>
      <c r="G476">
        <v>200</v>
      </c>
      <c r="H476">
        <f t="shared" si="7"/>
        <v>10</v>
      </c>
    </row>
    <row r="477" spans="1:8" x14ac:dyDescent="0.25">
      <c r="A477">
        <v>376</v>
      </c>
      <c r="B477" t="str">
        <f>STANDINGS_K[[#This Row],[Team]]&amp;STANDINGS_K[[#This Row],[League]]</f>
        <v>StealthMain Event Online March 30 8 pm ET League 3</v>
      </c>
      <c r="C477" t="s">
        <v>608</v>
      </c>
      <c r="D477" t="s">
        <v>62</v>
      </c>
      <c r="E477" t="s">
        <v>422</v>
      </c>
      <c r="F477">
        <v>1201</v>
      </c>
      <c r="G477">
        <v>105</v>
      </c>
      <c r="H477">
        <f t="shared" si="7"/>
        <v>11</v>
      </c>
    </row>
    <row r="478" spans="1:8" x14ac:dyDescent="0.25">
      <c r="A478">
        <v>386</v>
      </c>
      <c r="B478" t="str">
        <f>STANDINGS_K[[#This Row],[Team]]&amp;STANDINGS_K[[#This Row],[League]]</f>
        <v>HAMCROMain Event Online March 30 8 pm ET League 3</v>
      </c>
      <c r="C478" t="s">
        <v>840</v>
      </c>
      <c r="D478" t="s">
        <v>79</v>
      </c>
      <c r="E478" t="s">
        <v>422</v>
      </c>
      <c r="F478">
        <v>1192</v>
      </c>
      <c r="G478">
        <v>94.5</v>
      </c>
      <c r="H478">
        <f t="shared" si="7"/>
        <v>12</v>
      </c>
    </row>
    <row r="479" spans="1:8" x14ac:dyDescent="0.25">
      <c r="A479">
        <v>412</v>
      </c>
      <c r="B479" t="str">
        <f>STANDINGS_K[[#This Row],[Team]]&amp;STANDINGS_K[[#This Row],[League]]</f>
        <v>Winning Fantasy BaseballMain Event Online March 30 8 pm ET League 3</v>
      </c>
      <c r="C479" t="s">
        <v>311</v>
      </c>
      <c r="D479" t="s">
        <v>78</v>
      </c>
      <c r="E479" t="s">
        <v>422</v>
      </c>
      <c r="F479">
        <v>1161</v>
      </c>
      <c r="G479">
        <v>69.5</v>
      </c>
      <c r="H479">
        <f t="shared" si="7"/>
        <v>13</v>
      </c>
    </row>
    <row r="480" spans="1:8" x14ac:dyDescent="0.25">
      <c r="A480">
        <v>421</v>
      </c>
      <c r="B480" t="str">
        <f>STANDINGS_K[[#This Row],[Team]]&amp;STANDINGS_K[[#This Row],[League]]</f>
        <v>Mulleteers IIMain Event Online March 30 8 pm ET League 3</v>
      </c>
      <c r="C480" t="s">
        <v>765</v>
      </c>
      <c r="D480" t="s">
        <v>191</v>
      </c>
      <c r="E480" t="s">
        <v>422</v>
      </c>
      <c r="F480">
        <v>1148</v>
      </c>
      <c r="G480">
        <v>59.5</v>
      </c>
      <c r="H480">
        <f t="shared" si="7"/>
        <v>14</v>
      </c>
    </row>
    <row r="481" spans="1:8" x14ac:dyDescent="0.25">
      <c r="A481">
        <v>460</v>
      </c>
      <c r="B481" t="str">
        <f>STANDINGS_K[[#This Row],[Team]]&amp;STANDINGS_K[[#This Row],[League]]</f>
        <v>BABIP McbatflipsMain Event Online March 30 8 pm ET League 3</v>
      </c>
      <c r="C481" t="s">
        <v>770</v>
      </c>
      <c r="D481" t="s">
        <v>24</v>
      </c>
      <c r="E481" t="s">
        <v>422</v>
      </c>
      <c r="F481">
        <v>1057</v>
      </c>
      <c r="G481">
        <v>21</v>
      </c>
      <c r="H481">
        <f t="shared" si="7"/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"/>
  <sheetViews>
    <sheetView workbookViewId="0">
      <selection activeCell="B3" sqref="B3"/>
    </sheetView>
  </sheetViews>
  <sheetFormatPr defaultRowHeight="15" x14ac:dyDescent="0.25"/>
  <cols>
    <col min="1" max="1" width="7.5703125" bestFit="1" customWidth="1"/>
    <col min="2" max="2" width="76.5703125" bestFit="1" customWidth="1"/>
    <col min="3" max="3" width="30.42578125" bestFit="1" customWidth="1"/>
    <col min="4" max="5" width="41.85546875" bestFit="1" customWidth="1"/>
    <col min="6" max="6" width="6" bestFit="1" customWidth="1"/>
  </cols>
  <sheetData>
    <row r="1" spans="1:8" x14ac:dyDescent="0.25">
      <c r="A1" t="s">
        <v>12</v>
      </c>
      <c r="B1" t="s">
        <v>890</v>
      </c>
      <c r="C1" t="s">
        <v>13</v>
      </c>
      <c r="D1" t="s">
        <v>14</v>
      </c>
      <c r="E1" t="s">
        <v>15</v>
      </c>
      <c r="F1" t="s">
        <v>11</v>
      </c>
      <c r="G1" t="s">
        <v>16</v>
      </c>
      <c r="H1" t="s">
        <v>298</v>
      </c>
    </row>
    <row r="2" spans="1:8" x14ac:dyDescent="0.25">
      <c r="A2">
        <v>41</v>
      </c>
      <c r="B2" t="str">
        <f>STANDINGS_SV[[#This Row],[Team]]&amp;STANDINGS_SV[[#This Row],[League]]</f>
        <v>JK ALL THE WAY CHICAGOMain Event Chicago League</v>
      </c>
      <c r="C2" t="s">
        <v>505</v>
      </c>
      <c r="D2" t="s">
        <v>166</v>
      </c>
      <c r="E2" t="s">
        <v>473</v>
      </c>
      <c r="F2">
        <v>90</v>
      </c>
      <c r="G2">
        <v>438</v>
      </c>
      <c r="H2">
        <f t="shared" ref="H2:H65" si="0">IF(E2=E1,H1+1,1)</f>
        <v>1</v>
      </c>
    </row>
    <row r="3" spans="1:8" x14ac:dyDescent="0.25">
      <c r="A3">
        <v>62</v>
      </c>
      <c r="B3" t="str">
        <f>STANDINGS_SV[[#This Row],[Team]]&amp;STANDINGS_SV[[#This Row],[League]]</f>
        <v>Ray Rays RevengeMain Event Chicago League</v>
      </c>
      <c r="C3" t="s">
        <v>472</v>
      </c>
      <c r="D3" t="s">
        <v>130</v>
      </c>
      <c r="E3" t="s">
        <v>473</v>
      </c>
      <c r="F3">
        <v>86</v>
      </c>
      <c r="G3">
        <v>420.5</v>
      </c>
      <c r="H3">
        <f t="shared" si="0"/>
        <v>2</v>
      </c>
    </row>
    <row r="4" spans="1:8" x14ac:dyDescent="0.25">
      <c r="A4">
        <v>73</v>
      </c>
      <c r="B4" t="str">
        <f>STANDINGS_SV[[#This Row],[Team]]&amp;STANDINGS_SV[[#This Row],[League]]</f>
        <v>KIRKSVILLE OSTEOPATHS 1906Main Event Chicago League</v>
      </c>
      <c r="C4" t="s">
        <v>500</v>
      </c>
      <c r="D4" t="s">
        <v>64</v>
      </c>
      <c r="E4" t="s">
        <v>473</v>
      </c>
      <c r="F4">
        <v>84</v>
      </c>
      <c r="G4">
        <v>407</v>
      </c>
      <c r="H4">
        <f t="shared" si="0"/>
        <v>3</v>
      </c>
    </row>
    <row r="5" spans="1:8" x14ac:dyDescent="0.25">
      <c r="A5">
        <v>89</v>
      </c>
      <c r="B5" t="str">
        <f>STANDINGS_SV[[#This Row],[Team]]&amp;STANDINGS_SV[[#This Row],[League]]</f>
        <v>88'ssMain Event Chicago League</v>
      </c>
      <c r="C5" t="s">
        <v>634</v>
      </c>
      <c r="D5" t="s">
        <v>269</v>
      </c>
      <c r="E5" t="s">
        <v>473</v>
      </c>
      <c r="F5">
        <v>81</v>
      </c>
      <c r="G5">
        <v>389</v>
      </c>
      <c r="H5">
        <f t="shared" si="0"/>
        <v>4</v>
      </c>
    </row>
    <row r="6" spans="1:8" x14ac:dyDescent="0.25">
      <c r="A6">
        <v>136</v>
      </c>
      <c r="B6" t="str">
        <f>STANDINGS_SV[[#This Row],[Team]]&amp;STANDINGS_SV[[#This Row],[League]]</f>
        <v>THIRTY STIFFSMain Event Chicago League</v>
      </c>
      <c r="C6" t="s">
        <v>187</v>
      </c>
      <c r="D6" t="s">
        <v>188</v>
      </c>
      <c r="E6" t="s">
        <v>473</v>
      </c>
      <c r="F6">
        <v>75</v>
      </c>
      <c r="G6">
        <v>345</v>
      </c>
      <c r="H6">
        <f t="shared" si="0"/>
        <v>5</v>
      </c>
    </row>
    <row r="7" spans="1:8" x14ac:dyDescent="0.25">
      <c r="A7">
        <v>219</v>
      </c>
      <c r="B7" t="str">
        <f>STANDINGS_SV[[#This Row],[Team]]&amp;STANDINGS_SV[[#This Row],[League]]</f>
        <v>No Balls No Babies IMain Event Chicago League</v>
      </c>
      <c r="C7" t="s">
        <v>527</v>
      </c>
      <c r="D7" t="s">
        <v>142</v>
      </c>
      <c r="E7" t="s">
        <v>473</v>
      </c>
      <c r="F7">
        <v>66</v>
      </c>
      <c r="G7">
        <v>261</v>
      </c>
      <c r="H7">
        <f t="shared" si="0"/>
        <v>6</v>
      </c>
    </row>
    <row r="8" spans="1:8" x14ac:dyDescent="0.25">
      <c r="A8">
        <v>231</v>
      </c>
      <c r="B8" t="str">
        <f>STANDINGS_SV[[#This Row],[Team]]&amp;STANDINGS_SV[[#This Row],[League]]</f>
        <v>Serenity NowMain Event Chicago League</v>
      </c>
      <c r="C8" t="s">
        <v>598</v>
      </c>
      <c r="D8" t="s">
        <v>149</v>
      </c>
      <c r="E8" t="s">
        <v>473</v>
      </c>
      <c r="F8">
        <v>65</v>
      </c>
      <c r="G8">
        <v>250</v>
      </c>
      <c r="H8">
        <f t="shared" si="0"/>
        <v>7</v>
      </c>
    </row>
    <row r="9" spans="1:8" x14ac:dyDescent="0.25">
      <c r="A9">
        <v>306</v>
      </c>
      <c r="B9" t="str">
        <f>STANDINGS_SV[[#This Row],[Team]]&amp;STANDINGS_SV[[#This Row],[League]]</f>
        <v>The Notorious C.O.Z.Main Event Chicago League</v>
      </c>
      <c r="C9" t="s">
        <v>491</v>
      </c>
      <c r="D9" t="s">
        <v>122</v>
      </c>
      <c r="E9" t="s">
        <v>473</v>
      </c>
      <c r="F9">
        <v>54</v>
      </c>
      <c r="G9">
        <v>175</v>
      </c>
      <c r="H9">
        <f t="shared" si="0"/>
        <v>8</v>
      </c>
    </row>
    <row r="10" spans="1:8" x14ac:dyDescent="0.25">
      <c r="A10">
        <v>313</v>
      </c>
      <c r="B10" t="str">
        <f>STANDINGS_SV[[#This Row],[Team]]&amp;STANDINGS_SV[[#This Row],[League]]</f>
        <v>Shawon-O-MetersMain Event Chicago League</v>
      </c>
      <c r="C10" t="s">
        <v>875</v>
      </c>
      <c r="D10" t="s">
        <v>876</v>
      </c>
      <c r="E10" t="s">
        <v>473</v>
      </c>
      <c r="F10">
        <v>53</v>
      </c>
      <c r="G10">
        <v>168</v>
      </c>
      <c r="H10">
        <f t="shared" si="0"/>
        <v>9</v>
      </c>
    </row>
    <row r="11" spans="1:8" x14ac:dyDescent="0.25">
      <c r="A11">
        <v>336</v>
      </c>
      <c r="B11" t="str">
        <f>STANDINGS_SV[[#This Row],[Team]]&amp;STANDINGS_SV[[#This Row],[League]]</f>
        <v>Dutch MafiaMain Event Chicago League</v>
      </c>
      <c r="C11" t="s">
        <v>222</v>
      </c>
      <c r="D11" t="s">
        <v>223</v>
      </c>
      <c r="E11" t="s">
        <v>473</v>
      </c>
      <c r="F11">
        <v>49</v>
      </c>
      <c r="G11">
        <v>143</v>
      </c>
      <c r="H11">
        <f t="shared" si="0"/>
        <v>10</v>
      </c>
    </row>
    <row r="12" spans="1:8" x14ac:dyDescent="0.25">
      <c r="A12">
        <v>356</v>
      </c>
      <c r="B12" t="str">
        <f>STANDINGS_SV[[#This Row],[Team]]&amp;STANDINGS_SV[[#This Row],[League]]</f>
        <v>Darth VanderMain Event Chicago League</v>
      </c>
      <c r="C12" t="s">
        <v>206</v>
      </c>
      <c r="D12" t="s">
        <v>207</v>
      </c>
      <c r="E12" t="s">
        <v>473</v>
      </c>
      <c r="F12">
        <v>45</v>
      </c>
      <c r="G12">
        <v>120</v>
      </c>
      <c r="H12">
        <f t="shared" si="0"/>
        <v>11</v>
      </c>
    </row>
    <row r="13" spans="1:8" x14ac:dyDescent="0.25">
      <c r="A13">
        <v>379</v>
      </c>
      <c r="B13" t="str">
        <f>STANDINGS_SV[[#This Row],[Team]]&amp;STANDINGS_SV[[#This Row],[League]]</f>
        <v>Doug's DawgsMain Event Chicago League</v>
      </c>
      <c r="C13" t="s">
        <v>31</v>
      </c>
      <c r="D13" t="s">
        <v>32</v>
      </c>
      <c r="E13" t="s">
        <v>473</v>
      </c>
      <c r="F13">
        <v>42</v>
      </c>
      <c r="G13">
        <v>99.5</v>
      </c>
      <c r="H13">
        <f t="shared" si="0"/>
        <v>12</v>
      </c>
    </row>
    <row r="14" spans="1:8" x14ac:dyDescent="0.25">
      <c r="A14">
        <v>403</v>
      </c>
      <c r="B14" t="str">
        <f>STANDINGS_SV[[#This Row],[Team]]&amp;STANDINGS_SV[[#This Row],[League]]</f>
        <v>Mr Dalrae's ArrogateMain Event Chicago League</v>
      </c>
      <c r="C14" t="s">
        <v>704</v>
      </c>
      <c r="D14" t="s">
        <v>33</v>
      </c>
      <c r="E14" t="s">
        <v>473</v>
      </c>
      <c r="F14">
        <v>37</v>
      </c>
      <c r="G14">
        <v>78</v>
      </c>
      <c r="H14">
        <f t="shared" si="0"/>
        <v>13</v>
      </c>
    </row>
    <row r="15" spans="1:8" x14ac:dyDescent="0.25">
      <c r="A15">
        <v>415</v>
      </c>
      <c r="B15" t="str">
        <f>STANDINGS_SV[[#This Row],[Team]]&amp;STANDINGS_SV[[#This Row],[League]]</f>
        <v>Sons of Thunder - ChicagoMain Event Chicago League</v>
      </c>
      <c r="C15" t="s">
        <v>771</v>
      </c>
      <c r="D15" t="s">
        <v>62</v>
      </c>
      <c r="E15" t="s">
        <v>473</v>
      </c>
      <c r="F15">
        <v>33</v>
      </c>
      <c r="G15">
        <v>65.5</v>
      </c>
      <c r="H15">
        <f t="shared" si="0"/>
        <v>14</v>
      </c>
    </row>
    <row r="16" spans="1:8" x14ac:dyDescent="0.25">
      <c r="A16">
        <v>436</v>
      </c>
      <c r="B16" t="str">
        <f>STANDINGS_SV[[#This Row],[Team]]&amp;STANDINGS_SV[[#This Row],[League]]</f>
        <v>EFORCE XVIIIMain Event Chicago League</v>
      </c>
      <c r="C16" t="s">
        <v>848</v>
      </c>
      <c r="D16" t="s">
        <v>173</v>
      </c>
      <c r="E16" t="s">
        <v>473</v>
      </c>
      <c r="F16">
        <v>27</v>
      </c>
      <c r="G16">
        <v>44</v>
      </c>
      <c r="H16">
        <f t="shared" si="0"/>
        <v>15</v>
      </c>
    </row>
    <row r="17" spans="1:8" x14ac:dyDescent="0.25">
      <c r="A17">
        <v>53</v>
      </c>
      <c r="B17" t="str">
        <f>STANDINGS_SV[[#This Row],[Team]]&amp;STANDINGS_SV[[#This Row],[League]]</f>
        <v>Team PinkstaffMain Event Las Vegas April 1 League 1</v>
      </c>
      <c r="C17" t="s">
        <v>315</v>
      </c>
      <c r="D17" t="s">
        <v>316</v>
      </c>
      <c r="E17" t="s">
        <v>452</v>
      </c>
      <c r="F17">
        <v>88</v>
      </c>
      <c r="G17">
        <v>429.5</v>
      </c>
      <c r="H17">
        <f t="shared" si="0"/>
        <v>1</v>
      </c>
    </row>
    <row r="18" spans="1:8" x14ac:dyDescent="0.25">
      <c r="A18">
        <v>90</v>
      </c>
      <c r="B18" t="str">
        <f>STANDINGS_SV[[#This Row],[Team]]&amp;STANDINGS_SV[[#This Row],[League]]</f>
        <v>Bob EnzyteMain Event Las Vegas April 1 League 1</v>
      </c>
      <c r="C18" t="s">
        <v>241</v>
      </c>
      <c r="D18" t="s">
        <v>242</v>
      </c>
      <c r="E18" t="s">
        <v>452</v>
      </c>
      <c r="F18">
        <v>81</v>
      </c>
      <c r="G18">
        <v>389</v>
      </c>
      <c r="H18">
        <f t="shared" si="0"/>
        <v>2</v>
      </c>
    </row>
    <row r="19" spans="1:8" x14ac:dyDescent="0.25">
      <c r="A19">
        <v>103</v>
      </c>
      <c r="B19" t="str">
        <f>STANDINGS_SV[[#This Row],[Team]]&amp;STANDINGS_SV[[#This Row],[League]]</f>
        <v>Team WarnerMain Event Las Vegas April 1 League 1</v>
      </c>
      <c r="C19" t="s">
        <v>161</v>
      </c>
      <c r="D19" t="s">
        <v>162</v>
      </c>
      <c r="E19" t="s">
        <v>452</v>
      </c>
      <c r="F19">
        <v>79</v>
      </c>
      <c r="G19">
        <v>379</v>
      </c>
      <c r="H19">
        <f t="shared" si="0"/>
        <v>3</v>
      </c>
    </row>
    <row r="20" spans="1:8" x14ac:dyDescent="0.25">
      <c r="A20">
        <v>104</v>
      </c>
      <c r="B20" t="str">
        <f>STANDINGS_SV[[#This Row],[Team]]&amp;STANDINGS_SV[[#This Row],[League]]</f>
        <v>Vegas VandalsMain Event Las Vegas April 1 League 1</v>
      </c>
      <c r="C20" t="s">
        <v>224</v>
      </c>
      <c r="D20" t="s">
        <v>469</v>
      </c>
      <c r="E20" t="s">
        <v>452</v>
      </c>
      <c r="F20">
        <v>79</v>
      </c>
      <c r="G20">
        <v>379</v>
      </c>
      <c r="H20">
        <f t="shared" si="0"/>
        <v>4</v>
      </c>
    </row>
    <row r="21" spans="1:8" x14ac:dyDescent="0.25">
      <c r="A21">
        <v>128</v>
      </c>
      <c r="B21" t="str">
        <f>STANDINGS_SV[[#This Row],[Team]]&amp;STANDINGS_SV[[#This Row],[League]]</f>
        <v>OaktownMain Event Las Vegas April 1 League 1</v>
      </c>
      <c r="C21" t="s">
        <v>136</v>
      </c>
      <c r="D21" t="s">
        <v>137</v>
      </c>
      <c r="E21" t="s">
        <v>452</v>
      </c>
      <c r="F21">
        <v>76</v>
      </c>
      <c r="G21">
        <v>352.5</v>
      </c>
      <c r="H21">
        <f t="shared" si="0"/>
        <v>5</v>
      </c>
    </row>
    <row r="22" spans="1:8" x14ac:dyDescent="0.25">
      <c r="A22">
        <v>143</v>
      </c>
      <c r="B22" t="str">
        <f>STANDINGS_SV[[#This Row],[Team]]&amp;STANDINGS_SV[[#This Row],[League]]</f>
        <v>MustSeeTV314{M4}Main Event Las Vegas April 1 League 1</v>
      </c>
      <c r="C22" t="s">
        <v>727</v>
      </c>
      <c r="D22" t="s">
        <v>40</v>
      </c>
      <c r="E22" t="s">
        <v>452</v>
      </c>
      <c r="F22">
        <v>74</v>
      </c>
      <c r="G22">
        <v>337</v>
      </c>
      <c r="H22">
        <f t="shared" si="0"/>
        <v>6</v>
      </c>
    </row>
    <row r="23" spans="1:8" x14ac:dyDescent="0.25">
      <c r="A23">
        <v>227</v>
      </c>
      <c r="B23" t="str">
        <f>STANDINGS_SV[[#This Row],[Team]]&amp;STANDINGS_SV[[#This Row],[League]]</f>
        <v>Baseball FuriesMain Event Las Vegas April 1 League 1</v>
      </c>
      <c r="C23" t="s">
        <v>45</v>
      </c>
      <c r="D23" t="s">
        <v>46</v>
      </c>
      <c r="E23" t="s">
        <v>452</v>
      </c>
      <c r="F23">
        <v>65</v>
      </c>
      <c r="G23">
        <v>250</v>
      </c>
      <c r="H23">
        <f t="shared" si="0"/>
        <v>7</v>
      </c>
    </row>
    <row r="24" spans="1:8" x14ac:dyDescent="0.25">
      <c r="A24">
        <v>286</v>
      </c>
      <c r="B24" t="str">
        <f>STANDINGS_SV[[#This Row],[Team]]&amp;STANDINGS_SV[[#This Row],[League]]</f>
        <v>LEATHERNECK 9Main Event Las Vegas April 1 League 1</v>
      </c>
      <c r="C24" t="s">
        <v>670</v>
      </c>
      <c r="D24" t="s">
        <v>274</v>
      </c>
      <c r="E24" t="s">
        <v>452</v>
      </c>
      <c r="F24">
        <v>57</v>
      </c>
      <c r="G24">
        <v>194</v>
      </c>
      <c r="H24">
        <f t="shared" si="0"/>
        <v>8</v>
      </c>
    </row>
    <row r="25" spans="1:8" x14ac:dyDescent="0.25">
      <c r="A25">
        <v>322</v>
      </c>
      <c r="B25" t="str">
        <f>STANDINGS_SV[[#This Row],[Team]]&amp;STANDINGS_SV[[#This Row],[League]]</f>
        <v>The Ron Jeremy of Midget PornMain Event Las Vegas April 1 League 1</v>
      </c>
      <c r="C25" t="s">
        <v>368</v>
      </c>
      <c r="D25" t="s">
        <v>281</v>
      </c>
      <c r="E25" t="s">
        <v>452</v>
      </c>
      <c r="F25">
        <v>52</v>
      </c>
      <c r="G25">
        <v>161</v>
      </c>
      <c r="H25">
        <f t="shared" si="0"/>
        <v>9</v>
      </c>
    </row>
    <row r="26" spans="1:8" x14ac:dyDescent="0.25">
      <c r="A26">
        <v>340</v>
      </c>
      <c r="B26" t="str">
        <f>STANDINGS_SV[[#This Row],[Team]]&amp;STANDINGS_SV[[#This Row],[League]]</f>
        <v>Team MatanMain Event Las Vegas April 1 League 1</v>
      </c>
      <c r="C26" t="s">
        <v>757</v>
      </c>
      <c r="D26" t="s">
        <v>362</v>
      </c>
      <c r="E26" t="s">
        <v>452</v>
      </c>
      <c r="F26">
        <v>49</v>
      </c>
      <c r="G26">
        <v>143</v>
      </c>
      <c r="H26">
        <f t="shared" si="0"/>
        <v>10</v>
      </c>
    </row>
    <row r="27" spans="1:8" x14ac:dyDescent="0.25">
      <c r="A27">
        <v>347</v>
      </c>
      <c r="B27" t="str">
        <f>STANDINGS_SV[[#This Row],[Team]]&amp;STANDINGS_SV[[#This Row],[League]]</f>
        <v>Team Only a Mother Can LoveMain Event Las Vegas April 1 League 1</v>
      </c>
      <c r="C27" t="s">
        <v>842</v>
      </c>
      <c r="D27" t="s">
        <v>140</v>
      </c>
      <c r="E27" t="s">
        <v>452</v>
      </c>
      <c r="F27">
        <v>48</v>
      </c>
      <c r="G27">
        <v>136.5</v>
      </c>
      <c r="H27">
        <f t="shared" si="0"/>
        <v>11</v>
      </c>
    </row>
    <row r="28" spans="1:8" x14ac:dyDescent="0.25">
      <c r="A28">
        <v>366</v>
      </c>
      <c r="B28" t="str">
        <f>STANDINGS_SV[[#This Row],[Team]]&amp;STANDINGS_SV[[#This Row],[League]]</f>
        <v>Vegas BanditMain Event Las Vegas April 1 League 1</v>
      </c>
      <c r="C28" t="s">
        <v>294</v>
      </c>
      <c r="D28" t="s">
        <v>295</v>
      </c>
      <c r="E28" t="s">
        <v>452</v>
      </c>
      <c r="F28">
        <v>45</v>
      </c>
      <c r="G28">
        <v>120</v>
      </c>
      <c r="H28">
        <f t="shared" si="0"/>
        <v>12</v>
      </c>
    </row>
    <row r="29" spans="1:8" x14ac:dyDescent="0.25">
      <c r="A29">
        <v>372</v>
      </c>
      <c r="B29" t="str">
        <f>STANDINGS_SV[[#This Row],[Team]]&amp;STANDINGS_SV[[#This Row],[League]]</f>
        <v>Pounders MainMain Event Las Vegas April 1 League 1</v>
      </c>
      <c r="C29" t="s">
        <v>796</v>
      </c>
      <c r="D29" t="s">
        <v>233</v>
      </c>
      <c r="E29" t="s">
        <v>452</v>
      </c>
      <c r="F29">
        <v>44</v>
      </c>
      <c r="G29">
        <v>111</v>
      </c>
      <c r="H29">
        <f t="shared" si="0"/>
        <v>13</v>
      </c>
    </row>
    <row r="30" spans="1:8" x14ac:dyDescent="0.25">
      <c r="A30">
        <v>409</v>
      </c>
      <c r="B30" t="str">
        <f>STANDINGS_SV[[#This Row],[Team]]&amp;STANDINGS_SV[[#This Row],[League]]</f>
        <v>Yes! Yes! Yes!Main Event Las Vegas April 1 League 1</v>
      </c>
      <c r="C30" t="s">
        <v>786</v>
      </c>
      <c r="D30" t="s">
        <v>787</v>
      </c>
      <c r="E30" t="s">
        <v>452</v>
      </c>
      <c r="F30">
        <v>36</v>
      </c>
      <c r="G30">
        <v>73.5</v>
      </c>
      <c r="H30">
        <f t="shared" si="0"/>
        <v>14</v>
      </c>
    </row>
    <row r="31" spans="1:8" x14ac:dyDescent="0.25">
      <c r="A31">
        <v>443</v>
      </c>
      <c r="B31" t="str">
        <f>STANDINGS_SV[[#This Row],[Team]]&amp;STANDINGS_SV[[#This Row],[League]]</f>
        <v>Warrior Poets IIIMain Event Las Vegas April 1 League 1</v>
      </c>
      <c r="C31" t="s">
        <v>684</v>
      </c>
      <c r="D31" t="s">
        <v>685</v>
      </c>
      <c r="E31" t="s">
        <v>452</v>
      </c>
      <c r="F31">
        <v>24</v>
      </c>
      <c r="G31">
        <v>39</v>
      </c>
      <c r="H31">
        <f t="shared" si="0"/>
        <v>15</v>
      </c>
    </row>
    <row r="32" spans="1:8" x14ac:dyDescent="0.25">
      <c r="A32">
        <v>1</v>
      </c>
      <c r="B32" t="str">
        <f>STANDINGS_SV[[#This Row],[Team]]&amp;STANDINGS_SV[[#This Row],[League]]</f>
        <v>The ChameleonsMain Event Las Vegas April 1 League 2</v>
      </c>
      <c r="C32" t="s">
        <v>690</v>
      </c>
      <c r="D32" t="s">
        <v>691</v>
      </c>
      <c r="E32" t="s">
        <v>437</v>
      </c>
      <c r="F32">
        <v>135</v>
      </c>
      <c r="G32">
        <v>480</v>
      </c>
      <c r="H32">
        <f t="shared" si="0"/>
        <v>1</v>
      </c>
    </row>
    <row r="33" spans="1:8" x14ac:dyDescent="0.25">
      <c r="A33">
        <v>46</v>
      </c>
      <c r="B33" t="str">
        <f>STANDINGS_SV[[#This Row],[Team]]&amp;STANDINGS_SV[[#This Row],[League]]</f>
        <v>High HopesMain Event Las Vegas April 1 League 2</v>
      </c>
      <c r="C33" t="s">
        <v>228</v>
      </c>
      <c r="D33" t="s">
        <v>229</v>
      </c>
      <c r="E33" t="s">
        <v>437</v>
      </c>
      <c r="F33">
        <v>89</v>
      </c>
      <c r="G33">
        <v>433.5</v>
      </c>
      <c r="H33">
        <f t="shared" si="0"/>
        <v>2</v>
      </c>
    </row>
    <row r="34" spans="1:8" x14ac:dyDescent="0.25">
      <c r="A34">
        <v>120</v>
      </c>
      <c r="B34" t="str">
        <f>STANDINGS_SV[[#This Row],[Team]]&amp;STANDINGS_SV[[#This Row],[League]]</f>
        <v>K9 || LV3Main Event Las Vegas April 1 League 2</v>
      </c>
      <c r="C34" t="s">
        <v>483</v>
      </c>
      <c r="D34" t="s">
        <v>37</v>
      </c>
      <c r="E34" t="s">
        <v>437</v>
      </c>
      <c r="F34">
        <v>77</v>
      </c>
      <c r="G34">
        <v>361.5</v>
      </c>
      <c r="H34">
        <f t="shared" si="0"/>
        <v>3</v>
      </c>
    </row>
    <row r="35" spans="1:8" x14ac:dyDescent="0.25">
      <c r="A35">
        <v>141</v>
      </c>
      <c r="B35" t="str">
        <f>STANDINGS_SV[[#This Row],[Team]]&amp;STANDINGS_SV[[#This Row],[League]]</f>
        <v>Edwards Bay Fox PenMain Event Las Vegas April 1 League 2</v>
      </c>
      <c r="C35" t="s">
        <v>436</v>
      </c>
      <c r="D35" t="s">
        <v>211</v>
      </c>
      <c r="E35" t="s">
        <v>437</v>
      </c>
      <c r="F35">
        <v>74</v>
      </c>
      <c r="G35">
        <v>337</v>
      </c>
      <c r="H35">
        <f t="shared" si="0"/>
        <v>4</v>
      </c>
    </row>
    <row r="36" spans="1:8" x14ac:dyDescent="0.25">
      <c r="A36">
        <v>207</v>
      </c>
      <c r="B36" t="str">
        <f>STANDINGS_SV[[#This Row],[Team]]&amp;STANDINGS_SV[[#This Row],[League]]</f>
        <v>The HerdMain Event Las Vegas April 1 League 2</v>
      </c>
      <c r="C36" t="s">
        <v>528</v>
      </c>
      <c r="D36" t="s">
        <v>529</v>
      </c>
      <c r="E36" t="s">
        <v>437</v>
      </c>
      <c r="F36">
        <v>68</v>
      </c>
      <c r="G36">
        <v>278.5</v>
      </c>
      <c r="H36">
        <f t="shared" si="0"/>
        <v>5</v>
      </c>
    </row>
    <row r="37" spans="1:8" x14ac:dyDescent="0.25">
      <c r="A37">
        <v>247</v>
      </c>
      <c r="B37" t="str">
        <f>STANDINGS_SV[[#This Row],[Team]]&amp;STANDINGS_SV[[#This Row],[League]]</f>
        <v>coldwater coyotesMain Event Las Vegas April 1 League 2</v>
      </c>
      <c r="C37" t="s">
        <v>644</v>
      </c>
      <c r="D37" t="s">
        <v>381</v>
      </c>
      <c r="E37" t="s">
        <v>437</v>
      </c>
      <c r="F37">
        <v>64</v>
      </c>
      <c r="G37">
        <v>239.5</v>
      </c>
      <c r="H37">
        <f t="shared" si="0"/>
        <v>6</v>
      </c>
    </row>
    <row r="38" spans="1:8" x14ac:dyDescent="0.25">
      <c r="A38">
        <v>264</v>
      </c>
      <c r="B38" t="str">
        <f>STANDINGS_SV[[#This Row],[Team]]&amp;STANDINGS_SV[[#This Row],[League]]</f>
        <v>Gold Star AwardMain Event Las Vegas April 1 League 2</v>
      </c>
      <c r="C38" t="s">
        <v>524</v>
      </c>
      <c r="D38" t="s">
        <v>365</v>
      </c>
      <c r="E38" t="s">
        <v>437</v>
      </c>
      <c r="F38">
        <v>60</v>
      </c>
      <c r="G38">
        <v>215</v>
      </c>
      <c r="H38">
        <f t="shared" si="0"/>
        <v>7</v>
      </c>
    </row>
    <row r="39" spans="1:8" x14ac:dyDescent="0.25">
      <c r="A39">
        <v>285</v>
      </c>
      <c r="B39" t="str">
        <f>STANDINGS_SV[[#This Row],[Team]]&amp;STANDINGS_SV[[#This Row],[League]]</f>
        <v>Bash BrosMain Event Las Vegas April 1 League 2</v>
      </c>
      <c r="C39" t="s">
        <v>818</v>
      </c>
      <c r="D39" t="s">
        <v>819</v>
      </c>
      <c r="E39" t="s">
        <v>437</v>
      </c>
      <c r="F39">
        <v>57</v>
      </c>
      <c r="G39">
        <v>194</v>
      </c>
      <c r="H39">
        <f t="shared" si="0"/>
        <v>8</v>
      </c>
    </row>
    <row r="40" spans="1:8" x14ac:dyDescent="0.25">
      <c r="A40">
        <v>324</v>
      </c>
      <c r="B40" t="str">
        <f>STANDINGS_SV[[#This Row],[Team]]&amp;STANDINGS_SV[[#This Row],[League]]</f>
        <v>Bigly SmallsMain Event Las Vegas April 1 League 2</v>
      </c>
      <c r="C40" t="s">
        <v>744</v>
      </c>
      <c r="D40" t="s">
        <v>745</v>
      </c>
      <c r="E40" t="s">
        <v>437</v>
      </c>
      <c r="F40">
        <v>51</v>
      </c>
      <c r="G40">
        <v>155</v>
      </c>
      <c r="H40">
        <f t="shared" si="0"/>
        <v>9</v>
      </c>
    </row>
    <row r="41" spans="1:8" x14ac:dyDescent="0.25">
      <c r="A41">
        <v>330</v>
      </c>
      <c r="B41" t="str">
        <f>STANDINGS_SV[[#This Row],[Team]]&amp;STANDINGS_SV[[#This Row],[League]]</f>
        <v>Cub KickersMain Event Las Vegas April 1 League 2</v>
      </c>
      <c r="C41" t="s">
        <v>795</v>
      </c>
      <c r="D41" t="s">
        <v>356</v>
      </c>
      <c r="E41" t="s">
        <v>437</v>
      </c>
      <c r="F41">
        <v>50</v>
      </c>
      <c r="G41">
        <v>149</v>
      </c>
      <c r="H41">
        <f t="shared" si="0"/>
        <v>10</v>
      </c>
    </row>
    <row r="42" spans="1:8" x14ac:dyDescent="0.25">
      <c r="A42">
        <v>338</v>
      </c>
      <c r="B42" t="str">
        <f>STANDINGS_SV[[#This Row],[Team]]&amp;STANDINGS_SV[[#This Row],[League]]</f>
        <v>Sad SackMain Event Las Vegas April 1 League 2</v>
      </c>
      <c r="C42" t="s">
        <v>753</v>
      </c>
      <c r="D42" t="s">
        <v>754</v>
      </c>
      <c r="E42" t="s">
        <v>437</v>
      </c>
      <c r="F42">
        <v>49</v>
      </c>
      <c r="G42">
        <v>143</v>
      </c>
      <c r="H42">
        <f t="shared" si="0"/>
        <v>11</v>
      </c>
    </row>
    <row r="43" spans="1:8" x14ac:dyDescent="0.25">
      <c r="A43">
        <v>371</v>
      </c>
      <c r="B43" t="str">
        <f>STANDINGS_SV[[#This Row],[Team]]&amp;STANDINGS_SV[[#This Row],[League]]</f>
        <v>Lambda Lambda LambdaMain Event Las Vegas April 1 League 2</v>
      </c>
      <c r="C43" t="s">
        <v>480</v>
      </c>
      <c r="D43" t="s">
        <v>72</v>
      </c>
      <c r="E43" t="s">
        <v>437</v>
      </c>
      <c r="F43">
        <v>44</v>
      </c>
      <c r="G43">
        <v>111</v>
      </c>
      <c r="H43">
        <f t="shared" si="0"/>
        <v>12</v>
      </c>
    </row>
    <row r="44" spans="1:8" x14ac:dyDescent="0.25">
      <c r="A44">
        <v>417</v>
      </c>
      <c r="B44" t="str">
        <f>STANDINGS_SV[[#This Row],[Team]]&amp;STANDINGS_SV[[#This Row],[League]]</f>
        <v>High Hard OneMain Event Las Vegas April 1 League 2</v>
      </c>
      <c r="C44" t="s">
        <v>782</v>
      </c>
      <c r="D44" t="s">
        <v>29</v>
      </c>
      <c r="E44" t="s">
        <v>437</v>
      </c>
      <c r="F44">
        <v>32</v>
      </c>
      <c r="G44">
        <v>62</v>
      </c>
      <c r="H44">
        <f t="shared" si="0"/>
        <v>13</v>
      </c>
    </row>
    <row r="45" spans="1:8" x14ac:dyDescent="0.25">
      <c r="A45">
        <v>430</v>
      </c>
      <c r="B45" t="str">
        <f>STANDINGS_SV[[#This Row],[Team]]&amp;STANDINGS_SV[[#This Row],[League]]</f>
        <v>Black 11Main Event Las Vegas April 1 League 2</v>
      </c>
      <c r="C45" t="s">
        <v>702</v>
      </c>
      <c r="D45" t="s">
        <v>703</v>
      </c>
      <c r="E45" t="s">
        <v>437</v>
      </c>
      <c r="F45">
        <v>29</v>
      </c>
      <c r="G45">
        <v>49</v>
      </c>
      <c r="H45">
        <f t="shared" si="0"/>
        <v>14</v>
      </c>
    </row>
    <row r="46" spans="1:8" x14ac:dyDescent="0.25">
      <c r="A46">
        <v>448</v>
      </c>
      <c r="B46" t="str">
        <f>STANDINGS_SV[[#This Row],[Team]]&amp;STANDINGS_SV[[#This Row],[League]]</f>
        <v>Main Event LVMain Event Las Vegas April 1 League 2</v>
      </c>
      <c r="C46" t="s">
        <v>584</v>
      </c>
      <c r="D46" t="s">
        <v>90</v>
      </c>
      <c r="E46" t="s">
        <v>437</v>
      </c>
      <c r="F46">
        <v>22</v>
      </c>
      <c r="G46">
        <v>32</v>
      </c>
      <c r="H46">
        <f t="shared" si="0"/>
        <v>15</v>
      </c>
    </row>
    <row r="47" spans="1:8" x14ac:dyDescent="0.25">
      <c r="A47">
        <v>8</v>
      </c>
      <c r="B47" t="str">
        <f>STANDINGS_SV[[#This Row],[Team]]&amp;STANDINGS_SV[[#This Row],[League]]</f>
        <v>Worst Russians EverMain Event Las Vegas April 1 League 3</v>
      </c>
      <c r="C47" t="s">
        <v>159</v>
      </c>
      <c r="D47" t="s">
        <v>160</v>
      </c>
      <c r="E47" t="s">
        <v>407</v>
      </c>
      <c r="F47">
        <v>104</v>
      </c>
      <c r="G47">
        <v>473.5</v>
      </c>
      <c r="H47">
        <f t="shared" si="0"/>
        <v>1</v>
      </c>
    </row>
    <row r="48" spans="1:8" x14ac:dyDescent="0.25">
      <c r="A48">
        <v>23</v>
      </c>
      <c r="B48" t="str">
        <f>STANDINGS_SV[[#This Row],[Team]]&amp;STANDINGS_SV[[#This Row],[League]]</f>
        <v>Fire Dynasty BCMain Event Las Vegas April 1 League 3</v>
      </c>
      <c r="C48" t="s">
        <v>21</v>
      </c>
      <c r="D48" t="s">
        <v>22</v>
      </c>
      <c r="E48" t="s">
        <v>407</v>
      </c>
      <c r="F48">
        <v>95</v>
      </c>
      <c r="G48">
        <v>456</v>
      </c>
      <c r="H48">
        <f t="shared" si="0"/>
        <v>2</v>
      </c>
    </row>
    <row r="49" spans="1:8" x14ac:dyDescent="0.25">
      <c r="A49">
        <v>114</v>
      </c>
      <c r="B49" t="str">
        <f>STANDINGS_SV[[#This Row],[Team]]&amp;STANDINGS_SV[[#This Row],[League]]</f>
        <v>Sultans of SmackMain Event Las Vegas April 1 League 3</v>
      </c>
      <c r="C49" t="s">
        <v>98</v>
      </c>
      <c r="D49" t="s">
        <v>99</v>
      </c>
      <c r="E49" t="s">
        <v>407</v>
      </c>
      <c r="F49">
        <v>78</v>
      </c>
      <c r="G49">
        <v>371</v>
      </c>
      <c r="H49">
        <f t="shared" si="0"/>
        <v>3</v>
      </c>
    </row>
    <row r="50" spans="1:8" x14ac:dyDescent="0.25">
      <c r="A50">
        <v>176</v>
      </c>
      <c r="B50" t="str">
        <f>STANDINGS_SV[[#This Row],[Team]]&amp;STANDINGS_SV[[#This Row],[League]]</f>
        <v>Team ChristensonMain Event Las Vegas April 1 League 3</v>
      </c>
      <c r="C50" t="s">
        <v>332</v>
      </c>
      <c r="D50" t="s">
        <v>68</v>
      </c>
      <c r="E50" t="s">
        <v>407</v>
      </c>
      <c r="F50">
        <v>71</v>
      </c>
      <c r="G50">
        <v>307</v>
      </c>
      <c r="H50">
        <f t="shared" si="0"/>
        <v>4</v>
      </c>
    </row>
    <row r="51" spans="1:8" x14ac:dyDescent="0.25">
      <c r="A51">
        <v>199</v>
      </c>
      <c r="B51" t="str">
        <f>STANDINGS_SV[[#This Row],[Team]]&amp;STANDINGS_SV[[#This Row],[League]]</f>
        <v>FLAWLESS VICTORYMain Event Las Vegas April 1 League 3</v>
      </c>
      <c r="C51" t="s">
        <v>264</v>
      </c>
      <c r="D51" t="s">
        <v>265</v>
      </c>
      <c r="E51" t="s">
        <v>407</v>
      </c>
      <c r="F51">
        <v>68</v>
      </c>
      <c r="G51">
        <v>278.5</v>
      </c>
      <c r="H51">
        <f t="shared" si="0"/>
        <v>5</v>
      </c>
    </row>
    <row r="52" spans="1:8" x14ac:dyDescent="0.25">
      <c r="A52">
        <v>203</v>
      </c>
      <c r="B52" t="str">
        <f>STANDINGS_SV[[#This Row],[Team]]&amp;STANDINGS_SV[[#This Row],[League]]</f>
        <v>Spinning DecompositionMain Event Las Vegas April 1 League 3</v>
      </c>
      <c r="C52" t="s">
        <v>785</v>
      </c>
      <c r="D52" t="s">
        <v>390</v>
      </c>
      <c r="E52" t="s">
        <v>407</v>
      </c>
      <c r="F52">
        <v>68</v>
      </c>
      <c r="G52">
        <v>278.5</v>
      </c>
      <c r="H52">
        <f t="shared" si="0"/>
        <v>6</v>
      </c>
    </row>
    <row r="53" spans="1:8" x14ac:dyDescent="0.25">
      <c r="A53">
        <v>234</v>
      </c>
      <c r="B53" t="str">
        <f>STANDINGS_SV[[#This Row],[Team]]&amp;STANDINGS_SV[[#This Row],[League]]</f>
        <v>Walla WallaMain Event Las Vegas April 1 League 3</v>
      </c>
      <c r="C53" t="s">
        <v>788</v>
      </c>
      <c r="D53" t="s">
        <v>789</v>
      </c>
      <c r="E53" t="s">
        <v>407</v>
      </c>
      <c r="F53">
        <v>65</v>
      </c>
      <c r="G53">
        <v>250</v>
      </c>
      <c r="H53">
        <f t="shared" si="0"/>
        <v>7</v>
      </c>
    </row>
    <row r="54" spans="1:8" x14ac:dyDescent="0.25">
      <c r="A54">
        <v>236</v>
      </c>
      <c r="B54" t="str">
        <f>STANDINGS_SV[[#This Row],[Team]]&amp;STANDINGS_SV[[#This Row],[League]]</f>
        <v>Bama #1Main Event Las Vegas April 1 League 3</v>
      </c>
      <c r="C54" t="s">
        <v>367</v>
      </c>
      <c r="D54" t="s">
        <v>127</v>
      </c>
      <c r="E54" t="s">
        <v>407</v>
      </c>
      <c r="F54">
        <v>64</v>
      </c>
      <c r="G54">
        <v>239.5</v>
      </c>
      <c r="H54">
        <f t="shared" si="0"/>
        <v>8</v>
      </c>
    </row>
    <row r="55" spans="1:8" x14ac:dyDescent="0.25">
      <c r="A55">
        <v>243</v>
      </c>
      <c r="B55" t="str">
        <f>STANDINGS_SV[[#This Row],[Team]]&amp;STANDINGS_SV[[#This Row],[League]]</f>
        <v>Story TimeMain Event Las Vegas April 1 League 3</v>
      </c>
      <c r="C55" t="s">
        <v>701</v>
      </c>
      <c r="D55" t="s">
        <v>177</v>
      </c>
      <c r="E55" t="s">
        <v>407</v>
      </c>
      <c r="F55">
        <v>64</v>
      </c>
      <c r="G55">
        <v>239.5</v>
      </c>
      <c r="H55">
        <f t="shared" si="0"/>
        <v>9</v>
      </c>
    </row>
    <row r="56" spans="1:8" x14ac:dyDescent="0.25">
      <c r="A56">
        <v>263</v>
      </c>
      <c r="B56" t="str">
        <f>STANDINGS_SV[[#This Row],[Team]]&amp;STANDINGS_SV[[#This Row],[League]]</f>
        <v>Team CameronMain Event Las Vegas April 1 League 3</v>
      </c>
      <c r="C56" t="s">
        <v>85</v>
      </c>
      <c r="D56" t="s">
        <v>86</v>
      </c>
      <c r="E56" t="s">
        <v>407</v>
      </c>
      <c r="F56">
        <v>61</v>
      </c>
      <c r="G56">
        <v>221.5</v>
      </c>
      <c r="H56">
        <f t="shared" si="0"/>
        <v>10</v>
      </c>
    </row>
    <row r="57" spans="1:8" x14ac:dyDescent="0.25">
      <c r="A57">
        <v>298</v>
      </c>
      <c r="B57" t="str">
        <f>STANDINGS_SV[[#This Row],[Team]]&amp;STANDINGS_SV[[#This Row],[League]]</f>
        <v>Low TalkersMain Event Las Vegas April 1 League 3</v>
      </c>
      <c r="C57" t="s">
        <v>189</v>
      </c>
      <c r="D57" t="s">
        <v>190</v>
      </c>
      <c r="E57" t="s">
        <v>407</v>
      </c>
      <c r="F57">
        <v>55</v>
      </c>
      <c r="G57">
        <v>182</v>
      </c>
      <c r="H57">
        <f t="shared" si="0"/>
        <v>11</v>
      </c>
    </row>
    <row r="58" spans="1:8" x14ac:dyDescent="0.25">
      <c r="A58">
        <v>315</v>
      </c>
      <c r="B58" t="str">
        <f>STANDINGS_SV[[#This Row],[Team]]&amp;STANDINGS_SV[[#This Row],[League]]</f>
        <v>Team DoyleMain Event Las Vegas April 1 League 3</v>
      </c>
      <c r="C58" t="s">
        <v>363</v>
      </c>
      <c r="D58" t="s">
        <v>44</v>
      </c>
      <c r="E58" t="s">
        <v>407</v>
      </c>
      <c r="F58">
        <v>53</v>
      </c>
      <c r="G58">
        <v>168</v>
      </c>
      <c r="H58">
        <f t="shared" si="0"/>
        <v>12</v>
      </c>
    </row>
    <row r="59" spans="1:8" x14ac:dyDescent="0.25">
      <c r="A59">
        <v>388</v>
      </c>
      <c r="B59" t="str">
        <f>STANDINGS_SV[[#This Row],[Team]]&amp;STANDINGS_SV[[#This Row],[League]]</f>
        <v>Party TitMain Event Las Vegas April 1 League 3</v>
      </c>
      <c r="C59" t="s">
        <v>699</v>
      </c>
      <c r="D59" t="s">
        <v>700</v>
      </c>
      <c r="E59" t="s">
        <v>407</v>
      </c>
      <c r="F59">
        <v>41</v>
      </c>
      <c r="G59">
        <v>93.5</v>
      </c>
      <c r="H59">
        <f t="shared" si="0"/>
        <v>13</v>
      </c>
    </row>
    <row r="60" spans="1:8" x14ac:dyDescent="0.25">
      <c r="A60">
        <v>402</v>
      </c>
      <c r="B60" t="str">
        <f>STANDINGS_SV[[#This Row],[Team]]&amp;STANDINGS_SV[[#This Row],[League]]</f>
        <v>Lamentation of Their WomenMain Event Las Vegas April 1 League 3</v>
      </c>
      <c r="C60" t="s">
        <v>742</v>
      </c>
      <c r="D60" t="s">
        <v>743</v>
      </c>
      <c r="E60" t="s">
        <v>407</v>
      </c>
      <c r="F60">
        <v>37</v>
      </c>
      <c r="G60">
        <v>78</v>
      </c>
      <c r="H60">
        <f t="shared" si="0"/>
        <v>14</v>
      </c>
    </row>
    <row r="61" spans="1:8" x14ac:dyDescent="0.25">
      <c r="A61">
        <v>444</v>
      </c>
      <c r="B61" t="str">
        <f>STANDINGS_SV[[#This Row],[Team]]&amp;STANDINGS_SV[[#This Row],[League]]</f>
        <v>ctm lvMain Event Las Vegas April 1 League 3</v>
      </c>
      <c r="C61" t="s">
        <v>832</v>
      </c>
      <c r="D61" t="s">
        <v>93</v>
      </c>
      <c r="E61" t="s">
        <v>407</v>
      </c>
      <c r="F61">
        <v>24</v>
      </c>
      <c r="G61">
        <v>39</v>
      </c>
      <c r="H61">
        <f t="shared" si="0"/>
        <v>15</v>
      </c>
    </row>
    <row r="62" spans="1:8" x14ac:dyDescent="0.25">
      <c r="A62">
        <v>70</v>
      </c>
      <c r="B62" t="str">
        <f>STANDINGS_SV[[#This Row],[Team]]&amp;STANDINGS_SV[[#This Row],[League]]</f>
        <v>Waffle HouseMain Event Las Vegas April 1 League 4</v>
      </c>
      <c r="C62" t="s">
        <v>621</v>
      </c>
      <c r="D62" t="s">
        <v>622</v>
      </c>
      <c r="E62" t="s">
        <v>459</v>
      </c>
      <c r="F62">
        <v>85</v>
      </c>
      <c r="G62">
        <v>413.5</v>
      </c>
      <c r="H62">
        <f t="shared" si="0"/>
        <v>1</v>
      </c>
    </row>
    <row r="63" spans="1:8" x14ac:dyDescent="0.25">
      <c r="A63">
        <v>72</v>
      </c>
      <c r="B63" t="str">
        <f>STANDINGS_SV[[#This Row],[Team]]&amp;STANDINGS_SV[[#This Row],[League]]</f>
        <v>Cleveland DustmitesMain Event Las Vegas April 1 League 4</v>
      </c>
      <c r="C63" t="s">
        <v>397</v>
      </c>
      <c r="D63" t="s">
        <v>293</v>
      </c>
      <c r="E63" t="s">
        <v>459</v>
      </c>
      <c r="F63">
        <v>84</v>
      </c>
      <c r="G63">
        <v>407</v>
      </c>
      <c r="H63">
        <f t="shared" si="0"/>
        <v>2</v>
      </c>
    </row>
    <row r="64" spans="1:8" x14ac:dyDescent="0.25">
      <c r="A64">
        <v>78</v>
      </c>
      <c r="B64" t="str">
        <f>STANDINGS_SV[[#This Row],[Team]]&amp;STANDINGS_SV[[#This Row],[League]]</f>
        <v>Miami MacMain Event Las Vegas April 1 League 4</v>
      </c>
      <c r="C64" t="s">
        <v>267</v>
      </c>
      <c r="D64" t="s">
        <v>268</v>
      </c>
      <c r="E64" t="s">
        <v>459</v>
      </c>
      <c r="F64">
        <v>83</v>
      </c>
      <c r="G64">
        <v>401</v>
      </c>
      <c r="H64">
        <f t="shared" si="0"/>
        <v>3</v>
      </c>
    </row>
    <row r="65" spans="1:8" x14ac:dyDescent="0.25">
      <c r="A65">
        <v>100</v>
      </c>
      <c r="B65" t="str">
        <f>STANDINGS_SV[[#This Row],[Team]]&amp;STANDINGS_SV[[#This Row],[League]]</f>
        <v>CC's DesperadosMain Event Las Vegas April 1 League 4</v>
      </c>
      <c r="C65" t="s">
        <v>157</v>
      </c>
      <c r="D65" t="s">
        <v>158</v>
      </c>
      <c r="E65" t="s">
        <v>459</v>
      </c>
      <c r="F65">
        <v>79</v>
      </c>
      <c r="G65">
        <v>379</v>
      </c>
      <c r="H65">
        <f t="shared" si="0"/>
        <v>4</v>
      </c>
    </row>
    <row r="66" spans="1:8" x14ac:dyDescent="0.25">
      <c r="A66">
        <v>111</v>
      </c>
      <c r="B66" t="str">
        <f>STANDINGS_SV[[#This Row],[Team]]&amp;STANDINGS_SV[[#This Row],[League]]</f>
        <v>PACO THYMEMain Event Las Vegas April 1 League 4</v>
      </c>
      <c r="C66" t="s">
        <v>80</v>
      </c>
      <c r="D66" t="s">
        <v>81</v>
      </c>
      <c r="E66" t="s">
        <v>459</v>
      </c>
      <c r="F66">
        <v>78</v>
      </c>
      <c r="G66">
        <v>371</v>
      </c>
      <c r="H66">
        <f t="shared" ref="H66:H129" si="1">IF(E66=E65,H65+1,1)</f>
        <v>5</v>
      </c>
    </row>
    <row r="67" spans="1:8" x14ac:dyDescent="0.25">
      <c r="A67">
        <v>153</v>
      </c>
      <c r="B67" t="str">
        <f>STANDINGS_SV[[#This Row],[Team]]&amp;STANDINGS_SV[[#This Row],[League]]</f>
        <v>Fossy's StokedMain Event Las Vegas April 1 League 4</v>
      </c>
      <c r="C67" t="s">
        <v>593</v>
      </c>
      <c r="D67" t="s">
        <v>35</v>
      </c>
      <c r="E67" t="s">
        <v>459</v>
      </c>
      <c r="F67">
        <v>73</v>
      </c>
      <c r="G67">
        <v>326.5</v>
      </c>
      <c r="H67">
        <f t="shared" si="1"/>
        <v>6</v>
      </c>
    </row>
    <row r="68" spans="1:8" x14ac:dyDescent="0.25">
      <c r="A68">
        <v>157</v>
      </c>
      <c r="B68" t="str">
        <f>STANDINGS_SV[[#This Row],[Team]]&amp;STANDINGS_SV[[#This Row],[League]]</f>
        <v>Stricks SlumpBusters 3Main Event Las Vegas April 1 League 4</v>
      </c>
      <c r="C68" t="s">
        <v>683</v>
      </c>
      <c r="D68" t="s">
        <v>245</v>
      </c>
      <c r="E68" t="s">
        <v>459</v>
      </c>
      <c r="F68">
        <v>73</v>
      </c>
      <c r="G68">
        <v>326.5</v>
      </c>
      <c r="H68">
        <f t="shared" si="1"/>
        <v>7</v>
      </c>
    </row>
    <row r="69" spans="1:8" x14ac:dyDescent="0.25">
      <c r="A69">
        <v>218</v>
      </c>
      <c r="B69" t="str">
        <f>STANDINGS_SV[[#This Row],[Team]]&amp;STANDINGS_SV[[#This Row],[League]]</f>
        <v>MANKIND NATION &amp; SEABASSMain Event Las Vegas April 1 League 4</v>
      </c>
      <c r="C69" t="s">
        <v>209</v>
      </c>
      <c r="D69" t="s">
        <v>210</v>
      </c>
      <c r="E69" t="s">
        <v>459</v>
      </c>
      <c r="F69">
        <v>66</v>
      </c>
      <c r="G69">
        <v>261</v>
      </c>
      <c r="H69">
        <f t="shared" si="1"/>
        <v>8</v>
      </c>
    </row>
    <row r="70" spans="1:8" x14ac:dyDescent="0.25">
      <c r="A70">
        <v>259</v>
      </c>
      <c r="B70" t="str">
        <f>STANDINGS_SV[[#This Row],[Team]]&amp;STANDINGS_SV[[#This Row],[League]]</f>
        <v>Main Squeeze 2Main Event Las Vegas April 1 League 4</v>
      </c>
      <c r="C70" t="s">
        <v>512</v>
      </c>
      <c r="D70" t="s">
        <v>238</v>
      </c>
      <c r="E70" t="s">
        <v>459</v>
      </c>
      <c r="F70">
        <v>61</v>
      </c>
      <c r="G70">
        <v>221.5</v>
      </c>
      <c r="H70">
        <f t="shared" si="1"/>
        <v>9</v>
      </c>
    </row>
    <row r="71" spans="1:8" x14ac:dyDescent="0.25">
      <c r="A71">
        <v>268</v>
      </c>
      <c r="B71" t="str">
        <f>STANDINGS_SV[[#This Row],[Team]]&amp;STANDINGS_SV[[#This Row],[League]]</f>
        <v>deadmoney6Main Event Las Vegas April 1 League 4</v>
      </c>
      <c r="C71" t="s">
        <v>308</v>
      </c>
      <c r="D71" t="s">
        <v>53</v>
      </c>
      <c r="E71" t="s">
        <v>459</v>
      </c>
      <c r="F71">
        <v>60</v>
      </c>
      <c r="G71">
        <v>215</v>
      </c>
      <c r="H71">
        <f t="shared" si="1"/>
        <v>10</v>
      </c>
    </row>
    <row r="72" spans="1:8" x14ac:dyDescent="0.25">
      <c r="A72">
        <v>405</v>
      </c>
      <c r="B72" t="str">
        <f>STANDINGS_SV[[#This Row],[Team]]&amp;STANDINGS_SV[[#This Row],[League]]</f>
        <v>The Yellow JerseysMain Event Las Vegas April 1 League 4</v>
      </c>
      <c r="C72" t="s">
        <v>790</v>
      </c>
      <c r="D72" t="s">
        <v>792</v>
      </c>
      <c r="E72" t="s">
        <v>459</v>
      </c>
      <c r="F72">
        <v>37</v>
      </c>
      <c r="G72">
        <v>78</v>
      </c>
      <c r="H72">
        <f t="shared" si="1"/>
        <v>11</v>
      </c>
    </row>
    <row r="73" spans="1:8" x14ac:dyDescent="0.25">
      <c r="A73">
        <v>406</v>
      </c>
      <c r="B73" t="str">
        <f>STANDINGS_SV[[#This Row],[Team]]&amp;STANDINGS_SV[[#This Row],[League]]</f>
        <v>King of QueensMain Event Las Vegas April 1 League 4</v>
      </c>
      <c r="C73" t="s">
        <v>105</v>
      </c>
      <c r="D73" t="s">
        <v>106</v>
      </c>
      <c r="E73" t="s">
        <v>459</v>
      </c>
      <c r="F73">
        <v>36</v>
      </c>
      <c r="G73">
        <v>73.5</v>
      </c>
      <c r="H73">
        <f t="shared" si="1"/>
        <v>12</v>
      </c>
    </row>
    <row r="74" spans="1:8" x14ac:dyDescent="0.25">
      <c r="A74">
        <v>416</v>
      </c>
      <c r="B74" t="str">
        <f>STANDINGS_SV[[#This Row],[Team]]&amp;STANDINGS_SV[[#This Row],[League]]</f>
        <v>The Gamblers 2017Main Event Las Vegas April 1 League 4</v>
      </c>
      <c r="C74" t="s">
        <v>732</v>
      </c>
      <c r="D74" t="s">
        <v>733</v>
      </c>
      <c r="E74" t="s">
        <v>459</v>
      </c>
      <c r="F74">
        <v>33</v>
      </c>
      <c r="G74">
        <v>65.5</v>
      </c>
      <c r="H74">
        <f t="shared" si="1"/>
        <v>13</v>
      </c>
    </row>
    <row r="75" spans="1:8" x14ac:dyDescent="0.25">
      <c r="A75">
        <v>420</v>
      </c>
      <c r="B75" t="str">
        <f>STANDINGS_SV[[#This Row],[Team]]&amp;STANDINGS_SV[[#This Row],[League]]</f>
        <v>Not My YearMain Event Las Vegas April 1 League 4</v>
      </c>
      <c r="C75" t="s">
        <v>530</v>
      </c>
      <c r="D75" t="s">
        <v>28</v>
      </c>
      <c r="E75" t="s">
        <v>459</v>
      </c>
      <c r="F75">
        <v>32</v>
      </c>
      <c r="G75">
        <v>62</v>
      </c>
      <c r="H75">
        <f t="shared" si="1"/>
        <v>14</v>
      </c>
    </row>
    <row r="76" spans="1:8" x14ac:dyDescent="0.25">
      <c r="A76">
        <v>437</v>
      </c>
      <c r="B76" t="str">
        <f>STANDINGS_SV[[#This Row],[Team]]&amp;STANDINGS_SV[[#This Row],[League]]</f>
        <v>Nellie BeesMain Event Las Vegas April 1 League 4</v>
      </c>
      <c r="C76" t="s">
        <v>532</v>
      </c>
      <c r="D76" t="s">
        <v>533</v>
      </c>
      <c r="E76" t="s">
        <v>459</v>
      </c>
      <c r="F76">
        <v>27</v>
      </c>
      <c r="G76">
        <v>44</v>
      </c>
      <c r="H76">
        <f t="shared" si="1"/>
        <v>15</v>
      </c>
    </row>
    <row r="77" spans="1:8" x14ac:dyDescent="0.25">
      <c r="A77">
        <v>2</v>
      </c>
      <c r="B77" t="str">
        <f>STANDINGS_SV[[#This Row],[Team]]&amp;STANDINGS_SV[[#This Row],[League]]</f>
        <v>Dude, it's Football Season!!!Main Event Las Vegas April 1 League 5</v>
      </c>
      <c r="C77" t="s">
        <v>557</v>
      </c>
      <c r="D77" t="s">
        <v>255</v>
      </c>
      <c r="E77" t="s">
        <v>434</v>
      </c>
      <c r="F77">
        <v>125</v>
      </c>
      <c r="G77">
        <v>479</v>
      </c>
      <c r="H77">
        <f t="shared" si="1"/>
        <v>1</v>
      </c>
    </row>
    <row r="78" spans="1:8" x14ac:dyDescent="0.25">
      <c r="A78">
        <v>71</v>
      </c>
      <c r="B78" t="str">
        <f>STANDINGS_SV[[#This Row],[Team]]&amp;STANDINGS_SV[[#This Row],[League]]</f>
        <v>Bronx Yankees (ME2)Main Event Las Vegas April 1 League 5</v>
      </c>
      <c r="C78" t="s">
        <v>143</v>
      </c>
      <c r="D78" t="s">
        <v>88</v>
      </c>
      <c r="E78" t="s">
        <v>434</v>
      </c>
      <c r="F78">
        <v>84</v>
      </c>
      <c r="G78">
        <v>407</v>
      </c>
      <c r="H78">
        <f t="shared" si="1"/>
        <v>2</v>
      </c>
    </row>
    <row r="79" spans="1:8" x14ac:dyDescent="0.25">
      <c r="A79">
        <v>109</v>
      </c>
      <c r="B79" t="str">
        <f>STANDINGS_SV[[#This Row],[Team]]&amp;STANDINGS_SV[[#This Row],[League]]</f>
        <v>Hungry HipposMain Event Las Vegas April 1 League 5</v>
      </c>
      <c r="C79" t="s">
        <v>518</v>
      </c>
      <c r="D79" t="s">
        <v>519</v>
      </c>
      <c r="E79" t="s">
        <v>434</v>
      </c>
      <c r="F79">
        <v>78</v>
      </c>
      <c r="G79">
        <v>371</v>
      </c>
      <c r="H79">
        <f t="shared" si="1"/>
        <v>3</v>
      </c>
    </row>
    <row r="80" spans="1:8" x14ac:dyDescent="0.25">
      <c r="A80">
        <v>132</v>
      </c>
      <c r="B80" t="str">
        <f>STANDINGS_SV[[#This Row],[Team]]&amp;STANDINGS_SV[[#This Row],[League]]</f>
        <v>Team WithrowMain Event Las Vegas April 1 League 5</v>
      </c>
      <c r="C80" t="s">
        <v>433</v>
      </c>
      <c r="D80" t="s">
        <v>435</v>
      </c>
      <c r="E80" t="s">
        <v>434</v>
      </c>
      <c r="F80">
        <v>76</v>
      </c>
      <c r="G80">
        <v>352.5</v>
      </c>
      <c r="H80">
        <f t="shared" si="1"/>
        <v>4</v>
      </c>
    </row>
    <row r="81" spans="1:8" x14ac:dyDescent="0.25">
      <c r="A81">
        <v>139</v>
      </c>
      <c r="B81" t="str">
        <f>STANDINGS_SV[[#This Row],[Team]]&amp;STANDINGS_SV[[#This Row],[League]]</f>
        <v>Cali CartelMain Event Las Vegas April 1 League 5</v>
      </c>
      <c r="C81" t="s">
        <v>133</v>
      </c>
      <c r="D81" t="s">
        <v>134</v>
      </c>
      <c r="E81" t="s">
        <v>434</v>
      </c>
      <c r="F81">
        <v>74</v>
      </c>
      <c r="G81">
        <v>337</v>
      </c>
      <c r="H81">
        <f t="shared" si="1"/>
        <v>5</v>
      </c>
    </row>
    <row r="82" spans="1:8" x14ac:dyDescent="0.25">
      <c r="A82">
        <v>147</v>
      </c>
      <c r="B82" t="str">
        <f>STANDINGS_SV[[#This Row],[Team]]&amp;STANDINGS_SV[[#This Row],[League]]</f>
        <v>Stewie's Team 2Main Event Las Vegas April 1 League 5</v>
      </c>
      <c r="C82" t="s">
        <v>772</v>
      </c>
      <c r="D82" t="s">
        <v>271</v>
      </c>
      <c r="E82" t="s">
        <v>434</v>
      </c>
      <c r="F82">
        <v>74</v>
      </c>
      <c r="G82">
        <v>337</v>
      </c>
      <c r="H82">
        <f t="shared" si="1"/>
        <v>6</v>
      </c>
    </row>
    <row r="83" spans="1:8" x14ac:dyDescent="0.25">
      <c r="A83">
        <v>158</v>
      </c>
      <c r="B83" t="str">
        <f>STANDINGS_SV[[#This Row],[Team]]&amp;STANDINGS_SV[[#This Row],[League]]</f>
        <v>Team RobinsonMain Event Las Vegas April 1 League 5</v>
      </c>
      <c r="C83" t="s">
        <v>59</v>
      </c>
      <c r="D83" t="s">
        <v>60</v>
      </c>
      <c r="E83" t="s">
        <v>434</v>
      </c>
      <c r="F83">
        <v>73</v>
      </c>
      <c r="G83">
        <v>326.5</v>
      </c>
      <c r="H83">
        <f t="shared" si="1"/>
        <v>7</v>
      </c>
    </row>
    <row r="84" spans="1:8" x14ac:dyDescent="0.25">
      <c r="A84">
        <v>180</v>
      </c>
      <c r="B84" t="str">
        <f>STANDINGS_SV[[#This Row],[Team]]&amp;STANDINGS_SV[[#This Row],[League]]</f>
        <v>Texas ConnectionMain Event Las Vegas April 1 League 5</v>
      </c>
      <c r="C84" t="s">
        <v>165</v>
      </c>
      <c r="D84" t="s">
        <v>19</v>
      </c>
      <c r="E84" t="s">
        <v>434</v>
      </c>
      <c r="F84">
        <v>71</v>
      </c>
      <c r="G84">
        <v>307</v>
      </c>
      <c r="H84">
        <f t="shared" si="1"/>
        <v>8</v>
      </c>
    </row>
    <row r="85" spans="1:8" x14ac:dyDescent="0.25">
      <c r="A85">
        <v>254</v>
      </c>
      <c r="B85" t="str">
        <f>STANDINGS_SV[[#This Row],[Team]]&amp;STANDINGS_SV[[#This Row],[League]]</f>
        <v>Man In BlackMain Event Las Vegas April 1 League 5</v>
      </c>
      <c r="C85" t="s">
        <v>514</v>
      </c>
      <c r="D85" t="s">
        <v>212</v>
      </c>
      <c r="E85" t="s">
        <v>434</v>
      </c>
      <c r="F85">
        <v>62</v>
      </c>
      <c r="G85">
        <v>227.5</v>
      </c>
      <c r="H85">
        <f t="shared" si="1"/>
        <v>9</v>
      </c>
    </row>
    <row r="86" spans="1:8" x14ac:dyDescent="0.25">
      <c r="A86">
        <v>266</v>
      </c>
      <c r="B86" t="str">
        <f>STANDINGS_SV[[#This Row],[Team]]&amp;STANDINGS_SV[[#This Row],[League]]</f>
        <v>Team EricksonMain Event Las Vegas April 1 League 5</v>
      </c>
      <c r="C86" t="s">
        <v>801</v>
      </c>
      <c r="D86" t="s">
        <v>138</v>
      </c>
      <c r="E86" t="s">
        <v>434</v>
      </c>
      <c r="F86">
        <v>60</v>
      </c>
      <c r="G86">
        <v>215</v>
      </c>
      <c r="H86">
        <f t="shared" si="1"/>
        <v>10</v>
      </c>
    </row>
    <row r="87" spans="1:8" x14ac:dyDescent="0.25">
      <c r="A87">
        <v>326</v>
      </c>
      <c r="B87" t="str">
        <f>STANDINGS_SV[[#This Row],[Team]]&amp;STANDINGS_SV[[#This Row],[League]]</f>
        <v>Slappy and PentawMain Event Las Vegas April 1 League 5</v>
      </c>
      <c r="C87" t="s">
        <v>552</v>
      </c>
      <c r="D87" t="s">
        <v>55</v>
      </c>
      <c r="E87" t="s">
        <v>434</v>
      </c>
      <c r="F87">
        <v>51</v>
      </c>
      <c r="G87">
        <v>155</v>
      </c>
      <c r="H87">
        <f t="shared" si="1"/>
        <v>11</v>
      </c>
    </row>
    <row r="88" spans="1:8" x14ac:dyDescent="0.25">
      <c r="A88">
        <v>355</v>
      </c>
      <c r="B88" t="str">
        <f>STANDINGS_SV[[#This Row],[Team]]&amp;STANDINGS_SV[[#This Row],[League]]</f>
        <v>Wags WarriorsMain Event Las Vegas April 1 League 5</v>
      </c>
      <c r="C88" t="s">
        <v>147</v>
      </c>
      <c r="D88" t="s">
        <v>148</v>
      </c>
      <c r="E88" t="s">
        <v>434</v>
      </c>
      <c r="F88">
        <v>46</v>
      </c>
      <c r="G88">
        <v>127</v>
      </c>
      <c r="H88">
        <f t="shared" si="1"/>
        <v>12</v>
      </c>
    </row>
    <row r="89" spans="1:8" x14ac:dyDescent="0.25">
      <c r="A89">
        <v>425</v>
      </c>
      <c r="B89" t="str">
        <f>STANDINGS_SV[[#This Row],[Team]]&amp;STANDINGS_SV[[#This Row],[League]]</f>
        <v>Is It Football Season Yet?Main Event Las Vegas April 1 League 5</v>
      </c>
      <c r="C89" t="s">
        <v>813</v>
      </c>
      <c r="D89" t="s">
        <v>814</v>
      </c>
      <c r="E89" t="s">
        <v>434</v>
      </c>
      <c r="F89">
        <v>31</v>
      </c>
      <c r="G89">
        <v>55.5</v>
      </c>
      <c r="H89">
        <f t="shared" si="1"/>
        <v>13</v>
      </c>
    </row>
    <row r="90" spans="1:8" x14ac:dyDescent="0.25">
      <c r="A90">
        <v>455</v>
      </c>
      <c r="B90" t="str">
        <f>STANDINGS_SV[[#This Row],[Team]]&amp;STANDINGS_SV[[#This Row],[League]]</f>
        <v>Ray Of LightMain Event Las Vegas April 1 League 5</v>
      </c>
      <c r="C90" t="s">
        <v>864</v>
      </c>
      <c r="D90" t="s">
        <v>51</v>
      </c>
      <c r="E90" t="s">
        <v>434</v>
      </c>
      <c r="F90">
        <v>19</v>
      </c>
      <c r="G90">
        <v>26</v>
      </c>
      <c r="H90">
        <f t="shared" si="1"/>
        <v>14</v>
      </c>
    </row>
    <row r="91" spans="1:8" x14ac:dyDescent="0.25">
      <c r="A91">
        <v>477</v>
      </c>
      <c r="B91" t="str">
        <f>STANDINGS_SV[[#This Row],[Team]]&amp;STANDINGS_SV[[#This Row],[League]]</f>
        <v>Cheaper cigsMain Event Las Vegas April 1 League 5</v>
      </c>
      <c r="C91" t="s">
        <v>585</v>
      </c>
      <c r="D91" t="s">
        <v>183</v>
      </c>
      <c r="E91" t="s">
        <v>434</v>
      </c>
      <c r="F91">
        <v>0</v>
      </c>
      <c r="G91">
        <v>2.5</v>
      </c>
      <c r="H91">
        <f t="shared" si="1"/>
        <v>15</v>
      </c>
    </row>
    <row r="92" spans="1:8" x14ac:dyDescent="0.25">
      <c r="A92">
        <v>16</v>
      </c>
      <c r="B92" t="str">
        <f>STANDINGS_SV[[#This Row],[Team]]&amp;STANDINGS_SV[[#This Row],[League]]</f>
        <v>BABIP McBatflipsMain Event Las Vegas April 1 League 6</v>
      </c>
      <c r="C92" t="s">
        <v>305</v>
      </c>
      <c r="D92" t="s">
        <v>24</v>
      </c>
      <c r="E92" t="s">
        <v>430</v>
      </c>
      <c r="F92">
        <v>98</v>
      </c>
      <c r="G92">
        <v>465</v>
      </c>
      <c r="H92">
        <f t="shared" si="1"/>
        <v>1</v>
      </c>
    </row>
    <row r="93" spans="1:8" x14ac:dyDescent="0.25">
      <c r="A93">
        <v>27</v>
      </c>
      <c r="B93" t="str">
        <f>STANDINGS_SV[[#This Row],[Team]]&amp;STANDINGS_SV[[#This Row],[League]]</f>
        <v>Quahogs ME LVMain Event Las Vegas April 1 League 6</v>
      </c>
      <c r="C93" t="s">
        <v>612</v>
      </c>
      <c r="D93" t="s">
        <v>154</v>
      </c>
      <c r="E93" t="s">
        <v>430</v>
      </c>
      <c r="F93">
        <v>95</v>
      </c>
      <c r="G93">
        <v>456</v>
      </c>
      <c r="H93">
        <f t="shared" si="1"/>
        <v>2</v>
      </c>
    </row>
    <row r="94" spans="1:8" x14ac:dyDescent="0.25">
      <c r="A94">
        <v>80</v>
      </c>
      <c r="B94" t="str">
        <f>STANDINGS_SV[[#This Row],[Team]]&amp;STANDINGS_SV[[#This Row],[League]]</f>
        <v>RotoGut MainMain Event Las Vegas April 1 League 6</v>
      </c>
      <c r="C94" t="s">
        <v>429</v>
      </c>
      <c r="D94" t="s">
        <v>116</v>
      </c>
      <c r="E94" t="s">
        <v>430</v>
      </c>
      <c r="F94">
        <v>83</v>
      </c>
      <c r="G94">
        <v>401</v>
      </c>
      <c r="H94">
        <f t="shared" si="1"/>
        <v>3</v>
      </c>
    </row>
    <row r="95" spans="1:8" x14ac:dyDescent="0.25">
      <c r="A95">
        <v>87</v>
      </c>
      <c r="B95" t="str">
        <f>STANDINGS_SV[[#This Row],[Team]]&amp;STANDINGS_SV[[#This Row],[League]]</f>
        <v>The Goofy BastardsMain Event Las Vegas April 1 League 6</v>
      </c>
      <c r="C95" t="s">
        <v>383</v>
      </c>
      <c r="D95" t="s">
        <v>384</v>
      </c>
      <c r="E95" t="s">
        <v>430</v>
      </c>
      <c r="F95">
        <v>82</v>
      </c>
      <c r="G95">
        <v>395.5</v>
      </c>
      <c r="H95">
        <f t="shared" si="1"/>
        <v>4</v>
      </c>
    </row>
    <row r="96" spans="1:8" x14ac:dyDescent="0.25">
      <c r="A96">
        <v>135</v>
      </c>
      <c r="B96" t="str">
        <f>STANDINGS_SV[[#This Row],[Team]]&amp;STANDINGS_SV[[#This Row],[League]]</f>
        <v>Serenity Now! LVMain Event Las Vegas April 1 League 6</v>
      </c>
      <c r="C96" t="s">
        <v>499</v>
      </c>
      <c r="D96" t="s">
        <v>198</v>
      </c>
      <c r="E96" t="s">
        <v>430</v>
      </c>
      <c r="F96">
        <v>75</v>
      </c>
      <c r="G96">
        <v>345</v>
      </c>
      <c r="H96">
        <f t="shared" si="1"/>
        <v>5</v>
      </c>
    </row>
    <row r="97" spans="1:8" x14ac:dyDescent="0.25">
      <c r="A97">
        <v>142</v>
      </c>
      <c r="B97" t="str">
        <f>STANDINGS_SV[[#This Row],[Team]]&amp;STANDINGS_SV[[#This Row],[League]]</f>
        <v>Glenneration XMain Event Las Vegas April 1 League 6</v>
      </c>
      <c r="C97" t="s">
        <v>145</v>
      </c>
      <c r="D97" t="s">
        <v>146</v>
      </c>
      <c r="E97" t="s">
        <v>430</v>
      </c>
      <c r="F97">
        <v>74</v>
      </c>
      <c r="G97">
        <v>337</v>
      </c>
      <c r="H97">
        <f t="shared" si="1"/>
        <v>6</v>
      </c>
    </row>
    <row r="98" spans="1:8" x14ac:dyDescent="0.25">
      <c r="A98">
        <v>144</v>
      </c>
      <c r="B98" t="str">
        <f>STANDINGS_SV[[#This Row],[Team]]&amp;STANDINGS_SV[[#This Row],[League]]</f>
        <v>Patches Meningoencephalitis Egg Layer 2Main Event Las Vegas April 1 League 6</v>
      </c>
      <c r="C98" t="s">
        <v>686</v>
      </c>
      <c r="D98" t="s">
        <v>687</v>
      </c>
      <c r="E98" t="s">
        <v>430</v>
      </c>
      <c r="F98">
        <v>74</v>
      </c>
      <c r="G98">
        <v>337</v>
      </c>
      <c r="H98">
        <f t="shared" si="1"/>
        <v>7</v>
      </c>
    </row>
    <row r="99" spans="1:8" x14ac:dyDescent="0.25">
      <c r="A99">
        <v>163</v>
      </c>
      <c r="B99" t="str">
        <f>STANDINGS_SV[[#This Row],[Team]]&amp;STANDINGS_SV[[#This Row],[League]]</f>
        <v>KILLEBREWMain Event Las Vegas April 1 League 6</v>
      </c>
      <c r="C99" t="s">
        <v>487</v>
      </c>
      <c r="D99" t="s">
        <v>176</v>
      </c>
      <c r="E99" t="s">
        <v>430</v>
      </c>
      <c r="F99">
        <v>72</v>
      </c>
      <c r="G99">
        <v>318</v>
      </c>
      <c r="H99">
        <f t="shared" si="1"/>
        <v>8</v>
      </c>
    </row>
    <row r="100" spans="1:8" x14ac:dyDescent="0.25">
      <c r="A100">
        <v>197</v>
      </c>
      <c r="B100" t="str">
        <f>STANDINGS_SV[[#This Row],[Team]]&amp;STANDINGS_SV[[#This Row],[League]]</f>
        <v>Team HillMain Event Las Vegas April 1 League 6</v>
      </c>
      <c r="C100" t="s">
        <v>747</v>
      </c>
      <c r="D100" t="s">
        <v>266</v>
      </c>
      <c r="E100" t="s">
        <v>430</v>
      </c>
      <c r="F100">
        <v>69</v>
      </c>
      <c r="G100">
        <v>287.5</v>
      </c>
      <c r="H100">
        <f t="shared" si="1"/>
        <v>9</v>
      </c>
    </row>
    <row r="101" spans="1:8" x14ac:dyDescent="0.25">
      <c r="A101">
        <v>206</v>
      </c>
      <c r="B101" t="str">
        <f>STANDINGS_SV[[#This Row],[Team]]&amp;STANDINGS_SV[[#This Row],[League]]</f>
        <v>Team enfieldMain Event Las Vegas April 1 League 6</v>
      </c>
      <c r="C101" t="s">
        <v>204</v>
      </c>
      <c r="D101" t="s">
        <v>205</v>
      </c>
      <c r="E101" t="s">
        <v>430</v>
      </c>
      <c r="F101">
        <v>68</v>
      </c>
      <c r="G101">
        <v>278.5</v>
      </c>
      <c r="H101">
        <f t="shared" si="1"/>
        <v>10</v>
      </c>
    </row>
    <row r="102" spans="1:8" x14ac:dyDescent="0.25">
      <c r="A102">
        <v>272</v>
      </c>
      <c r="B102" t="str">
        <f>STANDINGS_SV[[#This Row],[Team]]&amp;STANDINGS_SV[[#This Row],[League]]</f>
        <v>Four Headed MonstersMain Event Las Vegas April 1 League 6</v>
      </c>
      <c r="C102" t="s">
        <v>310</v>
      </c>
      <c r="D102" t="s">
        <v>263</v>
      </c>
      <c r="E102" t="s">
        <v>430</v>
      </c>
      <c r="F102">
        <v>59</v>
      </c>
      <c r="G102">
        <v>208.5</v>
      </c>
      <c r="H102">
        <f t="shared" si="1"/>
        <v>11</v>
      </c>
    </row>
    <row r="103" spans="1:8" x14ac:dyDescent="0.25">
      <c r="A103">
        <v>431</v>
      </c>
      <c r="B103" t="str">
        <f>STANDINGS_SV[[#This Row],[Team]]&amp;STANDINGS_SV[[#This Row],[League]]</f>
        <v>DukesMain Event Las Vegas April 1 League 6</v>
      </c>
      <c r="C103" t="s">
        <v>799</v>
      </c>
      <c r="D103" t="s">
        <v>800</v>
      </c>
      <c r="E103" t="s">
        <v>430</v>
      </c>
      <c r="F103">
        <v>29</v>
      </c>
      <c r="G103">
        <v>49</v>
      </c>
      <c r="H103">
        <f t="shared" si="1"/>
        <v>12</v>
      </c>
    </row>
    <row r="104" spans="1:8" x14ac:dyDescent="0.25">
      <c r="A104">
        <v>441</v>
      </c>
      <c r="B104" t="str">
        <f>STANDINGS_SV[[#This Row],[Team]]&amp;STANDINGS_SV[[#This Row],[League]]</f>
        <v>Big Bad Booty DaddyMain Event Las Vegas April 1 League 6</v>
      </c>
      <c r="C104" t="s">
        <v>570</v>
      </c>
      <c r="D104" t="s">
        <v>273</v>
      </c>
      <c r="E104" t="s">
        <v>430</v>
      </c>
      <c r="F104">
        <v>24</v>
      </c>
      <c r="G104">
        <v>39</v>
      </c>
      <c r="H104">
        <f t="shared" si="1"/>
        <v>13</v>
      </c>
    </row>
    <row r="105" spans="1:8" x14ac:dyDescent="0.25">
      <c r="A105">
        <v>457</v>
      </c>
      <c r="B105" t="str">
        <f>STANDINGS_SV[[#This Row],[Team]]&amp;STANDINGS_SV[[#This Row],[League]]</f>
        <v>Team ShookMain Event Las Vegas April 1 League 6</v>
      </c>
      <c r="C105" t="s">
        <v>323</v>
      </c>
      <c r="D105" t="s">
        <v>168</v>
      </c>
      <c r="E105" t="s">
        <v>430</v>
      </c>
      <c r="F105">
        <v>19</v>
      </c>
      <c r="G105">
        <v>26</v>
      </c>
      <c r="H105">
        <f t="shared" si="1"/>
        <v>14</v>
      </c>
    </row>
    <row r="106" spans="1:8" x14ac:dyDescent="0.25">
      <c r="A106">
        <v>469</v>
      </c>
      <c r="B106" t="str">
        <f>STANDINGS_SV[[#This Row],[Team]]&amp;STANDINGS_SV[[#This Row],[League]]</f>
        <v>Winter has comeMain Event Las Vegas April 1 League 6</v>
      </c>
      <c r="C106" t="s">
        <v>780</v>
      </c>
      <c r="D106" t="s">
        <v>281</v>
      </c>
      <c r="E106" t="s">
        <v>430</v>
      </c>
      <c r="F106">
        <v>11</v>
      </c>
      <c r="G106">
        <v>13</v>
      </c>
      <c r="H106">
        <f t="shared" si="1"/>
        <v>15</v>
      </c>
    </row>
    <row r="107" spans="1:8" x14ac:dyDescent="0.25">
      <c r="A107">
        <v>19</v>
      </c>
      <c r="B107" t="str">
        <f>STANDINGS_SV[[#This Row],[Team]]&amp;STANDINGS_SV[[#This Row],[League]]</f>
        <v>Low TalkersMain Event Las Vegas March 25 League 1</v>
      </c>
      <c r="C107" t="s">
        <v>189</v>
      </c>
      <c r="D107" t="s">
        <v>190</v>
      </c>
      <c r="E107" t="s">
        <v>474</v>
      </c>
      <c r="F107">
        <v>96</v>
      </c>
      <c r="G107">
        <v>461.5</v>
      </c>
      <c r="H107">
        <f t="shared" si="1"/>
        <v>1</v>
      </c>
    </row>
    <row r="108" spans="1:8" x14ac:dyDescent="0.25">
      <c r="A108">
        <v>64</v>
      </c>
      <c r="B108" t="str">
        <f>STANDINGS_SV[[#This Row],[Team]]&amp;STANDINGS_SV[[#This Row],[League]]</f>
        <v>Tigers SlappyMain Event Las Vegas March 25 League 1</v>
      </c>
      <c r="C108" t="s">
        <v>54</v>
      </c>
      <c r="D108" t="s">
        <v>55</v>
      </c>
      <c r="E108" t="s">
        <v>474</v>
      </c>
      <c r="F108">
        <v>86</v>
      </c>
      <c r="G108">
        <v>420.5</v>
      </c>
      <c r="H108">
        <f t="shared" si="1"/>
        <v>2</v>
      </c>
    </row>
    <row r="109" spans="1:8" x14ac:dyDescent="0.25">
      <c r="A109">
        <v>79</v>
      </c>
      <c r="B109" t="str">
        <f>STANDINGS_SV[[#This Row],[Team]]&amp;STANDINGS_SV[[#This Row],[League]]</f>
        <v>Perdido Street StationMain Event Las Vegas March 25 League 1</v>
      </c>
      <c r="C109" t="s">
        <v>605</v>
      </c>
      <c r="D109" t="s">
        <v>402</v>
      </c>
      <c r="E109" t="s">
        <v>474</v>
      </c>
      <c r="F109">
        <v>83</v>
      </c>
      <c r="G109">
        <v>401</v>
      </c>
      <c r="H109">
        <f t="shared" si="1"/>
        <v>3</v>
      </c>
    </row>
    <row r="110" spans="1:8" x14ac:dyDescent="0.25">
      <c r="A110">
        <v>138</v>
      </c>
      <c r="B110" t="str">
        <f>STANDINGS_SV[[#This Row],[Team]]&amp;STANDINGS_SV[[#This Row],[League]]</f>
        <v>Welcome to StevielandMain Event Las Vegas March 25 League 1</v>
      </c>
      <c r="C110" t="s">
        <v>96</v>
      </c>
      <c r="D110" t="s">
        <v>97</v>
      </c>
      <c r="E110" t="s">
        <v>474</v>
      </c>
      <c r="F110">
        <v>75</v>
      </c>
      <c r="G110">
        <v>345</v>
      </c>
      <c r="H110">
        <f t="shared" si="1"/>
        <v>4</v>
      </c>
    </row>
    <row r="111" spans="1:8" x14ac:dyDescent="0.25">
      <c r="A111">
        <v>151</v>
      </c>
      <c r="B111" t="str">
        <f>STANDINGS_SV[[#This Row],[Team]]&amp;STANDINGS_SV[[#This Row],[League]]</f>
        <v>Atlanta 4 4 4'sMain Event Las Vegas March 25 League 1</v>
      </c>
      <c r="C111" t="s">
        <v>387</v>
      </c>
      <c r="D111" t="s">
        <v>109</v>
      </c>
      <c r="E111" t="s">
        <v>474</v>
      </c>
      <c r="F111">
        <v>73</v>
      </c>
      <c r="G111">
        <v>326.5</v>
      </c>
      <c r="H111">
        <f t="shared" si="1"/>
        <v>5</v>
      </c>
    </row>
    <row r="112" spans="1:8" x14ac:dyDescent="0.25">
      <c r="A112">
        <v>164</v>
      </c>
      <c r="B112" t="str">
        <f>STANDINGS_SV[[#This Row],[Team]]&amp;STANDINGS_SV[[#This Row],[League]]</f>
        <v>Moose on the LooseMain Event Las Vegas March 25 League 1</v>
      </c>
      <c r="C112" t="s">
        <v>214</v>
      </c>
      <c r="D112" t="s">
        <v>65</v>
      </c>
      <c r="E112" t="s">
        <v>474</v>
      </c>
      <c r="F112">
        <v>72</v>
      </c>
      <c r="G112">
        <v>318</v>
      </c>
      <c r="H112">
        <f t="shared" si="1"/>
        <v>6</v>
      </c>
    </row>
    <row r="113" spans="1:8" x14ac:dyDescent="0.25">
      <c r="A113">
        <v>212</v>
      </c>
      <c r="B113" t="str">
        <f>STANDINGS_SV[[#This Row],[Team]]&amp;STANDINGS_SV[[#This Row],[League]]</f>
        <v>The Notorious C.O.Z.Main Event Las Vegas March 25 League 1</v>
      </c>
      <c r="C113" t="s">
        <v>491</v>
      </c>
      <c r="D113" t="s">
        <v>122</v>
      </c>
      <c r="E113" t="s">
        <v>474</v>
      </c>
      <c r="F113">
        <v>67</v>
      </c>
      <c r="G113">
        <v>270.5</v>
      </c>
      <c r="H113">
        <f t="shared" si="1"/>
        <v>7</v>
      </c>
    </row>
    <row r="114" spans="1:8" x14ac:dyDescent="0.25">
      <c r="A114">
        <v>252</v>
      </c>
      <c r="B114" t="str">
        <f>STANDINGS_SV[[#This Row],[Team]]&amp;STANDINGS_SV[[#This Row],[League]]</f>
        <v>*Rog*Main Event Las Vegas March 25 League 1</v>
      </c>
      <c r="C114" t="s">
        <v>488</v>
      </c>
      <c r="D114" t="s">
        <v>244</v>
      </c>
      <c r="E114" t="s">
        <v>474</v>
      </c>
      <c r="F114">
        <v>62</v>
      </c>
      <c r="G114">
        <v>227.5</v>
      </c>
      <c r="H114">
        <f t="shared" si="1"/>
        <v>8</v>
      </c>
    </row>
    <row r="115" spans="1:8" x14ac:dyDescent="0.25">
      <c r="A115">
        <v>335</v>
      </c>
      <c r="B115" t="str">
        <f>STANDINGS_SV[[#This Row],[Team]]&amp;STANDINGS_SV[[#This Row],[League]]</f>
        <v>The Flaming RoostersMain Event Las Vegas March 25 League 1</v>
      </c>
      <c r="C115" t="s">
        <v>169</v>
      </c>
      <c r="D115" t="s">
        <v>170</v>
      </c>
      <c r="E115" t="s">
        <v>474</v>
      </c>
      <c r="F115">
        <v>50</v>
      </c>
      <c r="G115">
        <v>149</v>
      </c>
      <c r="H115">
        <f t="shared" si="1"/>
        <v>9</v>
      </c>
    </row>
    <row r="116" spans="1:8" x14ac:dyDescent="0.25">
      <c r="A116">
        <v>346</v>
      </c>
      <c r="B116" t="str">
        <f>STANDINGS_SV[[#This Row],[Team]]&amp;STANDINGS_SV[[#This Row],[League]]</f>
        <v>TEAM RIVERA1Main Event Las Vegas March 25 League 1</v>
      </c>
      <c r="C116" t="s">
        <v>692</v>
      </c>
      <c r="D116" t="s">
        <v>693</v>
      </c>
      <c r="E116" t="s">
        <v>474</v>
      </c>
      <c r="F116">
        <v>48</v>
      </c>
      <c r="G116">
        <v>136.5</v>
      </c>
      <c r="H116">
        <f t="shared" si="1"/>
        <v>10</v>
      </c>
    </row>
    <row r="117" spans="1:8" x14ac:dyDescent="0.25">
      <c r="A117">
        <v>362</v>
      </c>
      <c r="B117" t="str">
        <f>STANDINGS_SV[[#This Row],[Team]]&amp;STANDINGS_SV[[#This Row],[League]]</f>
        <v>Prestige WorldwideMain Event Las Vegas March 25 League 1</v>
      </c>
      <c r="C117" t="s">
        <v>403</v>
      </c>
      <c r="D117" t="s">
        <v>404</v>
      </c>
      <c r="E117" t="s">
        <v>474</v>
      </c>
      <c r="F117">
        <v>45</v>
      </c>
      <c r="G117">
        <v>120</v>
      </c>
      <c r="H117">
        <f t="shared" si="1"/>
        <v>11</v>
      </c>
    </row>
    <row r="118" spans="1:8" x14ac:dyDescent="0.25">
      <c r="A118">
        <v>378</v>
      </c>
      <c r="B118" t="str">
        <f>STANDINGS_SV[[#This Row],[Team]]&amp;STANDINGS_SV[[#This Row],[League]]</f>
        <v>Doug's DawgsMain Event Las Vegas March 25 League 1</v>
      </c>
      <c r="C118" t="s">
        <v>31</v>
      </c>
      <c r="D118" t="s">
        <v>32</v>
      </c>
      <c r="E118" t="s">
        <v>474</v>
      </c>
      <c r="F118">
        <v>42</v>
      </c>
      <c r="G118">
        <v>99.5</v>
      </c>
      <c r="H118">
        <f t="shared" si="1"/>
        <v>12</v>
      </c>
    </row>
    <row r="119" spans="1:8" x14ac:dyDescent="0.25">
      <c r="A119">
        <v>384</v>
      </c>
      <c r="B119" t="str">
        <f>STANDINGS_SV[[#This Row],[Team]]&amp;STANDINGS_SV[[#This Row],[League]]</f>
        <v>Team ShairsonMain Event Las Vegas March 25 League 1</v>
      </c>
      <c r="C119" t="s">
        <v>860</v>
      </c>
      <c r="D119" t="s">
        <v>180</v>
      </c>
      <c r="E119" t="s">
        <v>474</v>
      </c>
      <c r="F119">
        <v>42</v>
      </c>
      <c r="G119">
        <v>99.5</v>
      </c>
      <c r="H119">
        <f t="shared" si="1"/>
        <v>13</v>
      </c>
    </row>
    <row r="120" spans="1:8" x14ac:dyDescent="0.25">
      <c r="A120">
        <v>423</v>
      </c>
      <c r="B120" t="str">
        <f>STANDINGS_SV[[#This Row],[Team]]&amp;STANDINGS_SV[[#This Row],[League]]</f>
        <v>Chip Chop ChipMain Event Las Vegas March 25 League 1</v>
      </c>
      <c r="C120" t="s">
        <v>586</v>
      </c>
      <c r="D120" t="s">
        <v>587</v>
      </c>
      <c r="E120" t="s">
        <v>474</v>
      </c>
      <c r="F120">
        <v>31</v>
      </c>
      <c r="G120">
        <v>55.5</v>
      </c>
      <c r="H120">
        <f t="shared" si="1"/>
        <v>14</v>
      </c>
    </row>
    <row r="121" spans="1:8" x14ac:dyDescent="0.25">
      <c r="A121">
        <v>453</v>
      </c>
      <c r="B121" t="str">
        <f>STANDINGS_SV[[#This Row],[Team]]&amp;STANDINGS_SV[[#This Row],[League]]</f>
        <v>CC's DesperadosMain Event Las Vegas March 25 League 1</v>
      </c>
      <c r="C121" t="s">
        <v>157</v>
      </c>
      <c r="D121" t="s">
        <v>158</v>
      </c>
      <c r="E121" t="s">
        <v>474</v>
      </c>
      <c r="F121">
        <v>19</v>
      </c>
      <c r="G121">
        <v>26</v>
      </c>
      <c r="H121">
        <f t="shared" si="1"/>
        <v>15</v>
      </c>
    </row>
    <row r="122" spans="1:8" x14ac:dyDescent="0.25">
      <c r="A122">
        <v>32</v>
      </c>
      <c r="B122" t="str">
        <f>STANDINGS_SV[[#This Row],[Team]]&amp;STANDINGS_SV[[#This Row],[League]]</f>
        <v>Dutch MafiaMain Event Las Vegas March 25 League 2</v>
      </c>
      <c r="C122" t="s">
        <v>222</v>
      </c>
      <c r="D122" t="s">
        <v>223</v>
      </c>
      <c r="E122" t="s">
        <v>453</v>
      </c>
      <c r="F122">
        <v>92</v>
      </c>
      <c r="G122">
        <v>446.5</v>
      </c>
      <c r="H122">
        <f t="shared" si="1"/>
        <v>1</v>
      </c>
    </row>
    <row r="123" spans="1:8" x14ac:dyDescent="0.25">
      <c r="A123">
        <v>38</v>
      </c>
      <c r="B123" t="str">
        <f>STANDINGS_SV[[#This Row],[Team]]&amp;STANDINGS_SV[[#This Row],[League]]</f>
        <v>Clown Question BroMain Event Las Vegas March 25 League 2</v>
      </c>
      <c r="C123" t="s">
        <v>562</v>
      </c>
      <c r="D123" t="s">
        <v>564</v>
      </c>
      <c r="E123" t="s">
        <v>453</v>
      </c>
      <c r="F123">
        <v>91</v>
      </c>
      <c r="G123">
        <v>442</v>
      </c>
      <c r="H123">
        <f t="shared" si="1"/>
        <v>2</v>
      </c>
    </row>
    <row r="124" spans="1:8" x14ac:dyDescent="0.25">
      <c r="A124">
        <v>110</v>
      </c>
      <c r="B124" t="str">
        <f>STANDINGS_SV[[#This Row],[Team]]&amp;STANDINGS_SV[[#This Row],[League]]</f>
        <v>MoneyMain Event Las Vegas March 25 League 2</v>
      </c>
      <c r="C124" t="s">
        <v>736</v>
      </c>
      <c r="D124" t="s">
        <v>67</v>
      </c>
      <c r="E124" t="s">
        <v>453</v>
      </c>
      <c r="F124">
        <v>78</v>
      </c>
      <c r="G124">
        <v>371</v>
      </c>
      <c r="H124">
        <f t="shared" si="1"/>
        <v>3</v>
      </c>
    </row>
    <row r="125" spans="1:8" x14ac:dyDescent="0.25">
      <c r="A125">
        <v>156</v>
      </c>
      <c r="B125" t="str">
        <f>STANDINGS_SV[[#This Row],[Team]]&amp;STANDINGS_SV[[#This Row],[League]]</f>
        <v>Rock n' PipesMain Event Las Vegas March 25 League 2</v>
      </c>
      <c r="C125" t="s">
        <v>666</v>
      </c>
      <c r="D125" t="s">
        <v>668</v>
      </c>
      <c r="E125" t="s">
        <v>453</v>
      </c>
      <c r="F125">
        <v>73</v>
      </c>
      <c r="G125">
        <v>326.5</v>
      </c>
      <c r="H125">
        <f t="shared" si="1"/>
        <v>4</v>
      </c>
    </row>
    <row r="126" spans="1:8" x14ac:dyDescent="0.25">
      <c r="A126">
        <v>160</v>
      </c>
      <c r="B126" t="str">
        <f>STANDINGS_SV[[#This Row],[Team]]&amp;STANDINGS_SV[[#This Row],[League]]</f>
        <v>Betts All InMain Event Las Vegas March 25 League 2</v>
      </c>
      <c r="C126" t="s">
        <v>853</v>
      </c>
      <c r="D126" t="s">
        <v>854</v>
      </c>
      <c r="E126" t="s">
        <v>453</v>
      </c>
      <c r="F126">
        <v>72</v>
      </c>
      <c r="G126">
        <v>318</v>
      </c>
      <c r="H126">
        <f t="shared" si="1"/>
        <v>5</v>
      </c>
    </row>
    <row r="127" spans="1:8" x14ac:dyDescent="0.25">
      <c r="A127">
        <v>178</v>
      </c>
      <c r="B127" t="str">
        <f>STANDINGS_SV[[#This Row],[Team]]&amp;STANDINGS_SV[[#This Row],[League]]</f>
        <v>Team passalacquaMain Event Las Vegas March 25 League 2</v>
      </c>
      <c r="C127" t="s">
        <v>467</v>
      </c>
      <c r="D127" t="s">
        <v>468</v>
      </c>
      <c r="E127" t="s">
        <v>453</v>
      </c>
      <c r="F127">
        <v>71</v>
      </c>
      <c r="G127">
        <v>307</v>
      </c>
      <c r="H127">
        <f t="shared" si="1"/>
        <v>6</v>
      </c>
    </row>
    <row r="128" spans="1:8" x14ac:dyDescent="0.25">
      <c r="A128">
        <v>182</v>
      </c>
      <c r="B128" t="str">
        <f>STANDINGS_SV[[#This Row],[Team]]&amp;STANDINGS_SV[[#This Row],[League]]</f>
        <v>Bench BlazersMain Event Las Vegas March 25 League 2</v>
      </c>
      <c r="C128" t="s">
        <v>515</v>
      </c>
      <c r="D128" t="s">
        <v>516</v>
      </c>
      <c r="E128" t="s">
        <v>453</v>
      </c>
      <c r="F128">
        <v>70</v>
      </c>
      <c r="G128">
        <v>295.5</v>
      </c>
      <c r="H128">
        <f t="shared" si="1"/>
        <v>7</v>
      </c>
    </row>
    <row r="129" spans="1:8" x14ac:dyDescent="0.25">
      <c r="A129">
        <v>232</v>
      </c>
      <c r="B129" t="str">
        <f>STANDINGS_SV[[#This Row],[Team]]&amp;STANDINGS_SV[[#This Row],[League]]</f>
        <v>Sultans of SmackMain Event Las Vegas March 25 League 2</v>
      </c>
      <c r="C129" t="s">
        <v>98</v>
      </c>
      <c r="D129" t="s">
        <v>99</v>
      </c>
      <c r="E129" t="s">
        <v>453</v>
      </c>
      <c r="F129">
        <v>65</v>
      </c>
      <c r="G129">
        <v>250</v>
      </c>
      <c r="H129">
        <f t="shared" si="1"/>
        <v>8</v>
      </c>
    </row>
    <row r="130" spans="1:8" x14ac:dyDescent="0.25">
      <c r="A130">
        <v>293</v>
      </c>
      <c r="B130" t="str">
        <f>STANDINGS_SV[[#This Row],[Team]]&amp;STANDINGS_SV[[#This Row],[League]]</f>
        <v>Team WarnerMain Event Las Vegas March 25 League 2</v>
      </c>
      <c r="C130" t="s">
        <v>161</v>
      </c>
      <c r="D130" t="s">
        <v>162</v>
      </c>
      <c r="E130" t="s">
        <v>453</v>
      </c>
      <c r="F130">
        <v>56</v>
      </c>
      <c r="G130">
        <v>188.5</v>
      </c>
      <c r="H130">
        <f t="shared" ref="H130:H193" si="2">IF(E130=E129,H129+1,1)</f>
        <v>9</v>
      </c>
    </row>
    <row r="131" spans="1:8" x14ac:dyDescent="0.25">
      <c r="A131">
        <v>317</v>
      </c>
      <c r="B131" t="str">
        <f>STANDINGS_SV[[#This Row],[Team]]&amp;STANDINGS_SV[[#This Row],[League]]</f>
        <v>Bellagio HeistMain Event Las Vegas March 25 League 2</v>
      </c>
      <c r="C131" t="s">
        <v>671</v>
      </c>
      <c r="D131" t="s">
        <v>672</v>
      </c>
      <c r="E131" t="s">
        <v>453</v>
      </c>
      <c r="F131">
        <v>52</v>
      </c>
      <c r="G131">
        <v>161</v>
      </c>
      <c r="H131">
        <f t="shared" si="2"/>
        <v>10</v>
      </c>
    </row>
    <row r="132" spans="1:8" x14ac:dyDescent="0.25">
      <c r="A132">
        <v>327</v>
      </c>
      <c r="B132" t="str">
        <f>STANDINGS_SV[[#This Row],[Team]]&amp;STANDINGS_SV[[#This Row],[League]]</f>
        <v>What Happens in Vegas...Main Event Las Vegas March 25 League 2</v>
      </c>
      <c r="C132" t="s">
        <v>724</v>
      </c>
      <c r="D132" t="s">
        <v>240</v>
      </c>
      <c r="E132" t="s">
        <v>453</v>
      </c>
      <c r="F132">
        <v>51</v>
      </c>
      <c r="G132">
        <v>155</v>
      </c>
      <c r="H132">
        <f t="shared" si="2"/>
        <v>11</v>
      </c>
    </row>
    <row r="133" spans="1:8" x14ac:dyDescent="0.25">
      <c r="A133">
        <v>328</v>
      </c>
      <c r="B133" t="str">
        <f>STANDINGS_SV[[#This Row],[Team]]&amp;STANDINGS_SV[[#This Row],[League]]</f>
        <v>Wild Willie's TeamMain Event Las Vegas March 25 League 2</v>
      </c>
      <c r="C133" t="s">
        <v>576</v>
      </c>
      <c r="D133" t="s">
        <v>179</v>
      </c>
      <c r="E133" t="s">
        <v>453</v>
      </c>
      <c r="F133">
        <v>51</v>
      </c>
      <c r="G133">
        <v>155</v>
      </c>
      <c r="H133">
        <f t="shared" si="2"/>
        <v>12</v>
      </c>
    </row>
    <row r="134" spans="1:8" x14ac:dyDescent="0.25">
      <c r="A134">
        <v>349</v>
      </c>
      <c r="B134" t="str">
        <f>STANDINGS_SV[[#This Row],[Team]]&amp;STANDINGS_SV[[#This Row],[League]]</f>
        <v>Butler Baseball ClubMain Event Las Vegas March 25 League 2</v>
      </c>
      <c r="C134" t="s">
        <v>730</v>
      </c>
      <c r="D134" t="s">
        <v>731</v>
      </c>
      <c r="E134" t="s">
        <v>453</v>
      </c>
      <c r="F134">
        <v>47</v>
      </c>
      <c r="G134">
        <v>130.5</v>
      </c>
      <c r="H134">
        <f t="shared" si="2"/>
        <v>13</v>
      </c>
    </row>
    <row r="135" spans="1:8" x14ac:dyDescent="0.25">
      <c r="A135">
        <v>413</v>
      </c>
      <c r="B135" t="str">
        <f>STANDINGS_SV[[#This Row],[Team]]&amp;STANDINGS_SV[[#This Row],[League]]</f>
        <v>zzzzzzzzMain Event Las Vegas March 25 League 2</v>
      </c>
      <c r="C135" t="s">
        <v>841</v>
      </c>
      <c r="D135" t="s">
        <v>110</v>
      </c>
      <c r="E135" t="s">
        <v>453</v>
      </c>
      <c r="F135">
        <v>35</v>
      </c>
      <c r="G135">
        <v>69.5</v>
      </c>
      <c r="H135">
        <f t="shared" si="2"/>
        <v>14</v>
      </c>
    </row>
    <row r="136" spans="1:8" x14ac:dyDescent="0.25">
      <c r="A136">
        <v>454</v>
      </c>
      <c r="B136" t="str">
        <f>STANDINGS_SV[[#This Row],[Team]]&amp;STANDINGS_SV[[#This Row],[League]]</f>
        <v>MudhensMain Event Las Vegas March 25 League 2</v>
      </c>
      <c r="C136" t="s">
        <v>18</v>
      </c>
      <c r="D136" t="s">
        <v>19</v>
      </c>
      <c r="E136" t="s">
        <v>453</v>
      </c>
      <c r="F136">
        <v>19</v>
      </c>
      <c r="G136">
        <v>26</v>
      </c>
      <c r="H136">
        <f t="shared" si="2"/>
        <v>15</v>
      </c>
    </row>
    <row r="137" spans="1:8" x14ac:dyDescent="0.25">
      <c r="A137">
        <v>22</v>
      </c>
      <c r="B137" t="str">
        <f>STANDINGS_SV[[#This Row],[Team]]&amp;STANDINGS_SV[[#This Row],[League]]</f>
        <v>BNBearsMain Event Las Vegas March 30 5 pm PT</v>
      </c>
      <c r="C137" t="s">
        <v>477</v>
      </c>
      <c r="D137" t="s">
        <v>139</v>
      </c>
      <c r="E137" t="s">
        <v>478</v>
      </c>
      <c r="F137">
        <v>95</v>
      </c>
      <c r="G137">
        <v>456</v>
      </c>
      <c r="H137">
        <f t="shared" si="2"/>
        <v>1</v>
      </c>
    </row>
    <row r="138" spans="1:8" x14ac:dyDescent="0.25">
      <c r="A138">
        <v>34</v>
      </c>
      <c r="B138" t="str">
        <f>STANDINGS_SV[[#This Row],[Team]]&amp;STANDINGS_SV[[#This Row],[League]]</f>
        <v>Main Squeeze 1Main Event Las Vegas March 30 5 pm PT</v>
      </c>
      <c r="C138" t="s">
        <v>750</v>
      </c>
      <c r="D138" t="s">
        <v>238</v>
      </c>
      <c r="E138" t="s">
        <v>478</v>
      </c>
      <c r="F138">
        <v>92</v>
      </c>
      <c r="G138">
        <v>446.5</v>
      </c>
      <c r="H138">
        <f t="shared" si="2"/>
        <v>2</v>
      </c>
    </row>
    <row r="139" spans="1:8" x14ac:dyDescent="0.25">
      <c r="A139">
        <v>43</v>
      </c>
      <c r="B139" t="str">
        <f>STANDINGS_SV[[#This Row],[Team]]&amp;STANDINGS_SV[[#This Row],[League]]</f>
        <v>MudhensMain Event Las Vegas March 30 5 pm PT</v>
      </c>
      <c r="C139" t="s">
        <v>18</v>
      </c>
      <c r="D139" t="s">
        <v>19</v>
      </c>
      <c r="E139" t="s">
        <v>478</v>
      </c>
      <c r="F139">
        <v>90</v>
      </c>
      <c r="G139">
        <v>438</v>
      </c>
      <c r="H139">
        <f t="shared" si="2"/>
        <v>3</v>
      </c>
    </row>
    <row r="140" spans="1:8" x14ac:dyDescent="0.25">
      <c r="A140">
        <v>169</v>
      </c>
      <c r="B140" t="str">
        <f>STANDINGS_SV[[#This Row],[Team]]&amp;STANDINGS_SV[[#This Row],[League]]</f>
        <v>DegeneratesMain Event Las Vegas March 30 5 pm PT</v>
      </c>
      <c r="C140" t="s">
        <v>708</v>
      </c>
      <c r="D140" t="s">
        <v>709</v>
      </c>
      <c r="E140" t="s">
        <v>478</v>
      </c>
      <c r="F140">
        <v>71</v>
      </c>
      <c r="G140">
        <v>307</v>
      </c>
      <c r="H140">
        <f t="shared" si="2"/>
        <v>4</v>
      </c>
    </row>
    <row r="141" spans="1:8" x14ac:dyDescent="0.25">
      <c r="A141">
        <v>198</v>
      </c>
      <c r="B141" t="str">
        <f>STANDINGS_SV[[#This Row],[Team]]&amp;STANDINGS_SV[[#This Row],[League]]</f>
        <v>Baseball FuriesMain Event Las Vegas March 30 5 pm PT</v>
      </c>
      <c r="C141" t="s">
        <v>45</v>
      </c>
      <c r="D141" t="s">
        <v>46</v>
      </c>
      <c r="E141" t="s">
        <v>478</v>
      </c>
      <c r="F141">
        <v>68</v>
      </c>
      <c r="G141">
        <v>278.5</v>
      </c>
      <c r="H141">
        <f t="shared" si="2"/>
        <v>5</v>
      </c>
    </row>
    <row r="142" spans="1:8" x14ac:dyDescent="0.25">
      <c r="A142">
        <v>201</v>
      </c>
      <c r="B142" t="str">
        <f>STANDINGS_SV[[#This Row],[Team]]&amp;STANDINGS_SV[[#This Row],[League]]</f>
        <v>KILLEBREWMain Event Las Vegas March 30 5 pm PT</v>
      </c>
      <c r="C142" t="s">
        <v>487</v>
      </c>
      <c r="D142" t="s">
        <v>176</v>
      </c>
      <c r="E142" t="s">
        <v>478</v>
      </c>
      <c r="F142">
        <v>68</v>
      </c>
      <c r="G142">
        <v>278.5</v>
      </c>
      <c r="H142">
        <f t="shared" si="2"/>
        <v>6</v>
      </c>
    </row>
    <row r="143" spans="1:8" x14ac:dyDescent="0.25">
      <c r="A143">
        <v>202</v>
      </c>
      <c r="B143" t="str">
        <f>STANDINGS_SV[[#This Row],[Team]]&amp;STANDINGS_SV[[#This Row],[League]]</f>
        <v>Murder Inc.Main Event Las Vegas March 30 5 pm PT</v>
      </c>
      <c r="C143" t="s">
        <v>386</v>
      </c>
      <c r="D143" t="s">
        <v>131</v>
      </c>
      <c r="E143" t="s">
        <v>478</v>
      </c>
      <c r="F143">
        <v>68</v>
      </c>
      <c r="G143">
        <v>278.5</v>
      </c>
      <c r="H143">
        <f t="shared" si="2"/>
        <v>7</v>
      </c>
    </row>
    <row r="144" spans="1:8" x14ac:dyDescent="0.25">
      <c r="A144">
        <v>246</v>
      </c>
      <c r="B144" t="str">
        <f>STANDINGS_SV[[#This Row],[Team]]&amp;STANDINGS_SV[[#This Row],[League]]</f>
        <v>The ShirishamaMain Event Las Vegas March 30 5 pm PT</v>
      </c>
      <c r="C144" t="s">
        <v>837</v>
      </c>
      <c r="D144" t="s">
        <v>838</v>
      </c>
      <c r="E144" t="s">
        <v>478</v>
      </c>
      <c r="F144">
        <v>64</v>
      </c>
      <c r="G144">
        <v>239.5</v>
      </c>
      <c r="H144">
        <f t="shared" si="2"/>
        <v>8</v>
      </c>
    </row>
    <row r="145" spans="1:8" x14ac:dyDescent="0.25">
      <c r="A145">
        <v>267</v>
      </c>
      <c r="B145" t="str">
        <f>STANDINGS_SV[[#This Row],[Team]]&amp;STANDINGS_SV[[#This Row],[League]]</f>
        <v>The Ron Jeremy of Midget PornMain Event Las Vegas March 30 5 pm PT</v>
      </c>
      <c r="C145" t="s">
        <v>368</v>
      </c>
      <c r="D145" t="s">
        <v>126</v>
      </c>
      <c r="E145" t="s">
        <v>478</v>
      </c>
      <c r="F145">
        <v>60</v>
      </c>
      <c r="G145">
        <v>215</v>
      </c>
      <c r="H145">
        <f t="shared" si="2"/>
        <v>9</v>
      </c>
    </row>
    <row r="146" spans="1:8" x14ac:dyDescent="0.25">
      <c r="A146">
        <v>269</v>
      </c>
      <c r="B146" t="str">
        <f>STANDINGS_SV[[#This Row],[Team]]&amp;STANDINGS_SV[[#This Row],[League]]</f>
        <v>Arnold's RugMain Event Las Vegas March 30 5 pm PT</v>
      </c>
      <c r="C146" t="s">
        <v>306</v>
      </c>
      <c r="D146" t="s">
        <v>35</v>
      </c>
      <c r="E146" t="s">
        <v>478</v>
      </c>
      <c r="F146">
        <v>59</v>
      </c>
      <c r="G146">
        <v>208.5</v>
      </c>
      <c r="H146">
        <f t="shared" si="2"/>
        <v>10</v>
      </c>
    </row>
    <row r="147" spans="1:8" x14ac:dyDescent="0.25">
      <c r="A147">
        <v>300</v>
      </c>
      <c r="B147" t="str">
        <f>STANDINGS_SV[[#This Row],[Team]]&amp;STANDINGS_SV[[#This Row],[League]]</f>
        <v>PACO THYMEMain Event Las Vegas March 30 5 pm PT</v>
      </c>
      <c r="C147" t="s">
        <v>80</v>
      </c>
      <c r="D147" t="s">
        <v>81</v>
      </c>
      <c r="E147" t="s">
        <v>478</v>
      </c>
      <c r="F147">
        <v>55</v>
      </c>
      <c r="G147">
        <v>182</v>
      </c>
      <c r="H147">
        <f t="shared" si="2"/>
        <v>11</v>
      </c>
    </row>
    <row r="148" spans="1:8" x14ac:dyDescent="0.25">
      <c r="A148">
        <v>351</v>
      </c>
      <c r="B148" t="str">
        <f>STANDINGS_SV[[#This Row],[Team]]&amp;STANDINGS_SV[[#This Row],[League]]</f>
        <v>Low TalkersMain Event Las Vegas March 30 5 pm PT</v>
      </c>
      <c r="C148" t="s">
        <v>189</v>
      </c>
      <c r="D148" t="s">
        <v>190</v>
      </c>
      <c r="E148" t="s">
        <v>478</v>
      </c>
      <c r="F148">
        <v>47</v>
      </c>
      <c r="G148">
        <v>130.5</v>
      </c>
      <c r="H148">
        <f t="shared" si="2"/>
        <v>12</v>
      </c>
    </row>
    <row r="149" spans="1:8" x14ac:dyDescent="0.25">
      <c r="A149">
        <v>377</v>
      </c>
      <c r="B149" t="str">
        <f>STANDINGS_SV[[#This Row],[Team]]&amp;STANDINGS_SV[[#This Row],[League]]</f>
        <v>Stewie's Team 1Main Event Las Vegas March 30 5 pm PT</v>
      </c>
      <c r="C149" t="s">
        <v>626</v>
      </c>
      <c r="D149" t="s">
        <v>271</v>
      </c>
      <c r="E149" t="s">
        <v>478</v>
      </c>
      <c r="F149">
        <v>43</v>
      </c>
      <c r="G149">
        <v>105.5</v>
      </c>
      <c r="H149">
        <f t="shared" si="2"/>
        <v>13</v>
      </c>
    </row>
    <row r="150" spans="1:8" x14ac:dyDescent="0.25">
      <c r="A150">
        <v>391</v>
      </c>
      <c r="B150" t="str">
        <f>STANDINGS_SV[[#This Row],[Team]]&amp;STANDINGS_SV[[#This Row],[League]]</f>
        <v>SandstormMain Event Las Vegas March 30 5 pm PT</v>
      </c>
      <c r="C150" t="s">
        <v>830</v>
      </c>
      <c r="D150" t="s">
        <v>831</v>
      </c>
      <c r="E150" t="s">
        <v>478</v>
      </c>
      <c r="F150">
        <v>40</v>
      </c>
      <c r="G150">
        <v>90</v>
      </c>
      <c r="H150">
        <f t="shared" si="2"/>
        <v>14</v>
      </c>
    </row>
    <row r="151" spans="1:8" x14ac:dyDescent="0.25">
      <c r="A151">
        <v>465</v>
      </c>
      <c r="B151" t="str">
        <f>STANDINGS_SV[[#This Row],[Team]]&amp;STANDINGS_SV[[#This Row],[League]]</f>
        <v>Team enfieldMain Event Las Vegas March 30 5 pm PT</v>
      </c>
      <c r="C151" t="s">
        <v>204</v>
      </c>
      <c r="D151" t="s">
        <v>205</v>
      </c>
      <c r="E151" t="s">
        <v>478</v>
      </c>
      <c r="F151">
        <v>14</v>
      </c>
      <c r="G151">
        <v>15.5</v>
      </c>
      <c r="H151">
        <f t="shared" si="2"/>
        <v>15</v>
      </c>
    </row>
    <row r="152" spans="1:8" x14ac:dyDescent="0.25">
      <c r="A152">
        <v>6</v>
      </c>
      <c r="B152" t="str">
        <f>STANDINGS_SV[[#This Row],[Team]]&amp;STANDINGS_SV[[#This Row],[League]]</f>
        <v>Incredible Hulking Us NY1Main Event New York March 25 League 1</v>
      </c>
      <c r="C152" t="s">
        <v>251</v>
      </c>
      <c r="D152" t="s">
        <v>95</v>
      </c>
      <c r="E152" t="s">
        <v>432</v>
      </c>
      <c r="F152">
        <v>105</v>
      </c>
      <c r="G152">
        <v>475.5</v>
      </c>
      <c r="H152">
        <f t="shared" si="2"/>
        <v>1</v>
      </c>
    </row>
    <row r="153" spans="1:8" x14ac:dyDescent="0.25">
      <c r="A153">
        <v>13</v>
      </c>
      <c r="B153" t="str">
        <f>STANDINGS_SV[[#This Row],[Team]]&amp;STANDINGS_SV[[#This Row],[League]]</f>
        <v>Ash BrothersMain Event New York March 25 League 1</v>
      </c>
      <c r="C153" t="s">
        <v>578</v>
      </c>
      <c r="D153" t="s">
        <v>579</v>
      </c>
      <c r="E153" t="s">
        <v>432</v>
      </c>
      <c r="F153">
        <v>99</v>
      </c>
      <c r="G153">
        <v>467</v>
      </c>
      <c r="H153">
        <f t="shared" si="2"/>
        <v>2</v>
      </c>
    </row>
    <row r="154" spans="1:8" x14ac:dyDescent="0.25">
      <c r="A154">
        <v>37</v>
      </c>
      <c r="B154" t="str">
        <f>STANDINGS_SV[[#This Row],[Team]]&amp;STANDINGS_SV[[#This Row],[League]]</f>
        <v>Wilmington Blue RocksMain Event New York March 25 League 1</v>
      </c>
      <c r="C154" t="s">
        <v>879</v>
      </c>
      <c r="D154" t="s">
        <v>880</v>
      </c>
      <c r="E154" t="s">
        <v>432</v>
      </c>
      <c r="F154">
        <v>92</v>
      </c>
      <c r="G154">
        <v>446.5</v>
      </c>
      <c r="H154">
        <f t="shared" si="2"/>
        <v>3</v>
      </c>
    </row>
    <row r="155" spans="1:8" x14ac:dyDescent="0.25">
      <c r="A155">
        <v>77</v>
      </c>
      <c r="B155" t="str">
        <f>STANDINGS_SV[[#This Row],[Team]]&amp;STANDINGS_SV[[#This Row],[League]]</f>
        <v>The Christian Vazquez ExperienceMain Event New York March 25 League 1</v>
      </c>
      <c r="C155" t="s">
        <v>544</v>
      </c>
      <c r="D155" t="s">
        <v>371</v>
      </c>
      <c r="E155" t="s">
        <v>432</v>
      </c>
      <c r="F155">
        <v>84</v>
      </c>
      <c r="G155">
        <v>407</v>
      </c>
      <c r="H155">
        <f t="shared" si="2"/>
        <v>4</v>
      </c>
    </row>
    <row r="156" spans="1:8" x14ac:dyDescent="0.25">
      <c r="A156">
        <v>123</v>
      </c>
      <c r="B156" t="str">
        <f>STANDINGS_SV[[#This Row],[Team]]&amp;STANDINGS_SV[[#This Row],[League]]</f>
        <v>bluebloodsMain Event New York March 25 League 1</v>
      </c>
      <c r="C156" t="s">
        <v>199</v>
      </c>
      <c r="D156" t="s">
        <v>200</v>
      </c>
      <c r="E156" t="s">
        <v>432</v>
      </c>
      <c r="F156">
        <v>77</v>
      </c>
      <c r="G156">
        <v>361.5</v>
      </c>
      <c r="H156">
        <f t="shared" si="2"/>
        <v>5</v>
      </c>
    </row>
    <row r="157" spans="1:8" x14ac:dyDescent="0.25">
      <c r="A157">
        <v>188</v>
      </c>
      <c r="B157" t="str">
        <f>STANDINGS_SV[[#This Row],[Team]]&amp;STANDINGS_SV[[#This Row],[League]]</f>
        <v>The FighterMain Event New York March 25 League 1</v>
      </c>
      <c r="C157" t="s">
        <v>607</v>
      </c>
      <c r="D157" t="s">
        <v>270</v>
      </c>
      <c r="E157" t="s">
        <v>432</v>
      </c>
      <c r="F157">
        <v>70</v>
      </c>
      <c r="G157">
        <v>295.5</v>
      </c>
      <c r="H157">
        <f t="shared" si="2"/>
        <v>6</v>
      </c>
    </row>
    <row r="158" spans="1:8" x14ac:dyDescent="0.25">
      <c r="A158">
        <v>222</v>
      </c>
      <c r="B158" t="str">
        <f>STANDINGS_SV[[#This Row],[Team]]&amp;STANDINGS_SV[[#This Row],[League]]</f>
        <v>Sons of Thunder - New YorkMain Event New York March 25 League 1</v>
      </c>
      <c r="C158" t="s">
        <v>728</v>
      </c>
      <c r="D158" t="s">
        <v>63</v>
      </c>
      <c r="E158" t="s">
        <v>432</v>
      </c>
      <c r="F158">
        <v>66</v>
      </c>
      <c r="G158">
        <v>261</v>
      </c>
      <c r="H158">
        <f t="shared" si="2"/>
        <v>7</v>
      </c>
    </row>
    <row r="159" spans="1:8" x14ac:dyDescent="0.25">
      <c r="A159">
        <v>225</v>
      </c>
      <c r="B159" t="str">
        <f>STANDINGS_SV[[#This Row],[Team]]&amp;STANDINGS_SV[[#This Row],[League]]</f>
        <v>VenomMain Event New York March 25 League 1</v>
      </c>
      <c r="C159" t="s">
        <v>746</v>
      </c>
      <c r="D159" t="s">
        <v>70</v>
      </c>
      <c r="E159" t="s">
        <v>432</v>
      </c>
      <c r="F159">
        <v>66</v>
      </c>
      <c r="G159">
        <v>261</v>
      </c>
      <c r="H159">
        <f t="shared" si="2"/>
        <v>8</v>
      </c>
    </row>
    <row r="160" spans="1:8" x14ac:dyDescent="0.25">
      <c r="A160">
        <v>277</v>
      </c>
      <c r="B160" t="str">
        <f>STANDINGS_SV[[#This Row],[Team]]&amp;STANDINGS_SV[[#This Row],[League]]</f>
        <v>(Mace, Bailey) = Ass-kickers^2Main Event New York March 25 League 1</v>
      </c>
      <c r="C160" t="s">
        <v>758</v>
      </c>
      <c r="D160" t="s">
        <v>47</v>
      </c>
      <c r="E160" t="s">
        <v>432</v>
      </c>
      <c r="F160">
        <v>58</v>
      </c>
      <c r="G160">
        <v>200.5</v>
      </c>
      <c r="H160">
        <f t="shared" si="2"/>
        <v>9</v>
      </c>
    </row>
    <row r="161" spans="1:8" x14ac:dyDescent="0.25">
      <c r="A161">
        <v>344</v>
      </c>
      <c r="B161" t="str">
        <f>STANDINGS_SV[[#This Row],[Team]]&amp;STANDINGS_SV[[#This Row],[League]]</f>
        <v>Ordentligt Sommar SemesterMain Event New York March 25 League 1</v>
      </c>
      <c r="C161" t="s">
        <v>705</v>
      </c>
      <c r="D161" t="s">
        <v>61</v>
      </c>
      <c r="E161" t="s">
        <v>432</v>
      </c>
      <c r="F161">
        <v>48</v>
      </c>
      <c r="G161">
        <v>136.5</v>
      </c>
      <c r="H161">
        <f t="shared" si="2"/>
        <v>10</v>
      </c>
    </row>
    <row r="162" spans="1:8" x14ac:dyDescent="0.25">
      <c r="A162">
        <v>375</v>
      </c>
      <c r="B162" t="str">
        <f>STANDINGS_SV[[#This Row],[Team]]&amp;STANDINGS_SV[[#This Row],[League]]</f>
        <v>Bronx Yankees (ME1)Main Event New York March 25 League 1</v>
      </c>
      <c r="C162" t="s">
        <v>87</v>
      </c>
      <c r="D162" t="s">
        <v>88</v>
      </c>
      <c r="E162" t="s">
        <v>432</v>
      </c>
      <c r="F162">
        <v>43</v>
      </c>
      <c r="G162">
        <v>105.5</v>
      </c>
      <c r="H162">
        <f t="shared" si="2"/>
        <v>11</v>
      </c>
    </row>
    <row r="163" spans="1:8" x14ac:dyDescent="0.25">
      <c r="A163">
        <v>385</v>
      </c>
      <c r="B163" t="str">
        <f>STANDINGS_SV[[#This Row],[Team]]&amp;STANDINGS_SV[[#This Row],[League]]</f>
        <v>The Bronx BuckeyesMain Event New York March 25 League 1</v>
      </c>
      <c r="C163" t="s">
        <v>806</v>
      </c>
      <c r="D163" t="s">
        <v>331</v>
      </c>
      <c r="E163" t="s">
        <v>432</v>
      </c>
      <c r="F163">
        <v>42</v>
      </c>
      <c r="G163">
        <v>99.5</v>
      </c>
      <c r="H163">
        <f t="shared" si="2"/>
        <v>12</v>
      </c>
    </row>
    <row r="164" spans="1:8" x14ac:dyDescent="0.25">
      <c r="A164">
        <v>390</v>
      </c>
      <c r="B164" t="str">
        <f>STANDINGS_SV[[#This Row],[Team]]&amp;STANDINGS_SV[[#This Row],[League]]</f>
        <v>KnightMare GamesMain Event New York March 25 League 1</v>
      </c>
      <c r="C164" t="s">
        <v>216</v>
      </c>
      <c r="D164" t="s">
        <v>217</v>
      </c>
      <c r="E164" t="s">
        <v>432</v>
      </c>
      <c r="F164">
        <v>40</v>
      </c>
      <c r="G164">
        <v>90</v>
      </c>
      <c r="H164">
        <f t="shared" si="2"/>
        <v>13</v>
      </c>
    </row>
    <row r="165" spans="1:8" x14ac:dyDescent="0.25">
      <c r="A165">
        <v>449</v>
      </c>
      <c r="B165" t="str">
        <f>STANDINGS_SV[[#This Row],[Team]]&amp;STANDINGS_SV[[#This Row],[League]]</f>
        <v>The Achievers - MEMain Event New York March 25 League 1</v>
      </c>
      <c r="C165" t="s">
        <v>604</v>
      </c>
      <c r="D165" t="s">
        <v>17</v>
      </c>
      <c r="E165" t="s">
        <v>432</v>
      </c>
      <c r="F165">
        <v>22</v>
      </c>
      <c r="G165">
        <v>32</v>
      </c>
      <c r="H165">
        <f t="shared" si="2"/>
        <v>14</v>
      </c>
    </row>
    <row r="166" spans="1:8" x14ac:dyDescent="0.25">
      <c r="A166">
        <v>460</v>
      </c>
      <c r="B166" t="str">
        <f>STANDINGS_SV[[#This Row],[Team]]&amp;STANDINGS_SV[[#This Row],[League]]</f>
        <v>Leave the Gun, Take the CannoliMain Event New York March 25 League 1</v>
      </c>
      <c r="C166" t="s">
        <v>577</v>
      </c>
      <c r="D166" t="s">
        <v>249</v>
      </c>
      <c r="E166" t="s">
        <v>432</v>
      </c>
      <c r="F166">
        <v>17</v>
      </c>
      <c r="G166">
        <v>22</v>
      </c>
      <c r="H166">
        <f t="shared" si="2"/>
        <v>15</v>
      </c>
    </row>
    <row r="167" spans="1:8" x14ac:dyDescent="0.25">
      <c r="A167">
        <v>82</v>
      </c>
      <c r="B167" t="str">
        <f>STANDINGS_SV[[#This Row],[Team]]&amp;STANDINGS_SV[[#This Row],[League]]</f>
        <v>eshies mainMain Event New York March 25 League 2</v>
      </c>
      <c r="C167" t="s">
        <v>617</v>
      </c>
      <c r="D167" t="s">
        <v>359</v>
      </c>
      <c r="E167" t="s">
        <v>457</v>
      </c>
      <c r="F167">
        <v>83</v>
      </c>
      <c r="G167">
        <v>401</v>
      </c>
      <c r="H167">
        <f t="shared" si="2"/>
        <v>1</v>
      </c>
    </row>
    <row r="168" spans="1:8" x14ac:dyDescent="0.25">
      <c r="A168">
        <v>97</v>
      </c>
      <c r="B168" t="str">
        <f>STANDINGS_SV[[#This Row],[Team]]&amp;STANDINGS_SV[[#This Row],[League]]</f>
        <v>Slip Stitches M1Main Event New York March 25 League 2</v>
      </c>
      <c r="C168" t="s">
        <v>543</v>
      </c>
      <c r="D168" t="s">
        <v>213</v>
      </c>
      <c r="E168" t="s">
        <v>457</v>
      </c>
      <c r="F168">
        <v>80</v>
      </c>
      <c r="G168">
        <v>383.5</v>
      </c>
      <c r="H168">
        <f t="shared" si="2"/>
        <v>2</v>
      </c>
    </row>
    <row r="169" spans="1:8" x14ac:dyDescent="0.25">
      <c r="A169">
        <v>112</v>
      </c>
      <c r="B169" t="str">
        <f>STANDINGS_SV[[#This Row],[Team]]&amp;STANDINGS_SV[[#This Row],[League]]</f>
        <v>SKUNKSMain Event New York March 25 League 2</v>
      </c>
      <c r="C169" t="s">
        <v>826</v>
      </c>
      <c r="D169" t="s">
        <v>827</v>
      </c>
      <c r="E169" t="s">
        <v>457</v>
      </c>
      <c r="F169">
        <v>78</v>
      </c>
      <c r="G169">
        <v>371</v>
      </c>
      <c r="H169">
        <f t="shared" si="2"/>
        <v>3</v>
      </c>
    </row>
    <row r="170" spans="1:8" x14ac:dyDescent="0.25">
      <c r="A170">
        <v>171</v>
      </c>
      <c r="B170" t="str">
        <f>STANDINGS_SV[[#This Row],[Team]]&amp;STANDINGS_SV[[#This Row],[League]]</f>
        <v>I LOVE BRIAN BOCCIAMain Event New York March 25 League 2</v>
      </c>
      <c r="C170" t="s">
        <v>629</v>
      </c>
      <c r="D170" t="s">
        <v>235</v>
      </c>
      <c r="E170" t="s">
        <v>457</v>
      </c>
      <c r="F170">
        <v>71</v>
      </c>
      <c r="G170">
        <v>307</v>
      </c>
      <c r="H170">
        <f t="shared" si="2"/>
        <v>4</v>
      </c>
    </row>
    <row r="171" spans="1:8" x14ac:dyDescent="0.25">
      <c r="A171">
        <v>187</v>
      </c>
      <c r="B171" t="str">
        <f>STANDINGS_SV[[#This Row],[Team]]&amp;STANDINGS_SV[[#This Row],[League]]</f>
        <v>Quahogs ME NYMain Event New York March 25 League 2</v>
      </c>
      <c r="C171" t="s">
        <v>456</v>
      </c>
      <c r="D171" t="s">
        <v>154</v>
      </c>
      <c r="E171" t="s">
        <v>457</v>
      </c>
      <c r="F171">
        <v>70</v>
      </c>
      <c r="G171">
        <v>295.5</v>
      </c>
      <c r="H171">
        <f t="shared" si="2"/>
        <v>5</v>
      </c>
    </row>
    <row r="172" spans="1:8" x14ac:dyDescent="0.25">
      <c r="A172">
        <v>191</v>
      </c>
      <c r="B172" t="str">
        <f>STANDINGS_SV[[#This Row],[Team]]&amp;STANDINGS_SV[[#This Row],[League]]</f>
        <v>GST MainMain Event New York March 25 League 2</v>
      </c>
      <c r="C172" t="s">
        <v>651</v>
      </c>
      <c r="D172" t="s">
        <v>91</v>
      </c>
      <c r="E172" t="s">
        <v>457</v>
      </c>
      <c r="F172">
        <v>69</v>
      </c>
      <c r="G172">
        <v>287.5</v>
      </c>
      <c r="H172">
        <f t="shared" si="2"/>
        <v>6</v>
      </c>
    </row>
    <row r="173" spans="1:8" x14ac:dyDescent="0.25">
      <c r="A173">
        <v>193</v>
      </c>
      <c r="B173" t="str">
        <f>STANDINGS_SV[[#This Row],[Team]]&amp;STANDINGS_SV[[#This Row],[League]]</f>
        <v>I'm Your HuckleberryMain Event New York March 25 League 2</v>
      </c>
      <c r="C173" t="s">
        <v>481</v>
      </c>
      <c r="D173" t="s">
        <v>482</v>
      </c>
      <c r="E173" t="s">
        <v>457</v>
      </c>
      <c r="F173">
        <v>69</v>
      </c>
      <c r="G173">
        <v>287.5</v>
      </c>
      <c r="H173">
        <f t="shared" si="2"/>
        <v>7</v>
      </c>
    </row>
    <row r="174" spans="1:8" x14ac:dyDescent="0.25">
      <c r="A174">
        <v>195</v>
      </c>
      <c r="B174" t="str">
        <f>STANDINGS_SV[[#This Row],[Team]]&amp;STANDINGS_SV[[#This Row],[League]]</f>
        <v>SMELLY KAT-HarperMain Event New York March 25 League 2</v>
      </c>
      <c r="C174" t="s">
        <v>609</v>
      </c>
      <c r="D174" t="s">
        <v>249</v>
      </c>
      <c r="E174" t="s">
        <v>457</v>
      </c>
      <c r="F174">
        <v>69</v>
      </c>
      <c r="G174">
        <v>287.5</v>
      </c>
      <c r="H174">
        <f t="shared" si="2"/>
        <v>8</v>
      </c>
    </row>
    <row r="175" spans="1:8" x14ac:dyDescent="0.25">
      <c r="A175">
        <v>241</v>
      </c>
      <c r="B175" t="str">
        <f>STANDINGS_SV[[#This Row],[Team]]&amp;STANDINGS_SV[[#This Row],[League]]</f>
        <v>Mr.OctoberMain Event New York March 25 League 2</v>
      </c>
      <c r="C175" t="s">
        <v>181</v>
      </c>
      <c r="D175" t="s">
        <v>182</v>
      </c>
      <c r="E175" t="s">
        <v>457</v>
      </c>
      <c r="F175">
        <v>64</v>
      </c>
      <c r="G175">
        <v>239.5</v>
      </c>
      <c r="H175">
        <f t="shared" si="2"/>
        <v>9</v>
      </c>
    </row>
    <row r="176" spans="1:8" x14ac:dyDescent="0.25">
      <c r="A176">
        <v>276</v>
      </c>
      <c r="B176" t="str">
        <f>STANDINGS_SV[[#This Row],[Team]]&amp;STANDINGS_SV[[#This Row],[League]]</f>
        <v>ctm nycMain Event New York March 25 League 2</v>
      </c>
      <c r="C176" t="s">
        <v>522</v>
      </c>
      <c r="D176" t="s">
        <v>93</v>
      </c>
      <c r="E176" t="s">
        <v>457</v>
      </c>
      <c r="F176">
        <v>59</v>
      </c>
      <c r="G176">
        <v>208.5</v>
      </c>
      <c r="H176">
        <f t="shared" si="2"/>
        <v>10</v>
      </c>
    </row>
    <row r="177" spans="1:8" x14ac:dyDescent="0.25">
      <c r="A177">
        <v>281</v>
      </c>
      <c r="B177" t="str">
        <f>STANDINGS_SV[[#This Row],[Team]]&amp;STANDINGS_SV[[#This Row],[League]]</f>
        <v>Sack &amp; ChipMain Event New York March 25 League 2</v>
      </c>
      <c r="C177" t="s">
        <v>628</v>
      </c>
      <c r="D177" t="s">
        <v>262</v>
      </c>
      <c r="E177" t="s">
        <v>457</v>
      </c>
      <c r="F177">
        <v>58</v>
      </c>
      <c r="G177">
        <v>200.5</v>
      </c>
      <c r="H177">
        <f t="shared" si="2"/>
        <v>11</v>
      </c>
    </row>
    <row r="178" spans="1:8" x14ac:dyDescent="0.25">
      <c r="A178">
        <v>297</v>
      </c>
      <c r="B178" t="str">
        <f>STANDINGS_SV[[#This Row],[Team]]&amp;STANDINGS_SV[[#This Row],[League]]</f>
        <v>Golden TuxMain Event New York March 25 League 2</v>
      </c>
      <c r="C178" t="s">
        <v>815</v>
      </c>
      <c r="D178" t="s">
        <v>287</v>
      </c>
      <c r="E178" t="s">
        <v>457</v>
      </c>
      <c r="F178">
        <v>55</v>
      </c>
      <c r="G178">
        <v>182</v>
      </c>
      <c r="H178">
        <f t="shared" si="2"/>
        <v>12</v>
      </c>
    </row>
    <row r="179" spans="1:8" x14ac:dyDescent="0.25">
      <c r="A179">
        <v>359</v>
      </c>
      <c r="B179" t="str">
        <f>STANDINGS_SV[[#This Row],[Team]]&amp;STANDINGS_SV[[#This Row],[League]]</f>
        <v>LEATHERNECK 8Main Event New York March 25 League 2</v>
      </c>
      <c r="C179" t="s">
        <v>556</v>
      </c>
      <c r="D179" t="s">
        <v>274</v>
      </c>
      <c r="E179" t="s">
        <v>457</v>
      </c>
      <c r="F179">
        <v>45</v>
      </c>
      <c r="G179">
        <v>120</v>
      </c>
      <c r="H179">
        <f t="shared" si="2"/>
        <v>13</v>
      </c>
    </row>
    <row r="180" spans="1:8" x14ac:dyDescent="0.25">
      <c r="A180">
        <v>387</v>
      </c>
      <c r="B180" t="str">
        <f>STANDINGS_SV[[#This Row],[Team]]&amp;STANDINGS_SV[[#This Row],[League]]</f>
        <v>Happy RecapMain Event New York March 25 League 2</v>
      </c>
      <c r="C180" t="s">
        <v>372</v>
      </c>
      <c r="D180" t="s">
        <v>373</v>
      </c>
      <c r="E180" t="s">
        <v>457</v>
      </c>
      <c r="F180">
        <v>41</v>
      </c>
      <c r="G180">
        <v>93.5</v>
      </c>
      <c r="H180">
        <f t="shared" si="2"/>
        <v>14</v>
      </c>
    </row>
    <row r="181" spans="1:8" x14ac:dyDescent="0.25">
      <c r="A181">
        <v>446</v>
      </c>
      <c r="B181" t="str">
        <f>STANDINGS_SV[[#This Row],[Team]]&amp;STANDINGS_SV[[#This Row],[League]]</f>
        <v>THE TRUTHMain Event New York March 25 League 2</v>
      </c>
      <c r="C181" t="s">
        <v>385</v>
      </c>
      <c r="D181" t="s">
        <v>30</v>
      </c>
      <c r="E181" t="s">
        <v>457</v>
      </c>
      <c r="F181">
        <v>23</v>
      </c>
      <c r="G181">
        <v>35</v>
      </c>
      <c r="H181">
        <f t="shared" si="2"/>
        <v>15</v>
      </c>
    </row>
    <row r="182" spans="1:8" x14ac:dyDescent="0.25">
      <c r="A182">
        <v>47</v>
      </c>
      <c r="B182" t="str">
        <f>STANDINGS_SV[[#This Row],[Team]]&amp;STANDINGS_SV[[#This Row],[League]]</f>
        <v>How U Doin ME1Main Event New York March 25 League 3</v>
      </c>
      <c r="C182" t="s">
        <v>517</v>
      </c>
      <c r="D182" t="s">
        <v>230</v>
      </c>
      <c r="E182" t="s">
        <v>419</v>
      </c>
      <c r="F182">
        <v>89</v>
      </c>
      <c r="G182">
        <v>433.5</v>
      </c>
      <c r="H182">
        <f t="shared" si="2"/>
        <v>1</v>
      </c>
    </row>
    <row r="183" spans="1:8" x14ac:dyDescent="0.25">
      <c r="A183">
        <v>56</v>
      </c>
      <c r="B183" t="str">
        <f>STANDINGS_SV[[#This Row],[Team]]&amp;STANDINGS_SV[[#This Row],[League]]</f>
        <v>Puddle of Nud NYMain Event New York March 25 League 3</v>
      </c>
      <c r="C183" t="s">
        <v>466</v>
      </c>
      <c r="D183" t="s">
        <v>108</v>
      </c>
      <c r="E183" t="s">
        <v>419</v>
      </c>
      <c r="F183">
        <v>87</v>
      </c>
      <c r="G183">
        <v>426</v>
      </c>
      <c r="H183">
        <f t="shared" si="2"/>
        <v>2</v>
      </c>
    </row>
    <row r="184" spans="1:8" x14ac:dyDescent="0.25">
      <c r="A184">
        <v>65</v>
      </c>
      <c r="B184" t="str">
        <f>STANDINGS_SV[[#This Row],[Team]]&amp;STANDINGS_SV[[#This Row],[League]]</f>
        <v>Dem Brooklyn BumsMain Event New York March 25 League 3</v>
      </c>
      <c r="C184" t="s">
        <v>719</v>
      </c>
      <c r="D184" t="s">
        <v>720</v>
      </c>
      <c r="E184" t="s">
        <v>419</v>
      </c>
      <c r="F184">
        <v>85</v>
      </c>
      <c r="G184">
        <v>413.5</v>
      </c>
      <c r="H184">
        <f t="shared" si="2"/>
        <v>3</v>
      </c>
    </row>
    <row r="185" spans="1:8" x14ac:dyDescent="0.25">
      <c r="A185">
        <v>68</v>
      </c>
      <c r="B185" t="str">
        <f>STANDINGS_SV[[#This Row],[Team]]&amp;STANDINGS_SV[[#This Row],[League]]</f>
        <v>Team Never LuckyMain Event New York March 25 League 3</v>
      </c>
      <c r="C185" t="s">
        <v>418</v>
      </c>
      <c r="D185" t="s">
        <v>148</v>
      </c>
      <c r="E185" t="s">
        <v>419</v>
      </c>
      <c r="F185">
        <v>85</v>
      </c>
      <c r="G185">
        <v>413.5</v>
      </c>
      <c r="H185">
        <f t="shared" si="2"/>
        <v>4</v>
      </c>
    </row>
    <row r="186" spans="1:8" x14ac:dyDescent="0.25">
      <c r="A186">
        <v>91</v>
      </c>
      <c r="B186" t="str">
        <f>STANDINGS_SV[[#This Row],[Team]]&amp;STANDINGS_SV[[#This Row],[League]]</f>
        <v>D-Generation XMain Event New York March 25 League 3</v>
      </c>
      <c r="C186" t="s">
        <v>627</v>
      </c>
      <c r="D186" t="s">
        <v>396</v>
      </c>
      <c r="E186" t="s">
        <v>419</v>
      </c>
      <c r="F186">
        <v>81</v>
      </c>
      <c r="G186">
        <v>389</v>
      </c>
      <c r="H186">
        <f t="shared" si="2"/>
        <v>5</v>
      </c>
    </row>
    <row r="187" spans="1:8" x14ac:dyDescent="0.25">
      <c r="A187">
        <v>170</v>
      </c>
      <c r="B187" t="str">
        <f>STANDINGS_SV[[#This Row],[Team]]&amp;STANDINGS_SV[[#This Row],[League]]</f>
        <v>GoombasMain Event New York March 25 League 3</v>
      </c>
      <c r="C187" t="s">
        <v>118</v>
      </c>
      <c r="D187" t="s">
        <v>119</v>
      </c>
      <c r="E187" t="s">
        <v>419</v>
      </c>
      <c r="F187">
        <v>71</v>
      </c>
      <c r="G187">
        <v>307</v>
      </c>
      <c r="H187">
        <f t="shared" si="2"/>
        <v>6</v>
      </c>
    </row>
    <row r="188" spans="1:8" x14ac:dyDescent="0.25">
      <c r="A188">
        <v>175</v>
      </c>
      <c r="B188" t="str">
        <f>STANDINGS_SV[[#This Row],[Team]]&amp;STANDINGS_SV[[#This Row],[League]]</f>
        <v>SlackerBrothersMain Event New York March 25 League 3</v>
      </c>
      <c r="C188" t="s">
        <v>664</v>
      </c>
      <c r="D188" t="s">
        <v>665</v>
      </c>
      <c r="E188" t="s">
        <v>419</v>
      </c>
      <c r="F188">
        <v>71</v>
      </c>
      <c r="G188">
        <v>307</v>
      </c>
      <c r="H188">
        <f t="shared" si="2"/>
        <v>7</v>
      </c>
    </row>
    <row r="189" spans="1:8" x14ac:dyDescent="0.25">
      <c r="A189">
        <v>208</v>
      </c>
      <c r="B189" t="str">
        <f>STANDINGS_SV[[#This Row],[Team]]&amp;STANDINGS_SV[[#This Row],[League]]</f>
        <v>Amber LumberMain Event New York March 25 League 3</v>
      </c>
      <c r="C189" t="s">
        <v>377</v>
      </c>
      <c r="D189" t="s">
        <v>283</v>
      </c>
      <c r="E189" t="s">
        <v>419</v>
      </c>
      <c r="F189">
        <v>67</v>
      </c>
      <c r="G189">
        <v>270.5</v>
      </c>
      <c r="H189">
        <f t="shared" si="2"/>
        <v>8</v>
      </c>
    </row>
    <row r="190" spans="1:8" x14ac:dyDescent="0.25">
      <c r="A190">
        <v>261</v>
      </c>
      <c r="B190" t="str">
        <f>STANDINGS_SV[[#This Row],[Team]]&amp;STANDINGS_SV[[#This Row],[League]]</f>
        <v>Roy's OutlawsMain Event New York March 25 League 3</v>
      </c>
      <c r="C190" t="s">
        <v>370</v>
      </c>
      <c r="D190" t="s">
        <v>197</v>
      </c>
      <c r="E190" t="s">
        <v>419</v>
      </c>
      <c r="F190">
        <v>61</v>
      </c>
      <c r="G190">
        <v>221.5</v>
      </c>
      <c r="H190">
        <f t="shared" si="2"/>
        <v>9</v>
      </c>
    </row>
    <row r="191" spans="1:8" x14ac:dyDescent="0.25">
      <c r="A191">
        <v>262</v>
      </c>
      <c r="B191" t="str">
        <f>STANDINGS_SV[[#This Row],[Team]]&amp;STANDINGS_SV[[#This Row],[League]]</f>
        <v>Serenity Now! NY1Main Event New York March 25 League 3</v>
      </c>
      <c r="C191" t="s">
        <v>575</v>
      </c>
      <c r="D191" t="s">
        <v>198</v>
      </c>
      <c r="E191" t="s">
        <v>419</v>
      </c>
      <c r="F191">
        <v>61</v>
      </c>
      <c r="G191">
        <v>221.5</v>
      </c>
      <c r="H191">
        <f t="shared" si="2"/>
        <v>10</v>
      </c>
    </row>
    <row r="192" spans="1:8" x14ac:dyDescent="0.25">
      <c r="A192">
        <v>332</v>
      </c>
      <c r="B192" t="str">
        <f>STANDINGS_SV[[#This Row],[Team]]&amp;STANDINGS_SV[[#This Row],[League]]</f>
        <v>Glenneration XMain Event New York March 25 League 3</v>
      </c>
      <c r="C192" t="s">
        <v>145</v>
      </c>
      <c r="D192" t="s">
        <v>146</v>
      </c>
      <c r="E192" t="s">
        <v>419</v>
      </c>
      <c r="F192">
        <v>50</v>
      </c>
      <c r="G192">
        <v>149</v>
      </c>
      <c r="H192">
        <f t="shared" si="2"/>
        <v>11</v>
      </c>
    </row>
    <row r="193" spans="1:8" x14ac:dyDescent="0.25">
      <c r="A193">
        <v>361</v>
      </c>
      <c r="B193" t="str">
        <f>STANDINGS_SV[[#This Row],[Team]]&amp;STANDINGS_SV[[#This Row],[League]]</f>
        <v>PhillyCheeseSteaks-M25Main Event New York March 25 League 3</v>
      </c>
      <c r="C193" t="s">
        <v>761</v>
      </c>
      <c r="D193" t="s">
        <v>75</v>
      </c>
      <c r="E193" t="s">
        <v>419</v>
      </c>
      <c r="F193">
        <v>45</v>
      </c>
      <c r="G193">
        <v>120</v>
      </c>
      <c r="H193">
        <f t="shared" si="2"/>
        <v>12</v>
      </c>
    </row>
    <row r="194" spans="1:8" x14ac:dyDescent="0.25">
      <c r="A194">
        <v>410</v>
      </c>
      <c r="B194" t="str">
        <f>STANDINGS_SV[[#This Row],[Team]]&amp;STANDINGS_SV[[#This Row],[League]]</f>
        <v>Team BurakMain Event New York March 25 League 3</v>
      </c>
      <c r="C194" t="s">
        <v>111</v>
      </c>
      <c r="D194" t="s">
        <v>112</v>
      </c>
      <c r="E194" t="s">
        <v>419</v>
      </c>
      <c r="F194">
        <v>35</v>
      </c>
      <c r="G194">
        <v>69.5</v>
      </c>
      <c r="H194">
        <f t="shared" ref="H194:H257" si="3">IF(E194=E193,H193+1,1)</f>
        <v>13</v>
      </c>
    </row>
    <row r="195" spans="1:8" x14ac:dyDescent="0.25">
      <c r="A195">
        <v>458</v>
      </c>
      <c r="B195" t="str">
        <f>STANDINGS_SV[[#This Row],[Team]]&amp;STANDINGS_SV[[#This Row],[League]]</f>
        <v>Baseball FuriesMain Event New York March 25 League 3</v>
      </c>
      <c r="C195" t="s">
        <v>45</v>
      </c>
      <c r="D195" t="s">
        <v>46</v>
      </c>
      <c r="E195" t="s">
        <v>419</v>
      </c>
      <c r="F195">
        <v>17</v>
      </c>
      <c r="G195">
        <v>22</v>
      </c>
      <c r="H195">
        <f t="shared" si="3"/>
        <v>14</v>
      </c>
    </row>
    <row r="196" spans="1:8" x14ac:dyDescent="0.25">
      <c r="A196">
        <v>476</v>
      </c>
      <c r="B196" t="str">
        <f>STANDINGS_SV[[#This Row],[Team]]&amp;STANDINGS_SV[[#This Row],[League]]</f>
        <v>SchnackenpfefferhausenMain Event New York March 25 League 3</v>
      </c>
      <c r="C196" t="s">
        <v>885</v>
      </c>
      <c r="D196" t="s">
        <v>886</v>
      </c>
      <c r="E196" t="s">
        <v>419</v>
      </c>
      <c r="F196">
        <v>6</v>
      </c>
      <c r="G196">
        <v>5</v>
      </c>
      <c r="H196">
        <f t="shared" si="3"/>
        <v>15</v>
      </c>
    </row>
    <row r="197" spans="1:8" x14ac:dyDescent="0.25">
      <c r="A197">
        <v>11</v>
      </c>
      <c r="B197" t="str">
        <f>STANDINGS_SV[[#This Row],[Team]]&amp;STANDINGS_SV[[#This Row],[League]]</f>
        <v>Crockett and TubbsMain Event New York March 25 League 4</v>
      </c>
      <c r="C197" t="s">
        <v>447</v>
      </c>
      <c r="D197" t="s">
        <v>94</v>
      </c>
      <c r="E197" t="s">
        <v>409</v>
      </c>
      <c r="F197">
        <v>100</v>
      </c>
      <c r="G197">
        <v>469.5</v>
      </c>
      <c r="H197">
        <f t="shared" si="3"/>
        <v>1</v>
      </c>
    </row>
    <row r="198" spans="1:8" x14ac:dyDescent="0.25">
      <c r="A198">
        <v>44</v>
      </c>
      <c r="B198" t="str">
        <f>STANDINGS_SV[[#This Row],[Team]]&amp;STANDINGS_SV[[#This Row],[League]]</f>
        <v>Team TaylorMain Event New York March 25 League 4</v>
      </c>
      <c r="C198" t="s">
        <v>458</v>
      </c>
      <c r="D198" t="s">
        <v>34</v>
      </c>
      <c r="E198" t="s">
        <v>409</v>
      </c>
      <c r="F198">
        <v>90</v>
      </c>
      <c r="G198">
        <v>438</v>
      </c>
      <c r="H198">
        <f t="shared" si="3"/>
        <v>2</v>
      </c>
    </row>
    <row r="199" spans="1:8" x14ac:dyDescent="0.25">
      <c r="A199">
        <v>94</v>
      </c>
      <c r="B199" t="str">
        <f>STANDINGS_SV[[#This Row],[Team]]&amp;STANDINGS_SV[[#This Row],[League]]</f>
        <v>Uptown BabyMain Event New York March 25 League 4</v>
      </c>
      <c r="C199" t="s">
        <v>408</v>
      </c>
      <c r="D199" t="s">
        <v>193</v>
      </c>
      <c r="E199" t="s">
        <v>409</v>
      </c>
      <c r="F199">
        <v>81</v>
      </c>
      <c r="G199">
        <v>389</v>
      </c>
      <c r="H199">
        <f t="shared" si="3"/>
        <v>3</v>
      </c>
    </row>
    <row r="200" spans="1:8" x14ac:dyDescent="0.25">
      <c r="A200">
        <v>118</v>
      </c>
      <c r="B200" t="str">
        <f>STANDINGS_SV[[#This Row],[Team]]&amp;STANDINGS_SV[[#This Row],[League]]</f>
        <v>Emma/Srebro Main NYCMain Event New York March 25 League 4</v>
      </c>
      <c r="C200" t="s">
        <v>465</v>
      </c>
      <c r="D200" t="s">
        <v>89</v>
      </c>
      <c r="E200" t="s">
        <v>409</v>
      </c>
      <c r="F200">
        <v>77</v>
      </c>
      <c r="G200">
        <v>361.5</v>
      </c>
      <c r="H200">
        <f t="shared" si="3"/>
        <v>4</v>
      </c>
    </row>
    <row r="201" spans="1:8" x14ac:dyDescent="0.25">
      <c r="A201">
        <v>166</v>
      </c>
      <c r="B201" t="str">
        <f>STANDINGS_SV[[#This Row],[Team]]&amp;STANDINGS_SV[[#This Row],[League]]</f>
        <v>The Citgo SignMain Event New York March 25 League 4</v>
      </c>
      <c r="C201" t="s">
        <v>567</v>
      </c>
      <c r="D201" t="s">
        <v>568</v>
      </c>
      <c r="E201" t="s">
        <v>409</v>
      </c>
      <c r="F201">
        <v>72</v>
      </c>
      <c r="G201">
        <v>318</v>
      </c>
      <c r="H201">
        <f t="shared" si="3"/>
        <v>5</v>
      </c>
    </row>
    <row r="202" spans="1:8" x14ac:dyDescent="0.25">
      <c r="A202">
        <v>173</v>
      </c>
      <c r="B202" t="str">
        <f>STANDINGS_SV[[#This Row],[Team]]&amp;STANDINGS_SV[[#This Row],[League]]</f>
        <v>Joe Buck YourselfMain Event New York March 25 League 4</v>
      </c>
      <c r="C202" t="s">
        <v>640</v>
      </c>
      <c r="D202" t="s">
        <v>641</v>
      </c>
      <c r="E202" t="s">
        <v>409</v>
      </c>
      <c r="F202">
        <v>71</v>
      </c>
      <c r="G202">
        <v>307</v>
      </c>
      <c r="H202">
        <f t="shared" si="3"/>
        <v>6</v>
      </c>
    </row>
    <row r="203" spans="1:8" x14ac:dyDescent="0.25">
      <c r="A203">
        <v>216</v>
      </c>
      <c r="B203" t="str">
        <f>STANDINGS_SV[[#This Row],[Team]]&amp;STANDINGS_SV[[#This Row],[League]]</f>
        <v>Canadian BeaversMain Event New York March 25 League 4</v>
      </c>
      <c r="C203" t="s">
        <v>336</v>
      </c>
      <c r="D203" t="s">
        <v>337</v>
      </c>
      <c r="E203" t="s">
        <v>409</v>
      </c>
      <c r="F203">
        <v>66</v>
      </c>
      <c r="G203">
        <v>261</v>
      </c>
      <c r="H203">
        <f t="shared" si="3"/>
        <v>7</v>
      </c>
    </row>
    <row r="204" spans="1:8" x14ac:dyDescent="0.25">
      <c r="A204">
        <v>239</v>
      </c>
      <c r="B204" t="str">
        <f>STANDINGS_SV[[#This Row],[Team]]&amp;STANDINGS_SV[[#This Row],[League]]</f>
        <v>Good DE'sMain Event New York March 25 League 4</v>
      </c>
      <c r="C204" t="s">
        <v>698</v>
      </c>
      <c r="D204" t="s">
        <v>243</v>
      </c>
      <c r="E204" t="s">
        <v>409</v>
      </c>
      <c r="F204">
        <v>64</v>
      </c>
      <c r="G204">
        <v>239.5</v>
      </c>
      <c r="H204">
        <f t="shared" si="3"/>
        <v>8</v>
      </c>
    </row>
    <row r="205" spans="1:8" x14ac:dyDescent="0.25">
      <c r="A205">
        <v>282</v>
      </c>
      <c r="B205" t="str">
        <f>STANDINGS_SV[[#This Row],[Team]]&amp;STANDINGS_SV[[#This Row],[League]]</f>
        <v>Team olsenMain Event New York March 25 League 4</v>
      </c>
      <c r="C205" t="s">
        <v>811</v>
      </c>
      <c r="D205" t="s">
        <v>812</v>
      </c>
      <c r="E205" t="s">
        <v>409</v>
      </c>
      <c r="F205">
        <v>58</v>
      </c>
      <c r="G205">
        <v>200.5</v>
      </c>
      <c r="H205">
        <f t="shared" si="3"/>
        <v>9</v>
      </c>
    </row>
    <row r="206" spans="1:8" x14ac:dyDescent="0.25">
      <c r="A206">
        <v>334</v>
      </c>
      <c r="B206" t="str">
        <f>STANDINGS_SV[[#This Row],[Team]]&amp;STANDINGS_SV[[#This Row],[League]]</f>
        <v>Midnight ExpressMain Event New York March 25 League 4</v>
      </c>
      <c r="C206" t="s">
        <v>716</v>
      </c>
      <c r="D206" t="s">
        <v>718</v>
      </c>
      <c r="E206" t="s">
        <v>409</v>
      </c>
      <c r="F206">
        <v>50</v>
      </c>
      <c r="G206">
        <v>149</v>
      </c>
      <c r="H206">
        <f t="shared" si="3"/>
        <v>10</v>
      </c>
    </row>
    <row r="207" spans="1:8" x14ac:dyDescent="0.25">
      <c r="A207">
        <v>354</v>
      </c>
      <c r="B207" t="str">
        <f>STANDINGS_SV[[#This Row],[Team]]&amp;STANDINGS_SV[[#This Row],[League]]</f>
        <v>Captain LouMain Event New York March 25 League 4</v>
      </c>
      <c r="C207" t="s">
        <v>581</v>
      </c>
      <c r="D207" t="s">
        <v>582</v>
      </c>
      <c r="E207" t="s">
        <v>409</v>
      </c>
      <c r="F207">
        <v>46</v>
      </c>
      <c r="G207">
        <v>127</v>
      </c>
      <c r="H207">
        <f t="shared" si="3"/>
        <v>11</v>
      </c>
    </row>
    <row r="208" spans="1:8" x14ac:dyDescent="0.25">
      <c r="A208">
        <v>363</v>
      </c>
      <c r="B208" t="str">
        <f>STANDINGS_SV[[#This Row],[Team]]&amp;STANDINGS_SV[[#This Row],[League]]</f>
        <v>Team MelliaMain Event New York March 25 League 4</v>
      </c>
      <c r="C208" t="s">
        <v>877</v>
      </c>
      <c r="D208" t="s">
        <v>878</v>
      </c>
      <c r="E208" t="s">
        <v>409</v>
      </c>
      <c r="F208">
        <v>45</v>
      </c>
      <c r="G208">
        <v>120</v>
      </c>
      <c r="H208">
        <f t="shared" si="3"/>
        <v>12</v>
      </c>
    </row>
    <row r="209" spans="1:8" x14ac:dyDescent="0.25">
      <c r="A209">
        <v>421</v>
      </c>
      <c r="B209" t="str">
        <f>STANDINGS_SV[[#This Row],[Team]]&amp;STANDINGS_SV[[#This Row],[League]]</f>
        <v>Yah MuleMain Event New York March 25 League 4</v>
      </c>
      <c r="C209" t="s">
        <v>144</v>
      </c>
      <c r="D209" t="s">
        <v>141</v>
      </c>
      <c r="E209" t="s">
        <v>409</v>
      </c>
      <c r="F209">
        <v>32</v>
      </c>
      <c r="G209">
        <v>62</v>
      </c>
      <c r="H209">
        <f t="shared" si="3"/>
        <v>13</v>
      </c>
    </row>
    <row r="210" spans="1:8" x14ac:dyDescent="0.25">
      <c r="A210">
        <v>422</v>
      </c>
      <c r="B210" t="str">
        <f>STANDINGS_SV[[#This Row],[Team]]&amp;STANDINGS_SV[[#This Row],[League]]</f>
        <v>Bash BrothersMain Event New York March 25 League 4</v>
      </c>
      <c r="C210" t="s">
        <v>867</v>
      </c>
      <c r="D210" t="s">
        <v>868</v>
      </c>
      <c r="E210" t="s">
        <v>409</v>
      </c>
      <c r="F210">
        <v>31</v>
      </c>
      <c r="G210">
        <v>55.5</v>
      </c>
      <c r="H210">
        <f t="shared" si="3"/>
        <v>14</v>
      </c>
    </row>
    <row r="211" spans="1:8" x14ac:dyDescent="0.25">
      <c r="A211">
        <v>467</v>
      </c>
      <c r="B211" t="str">
        <f>STANDINGS_SV[[#This Row],[Team]]&amp;STANDINGS_SV[[#This Row],[League]]</f>
        <v>Frozen RopesMain Event New York March 25 League 4</v>
      </c>
      <c r="C211" t="s">
        <v>676</v>
      </c>
      <c r="D211" t="s">
        <v>227</v>
      </c>
      <c r="E211" t="s">
        <v>409</v>
      </c>
      <c r="F211">
        <v>11</v>
      </c>
      <c r="G211">
        <v>13</v>
      </c>
      <c r="H211">
        <f t="shared" si="3"/>
        <v>15</v>
      </c>
    </row>
    <row r="212" spans="1:8" x14ac:dyDescent="0.25">
      <c r="A212">
        <v>85</v>
      </c>
      <c r="B212" t="str">
        <f>STANDINGS_SV[[#This Row],[Team]]&amp;STANDINGS_SV[[#This Row],[League]]</f>
        <v>SaxErrol mainMain Event New York March 26 League</v>
      </c>
      <c r="C212" t="s">
        <v>538</v>
      </c>
      <c r="D212" t="s">
        <v>371</v>
      </c>
      <c r="E212" t="s">
        <v>412</v>
      </c>
      <c r="F212">
        <v>82</v>
      </c>
      <c r="G212">
        <v>395.5</v>
      </c>
      <c r="H212">
        <f t="shared" si="3"/>
        <v>1</v>
      </c>
    </row>
    <row r="213" spans="1:8" x14ac:dyDescent="0.25">
      <c r="A213">
        <v>107</v>
      </c>
      <c r="B213" t="str">
        <f>STANDINGS_SV[[#This Row],[Team]]&amp;STANDINGS_SV[[#This Row],[League]]</f>
        <v>Colton &amp; the WolfmanMain Event New York March 26 League</v>
      </c>
      <c r="C213" t="s">
        <v>599</v>
      </c>
      <c r="D213" t="s">
        <v>340</v>
      </c>
      <c r="E213" t="s">
        <v>412</v>
      </c>
      <c r="F213">
        <v>78</v>
      </c>
      <c r="G213">
        <v>371</v>
      </c>
      <c r="H213">
        <f t="shared" si="3"/>
        <v>2</v>
      </c>
    </row>
    <row r="214" spans="1:8" x14ac:dyDescent="0.25">
      <c r="A214">
        <v>133</v>
      </c>
      <c r="B214" t="str">
        <f>STANDINGS_SV[[#This Row],[Team]]&amp;STANDINGS_SV[[#This Row],[League]]</f>
        <v>We Got the RunsMain Event New York March 26 League</v>
      </c>
      <c r="C214" t="s">
        <v>410</v>
      </c>
      <c r="D214" t="s">
        <v>413</v>
      </c>
      <c r="E214" t="s">
        <v>412</v>
      </c>
      <c r="F214">
        <v>76</v>
      </c>
      <c r="G214">
        <v>352.5</v>
      </c>
      <c r="H214">
        <f t="shared" si="3"/>
        <v>3</v>
      </c>
    </row>
    <row r="215" spans="1:8" x14ac:dyDescent="0.25">
      <c r="A215">
        <v>172</v>
      </c>
      <c r="B215" t="str">
        <f>STANDINGS_SV[[#This Row],[Team]]&amp;STANDINGS_SV[[#This Row],[League]]</f>
        <v>Incredible Hulking Us NY2Main Event New York March 26 League</v>
      </c>
      <c r="C215" t="s">
        <v>226</v>
      </c>
      <c r="D215" t="s">
        <v>94</v>
      </c>
      <c r="E215" t="s">
        <v>412</v>
      </c>
      <c r="F215">
        <v>71</v>
      </c>
      <c r="G215">
        <v>307</v>
      </c>
      <c r="H215">
        <f t="shared" si="3"/>
        <v>4</v>
      </c>
    </row>
    <row r="216" spans="1:8" x14ac:dyDescent="0.25">
      <c r="A216">
        <v>174</v>
      </c>
      <c r="B216" t="str">
        <f>STANDINGS_SV[[#This Row],[Team]]&amp;STANDINGS_SV[[#This Row],[League]]</f>
        <v>Serenity Now! NY2Main Event New York March 26 League</v>
      </c>
      <c r="C216" t="s">
        <v>520</v>
      </c>
      <c r="D216" t="s">
        <v>521</v>
      </c>
      <c r="E216" t="s">
        <v>412</v>
      </c>
      <c r="F216">
        <v>71</v>
      </c>
      <c r="G216">
        <v>307</v>
      </c>
      <c r="H216">
        <f t="shared" si="3"/>
        <v>5</v>
      </c>
    </row>
    <row r="217" spans="1:8" x14ac:dyDescent="0.25">
      <c r="A217">
        <v>190</v>
      </c>
      <c r="B217" t="str">
        <f>STANDINGS_SV[[#This Row],[Team]]&amp;STANDINGS_SV[[#This Row],[League]]</f>
        <v>Evil EmpireMain Event New York March 26 League</v>
      </c>
      <c r="C217" t="s">
        <v>333</v>
      </c>
      <c r="D217" t="s">
        <v>334</v>
      </c>
      <c r="E217" t="s">
        <v>412</v>
      </c>
      <c r="F217">
        <v>69</v>
      </c>
      <c r="G217">
        <v>287.5</v>
      </c>
      <c r="H217">
        <f t="shared" si="3"/>
        <v>6</v>
      </c>
    </row>
    <row r="218" spans="1:8" x14ac:dyDescent="0.25">
      <c r="A218">
        <v>211</v>
      </c>
      <c r="B218" t="str">
        <f>STANDINGS_SV[[#This Row],[Team]]&amp;STANDINGS_SV[[#This Row],[League]]</f>
        <v>Team LissMain Event New York March 26 League</v>
      </c>
      <c r="C218" t="s">
        <v>123</v>
      </c>
      <c r="D218" t="s">
        <v>124</v>
      </c>
      <c r="E218" t="s">
        <v>412</v>
      </c>
      <c r="F218">
        <v>67</v>
      </c>
      <c r="G218">
        <v>270.5</v>
      </c>
      <c r="H218">
        <f t="shared" si="3"/>
        <v>7</v>
      </c>
    </row>
    <row r="219" spans="1:8" x14ac:dyDescent="0.25">
      <c r="A219">
        <v>214</v>
      </c>
      <c r="B219" t="str">
        <f>STANDINGS_SV[[#This Row],[Team]]&amp;STANDINGS_SV[[#This Row],[League]]</f>
        <v>BABIP McBatflipsMain Event New York March 26 League</v>
      </c>
      <c r="C219" t="s">
        <v>305</v>
      </c>
      <c r="D219" t="s">
        <v>24</v>
      </c>
      <c r="E219" t="s">
        <v>412</v>
      </c>
      <c r="F219">
        <v>66</v>
      </c>
      <c r="G219">
        <v>261</v>
      </c>
      <c r="H219">
        <f t="shared" si="3"/>
        <v>8</v>
      </c>
    </row>
    <row r="220" spans="1:8" x14ac:dyDescent="0.25">
      <c r="A220">
        <v>215</v>
      </c>
      <c r="B220" t="str">
        <f>STANDINGS_SV[[#This Row],[Team]]&amp;STANDINGS_SV[[#This Row],[League]]</f>
        <v>CTM/GST MAINMain Event New York March 26 League</v>
      </c>
      <c r="C220" t="s">
        <v>639</v>
      </c>
      <c r="D220" t="s">
        <v>93</v>
      </c>
      <c r="E220" t="s">
        <v>412</v>
      </c>
      <c r="F220">
        <v>66</v>
      </c>
      <c r="G220">
        <v>261</v>
      </c>
      <c r="H220">
        <f t="shared" si="3"/>
        <v>9</v>
      </c>
    </row>
    <row r="221" spans="1:8" x14ac:dyDescent="0.25">
      <c r="A221">
        <v>256</v>
      </c>
      <c r="B221" t="str">
        <f>STANDINGS_SV[[#This Row],[Team]]&amp;STANDINGS_SV[[#This Row],[League]]</f>
        <v>EtherMain Event New York March 26 League</v>
      </c>
      <c r="C221" t="s">
        <v>706</v>
      </c>
      <c r="D221" t="s">
        <v>707</v>
      </c>
      <c r="E221" t="s">
        <v>412</v>
      </c>
      <c r="F221">
        <v>61</v>
      </c>
      <c r="G221">
        <v>221.5</v>
      </c>
      <c r="H221">
        <f t="shared" si="3"/>
        <v>10</v>
      </c>
    </row>
    <row r="222" spans="1:8" x14ac:dyDescent="0.25">
      <c r="A222">
        <v>260</v>
      </c>
      <c r="B222" t="str">
        <f>STANDINGS_SV[[#This Row],[Team]]&amp;STANDINGS_SV[[#This Row],[League]]</f>
        <v>NJ MinnowMain Event New York March 26 League</v>
      </c>
      <c r="C222" t="s">
        <v>851</v>
      </c>
      <c r="D222" t="s">
        <v>852</v>
      </c>
      <c r="E222" t="s">
        <v>412</v>
      </c>
      <c r="F222">
        <v>61</v>
      </c>
      <c r="G222">
        <v>221.5</v>
      </c>
      <c r="H222">
        <f t="shared" si="3"/>
        <v>11</v>
      </c>
    </row>
    <row r="223" spans="1:8" x14ac:dyDescent="0.25">
      <c r="A223">
        <v>304</v>
      </c>
      <c r="B223" t="str">
        <f>STANDINGS_SV[[#This Row],[Team]]&amp;STANDINGS_SV[[#This Row],[League]]</f>
        <v>PhillyCheeseSteaks-M26Main Event New York March 26 League</v>
      </c>
      <c r="C223" t="s">
        <v>843</v>
      </c>
      <c r="D223" t="s">
        <v>75</v>
      </c>
      <c r="E223" t="s">
        <v>412</v>
      </c>
      <c r="F223">
        <v>54</v>
      </c>
      <c r="G223">
        <v>175</v>
      </c>
      <c r="H223">
        <f t="shared" si="3"/>
        <v>12</v>
      </c>
    </row>
    <row r="224" spans="1:8" x14ac:dyDescent="0.25">
      <c r="A224">
        <v>329</v>
      </c>
      <c r="B224" t="str">
        <f>STANDINGS_SV[[#This Row],[Team]]&amp;STANDINGS_SV[[#This Row],[League]]</f>
        <v>Cookies are for ClosersMain Event New York March 26 League</v>
      </c>
      <c r="C224" t="s">
        <v>748</v>
      </c>
      <c r="D224" t="s">
        <v>749</v>
      </c>
      <c r="E224" t="s">
        <v>412</v>
      </c>
      <c r="F224">
        <v>50</v>
      </c>
      <c r="G224">
        <v>149</v>
      </c>
      <c r="H224">
        <f t="shared" si="3"/>
        <v>13</v>
      </c>
    </row>
    <row r="225" spans="1:8" x14ac:dyDescent="0.25">
      <c r="A225">
        <v>383</v>
      </c>
      <c r="B225" t="str">
        <f>STANDINGS_SV[[#This Row],[Team]]&amp;STANDINGS_SV[[#This Row],[League]]</f>
        <v>Team MaidaMain Event New York March 26 League</v>
      </c>
      <c r="C225" t="s">
        <v>759</v>
      </c>
      <c r="D225" t="s">
        <v>760</v>
      </c>
      <c r="E225" t="s">
        <v>412</v>
      </c>
      <c r="F225">
        <v>42</v>
      </c>
      <c r="G225">
        <v>99.5</v>
      </c>
      <c r="H225">
        <f t="shared" si="3"/>
        <v>14</v>
      </c>
    </row>
    <row r="226" spans="1:8" x14ac:dyDescent="0.25">
      <c r="A226">
        <v>462</v>
      </c>
      <c r="B226" t="str">
        <f>STANDINGS_SV[[#This Row],[Team]]&amp;STANDINGS_SV[[#This Row],[League]]</f>
        <v>Team JaffeMain Event New York March 26 League</v>
      </c>
      <c r="C226" t="s">
        <v>74</v>
      </c>
      <c r="D226" t="s">
        <v>20</v>
      </c>
      <c r="E226" t="s">
        <v>412</v>
      </c>
      <c r="F226">
        <v>16</v>
      </c>
      <c r="G226">
        <v>19.5</v>
      </c>
      <c r="H226">
        <f t="shared" si="3"/>
        <v>15</v>
      </c>
    </row>
    <row r="227" spans="1:8" x14ac:dyDescent="0.25">
      <c r="A227">
        <v>12</v>
      </c>
      <c r="B227" t="str">
        <f>STANDINGS_SV[[#This Row],[Team]]&amp;STANDINGS_SV[[#This Row],[League]]</f>
        <v>Team KaufmannMain Event Online April 1 1 pm ET League 1</v>
      </c>
      <c r="C227" t="s">
        <v>475</v>
      </c>
      <c r="D227" t="s">
        <v>476</v>
      </c>
      <c r="E227" t="s">
        <v>441</v>
      </c>
      <c r="F227">
        <v>100</v>
      </c>
      <c r="G227">
        <v>469.5</v>
      </c>
      <c r="H227">
        <f t="shared" si="3"/>
        <v>1</v>
      </c>
    </row>
    <row r="228" spans="1:8" x14ac:dyDescent="0.25">
      <c r="A228">
        <v>21</v>
      </c>
      <c r="B228" t="str">
        <f>STANDINGS_SV[[#This Row],[Team]]&amp;STANDINGS_SV[[#This Row],[League]]</f>
        <v>Money IVMain Event Online April 1 1 pm ET League 1</v>
      </c>
      <c r="C228" t="s">
        <v>493</v>
      </c>
      <c r="D228" t="s">
        <v>67</v>
      </c>
      <c r="E228" t="s">
        <v>441</v>
      </c>
      <c r="F228">
        <v>96</v>
      </c>
      <c r="G228">
        <v>461.5</v>
      </c>
      <c r="H228">
        <f t="shared" si="3"/>
        <v>2</v>
      </c>
    </row>
    <row r="229" spans="1:8" x14ac:dyDescent="0.25">
      <c r="A229">
        <v>25</v>
      </c>
      <c r="B229" t="str">
        <f>STANDINGS_SV[[#This Row],[Team]]&amp;STANDINGS_SV[[#This Row],[League]]</f>
        <v>Men Without HelmetsMain Event Online April 1 1 pm ET League 1</v>
      </c>
      <c r="C229" t="s">
        <v>194</v>
      </c>
      <c r="D229" t="s">
        <v>196</v>
      </c>
      <c r="E229" t="s">
        <v>441</v>
      </c>
      <c r="F229">
        <v>95</v>
      </c>
      <c r="G229">
        <v>456</v>
      </c>
      <c r="H229">
        <f t="shared" si="3"/>
        <v>3</v>
      </c>
    </row>
    <row r="230" spans="1:8" x14ac:dyDescent="0.25">
      <c r="A230">
        <v>161</v>
      </c>
      <c r="B230" t="str">
        <f>STANDINGS_SV[[#This Row],[Team]]&amp;STANDINGS_SV[[#This Row],[League]]</f>
        <v>Champagne SwagMain Event Online April 1 1 pm ET League 1</v>
      </c>
      <c r="C230" t="s">
        <v>101</v>
      </c>
      <c r="D230" t="s">
        <v>103</v>
      </c>
      <c r="E230" t="s">
        <v>441</v>
      </c>
      <c r="F230">
        <v>72</v>
      </c>
      <c r="G230">
        <v>318</v>
      </c>
      <c r="H230">
        <f t="shared" si="3"/>
        <v>4</v>
      </c>
    </row>
    <row r="231" spans="1:8" x14ac:dyDescent="0.25">
      <c r="A231">
        <v>179</v>
      </c>
      <c r="B231" t="str">
        <f>STANDINGS_SV[[#This Row],[Team]]&amp;STANDINGS_SV[[#This Row],[League]]</f>
        <v>Team thomasMain Event Online April 1 1 pm ET League 1</v>
      </c>
      <c r="C231" t="s">
        <v>695</v>
      </c>
      <c r="D231" t="s">
        <v>696</v>
      </c>
      <c r="E231" t="s">
        <v>441</v>
      </c>
      <c r="F231">
        <v>71</v>
      </c>
      <c r="G231">
        <v>307</v>
      </c>
      <c r="H231">
        <f t="shared" si="3"/>
        <v>5</v>
      </c>
    </row>
    <row r="232" spans="1:8" x14ac:dyDescent="0.25">
      <c r="A232">
        <v>210</v>
      </c>
      <c r="B232" t="str">
        <f>STANDINGS_SV[[#This Row],[Team]]&amp;STANDINGS_SV[[#This Row],[League]]</f>
        <v>Puddle of Nud 4/1Main Event Online April 1 1 pm ET League 1</v>
      </c>
      <c r="C232" t="s">
        <v>455</v>
      </c>
      <c r="D232" t="s">
        <v>108</v>
      </c>
      <c r="E232" t="s">
        <v>441</v>
      </c>
      <c r="F232">
        <v>67</v>
      </c>
      <c r="G232">
        <v>270.5</v>
      </c>
      <c r="H232">
        <f t="shared" si="3"/>
        <v>6</v>
      </c>
    </row>
    <row r="233" spans="1:8" x14ac:dyDescent="0.25">
      <c r="A233">
        <v>220</v>
      </c>
      <c r="B233" t="str">
        <f>STANDINGS_SV[[#This Row],[Team]]&amp;STANDINGS_SV[[#This Row],[League]]</f>
        <v>Penny LoverMain Event Online April 1 1 pm ET League 1</v>
      </c>
      <c r="C233" t="s">
        <v>662</v>
      </c>
      <c r="D233" t="s">
        <v>125</v>
      </c>
      <c r="E233" t="s">
        <v>441</v>
      </c>
      <c r="F233">
        <v>66</v>
      </c>
      <c r="G233">
        <v>261</v>
      </c>
      <c r="H233">
        <f t="shared" si="3"/>
        <v>7</v>
      </c>
    </row>
    <row r="234" spans="1:8" x14ac:dyDescent="0.25">
      <c r="A234">
        <v>301</v>
      </c>
      <c r="B234" t="str">
        <f>STANDINGS_SV[[#This Row],[Team]]&amp;STANDINGS_SV[[#This Row],[League]]</f>
        <v>Team MadaniMain Event Online April 1 1 pm ET League 1</v>
      </c>
      <c r="C234" t="s">
        <v>153</v>
      </c>
      <c r="D234" t="s">
        <v>153</v>
      </c>
      <c r="E234" t="s">
        <v>441</v>
      </c>
      <c r="F234">
        <v>55</v>
      </c>
      <c r="G234">
        <v>182</v>
      </c>
      <c r="H234">
        <f t="shared" si="3"/>
        <v>8</v>
      </c>
    </row>
    <row r="235" spans="1:8" x14ac:dyDescent="0.25">
      <c r="A235">
        <v>320</v>
      </c>
      <c r="B235" t="str">
        <f>STANDINGS_SV[[#This Row],[Team]]&amp;STANDINGS_SV[[#This Row],[League]]</f>
        <v>Impaired PhysiciansMain Event Online April 1 1 pm ET League 1</v>
      </c>
      <c r="C235" t="s">
        <v>38</v>
      </c>
      <c r="D235" t="s">
        <v>39</v>
      </c>
      <c r="E235" t="s">
        <v>441</v>
      </c>
      <c r="F235">
        <v>52</v>
      </c>
      <c r="G235">
        <v>161</v>
      </c>
      <c r="H235">
        <f t="shared" si="3"/>
        <v>9</v>
      </c>
    </row>
    <row r="236" spans="1:8" x14ac:dyDescent="0.25">
      <c r="A236">
        <v>339</v>
      </c>
      <c r="B236" t="str">
        <f>STANDINGS_SV[[#This Row],[Team]]&amp;STANDINGS_SV[[#This Row],[League]]</f>
        <v>SpartacusMain Event Online April 1 1 pm ET League 1</v>
      </c>
      <c r="C236" t="s">
        <v>360</v>
      </c>
      <c r="D236" t="s">
        <v>218</v>
      </c>
      <c r="E236" t="s">
        <v>441</v>
      </c>
      <c r="F236">
        <v>49</v>
      </c>
      <c r="G236">
        <v>143</v>
      </c>
      <c r="H236">
        <f t="shared" si="3"/>
        <v>10</v>
      </c>
    </row>
    <row r="237" spans="1:8" x14ac:dyDescent="0.25">
      <c r="A237">
        <v>364</v>
      </c>
      <c r="B237" t="str">
        <f>STANDINGS_SV[[#This Row],[Team]]&amp;STANDINGS_SV[[#This Row],[League]]</f>
        <v>The People's ChampMain Event Online April 1 1 pm ET League 1</v>
      </c>
      <c r="C237" t="s">
        <v>128</v>
      </c>
      <c r="D237" t="s">
        <v>129</v>
      </c>
      <c r="E237" t="s">
        <v>441</v>
      </c>
      <c r="F237">
        <v>45</v>
      </c>
      <c r="G237">
        <v>120</v>
      </c>
      <c r="H237">
        <f t="shared" si="3"/>
        <v>11</v>
      </c>
    </row>
    <row r="238" spans="1:8" x14ac:dyDescent="0.25">
      <c r="A238">
        <v>396</v>
      </c>
      <c r="B238" t="str">
        <f>STANDINGS_SV[[#This Row],[Team]]&amp;STANDINGS_SV[[#This Row],[League]]</f>
        <v>Breaking Bats 2Main Event Online April 1 1 pm ET League 1</v>
      </c>
      <c r="C238" t="s">
        <v>549</v>
      </c>
      <c r="D238" t="s">
        <v>550</v>
      </c>
      <c r="E238" t="s">
        <v>441</v>
      </c>
      <c r="F238">
        <v>38</v>
      </c>
      <c r="G238">
        <v>83</v>
      </c>
      <c r="H238">
        <f t="shared" si="3"/>
        <v>12</v>
      </c>
    </row>
    <row r="239" spans="1:8" x14ac:dyDescent="0.25">
      <c r="A239">
        <v>419</v>
      </c>
      <c r="B239" t="str">
        <f>STANDINGS_SV[[#This Row],[Team]]&amp;STANDINGS_SV[[#This Row],[League]]</f>
        <v>LittlefingerMain Event Online April 1 1 pm ET League 1</v>
      </c>
      <c r="C239" t="s">
        <v>777</v>
      </c>
      <c r="D239" t="s">
        <v>778</v>
      </c>
      <c r="E239" t="s">
        <v>441</v>
      </c>
      <c r="F239">
        <v>32</v>
      </c>
      <c r="G239">
        <v>62</v>
      </c>
      <c r="H239">
        <f t="shared" si="3"/>
        <v>13</v>
      </c>
    </row>
    <row r="240" spans="1:8" x14ac:dyDescent="0.25">
      <c r="A240">
        <v>432</v>
      </c>
      <c r="B240" t="str">
        <f>STANDINGS_SV[[#This Row],[Team]]&amp;STANDINGS_SV[[#This Row],[League]]</f>
        <v>Infinity Management GroupMain Event Online April 1 1 pm ET League 1</v>
      </c>
      <c r="C240" t="s">
        <v>354</v>
      </c>
      <c r="D240" t="s">
        <v>355</v>
      </c>
      <c r="E240" t="s">
        <v>441</v>
      </c>
      <c r="F240">
        <v>29</v>
      </c>
      <c r="G240">
        <v>49</v>
      </c>
      <c r="H240">
        <f t="shared" si="3"/>
        <v>14</v>
      </c>
    </row>
    <row r="241" spans="1:8" x14ac:dyDescent="0.25">
      <c r="A241">
        <v>435</v>
      </c>
      <c r="B241" t="str">
        <f>STANDINGS_SV[[#This Row],[Team]]&amp;STANDINGS_SV[[#This Row],[League]]</f>
        <v>Team TwoninerMain Event Online April 1 1 pm ET League 1</v>
      </c>
      <c r="C241" t="s">
        <v>884</v>
      </c>
      <c r="D241" t="s">
        <v>401</v>
      </c>
      <c r="E241" t="s">
        <v>441</v>
      </c>
      <c r="F241">
        <v>28</v>
      </c>
      <c r="G241">
        <v>46</v>
      </c>
      <c r="H241">
        <f t="shared" si="3"/>
        <v>15</v>
      </c>
    </row>
    <row r="242" spans="1:8" x14ac:dyDescent="0.25">
      <c r="A242">
        <v>17</v>
      </c>
      <c r="B242" t="str">
        <f>STANDINGS_SV[[#This Row],[Team]]&amp;STANDINGS_SV[[#This Row],[League]]</f>
        <v>BAG BALLSMain Event Online April 1 1 pm ET League 2</v>
      </c>
      <c r="C242" t="s">
        <v>722</v>
      </c>
      <c r="D242" t="s">
        <v>723</v>
      </c>
      <c r="E242" t="s">
        <v>444</v>
      </c>
      <c r="F242">
        <v>97</v>
      </c>
      <c r="G242">
        <v>464</v>
      </c>
      <c r="H242">
        <f t="shared" si="3"/>
        <v>1</v>
      </c>
    </row>
    <row r="243" spans="1:8" x14ac:dyDescent="0.25">
      <c r="A243">
        <v>20</v>
      </c>
      <c r="B243" t="str">
        <f>STANDINGS_SV[[#This Row],[Team]]&amp;STANDINGS_SV[[#This Row],[League]]</f>
        <v>Miggy's CrownMain Event Online April 1 1 pm ET League 2</v>
      </c>
      <c r="C243" t="s">
        <v>83</v>
      </c>
      <c r="D243" t="s">
        <v>84</v>
      </c>
      <c r="E243" t="s">
        <v>444</v>
      </c>
      <c r="F243">
        <v>96</v>
      </c>
      <c r="G243">
        <v>461.5</v>
      </c>
      <c r="H243">
        <f t="shared" si="3"/>
        <v>2</v>
      </c>
    </row>
    <row r="244" spans="1:8" x14ac:dyDescent="0.25">
      <c r="A244">
        <v>69</v>
      </c>
      <c r="B244" t="str">
        <f>STANDINGS_SV[[#This Row],[Team]]&amp;STANDINGS_SV[[#This Row],[League]]</f>
        <v>The Justice BerrysMain Event Online April 1 1 pm ET League 2</v>
      </c>
      <c r="C244" t="s">
        <v>594</v>
      </c>
      <c r="D244" t="s">
        <v>69</v>
      </c>
      <c r="E244" t="s">
        <v>444</v>
      </c>
      <c r="F244">
        <v>85</v>
      </c>
      <c r="G244">
        <v>413.5</v>
      </c>
      <c r="H244">
        <f t="shared" si="3"/>
        <v>3</v>
      </c>
    </row>
    <row r="245" spans="1:8" x14ac:dyDescent="0.25">
      <c r="A245">
        <v>99</v>
      </c>
      <c r="B245" t="str">
        <f>STANDINGS_SV[[#This Row],[Team]]&amp;STANDINGS_SV[[#This Row],[League]]</f>
        <v>Team PaolucciMain Event Online April 1 1 pm ET League 2</v>
      </c>
      <c r="C245" t="s">
        <v>120</v>
      </c>
      <c r="D245" t="s">
        <v>121</v>
      </c>
      <c r="E245" t="s">
        <v>444</v>
      </c>
      <c r="F245">
        <v>80</v>
      </c>
      <c r="G245">
        <v>383.5</v>
      </c>
      <c r="H245">
        <f t="shared" si="3"/>
        <v>4</v>
      </c>
    </row>
    <row r="246" spans="1:8" x14ac:dyDescent="0.25">
      <c r="A246">
        <v>113</v>
      </c>
      <c r="B246" t="str">
        <f>STANDINGS_SV[[#This Row],[Team]]&amp;STANDINGS_SV[[#This Row],[League]]</f>
        <v>Shug KnightsMain Event Online April 1 1 pm ET League 2</v>
      </c>
      <c r="C246" t="s">
        <v>485</v>
      </c>
      <c r="D246" t="s">
        <v>486</v>
      </c>
      <c r="E246" t="s">
        <v>444</v>
      </c>
      <c r="F246">
        <v>78</v>
      </c>
      <c r="G246">
        <v>371</v>
      </c>
      <c r="H246">
        <f t="shared" si="3"/>
        <v>5</v>
      </c>
    </row>
    <row r="247" spans="1:8" x14ac:dyDescent="0.25">
      <c r="A247">
        <v>165</v>
      </c>
      <c r="B247" t="str">
        <f>STANDINGS_SV[[#This Row],[Team]]&amp;STANDINGS_SV[[#This Row],[League]]</f>
        <v>Team RedgraveMain Event Online April 1 1 pm ET League 2</v>
      </c>
      <c r="C247" t="s">
        <v>821</v>
      </c>
      <c r="D247" t="s">
        <v>239</v>
      </c>
      <c r="E247" t="s">
        <v>444</v>
      </c>
      <c r="F247">
        <v>72</v>
      </c>
      <c r="G247">
        <v>318</v>
      </c>
      <c r="H247">
        <f t="shared" si="3"/>
        <v>6</v>
      </c>
    </row>
    <row r="248" spans="1:8" x14ac:dyDescent="0.25">
      <c r="A248">
        <v>242</v>
      </c>
      <c r="B248" t="str">
        <f>STANDINGS_SV[[#This Row],[Team]]&amp;STANDINGS_SV[[#This Row],[League]]</f>
        <v>Slowly I TurnedMain Event Online April 1 1 pm ET League 2</v>
      </c>
      <c r="C248" t="s">
        <v>590</v>
      </c>
      <c r="D248" t="s">
        <v>253</v>
      </c>
      <c r="E248" t="s">
        <v>444</v>
      </c>
      <c r="F248">
        <v>64</v>
      </c>
      <c r="G248">
        <v>239.5</v>
      </c>
      <c r="H248">
        <f t="shared" si="3"/>
        <v>7</v>
      </c>
    </row>
    <row r="249" spans="1:8" x14ac:dyDescent="0.25">
      <c r="A249">
        <v>250</v>
      </c>
      <c r="B249" t="str">
        <f>STANDINGS_SV[[#This Row],[Team]]&amp;STANDINGS_SV[[#This Row],[League]]</f>
        <v>Joaquin PhoenixMain Event Online April 1 1 pm ET League 2</v>
      </c>
      <c r="C249" t="s">
        <v>637</v>
      </c>
      <c r="D249" t="s">
        <v>638</v>
      </c>
      <c r="E249" t="s">
        <v>444</v>
      </c>
      <c r="F249">
        <v>63</v>
      </c>
      <c r="G249">
        <v>231.5</v>
      </c>
      <c r="H249">
        <f t="shared" si="3"/>
        <v>8</v>
      </c>
    </row>
    <row r="250" spans="1:8" x14ac:dyDescent="0.25">
      <c r="A250">
        <v>257</v>
      </c>
      <c r="B250" t="str">
        <f>STANDINGS_SV[[#This Row],[Team]]&amp;STANDINGS_SV[[#This Row],[League]]</f>
        <v>How U Doin ME2Main Event Online April 1 1 pm ET League 2</v>
      </c>
      <c r="C250" t="s">
        <v>443</v>
      </c>
      <c r="D250" t="s">
        <v>230</v>
      </c>
      <c r="E250" t="s">
        <v>444</v>
      </c>
      <c r="F250">
        <v>61</v>
      </c>
      <c r="G250">
        <v>221.5</v>
      </c>
      <c r="H250">
        <f t="shared" si="3"/>
        <v>9</v>
      </c>
    </row>
    <row r="251" spans="1:8" x14ac:dyDescent="0.25">
      <c r="A251">
        <v>273</v>
      </c>
      <c r="B251" t="str">
        <f>STANDINGS_SV[[#This Row],[Team]]&amp;STANDINGS_SV[[#This Row],[League]]</f>
        <v>Hot Ham WaterMain Event Online April 1 1 pm ET League 2</v>
      </c>
      <c r="C251" t="s">
        <v>592</v>
      </c>
      <c r="D251" t="s">
        <v>100</v>
      </c>
      <c r="E251" t="s">
        <v>444</v>
      </c>
      <c r="F251">
        <v>59</v>
      </c>
      <c r="G251">
        <v>208.5</v>
      </c>
      <c r="H251">
        <f t="shared" si="3"/>
        <v>10</v>
      </c>
    </row>
    <row r="252" spans="1:8" x14ac:dyDescent="0.25">
      <c r="A252">
        <v>280</v>
      </c>
      <c r="B252" t="str">
        <f>STANDINGS_SV[[#This Row],[Team]]&amp;STANDINGS_SV[[#This Row],[League]]</f>
        <v>Ryan's Laying the AxlerodMain Event Online April 1 1 pm ET League 2</v>
      </c>
      <c r="C252" t="s">
        <v>855</v>
      </c>
      <c r="D252" t="s">
        <v>56</v>
      </c>
      <c r="E252" t="s">
        <v>444</v>
      </c>
      <c r="F252">
        <v>58</v>
      </c>
      <c r="G252">
        <v>200.5</v>
      </c>
      <c r="H252">
        <f t="shared" si="3"/>
        <v>11</v>
      </c>
    </row>
    <row r="253" spans="1:8" x14ac:dyDescent="0.25">
      <c r="A253">
        <v>345</v>
      </c>
      <c r="B253" t="str">
        <f>STANDINGS_SV[[#This Row],[Team]]&amp;STANDINGS_SV[[#This Row],[League]]</f>
        <v>Reverse BlindsideMain Event Online April 1 1 pm ET League 2</v>
      </c>
      <c r="C253" t="s">
        <v>734</v>
      </c>
      <c r="D253" t="s">
        <v>735</v>
      </c>
      <c r="E253" t="s">
        <v>444</v>
      </c>
      <c r="F253">
        <v>48</v>
      </c>
      <c r="G253">
        <v>136.5</v>
      </c>
      <c r="H253">
        <f t="shared" si="3"/>
        <v>12</v>
      </c>
    </row>
    <row r="254" spans="1:8" x14ac:dyDescent="0.25">
      <c r="A254">
        <v>369</v>
      </c>
      <c r="B254" t="str">
        <f>STANDINGS_SV[[#This Row],[Team]]&amp;STANDINGS_SV[[#This Row],[League]]</f>
        <v>Going Going GoneMain Event Online April 1 1 pm ET League 2</v>
      </c>
      <c r="C254" t="s">
        <v>688</v>
      </c>
      <c r="D254" t="s">
        <v>689</v>
      </c>
      <c r="E254" t="s">
        <v>444</v>
      </c>
      <c r="F254">
        <v>44</v>
      </c>
      <c r="G254">
        <v>111</v>
      </c>
      <c r="H254">
        <f t="shared" si="3"/>
        <v>13</v>
      </c>
    </row>
    <row r="255" spans="1:8" x14ac:dyDescent="0.25">
      <c r="A255">
        <v>450</v>
      </c>
      <c r="B255" t="str">
        <f>STANDINGS_SV[[#This Row],[Team]]&amp;STANDINGS_SV[[#This Row],[League]]</f>
        <v>Who is next on the Disabled List V2Main Event Online April 1 1 pm ET League 2</v>
      </c>
      <c r="C255" t="s">
        <v>764</v>
      </c>
      <c r="D255" t="s">
        <v>256</v>
      </c>
      <c r="E255" t="s">
        <v>444</v>
      </c>
      <c r="F255">
        <v>22</v>
      </c>
      <c r="G255">
        <v>32</v>
      </c>
      <c r="H255">
        <f t="shared" si="3"/>
        <v>14</v>
      </c>
    </row>
    <row r="256" spans="1:8" x14ac:dyDescent="0.25">
      <c r="A256">
        <v>472</v>
      </c>
      <c r="B256" t="str">
        <f>STANDINGS_SV[[#This Row],[Team]]&amp;STANDINGS_SV[[#This Row],[League]]</f>
        <v>WAR GamesMain Event Online April 1 1 pm ET League 2</v>
      </c>
      <c r="C256" t="s">
        <v>632</v>
      </c>
      <c r="D256" t="s">
        <v>117</v>
      </c>
      <c r="E256" t="s">
        <v>444</v>
      </c>
      <c r="F256">
        <v>10</v>
      </c>
      <c r="G256">
        <v>10</v>
      </c>
      <c r="H256">
        <f t="shared" si="3"/>
        <v>15</v>
      </c>
    </row>
    <row r="257" spans="1:8" x14ac:dyDescent="0.25">
      <c r="A257">
        <v>50</v>
      </c>
      <c r="B257" t="str">
        <f>STANDINGS_SV[[#This Row],[Team]]&amp;STANDINGS_SV[[#This Row],[League]]</f>
        <v>Ashley BearsMain Event Online April 1 1 pm ET League 3</v>
      </c>
      <c r="C257" t="s">
        <v>766</v>
      </c>
      <c r="D257" t="s">
        <v>232</v>
      </c>
      <c r="E257" t="s">
        <v>442</v>
      </c>
      <c r="F257">
        <v>88</v>
      </c>
      <c r="G257">
        <v>429.5</v>
      </c>
      <c r="H257">
        <f t="shared" si="3"/>
        <v>1</v>
      </c>
    </row>
    <row r="258" spans="1:8" x14ac:dyDescent="0.25">
      <c r="A258">
        <v>95</v>
      </c>
      <c r="B258" t="str">
        <f>STANDINGS_SV[[#This Row],[Team]]&amp;STANDINGS_SV[[#This Row],[League]]</f>
        <v>bluebloodsMain Event Online April 1 1 pm ET League 3</v>
      </c>
      <c r="C258" t="s">
        <v>199</v>
      </c>
      <c r="D258" t="s">
        <v>200</v>
      </c>
      <c r="E258" t="s">
        <v>442</v>
      </c>
      <c r="F258">
        <v>81</v>
      </c>
      <c r="G258">
        <v>389</v>
      </c>
      <c r="H258">
        <f t="shared" ref="H258:H321" si="4">IF(E258=E257,H257+1,1)</f>
        <v>2</v>
      </c>
    </row>
    <row r="259" spans="1:8" x14ac:dyDescent="0.25">
      <c r="A259">
        <v>98</v>
      </c>
      <c r="B259" t="str">
        <f>STANDINGS_SV[[#This Row],[Team]]&amp;STANDINGS_SV[[#This Row],[League]]</f>
        <v>Team BenjaminMain Event Online April 1 1 pm ET League 3</v>
      </c>
      <c r="C259" t="s">
        <v>260</v>
      </c>
      <c r="D259" t="s">
        <v>261</v>
      </c>
      <c r="E259" t="s">
        <v>442</v>
      </c>
      <c r="F259">
        <v>80</v>
      </c>
      <c r="G259">
        <v>383.5</v>
      </c>
      <c r="H259">
        <f t="shared" si="4"/>
        <v>3</v>
      </c>
    </row>
    <row r="260" spans="1:8" x14ac:dyDescent="0.25">
      <c r="A260">
        <v>125</v>
      </c>
      <c r="B260" t="str">
        <f>STANDINGS_SV[[#This Row],[Team]]&amp;STANDINGS_SV[[#This Row],[League]]</f>
        <v>DOUGHBOYSMain Event Online April 1 1 pm ET League 3</v>
      </c>
      <c r="C260" t="s">
        <v>48</v>
      </c>
      <c r="D260" t="s">
        <v>49</v>
      </c>
      <c r="E260" t="s">
        <v>442</v>
      </c>
      <c r="F260">
        <v>76</v>
      </c>
      <c r="G260">
        <v>352.5</v>
      </c>
      <c r="H260">
        <f t="shared" si="4"/>
        <v>4</v>
      </c>
    </row>
    <row r="261" spans="1:8" x14ac:dyDescent="0.25">
      <c r="A261">
        <v>127</v>
      </c>
      <c r="B261" t="str">
        <f>STANDINGS_SV[[#This Row],[Team]]&amp;STANDINGS_SV[[#This Row],[League]]</f>
        <v>Long DongMain Event Online April 1 1 pm ET League 3</v>
      </c>
      <c r="C261" t="s">
        <v>534</v>
      </c>
      <c r="D261" t="s">
        <v>526</v>
      </c>
      <c r="E261" t="s">
        <v>442</v>
      </c>
      <c r="F261">
        <v>76</v>
      </c>
      <c r="G261">
        <v>352.5</v>
      </c>
      <c r="H261">
        <f t="shared" si="4"/>
        <v>5</v>
      </c>
    </row>
    <row r="262" spans="1:8" x14ac:dyDescent="0.25">
      <c r="A262">
        <v>140</v>
      </c>
      <c r="B262" t="str">
        <f>STANDINGS_SV[[#This Row],[Team]]&amp;STANDINGS_SV[[#This Row],[League]]</f>
        <v>Chico Lind's Hermanos - MAIN 4/1Main Event Online April 1 1 pm ET League 3</v>
      </c>
      <c r="C262" t="s">
        <v>781</v>
      </c>
      <c r="D262" t="s">
        <v>185</v>
      </c>
      <c r="E262" t="s">
        <v>442</v>
      </c>
      <c r="F262">
        <v>74</v>
      </c>
      <c r="G262">
        <v>337</v>
      </c>
      <c r="H262">
        <f t="shared" si="4"/>
        <v>6</v>
      </c>
    </row>
    <row r="263" spans="1:8" x14ac:dyDescent="0.25">
      <c r="A263">
        <v>145</v>
      </c>
      <c r="B263" t="str">
        <f>STANDINGS_SV[[#This Row],[Team]]&amp;STANDINGS_SV[[#This Row],[League]]</f>
        <v>SD GiantsMain Event Online April 1 1 pm ET League 3</v>
      </c>
      <c r="C263" t="s">
        <v>721</v>
      </c>
      <c r="D263" t="s">
        <v>221</v>
      </c>
      <c r="E263" t="s">
        <v>442</v>
      </c>
      <c r="F263">
        <v>74</v>
      </c>
      <c r="G263">
        <v>337</v>
      </c>
      <c r="H263">
        <f t="shared" si="4"/>
        <v>7</v>
      </c>
    </row>
    <row r="264" spans="1:8" x14ac:dyDescent="0.25">
      <c r="A264">
        <v>162</v>
      </c>
      <c r="B264" t="str">
        <f>STANDINGS_SV[[#This Row],[Team]]&amp;STANDINGS_SV[[#This Row],[League]]</f>
        <v>Don DiegoMain Event Online April 1 1 pm ET League 3</v>
      </c>
      <c r="C264" t="s">
        <v>329</v>
      </c>
      <c r="D264" t="s">
        <v>330</v>
      </c>
      <c r="E264" t="s">
        <v>442</v>
      </c>
      <c r="F264">
        <v>72</v>
      </c>
      <c r="G264">
        <v>318</v>
      </c>
      <c r="H264">
        <f t="shared" si="4"/>
        <v>8</v>
      </c>
    </row>
    <row r="265" spans="1:8" x14ac:dyDescent="0.25">
      <c r="A265">
        <v>292</v>
      </c>
      <c r="B265" t="str">
        <f>STANDINGS_SV[[#This Row],[Team]]&amp;STANDINGS_SV[[#This Row],[League]]</f>
        <v>THE MACHINEMain Event Online April 1 1 pm ET League 3</v>
      </c>
      <c r="C265" t="s">
        <v>856</v>
      </c>
      <c r="D265" t="s">
        <v>857</v>
      </c>
      <c r="E265" t="s">
        <v>442</v>
      </c>
      <c r="F265">
        <v>56</v>
      </c>
      <c r="G265">
        <v>188.5</v>
      </c>
      <c r="H265">
        <f t="shared" si="4"/>
        <v>9</v>
      </c>
    </row>
    <row r="266" spans="1:8" x14ac:dyDescent="0.25">
      <c r="A266">
        <v>333</v>
      </c>
      <c r="B266" t="str">
        <f>STANDINGS_SV[[#This Row],[Team]]&amp;STANDINGS_SV[[#This Row],[League]]</f>
        <v>JoeSoDefMain Event Online April 1 1 pm ET League 3</v>
      </c>
      <c r="C266" t="s">
        <v>163</v>
      </c>
      <c r="D266" t="s">
        <v>164</v>
      </c>
      <c r="E266" t="s">
        <v>442</v>
      </c>
      <c r="F266">
        <v>50</v>
      </c>
      <c r="G266">
        <v>149</v>
      </c>
      <c r="H266">
        <f t="shared" si="4"/>
        <v>10</v>
      </c>
    </row>
    <row r="267" spans="1:8" x14ac:dyDescent="0.25">
      <c r="A267">
        <v>341</v>
      </c>
      <c r="B267" t="str">
        <f>STANDINGS_SV[[#This Row],[Team]]&amp;STANDINGS_SV[[#This Row],[League]]</f>
        <v>Big Mac Attack MainMain Event Online April 1 1 pm ET League 3</v>
      </c>
      <c r="C267" t="s">
        <v>597</v>
      </c>
      <c r="D267" t="s">
        <v>23</v>
      </c>
      <c r="E267" t="s">
        <v>442</v>
      </c>
      <c r="F267">
        <v>48</v>
      </c>
      <c r="G267">
        <v>136.5</v>
      </c>
      <c r="H267">
        <f t="shared" si="4"/>
        <v>11</v>
      </c>
    </row>
    <row r="268" spans="1:8" x14ac:dyDescent="0.25">
      <c r="A268">
        <v>389</v>
      </c>
      <c r="B268" t="str">
        <f>STANDINGS_SV[[#This Row],[Team]]&amp;STANDINGS_SV[[#This Row],[League]]</f>
        <v>Red MuleMain Event Online April 1 1 pm ET League 3</v>
      </c>
      <c r="C268" t="s">
        <v>369</v>
      </c>
      <c r="D268" t="s">
        <v>369</v>
      </c>
      <c r="E268" t="s">
        <v>442</v>
      </c>
      <c r="F268">
        <v>41</v>
      </c>
      <c r="G268">
        <v>93.5</v>
      </c>
      <c r="H268">
        <f t="shared" si="4"/>
        <v>12</v>
      </c>
    </row>
    <row r="269" spans="1:8" x14ac:dyDescent="0.25">
      <c r="A269">
        <v>400</v>
      </c>
      <c r="B269" t="str">
        <f>STANDINGS_SV[[#This Row],[Team]]&amp;STANDINGS_SV[[#This Row],[League]]</f>
        <v>Poopy ToothMain Event Online April 1 1 pm ET League 3</v>
      </c>
      <c r="C269" t="s">
        <v>378</v>
      </c>
      <c r="D269" t="s">
        <v>379</v>
      </c>
      <c r="E269" t="s">
        <v>442</v>
      </c>
      <c r="F269">
        <v>38</v>
      </c>
      <c r="G269">
        <v>83</v>
      </c>
      <c r="H269">
        <f t="shared" si="4"/>
        <v>13</v>
      </c>
    </row>
    <row r="270" spans="1:8" x14ac:dyDescent="0.25">
      <c r="A270">
        <v>429</v>
      </c>
      <c r="B270" t="str">
        <f>STANDINGS_SV[[#This Row],[Team]]&amp;STANDINGS_SV[[#This Row],[League]]</f>
        <v>Navel LintMain Event Online April 1 1 pm ET League 3</v>
      </c>
      <c r="C270" t="s">
        <v>277</v>
      </c>
      <c r="D270" t="s">
        <v>278</v>
      </c>
      <c r="E270" t="s">
        <v>442</v>
      </c>
      <c r="F270">
        <v>31</v>
      </c>
      <c r="G270">
        <v>55.5</v>
      </c>
      <c r="H270">
        <f t="shared" si="4"/>
        <v>14</v>
      </c>
    </row>
    <row r="271" spans="1:8" x14ac:dyDescent="0.25">
      <c r="A271">
        <v>433</v>
      </c>
      <c r="B271" t="str">
        <f>STANDINGS_SV[[#This Row],[Team]]&amp;STANDINGS_SV[[#This Row],[League]]</f>
        <v>Monogomy SucksMain Event Online April 1 1 pm ET League 3</v>
      </c>
      <c r="C271" t="s">
        <v>595</v>
      </c>
      <c r="D271" t="s">
        <v>596</v>
      </c>
      <c r="E271" t="s">
        <v>442</v>
      </c>
      <c r="F271">
        <v>29</v>
      </c>
      <c r="G271">
        <v>49</v>
      </c>
      <c r="H271">
        <f t="shared" si="4"/>
        <v>15</v>
      </c>
    </row>
    <row r="272" spans="1:8" x14ac:dyDescent="0.25">
      <c r="A272">
        <v>45</v>
      </c>
      <c r="B272" t="str">
        <f>STANDINGS_SV[[#This Row],[Team]]&amp;STANDINGS_SV[[#This Row],[League]]</f>
        <v>Trunk Monkey TooMain Event Online April 1 1 pm ET League 4</v>
      </c>
      <c r="C272" t="s">
        <v>496</v>
      </c>
      <c r="D272" t="s">
        <v>439</v>
      </c>
      <c r="E272" t="s">
        <v>417</v>
      </c>
      <c r="F272">
        <v>90</v>
      </c>
      <c r="G272">
        <v>438</v>
      </c>
      <c r="H272">
        <f t="shared" si="4"/>
        <v>1</v>
      </c>
    </row>
    <row r="273" spans="1:8" x14ac:dyDescent="0.25">
      <c r="A273">
        <v>55</v>
      </c>
      <c r="B273" t="str">
        <f>STANDINGS_SV[[#This Row],[Team]]&amp;STANDINGS_SV[[#This Row],[League]]</f>
        <v>Mr. Wilhelm's B SquadMain Event Online April 1 1 pm ET League 4</v>
      </c>
      <c r="C273" t="s">
        <v>427</v>
      </c>
      <c r="D273" t="s">
        <v>428</v>
      </c>
      <c r="E273" t="s">
        <v>417</v>
      </c>
      <c r="F273">
        <v>87</v>
      </c>
      <c r="G273">
        <v>426</v>
      </c>
      <c r="H273">
        <f t="shared" si="4"/>
        <v>2</v>
      </c>
    </row>
    <row r="274" spans="1:8" x14ac:dyDescent="0.25">
      <c r="A274">
        <v>66</v>
      </c>
      <c r="B274" t="str">
        <f>STANDINGS_SV[[#This Row],[Team]]&amp;STANDINGS_SV[[#This Row],[League]]</f>
        <v>Paradoxical HrbekMain Event Online April 1 1 pm ET League 4</v>
      </c>
      <c r="C274" t="s">
        <v>416</v>
      </c>
      <c r="D274" t="s">
        <v>349</v>
      </c>
      <c r="E274" t="s">
        <v>417</v>
      </c>
      <c r="F274">
        <v>85</v>
      </c>
      <c r="G274">
        <v>413.5</v>
      </c>
      <c r="H274">
        <f t="shared" si="4"/>
        <v>3</v>
      </c>
    </row>
    <row r="275" spans="1:8" x14ac:dyDescent="0.25">
      <c r="A275">
        <v>130</v>
      </c>
      <c r="B275" t="str">
        <f>STANDINGS_SV[[#This Row],[Team]]&amp;STANDINGS_SV[[#This Row],[League]]</f>
        <v>Saggitariutt JefferspinMain Event Online April 1 1 pm ET League 4</v>
      </c>
      <c r="C275" t="s">
        <v>610</v>
      </c>
      <c r="D275" t="s">
        <v>382</v>
      </c>
      <c r="E275" t="s">
        <v>417</v>
      </c>
      <c r="F275">
        <v>76</v>
      </c>
      <c r="G275">
        <v>352.5</v>
      </c>
      <c r="H275">
        <f t="shared" si="4"/>
        <v>4</v>
      </c>
    </row>
    <row r="276" spans="1:8" x14ac:dyDescent="0.25">
      <c r="A276">
        <v>192</v>
      </c>
      <c r="B276" t="str">
        <f>STANDINGS_SV[[#This Row],[Team]]&amp;STANDINGS_SV[[#This Row],[League]]</f>
        <v>Hell Bent For LeatherMain Event Online April 1 1 pm ET League 4</v>
      </c>
      <c r="C276" t="s">
        <v>414</v>
      </c>
      <c r="D276" t="s">
        <v>92</v>
      </c>
      <c r="E276" t="s">
        <v>417</v>
      </c>
      <c r="F276">
        <v>69</v>
      </c>
      <c r="G276">
        <v>287.5</v>
      </c>
      <c r="H276">
        <f t="shared" si="4"/>
        <v>5</v>
      </c>
    </row>
    <row r="277" spans="1:8" x14ac:dyDescent="0.25">
      <c r="A277">
        <v>194</v>
      </c>
      <c r="B277" t="str">
        <f>STANDINGS_SV[[#This Row],[Team]]&amp;STANDINGS_SV[[#This Row],[League]]</f>
        <v>Pine Tar Pros- ME4Main Event Online April 1 1 pm ET League 4</v>
      </c>
      <c r="C277" t="s">
        <v>501</v>
      </c>
      <c r="D277" t="s">
        <v>502</v>
      </c>
      <c r="E277" t="s">
        <v>417</v>
      </c>
      <c r="F277">
        <v>69</v>
      </c>
      <c r="G277">
        <v>287.5</v>
      </c>
      <c r="H277">
        <f t="shared" si="4"/>
        <v>6</v>
      </c>
    </row>
    <row r="278" spans="1:8" x14ac:dyDescent="0.25">
      <c r="A278">
        <v>209</v>
      </c>
      <c r="B278" t="str">
        <f>STANDINGS_SV[[#This Row],[Team]]&amp;STANDINGS_SV[[#This Row],[League]]</f>
        <v>One Eyed JackMain Event Online April 1 1 pm ET League 4</v>
      </c>
      <c r="C278" t="s">
        <v>104</v>
      </c>
      <c r="D278" t="s">
        <v>343</v>
      </c>
      <c r="E278" t="s">
        <v>417</v>
      </c>
      <c r="F278">
        <v>67</v>
      </c>
      <c r="G278">
        <v>270.5</v>
      </c>
      <c r="H278">
        <f t="shared" si="4"/>
        <v>7</v>
      </c>
    </row>
    <row r="279" spans="1:8" x14ac:dyDescent="0.25">
      <c r="A279">
        <v>238</v>
      </c>
      <c r="B279" t="str">
        <f>STANDINGS_SV[[#This Row],[Team]]&amp;STANDINGS_SV[[#This Row],[League]]</f>
        <v>BeaglesMain Event Online April 1 1 pm ET League 4</v>
      </c>
      <c r="C279" t="s">
        <v>285</v>
      </c>
      <c r="D279" t="s">
        <v>286</v>
      </c>
      <c r="E279" t="s">
        <v>417</v>
      </c>
      <c r="F279">
        <v>64</v>
      </c>
      <c r="G279">
        <v>239.5</v>
      </c>
      <c r="H279">
        <f t="shared" si="4"/>
        <v>8</v>
      </c>
    </row>
    <row r="280" spans="1:8" x14ac:dyDescent="0.25">
      <c r="A280">
        <v>270</v>
      </c>
      <c r="B280" t="str">
        <f>STANDINGS_SV[[#This Row],[Team]]&amp;STANDINGS_SV[[#This Row],[League]]</f>
        <v>Brock The HouseMain Event Online April 1 1 pm ET League 4</v>
      </c>
      <c r="C280" t="s">
        <v>320</v>
      </c>
      <c r="D280" t="s">
        <v>178</v>
      </c>
      <c r="E280" t="s">
        <v>417</v>
      </c>
      <c r="F280">
        <v>59</v>
      </c>
      <c r="G280">
        <v>208.5</v>
      </c>
      <c r="H280">
        <f t="shared" si="4"/>
        <v>9</v>
      </c>
    </row>
    <row r="281" spans="1:8" x14ac:dyDescent="0.25">
      <c r="A281">
        <v>325</v>
      </c>
      <c r="B281" t="str">
        <f>STANDINGS_SV[[#This Row],[Team]]&amp;STANDINGS_SV[[#This Row],[League]]</f>
        <v>Brutal KangarooMain Event Online April 1 1 pm ET League 4</v>
      </c>
      <c r="C281" t="s">
        <v>861</v>
      </c>
      <c r="D281" t="s">
        <v>862</v>
      </c>
      <c r="E281" t="s">
        <v>417</v>
      </c>
      <c r="F281">
        <v>51</v>
      </c>
      <c r="G281">
        <v>155</v>
      </c>
      <c r="H281">
        <f t="shared" si="4"/>
        <v>10</v>
      </c>
    </row>
    <row r="282" spans="1:8" x14ac:dyDescent="0.25">
      <c r="A282">
        <v>353</v>
      </c>
      <c r="B282" t="str">
        <f>STANDINGS_SV[[#This Row],[Team]]&amp;STANDINGS_SV[[#This Row],[League]]</f>
        <v>Attie BabiesMain Event Online April 1 1 pm ET League 4</v>
      </c>
      <c r="C282" t="s">
        <v>155</v>
      </c>
      <c r="D282" t="s">
        <v>156</v>
      </c>
      <c r="E282" t="s">
        <v>417</v>
      </c>
      <c r="F282">
        <v>46</v>
      </c>
      <c r="G282">
        <v>127</v>
      </c>
      <c r="H282">
        <f t="shared" si="4"/>
        <v>11</v>
      </c>
    </row>
    <row r="283" spans="1:8" x14ac:dyDescent="0.25">
      <c r="A283">
        <v>365</v>
      </c>
      <c r="B283" t="str">
        <f>STANDINGS_SV[[#This Row],[Team]]&amp;STANDINGS_SV[[#This Row],[League]]</f>
        <v>Trump's PsychiatristMain Event Online April 1 1 pm ET League 4</v>
      </c>
      <c r="C283" t="s">
        <v>887</v>
      </c>
      <c r="D283" t="s">
        <v>888</v>
      </c>
      <c r="E283" t="s">
        <v>417</v>
      </c>
      <c r="F283">
        <v>45</v>
      </c>
      <c r="G283">
        <v>120</v>
      </c>
      <c r="H283">
        <f t="shared" si="4"/>
        <v>12</v>
      </c>
    </row>
    <row r="284" spans="1:8" x14ac:dyDescent="0.25">
      <c r="A284">
        <v>392</v>
      </c>
      <c r="B284" t="str">
        <f>STANDINGS_SV[[#This Row],[Team]]&amp;STANDINGS_SV[[#This Row],[League]]</f>
        <v>southpawsMain Event Online April 1 1 pm ET League 4</v>
      </c>
      <c r="C284" t="s">
        <v>392</v>
      </c>
      <c r="D284" t="s">
        <v>393</v>
      </c>
      <c r="E284" t="s">
        <v>417</v>
      </c>
      <c r="F284">
        <v>40</v>
      </c>
      <c r="G284">
        <v>90</v>
      </c>
      <c r="H284">
        <f t="shared" si="4"/>
        <v>13</v>
      </c>
    </row>
    <row r="285" spans="1:8" x14ac:dyDescent="0.25">
      <c r="A285">
        <v>426</v>
      </c>
      <c r="B285" t="str">
        <f>STANDINGS_SV[[#This Row],[Team]]&amp;STANDINGS_SV[[#This Row],[League]]</f>
        <v>JUST A BIT OUTSIDEMain Event Online April 1 1 pm ET League 4</v>
      </c>
      <c r="C285" t="s">
        <v>762</v>
      </c>
      <c r="D285" t="s">
        <v>763</v>
      </c>
      <c r="E285" t="s">
        <v>417</v>
      </c>
      <c r="F285">
        <v>31</v>
      </c>
      <c r="G285">
        <v>55.5</v>
      </c>
      <c r="H285">
        <f t="shared" si="4"/>
        <v>14</v>
      </c>
    </row>
    <row r="286" spans="1:8" x14ac:dyDescent="0.25">
      <c r="A286">
        <v>466</v>
      </c>
      <c r="B286" t="str">
        <f>STANDINGS_SV[[#This Row],[Team]]&amp;STANDINGS_SV[[#This Row],[League]]</f>
        <v>Tulo-Git 2 QuitMain Event Online April 1 1 pm ET League 4</v>
      </c>
      <c r="C286" t="s">
        <v>835</v>
      </c>
      <c r="D286" t="s">
        <v>836</v>
      </c>
      <c r="E286" t="s">
        <v>417</v>
      </c>
      <c r="F286">
        <v>14</v>
      </c>
      <c r="G286">
        <v>15.5</v>
      </c>
      <c r="H286">
        <f t="shared" si="4"/>
        <v>15</v>
      </c>
    </row>
    <row r="287" spans="1:8" x14ac:dyDescent="0.25">
      <c r="A287">
        <v>18</v>
      </c>
      <c r="B287" t="str">
        <f>STANDINGS_SV[[#This Row],[Team]]&amp;STANDINGS_SV[[#This Row],[League]]</f>
        <v>HEDELGOTITMain Event Online April 1 1 pm ET League 5</v>
      </c>
      <c r="C287" t="s">
        <v>601</v>
      </c>
      <c r="D287" t="s">
        <v>602</v>
      </c>
      <c r="E287" t="s">
        <v>451</v>
      </c>
      <c r="F287">
        <v>96</v>
      </c>
      <c r="G287">
        <v>461.5</v>
      </c>
      <c r="H287">
        <f t="shared" si="4"/>
        <v>1</v>
      </c>
    </row>
    <row r="288" spans="1:8" x14ac:dyDescent="0.25">
      <c r="A288">
        <v>31</v>
      </c>
      <c r="B288" t="str">
        <f>STANDINGS_SV[[#This Row],[Team]]&amp;STANDINGS_SV[[#This Row],[League]]</f>
        <v>Winning Fantasy BaseballMain Event Online April 1 1 pm ET League 5</v>
      </c>
      <c r="C288" t="s">
        <v>311</v>
      </c>
      <c r="D288" t="s">
        <v>78</v>
      </c>
      <c r="E288" t="s">
        <v>451</v>
      </c>
      <c r="F288">
        <v>93</v>
      </c>
      <c r="G288">
        <v>450.5</v>
      </c>
      <c r="H288">
        <f t="shared" si="4"/>
        <v>2</v>
      </c>
    </row>
    <row r="289" spans="1:8" x14ac:dyDescent="0.25">
      <c r="A289">
        <v>51</v>
      </c>
      <c r="B289" t="str">
        <f>STANDINGS_SV[[#This Row],[Team]]&amp;STANDINGS_SV[[#This Row],[League]]</f>
        <v>Rockland SharksMain Event Online April 1 1 pm ET League 5</v>
      </c>
      <c r="C289" t="s">
        <v>755</v>
      </c>
      <c r="D289" t="s">
        <v>756</v>
      </c>
      <c r="E289" t="s">
        <v>451</v>
      </c>
      <c r="F289">
        <v>88</v>
      </c>
      <c r="G289">
        <v>429.5</v>
      </c>
      <c r="H289">
        <f t="shared" si="4"/>
        <v>3</v>
      </c>
    </row>
    <row r="290" spans="1:8" x14ac:dyDescent="0.25">
      <c r="A290">
        <v>63</v>
      </c>
      <c r="B290" t="str">
        <f>STANDINGS_SV[[#This Row],[Team]]&amp;STANDINGS_SV[[#This Row],[League]]</f>
        <v>Team SchaefferMain Event Online April 1 1 pm ET League 5</v>
      </c>
      <c r="C290" t="s">
        <v>350</v>
      </c>
      <c r="D290" t="s">
        <v>351</v>
      </c>
      <c r="E290" t="s">
        <v>451</v>
      </c>
      <c r="F290">
        <v>86</v>
      </c>
      <c r="G290">
        <v>420.5</v>
      </c>
      <c r="H290">
        <f t="shared" si="4"/>
        <v>4</v>
      </c>
    </row>
    <row r="291" spans="1:8" x14ac:dyDescent="0.25">
      <c r="A291">
        <v>93</v>
      </c>
      <c r="B291" t="str">
        <f>STANDINGS_SV[[#This Row],[Team]]&amp;STANDINGS_SV[[#This Row],[League]]</f>
        <v>Slip Stitches M2Main Event Online April 1 1 pm ET League 5</v>
      </c>
      <c r="C291" t="s">
        <v>506</v>
      </c>
      <c r="D291" t="s">
        <v>213</v>
      </c>
      <c r="E291" t="s">
        <v>451</v>
      </c>
      <c r="F291">
        <v>81</v>
      </c>
      <c r="G291">
        <v>389</v>
      </c>
      <c r="H291">
        <f t="shared" si="4"/>
        <v>5</v>
      </c>
    </row>
    <row r="292" spans="1:8" x14ac:dyDescent="0.25">
      <c r="A292">
        <v>146</v>
      </c>
      <c r="B292" t="str">
        <f>STANDINGS_SV[[#This Row],[Team]]&amp;STANDINGS_SV[[#This Row],[League]]</f>
        <v>SakaS' hittersMain Event Online April 1 1 pm ET League 5</v>
      </c>
      <c r="C292" t="s">
        <v>257</v>
      </c>
      <c r="D292" t="s">
        <v>769</v>
      </c>
      <c r="E292" t="s">
        <v>451</v>
      </c>
      <c r="F292">
        <v>74</v>
      </c>
      <c r="G292">
        <v>337</v>
      </c>
      <c r="H292">
        <f t="shared" si="4"/>
        <v>6</v>
      </c>
    </row>
    <row r="293" spans="1:8" x14ac:dyDescent="0.25">
      <c r="A293">
        <v>154</v>
      </c>
      <c r="B293" t="str">
        <f>STANDINGS_SV[[#This Row],[Team]]&amp;STANDINGS_SV[[#This Row],[League]]</f>
        <v>Home Run DerbiesMain Event Online April 1 1 pm ET League 5</v>
      </c>
      <c r="C293" t="s">
        <v>448</v>
      </c>
      <c r="D293" t="s">
        <v>343</v>
      </c>
      <c r="E293" t="s">
        <v>451</v>
      </c>
      <c r="F293">
        <v>73</v>
      </c>
      <c r="G293">
        <v>326.5</v>
      </c>
      <c r="H293">
        <f t="shared" si="4"/>
        <v>7</v>
      </c>
    </row>
    <row r="294" spans="1:8" x14ac:dyDescent="0.25">
      <c r="A294">
        <v>221</v>
      </c>
      <c r="B294" t="str">
        <f>STANDINGS_SV[[#This Row],[Team]]&amp;STANDINGS_SV[[#This Row],[League]]</f>
        <v>Royal FlushMain Event Online April 1 1 pm ET League 5</v>
      </c>
      <c r="C294" t="s">
        <v>712</v>
      </c>
      <c r="D294" t="s">
        <v>148</v>
      </c>
      <c r="E294" t="s">
        <v>451</v>
      </c>
      <c r="F294">
        <v>66</v>
      </c>
      <c r="G294">
        <v>261</v>
      </c>
      <c r="H294">
        <f t="shared" si="4"/>
        <v>8</v>
      </c>
    </row>
    <row r="295" spans="1:8" x14ac:dyDescent="0.25">
      <c r="A295">
        <v>296</v>
      </c>
      <c r="B295" t="str">
        <f>STANDINGS_SV[[#This Row],[Team]]&amp;STANDINGS_SV[[#This Row],[League]]</f>
        <v>Diamond KingsMain Event Online April 1 1 pm ET League 5</v>
      </c>
      <c r="C295" t="s">
        <v>41</v>
      </c>
      <c r="D295" t="s">
        <v>42</v>
      </c>
      <c r="E295" t="s">
        <v>451</v>
      </c>
      <c r="F295">
        <v>55</v>
      </c>
      <c r="G295">
        <v>182</v>
      </c>
      <c r="H295">
        <f t="shared" si="4"/>
        <v>9</v>
      </c>
    </row>
    <row r="296" spans="1:8" x14ac:dyDescent="0.25">
      <c r="A296">
        <v>368</v>
      </c>
      <c r="B296" t="str">
        <f>STANDINGS_SV[[#This Row],[Team]]&amp;STANDINGS_SV[[#This Row],[League]]</f>
        <v>Chest RockwellMain Event Online April 1 1 pm ET League 5</v>
      </c>
      <c r="C296" t="s">
        <v>551</v>
      </c>
      <c r="D296" t="s">
        <v>405</v>
      </c>
      <c r="E296" t="s">
        <v>451</v>
      </c>
      <c r="F296">
        <v>44</v>
      </c>
      <c r="G296">
        <v>111</v>
      </c>
      <c r="H296">
        <f t="shared" si="4"/>
        <v>10</v>
      </c>
    </row>
    <row r="297" spans="1:8" x14ac:dyDescent="0.25">
      <c r="A297">
        <v>404</v>
      </c>
      <c r="B297" t="str">
        <f>STANDINGS_SV[[#This Row],[Team]]&amp;STANDINGS_SV[[#This Row],[League]]</f>
        <v>SHAPANMain Event Online April 1 1 pm ET League 5</v>
      </c>
      <c r="C297" t="s">
        <v>357</v>
      </c>
      <c r="D297" t="s">
        <v>358</v>
      </c>
      <c r="E297" t="s">
        <v>451</v>
      </c>
      <c r="F297">
        <v>37</v>
      </c>
      <c r="G297">
        <v>78</v>
      </c>
      <c r="H297">
        <f t="shared" si="4"/>
        <v>11</v>
      </c>
    </row>
    <row r="298" spans="1:8" x14ac:dyDescent="0.25">
      <c r="A298">
        <v>428</v>
      </c>
      <c r="B298" t="str">
        <f>STANDINGS_SV[[#This Row],[Team]]&amp;STANDINGS_SV[[#This Row],[League]]</f>
        <v>Mookie BatsMain Event Online April 1 1 pm ET League 5</v>
      </c>
      <c r="C298" t="s">
        <v>642</v>
      </c>
      <c r="D298" t="s">
        <v>643</v>
      </c>
      <c r="E298" t="s">
        <v>451</v>
      </c>
      <c r="F298">
        <v>31</v>
      </c>
      <c r="G298">
        <v>55.5</v>
      </c>
      <c r="H298">
        <f t="shared" si="4"/>
        <v>12</v>
      </c>
    </row>
    <row r="299" spans="1:8" x14ac:dyDescent="0.25">
      <c r="A299">
        <v>440</v>
      </c>
      <c r="B299" t="str">
        <f>STANDINGS_SV[[#This Row],[Team]]&amp;STANDINGS_SV[[#This Row],[League]]</f>
        <v>3DeepMain Event Online April 1 1 pm ET League 5</v>
      </c>
      <c r="C299" t="s">
        <v>783</v>
      </c>
      <c r="D299" t="s">
        <v>784</v>
      </c>
      <c r="E299" t="s">
        <v>451</v>
      </c>
      <c r="F299">
        <v>24</v>
      </c>
      <c r="G299">
        <v>39</v>
      </c>
      <c r="H299">
        <f t="shared" si="4"/>
        <v>13</v>
      </c>
    </row>
    <row r="300" spans="1:8" x14ac:dyDescent="0.25">
      <c r="A300">
        <v>445</v>
      </c>
      <c r="B300" t="str">
        <f>STANDINGS_SV[[#This Row],[Team]]&amp;STANDINGS_SV[[#This Row],[League]]</f>
        <v>Broken Wings &amp; a Prayer!!Main Event Online April 1 1 pm ET League 5</v>
      </c>
      <c r="C300" t="s">
        <v>569</v>
      </c>
      <c r="D300" t="s">
        <v>234</v>
      </c>
      <c r="E300" t="s">
        <v>451</v>
      </c>
      <c r="F300">
        <v>23</v>
      </c>
      <c r="G300">
        <v>35</v>
      </c>
      <c r="H300">
        <f t="shared" si="4"/>
        <v>14</v>
      </c>
    </row>
    <row r="301" spans="1:8" x14ac:dyDescent="0.25">
      <c r="A301">
        <v>464</v>
      </c>
      <c r="B301" t="str">
        <f>STANDINGS_SV[[#This Row],[Team]]&amp;STANDINGS_SV[[#This Row],[League]]</f>
        <v>MGBS109Main Event Online April 1 1 pm ET League 5</v>
      </c>
      <c r="C301" t="s">
        <v>725</v>
      </c>
      <c r="D301" t="s">
        <v>726</v>
      </c>
      <c r="E301" t="s">
        <v>451</v>
      </c>
      <c r="F301">
        <v>15</v>
      </c>
      <c r="G301">
        <v>17.5</v>
      </c>
      <c r="H301">
        <f t="shared" si="4"/>
        <v>15</v>
      </c>
    </row>
    <row r="302" spans="1:8" x14ac:dyDescent="0.25">
      <c r="A302">
        <v>3</v>
      </c>
      <c r="B302" t="str">
        <f>STANDINGS_SV[[#This Row],[Team]]&amp;STANDINGS_SV[[#This Row],[League]]</f>
        <v>Der KomminskMain Event Online March 25 League 1</v>
      </c>
      <c r="C302" t="s">
        <v>449</v>
      </c>
      <c r="D302" t="s">
        <v>349</v>
      </c>
      <c r="E302" t="s">
        <v>450</v>
      </c>
      <c r="F302">
        <v>116</v>
      </c>
      <c r="G302">
        <v>478</v>
      </c>
      <c r="H302">
        <f t="shared" si="4"/>
        <v>1</v>
      </c>
    </row>
    <row r="303" spans="1:8" x14ac:dyDescent="0.25">
      <c r="A303">
        <v>84</v>
      </c>
      <c r="B303" t="str">
        <f>STANDINGS_SV[[#This Row],[Team]]&amp;STANDINGS_SV[[#This Row],[League]]</f>
        <v>K9 || LV1Main Event Online March 25 League 1</v>
      </c>
      <c r="C303" t="s">
        <v>461</v>
      </c>
      <c r="D303" t="s">
        <v>37</v>
      </c>
      <c r="E303" t="s">
        <v>450</v>
      </c>
      <c r="F303">
        <v>82</v>
      </c>
      <c r="G303">
        <v>395.5</v>
      </c>
      <c r="H303">
        <f t="shared" si="4"/>
        <v>2</v>
      </c>
    </row>
    <row r="304" spans="1:8" x14ac:dyDescent="0.25">
      <c r="A304">
        <v>86</v>
      </c>
      <c r="B304" t="str">
        <f>STANDINGS_SV[[#This Row],[Team]]&amp;STANDINGS_SV[[#This Row],[League]]</f>
        <v>Thats So WONGMain Event Online March 25 League 1</v>
      </c>
      <c r="C304" t="s">
        <v>613</v>
      </c>
      <c r="D304" t="s">
        <v>192</v>
      </c>
      <c r="E304" t="s">
        <v>450</v>
      </c>
      <c r="F304">
        <v>82</v>
      </c>
      <c r="G304">
        <v>395.5</v>
      </c>
      <c r="H304">
        <f t="shared" si="4"/>
        <v>3</v>
      </c>
    </row>
    <row r="305" spans="1:8" x14ac:dyDescent="0.25">
      <c r="A305">
        <v>122</v>
      </c>
      <c r="B305" t="str">
        <f>STANDINGS_SV[[#This Row],[Team]]&amp;STANDINGS_SV[[#This Row],[League]]</f>
        <v>Team WeedeaterMain Event Online March 25 League 1</v>
      </c>
      <c r="C305" t="s">
        <v>600</v>
      </c>
      <c r="D305" t="s">
        <v>266</v>
      </c>
      <c r="E305" t="s">
        <v>450</v>
      </c>
      <c r="F305">
        <v>77</v>
      </c>
      <c r="G305">
        <v>361.5</v>
      </c>
      <c r="H305">
        <f t="shared" si="4"/>
        <v>4</v>
      </c>
    </row>
    <row r="306" spans="1:8" x14ac:dyDescent="0.25">
      <c r="A306">
        <v>217</v>
      </c>
      <c r="B306" t="str">
        <f>STANDINGS_SV[[#This Row],[Team]]&amp;STANDINGS_SV[[#This Row],[League]]</f>
        <v>Delt Thunder XIIIMain Event Online March 25 League 1</v>
      </c>
      <c r="C306" t="s">
        <v>663</v>
      </c>
      <c r="D306" t="s">
        <v>247</v>
      </c>
      <c r="E306" t="s">
        <v>450</v>
      </c>
      <c r="F306">
        <v>66</v>
      </c>
      <c r="G306">
        <v>261</v>
      </c>
      <c r="H306">
        <f t="shared" si="4"/>
        <v>5</v>
      </c>
    </row>
    <row r="307" spans="1:8" x14ac:dyDescent="0.25">
      <c r="A307">
        <v>226</v>
      </c>
      <c r="B307" t="str">
        <f>STANDINGS_SV[[#This Row],[Team]]&amp;STANDINGS_SV[[#This Row],[League]]</f>
        <v>moversMain Event Online March 25 League 1</v>
      </c>
      <c r="C307" t="s">
        <v>201</v>
      </c>
      <c r="D307" t="s">
        <v>202</v>
      </c>
      <c r="E307" t="s">
        <v>450</v>
      </c>
      <c r="F307">
        <v>66</v>
      </c>
      <c r="G307">
        <v>261</v>
      </c>
      <c r="H307">
        <f t="shared" si="4"/>
        <v>6</v>
      </c>
    </row>
    <row r="308" spans="1:8" x14ac:dyDescent="0.25">
      <c r="A308">
        <v>235</v>
      </c>
      <c r="B308" t="str">
        <f>STANDINGS_SV[[#This Row],[Team]]&amp;STANDINGS_SV[[#This Row],[League]]</f>
        <v>Wong DongMain Event Online March 25 League 1</v>
      </c>
      <c r="C308" t="s">
        <v>525</v>
      </c>
      <c r="D308" t="s">
        <v>526</v>
      </c>
      <c r="E308" t="s">
        <v>450</v>
      </c>
      <c r="F308">
        <v>65</v>
      </c>
      <c r="G308">
        <v>250</v>
      </c>
      <c r="H308">
        <f t="shared" si="4"/>
        <v>7</v>
      </c>
    </row>
    <row r="309" spans="1:8" x14ac:dyDescent="0.25">
      <c r="A309">
        <v>245</v>
      </c>
      <c r="B309" t="str">
        <f>STANDINGS_SV[[#This Row],[Team]]&amp;STANDINGS_SV[[#This Row],[League]]</f>
        <v>Team SchaefferMain Event Online March 25 League 1</v>
      </c>
      <c r="C309" t="s">
        <v>350</v>
      </c>
      <c r="D309" t="s">
        <v>351</v>
      </c>
      <c r="E309" t="s">
        <v>450</v>
      </c>
      <c r="F309">
        <v>64</v>
      </c>
      <c r="G309">
        <v>239.5</v>
      </c>
      <c r="H309">
        <f t="shared" si="4"/>
        <v>8</v>
      </c>
    </row>
    <row r="310" spans="1:8" x14ac:dyDescent="0.25">
      <c r="A310">
        <v>274</v>
      </c>
      <c r="B310" t="str">
        <f>STANDINGS_SV[[#This Row],[Team]]&amp;STANDINGS_SV[[#This Row],[League]]</f>
        <v>Team LibrosMain Event Online March 25 League 1</v>
      </c>
      <c r="C310" t="s">
        <v>338</v>
      </c>
      <c r="D310" t="s">
        <v>339</v>
      </c>
      <c r="E310" t="s">
        <v>450</v>
      </c>
      <c r="F310">
        <v>59</v>
      </c>
      <c r="G310">
        <v>208.5</v>
      </c>
      <c r="H310">
        <f t="shared" si="4"/>
        <v>9</v>
      </c>
    </row>
    <row r="311" spans="1:8" x14ac:dyDescent="0.25">
      <c r="A311">
        <v>291</v>
      </c>
      <c r="B311" t="str">
        <f>STANDINGS_SV[[#This Row],[Team]]&amp;STANDINGS_SV[[#This Row],[League]]</f>
        <v>Hopkins SyndicateMain Event Online March 25 League 1</v>
      </c>
      <c r="C311" t="s">
        <v>341</v>
      </c>
      <c r="D311" t="s">
        <v>620</v>
      </c>
      <c r="E311" t="s">
        <v>450</v>
      </c>
      <c r="F311">
        <v>56</v>
      </c>
      <c r="G311">
        <v>188.5</v>
      </c>
      <c r="H311">
        <f t="shared" si="4"/>
        <v>10</v>
      </c>
    </row>
    <row r="312" spans="1:8" x14ac:dyDescent="0.25">
      <c r="A312">
        <v>318</v>
      </c>
      <c r="B312" t="str">
        <f>STANDINGS_SV[[#This Row],[Team]]&amp;STANDINGS_SV[[#This Row],[League]]</f>
        <v>Chico Lind's Hermanos - MAIN 3/25Main Event Online March 25 League 1</v>
      </c>
      <c r="C312" t="s">
        <v>834</v>
      </c>
      <c r="D312" t="s">
        <v>186</v>
      </c>
      <c r="E312" t="s">
        <v>450</v>
      </c>
      <c r="F312">
        <v>52</v>
      </c>
      <c r="G312">
        <v>161</v>
      </c>
      <c r="H312">
        <f t="shared" si="4"/>
        <v>11</v>
      </c>
    </row>
    <row r="313" spans="1:8" x14ac:dyDescent="0.25">
      <c r="A313">
        <v>331</v>
      </c>
      <c r="B313" t="str">
        <f>STANDINGS_SV[[#This Row],[Team]]&amp;STANDINGS_SV[[#This Row],[League]]</f>
        <v>Dos GringosMain Event Online March 25 League 1</v>
      </c>
      <c r="C313" t="s">
        <v>542</v>
      </c>
      <c r="D313" t="s">
        <v>347</v>
      </c>
      <c r="E313" t="s">
        <v>450</v>
      </c>
      <c r="F313">
        <v>50</v>
      </c>
      <c r="G313">
        <v>149</v>
      </c>
      <c r="H313">
        <f t="shared" si="4"/>
        <v>12</v>
      </c>
    </row>
    <row r="314" spans="1:8" x14ac:dyDescent="0.25">
      <c r="A314">
        <v>397</v>
      </c>
      <c r="B314" t="str">
        <f>STANDINGS_SV[[#This Row],[Team]]&amp;STANDINGS_SV[[#This Row],[League]]</f>
        <v>Elvis Lives MEMain Event Online March 25 League 1</v>
      </c>
      <c r="C314" t="s">
        <v>846</v>
      </c>
      <c r="D314" t="s">
        <v>847</v>
      </c>
      <c r="E314" t="s">
        <v>450</v>
      </c>
      <c r="F314">
        <v>38</v>
      </c>
      <c r="G314">
        <v>83</v>
      </c>
      <c r="H314">
        <f t="shared" si="4"/>
        <v>13</v>
      </c>
    </row>
    <row r="315" spans="1:8" x14ac:dyDescent="0.25">
      <c r="A315">
        <v>452</v>
      </c>
      <c r="B315" t="str">
        <f>STANDINGS_SV[[#This Row],[Team]]&amp;STANDINGS_SV[[#This Row],[League]]</f>
        <v>Team ShookMain Event Online March 25 League 1</v>
      </c>
      <c r="C315" t="s">
        <v>323</v>
      </c>
      <c r="D315" t="s">
        <v>168</v>
      </c>
      <c r="E315" t="s">
        <v>450</v>
      </c>
      <c r="F315">
        <v>20</v>
      </c>
      <c r="G315">
        <v>29.5</v>
      </c>
      <c r="H315">
        <f t="shared" si="4"/>
        <v>14</v>
      </c>
    </row>
    <row r="316" spans="1:8" x14ac:dyDescent="0.25">
      <c r="A316">
        <v>470</v>
      </c>
      <c r="B316" t="str">
        <f>STANDINGS_SV[[#This Row],[Team]]&amp;STANDINGS_SV[[#This Row],[League]]</f>
        <v>KamakaziMain Event Online March 25 League 1</v>
      </c>
      <c r="C316" t="s">
        <v>633</v>
      </c>
      <c r="D316" t="s">
        <v>328</v>
      </c>
      <c r="E316" t="s">
        <v>450</v>
      </c>
      <c r="F316">
        <v>10</v>
      </c>
      <c r="G316">
        <v>10</v>
      </c>
      <c r="H316">
        <f t="shared" si="4"/>
        <v>15</v>
      </c>
    </row>
    <row r="317" spans="1:8" x14ac:dyDescent="0.25">
      <c r="A317">
        <v>24</v>
      </c>
      <c r="B317" t="str">
        <f>STANDINGS_SV[[#This Row],[Team]]&amp;STANDINGS_SV[[#This Row],[League]]</f>
        <v>Kris BryantMain Event Online March 25 League 2</v>
      </c>
      <c r="C317" t="s">
        <v>751</v>
      </c>
      <c r="D317" t="s">
        <v>752</v>
      </c>
      <c r="E317" t="s">
        <v>415</v>
      </c>
      <c r="F317">
        <v>95</v>
      </c>
      <c r="G317">
        <v>456</v>
      </c>
      <c r="H317">
        <f t="shared" si="4"/>
        <v>1</v>
      </c>
    </row>
    <row r="318" spans="1:8" x14ac:dyDescent="0.25">
      <c r="A318">
        <v>35</v>
      </c>
      <c r="B318" t="str">
        <f>STANDINGS_SV[[#This Row],[Team]]&amp;STANDINGS_SV[[#This Row],[League]]</f>
        <v>MustSeeTV314{M1}Main Event Online March 25 League 2</v>
      </c>
      <c r="C318" t="s">
        <v>648</v>
      </c>
      <c r="D318" t="s">
        <v>40</v>
      </c>
      <c r="E318" t="s">
        <v>415</v>
      </c>
      <c r="F318">
        <v>92</v>
      </c>
      <c r="G318">
        <v>446.5</v>
      </c>
      <c r="H318">
        <f t="shared" si="4"/>
        <v>2</v>
      </c>
    </row>
    <row r="319" spans="1:8" x14ac:dyDescent="0.25">
      <c r="A319">
        <v>60</v>
      </c>
      <c r="B319" t="str">
        <f>STANDINGS_SV[[#This Row],[Team]]&amp;STANDINGS_SV[[#This Row],[League]]</f>
        <v>Ms. Booty ButtMain Event Online March 25 League 2</v>
      </c>
      <c r="C319" t="s">
        <v>804</v>
      </c>
      <c r="D319" t="s">
        <v>805</v>
      </c>
      <c r="E319" t="s">
        <v>415</v>
      </c>
      <c r="F319">
        <v>86</v>
      </c>
      <c r="G319">
        <v>420.5</v>
      </c>
      <c r="H319">
        <f t="shared" si="4"/>
        <v>3</v>
      </c>
    </row>
    <row r="320" spans="1:8" x14ac:dyDescent="0.25">
      <c r="A320">
        <v>67</v>
      </c>
      <c r="B320" t="str">
        <f>STANDINGS_SV[[#This Row],[Team]]&amp;STANDINGS_SV[[#This Row],[League]]</f>
        <v>Roy Rogers McFreelyMain Event Online March 25 League 2</v>
      </c>
      <c r="C320" t="s">
        <v>797</v>
      </c>
      <c r="D320" t="s">
        <v>798</v>
      </c>
      <c r="E320" t="s">
        <v>415</v>
      </c>
      <c r="F320">
        <v>85</v>
      </c>
      <c r="G320">
        <v>413.5</v>
      </c>
      <c r="H320">
        <f t="shared" si="4"/>
        <v>4</v>
      </c>
    </row>
    <row r="321" spans="1:8" x14ac:dyDescent="0.25">
      <c r="A321">
        <v>101</v>
      </c>
      <c r="B321" t="str">
        <f>STANDINGS_SV[[#This Row],[Team]]&amp;STANDINGS_SV[[#This Row],[League]]</f>
        <v>Home Run DerbiesMain Event Online March 25 League 2</v>
      </c>
      <c r="C321" t="s">
        <v>448</v>
      </c>
      <c r="D321" t="s">
        <v>343</v>
      </c>
      <c r="E321" t="s">
        <v>415</v>
      </c>
      <c r="F321">
        <v>79</v>
      </c>
      <c r="G321">
        <v>379</v>
      </c>
      <c r="H321">
        <f t="shared" si="4"/>
        <v>5</v>
      </c>
    </row>
    <row r="322" spans="1:8" x14ac:dyDescent="0.25">
      <c r="A322">
        <v>119</v>
      </c>
      <c r="B322" t="str">
        <f>STANDINGS_SV[[#This Row],[Team]]&amp;STANDINGS_SV[[#This Row],[League]]</f>
        <v>Hell Bent For LeatherMain Event Online March 25 League 2</v>
      </c>
      <c r="C322" t="s">
        <v>414</v>
      </c>
      <c r="D322" t="s">
        <v>92</v>
      </c>
      <c r="E322" t="s">
        <v>415</v>
      </c>
      <c r="F322">
        <v>77</v>
      </c>
      <c r="G322">
        <v>361.5</v>
      </c>
      <c r="H322">
        <f t="shared" ref="H322:H385" si="5">IF(E322=E321,H321+1,1)</f>
        <v>6</v>
      </c>
    </row>
    <row r="323" spans="1:8" x14ac:dyDescent="0.25">
      <c r="A323">
        <v>223</v>
      </c>
      <c r="B323" t="str">
        <f>STANDINGS_SV[[#This Row],[Team]]&amp;STANDINGS_SV[[#This Row],[League]]</f>
        <v>Stoop Ball 1Main Event Online March 25 League 2</v>
      </c>
      <c r="C323" t="s">
        <v>252</v>
      </c>
      <c r="D323" t="s">
        <v>253</v>
      </c>
      <c r="E323" t="s">
        <v>415</v>
      </c>
      <c r="F323">
        <v>66</v>
      </c>
      <c r="G323">
        <v>261</v>
      </c>
      <c r="H323">
        <f t="shared" si="5"/>
        <v>7</v>
      </c>
    </row>
    <row r="324" spans="1:8" x14ac:dyDescent="0.25">
      <c r="A324">
        <v>244</v>
      </c>
      <c r="B324" t="str">
        <f>STANDINGS_SV[[#This Row],[Team]]&amp;STANDINGS_SV[[#This Row],[League]]</f>
        <v>Team MadaniMain Event Online March 25 League 2</v>
      </c>
      <c r="C324" t="s">
        <v>153</v>
      </c>
      <c r="D324" t="s">
        <v>153</v>
      </c>
      <c r="E324" t="s">
        <v>415</v>
      </c>
      <c r="F324">
        <v>64</v>
      </c>
      <c r="G324">
        <v>239.5</v>
      </c>
      <c r="H324">
        <f t="shared" si="5"/>
        <v>8</v>
      </c>
    </row>
    <row r="325" spans="1:8" x14ac:dyDescent="0.25">
      <c r="A325">
        <v>305</v>
      </c>
      <c r="B325" t="str">
        <f>STANDINGS_SV[[#This Row],[Team]]&amp;STANDINGS_SV[[#This Row],[League]]</f>
        <v>Pine Tar Pros- ME1Main Event Online March 25 League 2</v>
      </c>
      <c r="C325" t="s">
        <v>348</v>
      </c>
      <c r="D325" t="s">
        <v>50</v>
      </c>
      <c r="E325" t="s">
        <v>415</v>
      </c>
      <c r="F325">
        <v>54</v>
      </c>
      <c r="G325">
        <v>175</v>
      </c>
      <c r="H325">
        <f t="shared" si="5"/>
        <v>9</v>
      </c>
    </row>
    <row r="326" spans="1:8" x14ac:dyDescent="0.25">
      <c r="A326">
        <v>321</v>
      </c>
      <c r="B326" t="str">
        <f>STANDINGS_SV[[#This Row],[Team]]&amp;STANDINGS_SV[[#This Row],[League]]</f>
        <v>Plati-pusesMain Event Online March 25 League 2</v>
      </c>
      <c r="C326" t="s">
        <v>279</v>
      </c>
      <c r="D326" t="s">
        <v>280</v>
      </c>
      <c r="E326" t="s">
        <v>415</v>
      </c>
      <c r="F326">
        <v>52</v>
      </c>
      <c r="G326">
        <v>161</v>
      </c>
      <c r="H326">
        <f t="shared" si="5"/>
        <v>10</v>
      </c>
    </row>
    <row r="327" spans="1:8" x14ac:dyDescent="0.25">
      <c r="A327">
        <v>380</v>
      </c>
      <c r="B327" t="str">
        <f>STANDINGS_SV[[#This Row],[Team]]&amp;STANDINGS_SV[[#This Row],[League]]</f>
        <v>KnuckleheadsMain Event Online March 25 League 2</v>
      </c>
      <c r="C327" t="s">
        <v>606</v>
      </c>
      <c r="D327" t="s">
        <v>113</v>
      </c>
      <c r="E327" t="s">
        <v>415</v>
      </c>
      <c r="F327">
        <v>42</v>
      </c>
      <c r="G327">
        <v>99.5</v>
      </c>
      <c r="H327">
        <f t="shared" si="5"/>
        <v>11</v>
      </c>
    </row>
    <row r="328" spans="1:8" x14ac:dyDescent="0.25">
      <c r="A328">
        <v>381</v>
      </c>
      <c r="B328" t="str">
        <f>STANDINGS_SV[[#This Row],[Team]]&amp;STANDINGS_SV[[#This Row],[League]]</f>
        <v>Lords of FurbushMain Event Online March 25 League 2</v>
      </c>
      <c r="C328" t="s">
        <v>816</v>
      </c>
      <c r="D328" t="s">
        <v>258</v>
      </c>
      <c r="E328" t="s">
        <v>415</v>
      </c>
      <c r="F328">
        <v>42</v>
      </c>
      <c r="G328">
        <v>99.5</v>
      </c>
      <c r="H328">
        <f t="shared" si="5"/>
        <v>12</v>
      </c>
    </row>
    <row r="329" spans="1:8" x14ac:dyDescent="0.25">
      <c r="A329">
        <v>411</v>
      </c>
      <c r="B329" t="str">
        <f>STANDINGS_SV[[#This Row],[Team]]&amp;STANDINGS_SV[[#This Row],[League]]</f>
        <v>The SyndicateMain Event Online March 25 League 2</v>
      </c>
      <c r="C329" t="s">
        <v>537</v>
      </c>
      <c r="D329" t="s">
        <v>72</v>
      </c>
      <c r="E329" t="s">
        <v>415</v>
      </c>
      <c r="F329">
        <v>35</v>
      </c>
      <c r="G329">
        <v>69.5</v>
      </c>
      <c r="H329">
        <f t="shared" si="5"/>
        <v>13</v>
      </c>
    </row>
    <row r="330" spans="1:8" x14ac:dyDescent="0.25">
      <c r="A330">
        <v>418</v>
      </c>
      <c r="B330" t="str">
        <f>STANDINGS_SV[[#This Row],[Team]]&amp;STANDINGS_SV[[#This Row],[League]]</f>
        <v>JavierBryantMain Event Online March 25 League 2</v>
      </c>
      <c r="C330" t="s">
        <v>624</v>
      </c>
      <c r="D330" t="s">
        <v>625</v>
      </c>
      <c r="E330" t="s">
        <v>415</v>
      </c>
      <c r="F330">
        <v>32</v>
      </c>
      <c r="G330">
        <v>62</v>
      </c>
      <c r="H330">
        <f t="shared" si="5"/>
        <v>14</v>
      </c>
    </row>
    <row r="331" spans="1:8" x14ac:dyDescent="0.25">
      <c r="A331">
        <v>478</v>
      </c>
      <c r="B331" t="str">
        <f>STANDINGS_SV[[#This Row],[Team]]&amp;STANDINGS_SV[[#This Row],[League]]</f>
        <v>Skillz that KillzMain Event Online March 25 League 2</v>
      </c>
      <c r="C331" t="s">
        <v>511</v>
      </c>
      <c r="D331" t="s">
        <v>183</v>
      </c>
      <c r="E331" t="s">
        <v>415</v>
      </c>
      <c r="F331">
        <v>0</v>
      </c>
      <c r="G331">
        <v>2.5</v>
      </c>
      <c r="H331">
        <f t="shared" si="5"/>
        <v>15</v>
      </c>
    </row>
    <row r="332" spans="1:8" x14ac:dyDescent="0.25">
      <c r="A332">
        <v>9</v>
      </c>
      <c r="B332" t="str">
        <f>STANDINGS_SV[[#This Row],[Team]]&amp;STANDINGS_SV[[#This Row],[League]]</f>
        <v>Xmus Jaxon Flaxon WaxonMain Event Online March 25 League 3</v>
      </c>
      <c r="C332" t="s">
        <v>729</v>
      </c>
      <c r="D332" t="s">
        <v>382</v>
      </c>
      <c r="E332" t="s">
        <v>445</v>
      </c>
      <c r="F332">
        <v>102</v>
      </c>
      <c r="G332">
        <v>472</v>
      </c>
      <c r="H332">
        <f t="shared" si="5"/>
        <v>1</v>
      </c>
    </row>
    <row r="333" spans="1:8" x14ac:dyDescent="0.25">
      <c r="A333">
        <v>30</v>
      </c>
      <c r="B333" t="str">
        <f>STANDINGS_SV[[#This Row],[Team]]&amp;STANDINGS_SV[[#This Row],[League]]</f>
        <v>Good Luck Catching KelceMain Event Online March 25 League 3</v>
      </c>
      <c r="C333" t="s">
        <v>536</v>
      </c>
      <c r="D333" t="s">
        <v>324</v>
      </c>
      <c r="E333" t="s">
        <v>445</v>
      </c>
      <c r="F333">
        <v>93</v>
      </c>
      <c r="G333">
        <v>450.5</v>
      </c>
      <c r="H333">
        <f t="shared" si="5"/>
        <v>2</v>
      </c>
    </row>
    <row r="334" spans="1:8" x14ac:dyDescent="0.25">
      <c r="A334">
        <v>57</v>
      </c>
      <c r="B334" t="str">
        <f>STANDINGS_SV[[#This Row],[Team]]&amp;STANDINGS_SV[[#This Row],[League]]</f>
        <v>Dead RedMain Event Online March 25 League 3</v>
      </c>
      <c r="C334" t="s">
        <v>325</v>
      </c>
      <c r="D334" t="s">
        <v>327</v>
      </c>
      <c r="E334" t="s">
        <v>445</v>
      </c>
      <c r="F334">
        <v>86</v>
      </c>
      <c r="G334">
        <v>420.5</v>
      </c>
      <c r="H334">
        <f t="shared" si="5"/>
        <v>3</v>
      </c>
    </row>
    <row r="335" spans="1:8" x14ac:dyDescent="0.25">
      <c r="A335">
        <v>59</v>
      </c>
      <c r="B335" t="str">
        <f>STANDINGS_SV[[#This Row],[Team]]&amp;STANDINGS_SV[[#This Row],[League]]</f>
        <v>LollygaggersMain Event Online March 25 League 3</v>
      </c>
      <c r="C335" t="s">
        <v>352</v>
      </c>
      <c r="D335" t="s">
        <v>353</v>
      </c>
      <c r="E335" t="s">
        <v>445</v>
      </c>
      <c r="F335">
        <v>86</v>
      </c>
      <c r="G335">
        <v>420.5</v>
      </c>
      <c r="H335">
        <f t="shared" si="5"/>
        <v>4</v>
      </c>
    </row>
    <row r="336" spans="1:8" x14ac:dyDescent="0.25">
      <c r="A336">
        <v>83</v>
      </c>
      <c r="B336" t="str">
        <f>STANDINGS_SV[[#This Row],[Team]]&amp;STANDINGS_SV[[#This Row],[League]]</f>
        <v>Fast Eddie Felson MEMain Event Online March 25 League 3</v>
      </c>
      <c r="C336" t="s">
        <v>388</v>
      </c>
      <c r="D336" t="s">
        <v>236</v>
      </c>
      <c r="E336" t="s">
        <v>445</v>
      </c>
      <c r="F336">
        <v>82</v>
      </c>
      <c r="G336">
        <v>395.5</v>
      </c>
      <c r="H336">
        <f t="shared" si="5"/>
        <v>5</v>
      </c>
    </row>
    <row r="337" spans="1:8" x14ac:dyDescent="0.25">
      <c r="A337">
        <v>148</v>
      </c>
      <c r="B337" t="str">
        <f>STANDINGS_SV[[#This Row],[Team]]&amp;STANDINGS_SV[[#This Row],[League]]</f>
        <v>THE GAMBURGERMain Event Online March 25 League 3</v>
      </c>
      <c r="C337" t="s">
        <v>802</v>
      </c>
      <c r="D337" t="s">
        <v>794</v>
      </c>
      <c r="E337" t="s">
        <v>445</v>
      </c>
      <c r="F337">
        <v>74</v>
      </c>
      <c r="G337">
        <v>337</v>
      </c>
      <c r="H337">
        <f t="shared" si="5"/>
        <v>6</v>
      </c>
    </row>
    <row r="338" spans="1:8" x14ac:dyDescent="0.25">
      <c r="A338">
        <v>185</v>
      </c>
      <c r="B338" t="str">
        <f>STANDINGS_SV[[#This Row],[Team]]&amp;STANDINGS_SV[[#This Row],[League]]</f>
        <v>JK ALL THE WAY MAINMain Event Online March 25 League 3</v>
      </c>
      <c r="C338" t="s">
        <v>346</v>
      </c>
      <c r="D338" t="s">
        <v>166</v>
      </c>
      <c r="E338" t="s">
        <v>445</v>
      </c>
      <c r="F338">
        <v>70</v>
      </c>
      <c r="G338">
        <v>295.5</v>
      </c>
      <c r="H338">
        <f t="shared" si="5"/>
        <v>7</v>
      </c>
    </row>
    <row r="339" spans="1:8" x14ac:dyDescent="0.25">
      <c r="A339">
        <v>275</v>
      </c>
      <c r="B339" t="str">
        <f>STANDINGS_SV[[#This Row],[Team]]&amp;STANDINGS_SV[[#This Row],[League]]</f>
        <v>Team WarnkenMain Event Online March 25 League 3</v>
      </c>
      <c r="C339" t="s">
        <v>681</v>
      </c>
      <c r="D339" t="s">
        <v>682</v>
      </c>
      <c r="E339" t="s">
        <v>445</v>
      </c>
      <c r="F339">
        <v>59</v>
      </c>
      <c r="G339">
        <v>208.5</v>
      </c>
      <c r="H339">
        <f t="shared" si="5"/>
        <v>8</v>
      </c>
    </row>
    <row r="340" spans="1:8" x14ac:dyDescent="0.25">
      <c r="A340">
        <v>288</v>
      </c>
      <c r="B340" t="str">
        <f>STANDINGS_SV[[#This Row],[Team]]&amp;STANDINGS_SV[[#This Row],[League]]</f>
        <v>Soggy Bottom BoysMain Event Online March 25 League 3</v>
      </c>
      <c r="C340" t="s">
        <v>454</v>
      </c>
      <c r="D340" t="s">
        <v>36</v>
      </c>
      <c r="E340" t="s">
        <v>445</v>
      </c>
      <c r="F340">
        <v>57</v>
      </c>
      <c r="G340">
        <v>194</v>
      </c>
      <c r="H340">
        <f t="shared" si="5"/>
        <v>9</v>
      </c>
    </row>
    <row r="341" spans="1:8" x14ac:dyDescent="0.25">
      <c r="A341">
        <v>310</v>
      </c>
      <c r="B341" t="str">
        <f>STANDINGS_SV[[#This Row],[Team]]&amp;STANDINGS_SV[[#This Row],[League]]</f>
        <v>B and T SlumpBusters SquadMain Event Online March 25 League 3</v>
      </c>
      <c r="C341" t="s">
        <v>547</v>
      </c>
      <c r="D341" t="s">
        <v>245</v>
      </c>
      <c r="E341" t="s">
        <v>445</v>
      </c>
      <c r="F341">
        <v>53</v>
      </c>
      <c r="G341">
        <v>168</v>
      </c>
      <c r="H341">
        <f t="shared" si="5"/>
        <v>10</v>
      </c>
    </row>
    <row r="342" spans="1:8" x14ac:dyDescent="0.25">
      <c r="A342">
        <v>323</v>
      </c>
      <c r="B342" t="str">
        <f>STANDINGS_SV[[#This Row],[Team]]&amp;STANDINGS_SV[[#This Row],[League]]</f>
        <v>squiresMain Event Online March 25 League 3</v>
      </c>
      <c r="C342" t="s">
        <v>829</v>
      </c>
      <c r="D342" t="s">
        <v>150</v>
      </c>
      <c r="E342" t="s">
        <v>445</v>
      </c>
      <c r="F342">
        <v>52</v>
      </c>
      <c r="G342">
        <v>161</v>
      </c>
      <c r="H342">
        <f t="shared" si="5"/>
        <v>11</v>
      </c>
    </row>
    <row r="343" spans="1:8" x14ac:dyDescent="0.25">
      <c r="A343">
        <v>374</v>
      </c>
      <c r="B343" t="str">
        <f>STANDINGS_SV[[#This Row],[Team]]&amp;STANDINGS_SV[[#This Row],[League]]</f>
        <v>Bash Buds 2.0Main Event Online March 25 League 3</v>
      </c>
      <c r="C343" t="s">
        <v>779</v>
      </c>
      <c r="D343" t="s">
        <v>321</v>
      </c>
      <c r="E343" t="s">
        <v>445</v>
      </c>
      <c r="F343">
        <v>43</v>
      </c>
      <c r="G343">
        <v>105.5</v>
      </c>
      <c r="H343">
        <f t="shared" si="5"/>
        <v>12</v>
      </c>
    </row>
    <row r="344" spans="1:8" x14ac:dyDescent="0.25">
      <c r="A344">
        <v>412</v>
      </c>
      <c r="B344" t="str">
        <f>STANDINGS_SV[[#This Row],[Team]]&amp;STANDINGS_SV[[#This Row],[League]]</f>
        <v>Ybor City RollersMain Event Online March 25 League 3</v>
      </c>
      <c r="C344" t="s">
        <v>740</v>
      </c>
      <c r="D344" t="s">
        <v>741</v>
      </c>
      <c r="E344" t="s">
        <v>445</v>
      </c>
      <c r="F344">
        <v>35</v>
      </c>
      <c r="G344">
        <v>69.5</v>
      </c>
      <c r="H344">
        <f t="shared" si="5"/>
        <v>13</v>
      </c>
    </row>
    <row r="345" spans="1:8" x14ac:dyDescent="0.25">
      <c r="A345">
        <v>438</v>
      </c>
      <c r="B345" t="str">
        <f>STANDINGS_SV[[#This Row],[Team]]&amp;STANDINGS_SV[[#This Row],[League]]</f>
        <v>Team MitchellMain Event Online March 25 League 3</v>
      </c>
      <c r="C345" t="s">
        <v>400</v>
      </c>
      <c r="D345" t="s">
        <v>401</v>
      </c>
      <c r="E345" t="s">
        <v>445</v>
      </c>
      <c r="F345">
        <v>27</v>
      </c>
      <c r="G345">
        <v>44</v>
      </c>
      <c r="H345">
        <f t="shared" si="5"/>
        <v>14</v>
      </c>
    </row>
    <row r="346" spans="1:8" x14ac:dyDescent="0.25">
      <c r="A346">
        <v>480</v>
      </c>
      <c r="B346" t="str">
        <f>STANDINGS_SV[[#This Row],[Team]]&amp;STANDINGS_SV[[#This Row],[League]]</f>
        <v>wildcatsMain Event Online March 25 League 3</v>
      </c>
      <c r="C346" t="s">
        <v>870</v>
      </c>
      <c r="D346" t="s">
        <v>107</v>
      </c>
      <c r="E346" t="s">
        <v>445</v>
      </c>
      <c r="F346">
        <v>0</v>
      </c>
      <c r="G346">
        <v>2.5</v>
      </c>
      <c r="H346">
        <f t="shared" si="5"/>
        <v>15</v>
      </c>
    </row>
    <row r="347" spans="1:8" x14ac:dyDescent="0.25">
      <c r="A347">
        <v>4</v>
      </c>
      <c r="B347" t="str">
        <f>STANDINGS_SV[[#This Row],[Team]]&amp;STANDINGS_SV[[#This Row],[League]]</f>
        <v>Team venezianoMain Event Online March 27 8 pm ET League 1</v>
      </c>
      <c r="C347" t="s">
        <v>635</v>
      </c>
      <c r="D347" t="s">
        <v>636</v>
      </c>
      <c r="E347" t="s">
        <v>464</v>
      </c>
      <c r="F347">
        <v>114</v>
      </c>
      <c r="G347">
        <v>477</v>
      </c>
      <c r="H347">
        <f t="shared" si="5"/>
        <v>1</v>
      </c>
    </row>
    <row r="348" spans="1:8" x14ac:dyDescent="0.25">
      <c r="A348">
        <v>58</v>
      </c>
      <c r="B348" t="str">
        <f>STANDINGS_SV[[#This Row],[Team]]&amp;STANDINGS_SV[[#This Row],[League]]</f>
        <v>Flopped the NutsMain Event Online March 27 8 pm ET League 1</v>
      </c>
      <c r="C348" t="s">
        <v>389</v>
      </c>
      <c r="D348" t="s">
        <v>117</v>
      </c>
      <c r="E348" t="s">
        <v>464</v>
      </c>
      <c r="F348">
        <v>86</v>
      </c>
      <c r="G348">
        <v>420.5</v>
      </c>
      <c r="H348">
        <f t="shared" si="5"/>
        <v>2</v>
      </c>
    </row>
    <row r="349" spans="1:8" x14ac:dyDescent="0.25">
      <c r="A349">
        <v>88</v>
      </c>
      <c r="B349" t="str">
        <f>STANDINGS_SV[[#This Row],[Team]]&amp;STANDINGS_SV[[#This Row],[League]]</f>
        <v>The NorthsidersMain Event Online March 27 8 pm ET League 1</v>
      </c>
      <c r="C349" t="s">
        <v>219</v>
      </c>
      <c r="D349" t="s">
        <v>220</v>
      </c>
      <c r="E349" t="s">
        <v>464</v>
      </c>
      <c r="F349">
        <v>82</v>
      </c>
      <c r="G349">
        <v>395.5</v>
      </c>
      <c r="H349">
        <f t="shared" si="5"/>
        <v>3</v>
      </c>
    </row>
    <row r="350" spans="1:8" x14ac:dyDescent="0.25">
      <c r="A350">
        <v>137</v>
      </c>
      <c r="B350" t="str">
        <f>STANDINGS_SV[[#This Row],[Team]]&amp;STANDINGS_SV[[#This Row],[League]]</f>
        <v>Team kingMain Event Online March 27 8 pm ET League 1</v>
      </c>
      <c r="C350" t="s">
        <v>309</v>
      </c>
      <c r="D350" t="s">
        <v>110</v>
      </c>
      <c r="E350" t="s">
        <v>464</v>
      </c>
      <c r="F350">
        <v>75</v>
      </c>
      <c r="G350">
        <v>345</v>
      </c>
      <c r="H350">
        <f t="shared" si="5"/>
        <v>4</v>
      </c>
    </row>
    <row r="351" spans="1:8" x14ac:dyDescent="0.25">
      <c r="A351">
        <v>150</v>
      </c>
      <c r="B351" t="str">
        <f>STANDINGS_SV[[#This Row],[Team]]&amp;STANDINGS_SV[[#This Row],[League]]</f>
        <v>AlwaysMain Event Online March 27 8 pm ET League 1</v>
      </c>
      <c r="C351" t="s">
        <v>714</v>
      </c>
      <c r="D351" t="s">
        <v>715</v>
      </c>
      <c r="E351" t="s">
        <v>464</v>
      </c>
      <c r="F351">
        <v>73</v>
      </c>
      <c r="G351">
        <v>326.5</v>
      </c>
      <c r="H351">
        <f t="shared" si="5"/>
        <v>5</v>
      </c>
    </row>
    <row r="352" spans="1:8" x14ac:dyDescent="0.25">
      <c r="A352">
        <v>177</v>
      </c>
      <c r="B352" t="str">
        <f>STANDINGS_SV[[#This Row],[Team]]&amp;STANDINGS_SV[[#This Row],[League]]</f>
        <v>Team ShookMain Event Online March 27 8 pm ET League 1</v>
      </c>
      <c r="C352" t="s">
        <v>323</v>
      </c>
      <c r="D352" t="s">
        <v>167</v>
      </c>
      <c r="E352" t="s">
        <v>464</v>
      </c>
      <c r="F352">
        <v>71</v>
      </c>
      <c r="G352">
        <v>307</v>
      </c>
      <c r="H352">
        <f t="shared" si="5"/>
        <v>6</v>
      </c>
    </row>
    <row r="353" spans="1:8" x14ac:dyDescent="0.25">
      <c r="A353">
        <v>251</v>
      </c>
      <c r="B353" t="str">
        <f>STANDINGS_SV[[#This Row],[Team]]&amp;STANDINGS_SV[[#This Row],[League]]</f>
        <v>PTBNLsMain Event Online March 27 8 pm ET League 1</v>
      </c>
      <c r="C353" t="s">
        <v>463</v>
      </c>
      <c r="D353" t="s">
        <v>175</v>
      </c>
      <c r="E353" t="s">
        <v>464</v>
      </c>
      <c r="F353">
        <v>63</v>
      </c>
      <c r="G353">
        <v>231.5</v>
      </c>
      <c r="H353">
        <f t="shared" si="5"/>
        <v>7</v>
      </c>
    </row>
    <row r="354" spans="1:8" x14ac:dyDescent="0.25">
      <c r="A354">
        <v>279</v>
      </c>
      <c r="B354" t="str">
        <f>STANDINGS_SV[[#This Row],[Team]]&amp;STANDINGS_SV[[#This Row],[League]]</f>
        <v>Glenneration XMain Event Online March 27 8 pm ET League 1</v>
      </c>
      <c r="C354" t="s">
        <v>145</v>
      </c>
      <c r="D354" t="s">
        <v>146</v>
      </c>
      <c r="E354" t="s">
        <v>464</v>
      </c>
      <c r="F354">
        <v>58</v>
      </c>
      <c r="G354">
        <v>200.5</v>
      </c>
      <c r="H354">
        <f t="shared" si="5"/>
        <v>8</v>
      </c>
    </row>
    <row r="355" spans="1:8" x14ac:dyDescent="0.25">
      <c r="A355">
        <v>299</v>
      </c>
      <c r="B355" t="str">
        <f>STANDINGS_SV[[#This Row],[Team]]&amp;STANDINGS_SV[[#This Row],[League]]</f>
        <v>MulleteersMain Event Online March 27 8 pm ET League 1</v>
      </c>
      <c r="C355" t="s">
        <v>366</v>
      </c>
      <c r="D355" t="s">
        <v>191</v>
      </c>
      <c r="E355" t="s">
        <v>464</v>
      </c>
      <c r="F355">
        <v>55</v>
      </c>
      <c r="G355">
        <v>182</v>
      </c>
      <c r="H355">
        <f t="shared" si="5"/>
        <v>9</v>
      </c>
    </row>
    <row r="356" spans="1:8" x14ac:dyDescent="0.25">
      <c r="A356">
        <v>302</v>
      </c>
      <c r="B356" t="str">
        <f>STANDINGS_SV[[#This Row],[Team]]&amp;STANDINGS_SV[[#This Row],[League]]</f>
        <v>The Notorious C.O.Z.Main Event Online March 27 8 pm ET League 1</v>
      </c>
      <c r="C356" t="s">
        <v>491</v>
      </c>
      <c r="D356" t="s">
        <v>122</v>
      </c>
      <c r="E356" t="s">
        <v>464</v>
      </c>
      <c r="F356">
        <v>55</v>
      </c>
      <c r="G356">
        <v>182</v>
      </c>
      <c r="H356">
        <f t="shared" si="5"/>
        <v>10</v>
      </c>
    </row>
    <row r="357" spans="1:8" x14ac:dyDescent="0.25">
      <c r="A357">
        <v>314</v>
      </c>
      <c r="B357" t="str">
        <f>STANDINGS_SV[[#This Row],[Team]]&amp;STANDINGS_SV[[#This Row],[League]]</f>
        <v>Stricks SlumpBusters 2Main Event Online March 27 8 pm ET League 1</v>
      </c>
      <c r="C357" t="s">
        <v>825</v>
      </c>
      <c r="D357" t="s">
        <v>245</v>
      </c>
      <c r="E357" t="s">
        <v>464</v>
      </c>
      <c r="F357">
        <v>53</v>
      </c>
      <c r="G357">
        <v>168</v>
      </c>
      <c r="H357">
        <f t="shared" si="5"/>
        <v>11</v>
      </c>
    </row>
    <row r="358" spans="1:8" x14ac:dyDescent="0.25">
      <c r="A358">
        <v>350</v>
      </c>
      <c r="B358" t="str">
        <f>STANDINGS_SV[[#This Row],[Team]]&amp;STANDINGS_SV[[#This Row],[League]]</f>
        <v>Hell Bent For LeatherMain Event Online March 27 8 pm ET League 1</v>
      </c>
      <c r="C358" t="s">
        <v>414</v>
      </c>
      <c r="D358" t="s">
        <v>92</v>
      </c>
      <c r="E358" t="s">
        <v>464</v>
      </c>
      <c r="F358">
        <v>47</v>
      </c>
      <c r="G358">
        <v>130.5</v>
      </c>
      <c r="H358">
        <f t="shared" si="5"/>
        <v>12</v>
      </c>
    </row>
    <row r="359" spans="1:8" x14ac:dyDescent="0.25">
      <c r="A359">
        <v>370</v>
      </c>
      <c r="B359" t="str">
        <f>STANDINGS_SV[[#This Row],[Team]]&amp;STANDINGS_SV[[#This Row],[League]]</f>
        <v>If You Like Pina MoncadaMain Event Online March 27 8 pm ET League 1</v>
      </c>
      <c r="C359" t="s">
        <v>652</v>
      </c>
      <c r="D359" t="s">
        <v>275</v>
      </c>
      <c r="E359" t="s">
        <v>464</v>
      </c>
      <c r="F359">
        <v>44</v>
      </c>
      <c r="G359">
        <v>111</v>
      </c>
      <c r="H359">
        <f t="shared" si="5"/>
        <v>13</v>
      </c>
    </row>
    <row r="360" spans="1:8" x14ac:dyDescent="0.25">
      <c r="A360">
        <v>456</v>
      </c>
      <c r="B360" t="str">
        <f>STANDINGS_SV[[#This Row],[Team]]&amp;STANDINGS_SV[[#This Row],[League]]</f>
        <v>SweatsMain Event Online March 27 8 pm ET League 1</v>
      </c>
      <c r="C360" t="s">
        <v>591</v>
      </c>
      <c r="D360" t="s">
        <v>192</v>
      </c>
      <c r="E360" t="s">
        <v>464</v>
      </c>
      <c r="F360">
        <v>19</v>
      </c>
      <c r="G360">
        <v>26</v>
      </c>
      <c r="H360">
        <f t="shared" si="5"/>
        <v>14</v>
      </c>
    </row>
    <row r="361" spans="1:8" x14ac:dyDescent="0.25">
      <c r="A361">
        <v>471</v>
      </c>
      <c r="B361" t="str">
        <f>STANDINGS_SV[[#This Row],[Team]]&amp;STANDINGS_SV[[#This Row],[League]]</f>
        <v>Team FernicolaMain Event Online March 27 8 pm ET League 1</v>
      </c>
      <c r="C361" t="s">
        <v>313</v>
      </c>
      <c r="D361" t="s">
        <v>314</v>
      </c>
      <c r="E361" t="s">
        <v>464</v>
      </c>
      <c r="F361">
        <v>10</v>
      </c>
      <c r="G361">
        <v>10</v>
      </c>
      <c r="H361">
        <f t="shared" si="5"/>
        <v>15</v>
      </c>
    </row>
    <row r="362" spans="1:8" x14ac:dyDescent="0.25">
      <c r="A362">
        <v>39</v>
      </c>
      <c r="B362" t="str">
        <f>STANDINGS_SV[[#This Row],[Team]]&amp;STANDINGS_SV[[#This Row],[League]]</f>
        <v>Home Run DerbiesMain Event Online March 27 8 pm ET League 2</v>
      </c>
      <c r="C362" t="s">
        <v>448</v>
      </c>
      <c r="D362" t="s">
        <v>343</v>
      </c>
      <c r="E362" t="s">
        <v>479</v>
      </c>
      <c r="F362">
        <v>91</v>
      </c>
      <c r="G362">
        <v>442</v>
      </c>
      <c r="H362">
        <f t="shared" si="5"/>
        <v>1</v>
      </c>
    </row>
    <row r="363" spans="1:8" x14ac:dyDescent="0.25">
      <c r="A363">
        <v>42</v>
      </c>
      <c r="B363" t="str">
        <f>STANDINGS_SV[[#This Row],[Team]]&amp;STANDINGS_SV[[#This Row],[League]]</f>
        <v>Loser 7Main Event Online March 27 8 pm ET League 2</v>
      </c>
      <c r="C363" t="s">
        <v>603</v>
      </c>
      <c r="D363" t="s">
        <v>22</v>
      </c>
      <c r="E363" t="s">
        <v>479</v>
      </c>
      <c r="F363">
        <v>90</v>
      </c>
      <c r="G363">
        <v>438</v>
      </c>
      <c r="H363">
        <f t="shared" si="5"/>
        <v>2</v>
      </c>
    </row>
    <row r="364" spans="1:8" x14ac:dyDescent="0.25">
      <c r="A364">
        <v>81</v>
      </c>
      <c r="B364" t="str">
        <f>STANDINGS_SV[[#This Row],[Team]]&amp;STANDINGS_SV[[#This Row],[League]]</f>
        <v>Royal FlushMain Event Online March 27 8 pm ET League 2</v>
      </c>
      <c r="C364" t="s">
        <v>712</v>
      </c>
      <c r="D364" t="s">
        <v>148</v>
      </c>
      <c r="E364" t="s">
        <v>479</v>
      </c>
      <c r="F364">
        <v>83</v>
      </c>
      <c r="G364">
        <v>401</v>
      </c>
      <c r="H364">
        <f t="shared" si="5"/>
        <v>3</v>
      </c>
    </row>
    <row r="365" spans="1:8" x14ac:dyDescent="0.25">
      <c r="A365">
        <v>92</v>
      </c>
      <c r="B365" t="str">
        <f>STANDINGS_SV[[#This Row],[Team]]&amp;STANDINGS_SV[[#This Row],[League]]</f>
        <v>PiggyMain Event Online March 27 8 pm ET League 2</v>
      </c>
      <c r="C365" t="s">
        <v>317</v>
      </c>
      <c r="D365" t="s">
        <v>318</v>
      </c>
      <c r="E365" t="s">
        <v>479</v>
      </c>
      <c r="F365">
        <v>81</v>
      </c>
      <c r="G365">
        <v>389</v>
      </c>
      <c r="H365">
        <f t="shared" si="5"/>
        <v>4</v>
      </c>
    </row>
    <row r="366" spans="1:8" x14ac:dyDescent="0.25">
      <c r="A366">
        <v>115</v>
      </c>
      <c r="B366" t="str">
        <f>STANDINGS_SV[[#This Row],[Team]]&amp;STANDINGS_SV[[#This Row],[League]]</f>
        <v>Team LibrosMain Event Online March 27 8 pm ET League 2</v>
      </c>
      <c r="C366" t="s">
        <v>338</v>
      </c>
      <c r="D366" t="s">
        <v>339</v>
      </c>
      <c r="E366" t="s">
        <v>479</v>
      </c>
      <c r="F366">
        <v>78</v>
      </c>
      <c r="G366">
        <v>371</v>
      </c>
      <c r="H366">
        <f t="shared" si="5"/>
        <v>5</v>
      </c>
    </row>
    <row r="367" spans="1:8" x14ac:dyDescent="0.25">
      <c r="A367">
        <v>124</v>
      </c>
      <c r="B367" t="str">
        <f>STANDINGS_SV[[#This Row],[Team]]&amp;STANDINGS_SV[[#This Row],[League]]</f>
        <v>BABIP McBatflipsMain Event Online March 27 8 pm ET League 2</v>
      </c>
      <c r="C367" t="s">
        <v>305</v>
      </c>
      <c r="D367" t="s">
        <v>24</v>
      </c>
      <c r="E367" t="s">
        <v>479</v>
      </c>
      <c r="F367">
        <v>76</v>
      </c>
      <c r="G367">
        <v>352.5</v>
      </c>
      <c r="H367">
        <f t="shared" si="5"/>
        <v>6</v>
      </c>
    </row>
    <row r="368" spans="1:8" x14ac:dyDescent="0.25">
      <c r="A368">
        <v>149</v>
      </c>
      <c r="B368" t="str">
        <f>STANDINGS_SV[[#This Row],[Team]]&amp;STANDINGS_SV[[#This Row],[League]]</f>
        <v>Team MadaniMain Event Online March 27 8 pm ET League 2</v>
      </c>
      <c r="C368" t="s">
        <v>153</v>
      </c>
      <c r="D368" t="s">
        <v>153</v>
      </c>
      <c r="E368" t="s">
        <v>479</v>
      </c>
      <c r="F368">
        <v>74</v>
      </c>
      <c r="G368">
        <v>337</v>
      </c>
      <c r="H368">
        <f t="shared" si="5"/>
        <v>7</v>
      </c>
    </row>
    <row r="369" spans="1:8" x14ac:dyDescent="0.25">
      <c r="A369">
        <v>168</v>
      </c>
      <c r="B369" t="str">
        <f>STANDINGS_SV[[#This Row],[Team]]&amp;STANDINGS_SV[[#This Row],[League]]</f>
        <v>Baseball sevant 1Main Event Online March 27 8 pm ET League 2</v>
      </c>
      <c r="C369" t="s">
        <v>361</v>
      </c>
      <c r="D369" t="s">
        <v>231</v>
      </c>
      <c r="E369" t="s">
        <v>479</v>
      </c>
      <c r="F369">
        <v>71</v>
      </c>
      <c r="G369">
        <v>307</v>
      </c>
      <c r="H369">
        <f t="shared" si="5"/>
        <v>8</v>
      </c>
    </row>
    <row r="370" spans="1:8" x14ac:dyDescent="0.25">
      <c r="A370">
        <v>183</v>
      </c>
      <c r="B370" t="str">
        <f>STANDINGS_SV[[#This Row],[Team]]&amp;STANDINGS_SV[[#This Row],[League]]</f>
        <v>Dyv Bars and Local BandsMain Event Online March 27 8 pm ET League 2</v>
      </c>
      <c r="C370" t="s">
        <v>546</v>
      </c>
      <c r="D370" t="s">
        <v>71</v>
      </c>
      <c r="E370" t="s">
        <v>479</v>
      </c>
      <c r="F370">
        <v>70</v>
      </c>
      <c r="G370">
        <v>295.5</v>
      </c>
      <c r="H370">
        <f t="shared" si="5"/>
        <v>9</v>
      </c>
    </row>
    <row r="371" spans="1:8" x14ac:dyDescent="0.25">
      <c r="A371">
        <v>253</v>
      </c>
      <c r="B371" t="str">
        <f>STANDINGS_SV[[#This Row],[Team]]&amp;STANDINGS_SV[[#This Row],[League]]</f>
        <v>Jobu VoodooMain Event Online March 27 8 pm ET League 2</v>
      </c>
      <c r="C371" t="s">
        <v>865</v>
      </c>
      <c r="D371" t="s">
        <v>866</v>
      </c>
      <c r="E371" t="s">
        <v>479</v>
      </c>
      <c r="F371">
        <v>62</v>
      </c>
      <c r="G371">
        <v>227.5</v>
      </c>
      <c r="H371">
        <f t="shared" si="5"/>
        <v>10</v>
      </c>
    </row>
    <row r="372" spans="1:8" x14ac:dyDescent="0.25">
      <c r="A372">
        <v>352</v>
      </c>
      <c r="B372" t="str">
        <f>STANDINGS_SV[[#This Row],[Team]]&amp;STANDINGS_SV[[#This Row],[League]]</f>
        <v>Low TalkersMain Event Online March 27 8 pm ET League 2</v>
      </c>
      <c r="C372" t="s">
        <v>189</v>
      </c>
      <c r="D372" t="s">
        <v>190</v>
      </c>
      <c r="E372" t="s">
        <v>479</v>
      </c>
      <c r="F372">
        <v>47</v>
      </c>
      <c r="G372">
        <v>130.5</v>
      </c>
      <c r="H372">
        <f t="shared" si="5"/>
        <v>11</v>
      </c>
    </row>
    <row r="373" spans="1:8" x14ac:dyDescent="0.25">
      <c r="A373">
        <v>382</v>
      </c>
      <c r="B373" t="str">
        <f>STANDINGS_SV[[#This Row],[Team]]&amp;STANDINGS_SV[[#This Row],[League]]</f>
        <v>Team CameronMain Event Online March 27 8 pm ET League 2</v>
      </c>
      <c r="C373" t="s">
        <v>85</v>
      </c>
      <c r="D373" t="s">
        <v>86</v>
      </c>
      <c r="E373" t="s">
        <v>479</v>
      </c>
      <c r="F373">
        <v>42</v>
      </c>
      <c r="G373">
        <v>99.5</v>
      </c>
      <c r="H373">
        <f t="shared" si="5"/>
        <v>12</v>
      </c>
    </row>
    <row r="374" spans="1:8" x14ac:dyDescent="0.25">
      <c r="A374">
        <v>442</v>
      </c>
      <c r="B374" t="str">
        <f>STANDINGS_SV[[#This Row],[Team]]&amp;STANDINGS_SV[[#This Row],[League]]</f>
        <v>Hoss CartwrightMain Event Online March 27 8 pm ET League 2</v>
      </c>
      <c r="C374" t="s">
        <v>292</v>
      </c>
      <c r="D374" t="s">
        <v>242</v>
      </c>
      <c r="E374" t="s">
        <v>479</v>
      </c>
      <c r="F374">
        <v>24</v>
      </c>
      <c r="G374">
        <v>39</v>
      </c>
      <c r="H374">
        <f t="shared" si="5"/>
        <v>13</v>
      </c>
    </row>
    <row r="375" spans="1:8" x14ac:dyDescent="0.25">
      <c r="A375">
        <v>447</v>
      </c>
      <c r="B375" t="str">
        <f>STANDINGS_SV[[#This Row],[Team]]&amp;STANDINGS_SV[[#This Row],[League]]</f>
        <v>Terminal GravityMain Event Online March 27 8 pm ET League 2</v>
      </c>
      <c r="C375" t="s">
        <v>674</v>
      </c>
      <c r="D375" t="s">
        <v>82</v>
      </c>
      <c r="E375" t="s">
        <v>479</v>
      </c>
      <c r="F375">
        <v>23</v>
      </c>
      <c r="G375">
        <v>35</v>
      </c>
      <c r="H375">
        <f t="shared" si="5"/>
        <v>14</v>
      </c>
    </row>
    <row r="376" spans="1:8" x14ac:dyDescent="0.25">
      <c r="A376">
        <v>479</v>
      </c>
      <c r="B376" t="str">
        <f>STANDINGS_SV[[#This Row],[Team]]&amp;STANDINGS_SV[[#This Row],[League]]</f>
        <v>huskiesMain Event Online March 27 8 pm ET League 2</v>
      </c>
      <c r="C376" t="s">
        <v>675</v>
      </c>
      <c r="D376" t="s">
        <v>107</v>
      </c>
      <c r="E376" t="s">
        <v>479</v>
      </c>
      <c r="F376">
        <v>0</v>
      </c>
      <c r="G376">
        <v>2.5</v>
      </c>
      <c r="H376">
        <f t="shared" si="5"/>
        <v>15</v>
      </c>
    </row>
    <row r="377" spans="1:8" x14ac:dyDescent="0.25">
      <c r="A377">
        <v>15</v>
      </c>
      <c r="B377" t="str">
        <f>STANDINGS_SV[[#This Row],[Team]]&amp;STANDINGS_SV[[#This Row],[League]]</f>
        <v>Zach AttackMain Event Online March 29 8 pm ET League 1</v>
      </c>
      <c r="C377" t="s">
        <v>513</v>
      </c>
      <c r="D377" t="s">
        <v>374</v>
      </c>
      <c r="E377" t="s">
        <v>446</v>
      </c>
      <c r="F377">
        <v>99</v>
      </c>
      <c r="G377">
        <v>467</v>
      </c>
      <c r="H377">
        <f t="shared" si="5"/>
        <v>1</v>
      </c>
    </row>
    <row r="378" spans="1:8" x14ac:dyDescent="0.25">
      <c r="A378">
        <v>26</v>
      </c>
      <c r="B378" t="str">
        <f>STANDINGS_SV[[#This Row],[Team]]&amp;STANDINGS_SV[[#This Row],[League]]</f>
        <v>Oaktown 2Main Event Online March 29 8 pm ET League 1</v>
      </c>
      <c r="C378" t="s">
        <v>394</v>
      </c>
      <c r="D378" t="s">
        <v>137</v>
      </c>
      <c r="E378" t="s">
        <v>446</v>
      </c>
      <c r="F378">
        <v>95</v>
      </c>
      <c r="G378">
        <v>456</v>
      </c>
      <c r="H378">
        <f t="shared" si="5"/>
        <v>2</v>
      </c>
    </row>
    <row r="379" spans="1:8" x14ac:dyDescent="0.25">
      <c r="A379">
        <v>29</v>
      </c>
      <c r="B379" t="str">
        <f>STANDINGS_SV[[#This Row],[Team]]&amp;STANDINGS_SV[[#This Row],[League]]</f>
        <v>Triple AMain Event Online March 29 8 pm ET League 1</v>
      </c>
      <c r="C379" t="s">
        <v>259</v>
      </c>
      <c r="D379" t="s">
        <v>614</v>
      </c>
      <c r="E379" t="s">
        <v>446</v>
      </c>
      <c r="F379">
        <v>94</v>
      </c>
      <c r="G379">
        <v>452</v>
      </c>
      <c r="H379">
        <f t="shared" si="5"/>
        <v>3</v>
      </c>
    </row>
    <row r="380" spans="1:8" x14ac:dyDescent="0.25">
      <c r="A380">
        <v>36</v>
      </c>
      <c r="B380" t="str">
        <f>STANDINGS_SV[[#This Row],[Team]]&amp;STANDINGS_SV[[#This Row],[League]]</f>
        <v>Pine Tar Pros- ME2Main Event Online March 29 8 pm ET League 1</v>
      </c>
      <c r="C380" t="s">
        <v>376</v>
      </c>
      <c r="D380" t="s">
        <v>502</v>
      </c>
      <c r="E380" t="s">
        <v>446</v>
      </c>
      <c r="F380">
        <v>92</v>
      </c>
      <c r="G380">
        <v>446.5</v>
      </c>
      <c r="H380">
        <f t="shared" si="5"/>
        <v>4</v>
      </c>
    </row>
    <row r="381" spans="1:8" x14ac:dyDescent="0.25">
      <c r="A381">
        <v>134</v>
      </c>
      <c r="B381" t="str">
        <f>STANDINGS_SV[[#This Row],[Team]]&amp;STANDINGS_SV[[#This Row],[League]]</f>
        <v>Fresh Ripe PeachesMain Event Online March 29 8 pm ET League 1</v>
      </c>
      <c r="C381" t="s">
        <v>296</v>
      </c>
      <c r="D381" t="s">
        <v>297</v>
      </c>
      <c r="E381" t="s">
        <v>446</v>
      </c>
      <c r="F381">
        <v>75</v>
      </c>
      <c r="G381">
        <v>345</v>
      </c>
      <c r="H381">
        <f t="shared" si="5"/>
        <v>5</v>
      </c>
    </row>
    <row r="382" spans="1:8" x14ac:dyDescent="0.25">
      <c r="A382">
        <v>155</v>
      </c>
      <c r="B382" t="str">
        <f>STANDINGS_SV[[#This Row],[Team]]&amp;STANDINGS_SV[[#This Row],[League]]</f>
        <v>Jedi Mind TrickMain Event Online March 29 8 pm ET League 1</v>
      </c>
      <c r="C382" t="s">
        <v>171</v>
      </c>
      <c r="D382" t="s">
        <v>172</v>
      </c>
      <c r="E382" t="s">
        <v>446</v>
      </c>
      <c r="F382">
        <v>73</v>
      </c>
      <c r="G382">
        <v>326.5</v>
      </c>
      <c r="H382">
        <f t="shared" si="5"/>
        <v>6</v>
      </c>
    </row>
    <row r="383" spans="1:8" x14ac:dyDescent="0.25">
      <c r="A383">
        <v>289</v>
      </c>
      <c r="B383" t="str">
        <f>STANDINGS_SV[[#This Row],[Team]]&amp;STANDINGS_SV[[#This Row],[League]]</f>
        <v>This one's for Pete!!Main Event Online March 29 8 pm ET League 1</v>
      </c>
      <c r="C383" t="s">
        <v>611</v>
      </c>
      <c r="D383" t="s">
        <v>234</v>
      </c>
      <c r="E383" t="s">
        <v>446</v>
      </c>
      <c r="F383">
        <v>57</v>
      </c>
      <c r="G383">
        <v>194</v>
      </c>
      <c r="H383">
        <f t="shared" si="5"/>
        <v>7</v>
      </c>
    </row>
    <row r="384" spans="1:8" x14ac:dyDescent="0.25">
      <c r="A384">
        <v>337</v>
      </c>
      <c r="B384" t="str">
        <f>STANDINGS_SV[[#This Row],[Team]]&amp;STANDINGS_SV[[#This Row],[League]]</f>
        <v>King of QueensMain Event Online March 29 8 pm ET League 1</v>
      </c>
      <c r="C384" t="s">
        <v>105</v>
      </c>
      <c r="D384" t="s">
        <v>106</v>
      </c>
      <c r="E384" t="s">
        <v>446</v>
      </c>
      <c r="F384">
        <v>49</v>
      </c>
      <c r="G384">
        <v>143</v>
      </c>
      <c r="H384">
        <f t="shared" si="5"/>
        <v>8</v>
      </c>
    </row>
    <row r="385" spans="1:8" x14ac:dyDescent="0.25">
      <c r="A385">
        <v>342</v>
      </c>
      <c r="B385" t="str">
        <f>STANDINGS_SV[[#This Row],[Team]]&amp;STANDINGS_SV[[#This Row],[League]]</f>
        <v>Chico Lind's Hermanos - MAIN 3/29Main Event Online March 29 8 pm ET League 1</v>
      </c>
      <c r="C385" t="s">
        <v>713</v>
      </c>
      <c r="D385" t="s">
        <v>185</v>
      </c>
      <c r="E385" t="s">
        <v>446</v>
      </c>
      <c r="F385">
        <v>48</v>
      </c>
      <c r="G385">
        <v>136.5</v>
      </c>
      <c r="H385">
        <f t="shared" si="5"/>
        <v>9</v>
      </c>
    </row>
    <row r="386" spans="1:8" x14ac:dyDescent="0.25">
      <c r="A386">
        <v>357</v>
      </c>
      <c r="B386" t="str">
        <f>STANDINGS_SV[[#This Row],[Team]]&amp;STANDINGS_SV[[#This Row],[League]]</f>
        <v>Dead RedMain Event Online March 29 8 pm ET League 1</v>
      </c>
      <c r="C386" t="s">
        <v>325</v>
      </c>
      <c r="D386" t="s">
        <v>326</v>
      </c>
      <c r="E386" t="s">
        <v>446</v>
      </c>
      <c r="F386">
        <v>45</v>
      </c>
      <c r="G386">
        <v>120</v>
      </c>
      <c r="H386">
        <f t="shared" ref="H386:H449" si="6">IF(E386=E385,H385+1,1)</f>
        <v>10</v>
      </c>
    </row>
    <row r="387" spans="1:8" x14ac:dyDescent="0.25">
      <c r="A387">
        <v>358</v>
      </c>
      <c r="B387" t="str">
        <f>STANDINGS_SV[[#This Row],[Team]]&amp;STANDINGS_SV[[#This Row],[League]]</f>
        <v>Ice Cold BatsMain Event Online March 29 8 pm ET League 1</v>
      </c>
      <c r="C387" t="s">
        <v>872</v>
      </c>
      <c r="D387" t="s">
        <v>873</v>
      </c>
      <c r="E387" t="s">
        <v>446</v>
      </c>
      <c r="F387">
        <v>45</v>
      </c>
      <c r="G387">
        <v>120</v>
      </c>
      <c r="H387">
        <f t="shared" si="6"/>
        <v>11</v>
      </c>
    </row>
    <row r="388" spans="1:8" x14ac:dyDescent="0.25">
      <c r="A388">
        <v>376</v>
      </c>
      <c r="B388" t="str">
        <f>STANDINGS_SV[[#This Row],[Team]]&amp;STANDINGS_SV[[#This Row],[League]]</f>
        <v>EM 33 BOMain Event Online March 29 8 pm ET League 1</v>
      </c>
      <c r="C388" t="s">
        <v>774</v>
      </c>
      <c r="D388" t="s">
        <v>775</v>
      </c>
      <c r="E388" t="s">
        <v>446</v>
      </c>
      <c r="F388">
        <v>43</v>
      </c>
      <c r="G388">
        <v>105.5</v>
      </c>
      <c r="H388">
        <f t="shared" si="6"/>
        <v>12</v>
      </c>
    </row>
    <row r="389" spans="1:8" x14ac:dyDescent="0.25">
      <c r="A389">
        <v>393</v>
      </c>
      <c r="B389" t="str">
        <f>STANDINGS_SV[[#This Row],[Team]]&amp;STANDINGS_SV[[#This Row],[League]]</f>
        <v>Team thomasMain Event Online March 29 8 pm ET League 1</v>
      </c>
      <c r="C389" t="s">
        <v>695</v>
      </c>
      <c r="D389" t="s">
        <v>696</v>
      </c>
      <c r="E389" t="s">
        <v>446</v>
      </c>
      <c r="F389">
        <v>39</v>
      </c>
      <c r="G389">
        <v>87</v>
      </c>
      <c r="H389">
        <f t="shared" si="6"/>
        <v>13</v>
      </c>
    </row>
    <row r="390" spans="1:8" x14ac:dyDescent="0.25">
      <c r="A390">
        <v>398</v>
      </c>
      <c r="B390" t="str">
        <f>STANDINGS_SV[[#This Row],[Team]]&amp;STANDINGS_SV[[#This Row],[League]]</f>
        <v>HAMILTONMain Event Online March 29 8 pm ET League 1</v>
      </c>
      <c r="C390" t="s">
        <v>523</v>
      </c>
      <c r="D390" t="s">
        <v>79</v>
      </c>
      <c r="E390" t="s">
        <v>446</v>
      </c>
      <c r="F390">
        <v>38</v>
      </c>
      <c r="G390">
        <v>83</v>
      </c>
      <c r="H390">
        <f t="shared" si="6"/>
        <v>14</v>
      </c>
    </row>
    <row r="391" spans="1:8" x14ac:dyDescent="0.25">
      <c r="A391">
        <v>461</v>
      </c>
      <c r="B391" t="str">
        <f>STANDINGS_SV[[#This Row],[Team]]&amp;STANDINGS_SV[[#This Row],[League]]</f>
        <v>Capitol HillMain Event Online March 29 8 pm ET League 1</v>
      </c>
      <c r="C391" t="s">
        <v>822</v>
      </c>
      <c r="D391" t="s">
        <v>823</v>
      </c>
      <c r="E391" t="s">
        <v>446</v>
      </c>
      <c r="F391">
        <v>16</v>
      </c>
      <c r="G391">
        <v>19.5</v>
      </c>
      <c r="H391">
        <f t="shared" si="6"/>
        <v>15</v>
      </c>
    </row>
    <row r="392" spans="1:8" x14ac:dyDescent="0.25">
      <c r="A392">
        <v>48</v>
      </c>
      <c r="B392" t="str">
        <f>STANDINGS_SV[[#This Row],[Team]]&amp;STANDINGS_SV[[#This Row],[League]]</f>
        <v>Money IIMain Event Online March 29 8 pm ET League 2</v>
      </c>
      <c r="C392" t="s">
        <v>424</v>
      </c>
      <c r="D392" t="s">
        <v>67</v>
      </c>
      <c r="E392" t="s">
        <v>425</v>
      </c>
      <c r="F392">
        <v>89</v>
      </c>
      <c r="G392">
        <v>433.5</v>
      </c>
      <c r="H392">
        <f t="shared" si="6"/>
        <v>1</v>
      </c>
    </row>
    <row r="393" spans="1:8" x14ac:dyDescent="0.25">
      <c r="A393">
        <v>54</v>
      </c>
      <c r="B393" t="str">
        <f>STANDINGS_SV[[#This Row],[Team]]&amp;STANDINGS_SV[[#This Row],[League]]</f>
        <v>30M Dollar MauerMain Event Online March 29 8 pm ET League 2</v>
      </c>
      <c r="C393" t="s">
        <v>660</v>
      </c>
      <c r="D393" t="s">
        <v>661</v>
      </c>
      <c r="E393" t="s">
        <v>425</v>
      </c>
      <c r="F393">
        <v>87</v>
      </c>
      <c r="G393">
        <v>426</v>
      </c>
      <c r="H393">
        <f t="shared" si="6"/>
        <v>2</v>
      </c>
    </row>
    <row r="394" spans="1:8" x14ac:dyDescent="0.25">
      <c r="A394">
        <v>61</v>
      </c>
      <c r="B394" t="str">
        <f>STANDINGS_SV[[#This Row],[Team]]&amp;STANDINGS_SV[[#This Row],[League]]</f>
        <v>Price CollusionMain Event Online March 29 8 pm ET League 2</v>
      </c>
      <c r="C394" t="s">
        <v>793</v>
      </c>
      <c r="D394" t="s">
        <v>794</v>
      </c>
      <c r="E394" t="s">
        <v>425</v>
      </c>
      <c r="F394">
        <v>86</v>
      </c>
      <c r="G394">
        <v>420.5</v>
      </c>
      <c r="H394">
        <f t="shared" si="6"/>
        <v>3</v>
      </c>
    </row>
    <row r="395" spans="1:8" x14ac:dyDescent="0.25">
      <c r="A395">
        <v>106</v>
      </c>
      <c r="B395" t="str">
        <f>STANDINGS_SV[[#This Row],[Team]]&amp;STANDINGS_SV[[#This Row],[League]]</f>
        <v>Captain MorganMain Event Online March 29 8 pm ET League 2</v>
      </c>
      <c r="C395" t="s">
        <v>554</v>
      </c>
      <c r="D395" t="s">
        <v>62</v>
      </c>
      <c r="E395" t="s">
        <v>425</v>
      </c>
      <c r="F395">
        <v>78</v>
      </c>
      <c r="G395">
        <v>371</v>
      </c>
      <c r="H395">
        <f t="shared" si="6"/>
        <v>4</v>
      </c>
    </row>
    <row r="396" spans="1:8" x14ac:dyDescent="0.25">
      <c r="A396">
        <v>181</v>
      </c>
      <c r="B396" t="str">
        <f>STANDINGS_SV[[#This Row],[Team]]&amp;STANDINGS_SV[[#This Row],[League]]</f>
        <v>Tigers SlappyMain Event Online March 29 8 pm ET League 2</v>
      </c>
      <c r="C396" t="s">
        <v>54</v>
      </c>
      <c r="D396" t="s">
        <v>55</v>
      </c>
      <c r="E396" t="s">
        <v>425</v>
      </c>
      <c r="F396">
        <v>71</v>
      </c>
      <c r="G396">
        <v>307</v>
      </c>
      <c r="H396">
        <f t="shared" si="6"/>
        <v>5</v>
      </c>
    </row>
    <row r="397" spans="1:8" x14ac:dyDescent="0.25">
      <c r="A397">
        <v>213</v>
      </c>
      <c r="B397" t="str">
        <f>STANDINGS_SV[[#This Row],[Team]]&amp;STANDINGS_SV[[#This Row],[League]]</f>
        <v>shorty043Main Event Online March 29 8 pm ET League 2</v>
      </c>
      <c r="C397" t="s">
        <v>489</v>
      </c>
      <c r="D397" t="s">
        <v>490</v>
      </c>
      <c r="E397" t="s">
        <v>425</v>
      </c>
      <c r="F397">
        <v>67</v>
      </c>
      <c r="G397">
        <v>270.5</v>
      </c>
      <c r="H397">
        <f t="shared" si="6"/>
        <v>6</v>
      </c>
    </row>
    <row r="398" spans="1:8" x14ac:dyDescent="0.25">
      <c r="A398">
        <v>228</v>
      </c>
      <c r="B398" t="str">
        <f>STANDINGS_SV[[#This Row],[Team]]&amp;STANDINGS_SV[[#This Row],[League]]</f>
        <v>DiamondkingMain Event Online March 29 8 pm ET League 2</v>
      </c>
      <c r="C398" t="s">
        <v>773</v>
      </c>
      <c r="D398" t="s">
        <v>232</v>
      </c>
      <c r="E398" t="s">
        <v>425</v>
      </c>
      <c r="F398">
        <v>65</v>
      </c>
      <c r="G398">
        <v>250</v>
      </c>
      <c r="H398">
        <f t="shared" si="6"/>
        <v>7</v>
      </c>
    </row>
    <row r="399" spans="1:8" x14ac:dyDescent="0.25">
      <c r="A399">
        <v>249</v>
      </c>
      <c r="B399" t="str">
        <f>STANDINGS_SV[[#This Row],[Team]]&amp;STANDINGS_SV[[#This Row],[League]]</f>
        <v>Dialed SauceMain Event Online March 29 8 pm ET League 2</v>
      </c>
      <c r="C399" t="s">
        <v>817</v>
      </c>
      <c r="D399" t="s">
        <v>208</v>
      </c>
      <c r="E399" t="s">
        <v>425</v>
      </c>
      <c r="F399">
        <v>63</v>
      </c>
      <c r="G399">
        <v>231.5</v>
      </c>
      <c r="H399">
        <f t="shared" si="6"/>
        <v>8</v>
      </c>
    </row>
    <row r="400" spans="1:8" x14ac:dyDescent="0.25">
      <c r="A400">
        <v>295</v>
      </c>
      <c r="B400" t="str">
        <f>STANDINGS_SV[[#This Row],[Team]]&amp;STANDINGS_SV[[#This Row],[League]]</f>
        <v>deadmoney4Main Event Online March 29 8 pm ET League 2</v>
      </c>
      <c r="C400" t="s">
        <v>284</v>
      </c>
      <c r="D400" t="s">
        <v>53</v>
      </c>
      <c r="E400" t="s">
        <v>425</v>
      </c>
      <c r="F400">
        <v>56</v>
      </c>
      <c r="G400">
        <v>188.5</v>
      </c>
      <c r="H400">
        <f t="shared" si="6"/>
        <v>9</v>
      </c>
    </row>
    <row r="401" spans="1:8" x14ac:dyDescent="0.25">
      <c r="A401">
        <v>307</v>
      </c>
      <c r="B401" t="str">
        <f>STANDINGS_SV[[#This Row],[Team]]&amp;STANDINGS_SV[[#This Row],[League]]</f>
        <v>Tre DogMain Event Online March 29 8 pm ET League 2</v>
      </c>
      <c r="C401" t="s">
        <v>656</v>
      </c>
      <c r="D401" t="s">
        <v>657</v>
      </c>
      <c r="E401" t="s">
        <v>425</v>
      </c>
      <c r="F401">
        <v>54</v>
      </c>
      <c r="G401">
        <v>175</v>
      </c>
      <c r="H401">
        <f t="shared" si="6"/>
        <v>10</v>
      </c>
    </row>
    <row r="402" spans="1:8" x14ac:dyDescent="0.25">
      <c r="A402">
        <v>308</v>
      </c>
      <c r="B402" t="str">
        <f>STANDINGS_SV[[#This Row],[Team]]&amp;STANDINGS_SV[[#This Row],[League]]</f>
        <v>We Did Not SuckMain Event Online March 29 8 pm ET League 2</v>
      </c>
      <c r="C402" t="s">
        <v>737</v>
      </c>
      <c r="D402" t="s">
        <v>738</v>
      </c>
      <c r="E402" t="s">
        <v>425</v>
      </c>
      <c r="F402">
        <v>54</v>
      </c>
      <c r="G402">
        <v>175</v>
      </c>
      <c r="H402">
        <f t="shared" si="6"/>
        <v>11</v>
      </c>
    </row>
    <row r="403" spans="1:8" x14ac:dyDescent="0.25">
      <c r="A403">
        <v>312</v>
      </c>
      <c r="B403" t="str">
        <f>STANDINGS_SV[[#This Row],[Team]]&amp;STANDINGS_SV[[#This Row],[League]]</f>
        <v>MustSeeTV314{M2}Main Event Online March 29 8 pm ET League 2</v>
      </c>
      <c r="C403" t="s">
        <v>460</v>
      </c>
      <c r="D403" t="s">
        <v>40</v>
      </c>
      <c r="E403" t="s">
        <v>425</v>
      </c>
      <c r="F403">
        <v>53</v>
      </c>
      <c r="G403">
        <v>168</v>
      </c>
      <c r="H403">
        <f t="shared" si="6"/>
        <v>12</v>
      </c>
    </row>
    <row r="404" spans="1:8" x14ac:dyDescent="0.25">
      <c r="A404">
        <v>360</v>
      </c>
      <c r="B404" t="str">
        <f>STANDINGS_SV[[#This Row],[Team]]&amp;STANDINGS_SV[[#This Row],[League]]</f>
        <v>MillertimeMain Event Online March 29 8 pm ET League 2</v>
      </c>
      <c r="C404" t="s">
        <v>809</v>
      </c>
      <c r="D404" t="s">
        <v>810</v>
      </c>
      <c r="E404" t="s">
        <v>425</v>
      </c>
      <c r="F404">
        <v>45</v>
      </c>
      <c r="G404">
        <v>120</v>
      </c>
      <c r="H404">
        <f t="shared" si="6"/>
        <v>13</v>
      </c>
    </row>
    <row r="405" spans="1:8" x14ac:dyDescent="0.25">
      <c r="A405">
        <v>439</v>
      </c>
      <c r="B405" t="str">
        <f>STANDINGS_SV[[#This Row],[Team]]&amp;STANDINGS_SV[[#This Row],[League]]</f>
        <v>The Baseball FuriesMain Event Online March 29 8 pm ET League 2</v>
      </c>
      <c r="C405" t="s">
        <v>558</v>
      </c>
      <c r="D405" t="s">
        <v>559</v>
      </c>
      <c r="E405" t="s">
        <v>425</v>
      </c>
      <c r="F405">
        <v>25</v>
      </c>
      <c r="G405">
        <v>42</v>
      </c>
      <c r="H405">
        <f t="shared" si="6"/>
        <v>14</v>
      </c>
    </row>
    <row r="406" spans="1:8" x14ac:dyDescent="0.25">
      <c r="A406">
        <v>451</v>
      </c>
      <c r="B406" t="str">
        <f>STANDINGS_SV[[#This Row],[Team]]&amp;STANDINGS_SV[[#This Row],[League]]</f>
        <v>CC's DesperadosMain Event Online March 29 8 pm ET League 2</v>
      </c>
      <c r="C406" t="s">
        <v>157</v>
      </c>
      <c r="D406" t="s">
        <v>561</v>
      </c>
      <c r="E406" t="s">
        <v>425</v>
      </c>
      <c r="F406">
        <v>20</v>
      </c>
      <c r="G406">
        <v>29.5</v>
      </c>
      <c r="H406">
        <f t="shared" si="6"/>
        <v>15</v>
      </c>
    </row>
    <row r="407" spans="1:8" x14ac:dyDescent="0.25">
      <c r="A407">
        <v>28</v>
      </c>
      <c r="B407" t="str">
        <f>STANDINGS_SV[[#This Row],[Team]]&amp;STANDINGS_SV[[#This Row],[League]]</f>
        <v>Team ShookMain Event Online March 29 8 pm ET League 3</v>
      </c>
      <c r="C407" t="s">
        <v>323</v>
      </c>
      <c r="D407" t="s">
        <v>167</v>
      </c>
      <c r="E407" t="s">
        <v>440</v>
      </c>
      <c r="F407">
        <v>95</v>
      </c>
      <c r="G407">
        <v>456</v>
      </c>
      <c r="H407">
        <f t="shared" si="6"/>
        <v>1</v>
      </c>
    </row>
    <row r="408" spans="1:8" x14ac:dyDescent="0.25">
      <c r="A408">
        <v>33</v>
      </c>
      <c r="B408" t="str">
        <f>STANDINGS_SV[[#This Row],[Team]]&amp;STANDINGS_SV[[#This Row],[League]]</f>
        <v>Hot BoxMain Event Online March 29 8 pm ET League 3</v>
      </c>
      <c r="C408" t="s">
        <v>807</v>
      </c>
      <c r="D408" t="s">
        <v>808</v>
      </c>
      <c r="E408" t="s">
        <v>440</v>
      </c>
      <c r="F408">
        <v>92</v>
      </c>
      <c r="G408">
        <v>446.5</v>
      </c>
      <c r="H408">
        <f t="shared" si="6"/>
        <v>2</v>
      </c>
    </row>
    <row r="409" spans="1:8" x14ac:dyDescent="0.25">
      <c r="A409">
        <v>75</v>
      </c>
      <c r="B409" t="str">
        <f>STANDINGS_SV[[#This Row],[Team]]&amp;STANDINGS_SV[[#This Row],[League]]</f>
        <v>Smelly SheetMain Event Online March 29 8 pm ET League 3</v>
      </c>
      <c r="C409" t="s">
        <v>288</v>
      </c>
      <c r="D409" t="s">
        <v>289</v>
      </c>
      <c r="E409" t="s">
        <v>440</v>
      </c>
      <c r="F409">
        <v>84</v>
      </c>
      <c r="G409">
        <v>407</v>
      </c>
      <c r="H409">
        <f t="shared" si="6"/>
        <v>3</v>
      </c>
    </row>
    <row r="410" spans="1:8" x14ac:dyDescent="0.25">
      <c r="A410">
        <v>229</v>
      </c>
      <c r="B410" t="str">
        <f>STANDINGS_SV[[#This Row],[Team]]&amp;STANDINGS_SV[[#This Row],[League]]</f>
        <v>Home Run DerbiesMain Event Online March 29 8 pm ET League 3</v>
      </c>
      <c r="C410" t="s">
        <v>448</v>
      </c>
      <c r="D410" t="s">
        <v>343</v>
      </c>
      <c r="E410" t="s">
        <v>440</v>
      </c>
      <c r="F410">
        <v>65</v>
      </c>
      <c r="G410">
        <v>250</v>
      </c>
      <c r="H410">
        <f t="shared" si="6"/>
        <v>4</v>
      </c>
    </row>
    <row r="411" spans="1:8" x14ac:dyDescent="0.25">
      <c r="A411">
        <v>233</v>
      </c>
      <c r="B411" t="str">
        <f>STANDINGS_SV[[#This Row],[Team]]&amp;STANDINGS_SV[[#This Row],[League]]</f>
        <v>Team BalchMain Event Online March 29 8 pm ET League 3</v>
      </c>
      <c r="C411" t="s">
        <v>658</v>
      </c>
      <c r="D411" t="s">
        <v>659</v>
      </c>
      <c r="E411" t="s">
        <v>440</v>
      </c>
      <c r="F411">
        <v>65</v>
      </c>
      <c r="G411">
        <v>250</v>
      </c>
      <c r="H411">
        <f t="shared" si="6"/>
        <v>5</v>
      </c>
    </row>
    <row r="412" spans="1:8" x14ac:dyDescent="0.25">
      <c r="A412">
        <v>271</v>
      </c>
      <c r="B412" t="str">
        <f>STANDINGS_SV[[#This Row],[Team]]&amp;STANDINGS_SV[[#This Row],[League]]</f>
        <v>Cool GuysMain Event Online March 29 8 pm ET League 3</v>
      </c>
      <c r="C412" t="s">
        <v>540</v>
      </c>
      <c r="D412" t="s">
        <v>541</v>
      </c>
      <c r="E412" t="s">
        <v>440</v>
      </c>
      <c r="F412">
        <v>59</v>
      </c>
      <c r="G412">
        <v>208.5</v>
      </c>
      <c r="H412">
        <f t="shared" si="6"/>
        <v>6</v>
      </c>
    </row>
    <row r="413" spans="1:8" x14ac:dyDescent="0.25">
      <c r="A413">
        <v>283</v>
      </c>
      <c r="B413" t="str">
        <f>STANDINGS_SV[[#This Row],[Team]]&amp;STANDINGS_SV[[#This Row],[League]]</f>
        <v>Trunk MonkeyMain Event Online March 29 8 pm ET League 3</v>
      </c>
      <c r="C413" t="s">
        <v>438</v>
      </c>
      <c r="D413" t="s">
        <v>439</v>
      </c>
      <c r="E413" t="s">
        <v>440</v>
      </c>
      <c r="F413">
        <v>58</v>
      </c>
      <c r="G413">
        <v>200.5</v>
      </c>
      <c r="H413">
        <f t="shared" si="6"/>
        <v>7</v>
      </c>
    </row>
    <row r="414" spans="1:8" x14ac:dyDescent="0.25">
      <c r="A414">
        <v>303</v>
      </c>
      <c r="B414" t="str">
        <f>STANDINGS_SV[[#This Row],[Team]]&amp;STANDINGS_SV[[#This Row],[League]]</f>
        <v>Hell Bent For LeatherMain Event Online March 29 8 pm ET League 3</v>
      </c>
      <c r="C414" t="s">
        <v>414</v>
      </c>
      <c r="D414" t="s">
        <v>92</v>
      </c>
      <c r="E414" t="s">
        <v>440</v>
      </c>
      <c r="F414">
        <v>54</v>
      </c>
      <c r="G414">
        <v>175</v>
      </c>
      <c r="H414">
        <f t="shared" si="6"/>
        <v>8</v>
      </c>
    </row>
    <row r="415" spans="1:8" x14ac:dyDescent="0.25">
      <c r="A415">
        <v>309</v>
      </c>
      <c r="B415" t="str">
        <f>STANDINGS_SV[[#This Row],[Team]]&amp;STANDINGS_SV[[#This Row],[League]]</f>
        <v>moversMain Event Online March 29 8 pm ET League 3</v>
      </c>
      <c r="C415" t="s">
        <v>201</v>
      </c>
      <c r="D415" t="s">
        <v>202</v>
      </c>
      <c r="E415" t="s">
        <v>440</v>
      </c>
      <c r="F415">
        <v>54</v>
      </c>
      <c r="G415">
        <v>175</v>
      </c>
      <c r="H415">
        <f t="shared" si="6"/>
        <v>9</v>
      </c>
    </row>
    <row r="416" spans="1:8" x14ac:dyDescent="0.25">
      <c r="A416">
        <v>311</v>
      </c>
      <c r="B416" t="str">
        <f>STANDINGS_SV[[#This Row],[Team]]&amp;STANDINGS_SV[[#This Row],[League]]</f>
        <v>Loser 6Main Event Online March 29 8 pm ET League 3</v>
      </c>
      <c r="C416" t="s">
        <v>669</v>
      </c>
      <c r="D416" t="s">
        <v>22</v>
      </c>
      <c r="E416" t="s">
        <v>440</v>
      </c>
      <c r="F416">
        <v>53</v>
      </c>
      <c r="G416">
        <v>168</v>
      </c>
      <c r="H416">
        <f t="shared" si="6"/>
        <v>10</v>
      </c>
    </row>
    <row r="417" spans="1:8" x14ac:dyDescent="0.25">
      <c r="A417">
        <v>348</v>
      </c>
      <c r="B417" t="str">
        <f>STANDINGS_SV[[#This Row],[Team]]&amp;STANDINGS_SV[[#This Row],[League]]</f>
        <v>Wiffle Ball Legends (one shot edition)Main Event Online March 29 8 pm ET League 3</v>
      </c>
      <c r="C417" t="s">
        <v>645</v>
      </c>
      <c r="D417" t="s">
        <v>646</v>
      </c>
      <c r="E417" t="s">
        <v>440</v>
      </c>
      <c r="F417">
        <v>48</v>
      </c>
      <c r="G417">
        <v>136.5</v>
      </c>
      <c r="H417">
        <f t="shared" si="6"/>
        <v>11</v>
      </c>
    </row>
    <row r="418" spans="1:8" x14ac:dyDescent="0.25">
      <c r="A418">
        <v>386</v>
      </c>
      <c r="B418" t="str">
        <f>STANDINGS_SV[[#This Row],[Team]]&amp;STANDINGS_SV[[#This Row],[League]]</f>
        <v>AKA ShempMain Event Online March 29 8 pm ET League 3</v>
      </c>
      <c r="C418" t="s">
        <v>679</v>
      </c>
      <c r="D418" t="s">
        <v>680</v>
      </c>
      <c r="E418" t="s">
        <v>440</v>
      </c>
      <c r="F418">
        <v>41</v>
      </c>
      <c r="G418">
        <v>93.5</v>
      </c>
      <c r="H418">
        <f t="shared" si="6"/>
        <v>12</v>
      </c>
    </row>
    <row r="419" spans="1:8" x14ac:dyDescent="0.25">
      <c r="A419">
        <v>394</v>
      </c>
      <c r="B419" t="str">
        <f>STANDINGS_SV[[#This Row],[Team]]&amp;STANDINGS_SV[[#This Row],[League]]</f>
        <v>The Ballad of BallschnobleMain Event Online March 29 8 pm ET League 3</v>
      </c>
      <c r="C419" t="s">
        <v>615</v>
      </c>
      <c r="D419" t="s">
        <v>616</v>
      </c>
      <c r="E419" t="s">
        <v>440</v>
      </c>
      <c r="F419">
        <v>39</v>
      </c>
      <c r="G419">
        <v>87</v>
      </c>
      <c r="H419">
        <f t="shared" si="6"/>
        <v>13</v>
      </c>
    </row>
    <row r="420" spans="1:8" x14ac:dyDescent="0.25">
      <c r="A420">
        <v>408</v>
      </c>
      <c r="B420" t="str">
        <f>STANDINGS_SV[[#This Row],[Team]]&amp;STANDINGS_SV[[#This Row],[League]]</f>
        <v>The SouthsidersMain Event Online March 29 8 pm ET League 3</v>
      </c>
      <c r="C420" t="s">
        <v>697</v>
      </c>
      <c r="D420" t="s">
        <v>220</v>
      </c>
      <c r="E420" t="s">
        <v>440</v>
      </c>
      <c r="F420">
        <v>36</v>
      </c>
      <c r="G420">
        <v>73.5</v>
      </c>
      <c r="H420">
        <f t="shared" si="6"/>
        <v>14</v>
      </c>
    </row>
    <row r="421" spans="1:8" x14ac:dyDescent="0.25">
      <c r="A421">
        <v>463</v>
      </c>
      <c r="B421" t="str">
        <f>STANDINGS_SV[[#This Row],[Team]]&amp;STANDINGS_SV[[#This Row],[League]]</f>
        <v>Buy Some InsuranceMain Event Online March 29 8 pm ET League 3</v>
      </c>
      <c r="C421" t="s">
        <v>882</v>
      </c>
      <c r="D421" t="s">
        <v>883</v>
      </c>
      <c r="E421" t="s">
        <v>440</v>
      </c>
      <c r="F421">
        <v>15</v>
      </c>
      <c r="G421">
        <v>17.5</v>
      </c>
      <c r="H421">
        <f t="shared" si="6"/>
        <v>15</v>
      </c>
    </row>
    <row r="422" spans="1:8" x14ac:dyDescent="0.25">
      <c r="A422">
        <v>7</v>
      </c>
      <c r="B422" t="str">
        <f>STANDINGS_SV[[#This Row],[Team]]&amp;STANDINGS_SV[[#This Row],[League]]</f>
        <v>Bavaro ME1Main Event Online March 29 8 pm ET League 4</v>
      </c>
      <c r="C422" t="s">
        <v>507</v>
      </c>
      <c r="D422" t="s">
        <v>508</v>
      </c>
      <c r="E422" t="s">
        <v>426</v>
      </c>
      <c r="F422">
        <v>104</v>
      </c>
      <c r="G422">
        <v>473.5</v>
      </c>
      <c r="H422">
        <f t="shared" si="6"/>
        <v>1</v>
      </c>
    </row>
    <row r="423" spans="1:8" x14ac:dyDescent="0.25">
      <c r="A423">
        <v>10</v>
      </c>
      <c r="B423" t="str">
        <f>STANDINGS_SV[[#This Row],[Team]]&amp;STANDINGS_SV[[#This Row],[League]]</f>
        <v>Katz's InfernoMain Event Online March 29 8 pm ET League 4</v>
      </c>
      <c r="C423" t="s">
        <v>571</v>
      </c>
      <c r="D423" t="s">
        <v>571</v>
      </c>
      <c r="E423" t="s">
        <v>426</v>
      </c>
      <c r="F423">
        <v>101</v>
      </c>
      <c r="G423">
        <v>471</v>
      </c>
      <c r="H423">
        <f t="shared" si="6"/>
        <v>2</v>
      </c>
    </row>
    <row r="424" spans="1:8" x14ac:dyDescent="0.25">
      <c r="A424">
        <v>49</v>
      </c>
      <c r="B424" t="str">
        <f>STANDINGS_SV[[#This Row],[Team]]&amp;STANDINGS_SV[[#This Row],[League]]</f>
        <v>New World OrderMain Event Online March 29 8 pm ET League 4</v>
      </c>
      <c r="C424" t="s">
        <v>395</v>
      </c>
      <c r="D424" t="s">
        <v>115</v>
      </c>
      <c r="E424" t="s">
        <v>426</v>
      </c>
      <c r="F424">
        <v>89</v>
      </c>
      <c r="G424">
        <v>433.5</v>
      </c>
      <c r="H424">
        <f t="shared" si="6"/>
        <v>3</v>
      </c>
    </row>
    <row r="425" spans="1:8" x14ac:dyDescent="0.25">
      <c r="A425">
        <v>76</v>
      </c>
      <c r="B425" t="str">
        <f>STANDINGS_SV[[#This Row],[Team]]&amp;STANDINGS_SV[[#This Row],[League]]</f>
        <v>Texas ConnectionMain Event Online March 29 8 pm ET League 4</v>
      </c>
      <c r="C425" t="s">
        <v>165</v>
      </c>
      <c r="D425" t="s">
        <v>19</v>
      </c>
      <c r="E425" t="s">
        <v>426</v>
      </c>
      <c r="F425">
        <v>84</v>
      </c>
      <c r="G425">
        <v>407</v>
      </c>
      <c r="H425">
        <f t="shared" si="6"/>
        <v>4</v>
      </c>
    </row>
    <row r="426" spans="1:8" x14ac:dyDescent="0.25">
      <c r="A426">
        <v>105</v>
      </c>
      <c r="B426" t="str">
        <f>STANDINGS_SV[[#This Row],[Team]]&amp;STANDINGS_SV[[#This Row],[League]]</f>
        <v>BABIP McBatflipsMain Event Online March 29 8 pm ET League 4</v>
      </c>
      <c r="C426" t="s">
        <v>305</v>
      </c>
      <c r="D426" t="s">
        <v>24</v>
      </c>
      <c r="E426" t="s">
        <v>426</v>
      </c>
      <c r="F426">
        <v>78</v>
      </c>
      <c r="G426">
        <v>371</v>
      </c>
      <c r="H426">
        <f t="shared" si="6"/>
        <v>5</v>
      </c>
    </row>
    <row r="427" spans="1:8" x14ac:dyDescent="0.25">
      <c r="A427">
        <v>167</v>
      </c>
      <c r="B427" t="str">
        <f>STANDINGS_SV[[#This Row],[Team]]&amp;STANDINGS_SV[[#This Row],[League]]</f>
        <v>ALLINMain Event Online March 29 8 pm ET League 4</v>
      </c>
      <c r="C427" t="s">
        <v>509</v>
      </c>
      <c r="D427" t="s">
        <v>345</v>
      </c>
      <c r="E427" t="s">
        <v>426</v>
      </c>
      <c r="F427">
        <v>71</v>
      </c>
      <c r="G427">
        <v>307</v>
      </c>
      <c r="H427">
        <f t="shared" si="6"/>
        <v>6</v>
      </c>
    </row>
    <row r="428" spans="1:8" x14ac:dyDescent="0.25">
      <c r="A428">
        <v>240</v>
      </c>
      <c r="B428" t="str">
        <f>STANDINGS_SV[[#This Row],[Team]]&amp;STANDINGS_SV[[#This Row],[League]]</f>
        <v>Lets Go Storm 3Main Event Online March 29 8 pm ET League 4</v>
      </c>
      <c r="C428" t="s">
        <v>849</v>
      </c>
      <c r="D428" t="s">
        <v>850</v>
      </c>
      <c r="E428" t="s">
        <v>426</v>
      </c>
      <c r="F428">
        <v>64</v>
      </c>
      <c r="G428">
        <v>239.5</v>
      </c>
      <c r="H428">
        <f t="shared" si="6"/>
        <v>7</v>
      </c>
    </row>
    <row r="429" spans="1:8" x14ac:dyDescent="0.25">
      <c r="A429">
        <v>258</v>
      </c>
      <c r="B429" t="str">
        <f>STANDINGS_SV[[#This Row],[Team]]&amp;STANDINGS_SV[[#This Row],[League]]</f>
        <v>LunkersMain Event Online March 29 8 pm ET League 4</v>
      </c>
      <c r="C429" t="s">
        <v>869</v>
      </c>
      <c r="D429" t="s">
        <v>76</v>
      </c>
      <c r="E429" t="s">
        <v>426</v>
      </c>
      <c r="F429">
        <v>61</v>
      </c>
      <c r="G429">
        <v>221.5</v>
      </c>
      <c r="H429">
        <f t="shared" si="6"/>
        <v>8</v>
      </c>
    </row>
    <row r="430" spans="1:8" x14ac:dyDescent="0.25">
      <c r="A430">
        <v>265</v>
      </c>
      <c r="B430" t="str">
        <f>STANDINGS_SV[[#This Row],[Team]]&amp;STANDINGS_SV[[#This Row],[League]]</f>
        <v>RoughridersMain Event Online March 29 8 pm ET League 4</v>
      </c>
      <c r="C430" t="s">
        <v>583</v>
      </c>
      <c r="D430" t="s">
        <v>286</v>
      </c>
      <c r="E430" t="s">
        <v>426</v>
      </c>
      <c r="F430">
        <v>60</v>
      </c>
      <c r="G430">
        <v>215</v>
      </c>
      <c r="H430">
        <f t="shared" si="6"/>
        <v>9</v>
      </c>
    </row>
    <row r="431" spans="1:8" x14ac:dyDescent="0.25">
      <c r="A431">
        <v>343</v>
      </c>
      <c r="B431" t="str">
        <f>STANDINGS_SV[[#This Row],[Team]]&amp;STANDINGS_SV[[#This Row],[League]]</f>
        <v>No Balls No Babies IIMain Event Online March 29 8 pm ET League 4</v>
      </c>
      <c r="C431" t="s">
        <v>694</v>
      </c>
      <c r="D431" t="s">
        <v>142</v>
      </c>
      <c r="E431" t="s">
        <v>426</v>
      </c>
      <c r="F431">
        <v>48</v>
      </c>
      <c r="G431">
        <v>136.5</v>
      </c>
      <c r="H431">
        <f t="shared" si="6"/>
        <v>10</v>
      </c>
    </row>
    <row r="432" spans="1:8" x14ac:dyDescent="0.25">
      <c r="A432">
        <v>395</v>
      </c>
      <c r="B432" t="str">
        <f>STANDINGS_SV[[#This Row],[Team]]&amp;STANDINGS_SV[[#This Row],[League]]</f>
        <v>The Last WaltzMain Event Online March 29 8 pm ET League 4</v>
      </c>
      <c r="C432" t="s">
        <v>858</v>
      </c>
      <c r="D432" t="s">
        <v>859</v>
      </c>
      <c r="E432" t="s">
        <v>426</v>
      </c>
      <c r="F432">
        <v>39</v>
      </c>
      <c r="G432">
        <v>87</v>
      </c>
      <c r="H432">
        <f t="shared" si="6"/>
        <v>11</v>
      </c>
    </row>
    <row r="433" spans="1:8" x14ac:dyDescent="0.25">
      <c r="A433">
        <v>401</v>
      </c>
      <c r="B433" t="str">
        <f>STANDINGS_SV[[#This Row],[Team]]&amp;STANDINGS_SV[[#This Row],[League]]</f>
        <v>Impeach DrumpfMain Event Online March 29 8 pm ET League 4</v>
      </c>
      <c r="C433" t="s">
        <v>653</v>
      </c>
      <c r="D433" t="s">
        <v>655</v>
      </c>
      <c r="E433" t="s">
        <v>426</v>
      </c>
      <c r="F433">
        <v>37</v>
      </c>
      <c r="G433">
        <v>78</v>
      </c>
      <c r="H433">
        <f t="shared" si="6"/>
        <v>12</v>
      </c>
    </row>
    <row r="434" spans="1:8" x14ac:dyDescent="0.25">
      <c r="A434">
        <v>427</v>
      </c>
      <c r="B434" t="str">
        <f>STANDINGS_SV[[#This Row],[Team]]&amp;STANDINGS_SV[[#This Row],[League]]</f>
        <v>K9 || LV2Main Event Online March 29 8 pm ET League 4</v>
      </c>
      <c r="C434" t="s">
        <v>560</v>
      </c>
      <c r="D434" t="s">
        <v>37</v>
      </c>
      <c r="E434" t="s">
        <v>426</v>
      </c>
      <c r="F434">
        <v>31</v>
      </c>
      <c r="G434">
        <v>55.5</v>
      </c>
      <c r="H434">
        <f t="shared" si="6"/>
        <v>13</v>
      </c>
    </row>
    <row r="435" spans="1:8" x14ac:dyDescent="0.25">
      <c r="A435">
        <v>434</v>
      </c>
      <c r="B435" t="str">
        <f>STANDINGS_SV[[#This Row],[Team]]&amp;STANDINGS_SV[[#This Row],[League]]</f>
        <v>Team BraudMain Event Online March 29 8 pm ET League 4</v>
      </c>
      <c r="C435" t="s">
        <v>398</v>
      </c>
      <c r="D435" t="s">
        <v>399</v>
      </c>
      <c r="E435" t="s">
        <v>426</v>
      </c>
      <c r="F435">
        <v>29</v>
      </c>
      <c r="G435">
        <v>49</v>
      </c>
      <c r="H435">
        <f t="shared" si="6"/>
        <v>14</v>
      </c>
    </row>
    <row r="436" spans="1:8" x14ac:dyDescent="0.25">
      <c r="A436">
        <v>459</v>
      </c>
      <c r="B436" t="str">
        <f>STANDINGS_SV[[#This Row],[Team]]&amp;STANDINGS_SV[[#This Row],[League]]</f>
        <v>Charlotte's Web GemsMain Event Online March 29 8 pm ET League 4</v>
      </c>
      <c r="C436" t="s">
        <v>494</v>
      </c>
      <c r="D436" t="s">
        <v>495</v>
      </c>
      <c r="E436" t="s">
        <v>426</v>
      </c>
      <c r="F436">
        <v>17</v>
      </c>
      <c r="G436">
        <v>22</v>
      </c>
      <c r="H436">
        <f t="shared" si="6"/>
        <v>15</v>
      </c>
    </row>
    <row r="437" spans="1:8" x14ac:dyDescent="0.25">
      <c r="A437">
        <v>40</v>
      </c>
      <c r="B437" t="str">
        <f>STANDINGS_SV[[#This Row],[Team]]&amp;STANDINGS_SV[[#This Row],[League]]</f>
        <v>Mr. Wilhelm's A SquadMain Event Online March 30 8 pm ET League 1</v>
      </c>
      <c r="C437" t="s">
        <v>484</v>
      </c>
      <c r="D437" t="s">
        <v>428</v>
      </c>
      <c r="E437" t="s">
        <v>319</v>
      </c>
      <c r="F437">
        <v>91</v>
      </c>
      <c r="G437">
        <v>442</v>
      </c>
      <c r="H437">
        <f t="shared" si="6"/>
        <v>1</v>
      </c>
    </row>
    <row r="438" spans="1:8" x14ac:dyDescent="0.25">
      <c r="A438">
        <v>52</v>
      </c>
      <c r="B438" t="str">
        <f>STANDINGS_SV[[#This Row],[Team]]&amp;STANDINGS_SV[[#This Row],[League]]</f>
        <v>Team JohnsonMain Event Online March 30 8 pm ET League 1</v>
      </c>
      <c r="C438" t="s">
        <v>151</v>
      </c>
      <c r="D438" t="s">
        <v>803</v>
      </c>
      <c r="E438" t="s">
        <v>319</v>
      </c>
      <c r="F438">
        <v>88</v>
      </c>
      <c r="G438">
        <v>429.5</v>
      </c>
      <c r="H438">
        <f t="shared" si="6"/>
        <v>2</v>
      </c>
    </row>
    <row r="439" spans="1:8" x14ac:dyDescent="0.25">
      <c r="A439">
        <v>74</v>
      </c>
      <c r="B439" t="str">
        <f>STANDINGS_SV[[#This Row],[Team]]&amp;STANDINGS_SV[[#This Row],[League]]</f>
        <v>KaizenMain Event Online March 30 8 pm ET League 1</v>
      </c>
      <c r="C439" t="s">
        <v>630</v>
      </c>
      <c r="D439" t="s">
        <v>631</v>
      </c>
      <c r="E439" t="s">
        <v>319</v>
      </c>
      <c r="F439">
        <v>84</v>
      </c>
      <c r="G439">
        <v>407</v>
      </c>
      <c r="H439">
        <f t="shared" si="6"/>
        <v>3</v>
      </c>
    </row>
    <row r="440" spans="1:8" x14ac:dyDescent="0.25">
      <c r="A440">
        <v>102</v>
      </c>
      <c r="B440" t="str">
        <f>STANDINGS_SV[[#This Row],[Team]]&amp;STANDINGS_SV[[#This Row],[League]]</f>
        <v>Team BennetteMain Event Online March 30 8 pm ET League 1</v>
      </c>
      <c r="C440" t="s">
        <v>767</v>
      </c>
      <c r="D440" t="s">
        <v>768</v>
      </c>
      <c r="E440" t="s">
        <v>319</v>
      </c>
      <c r="F440">
        <v>79</v>
      </c>
      <c r="G440">
        <v>379</v>
      </c>
      <c r="H440">
        <f t="shared" si="6"/>
        <v>4</v>
      </c>
    </row>
    <row r="441" spans="1:8" x14ac:dyDescent="0.25">
      <c r="A441">
        <v>116</v>
      </c>
      <c r="B441" t="str">
        <f>STANDINGS_SV[[#This Row],[Team]]&amp;STANDINGS_SV[[#This Row],[League]]</f>
        <v>D'Glester HardunkichudMain Event Online March 30 8 pm ET League 1</v>
      </c>
      <c r="C441" t="s">
        <v>462</v>
      </c>
      <c r="D441" t="s">
        <v>382</v>
      </c>
      <c r="E441" t="s">
        <v>319</v>
      </c>
      <c r="F441">
        <v>77</v>
      </c>
      <c r="G441">
        <v>361.5</v>
      </c>
      <c r="H441">
        <f t="shared" si="6"/>
        <v>5</v>
      </c>
    </row>
    <row r="442" spans="1:8" x14ac:dyDescent="0.25">
      <c r="A442">
        <v>117</v>
      </c>
      <c r="B442" t="str">
        <f>STANDINGS_SV[[#This Row],[Team]]&amp;STANDINGS_SV[[#This Row],[League]]</f>
        <v>DemolitionMain Event Online March 30 8 pm ET League 1</v>
      </c>
      <c r="C442" t="s">
        <v>470</v>
      </c>
      <c r="D442" t="s">
        <v>471</v>
      </c>
      <c r="E442" t="s">
        <v>319</v>
      </c>
      <c r="F442">
        <v>77</v>
      </c>
      <c r="G442">
        <v>361.5</v>
      </c>
      <c r="H442">
        <f t="shared" si="6"/>
        <v>6</v>
      </c>
    </row>
    <row r="443" spans="1:8" x14ac:dyDescent="0.25">
      <c r="A443">
        <v>159</v>
      </c>
      <c r="B443" t="str">
        <f>STANDINGS_SV[[#This Row],[Team]]&amp;STANDINGS_SV[[#This Row],[League]]</f>
        <v>deadmoney5Main Event Online March 30 8 pm ET League 1</v>
      </c>
      <c r="C443" t="s">
        <v>250</v>
      </c>
      <c r="D443" t="s">
        <v>53</v>
      </c>
      <c r="E443" t="s">
        <v>319</v>
      </c>
      <c r="F443">
        <v>73</v>
      </c>
      <c r="G443">
        <v>326.5</v>
      </c>
      <c r="H443">
        <f t="shared" si="6"/>
        <v>7</v>
      </c>
    </row>
    <row r="444" spans="1:8" x14ac:dyDescent="0.25">
      <c r="A444">
        <v>184</v>
      </c>
      <c r="B444" t="str">
        <f>STANDINGS_SV[[#This Row],[Team]]&amp;STANDINGS_SV[[#This Row],[League]]</f>
        <v>El PresidenteMain Event Online March 30 8 pm ET League 1</v>
      </c>
      <c r="C444" t="s">
        <v>535</v>
      </c>
      <c r="D444" t="s">
        <v>380</v>
      </c>
      <c r="E444" t="s">
        <v>319</v>
      </c>
      <c r="F444">
        <v>70</v>
      </c>
      <c r="G444">
        <v>295.5</v>
      </c>
      <c r="H444">
        <f t="shared" si="6"/>
        <v>8</v>
      </c>
    </row>
    <row r="445" spans="1:8" x14ac:dyDescent="0.25">
      <c r="A445">
        <v>200</v>
      </c>
      <c r="B445" t="str">
        <f>STANDINGS_SV[[#This Row],[Team]]&amp;STANDINGS_SV[[#This Row],[League]]</f>
        <v>FlawlessTomLawlessMain Event Online March 30 8 pm ET League 1</v>
      </c>
      <c r="C445" t="s">
        <v>649</v>
      </c>
      <c r="D445" t="s">
        <v>650</v>
      </c>
      <c r="E445" t="s">
        <v>319</v>
      </c>
      <c r="F445">
        <v>68</v>
      </c>
      <c r="G445">
        <v>278.5</v>
      </c>
      <c r="H445">
        <f t="shared" si="6"/>
        <v>9</v>
      </c>
    </row>
    <row r="446" spans="1:8" x14ac:dyDescent="0.25">
      <c r="A446">
        <v>224</v>
      </c>
      <c r="B446" t="str">
        <f>STANDINGS_SV[[#This Row],[Team]]&amp;STANDINGS_SV[[#This Row],[League]]</f>
        <v>Stoop Ball 2Main Event Online March 30 8 pm ET League 1</v>
      </c>
      <c r="C446" t="s">
        <v>282</v>
      </c>
      <c r="D446" t="s">
        <v>253</v>
      </c>
      <c r="E446" t="s">
        <v>319</v>
      </c>
      <c r="F446">
        <v>66</v>
      </c>
      <c r="G446">
        <v>261</v>
      </c>
      <c r="H446">
        <f t="shared" si="6"/>
        <v>10</v>
      </c>
    </row>
    <row r="447" spans="1:8" x14ac:dyDescent="0.25">
      <c r="A447">
        <v>316</v>
      </c>
      <c r="B447" t="str">
        <f>STANDINGS_SV[[#This Row],[Team]]&amp;STANDINGS_SV[[#This Row],[League]]</f>
        <v>The Notorious C.O.Z.Main Event Online March 30 8 pm ET League 1</v>
      </c>
      <c r="C447" t="s">
        <v>491</v>
      </c>
      <c r="D447" t="s">
        <v>122</v>
      </c>
      <c r="E447" t="s">
        <v>319</v>
      </c>
      <c r="F447">
        <v>53</v>
      </c>
      <c r="G447">
        <v>168</v>
      </c>
      <c r="H447">
        <f t="shared" si="6"/>
        <v>11</v>
      </c>
    </row>
    <row r="448" spans="1:8" x14ac:dyDescent="0.25">
      <c r="A448">
        <v>373</v>
      </c>
      <c r="B448" t="str">
        <f>STANDINGS_SV[[#This Row],[Team]]&amp;STANDINGS_SV[[#This Row],[League]]</f>
        <v>WalfredoMain Event Online March 30 8 pm ET League 1</v>
      </c>
      <c r="C448" t="s">
        <v>844</v>
      </c>
      <c r="D448" t="s">
        <v>845</v>
      </c>
      <c r="E448" t="s">
        <v>319</v>
      </c>
      <c r="F448">
        <v>44</v>
      </c>
      <c r="G448">
        <v>111</v>
      </c>
      <c r="H448">
        <f t="shared" si="6"/>
        <v>12</v>
      </c>
    </row>
    <row r="449" spans="1:8" x14ac:dyDescent="0.25">
      <c r="A449">
        <v>399</v>
      </c>
      <c r="B449" t="str">
        <f>STANDINGS_SV[[#This Row],[Team]]&amp;STANDINGS_SV[[#This Row],[League]]</f>
        <v>One for the DaggerMain Event Online March 30 8 pm ET League 1</v>
      </c>
      <c r="C449" t="s">
        <v>57</v>
      </c>
      <c r="D449" t="s">
        <v>58</v>
      </c>
      <c r="E449" t="s">
        <v>319</v>
      </c>
      <c r="F449">
        <v>38</v>
      </c>
      <c r="G449">
        <v>83</v>
      </c>
      <c r="H449">
        <f t="shared" si="6"/>
        <v>13</v>
      </c>
    </row>
    <row r="450" spans="1:8" x14ac:dyDescent="0.25">
      <c r="A450">
        <v>474</v>
      </c>
      <c r="B450" t="str">
        <f>STANDINGS_SV[[#This Row],[Team]]&amp;STANDINGS_SV[[#This Row],[League]]</f>
        <v>Puddle of NudMain Event Online March 30 8 pm ET League 1</v>
      </c>
      <c r="C450" t="s">
        <v>254</v>
      </c>
      <c r="D450" t="s">
        <v>108</v>
      </c>
      <c r="E450" t="s">
        <v>319</v>
      </c>
      <c r="F450">
        <v>8</v>
      </c>
      <c r="G450">
        <v>7</v>
      </c>
      <c r="H450">
        <f t="shared" ref="H450:H481" si="7">IF(E450=E449,H449+1,1)</f>
        <v>14</v>
      </c>
    </row>
    <row r="451" spans="1:8" x14ac:dyDescent="0.25">
      <c r="A451">
        <v>475</v>
      </c>
      <c r="B451" t="str">
        <f>STANDINGS_SV[[#This Row],[Team]]&amp;STANDINGS_SV[[#This Row],[League]]</f>
        <v>Team mitseffMain Event Online March 30 8 pm ET League 1</v>
      </c>
      <c r="C451" t="s">
        <v>572</v>
      </c>
      <c r="D451" t="s">
        <v>574</v>
      </c>
      <c r="E451" t="s">
        <v>319</v>
      </c>
      <c r="F451">
        <v>8</v>
      </c>
      <c r="G451">
        <v>7</v>
      </c>
      <c r="H451">
        <f t="shared" si="7"/>
        <v>15</v>
      </c>
    </row>
    <row r="452" spans="1:8" x14ac:dyDescent="0.25">
      <c r="A452">
        <v>5</v>
      </c>
      <c r="B452" t="str">
        <f>STANDINGS_SV[[#This Row],[Team]]&amp;STANDINGS_SV[[#This Row],[League]]</f>
        <v>Fire Dynasty BCMain Event Online March 30 8 pm ET League 2</v>
      </c>
      <c r="C452" t="s">
        <v>21</v>
      </c>
      <c r="D452" t="s">
        <v>22</v>
      </c>
      <c r="E452" t="s">
        <v>307</v>
      </c>
      <c r="F452">
        <v>105</v>
      </c>
      <c r="G452">
        <v>475.5</v>
      </c>
      <c r="H452">
        <f t="shared" si="7"/>
        <v>1</v>
      </c>
    </row>
    <row r="453" spans="1:8" x14ac:dyDescent="0.25">
      <c r="A453">
        <v>96</v>
      </c>
      <c r="B453" t="str">
        <f>STANDINGS_SV[[#This Row],[Team]]&amp;STANDINGS_SV[[#This Row],[League]]</f>
        <v>Money IIIMain Event Online March 30 8 pm ET League 2</v>
      </c>
      <c r="C453" t="s">
        <v>423</v>
      </c>
      <c r="D453" t="s">
        <v>67</v>
      </c>
      <c r="E453" t="s">
        <v>307</v>
      </c>
      <c r="F453">
        <v>80</v>
      </c>
      <c r="G453">
        <v>383.5</v>
      </c>
      <c r="H453">
        <f t="shared" si="7"/>
        <v>2</v>
      </c>
    </row>
    <row r="454" spans="1:8" x14ac:dyDescent="0.25">
      <c r="A454">
        <v>108</v>
      </c>
      <c r="B454" t="str">
        <f>STANDINGS_SV[[#This Row],[Team]]&amp;STANDINGS_SV[[#This Row],[League]]</f>
        <v>FoleyMain Event Online March 30 8 pm ET League 2</v>
      </c>
      <c r="C454" t="s">
        <v>588</v>
      </c>
      <c r="D454" t="s">
        <v>589</v>
      </c>
      <c r="E454" t="s">
        <v>307</v>
      </c>
      <c r="F454">
        <v>78</v>
      </c>
      <c r="G454">
        <v>371</v>
      </c>
      <c r="H454">
        <f t="shared" si="7"/>
        <v>3</v>
      </c>
    </row>
    <row r="455" spans="1:8" x14ac:dyDescent="0.25">
      <c r="A455">
        <v>129</v>
      </c>
      <c r="B455" t="str">
        <f>STANDINGS_SV[[#This Row],[Team]]&amp;STANDINGS_SV[[#This Row],[League]]</f>
        <v>Rockwell's TrollhuntersMain Event Online March 30 8 pm ET League 2</v>
      </c>
      <c r="C455" t="s">
        <v>431</v>
      </c>
      <c r="D455" t="s">
        <v>114</v>
      </c>
      <c r="E455" t="s">
        <v>307</v>
      </c>
      <c r="F455">
        <v>76</v>
      </c>
      <c r="G455">
        <v>352.5</v>
      </c>
      <c r="H455">
        <f t="shared" si="7"/>
        <v>4</v>
      </c>
    </row>
    <row r="456" spans="1:8" x14ac:dyDescent="0.25">
      <c r="A456">
        <v>205</v>
      </c>
      <c r="B456" t="str">
        <f>STANDINGS_SV[[#This Row],[Team]]&amp;STANDINGS_SV[[#This Row],[League]]</f>
        <v>Team MadaniMain Event Online March 30 8 pm ET League 2</v>
      </c>
      <c r="C456" t="s">
        <v>153</v>
      </c>
      <c r="D456" t="s">
        <v>492</v>
      </c>
      <c r="E456" t="s">
        <v>307</v>
      </c>
      <c r="F456">
        <v>68</v>
      </c>
      <c r="G456">
        <v>278.5</v>
      </c>
      <c r="H456">
        <f t="shared" si="7"/>
        <v>5</v>
      </c>
    </row>
    <row r="457" spans="1:8" x14ac:dyDescent="0.25">
      <c r="A457">
        <v>230</v>
      </c>
      <c r="B457" t="str">
        <f>STANDINGS_SV[[#This Row],[Team]]&amp;STANDINGS_SV[[#This Row],[League]]</f>
        <v>Maspeth SOPRANOSMain Event Online March 30 8 pm ET League 2</v>
      </c>
      <c r="C457" t="s">
        <v>677</v>
      </c>
      <c r="D457" t="s">
        <v>678</v>
      </c>
      <c r="E457" t="s">
        <v>307</v>
      </c>
      <c r="F457">
        <v>65</v>
      </c>
      <c r="G457">
        <v>250</v>
      </c>
      <c r="H457">
        <f t="shared" si="7"/>
        <v>6</v>
      </c>
    </row>
    <row r="458" spans="1:8" x14ac:dyDescent="0.25">
      <c r="A458">
        <v>237</v>
      </c>
      <c r="B458" t="str">
        <f>STANDINGS_SV[[#This Row],[Team]]&amp;STANDINGS_SV[[#This Row],[League]]</f>
        <v>Baseball sevant 2Main Event Online March 30 8 pm ET League 2</v>
      </c>
      <c r="C458" t="s">
        <v>335</v>
      </c>
      <c r="D458" t="s">
        <v>231</v>
      </c>
      <c r="E458" t="s">
        <v>307</v>
      </c>
      <c r="F458">
        <v>64</v>
      </c>
      <c r="G458">
        <v>239.5</v>
      </c>
      <c r="H458">
        <f t="shared" si="7"/>
        <v>7</v>
      </c>
    </row>
    <row r="459" spans="1:8" x14ac:dyDescent="0.25">
      <c r="A459">
        <v>255</v>
      </c>
      <c r="B459" t="str">
        <f>STANDINGS_SV[[#This Row],[Team]]&amp;STANDINGS_SV[[#This Row],[League]]</f>
        <v>MustSeeTV314{M3}Main Event Online March 30 8 pm ET League 2</v>
      </c>
      <c r="C459" t="s">
        <v>871</v>
      </c>
      <c r="D459" t="s">
        <v>40</v>
      </c>
      <c r="E459" t="s">
        <v>307</v>
      </c>
      <c r="F459">
        <v>62</v>
      </c>
      <c r="G459">
        <v>227.5</v>
      </c>
      <c r="H459">
        <f t="shared" si="7"/>
        <v>8</v>
      </c>
    </row>
    <row r="460" spans="1:8" x14ac:dyDescent="0.25">
      <c r="A460">
        <v>278</v>
      </c>
      <c r="B460" t="str">
        <f>STANDINGS_SV[[#This Row],[Team]]&amp;STANDINGS_SV[[#This Row],[League]]</f>
        <v>Doctor WhoMain Event Online March 30 8 pm ET League 2</v>
      </c>
      <c r="C460" t="s">
        <v>312</v>
      </c>
      <c r="D460" t="s">
        <v>148</v>
      </c>
      <c r="E460" t="s">
        <v>307</v>
      </c>
      <c r="F460">
        <v>58</v>
      </c>
      <c r="G460">
        <v>200.5</v>
      </c>
      <c r="H460">
        <f t="shared" si="7"/>
        <v>9</v>
      </c>
    </row>
    <row r="461" spans="1:8" x14ac:dyDescent="0.25">
      <c r="A461">
        <v>284</v>
      </c>
      <c r="B461" t="str">
        <f>STANDINGS_SV[[#This Row],[Team]]&amp;STANDINGS_SV[[#This Row],[League]]</f>
        <v>Ulrich's Rebellion RoomMain Event Online March 30 8 pm ET League 2</v>
      </c>
      <c r="C461" t="s">
        <v>833</v>
      </c>
      <c r="D461" t="s">
        <v>184</v>
      </c>
      <c r="E461" t="s">
        <v>307</v>
      </c>
      <c r="F461">
        <v>58</v>
      </c>
      <c r="G461">
        <v>200.5</v>
      </c>
      <c r="H461">
        <f t="shared" si="7"/>
        <v>10</v>
      </c>
    </row>
    <row r="462" spans="1:8" x14ac:dyDescent="0.25">
      <c r="A462">
        <v>287</v>
      </c>
      <c r="B462" t="str">
        <f>STANDINGS_SV[[#This Row],[Team]]&amp;STANDINGS_SV[[#This Row],[League]]</f>
        <v>So bad I don't deserve a team nameMain Event Online March 30 8 pm ET League 2</v>
      </c>
      <c r="C462" t="s">
        <v>881</v>
      </c>
      <c r="D462" t="s">
        <v>132</v>
      </c>
      <c r="E462" t="s">
        <v>307</v>
      </c>
      <c r="F462">
        <v>57</v>
      </c>
      <c r="G462">
        <v>194</v>
      </c>
      <c r="H462">
        <f t="shared" si="7"/>
        <v>11</v>
      </c>
    </row>
    <row r="463" spans="1:8" x14ac:dyDescent="0.25">
      <c r="A463">
        <v>290</v>
      </c>
      <c r="B463" t="str">
        <f>STANDINGS_SV[[#This Row],[Team]]&amp;STANDINGS_SV[[#This Row],[League]]</f>
        <v>ALarmMain Event Online March 30 8 pm ET League 2</v>
      </c>
      <c r="C463" t="s">
        <v>824</v>
      </c>
      <c r="D463" t="s">
        <v>73</v>
      </c>
      <c r="E463" t="s">
        <v>307</v>
      </c>
      <c r="F463">
        <v>56</v>
      </c>
      <c r="G463">
        <v>188.5</v>
      </c>
      <c r="H463">
        <f t="shared" si="7"/>
        <v>12</v>
      </c>
    </row>
    <row r="464" spans="1:8" x14ac:dyDescent="0.25">
      <c r="A464">
        <v>367</v>
      </c>
      <c r="B464" t="str">
        <f>STANDINGS_SV[[#This Row],[Team]]&amp;STANDINGS_SV[[#This Row],[League]]</f>
        <v>BlueWaveMain Event Online March 30 8 pm ET League 2</v>
      </c>
      <c r="C464" t="s">
        <v>776</v>
      </c>
      <c r="D464" t="s">
        <v>286</v>
      </c>
      <c r="E464" t="s">
        <v>307</v>
      </c>
      <c r="F464">
        <v>44</v>
      </c>
      <c r="G464">
        <v>111</v>
      </c>
      <c r="H464">
        <f t="shared" si="7"/>
        <v>13</v>
      </c>
    </row>
    <row r="465" spans="1:8" x14ac:dyDescent="0.25">
      <c r="A465">
        <v>424</v>
      </c>
      <c r="B465" t="str">
        <f>STANDINGS_SV[[#This Row],[Team]]&amp;STANDINGS_SV[[#This Row],[League]]</f>
        <v>Glenneration XMain Event Online March 30 8 pm ET League 2</v>
      </c>
      <c r="C465" t="s">
        <v>145</v>
      </c>
      <c r="D465" t="s">
        <v>146</v>
      </c>
      <c r="E465" t="s">
        <v>307</v>
      </c>
      <c r="F465">
        <v>31</v>
      </c>
      <c r="G465">
        <v>55.5</v>
      </c>
      <c r="H465">
        <f t="shared" si="7"/>
        <v>14</v>
      </c>
    </row>
    <row r="466" spans="1:8" x14ac:dyDescent="0.25">
      <c r="A466">
        <v>468</v>
      </c>
      <c r="B466" t="str">
        <f>STANDINGS_SV[[#This Row],[Team]]&amp;STANDINGS_SV[[#This Row],[League]]</f>
        <v>Pine Tar Pros- ME3Main Event Online March 30 8 pm ET League 2</v>
      </c>
      <c r="C466" t="s">
        <v>531</v>
      </c>
      <c r="D466" t="s">
        <v>50</v>
      </c>
      <c r="E466" t="s">
        <v>307</v>
      </c>
      <c r="F466">
        <v>11</v>
      </c>
      <c r="G466">
        <v>13</v>
      </c>
      <c r="H466">
        <f t="shared" si="7"/>
        <v>15</v>
      </c>
    </row>
    <row r="467" spans="1:8" x14ac:dyDescent="0.25">
      <c r="A467">
        <v>14</v>
      </c>
      <c r="B467" t="str">
        <f>STANDINGS_SV[[#This Row],[Team]]&amp;STANDINGS_SV[[#This Row],[League]]</f>
        <v>I Love Don DenkingerMain Event Online March 30 8 pm ET League 3</v>
      </c>
      <c r="C467" t="s">
        <v>420</v>
      </c>
      <c r="D467" t="s">
        <v>421</v>
      </c>
      <c r="E467" t="s">
        <v>422</v>
      </c>
      <c r="F467">
        <v>99</v>
      </c>
      <c r="G467">
        <v>467</v>
      </c>
      <c r="H467">
        <f t="shared" si="7"/>
        <v>1</v>
      </c>
    </row>
    <row r="468" spans="1:8" x14ac:dyDescent="0.25">
      <c r="A468">
        <v>121</v>
      </c>
      <c r="B468" t="str">
        <f>STANDINGS_SV[[#This Row],[Team]]&amp;STANDINGS_SV[[#This Row],[League]]</f>
        <v>President JesusMain Event Online March 30 8 pm ET League 3</v>
      </c>
      <c r="C468" t="s">
        <v>203</v>
      </c>
      <c r="D468" t="s">
        <v>103</v>
      </c>
      <c r="E468" t="s">
        <v>422</v>
      </c>
      <c r="F468">
        <v>77</v>
      </c>
      <c r="G468">
        <v>361.5</v>
      </c>
      <c r="H468">
        <f t="shared" si="7"/>
        <v>2</v>
      </c>
    </row>
    <row r="469" spans="1:8" x14ac:dyDescent="0.25">
      <c r="A469">
        <v>126</v>
      </c>
      <c r="B469" t="str">
        <f>STANDINGS_SV[[#This Row],[Team]]&amp;STANDINGS_SV[[#This Row],[League]]</f>
        <v>Home Run DerbiesMain Event Online March 30 8 pm ET League 3</v>
      </c>
      <c r="C469" t="s">
        <v>448</v>
      </c>
      <c r="D469" t="s">
        <v>343</v>
      </c>
      <c r="E469" t="s">
        <v>422</v>
      </c>
      <c r="F469">
        <v>76</v>
      </c>
      <c r="G469">
        <v>352.5</v>
      </c>
      <c r="H469">
        <f t="shared" si="7"/>
        <v>3</v>
      </c>
    </row>
    <row r="470" spans="1:8" x14ac:dyDescent="0.25">
      <c r="A470">
        <v>131</v>
      </c>
      <c r="B470" t="str">
        <f>STANDINGS_SV[[#This Row],[Team]]&amp;STANDINGS_SV[[#This Row],[League]]</f>
        <v>Spartacus IIMain Event Online March 30 8 pm ET League 3</v>
      </c>
      <c r="C470" t="s">
        <v>497</v>
      </c>
      <c r="D470" t="s">
        <v>218</v>
      </c>
      <c r="E470" t="s">
        <v>422</v>
      </c>
      <c r="F470">
        <v>76</v>
      </c>
      <c r="G470">
        <v>352.5</v>
      </c>
      <c r="H470">
        <f t="shared" si="7"/>
        <v>4</v>
      </c>
    </row>
    <row r="471" spans="1:8" x14ac:dyDescent="0.25">
      <c r="A471">
        <v>152</v>
      </c>
      <c r="B471" t="str">
        <f>STANDINGS_SV[[#This Row],[Team]]&amp;STANDINGS_SV[[#This Row],[League]]</f>
        <v>BABIP McbatflipsMain Event Online March 30 8 pm ET League 3</v>
      </c>
      <c r="C471" t="s">
        <v>770</v>
      </c>
      <c r="D471" t="s">
        <v>24</v>
      </c>
      <c r="E471" t="s">
        <v>422</v>
      </c>
      <c r="F471">
        <v>73</v>
      </c>
      <c r="G471">
        <v>326.5</v>
      </c>
      <c r="H471">
        <f t="shared" si="7"/>
        <v>5</v>
      </c>
    </row>
    <row r="472" spans="1:8" x14ac:dyDescent="0.25">
      <c r="A472">
        <v>186</v>
      </c>
      <c r="B472" t="str">
        <f>STANDINGS_SV[[#This Row],[Team]]&amp;STANDINGS_SV[[#This Row],[League]]</f>
        <v>Mulleteers IIMain Event Online March 30 8 pm ET League 3</v>
      </c>
      <c r="C472" t="s">
        <v>765</v>
      </c>
      <c r="D472" t="s">
        <v>191</v>
      </c>
      <c r="E472" t="s">
        <v>422</v>
      </c>
      <c r="F472">
        <v>70</v>
      </c>
      <c r="G472">
        <v>295.5</v>
      </c>
      <c r="H472">
        <f t="shared" si="7"/>
        <v>6</v>
      </c>
    </row>
    <row r="473" spans="1:8" x14ac:dyDescent="0.25">
      <c r="A473">
        <v>189</v>
      </c>
      <c r="B473" t="str">
        <f>STANDINGS_SV[[#This Row],[Team]]&amp;STANDINGS_SV[[#This Row],[League]]</f>
        <v>Winning Fantasy BaseballMain Event Online March 30 8 pm ET League 3</v>
      </c>
      <c r="C473" t="s">
        <v>311</v>
      </c>
      <c r="D473" t="s">
        <v>78</v>
      </c>
      <c r="E473" t="s">
        <v>422</v>
      </c>
      <c r="F473">
        <v>70</v>
      </c>
      <c r="G473">
        <v>295.5</v>
      </c>
      <c r="H473">
        <f t="shared" si="7"/>
        <v>7</v>
      </c>
    </row>
    <row r="474" spans="1:8" x14ac:dyDescent="0.25">
      <c r="A474">
        <v>196</v>
      </c>
      <c r="B474" t="str">
        <f>STANDINGS_SV[[#This Row],[Team]]&amp;STANDINGS_SV[[#This Row],[League]]</f>
        <v>Team BraderMain Event Online March 30 8 pm ET League 3</v>
      </c>
      <c r="C474" t="s">
        <v>503</v>
      </c>
      <c r="D474" t="s">
        <v>504</v>
      </c>
      <c r="E474" t="s">
        <v>422</v>
      </c>
      <c r="F474">
        <v>69</v>
      </c>
      <c r="G474">
        <v>287.5</v>
      </c>
      <c r="H474">
        <f t="shared" si="7"/>
        <v>8</v>
      </c>
    </row>
    <row r="475" spans="1:8" x14ac:dyDescent="0.25">
      <c r="A475">
        <v>204</v>
      </c>
      <c r="B475" t="str">
        <f>STANDINGS_SV[[#This Row],[Team]]&amp;STANDINGS_SV[[#This Row],[League]]</f>
        <v>StealthMain Event Online March 30 8 pm ET League 3</v>
      </c>
      <c r="C475" t="s">
        <v>608</v>
      </c>
      <c r="D475" t="s">
        <v>62</v>
      </c>
      <c r="E475" t="s">
        <v>422</v>
      </c>
      <c r="F475">
        <v>68</v>
      </c>
      <c r="G475">
        <v>278.5</v>
      </c>
      <c r="H475">
        <f t="shared" si="7"/>
        <v>9</v>
      </c>
    </row>
    <row r="476" spans="1:8" x14ac:dyDescent="0.25">
      <c r="A476">
        <v>248</v>
      </c>
      <c r="B476" t="str">
        <f>STANDINGS_SV[[#This Row],[Team]]&amp;STANDINGS_SV[[#This Row],[League]]</f>
        <v>A-TeamMain Event Online March 30 8 pm ET League 3</v>
      </c>
      <c r="C476" t="s">
        <v>26</v>
      </c>
      <c r="D476" t="s">
        <v>27</v>
      </c>
      <c r="E476" t="s">
        <v>422</v>
      </c>
      <c r="F476">
        <v>63</v>
      </c>
      <c r="G476">
        <v>231.5</v>
      </c>
      <c r="H476">
        <f t="shared" si="7"/>
        <v>10</v>
      </c>
    </row>
    <row r="477" spans="1:8" x14ac:dyDescent="0.25">
      <c r="A477">
        <v>294</v>
      </c>
      <c r="B477" t="str">
        <f>STANDINGS_SV[[#This Row],[Team]]&amp;STANDINGS_SV[[#This Row],[League]]</f>
        <v>The Justice BerrysMain Event Online March 30 8 pm ET League 3</v>
      </c>
      <c r="C477" t="s">
        <v>594</v>
      </c>
      <c r="D477" t="s">
        <v>69</v>
      </c>
      <c r="E477" t="s">
        <v>422</v>
      </c>
      <c r="F477">
        <v>56</v>
      </c>
      <c r="G477">
        <v>188.5</v>
      </c>
      <c r="H477">
        <f t="shared" si="7"/>
        <v>11</v>
      </c>
    </row>
    <row r="478" spans="1:8" x14ac:dyDescent="0.25">
      <c r="A478">
        <v>319</v>
      </c>
      <c r="B478" t="str">
        <f>STANDINGS_SV[[#This Row],[Team]]&amp;STANDINGS_SV[[#This Row],[League]]</f>
        <v>HAMCROMain Event Online March 30 8 pm ET League 3</v>
      </c>
      <c r="C478" t="s">
        <v>840</v>
      </c>
      <c r="D478" t="s">
        <v>79</v>
      </c>
      <c r="E478" t="s">
        <v>422</v>
      </c>
      <c r="F478">
        <v>52</v>
      </c>
      <c r="G478">
        <v>161</v>
      </c>
      <c r="H478">
        <f t="shared" si="7"/>
        <v>12</v>
      </c>
    </row>
    <row r="479" spans="1:8" x14ac:dyDescent="0.25">
      <c r="A479">
        <v>407</v>
      </c>
      <c r="B479" t="str">
        <f>STANDINGS_SV[[#This Row],[Team]]&amp;STANDINGS_SV[[#This Row],[League]]</f>
        <v>Team LibrosMain Event Online March 30 8 pm ET League 3</v>
      </c>
      <c r="C479" t="s">
        <v>338</v>
      </c>
      <c r="D479" t="s">
        <v>339</v>
      </c>
      <c r="E479" t="s">
        <v>422</v>
      </c>
      <c r="F479">
        <v>36</v>
      </c>
      <c r="G479">
        <v>73.5</v>
      </c>
      <c r="H479">
        <f t="shared" si="7"/>
        <v>13</v>
      </c>
    </row>
    <row r="480" spans="1:8" x14ac:dyDescent="0.25">
      <c r="A480">
        <v>414</v>
      </c>
      <c r="B480" t="str">
        <f>STANDINGS_SV[[#This Row],[Team]]&amp;STANDINGS_SV[[#This Row],[League]]</f>
        <v>Team ZurichinMain Event Online March 30 8 pm ET League 3</v>
      </c>
      <c r="C480" t="s">
        <v>290</v>
      </c>
      <c r="D480" t="s">
        <v>291</v>
      </c>
      <c r="E480" t="s">
        <v>422</v>
      </c>
      <c r="F480">
        <v>34</v>
      </c>
      <c r="G480">
        <v>67</v>
      </c>
      <c r="H480">
        <f t="shared" si="7"/>
        <v>14</v>
      </c>
    </row>
    <row r="481" spans="1:8" x14ac:dyDescent="0.25">
      <c r="A481">
        <v>473</v>
      </c>
      <c r="B481" t="str">
        <f>STANDINGS_SV[[#This Row],[Team]]&amp;STANDINGS_SV[[#This Row],[League]]</f>
        <v>Bats + WingersMain Event Online March 30 8 pm ET League 3</v>
      </c>
      <c r="C481" t="s">
        <v>566</v>
      </c>
      <c r="D481" t="s">
        <v>25</v>
      </c>
      <c r="E481" t="s">
        <v>422</v>
      </c>
      <c r="F481">
        <v>8</v>
      </c>
      <c r="G481">
        <v>7</v>
      </c>
      <c r="H481">
        <f t="shared" si="7"/>
        <v>15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SGP Data</vt:lpstr>
      <vt:lpstr>Main Event Draft</vt:lpstr>
      <vt:lpstr>Individual League Standings</vt:lpstr>
      <vt:lpstr>Overall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2018-01-19T04:16:26Z</dcterms:modified>
</cp:coreProperties>
</file>